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جموعات" sheetId="3" state="visible" r:id="rId3"/>
    <sheet name="الطلاب" sheetId="4" state="visible" r:id="rId4"/>
    <sheet name="الحضور" sheetId="5" state="visible" r:id="rId5"/>
    <sheet name="الدفعات" sheetId="6" state="visible" r:id="rId6"/>
    <sheet name="المدرسون" sheetId="7" state="visible" r:id="rId7"/>
    <sheet name="أجور المدرسين" sheetId="8" state="visible" r:id="rId8"/>
    <sheet name="للمتابعة" sheetId="9" state="visible" r:id="rId9"/>
    <sheet name="الملخص" sheetId="10" state="visible" r:id="rId10"/>
    <sheet name="لماذا ما زلت على إكسل؟" sheetId="11" state="visible" r:id="rId11"/>
  </sheets>
  <definedNames>
    <definedName name="_xlnm._FilterDatabase" localSheetId="2" hidden="1">'المجموعات'!$A$5:$M$105</definedName>
    <definedName name="_xlnm._FilterDatabase" localSheetId="3" hidden="1">'الطلاب'!$A$5:$Q$505</definedName>
    <definedName name="_xlnm._FilterDatabase" localSheetId="4" hidden="1">'الحضور'!$A$5:$G$3005</definedName>
    <definedName name="_xlnm._FilterDatabase" localSheetId="5" hidden="1">'الدفعات'!$A$5:$I$2005</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yyyy-mm"/>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32">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49"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165" fontId="4" fillId="0" borderId="1" applyAlignment="1" pivotButton="0" quotePrefix="0" xfId="0">
      <alignment horizontal="right"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166"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6"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4">
    <dxf>
      <fill>
        <patternFill patternType="solid">
          <fgColor rgb="00FEF3C7"/>
        </patternFill>
      </fill>
    </dxf>
    <dxf>
      <font>
        <color rgb="00991B1B"/>
      </font>
      <fill>
        <patternFill patternType="solid">
          <fgColor rgb="00FEE2E2"/>
        </patternFill>
      </fill>
    </dxf>
    <dxf>
      <font>
        <color rgb="0064748B"/>
      </font>
      <fill>
        <patternFill patternType="solid">
          <fgColor rgb="00E2E8F0"/>
        </patternFill>
      </fill>
    </dxf>
    <dxf>
      <fill>
        <patternFill patternType="solid">
          <fgColor rgb="00DCFC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tutoring-center?utm_source=excel&amp;utm_medium=template&amp;utm_campaign=tutoring-cent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9.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10.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s>
</file>

<file path=xl/worksheets/_rels/sheet11.xml.rels><Relationships xmlns="http://schemas.openxmlformats.org/package/2006/relationships"><Relationship Type="http://schemas.openxmlformats.org/officeDocument/2006/relationships/hyperlink" Target="https://softwiro.com/ar/contact?utm_source=excel&amp;utm_medium=template&amp;utm_campaign=tutoring-center" TargetMode="External" Id="rId1" /><Relationship Type="http://schemas.openxmlformats.org/officeDocument/2006/relationships/hyperlink" Target="https://softwiro.com/ar/contact?utm_source=excel&amp;utm_medium=template&amp;utm_campaign=tutoring-cent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إدارة سنتر الدروس</t>
        </is>
      </c>
    </row>
    <row r="3" ht="36" customHeight="1">
      <c r="B3" s="2" t="inlineStr">
        <is>
          <t>يدير مجموعات السنتر: الطلاب في كل مجموعة وحضورهم وغيابهم، والاشتراك الشهري المستحق والمدفوع، ومن لم يدفع، وأجر كل مدرس بنسبته من المحصّل وما دُفع له وما تبقى.</t>
        </is>
      </c>
    </row>
    <row r="5">
      <c r="B5" s="3" t="inlineStr">
        <is>
          <t>طريقة الاستخدام</t>
        </is>
      </c>
    </row>
    <row r="6" ht="30" customHeight="1">
      <c r="B6" s="4" t="inlineStr">
        <is>
          <t>1. في شيت «الإعدادات» اكتب أي تاريخ من الشهر الذي تريد مراجعته، وعدد حصص الغياب الذي تريد التنبيه عنده.</t>
        </is>
      </c>
    </row>
    <row r="7" ht="30" customHeight="1">
      <c r="B7" s="4" t="inlineStr">
        <is>
          <t>2. في شيت «المدرسون» اكتب أسماء مدرسي السنتر، ثم في شيت «المجموعات» اكتب لكل مجموعة كودها ومادتها ومرحلتها ومدرسها واشتراكها الشهري ونسبة المدرس من المحصّل.</t>
        </is>
      </c>
    </row>
    <row r="8" ht="30" customHeight="1">
      <c r="B8" s="4" t="inlineStr">
        <is>
          <t>3. في شيت «الطلاب» اكتب كل طالب في كل مجموعة يحضرها: كود الطالب واسمه وجوال ولي الأمر وكود المجموعة، وخصمًا شهريًا إن وُجد. اكتب «متوقف» في حالة من توقف عن الحضور.</t>
        </is>
      </c>
    </row>
    <row r="9" ht="30" customHeight="1">
      <c r="B9" s="4" t="inlineStr">
        <is>
          <t>4. في شيت «الحضور» سجّل كل حصة: التاريخ وكود المجموعة وكود الطالب وحالته (حاضر أو غائب أو غائب بعذر).</t>
        </is>
      </c>
    </row>
    <row r="10" ht="30" customHeight="1">
      <c r="B10" s="4" t="inlineStr">
        <is>
          <t>5. في شيت «الدفعات» سجّل كل مبلغ يدفعه الطالب مع الشهر الذي يسدده، وفي شيت «أجور المدرسين» سجّل ما تدفعه لكل مدرس.</t>
        </is>
      </c>
    </row>
    <row r="11" ht="30" customHeight="1">
      <c r="B11" s="4" t="inlineStr">
        <is>
          <t>6. يحسب شيت «الطلاب» لكل طالب ما عليه عن الشهر وما دفعه وما تبقى وحضوره، وتعرض «للمتابعة» من لم يسدد، ويعرض «الملخص» التحصيل وأجور المدرسين وصافي السنتر.</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كل صف في شيت «الطلاب» هو طالب في مجموعة. الطالب الذي يحضر مجموعتين يُكتب في صفين بالكود نفسه وكود مجموعة مختلف.</t>
        </is>
      </c>
    </row>
    <row r="20" ht="30" customHeight="1">
      <c r="B20" s="4" t="inlineStr">
        <is>
          <t>• الاشتراك الصافي = الاشتراك الشهري للمجموعة − الخصم الشهري للطالب، ويكون صفرًا لمن حالته «متوقف».</t>
        </is>
      </c>
    </row>
    <row r="21" ht="30" customHeight="1">
      <c r="B21" s="4" t="inlineStr">
        <is>
          <t>• المحصّل عن الشهر هو مجموع الدفعات التي كتبت في خانة «عن شهر» تاريخًا يقع داخل الشهر المختار، بغض النظر عن يوم الدفع.</t>
        </is>
      </c>
    </row>
    <row r="22" ht="30" customHeight="1">
      <c r="B22" s="4" t="inlineStr">
        <is>
          <t>• أجر المدرس المستحق = المحصّل عن الشهر لمجموعاته × نسبته من المحصّل في كل مجموعة. المتبقي له = المستحق − المدفوع له عن الشهر.</t>
        </is>
      </c>
    </row>
    <row r="23" ht="30" customHeight="1">
      <c r="B23" s="4" t="inlineStr">
        <is>
          <t>• نسبة الحضور = حصص الحضور ÷ (حصص الحضور + حصص الغياب). الغياب بعذر لا يدخل في النسبة ولا في تنبيه الغياب.</t>
        </is>
      </c>
    </row>
    <row r="24" ht="30" customHeight="1">
      <c r="B24" s="4" t="inlineStr">
        <is>
          <t>• يتسع الشيت لـ 100 مجموعة و500 صف طلاب و3000 تسجيل حضور و2000 دفعة، وتعرض قائمة «للمتابعة» أول 50 طالبًا لم يسددوا.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11"/>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أي تاريخ من الشهر المراد مراجعته</t>
        </is>
      </c>
      <c r="B4" s="13" t="n">
        <v>46296</v>
      </c>
    </row>
    <row r="5">
      <c r="A5" s="12" t="inlineStr">
        <is>
          <t>أول يوم في الشهر</t>
        </is>
      </c>
      <c r="B5" s="14">
        <f>DATE(YEAR(B4),MONTH(B4),1)</f>
        <v/>
      </c>
    </row>
    <row r="6">
      <c r="A6" s="12" t="inlineStr">
        <is>
          <t>أول يوم في الشهر التالي</t>
        </is>
      </c>
      <c r="B6" s="14">
        <f>DATE(YEAR(B4),MONTH(B4)+1,1)</f>
        <v/>
      </c>
    </row>
    <row r="7">
      <c r="A7" s="12" t="inlineStr">
        <is>
          <t>تنبيه الغياب عند (عدد حصص الغياب)</t>
        </is>
      </c>
      <c r="B7" s="15" t="n">
        <v>2</v>
      </c>
    </row>
    <row r="9">
      <c r="A9" s="8" t="inlineStr">
        <is>
          <t>كل أرقام التحصيل والحضور وأجور المدرسين في الشيت تخص هذا الشهر. غيّر التاريخ لتراجع شهرًا آخر، وتبقى الدفعات والحضور المسجلة لكل شهر في مكانها.</t>
        </is>
      </c>
    </row>
    <row r="10"/>
    <row r="11"/>
  </sheetData>
  <mergeCells count="3">
    <mergeCell ref="A1:C1"/>
    <mergeCell ref="A2:C2"/>
    <mergeCell ref="A9:B11"/>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M1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0" customWidth="1" min="1" max="1"/>
    <col width="16" customWidth="1" min="2" max="2"/>
    <col width="14" customWidth="1" min="3" max="3"/>
    <col width="18" customWidth="1" min="4" max="4"/>
    <col width="15" customWidth="1" min="5" max="5"/>
    <col width="13" customWidth="1" min="6" max="6"/>
    <col width="12" customWidth="1" min="7" max="7"/>
    <col width="12" customWidth="1" min="8" max="8"/>
    <col width="14" customWidth="1" min="9" max="9"/>
    <col width="14" customWidth="1" min="10" max="10"/>
    <col width="14" customWidth="1" min="11" max="11"/>
    <col width="14" customWidth="1" min="12" max="12"/>
    <col width="14" customWidth="1" min="13" max="13"/>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المجموعة</t>
        </is>
      </c>
      <c r="B5" s="16" t="inlineStr">
        <is>
          <t>المادة</t>
        </is>
      </c>
      <c r="C5" s="16" t="inlineStr">
        <is>
          <t>المرحلة</t>
        </is>
      </c>
      <c r="D5" s="16" t="inlineStr">
        <is>
          <t>المدرس</t>
        </is>
      </c>
      <c r="E5" s="16" t="inlineStr">
        <is>
          <t>أيام الحصص</t>
        </is>
      </c>
      <c r="F5" s="16" t="inlineStr">
        <is>
          <t>الاشتراك الشهري</t>
        </is>
      </c>
      <c r="G5" s="16" t="inlineStr">
        <is>
          <t>نسبة المدرس من المحصّل</t>
        </is>
      </c>
      <c r="H5" s="16" t="inlineStr">
        <is>
          <t>الطلاب المنتظمون</t>
        </is>
      </c>
      <c r="I5" s="16" t="inlineStr">
        <is>
          <t>المستحق عن الشهر</t>
        </is>
      </c>
      <c r="J5" s="16" t="inlineStr">
        <is>
          <t>المحصّل عن الشهر</t>
        </is>
      </c>
      <c r="K5" s="16" t="inlineStr">
        <is>
          <t>المتبقي</t>
        </is>
      </c>
      <c r="L5" s="16" t="inlineStr">
        <is>
          <t>أجر المدرس المستحق</t>
        </is>
      </c>
      <c r="M5" s="16" t="inlineStr">
        <is>
          <t>صافي السنتر</t>
        </is>
      </c>
    </row>
    <row r="6">
      <c r="A6" s="17" t="inlineStr">
        <is>
          <t>G01</t>
        </is>
      </c>
      <c r="B6" s="5" t="inlineStr">
        <is>
          <t>رياضيات</t>
        </is>
      </c>
      <c r="C6" s="5" t="inlineStr">
        <is>
          <t>ثالث ثانوي</t>
        </is>
      </c>
      <c r="D6" s="5" t="inlineStr">
        <is>
          <t>أ. عماد فؤاد</t>
        </is>
      </c>
      <c r="E6" s="5" t="inlineStr">
        <is>
          <t>سبت وثلاثاء</t>
        </is>
      </c>
      <c r="F6" s="18" t="n">
        <v>400</v>
      </c>
      <c r="G6" s="19" t="n">
        <v>0.6</v>
      </c>
      <c r="H6" s="20">
        <f>IF(A6&amp;""="","",COUNTIF('الطلاب'!$D$6:$D$505,A6&amp;"")-COUNTIFS('الطلاب'!$D$6:$D$505,A6&amp;"",'الطلاب'!$F$6:$F$505,"متوقف"))</f>
        <v/>
      </c>
      <c r="I6" s="21">
        <f>IF(A6&amp;""="","",SUMIFS('الطلاب'!$H$6:$H$505,'الطلاب'!$D$6:$D$505,A6&amp;""))</f>
        <v/>
      </c>
      <c r="J6" s="21">
        <f>IF(A6&amp;""="","",SUMIFS('الدفعات'!$E$6:$E$2005,'الدفعات'!$C$6:$C$2005,A6&amp;"",'الدفعات'!$D$6:$D$2005,"&gt;="&amp;'الإعدادات'!$B$5,'الدفعات'!$D$6:$D$2005,"&lt;"&amp;'الإعدادات'!$B$6))</f>
        <v/>
      </c>
      <c r="K6" s="21">
        <f>IF(A6&amp;""="","",ROUND(I6-J6,2))</f>
        <v/>
      </c>
      <c r="L6" s="21">
        <f>IF(A6&amp;""="","",ROUND(J6*N(G6),2))</f>
        <v/>
      </c>
      <c r="M6" s="21">
        <f>IF(A6&amp;""="","",ROUND(J6-L6,2))</f>
        <v/>
      </c>
    </row>
    <row r="7">
      <c r="A7" s="17" t="inlineStr">
        <is>
          <t>G02</t>
        </is>
      </c>
      <c r="B7" s="5" t="inlineStr">
        <is>
          <t>فيزياء</t>
        </is>
      </c>
      <c r="C7" s="5" t="inlineStr">
        <is>
          <t>ثالث ثانوي</t>
        </is>
      </c>
      <c r="D7" s="5" t="inlineStr">
        <is>
          <t>أ. هالة منصور</t>
        </is>
      </c>
      <c r="E7" s="5" t="inlineStr">
        <is>
          <t>أحد وأربعاء</t>
        </is>
      </c>
      <c r="F7" s="18" t="n">
        <v>350</v>
      </c>
      <c r="G7" s="19" t="n">
        <v>0.55</v>
      </c>
      <c r="H7" s="20">
        <f>IF(A7&amp;""="","",COUNTIF('الطلاب'!$D$6:$D$505,A7&amp;"")-COUNTIFS('الطلاب'!$D$6:$D$505,A7&amp;"",'الطلاب'!$F$6:$F$505,"متوقف"))</f>
        <v/>
      </c>
      <c r="I7" s="21">
        <f>IF(A7&amp;""="","",SUMIFS('الطلاب'!$H$6:$H$505,'الطلاب'!$D$6:$D$505,A7&amp;""))</f>
        <v/>
      </c>
      <c r="J7" s="21">
        <f>IF(A7&amp;""="","",SUMIFS('الدفعات'!$E$6:$E$2005,'الدفعات'!$C$6:$C$2005,A7&amp;"",'الدفعات'!$D$6:$D$2005,"&gt;="&amp;'الإعدادات'!$B$5,'الدفعات'!$D$6:$D$2005,"&lt;"&amp;'الإعدادات'!$B$6))</f>
        <v/>
      </c>
      <c r="K7" s="21">
        <f>IF(A7&amp;""="","",ROUND(I7-J7,2))</f>
        <v/>
      </c>
      <c r="L7" s="21">
        <f>IF(A7&amp;""="","",ROUND(J7*N(G7),2))</f>
        <v/>
      </c>
      <c r="M7" s="21">
        <f>IF(A7&amp;""="","",ROUND(J7-L7,2))</f>
        <v/>
      </c>
    </row>
    <row r="8">
      <c r="A8" s="17" t="inlineStr">
        <is>
          <t>G03</t>
        </is>
      </c>
      <c r="B8" s="5" t="inlineStr">
        <is>
          <t>لغة إنجليزية</t>
        </is>
      </c>
      <c r="C8" s="5" t="inlineStr">
        <is>
          <t>ثالث إعدادي</t>
        </is>
      </c>
      <c r="D8" s="5" t="inlineStr">
        <is>
          <t>أ. وليد رمزي</t>
        </is>
      </c>
      <c r="E8" s="5" t="inlineStr">
        <is>
          <t>اثنين وخميس</t>
        </is>
      </c>
      <c r="F8" s="18" t="n">
        <v>250</v>
      </c>
      <c r="G8" s="19" t="n">
        <v>0.5</v>
      </c>
      <c r="H8" s="20">
        <f>IF(A8&amp;""="","",COUNTIF('الطلاب'!$D$6:$D$505,A8&amp;"")-COUNTIFS('الطلاب'!$D$6:$D$505,A8&amp;"",'الطلاب'!$F$6:$F$505,"متوقف"))</f>
        <v/>
      </c>
      <c r="I8" s="21">
        <f>IF(A8&amp;""="","",SUMIFS('الطلاب'!$H$6:$H$505,'الطلاب'!$D$6:$D$505,A8&amp;""))</f>
        <v/>
      </c>
      <c r="J8" s="21">
        <f>IF(A8&amp;""="","",SUMIFS('الدفعات'!$E$6:$E$2005,'الدفعات'!$C$6:$C$2005,A8&amp;"",'الدفعات'!$D$6:$D$2005,"&gt;="&amp;'الإعدادات'!$B$5,'الدفعات'!$D$6:$D$2005,"&lt;"&amp;'الإعدادات'!$B$6))</f>
        <v/>
      </c>
      <c r="K8" s="21">
        <f>IF(A8&amp;""="","",ROUND(I8-J8,2))</f>
        <v/>
      </c>
      <c r="L8" s="21">
        <f>IF(A8&amp;""="","",ROUND(J8*N(G8),2))</f>
        <v/>
      </c>
      <c r="M8" s="21">
        <f>IF(A8&amp;""="","",ROUND(J8-L8,2))</f>
        <v/>
      </c>
    </row>
    <row r="9">
      <c r="A9" s="17" t="inlineStr">
        <is>
          <t>G04</t>
        </is>
      </c>
      <c r="B9" s="5" t="inlineStr">
        <is>
          <t>لغة عربية</t>
        </is>
      </c>
      <c r="C9" s="5" t="inlineStr">
        <is>
          <t>ثالث إعدادي</t>
        </is>
      </c>
      <c r="D9" s="5" t="inlineStr">
        <is>
          <t>أ. سلمى كمال</t>
        </is>
      </c>
      <c r="E9" s="5" t="inlineStr">
        <is>
          <t>سبت وثلاثاء</t>
        </is>
      </c>
      <c r="F9" s="18" t="n">
        <v>200</v>
      </c>
      <c r="G9" s="19" t="n">
        <v>0.5</v>
      </c>
      <c r="H9" s="20">
        <f>IF(A9&amp;""="","",COUNTIF('الطلاب'!$D$6:$D$505,A9&amp;"")-COUNTIFS('الطلاب'!$D$6:$D$505,A9&amp;"",'الطلاب'!$F$6:$F$505,"متوقف"))</f>
        <v/>
      </c>
      <c r="I9" s="21">
        <f>IF(A9&amp;""="","",SUMIFS('الطلاب'!$H$6:$H$505,'الطلاب'!$D$6:$D$505,A9&amp;""))</f>
        <v/>
      </c>
      <c r="J9" s="21">
        <f>IF(A9&amp;""="","",SUMIFS('الدفعات'!$E$6:$E$2005,'الدفعات'!$C$6:$C$2005,A9&amp;"",'الدفعات'!$D$6:$D$2005,"&gt;="&amp;'الإعدادات'!$B$5,'الدفعات'!$D$6:$D$2005,"&lt;"&amp;'الإعدادات'!$B$6))</f>
        <v/>
      </c>
      <c r="K9" s="21">
        <f>IF(A9&amp;""="","",ROUND(I9-J9,2))</f>
        <v/>
      </c>
      <c r="L9" s="21">
        <f>IF(A9&amp;""="","",ROUND(J9*N(G9),2))</f>
        <v/>
      </c>
      <c r="M9" s="21">
        <f>IF(A9&amp;""="","",ROUND(J9-L9,2))</f>
        <v/>
      </c>
    </row>
    <row r="10">
      <c r="A10" s="17" t="inlineStr">
        <is>
          <t>G05</t>
        </is>
      </c>
      <c r="B10" s="5" t="inlineStr">
        <is>
          <t>رياضيات</t>
        </is>
      </c>
      <c r="C10" s="5" t="inlineStr">
        <is>
          <t>ثالث إعدادي</t>
        </is>
      </c>
      <c r="D10" s="5" t="inlineStr">
        <is>
          <t>أ. عماد فؤاد</t>
        </is>
      </c>
      <c r="E10" s="5" t="inlineStr">
        <is>
          <t>أحد وأربعاء</t>
        </is>
      </c>
      <c r="F10" s="18" t="n">
        <v>250</v>
      </c>
      <c r="G10" s="19" t="n">
        <v>0.6</v>
      </c>
      <c r="H10" s="20">
        <f>IF(A10&amp;""="","",COUNTIF('الطلاب'!$D$6:$D$505,A10&amp;"")-COUNTIFS('الطلاب'!$D$6:$D$505,A10&amp;"",'الطلاب'!$F$6:$F$505,"متوقف"))</f>
        <v/>
      </c>
      <c r="I10" s="21">
        <f>IF(A10&amp;""="","",SUMIFS('الطلاب'!$H$6:$H$505,'الطلاب'!$D$6:$D$505,A10&amp;""))</f>
        <v/>
      </c>
      <c r="J10" s="21">
        <f>IF(A10&amp;""="","",SUMIFS('الدفعات'!$E$6:$E$2005,'الدفعات'!$C$6:$C$2005,A10&amp;"",'الدفعات'!$D$6:$D$2005,"&gt;="&amp;'الإعدادات'!$B$5,'الدفعات'!$D$6:$D$2005,"&lt;"&amp;'الإعدادات'!$B$6))</f>
        <v/>
      </c>
      <c r="K10" s="21">
        <f>IF(A10&amp;""="","",ROUND(I10-J10,2))</f>
        <v/>
      </c>
      <c r="L10" s="21">
        <f>IF(A10&amp;""="","",ROUND(J10*N(G10),2))</f>
        <v/>
      </c>
      <c r="M10" s="21">
        <f>IF(A10&amp;""="","",ROUND(J10-L10,2))</f>
        <v/>
      </c>
    </row>
    <row r="11">
      <c r="A11" s="17" t="inlineStr">
        <is>
          <t>G06</t>
        </is>
      </c>
      <c r="B11" s="5" t="inlineStr">
        <is>
          <t>كيمياء</t>
        </is>
      </c>
      <c r="C11" s="5" t="inlineStr">
        <is>
          <t>ثالث ثانوي</t>
        </is>
      </c>
      <c r="D11" s="5" t="inlineStr">
        <is>
          <t>أ. نبيل عادل</t>
        </is>
      </c>
      <c r="E11" s="5" t="inlineStr">
        <is>
          <t>خميس</t>
        </is>
      </c>
      <c r="F11" s="18" t="n">
        <v>350</v>
      </c>
      <c r="G11" s="19" t="n">
        <v>0.55</v>
      </c>
      <c r="H11" s="20">
        <f>IF(A11&amp;""="","",COUNTIF('الطلاب'!$D$6:$D$505,A11&amp;"")-COUNTIFS('الطلاب'!$D$6:$D$505,A11&amp;"",'الطلاب'!$F$6:$F$505,"متوقف"))</f>
        <v/>
      </c>
      <c r="I11" s="21">
        <f>IF(A11&amp;""="","",SUMIFS('الطلاب'!$H$6:$H$505,'الطلاب'!$D$6:$D$505,A11&amp;""))</f>
        <v/>
      </c>
      <c r="J11" s="21">
        <f>IF(A11&amp;""="","",SUMIFS('الدفعات'!$E$6:$E$2005,'الدفعات'!$C$6:$C$2005,A11&amp;"",'الدفعات'!$D$6:$D$2005,"&gt;="&amp;'الإعدادات'!$B$5,'الدفعات'!$D$6:$D$2005,"&lt;"&amp;'الإعدادات'!$B$6))</f>
        <v/>
      </c>
      <c r="K11" s="21">
        <f>IF(A11&amp;""="","",ROUND(I11-J11,2))</f>
        <v/>
      </c>
      <c r="L11" s="21">
        <f>IF(A11&amp;""="","",ROUND(J11*N(G11),2))</f>
        <v/>
      </c>
      <c r="M11" s="21">
        <f>IF(A11&amp;""="","",ROUND(J11-L11,2))</f>
        <v/>
      </c>
    </row>
    <row r="12">
      <c r="A12" s="17" t="n"/>
      <c r="B12" s="5" t="n"/>
      <c r="C12" s="5" t="n"/>
      <c r="D12" s="5" t="n"/>
      <c r="E12" s="5" t="n"/>
      <c r="F12" s="18" t="n"/>
      <c r="G12" s="19" t="n"/>
      <c r="H12" s="20">
        <f>IF(A12&amp;""="","",COUNTIF('الطلاب'!$D$6:$D$505,A12&amp;"")-COUNTIFS('الطلاب'!$D$6:$D$505,A12&amp;"",'الطلاب'!$F$6:$F$505,"متوقف"))</f>
        <v/>
      </c>
      <c r="I12" s="21">
        <f>IF(A12&amp;""="","",SUMIFS('الطلاب'!$H$6:$H$505,'الطلاب'!$D$6:$D$505,A12&amp;""))</f>
        <v/>
      </c>
      <c r="J12" s="21">
        <f>IF(A12&amp;""="","",SUMIFS('الدفعات'!$E$6:$E$2005,'الدفعات'!$C$6:$C$2005,A12&amp;"",'الدفعات'!$D$6:$D$2005,"&gt;="&amp;'الإعدادات'!$B$5,'الدفعات'!$D$6:$D$2005,"&lt;"&amp;'الإعدادات'!$B$6))</f>
        <v/>
      </c>
      <c r="K12" s="21">
        <f>IF(A12&amp;""="","",ROUND(I12-J12,2))</f>
        <v/>
      </c>
      <c r="L12" s="21">
        <f>IF(A12&amp;""="","",ROUND(J12*N(G12),2))</f>
        <v/>
      </c>
      <c r="M12" s="21">
        <f>IF(A12&amp;""="","",ROUND(J12-L12,2))</f>
        <v/>
      </c>
    </row>
    <row r="13">
      <c r="A13" s="17" t="n"/>
      <c r="B13" s="5" t="n"/>
      <c r="C13" s="5" t="n"/>
      <c r="D13" s="5" t="n"/>
      <c r="E13" s="5" t="n"/>
      <c r="F13" s="18" t="n"/>
      <c r="G13" s="19" t="n"/>
      <c r="H13" s="20">
        <f>IF(A13&amp;""="","",COUNTIF('الطلاب'!$D$6:$D$505,A13&amp;"")-COUNTIFS('الطلاب'!$D$6:$D$505,A13&amp;"",'الطلاب'!$F$6:$F$505,"متوقف"))</f>
        <v/>
      </c>
      <c r="I13" s="21">
        <f>IF(A13&amp;""="","",SUMIFS('الطلاب'!$H$6:$H$505,'الطلاب'!$D$6:$D$505,A13&amp;""))</f>
        <v/>
      </c>
      <c r="J13" s="21">
        <f>IF(A13&amp;""="","",SUMIFS('الدفعات'!$E$6:$E$2005,'الدفعات'!$C$6:$C$2005,A13&amp;"",'الدفعات'!$D$6:$D$2005,"&gt;="&amp;'الإعدادات'!$B$5,'الدفعات'!$D$6:$D$2005,"&lt;"&amp;'الإعدادات'!$B$6))</f>
        <v/>
      </c>
      <c r="K13" s="21">
        <f>IF(A13&amp;""="","",ROUND(I13-J13,2))</f>
        <v/>
      </c>
      <c r="L13" s="21">
        <f>IF(A13&amp;""="","",ROUND(J13*N(G13),2))</f>
        <v/>
      </c>
      <c r="M13" s="21">
        <f>IF(A13&amp;""="","",ROUND(J13-L13,2))</f>
        <v/>
      </c>
    </row>
    <row r="14">
      <c r="A14" s="17" t="n"/>
      <c r="B14" s="5" t="n"/>
      <c r="C14" s="5" t="n"/>
      <c r="D14" s="5" t="n"/>
      <c r="E14" s="5" t="n"/>
      <c r="F14" s="18" t="n"/>
      <c r="G14" s="19" t="n"/>
      <c r="H14" s="20">
        <f>IF(A14&amp;""="","",COUNTIF('الطلاب'!$D$6:$D$505,A14&amp;"")-COUNTIFS('الطلاب'!$D$6:$D$505,A14&amp;"",'الطلاب'!$F$6:$F$505,"متوقف"))</f>
        <v/>
      </c>
      <c r="I14" s="21">
        <f>IF(A14&amp;""="","",SUMIFS('الطلاب'!$H$6:$H$505,'الطلاب'!$D$6:$D$505,A14&amp;""))</f>
        <v/>
      </c>
      <c r="J14" s="21">
        <f>IF(A14&amp;""="","",SUMIFS('الدفعات'!$E$6:$E$2005,'الدفعات'!$C$6:$C$2005,A14&amp;"",'الدفعات'!$D$6:$D$2005,"&gt;="&amp;'الإعدادات'!$B$5,'الدفعات'!$D$6:$D$2005,"&lt;"&amp;'الإعدادات'!$B$6))</f>
        <v/>
      </c>
      <c r="K14" s="21">
        <f>IF(A14&amp;""="","",ROUND(I14-J14,2))</f>
        <v/>
      </c>
      <c r="L14" s="21">
        <f>IF(A14&amp;""="","",ROUND(J14*N(G14),2))</f>
        <v/>
      </c>
      <c r="M14" s="21">
        <f>IF(A14&amp;""="","",ROUND(J14-L14,2))</f>
        <v/>
      </c>
    </row>
    <row r="15">
      <c r="A15" s="17" t="n"/>
      <c r="B15" s="5" t="n"/>
      <c r="C15" s="5" t="n"/>
      <c r="D15" s="5" t="n"/>
      <c r="E15" s="5" t="n"/>
      <c r="F15" s="18" t="n"/>
      <c r="G15" s="19" t="n"/>
      <c r="H15" s="20">
        <f>IF(A15&amp;""="","",COUNTIF('الطلاب'!$D$6:$D$505,A15&amp;"")-COUNTIFS('الطلاب'!$D$6:$D$505,A15&amp;"",'الطلاب'!$F$6:$F$505,"متوقف"))</f>
        <v/>
      </c>
      <c r="I15" s="21">
        <f>IF(A15&amp;""="","",SUMIFS('الطلاب'!$H$6:$H$505,'الطلاب'!$D$6:$D$505,A15&amp;""))</f>
        <v/>
      </c>
      <c r="J15" s="21">
        <f>IF(A15&amp;""="","",SUMIFS('الدفعات'!$E$6:$E$2005,'الدفعات'!$C$6:$C$2005,A15&amp;"",'الدفعات'!$D$6:$D$2005,"&gt;="&amp;'الإعدادات'!$B$5,'الدفعات'!$D$6:$D$2005,"&lt;"&amp;'الإعدادات'!$B$6))</f>
        <v/>
      </c>
      <c r="K15" s="21">
        <f>IF(A15&amp;""="","",ROUND(I15-J15,2))</f>
        <v/>
      </c>
      <c r="L15" s="21">
        <f>IF(A15&amp;""="","",ROUND(J15*N(G15),2))</f>
        <v/>
      </c>
      <c r="M15" s="21">
        <f>IF(A15&amp;""="","",ROUND(J15-L15,2))</f>
        <v/>
      </c>
    </row>
    <row r="16">
      <c r="A16" s="17" t="n"/>
      <c r="B16" s="5" t="n"/>
      <c r="C16" s="5" t="n"/>
      <c r="D16" s="5" t="n"/>
      <c r="E16" s="5" t="n"/>
      <c r="F16" s="18" t="n"/>
      <c r="G16" s="19" t="n"/>
      <c r="H16" s="20">
        <f>IF(A16&amp;""="","",COUNTIF('الطلاب'!$D$6:$D$505,A16&amp;"")-COUNTIFS('الطلاب'!$D$6:$D$505,A16&amp;"",'الطلاب'!$F$6:$F$505,"متوقف"))</f>
        <v/>
      </c>
      <c r="I16" s="21">
        <f>IF(A16&amp;""="","",SUMIFS('الطلاب'!$H$6:$H$505,'الطلاب'!$D$6:$D$505,A16&amp;""))</f>
        <v/>
      </c>
      <c r="J16" s="21">
        <f>IF(A16&amp;""="","",SUMIFS('الدفعات'!$E$6:$E$2005,'الدفعات'!$C$6:$C$2005,A16&amp;"",'الدفعات'!$D$6:$D$2005,"&gt;="&amp;'الإعدادات'!$B$5,'الدفعات'!$D$6:$D$2005,"&lt;"&amp;'الإعدادات'!$B$6))</f>
        <v/>
      </c>
      <c r="K16" s="21">
        <f>IF(A16&amp;""="","",ROUND(I16-J16,2))</f>
        <v/>
      </c>
      <c r="L16" s="21">
        <f>IF(A16&amp;""="","",ROUND(J16*N(G16),2))</f>
        <v/>
      </c>
      <c r="M16" s="21">
        <f>IF(A16&amp;""="","",ROUND(J16-L16,2))</f>
        <v/>
      </c>
    </row>
    <row r="17">
      <c r="A17" s="17" t="n"/>
      <c r="B17" s="5" t="n"/>
      <c r="C17" s="5" t="n"/>
      <c r="D17" s="5" t="n"/>
      <c r="E17" s="5" t="n"/>
      <c r="F17" s="18" t="n"/>
      <c r="G17" s="19" t="n"/>
      <c r="H17" s="20">
        <f>IF(A17&amp;""="","",COUNTIF('الطلاب'!$D$6:$D$505,A17&amp;"")-COUNTIFS('الطلاب'!$D$6:$D$505,A17&amp;"",'الطلاب'!$F$6:$F$505,"متوقف"))</f>
        <v/>
      </c>
      <c r="I17" s="21">
        <f>IF(A17&amp;""="","",SUMIFS('الطلاب'!$H$6:$H$505,'الطلاب'!$D$6:$D$505,A17&amp;""))</f>
        <v/>
      </c>
      <c r="J17" s="21">
        <f>IF(A17&amp;""="","",SUMIFS('الدفعات'!$E$6:$E$2005,'الدفعات'!$C$6:$C$2005,A17&amp;"",'الدفعات'!$D$6:$D$2005,"&gt;="&amp;'الإعدادات'!$B$5,'الدفعات'!$D$6:$D$2005,"&lt;"&amp;'الإعدادات'!$B$6))</f>
        <v/>
      </c>
      <c r="K17" s="21">
        <f>IF(A17&amp;""="","",ROUND(I17-J17,2))</f>
        <v/>
      </c>
      <c r="L17" s="21">
        <f>IF(A17&amp;""="","",ROUND(J17*N(G17),2))</f>
        <v/>
      </c>
      <c r="M17" s="21">
        <f>IF(A17&amp;""="","",ROUND(J17-L17,2))</f>
        <v/>
      </c>
    </row>
    <row r="18">
      <c r="A18" s="17" t="n"/>
      <c r="B18" s="5" t="n"/>
      <c r="C18" s="5" t="n"/>
      <c r="D18" s="5" t="n"/>
      <c r="E18" s="5" t="n"/>
      <c r="F18" s="18" t="n"/>
      <c r="G18" s="19" t="n"/>
      <c r="H18" s="20">
        <f>IF(A18&amp;""="","",COUNTIF('الطلاب'!$D$6:$D$505,A18&amp;"")-COUNTIFS('الطلاب'!$D$6:$D$505,A18&amp;"",'الطلاب'!$F$6:$F$505,"متوقف"))</f>
        <v/>
      </c>
      <c r="I18" s="21">
        <f>IF(A18&amp;""="","",SUMIFS('الطلاب'!$H$6:$H$505,'الطلاب'!$D$6:$D$505,A18&amp;""))</f>
        <v/>
      </c>
      <c r="J18" s="21">
        <f>IF(A18&amp;""="","",SUMIFS('الدفعات'!$E$6:$E$2005,'الدفعات'!$C$6:$C$2005,A18&amp;"",'الدفعات'!$D$6:$D$2005,"&gt;="&amp;'الإعدادات'!$B$5,'الدفعات'!$D$6:$D$2005,"&lt;"&amp;'الإعدادات'!$B$6))</f>
        <v/>
      </c>
      <c r="K18" s="21">
        <f>IF(A18&amp;""="","",ROUND(I18-J18,2))</f>
        <v/>
      </c>
      <c r="L18" s="21">
        <f>IF(A18&amp;""="","",ROUND(J18*N(G18),2))</f>
        <v/>
      </c>
      <c r="M18" s="21">
        <f>IF(A18&amp;""="","",ROUND(J18-L18,2))</f>
        <v/>
      </c>
    </row>
    <row r="19">
      <c r="A19" s="17" t="n"/>
      <c r="B19" s="5" t="n"/>
      <c r="C19" s="5" t="n"/>
      <c r="D19" s="5" t="n"/>
      <c r="E19" s="5" t="n"/>
      <c r="F19" s="18" t="n"/>
      <c r="G19" s="19" t="n"/>
      <c r="H19" s="20">
        <f>IF(A19&amp;""="","",COUNTIF('الطلاب'!$D$6:$D$505,A19&amp;"")-COUNTIFS('الطلاب'!$D$6:$D$505,A19&amp;"",'الطلاب'!$F$6:$F$505,"متوقف"))</f>
        <v/>
      </c>
      <c r="I19" s="21">
        <f>IF(A19&amp;""="","",SUMIFS('الطلاب'!$H$6:$H$505,'الطلاب'!$D$6:$D$505,A19&amp;""))</f>
        <v/>
      </c>
      <c r="J19" s="21">
        <f>IF(A19&amp;""="","",SUMIFS('الدفعات'!$E$6:$E$2005,'الدفعات'!$C$6:$C$2005,A19&amp;"",'الدفعات'!$D$6:$D$2005,"&gt;="&amp;'الإعدادات'!$B$5,'الدفعات'!$D$6:$D$2005,"&lt;"&amp;'الإعدادات'!$B$6))</f>
        <v/>
      </c>
      <c r="K19" s="21">
        <f>IF(A19&amp;""="","",ROUND(I19-J19,2))</f>
        <v/>
      </c>
      <c r="L19" s="21">
        <f>IF(A19&amp;""="","",ROUND(J19*N(G19),2))</f>
        <v/>
      </c>
      <c r="M19" s="21">
        <f>IF(A19&amp;""="","",ROUND(J19-L19,2))</f>
        <v/>
      </c>
    </row>
    <row r="20">
      <c r="A20" s="17" t="n"/>
      <c r="B20" s="5" t="n"/>
      <c r="C20" s="5" t="n"/>
      <c r="D20" s="5" t="n"/>
      <c r="E20" s="5" t="n"/>
      <c r="F20" s="18" t="n"/>
      <c r="G20" s="19" t="n"/>
      <c r="H20" s="20">
        <f>IF(A20&amp;""="","",COUNTIF('الطلاب'!$D$6:$D$505,A20&amp;"")-COUNTIFS('الطلاب'!$D$6:$D$505,A20&amp;"",'الطلاب'!$F$6:$F$505,"متوقف"))</f>
        <v/>
      </c>
      <c r="I20" s="21">
        <f>IF(A20&amp;""="","",SUMIFS('الطلاب'!$H$6:$H$505,'الطلاب'!$D$6:$D$505,A20&amp;""))</f>
        <v/>
      </c>
      <c r="J20" s="21">
        <f>IF(A20&amp;""="","",SUMIFS('الدفعات'!$E$6:$E$2005,'الدفعات'!$C$6:$C$2005,A20&amp;"",'الدفعات'!$D$6:$D$2005,"&gt;="&amp;'الإعدادات'!$B$5,'الدفعات'!$D$6:$D$2005,"&lt;"&amp;'الإعدادات'!$B$6))</f>
        <v/>
      </c>
      <c r="K20" s="21">
        <f>IF(A20&amp;""="","",ROUND(I20-J20,2))</f>
        <v/>
      </c>
      <c r="L20" s="21">
        <f>IF(A20&amp;""="","",ROUND(J20*N(G20),2))</f>
        <v/>
      </c>
      <c r="M20" s="21">
        <f>IF(A20&amp;""="","",ROUND(J20-L20,2))</f>
        <v/>
      </c>
    </row>
    <row r="21">
      <c r="A21" s="17" t="n"/>
      <c r="B21" s="5" t="n"/>
      <c r="C21" s="5" t="n"/>
      <c r="D21" s="5" t="n"/>
      <c r="E21" s="5" t="n"/>
      <c r="F21" s="18" t="n"/>
      <c r="G21" s="19" t="n"/>
      <c r="H21" s="20">
        <f>IF(A21&amp;""="","",COUNTIF('الطلاب'!$D$6:$D$505,A21&amp;"")-COUNTIFS('الطلاب'!$D$6:$D$505,A21&amp;"",'الطلاب'!$F$6:$F$505,"متوقف"))</f>
        <v/>
      </c>
      <c r="I21" s="21">
        <f>IF(A21&amp;""="","",SUMIFS('الطلاب'!$H$6:$H$505,'الطلاب'!$D$6:$D$505,A21&amp;""))</f>
        <v/>
      </c>
      <c r="J21" s="21">
        <f>IF(A21&amp;""="","",SUMIFS('الدفعات'!$E$6:$E$2005,'الدفعات'!$C$6:$C$2005,A21&amp;"",'الدفعات'!$D$6:$D$2005,"&gt;="&amp;'الإعدادات'!$B$5,'الدفعات'!$D$6:$D$2005,"&lt;"&amp;'الإعدادات'!$B$6))</f>
        <v/>
      </c>
      <c r="K21" s="21">
        <f>IF(A21&amp;""="","",ROUND(I21-J21,2))</f>
        <v/>
      </c>
      <c r="L21" s="21">
        <f>IF(A21&amp;""="","",ROUND(J21*N(G21),2))</f>
        <v/>
      </c>
      <c r="M21" s="21">
        <f>IF(A21&amp;""="","",ROUND(J21-L21,2))</f>
        <v/>
      </c>
    </row>
    <row r="22">
      <c r="A22" s="17" t="n"/>
      <c r="B22" s="5" t="n"/>
      <c r="C22" s="5" t="n"/>
      <c r="D22" s="5" t="n"/>
      <c r="E22" s="5" t="n"/>
      <c r="F22" s="18" t="n"/>
      <c r="G22" s="19" t="n"/>
      <c r="H22" s="20">
        <f>IF(A22&amp;""="","",COUNTIF('الطلاب'!$D$6:$D$505,A22&amp;"")-COUNTIFS('الطلاب'!$D$6:$D$505,A22&amp;"",'الطلاب'!$F$6:$F$505,"متوقف"))</f>
        <v/>
      </c>
      <c r="I22" s="21">
        <f>IF(A22&amp;""="","",SUMIFS('الطلاب'!$H$6:$H$505,'الطلاب'!$D$6:$D$505,A22&amp;""))</f>
        <v/>
      </c>
      <c r="J22" s="21">
        <f>IF(A22&amp;""="","",SUMIFS('الدفعات'!$E$6:$E$2005,'الدفعات'!$C$6:$C$2005,A22&amp;"",'الدفعات'!$D$6:$D$2005,"&gt;="&amp;'الإعدادات'!$B$5,'الدفعات'!$D$6:$D$2005,"&lt;"&amp;'الإعدادات'!$B$6))</f>
        <v/>
      </c>
      <c r="K22" s="21">
        <f>IF(A22&amp;""="","",ROUND(I22-J22,2))</f>
        <v/>
      </c>
      <c r="L22" s="21">
        <f>IF(A22&amp;""="","",ROUND(J22*N(G22),2))</f>
        <v/>
      </c>
      <c r="M22" s="21">
        <f>IF(A22&amp;""="","",ROUND(J22-L22,2))</f>
        <v/>
      </c>
    </row>
    <row r="23">
      <c r="A23" s="17" t="n"/>
      <c r="B23" s="5" t="n"/>
      <c r="C23" s="5" t="n"/>
      <c r="D23" s="5" t="n"/>
      <c r="E23" s="5" t="n"/>
      <c r="F23" s="18" t="n"/>
      <c r="G23" s="19" t="n"/>
      <c r="H23" s="20">
        <f>IF(A23&amp;""="","",COUNTIF('الطلاب'!$D$6:$D$505,A23&amp;"")-COUNTIFS('الطلاب'!$D$6:$D$505,A23&amp;"",'الطلاب'!$F$6:$F$505,"متوقف"))</f>
        <v/>
      </c>
      <c r="I23" s="21">
        <f>IF(A23&amp;""="","",SUMIFS('الطلاب'!$H$6:$H$505,'الطلاب'!$D$6:$D$505,A23&amp;""))</f>
        <v/>
      </c>
      <c r="J23" s="21">
        <f>IF(A23&amp;""="","",SUMIFS('الدفعات'!$E$6:$E$2005,'الدفعات'!$C$6:$C$2005,A23&amp;"",'الدفعات'!$D$6:$D$2005,"&gt;="&amp;'الإعدادات'!$B$5,'الدفعات'!$D$6:$D$2005,"&lt;"&amp;'الإعدادات'!$B$6))</f>
        <v/>
      </c>
      <c r="K23" s="21">
        <f>IF(A23&amp;""="","",ROUND(I23-J23,2))</f>
        <v/>
      </c>
      <c r="L23" s="21">
        <f>IF(A23&amp;""="","",ROUND(J23*N(G23),2))</f>
        <v/>
      </c>
      <c r="M23" s="21">
        <f>IF(A23&amp;""="","",ROUND(J23-L23,2))</f>
        <v/>
      </c>
    </row>
    <row r="24">
      <c r="A24" s="17" t="n"/>
      <c r="B24" s="5" t="n"/>
      <c r="C24" s="5" t="n"/>
      <c r="D24" s="5" t="n"/>
      <c r="E24" s="5" t="n"/>
      <c r="F24" s="18" t="n"/>
      <c r="G24" s="19" t="n"/>
      <c r="H24" s="20">
        <f>IF(A24&amp;""="","",COUNTIF('الطلاب'!$D$6:$D$505,A24&amp;"")-COUNTIFS('الطلاب'!$D$6:$D$505,A24&amp;"",'الطلاب'!$F$6:$F$505,"متوقف"))</f>
        <v/>
      </c>
      <c r="I24" s="21">
        <f>IF(A24&amp;""="","",SUMIFS('الطلاب'!$H$6:$H$505,'الطلاب'!$D$6:$D$505,A24&amp;""))</f>
        <v/>
      </c>
      <c r="J24" s="21">
        <f>IF(A24&amp;""="","",SUMIFS('الدفعات'!$E$6:$E$2005,'الدفعات'!$C$6:$C$2005,A24&amp;"",'الدفعات'!$D$6:$D$2005,"&gt;="&amp;'الإعدادات'!$B$5,'الدفعات'!$D$6:$D$2005,"&lt;"&amp;'الإعدادات'!$B$6))</f>
        <v/>
      </c>
      <c r="K24" s="21">
        <f>IF(A24&amp;""="","",ROUND(I24-J24,2))</f>
        <v/>
      </c>
      <c r="L24" s="21">
        <f>IF(A24&amp;""="","",ROUND(J24*N(G24),2))</f>
        <v/>
      </c>
      <c r="M24" s="21">
        <f>IF(A24&amp;""="","",ROUND(J24-L24,2))</f>
        <v/>
      </c>
    </row>
    <row r="25">
      <c r="A25" s="17" t="n"/>
      <c r="B25" s="5" t="n"/>
      <c r="C25" s="5" t="n"/>
      <c r="D25" s="5" t="n"/>
      <c r="E25" s="5" t="n"/>
      <c r="F25" s="18" t="n"/>
      <c r="G25" s="19" t="n"/>
      <c r="H25" s="20">
        <f>IF(A25&amp;""="","",COUNTIF('الطلاب'!$D$6:$D$505,A25&amp;"")-COUNTIFS('الطلاب'!$D$6:$D$505,A25&amp;"",'الطلاب'!$F$6:$F$505,"متوقف"))</f>
        <v/>
      </c>
      <c r="I25" s="21">
        <f>IF(A25&amp;""="","",SUMIFS('الطلاب'!$H$6:$H$505,'الطلاب'!$D$6:$D$505,A25&amp;""))</f>
        <v/>
      </c>
      <c r="J25" s="21">
        <f>IF(A25&amp;""="","",SUMIFS('الدفعات'!$E$6:$E$2005,'الدفعات'!$C$6:$C$2005,A25&amp;"",'الدفعات'!$D$6:$D$2005,"&gt;="&amp;'الإعدادات'!$B$5,'الدفعات'!$D$6:$D$2005,"&lt;"&amp;'الإعدادات'!$B$6))</f>
        <v/>
      </c>
      <c r="K25" s="21">
        <f>IF(A25&amp;""="","",ROUND(I25-J25,2))</f>
        <v/>
      </c>
      <c r="L25" s="21">
        <f>IF(A25&amp;""="","",ROUND(J25*N(G25),2))</f>
        <v/>
      </c>
      <c r="M25" s="21">
        <f>IF(A25&amp;""="","",ROUND(J25-L25,2))</f>
        <v/>
      </c>
    </row>
    <row r="26">
      <c r="A26" s="17" t="n"/>
      <c r="B26" s="5" t="n"/>
      <c r="C26" s="5" t="n"/>
      <c r="D26" s="5" t="n"/>
      <c r="E26" s="5" t="n"/>
      <c r="F26" s="18" t="n"/>
      <c r="G26" s="19" t="n"/>
      <c r="H26" s="20">
        <f>IF(A26&amp;""="","",COUNTIF('الطلاب'!$D$6:$D$505,A26&amp;"")-COUNTIFS('الطلاب'!$D$6:$D$505,A26&amp;"",'الطلاب'!$F$6:$F$505,"متوقف"))</f>
        <v/>
      </c>
      <c r="I26" s="21">
        <f>IF(A26&amp;""="","",SUMIFS('الطلاب'!$H$6:$H$505,'الطلاب'!$D$6:$D$505,A26&amp;""))</f>
        <v/>
      </c>
      <c r="J26" s="21">
        <f>IF(A26&amp;""="","",SUMIFS('الدفعات'!$E$6:$E$2005,'الدفعات'!$C$6:$C$2005,A26&amp;"",'الدفعات'!$D$6:$D$2005,"&gt;="&amp;'الإعدادات'!$B$5,'الدفعات'!$D$6:$D$2005,"&lt;"&amp;'الإعدادات'!$B$6))</f>
        <v/>
      </c>
      <c r="K26" s="21">
        <f>IF(A26&amp;""="","",ROUND(I26-J26,2))</f>
        <v/>
      </c>
      <c r="L26" s="21">
        <f>IF(A26&amp;""="","",ROUND(J26*N(G26),2))</f>
        <v/>
      </c>
      <c r="M26" s="21">
        <f>IF(A26&amp;""="","",ROUND(J26-L26,2))</f>
        <v/>
      </c>
    </row>
    <row r="27">
      <c r="A27" s="17" t="n"/>
      <c r="B27" s="5" t="n"/>
      <c r="C27" s="5" t="n"/>
      <c r="D27" s="5" t="n"/>
      <c r="E27" s="5" t="n"/>
      <c r="F27" s="18" t="n"/>
      <c r="G27" s="19" t="n"/>
      <c r="H27" s="20">
        <f>IF(A27&amp;""="","",COUNTIF('الطلاب'!$D$6:$D$505,A27&amp;"")-COUNTIFS('الطلاب'!$D$6:$D$505,A27&amp;"",'الطلاب'!$F$6:$F$505,"متوقف"))</f>
        <v/>
      </c>
      <c r="I27" s="21">
        <f>IF(A27&amp;""="","",SUMIFS('الطلاب'!$H$6:$H$505,'الطلاب'!$D$6:$D$505,A27&amp;""))</f>
        <v/>
      </c>
      <c r="J27" s="21">
        <f>IF(A27&amp;""="","",SUMIFS('الدفعات'!$E$6:$E$2005,'الدفعات'!$C$6:$C$2005,A27&amp;"",'الدفعات'!$D$6:$D$2005,"&gt;="&amp;'الإعدادات'!$B$5,'الدفعات'!$D$6:$D$2005,"&lt;"&amp;'الإعدادات'!$B$6))</f>
        <v/>
      </c>
      <c r="K27" s="21">
        <f>IF(A27&amp;""="","",ROUND(I27-J27,2))</f>
        <v/>
      </c>
      <c r="L27" s="21">
        <f>IF(A27&amp;""="","",ROUND(J27*N(G27),2))</f>
        <v/>
      </c>
      <c r="M27" s="21">
        <f>IF(A27&amp;""="","",ROUND(J27-L27,2))</f>
        <v/>
      </c>
    </row>
    <row r="28">
      <c r="A28" s="17" t="n"/>
      <c r="B28" s="5" t="n"/>
      <c r="C28" s="5" t="n"/>
      <c r="D28" s="5" t="n"/>
      <c r="E28" s="5" t="n"/>
      <c r="F28" s="18" t="n"/>
      <c r="G28" s="19" t="n"/>
      <c r="H28" s="20">
        <f>IF(A28&amp;""="","",COUNTIF('الطلاب'!$D$6:$D$505,A28&amp;"")-COUNTIFS('الطلاب'!$D$6:$D$505,A28&amp;"",'الطلاب'!$F$6:$F$505,"متوقف"))</f>
        <v/>
      </c>
      <c r="I28" s="21">
        <f>IF(A28&amp;""="","",SUMIFS('الطلاب'!$H$6:$H$505,'الطلاب'!$D$6:$D$505,A28&amp;""))</f>
        <v/>
      </c>
      <c r="J28" s="21">
        <f>IF(A28&amp;""="","",SUMIFS('الدفعات'!$E$6:$E$2005,'الدفعات'!$C$6:$C$2005,A28&amp;"",'الدفعات'!$D$6:$D$2005,"&gt;="&amp;'الإعدادات'!$B$5,'الدفعات'!$D$6:$D$2005,"&lt;"&amp;'الإعدادات'!$B$6))</f>
        <v/>
      </c>
      <c r="K28" s="21">
        <f>IF(A28&amp;""="","",ROUND(I28-J28,2))</f>
        <v/>
      </c>
      <c r="L28" s="21">
        <f>IF(A28&amp;""="","",ROUND(J28*N(G28),2))</f>
        <v/>
      </c>
      <c r="M28" s="21">
        <f>IF(A28&amp;""="","",ROUND(J28-L28,2))</f>
        <v/>
      </c>
    </row>
    <row r="29">
      <c r="A29" s="17" t="n"/>
      <c r="B29" s="5" t="n"/>
      <c r="C29" s="5" t="n"/>
      <c r="D29" s="5" t="n"/>
      <c r="E29" s="5" t="n"/>
      <c r="F29" s="18" t="n"/>
      <c r="G29" s="19" t="n"/>
      <c r="H29" s="20">
        <f>IF(A29&amp;""="","",COUNTIF('الطلاب'!$D$6:$D$505,A29&amp;"")-COUNTIFS('الطلاب'!$D$6:$D$505,A29&amp;"",'الطلاب'!$F$6:$F$505,"متوقف"))</f>
        <v/>
      </c>
      <c r="I29" s="21">
        <f>IF(A29&amp;""="","",SUMIFS('الطلاب'!$H$6:$H$505,'الطلاب'!$D$6:$D$505,A29&amp;""))</f>
        <v/>
      </c>
      <c r="J29" s="21">
        <f>IF(A29&amp;""="","",SUMIFS('الدفعات'!$E$6:$E$2005,'الدفعات'!$C$6:$C$2005,A29&amp;"",'الدفعات'!$D$6:$D$2005,"&gt;="&amp;'الإعدادات'!$B$5,'الدفعات'!$D$6:$D$2005,"&lt;"&amp;'الإعدادات'!$B$6))</f>
        <v/>
      </c>
      <c r="K29" s="21">
        <f>IF(A29&amp;""="","",ROUND(I29-J29,2))</f>
        <v/>
      </c>
      <c r="L29" s="21">
        <f>IF(A29&amp;""="","",ROUND(J29*N(G29),2))</f>
        <v/>
      </c>
      <c r="M29" s="21">
        <f>IF(A29&amp;""="","",ROUND(J29-L29,2))</f>
        <v/>
      </c>
    </row>
    <row r="30">
      <c r="A30" s="17" t="n"/>
      <c r="B30" s="5" t="n"/>
      <c r="C30" s="5" t="n"/>
      <c r="D30" s="5" t="n"/>
      <c r="E30" s="5" t="n"/>
      <c r="F30" s="18" t="n"/>
      <c r="G30" s="19" t="n"/>
      <c r="H30" s="20">
        <f>IF(A30&amp;""="","",COUNTIF('الطلاب'!$D$6:$D$505,A30&amp;"")-COUNTIFS('الطلاب'!$D$6:$D$505,A30&amp;"",'الطلاب'!$F$6:$F$505,"متوقف"))</f>
        <v/>
      </c>
      <c r="I30" s="21">
        <f>IF(A30&amp;""="","",SUMIFS('الطلاب'!$H$6:$H$505,'الطلاب'!$D$6:$D$505,A30&amp;""))</f>
        <v/>
      </c>
      <c r="J30" s="21">
        <f>IF(A30&amp;""="","",SUMIFS('الدفعات'!$E$6:$E$2005,'الدفعات'!$C$6:$C$2005,A30&amp;"",'الدفعات'!$D$6:$D$2005,"&gt;="&amp;'الإعدادات'!$B$5,'الدفعات'!$D$6:$D$2005,"&lt;"&amp;'الإعدادات'!$B$6))</f>
        <v/>
      </c>
      <c r="K30" s="21">
        <f>IF(A30&amp;""="","",ROUND(I30-J30,2))</f>
        <v/>
      </c>
      <c r="L30" s="21">
        <f>IF(A30&amp;""="","",ROUND(J30*N(G30),2))</f>
        <v/>
      </c>
      <c r="M30" s="21">
        <f>IF(A30&amp;""="","",ROUND(J30-L30,2))</f>
        <v/>
      </c>
    </row>
    <row r="31">
      <c r="A31" s="17" t="n"/>
      <c r="B31" s="5" t="n"/>
      <c r="C31" s="5" t="n"/>
      <c r="D31" s="5" t="n"/>
      <c r="E31" s="5" t="n"/>
      <c r="F31" s="18" t="n"/>
      <c r="G31" s="19" t="n"/>
      <c r="H31" s="20">
        <f>IF(A31&amp;""="","",COUNTIF('الطلاب'!$D$6:$D$505,A31&amp;"")-COUNTIFS('الطلاب'!$D$6:$D$505,A31&amp;"",'الطلاب'!$F$6:$F$505,"متوقف"))</f>
        <v/>
      </c>
      <c r="I31" s="21">
        <f>IF(A31&amp;""="","",SUMIFS('الطلاب'!$H$6:$H$505,'الطلاب'!$D$6:$D$505,A31&amp;""))</f>
        <v/>
      </c>
      <c r="J31" s="21">
        <f>IF(A31&amp;""="","",SUMIFS('الدفعات'!$E$6:$E$2005,'الدفعات'!$C$6:$C$2005,A31&amp;"",'الدفعات'!$D$6:$D$2005,"&gt;="&amp;'الإعدادات'!$B$5,'الدفعات'!$D$6:$D$2005,"&lt;"&amp;'الإعدادات'!$B$6))</f>
        <v/>
      </c>
      <c r="K31" s="21">
        <f>IF(A31&amp;""="","",ROUND(I31-J31,2))</f>
        <v/>
      </c>
      <c r="L31" s="21">
        <f>IF(A31&amp;""="","",ROUND(J31*N(G31),2))</f>
        <v/>
      </c>
      <c r="M31" s="21">
        <f>IF(A31&amp;""="","",ROUND(J31-L31,2))</f>
        <v/>
      </c>
    </row>
    <row r="32">
      <c r="A32" s="17" t="n"/>
      <c r="B32" s="5" t="n"/>
      <c r="C32" s="5" t="n"/>
      <c r="D32" s="5" t="n"/>
      <c r="E32" s="5" t="n"/>
      <c r="F32" s="18" t="n"/>
      <c r="G32" s="19" t="n"/>
      <c r="H32" s="20">
        <f>IF(A32&amp;""="","",COUNTIF('الطلاب'!$D$6:$D$505,A32&amp;"")-COUNTIFS('الطلاب'!$D$6:$D$505,A32&amp;"",'الطلاب'!$F$6:$F$505,"متوقف"))</f>
        <v/>
      </c>
      <c r="I32" s="21">
        <f>IF(A32&amp;""="","",SUMIFS('الطلاب'!$H$6:$H$505,'الطلاب'!$D$6:$D$505,A32&amp;""))</f>
        <v/>
      </c>
      <c r="J32" s="21">
        <f>IF(A32&amp;""="","",SUMIFS('الدفعات'!$E$6:$E$2005,'الدفعات'!$C$6:$C$2005,A32&amp;"",'الدفعات'!$D$6:$D$2005,"&gt;="&amp;'الإعدادات'!$B$5,'الدفعات'!$D$6:$D$2005,"&lt;"&amp;'الإعدادات'!$B$6))</f>
        <v/>
      </c>
      <c r="K32" s="21">
        <f>IF(A32&amp;""="","",ROUND(I32-J32,2))</f>
        <v/>
      </c>
      <c r="L32" s="21">
        <f>IF(A32&amp;""="","",ROUND(J32*N(G32),2))</f>
        <v/>
      </c>
      <c r="M32" s="21">
        <f>IF(A32&amp;""="","",ROUND(J32-L32,2))</f>
        <v/>
      </c>
    </row>
    <row r="33">
      <c r="A33" s="17" t="n"/>
      <c r="B33" s="5" t="n"/>
      <c r="C33" s="5" t="n"/>
      <c r="D33" s="5" t="n"/>
      <c r="E33" s="5" t="n"/>
      <c r="F33" s="18" t="n"/>
      <c r="G33" s="19" t="n"/>
      <c r="H33" s="20">
        <f>IF(A33&amp;""="","",COUNTIF('الطلاب'!$D$6:$D$505,A33&amp;"")-COUNTIFS('الطلاب'!$D$6:$D$505,A33&amp;"",'الطلاب'!$F$6:$F$505,"متوقف"))</f>
        <v/>
      </c>
      <c r="I33" s="21">
        <f>IF(A33&amp;""="","",SUMIFS('الطلاب'!$H$6:$H$505,'الطلاب'!$D$6:$D$505,A33&amp;""))</f>
        <v/>
      </c>
      <c r="J33" s="21">
        <f>IF(A33&amp;""="","",SUMIFS('الدفعات'!$E$6:$E$2005,'الدفعات'!$C$6:$C$2005,A33&amp;"",'الدفعات'!$D$6:$D$2005,"&gt;="&amp;'الإعدادات'!$B$5,'الدفعات'!$D$6:$D$2005,"&lt;"&amp;'الإعدادات'!$B$6))</f>
        <v/>
      </c>
      <c r="K33" s="21">
        <f>IF(A33&amp;""="","",ROUND(I33-J33,2))</f>
        <v/>
      </c>
      <c r="L33" s="21">
        <f>IF(A33&amp;""="","",ROUND(J33*N(G33),2))</f>
        <v/>
      </c>
      <c r="M33" s="21">
        <f>IF(A33&amp;""="","",ROUND(J33-L33,2))</f>
        <v/>
      </c>
    </row>
    <row r="34">
      <c r="A34" s="17" t="n"/>
      <c r="B34" s="5" t="n"/>
      <c r="C34" s="5" t="n"/>
      <c r="D34" s="5" t="n"/>
      <c r="E34" s="5" t="n"/>
      <c r="F34" s="18" t="n"/>
      <c r="G34" s="19" t="n"/>
      <c r="H34" s="20">
        <f>IF(A34&amp;""="","",COUNTIF('الطلاب'!$D$6:$D$505,A34&amp;"")-COUNTIFS('الطلاب'!$D$6:$D$505,A34&amp;"",'الطلاب'!$F$6:$F$505,"متوقف"))</f>
        <v/>
      </c>
      <c r="I34" s="21">
        <f>IF(A34&amp;""="","",SUMIFS('الطلاب'!$H$6:$H$505,'الطلاب'!$D$6:$D$505,A34&amp;""))</f>
        <v/>
      </c>
      <c r="J34" s="21">
        <f>IF(A34&amp;""="","",SUMIFS('الدفعات'!$E$6:$E$2005,'الدفعات'!$C$6:$C$2005,A34&amp;"",'الدفعات'!$D$6:$D$2005,"&gt;="&amp;'الإعدادات'!$B$5,'الدفعات'!$D$6:$D$2005,"&lt;"&amp;'الإعدادات'!$B$6))</f>
        <v/>
      </c>
      <c r="K34" s="21">
        <f>IF(A34&amp;""="","",ROUND(I34-J34,2))</f>
        <v/>
      </c>
      <c r="L34" s="21">
        <f>IF(A34&amp;""="","",ROUND(J34*N(G34),2))</f>
        <v/>
      </c>
      <c r="M34" s="21">
        <f>IF(A34&amp;""="","",ROUND(J34-L34,2))</f>
        <v/>
      </c>
    </row>
    <row r="35">
      <c r="A35" s="17" t="n"/>
      <c r="B35" s="5" t="n"/>
      <c r="C35" s="5" t="n"/>
      <c r="D35" s="5" t="n"/>
      <c r="E35" s="5" t="n"/>
      <c r="F35" s="18" t="n"/>
      <c r="G35" s="19" t="n"/>
      <c r="H35" s="20">
        <f>IF(A35&amp;""="","",COUNTIF('الطلاب'!$D$6:$D$505,A35&amp;"")-COUNTIFS('الطلاب'!$D$6:$D$505,A35&amp;"",'الطلاب'!$F$6:$F$505,"متوقف"))</f>
        <v/>
      </c>
      <c r="I35" s="21">
        <f>IF(A35&amp;""="","",SUMIFS('الطلاب'!$H$6:$H$505,'الطلاب'!$D$6:$D$505,A35&amp;""))</f>
        <v/>
      </c>
      <c r="J35" s="21">
        <f>IF(A35&amp;""="","",SUMIFS('الدفعات'!$E$6:$E$2005,'الدفعات'!$C$6:$C$2005,A35&amp;"",'الدفعات'!$D$6:$D$2005,"&gt;="&amp;'الإعدادات'!$B$5,'الدفعات'!$D$6:$D$2005,"&lt;"&amp;'الإعدادات'!$B$6))</f>
        <v/>
      </c>
      <c r="K35" s="21">
        <f>IF(A35&amp;""="","",ROUND(I35-J35,2))</f>
        <v/>
      </c>
      <c r="L35" s="21">
        <f>IF(A35&amp;""="","",ROUND(J35*N(G35),2))</f>
        <v/>
      </c>
      <c r="M35" s="21">
        <f>IF(A35&amp;""="","",ROUND(J35-L35,2))</f>
        <v/>
      </c>
    </row>
    <row r="36">
      <c r="A36" s="17" t="n"/>
      <c r="B36" s="5" t="n"/>
      <c r="C36" s="5" t="n"/>
      <c r="D36" s="5" t="n"/>
      <c r="E36" s="5" t="n"/>
      <c r="F36" s="18" t="n"/>
      <c r="G36" s="19" t="n"/>
      <c r="H36" s="20">
        <f>IF(A36&amp;""="","",COUNTIF('الطلاب'!$D$6:$D$505,A36&amp;"")-COUNTIFS('الطلاب'!$D$6:$D$505,A36&amp;"",'الطلاب'!$F$6:$F$505,"متوقف"))</f>
        <v/>
      </c>
      <c r="I36" s="21">
        <f>IF(A36&amp;""="","",SUMIFS('الطلاب'!$H$6:$H$505,'الطلاب'!$D$6:$D$505,A36&amp;""))</f>
        <v/>
      </c>
      <c r="J36" s="21">
        <f>IF(A36&amp;""="","",SUMIFS('الدفعات'!$E$6:$E$2005,'الدفعات'!$C$6:$C$2005,A36&amp;"",'الدفعات'!$D$6:$D$2005,"&gt;="&amp;'الإعدادات'!$B$5,'الدفعات'!$D$6:$D$2005,"&lt;"&amp;'الإعدادات'!$B$6))</f>
        <v/>
      </c>
      <c r="K36" s="21">
        <f>IF(A36&amp;""="","",ROUND(I36-J36,2))</f>
        <v/>
      </c>
      <c r="L36" s="21">
        <f>IF(A36&amp;""="","",ROUND(J36*N(G36),2))</f>
        <v/>
      </c>
      <c r="M36" s="21">
        <f>IF(A36&amp;""="","",ROUND(J36-L36,2))</f>
        <v/>
      </c>
    </row>
    <row r="37">
      <c r="A37" s="17" t="n"/>
      <c r="B37" s="5" t="n"/>
      <c r="C37" s="5" t="n"/>
      <c r="D37" s="5" t="n"/>
      <c r="E37" s="5" t="n"/>
      <c r="F37" s="18" t="n"/>
      <c r="G37" s="19" t="n"/>
      <c r="H37" s="20">
        <f>IF(A37&amp;""="","",COUNTIF('الطلاب'!$D$6:$D$505,A37&amp;"")-COUNTIFS('الطلاب'!$D$6:$D$505,A37&amp;"",'الطلاب'!$F$6:$F$505,"متوقف"))</f>
        <v/>
      </c>
      <c r="I37" s="21">
        <f>IF(A37&amp;""="","",SUMIFS('الطلاب'!$H$6:$H$505,'الطلاب'!$D$6:$D$505,A37&amp;""))</f>
        <v/>
      </c>
      <c r="J37" s="21">
        <f>IF(A37&amp;""="","",SUMIFS('الدفعات'!$E$6:$E$2005,'الدفعات'!$C$6:$C$2005,A37&amp;"",'الدفعات'!$D$6:$D$2005,"&gt;="&amp;'الإعدادات'!$B$5,'الدفعات'!$D$6:$D$2005,"&lt;"&amp;'الإعدادات'!$B$6))</f>
        <v/>
      </c>
      <c r="K37" s="21">
        <f>IF(A37&amp;""="","",ROUND(I37-J37,2))</f>
        <v/>
      </c>
      <c r="L37" s="21">
        <f>IF(A37&amp;""="","",ROUND(J37*N(G37),2))</f>
        <v/>
      </c>
      <c r="M37" s="21">
        <f>IF(A37&amp;""="","",ROUND(J37-L37,2))</f>
        <v/>
      </c>
    </row>
    <row r="38">
      <c r="A38" s="17" t="n"/>
      <c r="B38" s="5" t="n"/>
      <c r="C38" s="5" t="n"/>
      <c r="D38" s="5" t="n"/>
      <c r="E38" s="5" t="n"/>
      <c r="F38" s="18" t="n"/>
      <c r="G38" s="19" t="n"/>
      <c r="H38" s="20">
        <f>IF(A38&amp;""="","",COUNTIF('الطلاب'!$D$6:$D$505,A38&amp;"")-COUNTIFS('الطلاب'!$D$6:$D$505,A38&amp;"",'الطلاب'!$F$6:$F$505,"متوقف"))</f>
        <v/>
      </c>
      <c r="I38" s="21">
        <f>IF(A38&amp;""="","",SUMIFS('الطلاب'!$H$6:$H$505,'الطلاب'!$D$6:$D$505,A38&amp;""))</f>
        <v/>
      </c>
      <c r="J38" s="21">
        <f>IF(A38&amp;""="","",SUMIFS('الدفعات'!$E$6:$E$2005,'الدفعات'!$C$6:$C$2005,A38&amp;"",'الدفعات'!$D$6:$D$2005,"&gt;="&amp;'الإعدادات'!$B$5,'الدفعات'!$D$6:$D$2005,"&lt;"&amp;'الإعدادات'!$B$6))</f>
        <v/>
      </c>
      <c r="K38" s="21">
        <f>IF(A38&amp;""="","",ROUND(I38-J38,2))</f>
        <v/>
      </c>
      <c r="L38" s="21">
        <f>IF(A38&amp;""="","",ROUND(J38*N(G38),2))</f>
        <v/>
      </c>
      <c r="M38" s="21">
        <f>IF(A38&amp;""="","",ROUND(J38-L38,2))</f>
        <v/>
      </c>
    </row>
    <row r="39">
      <c r="A39" s="17" t="n"/>
      <c r="B39" s="5" t="n"/>
      <c r="C39" s="5" t="n"/>
      <c r="D39" s="5" t="n"/>
      <c r="E39" s="5" t="n"/>
      <c r="F39" s="18" t="n"/>
      <c r="G39" s="19" t="n"/>
      <c r="H39" s="20">
        <f>IF(A39&amp;""="","",COUNTIF('الطلاب'!$D$6:$D$505,A39&amp;"")-COUNTIFS('الطلاب'!$D$6:$D$505,A39&amp;"",'الطلاب'!$F$6:$F$505,"متوقف"))</f>
        <v/>
      </c>
      <c r="I39" s="21">
        <f>IF(A39&amp;""="","",SUMIFS('الطلاب'!$H$6:$H$505,'الطلاب'!$D$6:$D$505,A39&amp;""))</f>
        <v/>
      </c>
      <c r="J39" s="21">
        <f>IF(A39&amp;""="","",SUMIFS('الدفعات'!$E$6:$E$2005,'الدفعات'!$C$6:$C$2005,A39&amp;"",'الدفعات'!$D$6:$D$2005,"&gt;="&amp;'الإعدادات'!$B$5,'الدفعات'!$D$6:$D$2005,"&lt;"&amp;'الإعدادات'!$B$6))</f>
        <v/>
      </c>
      <c r="K39" s="21">
        <f>IF(A39&amp;""="","",ROUND(I39-J39,2))</f>
        <v/>
      </c>
      <c r="L39" s="21">
        <f>IF(A39&amp;""="","",ROUND(J39*N(G39),2))</f>
        <v/>
      </c>
      <c r="M39" s="21">
        <f>IF(A39&amp;""="","",ROUND(J39-L39,2))</f>
        <v/>
      </c>
    </row>
    <row r="40">
      <c r="A40" s="17" t="n"/>
      <c r="B40" s="5" t="n"/>
      <c r="C40" s="5" t="n"/>
      <c r="D40" s="5" t="n"/>
      <c r="E40" s="5" t="n"/>
      <c r="F40" s="18" t="n"/>
      <c r="G40" s="19" t="n"/>
      <c r="H40" s="20">
        <f>IF(A40&amp;""="","",COUNTIF('الطلاب'!$D$6:$D$505,A40&amp;"")-COUNTIFS('الطلاب'!$D$6:$D$505,A40&amp;"",'الطلاب'!$F$6:$F$505,"متوقف"))</f>
        <v/>
      </c>
      <c r="I40" s="21">
        <f>IF(A40&amp;""="","",SUMIFS('الطلاب'!$H$6:$H$505,'الطلاب'!$D$6:$D$505,A40&amp;""))</f>
        <v/>
      </c>
      <c r="J40" s="21">
        <f>IF(A40&amp;""="","",SUMIFS('الدفعات'!$E$6:$E$2005,'الدفعات'!$C$6:$C$2005,A40&amp;"",'الدفعات'!$D$6:$D$2005,"&gt;="&amp;'الإعدادات'!$B$5,'الدفعات'!$D$6:$D$2005,"&lt;"&amp;'الإعدادات'!$B$6))</f>
        <v/>
      </c>
      <c r="K40" s="21">
        <f>IF(A40&amp;""="","",ROUND(I40-J40,2))</f>
        <v/>
      </c>
      <c r="L40" s="21">
        <f>IF(A40&amp;""="","",ROUND(J40*N(G40),2))</f>
        <v/>
      </c>
      <c r="M40" s="21">
        <f>IF(A40&amp;""="","",ROUND(J40-L40,2))</f>
        <v/>
      </c>
    </row>
    <row r="41">
      <c r="A41" s="17" t="n"/>
      <c r="B41" s="5" t="n"/>
      <c r="C41" s="5" t="n"/>
      <c r="D41" s="5" t="n"/>
      <c r="E41" s="5" t="n"/>
      <c r="F41" s="18" t="n"/>
      <c r="G41" s="19" t="n"/>
      <c r="H41" s="20">
        <f>IF(A41&amp;""="","",COUNTIF('الطلاب'!$D$6:$D$505,A41&amp;"")-COUNTIFS('الطلاب'!$D$6:$D$505,A41&amp;"",'الطلاب'!$F$6:$F$505,"متوقف"))</f>
        <v/>
      </c>
      <c r="I41" s="21">
        <f>IF(A41&amp;""="","",SUMIFS('الطلاب'!$H$6:$H$505,'الطلاب'!$D$6:$D$505,A41&amp;""))</f>
        <v/>
      </c>
      <c r="J41" s="21">
        <f>IF(A41&amp;""="","",SUMIFS('الدفعات'!$E$6:$E$2005,'الدفعات'!$C$6:$C$2005,A41&amp;"",'الدفعات'!$D$6:$D$2005,"&gt;="&amp;'الإعدادات'!$B$5,'الدفعات'!$D$6:$D$2005,"&lt;"&amp;'الإعدادات'!$B$6))</f>
        <v/>
      </c>
      <c r="K41" s="21">
        <f>IF(A41&amp;""="","",ROUND(I41-J41,2))</f>
        <v/>
      </c>
      <c r="L41" s="21">
        <f>IF(A41&amp;""="","",ROUND(J41*N(G41),2))</f>
        <v/>
      </c>
      <c r="M41" s="21">
        <f>IF(A41&amp;""="","",ROUND(J41-L41,2))</f>
        <v/>
      </c>
    </row>
    <row r="42">
      <c r="A42" s="17" t="n"/>
      <c r="B42" s="5" t="n"/>
      <c r="C42" s="5" t="n"/>
      <c r="D42" s="5" t="n"/>
      <c r="E42" s="5" t="n"/>
      <c r="F42" s="18" t="n"/>
      <c r="G42" s="19" t="n"/>
      <c r="H42" s="20">
        <f>IF(A42&amp;""="","",COUNTIF('الطلاب'!$D$6:$D$505,A42&amp;"")-COUNTIFS('الطلاب'!$D$6:$D$505,A42&amp;"",'الطلاب'!$F$6:$F$505,"متوقف"))</f>
        <v/>
      </c>
      <c r="I42" s="21">
        <f>IF(A42&amp;""="","",SUMIFS('الطلاب'!$H$6:$H$505,'الطلاب'!$D$6:$D$505,A42&amp;""))</f>
        <v/>
      </c>
      <c r="J42" s="21">
        <f>IF(A42&amp;""="","",SUMIFS('الدفعات'!$E$6:$E$2005,'الدفعات'!$C$6:$C$2005,A42&amp;"",'الدفعات'!$D$6:$D$2005,"&gt;="&amp;'الإعدادات'!$B$5,'الدفعات'!$D$6:$D$2005,"&lt;"&amp;'الإعدادات'!$B$6))</f>
        <v/>
      </c>
      <c r="K42" s="21">
        <f>IF(A42&amp;""="","",ROUND(I42-J42,2))</f>
        <v/>
      </c>
      <c r="L42" s="21">
        <f>IF(A42&amp;""="","",ROUND(J42*N(G42),2))</f>
        <v/>
      </c>
      <c r="M42" s="21">
        <f>IF(A42&amp;""="","",ROUND(J42-L42,2))</f>
        <v/>
      </c>
    </row>
    <row r="43">
      <c r="A43" s="17" t="n"/>
      <c r="B43" s="5" t="n"/>
      <c r="C43" s="5" t="n"/>
      <c r="D43" s="5" t="n"/>
      <c r="E43" s="5" t="n"/>
      <c r="F43" s="18" t="n"/>
      <c r="G43" s="19" t="n"/>
      <c r="H43" s="20">
        <f>IF(A43&amp;""="","",COUNTIF('الطلاب'!$D$6:$D$505,A43&amp;"")-COUNTIFS('الطلاب'!$D$6:$D$505,A43&amp;"",'الطلاب'!$F$6:$F$505,"متوقف"))</f>
        <v/>
      </c>
      <c r="I43" s="21">
        <f>IF(A43&amp;""="","",SUMIFS('الطلاب'!$H$6:$H$505,'الطلاب'!$D$6:$D$505,A43&amp;""))</f>
        <v/>
      </c>
      <c r="J43" s="21">
        <f>IF(A43&amp;""="","",SUMIFS('الدفعات'!$E$6:$E$2005,'الدفعات'!$C$6:$C$2005,A43&amp;"",'الدفعات'!$D$6:$D$2005,"&gt;="&amp;'الإعدادات'!$B$5,'الدفعات'!$D$6:$D$2005,"&lt;"&amp;'الإعدادات'!$B$6))</f>
        <v/>
      </c>
      <c r="K43" s="21">
        <f>IF(A43&amp;""="","",ROUND(I43-J43,2))</f>
        <v/>
      </c>
      <c r="L43" s="21">
        <f>IF(A43&amp;""="","",ROUND(J43*N(G43),2))</f>
        <v/>
      </c>
      <c r="M43" s="21">
        <f>IF(A43&amp;""="","",ROUND(J43-L43,2))</f>
        <v/>
      </c>
    </row>
    <row r="44">
      <c r="A44" s="17" t="n"/>
      <c r="B44" s="5" t="n"/>
      <c r="C44" s="5" t="n"/>
      <c r="D44" s="5" t="n"/>
      <c r="E44" s="5" t="n"/>
      <c r="F44" s="18" t="n"/>
      <c r="G44" s="19" t="n"/>
      <c r="H44" s="20">
        <f>IF(A44&amp;""="","",COUNTIF('الطلاب'!$D$6:$D$505,A44&amp;"")-COUNTIFS('الطلاب'!$D$6:$D$505,A44&amp;"",'الطلاب'!$F$6:$F$505,"متوقف"))</f>
        <v/>
      </c>
      <c r="I44" s="21">
        <f>IF(A44&amp;""="","",SUMIFS('الطلاب'!$H$6:$H$505,'الطلاب'!$D$6:$D$505,A44&amp;""))</f>
        <v/>
      </c>
      <c r="J44" s="21">
        <f>IF(A44&amp;""="","",SUMIFS('الدفعات'!$E$6:$E$2005,'الدفعات'!$C$6:$C$2005,A44&amp;"",'الدفعات'!$D$6:$D$2005,"&gt;="&amp;'الإعدادات'!$B$5,'الدفعات'!$D$6:$D$2005,"&lt;"&amp;'الإعدادات'!$B$6))</f>
        <v/>
      </c>
      <c r="K44" s="21">
        <f>IF(A44&amp;""="","",ROUND(I44-J44,2))</f>
        <v/>
      </c>
      <c r="L44" s="21">
        <f>IF(A44&amp;""="","",ROUND(J44*N(G44),2))</f>
        <v/>
      </c>
      <c r="M44" s="21">
        <f>IF(A44&amp;""="","",ROUND(J44-L44,2))</f>
        <v/>
      </c>
    </row>
    <row r="45">
      <c r="A45" s="17" t="n"/>
      <c r="B45" s="5" t="n"/>
      <c r="C45" s="5" t="n"/>
      <c r="D45" s="5" t="n"/>
      <c r="E45" s="5" t="n"/>
      <c r="F45" s="18" t="n"/>
      <c r="G45" s="19" t="n"/>
      <c r="H45" s="20">
        <f>IF(A45&amp;""="","",COUNTIF('الطلاب'!$D$6:$D$505,A45&amp;"")-COUNTIFS('الطلاب'!$D$6:$D$505,A45&amp;"",'الطلاب'!$F$6:$F$505,"متوقف"))</f>
        <v/>
      </c>
      <c r="I45" s="21">
        <f>IF(A45&amp;""="","",SUMIFS('الطلاب'!$H$6:$H$505,'الطلاب'!$D$6:$D$505,A45&amp;""))</f>
        <v/>
      </c>
      <c r="J45" s="21">
        <f>IF(A45&amp;""="","",SUMIFS('الدفعات'!$E$6:$E$2005,'الدفعات'!$C$6:$C$2005,A45&amp;"",'الدفعات'!$D$6:$D$2005,"&gt;="&amp;'الإعدادات'!$B$5,'الدفعات'!$D$6:$D$2005,"&lt;"&amp;'الإعدادات'!$B$6))</f>
        <v/>
      </c>
      <c r="K45" s="21">
        <f>IF(A45&amp;""="","",ROUND(I45-J45,2))</f>
        <v/>
      </c>
      <c r="L45" s="21">
        <f>IF(A45&amp;""="","",ROUND(J45*N(G45),2))</f>
        <v/>
      </c>
      <c r="M45" s="21">
        <f>IF(A45&amp;""="","",ROUND(J45-L45,2))</f>
        <v/>
      </c>
    </row>
    <row r="46">
      <c r="A46" s="17" t="n"/>
      <c r="B46" s="5" t="n"/>
      <c r="C46" s="5" t="n"/>
      <c r="D46" s="5" t="n"/>
      <c r="E46" s="5" t="n"/>
      <c r="F46" s="18" t="n"/>
      <c r="G46" s="19" t="n"/>
      <c r="H46" s="20">
        <f>IF(A46&amp;""="","",COUNTIF('الطلاب'!$D$6:$D$505,A46&amp;"")-COUNTIFS('الطلاب'!$D$6:$D$505,A46&amp;"",'الطلاب'!$F$6:$F$505,"متوقف"))</f>
        <v/>
      </c>
      <c r="I46" s="21">
        <f>IF(A46&amp;""="","",SUMIFS('الطلاب'!$H$6:$H$505,'الطلاب'!$D$6:$D$505,A46&amp;""))</f>
        <v/>
      </c>
      <c r="J46" s="21">
        <f>IF(A46&amp;""="","",SUMIFS('الدفعات'!$E$6:$E$2005,'الدفعات'!$C$6:$C$2005,A46&amp;"",'الدفعات'!$D$6:$D$2005,"&gt;="&amp;'الإعدادات'!$B$5,'الدفعات'!$D$6:$D$2005,"&lt;"&amp;'الإعدادات'!$B$6))</f>
        <v/>
      </c>
      <c r="K46" s="21">
        <f>IF(A46&amp;""="","",ROUND(I46-J46,2))</f>
        <v/>
      </c>
      <c r="L46" s="21">
        <f>IF(A46&amp;""="","",ROUND(J46*N(G46),2))</f>
        <v/>
      </c>
      <c r="M46" s="21">
        <f>IF(A46&amp;""="","",ROUND(J46-L46,2))</f>
        <v/>
      </c>
    </row>
    <row r="47">
      <c r="A47" s="17" t="n"/>
      <c r="B47" s="5" t="n"/>
      <c r="C47" s="5" t="n"/>
      <c r="D47" s="5" t="n"/>
      <c r="E47" s="5" t="n"/>
      <c r="F47" s="18" t="n"/>
      <c r="G47" s="19" t="n"/>
      <c r="H47" s="20">
        <f>IF(A47&amp;""="","",COUNTIF('الطلاب'!$D$6:$D$505,A47&amp;"")-COUNTIFS('الطلاب'!$D$6:$D$505,A47&amp;"",'الطلاب'!$F$6:$F$505,"متوقف"))</f>
        <v/>
      </c>
      <c r="I47" s="21">
        <f>IF(A47&amp;""="","",SUMIFS('الطلاب'!$H$6:$H$505,'الطلاب'!$D$6:$D$505,A47&amp;""))</f>
        <v/>
      </c>
      <c r="J47" s="21">
        <f>IF(A47&amp;""="","",SUMIFS('الدفعات'!$E$6:$E$2005,'الدفعات'!$C$6:$C$2005,A47&amp;"",'الدفعات'!$D$6:$D$2005,"&gt;="&amp;'الإعدادات'!$B$5,'الدفعات'!$D$6:$D$2005,"&lt;"&amp;'الإعدادات'!$B$6))</f>
        <v/>
      </c>
      <c r="K47" s="21">
        <f>IF(A47&amp;""="","",ROUND(I47-J47,2))</f>
        <v/>
      </c>
      <c r="L47" s="21">
        <f>IF(A47&amp;""="","",ROUND(J47*N(G47),2))</f>
        <v/>
      </c>
      <c r="M47" s="21">
        <f>IF(A47&amp;""="","",ROUND(J47-L47,2))</f>
        <v/>
      </c>
    </row>
    <row r="48">
      <c r="A48" s="17" t="n"/>
      <c r="B48" s="5" t="n"/>
      <c r="C48" s="5" t="n"/>
      <c r="D48" s="5" t="n"/>
      <c r="E48" s="5" t="n"/>
      <c r="F48" s="18" t="n"/>
      <c r="G48" s="19" t="n"/>
      <c r="H48" s="20">
        <f>IF(A48&amp;""="","",COUNTIF('الطلاب'!$D$6:$D$505,A48&amp;"")-COUNTIFS('الطلاب'!$D$6:$D$505,A48&amp;"",'الطلاب'!$F$6:$F$505,"متوقف"))</f>
        <v/>
      </c>
      <c r="I48" s="21">
        <f>IF(A48&amp;""="","",SUMIFS('الطلاب'!$H$6:$H$505,'الطلاب'!$D$6:$D$505,A48&amp;""))</f>
        <v/>
      </c>
      <c r="J48" s="21">
        <f>IF(A48&amp;""="","",SUMIFS('الدفعات'!$E$6:$E$2005,'الدفعات'!$C$6:$C$2005,A48&amp;"",'الدفعات'!$D$6:$D$2005,"&gt;="&amp;'الإعدادات'!$B$5,'الدفعات'!$D$6:$D$2005,"&lt;"&amp;'الإعدادات'!$B$6))</f>
        <v/>
      </c>
      <c r="K48" s="21">
        <f>IF(A48&amp;""="","",ROUND(I48-J48,2))</f>
        <v/>
      </c>
      <c r="L48" s="21">
        <f>IF(A48&amp;""="","",ROUND(J48*N(G48),2))</f>
        <v/>
      </c>
      <c r="M48" s="21">
        <f>IF(A48&amp;""="","",ROUND(J48-L48,2))</f>
        <v/>
      </c>
    </row>
    <row r="49">
      <c r="A49" s="17" t="n"/>
      <c r="B49" s="5" t="n"/>
      <c r="C49" s="5" t="n"/>
      <c r="D49" s="5" t="n"/>
      <c r="E49" s="5" t="n"/>
      <c r="F49" s="18" t="n"/>
      <c r="G49" s="19" t="n"/>
      <c r="H49" s="20">
        <f>IF(A49&amp;""="","",COUNTIF('الطلاب'!$D$6:$D$505,A49&amp;"")-COUNTIFS('الطلاب'!$D$6:$D$505,A49&amp;"",'الطلاب'!$F$6:$F$505,"متوقف"))</f>
        <v/>
      </c>
      <c r="I49" s="21">
        <f>IF(A49&amp;""="","",SUMIFS('الطلاب'!$H$6:$H$505,'الطلاب'!$D$6:$D$505,A49&amp;""))</f>
        <v/>
      </c>
      <c r="J49" s="21">
        <f>IF(A49&amp;""="","",SUMIFS('الدفعات'!$E$6:$E$2005,'الدفعات'!$C$6:$C$2005,A49&amp;"",'الدفعات'!$D$6:$D$2005,"&gt;="&amp;'الإعدادات'!$B$5,'الدفعات'!$D$6:$D$2005,"&lt;"&amp;'الإعدادات'!$B$6))</f>
        <v/>
      </c>
      <c r="K49" s="21">
        <f>IF(A49&amp;""="","",ROUND(I49-J49,2))</f>
        <v/>
      </c>
      <c r="L49" s="21">
        <f>IF(A49&amp;""="","",ROUND(J49*N(G49),2))</f>
        <v/>
      </c>
      <c r="M49" s="21">
        <f>IF(A49&amp;""="","",ROUND(J49-L49,2))</f>
        <v/>
      </c>
    </row>
    <row r="50">
      <c r="A50" s="17" t="n"/>
      <c r="B50" s="5" t="n"/>
      <c r="C50" s="5" t="n"/>
      <c r="D50" s="5" t="n"/>
      <c r="E50" s="5" t="n"/>
      <c r="F50" s="18" t="n"/>
      <c r="G50" s="19" t="n"/>
      <c r="H50" s="20">
        <f>IF(A50&amp;""="","",COUNTIF('الطلاب'!$D$6:$D$505,A50&amp;"")-COUNTIFS('الطلاب'!$D$6:$D$505,A50&amp;"",'الطلاب'!$F$6:$F$505,"متوقف"))</f>
        <v/>
      </c>
      <c r="I50" s="21">
        <f>IF(A50&amp;""="","",SUMIFS('الطلاب'!$H$6:$H$505,'الطلاب'!$D$6:$D$505,A50&amp;""))</f>
        <v/>
      </c>
      <c r="J50" s="21">
        <f>IF(A50&amp;""="","",SUMIFS('الدفعات'!$E$6:$E$2005,'الدفعات'!$C$6:$C$2005,A50&amp;"",'الدفعات'!$D$6:$D$2005,"&gt;="&amp;'الإعدادات'!$B$5,'الدفعات'!$D$6:$D$2005,"&lt;"&amp;'الإعدادات'!$B$6))</f>
        <v/>
      </c>
      <c r="K50" s="21">
        <f>IF(A50&amp;""="","",ROUND(I50-J50,2))</f>
        <v/>
      </c>
      <c r="L50" s="21">
        <f>IF(A50&amp;""="","",ROUND(J50*N(G50),2))</f>
        <v/>
      </c>
      <c r="M50" s="21">
        <f>IF(A50&amp;""="","",ROUND(J50-L50,2))</f>
        <v/>
      </c>
    </row>
    <row r="51">
      <c r="A51" s="17" t="n"/>
      <c r="B51" s="5" t="n"/>
      <c r="C51" s="5" t="n"/>
      <c r="D51" s="5" t="n"/>
      <c r="E51" s="5" t="n"/>
      <c r="F51" s="18" t="n"/>
      <c r="G51" s="19" t="n"/>
      <c r="H51" s="20">
        <f>IF(A51&amp;""="","",COUNTIF('الطلاب'!$D$6:$D$505,A51&amp;"")-COUNTIFS('الطلاب'!$D$6:$D$505,A51&amp;"",'الطلاب'!$F$6:$F$505,"متوقف"))</f>
        <v/>
      </c>
      <c r="I51" s="21">
        <f>IF(A51&amp;""="","",SUMIFS('الطلاب'!$H$6:$H$505,'الطلاب'!$D$6:$D$505,A51&amp;""))</f>
        <v/>
      </c>
      <c r="J51" s="21">
        <f>IF(A51&amp;""="","",SUMIFS('الدفعات'!$E$6:$E$2005,'الدفعات'!$C$6:$C$2005,A51&amp;"",'الدفعات'!$D$6:$D$2005,"&gt;="&amp;'الإعدادات'!$B$5,'الدفعات'!$D$6:$D$2005,"&lt;"&amp;'الإعدادات'!$B$6))</f>
        <v/>
      </c>
      <c r="K51" s="21">
        <f>IF(A51&amp;""="","",ROUND(I51-J51,2))</f>
        <v/>
      </c>
      <c r="L51" s="21">
        <f>IF(A51&amp;""="","",ROUND(J51*N(G51),2))</f>
        <v/>
      </c>
      <c r="M51" s="21">
        <f>IF(A51&amp;""="","",ROUND(J51-L51,2))</f>
        <v/>
      </c>
    </row>
    <row r="52">
      <c r="A52" s="17" t="n"/>
      <c r="B52" s="5" t="n"/>
      <c r="C52" s="5" t="n"/>
      <c r="D52" s="5" t="n"/>
      <c r="E52" s="5" t="n"/>
      <c r="F52" s="18" t="n"/>
      <c r="G52" s="19" t="n"/>
      <c r="H52" s="20">
        <f>IF(A52&amp;""="","",COUNTIF('الطلاب'!$D$6:$D$505,A52&amp;"")-COUNTIFS('الطلاب'!$D$6:$D$505,A52&amp;"",'الطلاب'!$F$6:$F$505,"متوقف"))</f>
        <v/>
      </c>
      <c r="I52" s="21">
        <f>IF(A52&amp;""="","",SUMIFS('الطلاب'!$H$6:$H$505,'الطلاب'!$D$6:$D$505,A52&amp;""))</f>
        <v/>
      </c>
      <c r="J52" s="21">
        <f>IF(A52&amp;""="","",SUMIFS('الدفعات'!$E$6:$E$2005,'الدفعات'!$C$6:$C$2005,A52&amp;"",'الدفعات'!$D$6:$D$2005,"&gt;="&amp;'الإعدادات'!$B$5,'الدفعات'!$D$6:$D$2005,"&lt;"&amp;'الإعدادات'!$B$6))</f>
        <v/>
      </c>
      <c r="K52" s="21">
        <f>IF(A52&amp;""="","",ROUND(I52-J52,2))</f>
        <v/>
      </c>
      <c r="L52" s="21">
        <f>IF(A52&amp;""="","",ROUND(J52*N(G52),2))</f>
        <v/>
      </c>
      <c r="M52" s="21">
        <f>IF(A52&amp;""="","",ROUND(J52-L52,2))</f>
        <v/>
      </c>
    </row>
    <row r="53">
      <c r="A53" s="17" t="n"/>
      <c r="B53" s="5" t="n"/>
      <c r="C53" s="5" t="n"/>
      <c r="D53" s="5" t="n"/>
      <c r="E53" s="5" t="n"/>
      <c r="F53" s="18" t="n"/>
      <c r="G53" s="19" t="n"/>
      <c r="H53" s="20">
        <f>IF(A53&amp;""="","",COUNTIF('الطلاب'!$D$6:$D$505,A53&amp;"")-COUNTIFS('الطلاب'!$D$6:$D$505,A53&amp;"",'الطلاب'!$F$6:$F$505,"متوقف"))</f>
        <v/>
      </c>
      <c r="I53" s="21">
        <f>IF(A53&amp;""="","",SUMIFS('الطلاب'!$H$6:$H$505,'الطلاب'!$D$6:$D$505,A53&amp;""))</f>
        <v/>
      </c>
      <c r="J53" s="21">
        <f>IF(A53&amp;""="","",SUMIFS('الدفعات'!$E$6:$E$2005,'الدفعات'!$C$6:$C$2005,A53&amp;"",'الدفعات'!$D$6:$D$2005,"&gt;="&amp;'الإعدادات'!$B$5,'الدفعات'!$D$6:$D$2005,"&lt;"&amp;'الإعدادات'!$B$6))</f>
        <v/>
      </c>
      <c r="K53" s="21">
        <f>IF(A53&amp;""="","",ROUND(I53-J53,2))</f>
        <v/>
      </c>
      <c r="L53" s="21">
        <f>IF(A53&amp;""="","",ROUND(J53*N(G53),2))</f>
        <v/>
      </c>
      <c r="M53" s="21">
        <f>IF(A53&amp;""="","",ROUND(J53-L53,2))</f>
        <v/>
      </c>
    </row>
    <row r="54">
      <c r="A54" s="17" t="n"/>
      <c r="B54" s="5" t="n"/>
      <c r="C54" s="5" t="n"/>
      <c r="D54" s="5" t="n"/>
      <c r="E54" s="5" t="n"/>
      <c r="F54" s="18" t="n"/>
      <c r="G54" s="19" t="n"/>
      <c r="H54" s="20">
        <f>IF(A54&amp;""="","",COUNTIF('الطلاب'!$D$6:$D$505,A54&amp;"")-COUNTIFS('الطلاب'!$D$6:$D$505,A54&amp;"",'الطلاب'!$F$6:$F$505,"متوقف"))</f>
        <v/>
      </c>
      <c r="I54" s="21">
        <f>IF(A54&amp;""="","",SUMIFS('الطلاب'!$H$6:$H$505,'الطلاب'!$D$6:$D$505,A54&amp;""))</f>
        <v/>
      </c>
      <c r="J54" s="21">
        <f>IF(A54&amp;""="","",SUMIFS('الدفعات'!$E$6:$E$2005,'الدفعات'!$C$6:$C$2005,A54&amp;"",'الدفعات'!$D$6:$D$2005,"&gt;="&amp;'الإعدادات'!$B$5,'الدفعات'!$D$6:$D$2005,"&lt;"&amp;'الإعدادات'!$B$6))</f>
        <v/>
      </c>
      <c r="K54" s="21">
        <f>IF(A54&amp;""="","",ROUND(I54-J54,2))</f>
        <v/>
      </c>
      <c r="L54" s="21">
        <f>IF(A54&amp;""="","",ROUND(J54*N(G54),2))</f>
        <v/>
      </c>
      <c r="M54" s="21">
        <f>IF(A54&amp;""="","",ROUND(J54-L54,2))</f>
        <v/>
      </c>
    </row>
    <row r="55">
      <c r="A55" s="17" t="n"/>
      <c r="B55" s="5" t="n"/>
      <c r="C55" s="5" t="n"/>
      <c r="D55" s="5" t="n"/>
      <c r="E55" s="5" t="n"/>
      <c r="F55" s="18" t="n"/>
      <c r="G55" s="19" t="n"/>
      <c r="H55" s="20">
        <f>IF(A55&amp;""="","",COUNTIF('الطلاب'!$D$6:$D$505,A55&amp;"")-COUNTIFS('الطلاب'!$D$6:$D$505,A55&amp;"",'الطلاب'!$F$6:$F$505,"متوقف"))</f>
        <v/>
      </c>
      <c r="I55" s="21">
        <f>IF(A55&amp;""="","",SUMIFS('الطلاب'!$H$6:$H$505,'الطلاب'!$D$6:$D$505,A55&amp;""))</f>
        <v/>
      </c>
      <c r="J55" s="21">
        <f>IF(A55&amp;""="","",SUMIFS('الدفعات'!$E$6:$E$2005,'الدفعات'!$C$6:$C$2005,A55&amp;"",'الدفعات'!$D$6:$D$2005,"&gt;="&amp;'الإعدادات'!$B$5,'الدفعات'!$D$6:$D$2005,"&lt;"&amp;'الإعدادات'!$B$6))</f>
        <v/>
      </c>
      <c r="K55" s="21">
        <f>IF(A55&amp;""="","",ROUND(I55-J55,2))</f>
        <v/>
      </c>
      <c r="L55" s="21">
        <f>IF(A55&amp;""="","",ROUND(J55*N(G55),2))</f>
        <v/>
      </c>
      <c r="M55" s="21">
        <f>IF(A55&amp;""="","",ROUND(J55-L55,2))</f>
        <v/>
      </c>
    </row>
    <row r="56">
      <c r="A56" s="17" t="n"/>
      <c r="B56" s="5" t="n"/>
      <c r="C56" s="5" t="n"/>
      <c r="D56" s="5" t="n"/>
      <c r="E56" s="5" t="n"/>
      <c r="F56" s="18" t="n"/>
      <c r="G56" s="19" t="n"/>
      <c r="H56" s="20">
        <f>IF(A56&amp;""="","",COUNTIF('الطلاب'!$D$6:$D$505,A56&amp;"")-COUNTIFS('الطلاب'!$D$6:$D$505,A56&amp;"",'الطلاب'!$F$6:$F$505,"متوقف"))</f>
        <v/>
      </c>
      <c r="I56" s="21">
        <f>IF(A56&amp;""="","",SUMIFS('الطلاب'!$H$6:$H$505,'الطلاب'!$D$6:$D$505,A56&amp;""))</f>
        <v/>
      </c>
      <c r="J56" s="21">
        <f>IF(A56&amp;""="","",SUMIFS('الدفعات'!$E$6:$E$2005,'الدفعات'!$C$6:$C$2005,A56&amp;"",'الدفعات'!$D$6:$D$2005,"&gt;="&amp;'الإعدادات'!$B$5,'الدفعات'!$D$6:$D$2005,"&lt;"&amp;'الإعدادات'!$B$6))</f>
        <v/>
      </c>
      <c r="K56" s="21">
        <f>IF(A56&amp;""="","",ROUND(I56-J56,2))</f>
        <v/>
      </c>
      <c r="L56" s="21">
        <f>IF(A56&amp;""="","",ROUND(J56*N(G56),2))</f>
        <v/>
      </c>
      <c r="M56" s="21">
        <f>IF(A56&amp;""="","",ROUND(J56-L56,2))</f>
        <v/>
      </c>
    </row>
    <row r="57">
      <c r="A57" s="17" t="n"/>
      <c r="B57" s="5" t="n"/>
      <c r="C57" s="5" t="n"/>
      <c r="D57" s="5" t="n"/>
      <c r="E57" s="5" t="n"/>
      <c r="F57" s="18" t="n"/>
      <c r="G57" s="19" t="n"/>
      <c r="H57" s="20">
        <f>IF(A57&amp;""="","",COUNTIF('الطلاب'!$D$6:$D$505,A57&amp;"")-COUNTIFS('الطلاب'!$D$6:$D$505,A57&amp;"",'الطلاب'!$F$6:$F$505,"متوقف"))</f>
        <v/>
      </c>
      <c r="I57" s="21">
        <f>IF(A57&amp;""="","",SUMIFS('الطلاب'!$H$6:$H$505,'الطلاب'!$D$6:$D$505,A57&amp;""))</f>
        <v/>
      </c>
      <c r="J57" s="21">
        <f>IF(A57&amp;""="","",SUMIFS('الدفعات'!$E$6:$E$2005,'الدفعات'!$C$6:$C$2005,A57&amp;"",'الدفعات'!$D$6:$D$2005,"&gt;="&amp;'الإعدادات'!$B$5,'الدفعات'!$D$6:$D$2005,"&lt;"&amp;'الإعدادات'!$B$6))</f>
        <v/>
      </c>
      <c r="K57" s="21">
        <f>IF(A57&amp;""="","",ROUND(I57-J57,2))</f>
        <v/>
      </c>
      <c r="L57" s="21">
        <f>IF(A57&amp;""="","",ROUND(J57*N(G57),2))</f>
        <v/>
      </c>
      <c r="M57" s="21">
        <f>IF(A57&amp;""="","",ROUND(J57-L57,2))</f>
        <v/>
      </c>
    </row>
    <row r="58">
      <c r="A58" s="17" t="n"/>
      <c r="B58" s="5" t="n"/>
      <c r="C58" s="5" t="n"/>
      <c r="D58" s="5" t="n"/>
      <c r="E58" s="5" t="n"/>
      <c r="F58" s="18" t="n"/>
      <c r="G58" s="19" t="n"/>
      <c r="H58" s="20">
        <f>IF(A58&amp;""="","",COUNTIF('الطلاب'!$D$6:$D$505,A58&amp;"")-COUNTIFS('الطلاب'!$D$6:$D$505,A58&amp;"",'الطلاب'!$F$6:$F$505,"متوقف"))</f>
        <v/>
      </c>
      <c r="I58" s="21">
        <f>IF(A58&amp;""="","",SUMIFS('الطلاب'!$H$6:$H$505,'الطلاب'!$D$6:$D$505,A58&amp;""))</f>
        <v/>
      </c>
      <c r="J58" s="21">
        <f>IF(A58&amp;""="","",SUMIFS('الدفعات'!$E$6:$E$2005,'الدفعات'!$C$6:$C$2005,A58&amp;"",'الدفعات'!$D$6:$D$2005,"&gt;="&amp;'الإعدادات'!$B$5,'الدفعات'!$D$6:$D$2005,"&lt;"&amp;'الإعدادات'!$B$6))</f>
        <v/>
      </c>
      <c r="K58" s="21">
        <f>IF(A58&amp;""="","",ROUND(I58-J58,2))</f>
        <v/>
      </c>
      <c r="L58" s="21">
        <f>IF(A58&amp;""="","",ROUND(J58*N(G58),2))</f>
        <v/>
      </c>
      <c r="M58" s="21">
        <f>IF(A58&amp;""="","",ROUND(J58-L58,2))</f>
        <v/>
      </c>
    </row>
    <row r="59">
      <c r="A59" s="17" t="n"/>
      <c r="B59" s="5" t="n"/>
      <c r="C59" s="5" t="n"/>
      <c r="D59" s="5" t="n"/>
      <c r="E59" s="5" t="n"/>
      <c r="F59" s="18" t="n"/>
      <c r="G59" s="19" t="n"/>
      <c r="H59" s="20">
        <f>IF(A59&amp;""="","",COUNTIF('الطلاب'!$D$6:$D$505,A59&amp;"")-COUNTIFS('الطلاب'!$D$6:$D$505,A59&amp;"",'الطلاب'!$F$6:$F$505,"متوقف"))</f>
        <v/>
      </c>
      <c r="I59" s="21">
        <f>IF(A59&amp;""="","",SUMIFS('الطلاب'!$H$6:$H$505,'الطلاب'!$D$6:$D$505,A59&amp;""))</f>
        <v/>
      </c>
      <c r="J59" s="21">
        <f>IF(A59&amp;""="","",SUMIFS('الدفعات'!$E$6:$E$2005,'الدفعات'!$C$6:$C$2005,A59&amp;"",'الدفعات'!$D$6:$D$2005,"&gt;="&amp;'الإعدادات'!$B$5,'الدفعات'!$D$6:$D$2005,"&lt;"&amp;'الإعدادات'!$B$6))</f>
        <v/>
      </c>
      <c r="K59" s="21">
        <f>IF(A59&amp;""="","",ROUND(I59-J59,2))</f>
        <v/>
      </c>
      <c r="L59" s="21">
        <f>IF(A59&amp;""="","",ROUND(J59*N(G59),2))</f>
        <v/>
      </c>
      <c r="M59" s="21">
        <f>IF(A59&amp;""="","",ROUND(J59-L59,2))</f>
        <v/>
      </c>
    </row>
    <row r="60">
      <c r="A60" s="17" t="n"/>
      <c r="B60" s="5" t="n"/>
      <c r="C60" s="5" t="n"/>
      <c r="D60" s="5" t="n"/>
      <c r="E60" s="5" t="n"/>
      <c r="F60" s="18" t="n"/>
      <c r="G60" s="19" t="n"/>
      <c r="H60" s="20">
        <f>IF(A60&amp;""="","",COUNTIF('الطلاب'!$D$6:$D$505,A60&amp;"")-COUNTIFS('الطلاب'!$D$6:$D$505,A60&amp;"",'الطلاب'!$F$6:$F$505,"متوقف"))</f>
        <v/>
      </c>
      <c r="I60" s="21">
        <f>IF(A60&amp;""="","",SUMIFS('الطلاب'!$H$6:$H$505,'الطلاب'!$D$6:$D$505,A60&amp;""))</f>
        <v/>
      </c>
      <c r="J60" s="21">
        <f>IF(A60&amp;""="","",SUMIFS('الدفعات'!$E$6:$E$2005,'الدفعات'!$C$6:$C$2005,A60&amp;"",'الدفعات'!$D$6:$D$2005,"&gt;="&amp;'الإعدادات'!$B$5,'الدفعات'!$D$6:$D$2005,"&lt;"&amp;'الإعدادات'!$B$6))</f>
        <v/>
      </c>
      <c r="K60" s="21">
        <f>IF(A60&amp;""="","",ROUND(I60-J60,2))</f>
        <v/>
      </c>
      <c r="L60" s="21">
        <f>IF(A60&amp;""="","",ROUND(J60*N(G60),2))</f>
        <v/>
      </c>
      <c r="M60" s="21">
        <f>IF(A60&amp;""="","",ROUND(J60-L60,2))</f>
        <v/>
      </c>
    </row>
    <row r="61">
      <c r="A61" s="17" t="n"/>
      <c r="B61" s="5" t="n"/>
      <c r="C61" s="5" t="n"/>
      <c r="D61" s="5" t="n"/>
      <c r="E61" s="5" t="n"/>
      <c r="F61" s="18" t="n"/>
      <c r="G61" s="19" t="n"/>
      <c r="H61" s="20">
        <f>IF(A61&amp;""="","",COUNTIF('الطلاب'!$D$6:$D$505,A61&amp;"")-COUNTIFS('الطلاب'!$D$6:$D$505,A61&amp;"",'الطلاب'!$F$6:$F$505,"متوقف"))</f>
        <v/>
      </c>
      <c r="I61" s="21">
        <f>IF(A61&amp;""="","",SUMIFS('الطلاب'!$H$6:$H$505,'الطلاب'!$D$6:$D$505,A61&amp;""))</f>
        <v/>
      </c>
      <c r="J61" s="21">
        <f>IF(A61&amp;""="","",SUMIFS('الدفعات'!$E$6:$E$2005,'الدفعات'!$C$6:$C$2005,A61&amp;"",'الدفعات'!$D$6:$D$2005,"&gt;="&amp;'الإعدادات'!$B$5,'الدفعات'!$D$6:$D$2005,"&lt;"&amp;'الإعدادات'!$B$6))</f>
        <v/>
      </c>
      <c r="K61" s="21">
        <f>IF(A61&amp;""="","",ROUND(I61-J61,2))</f>
        <v/>
      </c>
      <c r="L61" s="21">
        <f>IF(A61&amp;""="","",ROUND(J61*N(G61),2))</f>
        <v/>
      </c>
      <c r="M61" s="21">
        <f>IF(A61&amp;""="","",ROUND(J61-L61,2))</f>
        <v/>
      </c>
    </row>
    <row r="62">
      <c r="A62" s="17" t="n"/>
      <c r="B62" s="5" t="n"/>
      <c r="C62" s="5" t="n"/>
      <c r="D62" s="5" t="n"/>
      <c r="E62" s="5" t="n"/>
      <c r="F62" s="18" t="n"/>
      <c r="G62" s="19" t="n"/>
      <c r="H62" s="20">
        <f>IF(A62&amp;""="","",COUNTIF('الطلاب'!$D$6:$D$505,A62&amp;"")-COUNTIFS('الطلاب'!$D$6:$D$505,A62&amp;"",'الطلاب'!$F$6:$F$505,"متوقف"))</f>
        <v/>
      </c>
      <c r="I62" s="21">
        <f>IF(A62&amp;""="","",SUMIFS('الطلاب'!$H$6:$H$505,'الطلاب'!$D$6:$D$505,A62&amp;""))</f>
        <v/>
      </c>
      <c r="J62" s="21">
        <f>IF(A62&amp;""="","",SUMIFS('الدفعات'!$E$6:$E$2005,'الدفعات'!$C$6:$C$2005,A62&amp;"",'الدفعات'!$D$6:$D$2005,"&gt;="&amp;'الإعدادات'!$B$5,'الدفعات'!$D$6:$D$2005,"&lt;"&amp;'الإعدادات'!$B$6))</f>
        <v/>
      </c>
      <c r="K62" s="21">
        <f>IF(A62&amp;""="","",ROUND(I62-J62,2))</f>
        <v/>
      </c>
      <c r="L62" s="21">
        <f>IF(A62&amp;""="","",ROUND(J62*N(G62),2))</f>
        <v/>
      </c>
      <c r="M62" s="21">
        <f>IF(A62&amp;""="","",ROUND(J62-L62,2))</f>
        <v/>
      </c>
    </row>
    <row r="63">
      <c r="A63" s="17" t="n"/>
      <c r="B63" s="5" t="n"/>
      <c r="C63" s="5" t="n"/>
      <c r="D63" s="5" t="n"/>
      <c r="E63" s="5" t="n"/>
      <c r="F63" s="18" t="n"/>
      <c r="G63" s="19" t="n"/>
      <c r="H63" s="20">
        <f>IF(A63&amp;""="","",COUNTIF('الطلاب'!$D$6:$D$505,A63&amp;"")-COUNTIFS('الطلاب'!$D$6:$D$505,A63&amp;"",'الطلاب'!$F$6:$F$505,"متوقف"))</f>
        <v/>
      </c>
      <c r="I63" s="21">
        <f>IF(A63&amp;""="","",SUMIFS('الطلاب'!$H$6:$H$505,'الطلاب'!$D$6:$D$505,A63&amp;""))</f>
        <v/>
      </c>
      <c r="J63" s="21">
        <f>IF(A63&amp;""="","",SUMIFS('الدفعات'!$E$6:$E$2005,'الدفعات'!$C$6:$C$2005,A63&amp;"",'الدفعات'!$D$6:$D$2005,"&gt;="&amp;'الإعدادات'!$B$5,'الدفعات'!$D$6:$D$2005,"&lt;"&amp;'الإعدادات'!$B$6))</f>
        <v/>
      </c>
      <c r="K63" s="21">
        <f>IF(A63&amp;""="","",ROUND(I63-J63,2))</f>
        <v/>
      </c>
      <c r="L63" s="21">
        <f>IF(A63&amp;""="","",ROUND(J63*N(G63),2))</f>
        <v/>
      </c>
      <c r="M63" s="21">
        <f>IF(A63&amp;""="","",ROUND(J63-L63,2))</f>
        <v/>
      </c>
    </row>
    <row r="64">
      <c r="A64" s="17" t="n"/>
      <c r="B64" s="5" t="n"/>
      <c r="C64" s="5" t="n"/>
      <c r="D64" s="5" t="n"/>
      <c r="E64" s="5" t="n"/>
      <c r="F64" s="18" t="n"/>
      <c r="G64" s="19" t="n"/>
      <c r="H64" s="20">
        <f>IF(A64&amp;""="","",COUNTIF('الطلاب'!$D$6:$D$505,A64&amp;"")-COUNTIFS('الطلاب'!$D$6:$D$505,A64&amp;"",'الطلاب'!$F$6:$F$505,"متوقف"))</f>
        <v/>
      </c>
      <c r="I64" s="21">
        <f>IF(A64&amp;""="","",SUMIFS('الطلاب'!$H$6:$H$505,'الطلاب'!$D$6:$D$505,A64&amp;""))</f>
        <v/>
      </c>
      <c r="J64" s="21">
        <f>IF(A64&amp;""="","",SUMIFS('الدفعات'!$E$6:$E$2005,'الدفعات'!$C$6:$C$2005,A64&amp;"",'الدفعات'!$D$6:$D$2005,"&gt;="&amp;'الإعدادات'!$B$5,'الدفعات'!$D$6:$D$2005,"&lt;"&amp;'الإعدادات'!$B$6))</f>
        <v/>
      </c>
      <c r="K64" s="21">
        <f>IF(A64&amp;""="","",ROUND(I64-J64,2))</f>
        <v/>
      </c>
      <c r="L64" s="21">
        <f>IF(A64&amp;""="","",ROUND(J64*N(G64),2))</f>
        <v/>
      </c>
      <c r="M64" s="21">
        <f>IF(A64&amp;""="","",ROUND(J64-L64,2))</f>
        <v/>
      </c>
    </row>
    <row r="65">
      <c r="A65" s="17" t="n"/>
      <c r="B65" s="5" t="n"/>
      <c r="C65" s="5" t="n"/>
      <c r="D65" s="5" t="n"/>
      <c r="E65" s="5" t="n"/>
      <c r="F65" s="18" t="n"/>
      <c r="G65" s="19" t="n"/>
      <c r="H65" s="20">
        <f>IF(A65&amp;""="","",COUNTIF('الطلاب'!$D$6:$D$505,A65&amp;"")-COUNTIFS('الطلاب'!$D$6:$D$505,A65&amp;"",'الطلاب'!$F$6:$F$505,"متوقف"))</f>
        <v/>
      </c>
      <c r="I65" s="21">
        <f>IF(A65&amp;""="","",SUMIFS('الطلاب'!$H$6:$H$505,'الطلاب'!$D$6:$D$505,A65&amp;""))</f>
        <v/>
      </c>
      <c r="J65" s="21">
        <f>IF(A65&amp;""="","",SUMIFS('الدفعات'!$E$6:$E$2005,'الدفعات'!$C$6:$C$2005,A65&amp;"",'الدفعات'!$D$6:$D$2005,"&gt;="&amp;'الإعدادات'!$B$5,'الدفعات'!$D$6:$D$2005,"&lt;"&amp;'الإعدادات'!$B$6))</f>
        <v/>
      </c>
      <c r="K65" s="21">
        <f>IF(A65&amp;""="","",ROUND(I65-J65,2))</f>
        <v/>
      </c>
      <c r="L65" s="21">
        <f>IF(A65&amp;""="","",ROUND(J65*N(G65),2))</f>
        <v/>
      </c>
      <c r="M65" s="21">
        <f>IF(A65&amp;""="","",ROUND(J65-L65,2))</f>
        <v/>
      </c>
    </row>
    <row r="66">
      <c r="A66" s="17" t="n"/>
      <c r="B66" s="5" t="n"/>
      <c r="C66" s="5" t="n"/>
      <c r="D66" s="5" t="n"/>
      <c r="E66" s="5" t="n"/>
      <c r="F66" s="18" t="n"/>
      <c r="G66" s="19" t="n"/>
      <c r="H66" s="20">
        <f>IF(A66&amp;""="","",COUNTIF('الطلاب'!$D$6:$D$505,A66&amp;"")-COUNTIFS('الطلاب'!$D$6:$D$505,A66&amp;"",'الطلاب'!$F$6:$F$505,"متوقف"))</f>
        <v/>
      </c>
      <c r="I66" s="21">
        <f>IF(A66&amp;""="","",SUMIFS('الطلاب'!$H$6:$H$505,'الطلاب'!$D$6:$D$505,A66&amp;""))</f>
        <v/>
      </c>
      <c r="J66" s="21">
        <f>IF(A66&amp;""="","",SUMIFS('الدفعات'!$E$6:$E$2005,'الدفعات'!$C$6:$C$2005,A66&amp;"",'الدفعات'!$D$6:$D$2005,"&gt;="&amp;'الإعدادات'!$B$5,'الدفعات'!$D$6:$D$2005,"&lt;"&amp;'الإعدادات'!$B$6))</f>
        <v/>
      </c>
      <c r="K66" s="21">
        <f>IF(A66&amp;""="","",ROUND(I66-J66,2))</f>
        <v/>
      </c>
      <c r="L66" s="21">
        <f>IF(A66&amp;""="","",ROUND(J66*N(G66),2))</f>
        <v/>
      </c>
      <c r="M66" s="21">
        <f>IF(A66&amp;""="","",ROUND(J66-L66,2))</f>
        <v/>
      </c>
    </row>
    <row r="67">
      <c r="A67" s="17" t="n"/>
      <c r="B67" s="5" t="n"/>
      <c r="C67" s="5" t="n"/>
      <c r="D67" s="5" t="n"/>
      <c r="E67" s="5" t="n"/>
      <c r="F67" s="18" t="n"/>
      <c r="G67" s="19" t="n"/>
      <c r="H67" s="20">
        <f>IF(A67&amp;""="","",COUNTIF('الطلاب'!$D$6:$D$505,A67&amp;"")-COUNTIFS('الطلاب'!$D$6:$D$505,A67&amp;"",'الطلاب'!$F$6:$F$505,"متوقف"))</f>
        <v/>
      </c>
      <c r="I67" s="21">
        <f>IF(A67&amp;""="","",SUMIFS('الطلاب'!$H$6:$H$505,'الطلاب'!$D$6:$D$505,A67&amp;""))</f>
        <v/>
      </c>
      <c r="J67" s="21">
        <f>IF(A67&amp;""="","",SUMIFS('الدفعات'!$E$6:$E$2005,'الدفعات'!$C$6:$C$2005,A67&amp;"",'الدفعات'!$D$6:$D$2005,"&gt;="&amp;'الإعدادات'!$B$5,'الدفعات'!$D$6:$D$2005,"&lt;"&amp;'الإعدادات'!$B$6))</f>
        <v/>
      </c>
      <c r="K67" s="21">
        <f>IF(A67&amp;""="","",ROUND(I67-J67,2))</f>
        <v/>
      </c>
      <c r="L67" s="21">
        <f>IF(A67&amp;""="","",ROUND(J67*N(G67),2))</f>
        <v/>
      </c>
      <c r="M67" s="21">
        <f>IF(A67&amp;""="","",ROUND(J67-L67,2))</f>
        <v/>
      </c>
    </row>
    <row r="68">
      <c r="A68" s="17" t="n"/>
      <c r="B68" s="5" t="n"/>
      <c r="C68" s="5" t="n"/>
      <c r="D68" s="5" t="n"/>
      <c r="E68" s="5" t="n"/>
      <c r="F68" s="18" t="n"/>
      <c r="G68" s="19" t="n"/>
      <c r="H68" s="20">
        <f>IF(A68&amp;""="","",COUNTIF('الطلاب'!$D$6:$D$505,A68&amp;"")-COUNTIFS('الطلاب'!$D$6:$D$505,A68&amp;"",'الطلاب'!$F$6:$F$505,"متوقف"))</f>
        <v/>
      </c>
      <c r="I68" s="21">
        <f>IF(A68&amp;""="","",SUMIFS('الطلاب'!$H$6:$H$505,'الطلاب'!$D$6:$D$505,A68&amp;""))</f>
        <v/>
      </c>
      <c r="J68" s="21">
        <f>IF(A68&amp;""="","",SUMIFS('الدفعات'!$E$6:$E$2005,'الدفعات'!$C$6:$C$2005,A68&amp;"",'الدفعات'!$D$6:$D$2005,"&gt;="&amp;'الإعدادات'!$B$5,'الدفعات'!$D$6:$D$2005,"&lt;"&amp;'الإعدادات'!$B$6))</f>
        <v/>
      </c>
      <c r="K68" s="21">
        <f>IF(A68&amp;""="","",ROUND(I68-J68,2))</f>
        <v/>
      </c>
      <c r="L68" s="21">
        <f>IF(A68&amp;""="","",ROUND(J68*N(G68),2))</f>
        <v/>
      </c>
      <c r="M68" s="21">
        <f>IF(A68&amp;""="","",ROUND(J68-L68,2))</f>
        <v/>
      </c>
    </row>
    <row r="69">
      <c r="A69" s="17" t="n"/>
      <c r="B69" s="5" t="n"/>
      <c r="C69" s="5" t="n"/>
      <c r="D69" s="5" t="n"/>
      <c r="E69" s="5" t="n"/>
      <c r="F69" s="18" t="n"/>
      <c r="G69" s="19" t="n"/>
      <c r="H69" s="20">
        <f>IF(A69&amp;""="","",COUNTIF('الطلاب'!$D$6:$D$505,A69&amp;"")-COUNTIFS('الطلاب'!$D$6:$D$505,A69&amp;"",'الطلاب'!$F$6:$F$505,"متوقف"))</f>
        <v/>
      </c>
      <c r="I69" s="21">
        <f>IF(A69&amp;""="","",SUMIFS('الطلاب'!$H$6:$H$505,'الطلاب'!$D$6:$D$505,A69&amp;""))</f>
        <v/>
      </c>
      <c r="J69" s="21">
        <f>IF(A69&amp;""="","",SUMIFS('الدفعات'!$E$6:$E$2005,'الدفعات'!$C$6:$C$2005,A69&amp;"",'الدفعات'!$D$6:$D$2005,"&gt;="&amp;'الإعدادات'!$B$5,'الدفعات'!$D$6:$D$2005,"&lt;"&amp;'الإعدادات'!$B$6))</f>
        <v/>
      </c>
      <c r="K69" s="21">
        <f>IF(A69&amp;""="","",ROUND(I69-J69,2))</f>
        <v/>
      </c>
      <c r="L69" s="21">
        <f>IF(A69&amp;""="","",ROUND(J69*N(G69),2))</f>
        <v/>
      </c>
      <c r="M69" s="21">
        <f>IF(A69&amp;""="","",ROUND(J69-L69,2))</f>
        <v/>
      </c>
    </row>
    <row r="70">
      <c r="A70" s="17" t="n"/>
      <c r="B70" s="5" t="n"/>
      <c r="C70" s="5" t="n"/>
      <c r="D70" s="5" t="n"/>
      <c r="E70" s="5" t="n"/>
      <c r="F70" s="18" t="n"/>
      <c r="G70" s="19" t="n"/>
      <c r="H70" s="20">
        <f>IF(A70&amp;""="","",COUNTIF('الطلاب'!$D$6:$D$505,A70&amp;"")-COUNTIFS('الطلاب'!$D$6:$D$505,A70&amp;"",'الطلاب'!$F$6:$F$505,"متوقف"))</f>
        <v/>
      </c>
      <c r="I70" s="21">
        <f>IF(A70&amp;""="","",SUMIFS('الطلاب'!$H$6:$H$505,'الطلاب'!$D$6:$D$505,A70&amp;""))</f>
        <v/>
      </c>
      <c r="J70" s="21">
        <f>IF(A70&amp;""="","",SUMIFS('الدفعات'!$E$6:$E$2005,'الدفعات'!$C$6:$C$2005,A70&amp;"",'الدفعات'!$D$6:$D$2005,"&gt;="&amp;'الإعدادات'!$B$5,'الدفعات'!$D$6:$D$2005,"&lt;"&amp;'الإعدادات'!$B$6))</f>
        <v/>
      </c>
      <c r="K70" s="21">
        <f>IF(A70&amp;""="","",ROUND(I70-J70,2))</f>
        <v/>
      </c>
      <c r="L70" s="21">
        <f>IF(A70&amp;""="","",ROUND(J70*N(G70),2))</f>
        <v/>
      </c>
      <c r="M70" s="21">
        <f>IF(A70&amp;""="","",ROUND(J70-L70,2))</f>
        <v/>
      </c>
    </row>
    <row r="71">
      <c r="A71" s="17" t="n"/>
      <c r="B71" s="5" t="n"/>
      <c r="C71" s="5" t="n"/>
      <c r="D71" s="5" t="n"/>
      <c r="E71" s="5" t="n"/>
      <c r="F71" s="18" t="n"/>
      <c r="G71" s="19" t="n"/>
      <c r="H71" s="20">
        <f>IF(A71&amp;""="","",COUNTIF('الطلاب'!$D$6:$D$505,A71&amp;"")-COUNTIFS('الطلاب'!$D$6:$D$505,A71&amp;"",'الطلاب'!$F$6:$F$505,"متوقف"))</f>
        <v/>
      </c>
      <c r="I71" s="21">
        <f>IF(A71&amp;""="","",SUMIFS('الطلاب'!$H$6:$H$505,'الطلاب'!$D$6:$D$505,A71&amp;""))</f>
        <v/>
      </c>
      <c r="J71" s="21">
        <f>IF(A71&amp;""="","",SUMIFS('الدفعات'!$E$6:$E$2005,'الدفعات'!$C$6:$C$2005,A71&amp;"",'الدفعات'!$D$6:$D$2005,"&gt;="&amp;'الإعدادات'!$B$5,'الدفعات'!$D$6:$D$2005,"&lt;"&amp;'الإعدادات'!$B$6))</f>
        <v/>
      </c>
      <c r="K71" s="21">
        <f>IF(A71&amp;""="","",ROUND(I71-J71,2))</f>
        <v/>
      </c>
      <c r="L71" s="21">
        <f>IF(A71&amp;""="","",ROUND(J71*N(G71),2))</f>
        <v/>
      </c>
      <c r="M71" s="21">
        <f>IF(A71&amp;""="","",ROUND(J71-L71,2))</f>
        <v/>
      </c>
    </row>
    <row r="72">
      <c r="A72" s="17" t="n"/>
      <c r="B72" s="5" t="n"/>
      <c r="C72" s="5" t="n"/>
      <c r="D72" s="5" t="n"/>
      <c r="E72" s="5" t="n"/>
      <c r="F72" s="18" t="n"/>
      <c r="G72" s="19" t="n"/>
      <c r="H72" s="20">
        <f>IF(A72&amp;""="","",COUNTIF('الطلاب'!$D$6:$D$505,A72&amp;"")-COUNTIFS('الطلاب'!$D$6:$D$505,A72&amp;"",'الطلاب'!$F$6:$F$505,"متوقف"))</f>
        <v/>
      </c>
      <c r="I72" s="21">
        <f>IF(A72&amp;""="","",SUMIFS('الطلاب'!$H$6:$H$505,'الطلاب'!$D$6:$D$505,A72&amp;""))</f>
        <v/>
      </c>
      <c r="J72" s="21">
        <f>IF(A72&amp;""="","",SUMIFS('الدفعات'!$E$6:$E$2005,'الدفعات'!$C$6:$C$2005,A72&amp;"",'الدفعات'!$D$6:$D$2005,"&gt;="&amp;'الإعدادات'!$B$5,'الدفعات'!$D$6:$D$2005,"&lt;"&amp;'الإعدادات'!$B$6))</f>
        <v/>
      </c>
      <c r="K72" s="21">
        <f>IF(A72&amp;""="","",ROUND(I72-J72,2))</f>
        <v/>
      </c>
      <c r="L72" s="21">
        <f>IF(A72&amp;""="","",ROUND(J72*N(G72),2))</f>
        <v/>
      </c>
      <c r="M72" s="21">
        <f>IF(A72&amp;""="","",ROUND(J72-L72,2))</f>
        <v/>
      </c>
    </row>
    <row r="73">
      <c r="A73" s="17" t="n"/>
      <c r="B73" s="5" t="n"/>
      <c r="C73" s="5" t="n"/>
      <c r="D73" s="5" t="n"/>
      <c r="E73" s="5" t="n"/>
      <c r="F73" s="18" t="n"/>
      <c r="G73" s="19" t="n"/>
      <c r="H73" s="20">
        <f>IF(A73&amp;""="","",COUNTIF('الطلاب'!$D$6:$D$505,A73&amp;"")-COUNTIFS('الطلاب'!$D$6:$D$505,A73&amp;"",'الطلاب'!$F$6:$F$505,"متوقف"))</f>
        <v/>
      </c>
      <c r="I73" s="21">
        <f>IF(A73&amp;""="","",SUMIFS('الطلاب'!$H$6:$H$505,'الطلاب'!$D$6:$D$505,A73&amp;""))</f>
        <v/>
      </c>
      <c r="J73" s="21">
        <f>IF(A73&amp;""="","",SUMIFS('الدفعات'!$E$6:$E$2005,'الدفعات'!$C$6:$C$2005,A73&amp;"",'الدفعات'!$D$6:$D$2005,"&gt;="&amp;'الإعدادات'!$B$5,'الدفعات'!$D$6:$D$2005,"&lt;"&amp;'الإعدادات'!$B$6))</f>
        <v/>
      </c>
      <c r="K73" s="21">
        <f>IF(A73&amp;""="","",ROUND(I73-J73,2))</f>
        <v/>
      </c>
      <c r="L73" s="21">
        <f>IF(A73&amp;""="","",ROUND(J73*N(G73),2))</f>
        <v/>
      </c>
      <c r="M73" s="21">
        <f>IF(A73&amp;""="","",ROUND(J73-L73,2))</f>
        <v/>
      </c>
    </row>
    <row r="74">
      <c r="A74" s="17" t="n"/>
      <c r="B74" s="5" t="n"/>
      <c r="C74" s="5" t="n"/>
      <c r="D74" s="5" t="n"/>
      <c r="E74" s="5" t="n"/>
      <c r="F74" s="18" t="n"/>
      <c r="G74" s="19" t="n"/>
      <c r="H74" s="20">
        <f>IF(A74&amp;""="","",COUNTIF('الطلاب'!$D$6:$D$505,A74&amp;"")-COUNTIFS('الطلاب'!$D$6:$D$505,A74&amp;"",'الطلاب'!$F$6:$F$505,"متوقف"))</f>
        <v/>
      </c>
      <c r="I74" s="21">
        <f>IF(A74&amp;""="","",SUMIFS('الطلاب'!$H$6:$H$505,'الطلاب'!$D$6:$D$505,A74&amp;""))</f>
        <v/>
      </c>
      <c r="J74" s="21">
        <f>IF(A74&amp;""="","",SUMIFS('الدفعات'!$E$6:$E$2005,'الدفعات'!$C$6:$C$2005,A74&amp;"",'الدفعات'!$D$6:$D$2005,"&gt;="&amp;'الإعدادات'!$B$5,'الدفعات'!$D$6:$D$2005,"&lt;"&amp;'الإعدادات'!$B$6))</f>
        <v/>
      </c>
      <c r="K74" s="21">
        <f>IF(A74&amp;""="","",ROUND(I74-J74,2))</f>
        <v/>
      </c>
      <c r="L74" s="21">
        <f>IF(A74&amp;""="","",ROUND(J74*N(G74),2))</f>
        <v/>
      </c>
      <c r="M74" s="21">
        <f>IF(A74&amp;""="","",ROUND(J74-L74,2))</f>
        <v/>
      </c>
    </row>
    <row r="75">
      <c r="A75" s="17" t="n"/>
      <c r="B75" s="5" t="n"/>
      <c r="C75" s="5" t="n"/>
      <c r="D75" s="5" t="n"/>
      <c r="E75" s="5" t="n"/>
      <c r="F75" s="18" t="n"/>
      <c r="G75" s="19" t="n"/>
      <c r="H75" s="20">
        <f>IF(A75&amp;""="","",COUNTIF('الطلاب'!$D$6:$D$505,A75&amp;"")-COUNTIFS('الطلاب'!$D$6:$D$505,A75&amp;"",'الطلاب'!$F$6:$F$505,"متوقف"))</f>
        <v/>
      </c>
      <c r="I75" s="21">
        <f>IF(A75&amp;""="","",SUMIFS('الطلاب'!$H$6:$H$505,'الطلاب'!$D$6:$D$505,A75&amp;""))</f>
        <v/>
      </c>
      <c r="J75" s="21">
        <f>IF(A75&amp;""="","",SUMIFS('الدفعات'!$E$6:$E$2005,'الدفعات'!$C$6:$C$2005,A75&amp;"",'الدفعات'!$D$6:$D$2005,"&gt;="&amp;'الإعدادات'!$B$5,'الدفعات'!$D$6:$D$2005,"&lt;"&amp;'الإعدادات'!$B$6))</f>
        <v/>
      </c>
      <c r="K75" s="21">
        <f>IF(A75&amp;""="","",ROUND(I75-J75,2))</f>
        <v/>
      </c>
      <c r="L75" s="21">
        <f>IF(A75&amp;""="","",ROUND(J75*N(G75),2))</f>
        <v/>
      </c>
      <c r="M75" s="21">
        <f>IF(A75&amp;""="","",ROUND(J75-L75,2))</f>
        <v/>
      </c>
    </row>
    <row r="76">
      <c r="A76" s="17" t="n"/>
      <c r="B76" s="5" t="n"/>
      <c r="C76" s="5" t="n"/>
      <c r="D76" s="5" t="n"/>
      <c r="E76" s="5" t="n"/>
      <c r="F76" s="18" t="n"/>
      <c r="G76" s="19" t="n"/>
      <c r="H76" s="20">
        <f>IF(A76&amp;""="","",COUNTIF('الطلاب'!$D$6:$D$505,A76&amp;"")-COUNTIFS('الطلاب'!$D$6:$D$505,A76&amp;"",'الطلاب'!$F$6:$F$505,"متوقف"))</f>
        <v/>
      </c>
      <c r="I76" s="21">
        <f>IF(A76&amp;""="","",SUMIFS('الطلاب'!$H$6:$H$505,'الطلاب'!$D$6:$D$505,A76&amp;""))</f>
        <v/>
      </c>
      <c r="J76" s="21">
        <f>IF(A76&amp;""="","",SUMIFS('الدفعات'!$E$6:$E$2005,'الدفعات'!$C$6:$C$2005,A76&amp;"",'الدفعات'!$D$6:$D$2005,"&gt;="&amp;'الإعدادات'!$B$5,'الدفعات'!$D$6:$D$2005,"&lt;"&amp;'الإعدادات'!$B$6))</f>
        <v/>
      </c>
      <c r="K76" s="21">
        <f>IF(A76&amp;""="","",ROUND(I76-J76,2))</f>
        <v/>
      </c>
      <c r="L76" s="21">
        <f>IF(A76&amp;""="","",ROUND(J76*N(G76),2))</f>
        <v/>
      </c>
      <c r="M76" s="21">
        <f>IF(A76&amp;""="","",ROUND(J76-L76,2))</f>
        <v/>
      </c>
    </row>
    <row r="77">
      <c r="A77" s="17" t="n"/>
      <c r="B77" s="5" t="n"/>
      <c r="C77" s="5" t="n"/>
      <c r="D77" s="5" t="n"/>
      <c r="E77" s="5" t="n"/>
      <c r="F77" s="18" t="n"/>
      <c r="G77" s="19" t="n"/>
      <c r="H77" s="20">
        <f>IF(A77&amp;""="","",COUNTIF('الطلاب'!$D$6:$D$505,A77&amp;"")-COUNTIFS('الطلاب'!$D$6:$D$505,A77&amp;"",'الطلاب'!$F$6:$F$505,"متوقف"))</f>
        <v/>
      </c>
      <c r="I77" s="21">
        <f>IF(A77&amp;""="","",SUMIFS('الطلاب'!$H$6:$H$505,'الطلاب'!$D$6:$D$505,A77&amp;""))</f>
        <v/>
      </c>
      <c r="J77" s="21">
        <f>IF(A77&amp;""="","",SUMIFS('الدفعات'!$E$6:$E$2005,'الدفعات'!$C$6:$C$2005,A77&amp;"",'الدفعات'!$D$6:$D$2005,"&gt;="&amp;'الإعدادات'!$B$5,'الدفعات'!$D$6:$D$2005,"&lt;"&amp;'الإعدادات'!$B$6))</f>
        <v/>
      </c>
      <c r="K77" s="21">
        <f>IF(A77&amp;""="","",ROUND(I77-J77,2))</f>
        <v/>
      </c>
      <c r="L77" s="21">
        <f>IF(A77&amp;""="","",ROUND(J77*N(G77),2))</f>
        <v/>
      </c>
      <c r="M77" s="21">
        <f>IF(A77&amp;""="","",ROUND(J77-L77,2))</f>
        <v/>
      </c>
    </row>
    <row r="78">
      <c r="A78" s="17" t="n"/>
      <c r="B78" s="5" t="n"/>
      <c r="C78" s="5" t="n"/>
      <c r="D78" s="5" t="n"/>
      <c r="E78" s="5" t="n"/>
      <c r="F78" s="18" t="n"/>
      <c r="G78" s="19" t="n"/>
      <c r="H78" s="20">
        <f>IF(A78&amp;""="","",COUNTIF('الطلاب'!$D$6:$D$505,A78&amp;"")-COUNTIFS('الطلاب'!$D$6:$D$505,A78&amp;"",'الطلاب'!$F$6:$F$505,"متوقف"))</f>
        <v/>
      </c>
      <c r="I78" s="21">
        <f>IF(A78&amp;""="","",SUMIFS('الطلاب'!$H$6:$H$505,'الطلاب'!$D$6:$D$505,A78&amp;""))</f>
        <v/>
      </c>
      <c r="J78" s="21">
        <f>IF(A78&amp;""="","",SUMIFS('الدفعات'!$E$6:$E$2005,'الدفعات'!$C$6:$C$2005,A78&amp;"",'الدفعات'!$D$6:$D$2005,"&gt;="&amp;'الإعدادات'!$B$5,'الدفعات'!$D$6:$D$2005,"&lt;"&amp;'الإعدادات'!$B$6))</f>
        <v/>
      </c>
      <c r="K78" s="21">
        <f>IF(A78&amp;""="","",ROUND(I78-J78,2))</f>
        <v/>
      </c>
      <c r="L78" s="21">
        <f>IF(A78&amp;""="","",ROUND(J78*N(G78),2))</f>
        <v/>
      </c>
      <c r="M78" s="21">
        <f>IF(A78&amp;""="","",ROUND(J78-L78,2))</f>
        <v/>
      </c>
    </row>
    <row r="79">
      <c r="A79" s="17" t="n"/>
      <c r="B79" s="5" t="n"/>
      <c r="C79" s="5" t="n"/>
      <c r="D79" s="5" t="n"/>
      <c r="E79" s="5" t="n"/>
      <c r="F79" s="18" t="n"/>
      <c r="G79" s="19" t="n"/>
      <c r="H79" s="20">
        <f>IF(A79&amp;""="","",COUNTIF('الطلاب'!$D$6:$D$505,A79&amp;"")-COUNTIFS('الطلاب'!$D$6:$D$505,A79&amp;"",'الطلاب'!$F$6:$F$505,"متوقف"))</f>
        <v/>
      </c>
      <c r="I79" s="21">
        <f>IF(A79&amp;""="","",SUMIFS('الطلاب'!$H$6:$H$505,'الطلاب'!$D$6:$D$505,A79&amp;""))</f>
        <v/>
      </c>
      <c r="J79" s="21">
        <f>IF(A79&amp;""="","",SUMIFS('الدفعات'!$E$6:$E$2005,'الدفعات'!$C$6:$C$2005,A79&amp;"",'الدفعات'!$D$6:$D$2005,"&gt;="&amp;'الإعدادات'!$B$5,'الدفعات'!$D$6:$D$2005,"&lt;"&amp;'الإعدادات'!$B$6))</f>
        <v/>
      </c>
      <c r="K79" s="21">
        <f>IF(A79&amp;""="","",ROUND(I79-J79,2))</f>
        <v/>
      </c>
      <c r="L79" s="21">
        <f>IF(A79&amp;""="","",ROUND(J79*N(G79),2))</f>
        <v/>
      </c>
      <c r="M79" s="21">
        <f>IF(A79&amp;""="","",ROUND(J79-L79,2))</f>
        <v/>
      </c>
    </row>
    <row r="80">
      <c r="A80" s="17" t="n"/>
      <c r="B80" s="5" t="n"/>
      <c r="C80" s="5" t="n"/>
      <c r="D80" s="5" t="n"/>
      <c r="E80" s="5" t="n"/>
      <c r="F80" s="18" t="n"/>
      <c r="G80" s="19" t="n"/>
      <c r="H80" s="20">
        <f>IF(A80&amp;""="","",COUNTIF('الطلاب'!$D$6:$D$505,A80&amp;"")-COUNTIFS('الطلاب'!$D$6:$D$505,A80&amp;"",'الطلاب'!$F$6:$F$505,"متوقف"))</f>
        <v/>
      </c>
      <c r="I80" s="21">
        <f>IF(A80&amp;""="","",SUMIFS('الطلاب'!$H$6:$H$505,'الطلاب'!$D$6:$D$505,A80&amp;""))</f>
        <v/>
      </c>
      <c r="J80" s="21">
        <f>IF(A80&amp;""="","",SUMIFS('الدفعات'!$E$6:$E$2005,'الدفعات'!$C$6:$C$2005,A80&amp;"",'الدفعات'!$D$6:$D$2005,"&gt;="&amp;'الإعدادات'!$B$5,'الدفعات'!$D$6:$D$2005,"&lt;"&amp;'الإعدادات'!$B$6))</f>
        <v/>
      </c>
      <c r="K80" s="21">
        <f>IF(A80&amp;""="","",ROUND(I80-J80,2))</f>
        <v/>
      </c>
      <c r="L80" s="21">
        <f>IF(A80&amp;""="","",ROUND(J80*N(G80),2))</f>
        <v/>
      </c>
      <c r="M80" s="21">
        <f>IF(A80&amp;""="","",ROUND(J80-L80,2))</f>
        <v/>
      </c>
    </row>
    <row r="81">
      <c r="A81" s="17" t="n"/>
      <c r="B81" s="5" t="n"/>
      <c r="C81" s="5" t="n"/>
      <c r="D81" s="5" t="n"/>
      <c r="E81" s="5" t="n"/>
      <c r="F81" s="18" t="n"/>
      <c r="G81" s="19" t="n"/>
      <c r="H81" s="20">
        <f>IF(A81&amp;""="","",COUNTIF('الطلاب'!$D$6:$D$505,A81&amp;"")-COUNTIFS('الطلاب'!$D$6:$D$505,A81&amp;"",'الطلاب'!$F$6:$F$505,"متوقف"))</f>
        <v/>
      </c>
      <c r="I81" s="21">
        <f>IF(A81&amp;""="","",SUMIFS('الطلاب'!$H$6:$H$505,'الطلاب'!$D$6:$D$505,A81&amp;""))</f>
        <v/>
      </c>
      <c r="J81" s="21">
        <f>IF(A81&amp;""="","",SUMIFS('الدفعات'!$E$6:$E$2005,'الدفعات'!$C$6:$C$2005,A81&amp;"",'الدفعات'!$D$6:$D$2005,"&gt;="&amp;'الإعدادات'!$B$5,'الدفعات'!$D$6:$D$2005,"&lt;"&amp;'الإعدادات'!$B$6))</f>
        <v/>
      </c>
      <c r="K81" s="21">
        <f>IF(A81&amp;""="","",ROUND(I81-J81,2))</f>
        <v/>
      </c>
      <c r="L81" s="21">
        <f>IF(A81&amp;""="","",ROUND(J81*N(G81),2))</f>
        <v/>
      </c>
      <c r="M81" s="21">
        <f>IF(A81&amp;""="","",ROUND(J81-L81,2))</f>
        <v/>
      </c>
    </row>
    <row r="82">
      <c r="A82" s="17" t="n"/>
      <c r="B82" s="5" t="n"/>
      <c r="C82" s="5" t="n"/>
      <c r="D82" s="5" t="n"/>
      <c r="E82" s="5" t="n"/>
      <c r="F82" s="18" t="n"/>
      <c r="G82" s="19" t="n"/>
      <c r="H82" s="20">
        <f>IF(A82&amp;""="","",COUNTIF('الطلاب'!$D$6:$D$505,A82&amp;"")-COUNTIFS('الطلاب'!$D$6:$D$505,A82&amp;"",'الطلاب'!$F$6:$F$505,"متوقف"))</f>
        <v/>
      </c>
      <c r="I82" s="21">
        <f>IF(A82&amp;""="","",SUMIFS('الطلاب'!$H$6:$H$505,'الطلاب'!$D$6:$D$505,A82&amp;""))</f>
        <v/>
      </c>
      <c r="J82" s="21">
        <f>IF(A82&amp;""="","",SUMIFS('الدفعات'!$E$6:$E$2005,'الدفعات'!$C$6:$C$2005,A82&amp;"",'الدفعات'!$D$6:$D$2005,"&gt;="&amp;'الإعدادات'!$B$5,'الدفعات'!$D$6:$D$2005,"&lt;"&amp;'الإعدادات'!$B$6))</f>
        <v/>
      </c>
      <c r="K82" s="21">
        <f>IF(A82&amp;""="","",ROUND(I82-J82,2))</f>
        <v/>
      </c>
      <c r="L82" s="21">
        <f>IF(A82&amp;""="","",ROUND(J82*N(G82),2))</f>
        <v/>
      </c>
      <c r="M82" s="21">
        <f>IF(A82&amp;""="","",ROUND(J82-L82,2))</f>
        <v/>
      </c>
    </row>
    <row r="83">
      <c r="A83" s="17" t="n"/>
      <c r="B83" s="5" t="n"/>
      <c r="C83" s="5" t="n"/>
      <c r="D83" s="5" t="n"/>
      <c r="E83" s="5" t="n"/>
      <c r="F83" s="18" t="n"/>
      <c r="G83" s="19" t="n"/>
      <c r="H83" s="20">
        <f>IF(A83&amp;""="","",COUNTIF('الطلاب'!$D$6:$D$505,A83&amp;"")-COUNTIFS('الطلاب'!$D$6:$D$505,A83&amp;"",'الطلاب'!$F$6:$F$505,"متوقف"))</f>
        <v/>
      </c>
      <c r="I83" s="21">
        <f>IF(A83&amp;""="","",SUMIFS('الطلاب'!$H$6:$H$505,'الطلاب'!$D$6:$D$505,A83&amp;""))</f>
        <v/>
      </c>
      <c r="J83" s="21">
        <f>IF(A83&amp;""="","",SUMIFS('الدفعات'!$E$6:$E$2005,'الدفعات'!$C$6:$C$2005,A83&amp;"",'الدفعات'!$D$6:$D$2005,"&gt;="&amp;'الإعدادات'!$B$5,'الدفعات'!$D$6:$D$2005,"&lt;"&amp;'الإعدادات'!$B$6))</f>
        <v/>
      </c>
      <c r="K83" s="21">
        <f>IF(A83&amp;""="","",ROUND(I83-J83,2))</f>
        <v/>
      </c>
      <c r="L83" s="21">
        <f>IF(A83&amp;""="","",ROUND(J83*N(G83),2))</f>
        <v/>
      </c>
      <c r="M83" s="21">
        <f>IF(A83&amp;""="","",ROUND(J83-L83,2))</f>
        <v/>
      </c>
    </row>
    <row r="84">
      <c r="A84" s="17" t="n"/>
      <c r="B84" s="5" t="n"/>
      <c r="C84" s="5" t="n"/>
      <c r="D84" s="5" t="n"/>
      <c r="E84" s="5" t="n"/>
      <c r="F84" s="18" t="n"/>
      <c r="G84" s="19" t="n"/>
      <c r="H84" s="20">
        <f>IF(A84&amp;""="","",COUNTIF('الطلاب'!$D$6:$D$505,A84&amp;"")-COUNTIFS('الطلاب'!$D$6:$D$505,A84&amp;"",'الطلاب'!$F$6:$F$505,"متوقف"))</f>
        <v/>
      </c>
      <c r="I84" s="21">
        <f>IF(A84&amp;""="","",SUMIFS('الطلاب'!$H$6:$H$505,'الطلاب'!$D$6:$D$505,A84&amp;""))</f>
        <v/>
      </c>
      <c r="J84" s="21">
        <f>IF(A84&amp;""="","",SUMIFS('الدفعات'!$E$6:$E$2005,'الدفعات'!$C$6:$C$2005,A84&amp;"",'الدفعات'!$D$6:$D$2005,"&gt;="&amp;'الإعدادات'!$B$5,'الدفعات'!$D$6:$D$2005,"&lt;"&amp;'الإعدادات'!$B$6))</f>
        <v/>
      </c>
      <c r="K84" s="21">
        <f>IF(A84&amp;""="","",ROUND(I84-J84,2))</f>
        <v/>
      </c>
      <c r="L84" s="21">
        <f>IF(A84&amp;""="","",ROUND(J84*N(G84),2))</f>
        <v/>
      </c>
      <c r="M84" s="21">
        <f>IF(A84&amp;""="","",ROUND(J84-L84,2))</f>
        <v/>
      </c>
    </row>
    <row r="85">
      <c r="A85" s="17" t="n"/>
      <c r="B85" s="5" t="n"/>
      <c r="C85" s="5" t="n"/>
      <c r="D85" s="5" t="n"/>
      <c r="E85" s="5" t="n"/>
      <c r="F85" s="18" t="n"/>
      <c r="G85" s="19" t="n"/>
      <c r="H85" s="20">
        <f>IF(A85&amp;""="","",COUNTIF('الطلاب'!$D$6:$D$505,A85&amp;"")-COUNTIFS('الطلاب'!$D$6:$D$505,A85&amp;"",'الطلاب'!$F$6:$F$505,"متوقف"))</f>
        <v/>
      </c>
      <c r="I85" s="21">
        <f>IF(A85&amp;""="","",SUMIFS('الطلاب'!$H$6:$H$505,'الطلاب'!$D$6:$D$505,A85&amp;""))</f>
        <v/>
      </c>
      <c r="J85" s="21">
        <f>IF(A85&amp;""="","",SUMIFS('الدفعات'!$E$6:$E$2005,'الدفعات'!$C$6:$C$2005,A85&amp;"",'الدفعات'!$D$6:$D$2005,"&gt;="&amp;'الإعدادات'!$B$5,'الدفعات'!$D$6:$D$2005,"&lt;"&amp;'الإعدادات'!$B$6))</f>
        <v/>
      </c>
      <c r="K85" s="21">
        <f>IF(A85&amp;""="","",ROUND(I85-J85,2))</f>
        <v/>
      </c>
      <c r="L85" s="21">
        <f>IF(A85&amp;""="","",ROUND(J85*N(G85),2))</f>
        <v/>
      </c>
      <c r="M85" s="21">
        <f>IF(A85&amp;""="","",ROUND(J85-L85,2))</f>
        <v/>
      </c>
    </row>
    <row r="86">
      <c r="A86" s="17" t="n"/>
      <c r="B86" s="5" t="n"/>
      <c r="C86" s="5" t="n"/>
      <c r="D86" s="5" t="n"/>
      <c r="E86" s="5" t="n"/>
      <c r="F86" s="18" t="n"/>
      <c r="G86" s="19" t="n"/>
      <c r="H86" s="20">
        <f>IF(A86&amp;""="","",COUNTIF('الطلاب'!$D$6:$D$505,A86&amp;"")-COUNTIFS('الطلاب'!$D$6:$D$505,A86&amp;"",'الطلاب'!$F$6:$F$505,"متوقف"))</f>
        <v/>
      </c>
      <c r="I86" s="21">
        <f>IF(A86&amp;""="","",SUMIFS('الطلاب'!$H$6:$H$505,'الطلاب'!$D$6:$D$505,A86&amp;""))</f>
        <v/>
      </c>
      <c r="J86" s="21">
        <f>IF(A86&amp;""="","",SUMIFS('الدفعات'!$E$6:$E$2005,'الدفعات'!$C$6:$C$2005,A86&amp;"",'الدفعات'!$D$6:$D$2005,"&gt;="&amp;'الإعدادات'!$B$5,'الدفعات'!$D$6:$D$2005,"&lt;"&amp;'الإعدادات'!$B$6))</f>
        <v/>
      </c>
      <c r="K86" s="21">
        <f>IF(A86&amp;""="","",ROUND(I86-J86,2))</f>
        <v/>
      </c>
      <c r="L86" s="21">
        <f>IF(A86&amp;""="","",ROUND(J86*N(G86),2))</f>
        <v/>
      </c>
      <c r="M86" s="21">
        <f>IF(A86&amp;""="","",ROUND(J86-L86,2))</f>
        <v/>
      </c>
    </row>
    <row r="87">
      <c r="A87" s="17" t="n"/>
      <c r="B87" s="5" t="n"/>
      <c r="C87" s="5" t="n"/>
      <c r="D87" s="5" t="n"/>
      <c r="E87" s="5" t="n"/>
      <c r="F87" s="18" t="n"/>
      <c r="G87" s="19" t="n"/>
      <c r="H87" s="20">
        <f>IF(A87&amp;""="","",COUNTIF('الطلاب'!$D$6:$D$505,A87&amp;"")-COUNTIFS('الطلاب'!$D$6:$D$505,A87&amp;"",'الطلاب'!$F$6:$F$505,"متوقف"))</f>
        <v/>
      </c>
      <c r="I87" s="21">
        <f>IF(A87&amp;""="","",SUMIFS('الطلاب'!$H$6:$H$505,'الطلاب'!$D$6:$D$505,A87&amp;""))</f>
        <v/>
      </c>
      <c r="J87" s="21">
        <f>IF(A87&amp;""="","",SUMIFS('الدفعات'!$E$6:$E$2005,'الدفعات'!$C$6:$C$2005,A87&amp;"",'الدفعات'!$D$6:$D$2005,"&gt;="&amp;'الإعدادات'!$B$5,'الدفعات'!$D$6:$D$2005,"&lt;"&amp;'الإعدادات'!$B$6))</f>
        <v/>
      </c>
      <c r="K87" s="21">
        <f>IF(A87&amp;""="","",ROUND(I87-J87,2))</f>
        <v/>
      </c>
      <c r="L87" s="21">
        <f>IF(A87&amp;""="","",ROUND(J87*N(G87),2))</f>
        <v/>
      </c>
      <c r="M87" s="21">
        <f>IF(A87&amp;""="","",ROUND(J87-L87,2))</f>
        <v/>
      </c>
    </row>
    <row r="88">
      <c r="A88" s="17" t="n"/>
      <c r="B88" s="5" t="n"/>
      <c r="C88" s="5" t="n"/>
      <c r="D88" s="5" t="n"/>
      <c r="E88" s="5" t="n"/>
      <c r="F88" s="18" t="n"/>
      <c r="G88" s="19" t="n"/>
      <c r="H88" s="20">
        <f>IF(A88&amp;""="","",COUNTIF('الطلاب'!$D$6:$D$505,A88&amp;"")-COUNTIFS('الطلاب'!$D$6:$D$505,A88&amp;"",'الطلاب'!$F$6:$F$505,"متوقف"))</f>
        <v/>
      </c>
      <c r="I88" s="21">
        <f>IF(A88&amp;""="","",SUMIFS('الطلاب'!$H$6:$H$505,'الطلاب'!$D$6:$D$505,A88&amp;""))</f>
        <v/>
      </c>
      <c r="J88" s="21">
        <f>IF(A88&amp;""="","",SUMIFS('الدفعات'!$E$6:$E$2005,'الدفعات'!$C$6:$C$2005,A88&amp;"",'الدفعات'!$D$6:$D$2005,"&gt;="&amp;'الإعدادات'!$B$5,'الدفعات'!$D$6:$D$2005,"&lt;"&amp;'الإعدادات'!$B$6))</f>
        <v/>
      </c>
      <c r="K88" s="21">
        <f>IF(A88&amp;""="","",ROUND(I88-J88,2))</f>
        <v/>
      </c>
      <c r="L88" s="21">
        <f>IF(A88&amp;""="","",ROUND(J88*N(G88),2))</f>
        <v/>
      </c>
      <c r="M88" s="21">
        <f>IF(A88&amp;""="","",ROUND(J88-L88,2))</f>
        <v/>
      </c>
    </row>
    <row r="89">
      <c r="A89" s="17" t="n"/>
      <c r="B89" s="5" t="n"/>
      <c r="C89" s="5" t="n"/>
      <c r="D89" s="5" t="n"/>
      <c r="E89" s="5" t="n"/>
      <c r="F89" s="18" t="n"/>
      <c r="G89" s="19" t="n"/>
      <c r="H89" s="20">
        <f>IF(A89&amp;""="","",COUNTIF('الطلاب'!$D$6:$D$505,A89&amp;"")-COUNTIFS('الطلاب'!$D$6:$D$505,A89&amp;"",'الطلاب'!$F$6:$F$505,"متوقف"))</f>
        <v/>
      </c>
      <c r="I89" s="21">
        <f>IF(A89&amp;""="","",SUMIFS('الطلاب'!$H$6:$H$505,'الطلاب'!$D$6:$D$505,A89&amp;""))</f>
        <v/>
      </c>
      <c r="J89" s="21">
        <f>IF(A89&amp;""="","",SUMIFS('الدفعات'!$E$6:$E$2005,'الدفعات'!$C$6:$C$2005,A89&amp;"",'الدفعات'!$D$6:$D$2005,"&gt;="&amp;'الإعدادات'!$B$5,'الدفعات'!$D$6:$D$2005,"&lt;"&amp;'الإعدادات'!$B$6))</f>
        <v/>
      </c>
      <c r="K89" s="21">
        <f>IF(A89&amp;""="","",ROUND(I89-J89,2))</f>
        <v/>
      </c>
      <c r="L89" s="21">
        <f>IF(A89&amp;""="","",ROUND(J89*N(G89),2))</f>
        <v/>
      </c>
      <c r="M89" s="21">
        <f>IF(A89&amp;""="","",ROUND(J89-L89,2))</f>
        <v/>
      </c>
    </row>
    <row r="90">
      <c r="A90" s="17" t="n"/>
      <c r="B90" s="5" t="n"/>
      <c r="C90" s="5" t="n"/>
      <c r="D90" s="5" t="n"/>
      <c r="E90" s="5" t="n"/>
      <c r="F90" s="18" t="n"/>
      <c r="G90" s="19" t="n"/>
      <c r="H90" s="20">
        <f>IF(A90&amp;""="","",COUNTIF('الطلاب'!$D$6:$D$505,A90&amp;"")-COUNTIFS('الطلاب'!$D$6:$D$505,A90&amp;"",'الطلاب'!$F$6:$F$505,"متوقف"))</f>
        <v/>
      </c>
      <c r="I90" s="21">
        <f>IF(A90&amp;""="","",SUMIFS('الطلاب'!$H$6:$H$505,'الطلاب'!$D$6:$D$505,A90&amp;""))</f>
        <v/>
      </c>
      <c r="J90" s="21">
        <f>IF(A90&amp;""="","",SUMIFS('الدفعات'!$E$6:$E$2005,'الدفعات'!$C$6:$C$2005,A90&amp;"",'الدفعات'!$D$6:$D$2005,"&gt;="&amp;'الإعدادات'!$B$5,'الدفعات'!$D$6:$D$2005,"&lt;"&amp;'الإعدادات'!$B$6))</f>
        <v/>
      </c>
      <c r="K90" s="21">
        <f>IF(A90&amp;""="","",ROUND(I90-J90,2))</f>
        <v/>
      </c>
      <c r="L90" s="21">
        <f>IF(A90&amp;""="","",ROUND(J90*N(G90),2))</f>
        <v/>
      </c>
      <c r="M90" s="21">
        <f>IF(A90&amp;""="","",ROUND(J90-L90,2))</f>
        <v/>
      </c>
    </row>
    <row r="91">
      <c r="A91" s="17" t="n"/>
      <c r="B91" s="5" t="n"/>
      <c r="C91" s="5" t="n"/>
      <c r="D91" s="5" t="n"/>
      <c r="E91" s="5" t="n"/>
      <c r="F91" s="18" t="n"/>
      <c r="G91" s="19" t="n"/>
      <c r="H91" s="20">
        <f>IF(A91&amp;""="","",COUNTIF('الطلاب'!$D$6:$D$505,A91&amp;"")-COUNTIFS('الطلاب'!$D$6:$D$505,A91&amp;"",'الطلاب'!$F$6:$F$505,"متوقف"))</f>
        <v/>
      </c>
      <c r="I91" s="21">
        <f>IF(A91&amp;""="","",SUMIFS('الطلاب'!$H$6:$H$505,'الطلاب'!$D$6:$D$505,A91&amp;""))</f>
        <v/>
      </c>
      <c r="J91" s="21">
        <f>IF(A91&amp;""="","",SUMIFS('الدفعات'!$E$6:$E$2005,'الدفعات'!$C$6:$C$2005,A91&amp;"",'الدفعات'!$D$6:$D$2005,"&gt;="&amp;'الإعدادات'!$B$5,'الدفعات'!$D$6:$D$2005,"&lt;"&amp;'الإعدادات'!$B$6))</f>
        <v/>
      </c>
      <c r="K91" s="21">
        <f>IF(A91&amp;""="","",ROUND(I91-J91,2))</f>
        <v/>
      </c>
      <c r="L91" s="21">
        <f>IF(A91&amp;""="","",ROUND(J91*N(G91),2))</f>
        <v/>
      </c>
      <c r="M91" s="21">
        <f>IF(A91&amp;""="","",ROUND(J91-L91,2))</f>
        <v/>
      </c>
    </row>
    <row r="92">
      <c r="A92" s="17" t="n"/>
      <c r="B92" s="5" t="n"/>
      <c r="C92" s="5" t="n"/>
      <c r="D92" s="5" t="n"/>
      <c r="E92" s="5" t="n"/>
      <c r="F92" s="18" t="n"/>
      <c r="G92" s="19" t="n"/>
      <c r="H92" s="20">
        <f>IF(A92&amp;""="","",COUNTIF('الطلاب'!$D$6:$D$505,A92&amp;"")-COUNTIFS('الطلاب'!$D$6:$D$505,A92&amp;"",'الطلاب'!$F$6:$F$505,"متوقف"))</f>
        <v/>
      </c>
      <c r="I92" s="21">
        <f>IF(A92&amp;""="","",SUMIFS('الطلاب'!$H$6:$H$505,'الطلاب'!$D$6:$D$505,A92&amp;""))</f>
        <v/>
      </c>
      <c r="J92" s="21">
        <f>IF(A92&amp;""="","",SUMIFS('الدفعات'!$E$6:$E$2005,'الدفعات'!$C$6:$C$2005,A92&amp;"",'الدفعات'!$D$6:$D$2005,"&gt;="&amp;'الإعدادات'!$B$5,'الدفعات'!$D$6:$D$2005,"&lt;"&amp;'الإعدادات'!$B$6))</f>
        <v/>
      </c>
      <c r="K92" s="21">
        <f>IF(A92&amp;""="","",ROUND(I92-J92,2))</f>
        <v/>
      </c>
      <c r="L92" s="21">
        <f>IF(A92&amp;""="","",ROUND(J92*N(G92),2))</f>
        <v/>
      </c>
      <c r="M92" s="21">
        <f>IF(A92&amp;""="","",ROUND(J92-L92,2))</f>
        <v/>
      </c>
    </row>
    <row r="93">
      <c r="A93" s="17" t="n"/>
      <c r="B93" s="5" t="n"/>
      <c r="C93" s="5" t="n"/>
      <c r="D93" s="5" t="n"/>
      <c r="E93" s="5" t="n"/>
      <c r="F93" s="18" t="n"/>
      <c r="G93" s="19" t="n"/>
      <c r="H93" s="20">
        <f>IF(A93&amp;""="","",COUNTIF('الطلاب'!$D$6:$D$505,A93&amp;"")-COUNTIFS('الطلاب'!$D$6:$D$505,A93&amp;"",'الطلاب'!$F$6:$F$505,"متوقف"))</f>
        <v/>
      </c>
      <c r="I93" s="21">
        <f>IF(A93&amp;""="","",SUMIFS('الطلاب'!$H$6:$H$505,'الطلاب'!$D$6:$D$505,A93&amp;""))</f>
        <v/>
      </c>
      <c r="J93" s="21">
        <f>IF(A93&amp;""="","",SUMIFS('الدفعات'!$E$6:$E$2005,'الدفعات'!$C$6:$C$2005,A93&amp;"",'الدفعات'!$D$6:$D$2005,"&gt;="&amp;'الإعدادات'!$B$5,'الدفعات'!$D$6:$D$2005,"&lt;"&amp;'الإعدادات'!$B$6))</f>
        <v/>
      </c>
      <c r="K93" s="21">
        <f>IF(A93&amp;""="","",ROUND(I93-J93,2))</f>
        <v/>
      </c>
      <c r="L93" s="21">
        <f>IF(A93&amp;""="","",ROUND(J93*N(G93),2))</f>
        <v/>
      </c>
      <c r="M93" s="21">
        <f>IF(A93&amp;""="","",ROUND(J93-L93,2))</f>
        <v/>
      </c>
    </row>
    <row r="94">
      <c r="A94" s="17" t="n"/>
      <c r="B94" s="5" t="n"/>
      <c r="C94" s="5" t="n"/>
      <c r="D94" s="5" t="n"/>
      <c r="E94" s="5" t="n"/>
      <c r="F94" s="18" t="n"/>
      <c r="G94" s="19" t="n"/>
      <c r="H94" s="20">
        <f>IF(A94&amp;""="","",COUNTIF('الطلاب'!$D$6:$D$505,A94&amp;"")-COUNTIFS('الطلاب'!$D$6:$D$505,A94&amp;"",'الطلاب'!$F$6:$F$505,"متوقف"))</f>
        <v/>
      </c>
      <c r="I94" s="21">
        <f>IF(A94&amp;""="","",SUMIFS('الطلاب'!$H$6:$H$505,'الطلاب'!$D$6:$D$505,A94&amp;""))</f>
        <v/>
      </c>
      <c r="J94" s="21">
        <f>IF(A94&amp;""="","",SUMIFS('الدفعات'!$E$6:$E$2005,'الدفعات'!$C$6:$C$2005,A94&amp;"",'الدفعات'!$D$6:$D$2005,"&gt;="&amp;'الإعدادات'!$B$5,'الدفعات'!$D$6:$D$2005,"&lt;"&amp;'الإعدادات'!$B$6))</f>
        <v/>
      </c>
      <c r="K94" s="21">
        <f>IF(A94&amp;""="","",ROUND(I94-J94,2))</f>
        <v/>
      </c>
      <c r="L94" s="21">
        <f>IF(A94&amp;""="","",ROUND(J94*N(G94),2))</f>
        <v/>
      </c>
      <c r="M94" s="21">
        <f>IF(A94&amp;""="","",ROUND(J94-L94,2))</f>
        <v/>
      </c>
    </row>
    <row r="95">
      <c r="A95" s="17" t="n"/>
      <c r="B95" s="5" t="n"/>
      <c r="C95" s="5" t="n"/>
      <c r="D95" s="5" t="n"/>
      <c r="E95" s="5" t="n"/>
      <c r="F95" s="18" t="n"/>
      <c r="G95" s="19" t="n"/>
      <c r="H95" s="20">
        <f>IF(A95&amp;""="","",COUNTIF('الطلاب'!$D$6:$D$505,A95&amp;"")-COUNTIFS('الطلاب'!$D$6:$D$505,A95&amp;"",'الطلاب'!$F$6:$F$505,"متوقف"))</f>
        <v/>
      </c>
      <c r="I95" s="21">
        <f>IF(A95&amp;""="","",SUMIFS('الطلاب'!$H$6:$H$505,'الطلاب'!$D$6:$D$505,A95&amp;""))</f>
        <v/>
      </c>
      <c r="J95" s="21">
        <f>IF(A95&amp;""="","",SUMIFS('الدفعات'!$E$6:$E$2005,'الدفعات'!$C$6:$C$2005,A95&amp;"",'الدفعات'!$D$6:$D$2005,"&gt;="&amp;'الإعدادات'!$B$5,'الدفعات'!$D$6:$D$2005,"&lt;"&amp;'الإعدادات'!$B$6))</f>
        <v/>
      </c>
      <c r="K95" s="21">
        <f>IF(A95&amp;""="","",ROUND(I95-J95,2))</f>
        <v/>
      </c>
      <c r="L95" s="21">
        <f>IF(A95&amp;""="","",ROUND(J95*N(G95),2))</f>
        <v/>
      </c>
      <c r="M95" s="21">
        <f>IF(A95&amp;""="","",ROUND(J95-L95,2))</f>
        <v/>
      </c>
    </row>
    <row r="96">
      <c r="A96" s="17" t="n"/>
      <c r="B96" s="5" t="n"/>
      <c r="C96" s="5" t="n"/>
      <c r="D96" s="5" t="n"/>
      <c r="E96" s="5" t="n"/>
      <c r="F96" s="18" t="n"/>
      <c r="G96" s="19" t="n"/>
      <c r="H96" s="20">
        <f>IF(A96&amp;""="","",COUNTIF('الطلاب'!$D$6:$D$505,A96&amp;"")-COUNTIFS('الطلاب'!$D$6:$D$505,A96&amp;"",'الطلاب'!$F$6:$F$505,"متوقف"))</f>
        <v/>
      </c>
      <c r="I96" s="21">
        <f>IF(A96&amp;""="","",SUMIFS('الطلاب'!$H$6:$H$505,'الطلاب'!$D$6:$D$505,A96&amp;""))</f>
        <v/>
      </c>
      <c r="J96" s="21">
        <f>IF(A96&amp;""="","",SUMIFS('الدفعات'!$E$6:$E$2005,'الدفعات'!$C$6:$C$2005,A96&amp;"",'الدفعات'!$D$6:$D$2005,"&gt;="&amp;'الإعدادات'!$B$5,'الدفعات'!$D$6:$D$2005,"&lt;"&amp;'الإعدادات'!$B$6))</f>
        <v/>
      </c>
      <c r="K96" s="21">
        <f>IF(A96&amp;""="","",ROUND(I96-J96,2))</f>
        <v/>
      </c>
      <c r="L96" s="21">
        <f>IF(A96&amp;""="","",ROUND(J96*N(G96),2))</f>
        <v/>
      </c>
      <c r="M96" s="21">
        <f>IF(A96&amp;""="","",ROUND(J96-L96,2))</f>
        <v/>
      </c>
    </row>
    <row r="97">
      <c r="A97" s="17" t="n"/>
      <c r="B97" s="5" t="n"/>
      <c r="C97" s="5" t="n"/>
      <c r="D97" s="5" t="n"/>
      <c r="E97" s="5" t="n"/>
      <c r="F97" s="18" t="n"/>
      <c r="G97" s="19" t="n"/>
      <c r="H97" s="20">
        <f>IF(A97&amp;""="","",COUNTIF('الطلاب'!$D$6:$D$505,A97&amp;"")-COUNTIFS('الطلاب'!$D$6:$D$505,A97&amp;"",'الطلاب'!$F$6:$F$505,"متوقف"))</f>
        <v/>
      </c>
      <c r="I97" s="21">
        <f>IF(A97&amp;""="","",SUMIFS('الطلاب'!$H$6:$H$505,'الطلاب'!$D$6:$D$505,A97&amp;""))</f>
        <v/>
      </c>
      <c r="J97" s="21">
        <f>IF(A97&amp;""="","",SUMIFS('الدفعات'!$E$6:$E$2005,'الدفعات'!$C$6:$C$2005,A97&amp;"",'الدفعات'!$D$6:$D$2005,"&gt;="&amp;'الإعدادات'!$B$5,'الدفعات'!$D$6:$D$2005,"&lt;"&amp;'الإعدادات'!$B$6))</f>
        <v/>
      </c>
      <c r="K97" s="21">
        <f>IF(A97&amp;""="","",ROUND(I97-J97,2))</f>
        <v/>
      </c>
      <c r="L97" s="21">
        <f>IF(A97&amp;""="","",ROUND(J97*N(G97),2))</f>
        <v/>
      </c>
      <c r="M97" s="21">
        <f>IF(A97&amp;""="","",ROUND(J97-L97,2))</f>
        <v/>
      </c>
    </row>
    <row r="98">
      <c r="A98" s="17" t="n"/>
      <c r="B98" s="5" t="n"/>
      <c r="C98" s="5" t="n"/>
      <c r="D98" s="5" t="n"/>
      <c r="E98" s="5" t="n"/>
      <c r="F98" s="18" t="n"/>
      <c r="G98" s="19" t="n"/>
      <c r="H98" s="20">
        <f>IF(A98&amp;""="","",COUNTIF('الطلاب'!$D$6:$D$505,A98&amp;"")-COUNTIFS('الطلاب'!$D$6:$D$505,A98&amp;"",'الطلاب'!$F$6:$F$505,"متوقف"))</f>
        <v/>
      </c>
      <c r="I98" s="21">
        <f>IF(A98&amp;""="","",SUMIFS('الطلاب'!$H$6:$H$505,'الطلاب'!$D$6:$D$505,A98&amp;""))</f>
        <v/>
      </c>
      <c r="J98" s="21">
        <f>IF(A98&amp;""="","",SUMIFS('الدفعات'!$E$6:$E$2005,'الدفعات'!$C$6:$C$2005,A98&amp;"",'الدفعات'!$D$6:$D$2005,"&gt;="&amp;'الإعدادات'!$B$5,'الدفعات'!$D$6:$D$2005,"&lt;"&amp;'الإعدادات'!$B$6))</f>
        <v/>
      </c>
      <c r="K98" s="21">
        <f>IF(A98&amp;""="","",ROUND(I98-J98,2))</f>
        <v/>
      </c>
      <c r="L98" s="21">
        <f>IF(A98&amp;""="","",ROUND(J98*N(G98),2))</f>
        <v/>
      </c>
      <c r="M98" s="21">
        <f>IF(A98&amp;""="","",ROUND(J98-L98,2))</f>
        <v/>
      </c>
    </row>
    <row r="99">
      <c r="A99" s="17" t="n"/>
      <c r="B99" s="5" t="n"/>
      <c r="C99" s="5" t="n"/>
      <c r="D99" s="5" t="n"/>
      <c r="E99" s="5" t="n"/>
      <c r="F99" s="18" t="n"/>
      <c r="G99" s="19" t="n"/>
      <c r="H99" s="20">
        <f>IF(A99&amp;""="","",COUNTIF('الطلاب'!$D$6:$D$505,A99&amp;"")-COUNTIFS('الطلاب'!$D$6:$D$505,A99&amp;"",'الطلاب'!$F$6:$F$505,"متوقف"))</f>
        <v/>
      </c>
      <c r="I99" s="21">
        <f>IF(A99&amp;""="","",SUMIFS('الطلاب'!$H$6:$H$505,'الطلاب'!$D$6:$D$505,A99&amp;""))</f>
        <v/>
      </c>
      <c r="J99" s="21">
        <f>IF(A99&amp;""="","",SUMIFS('الدفعات'!$E$6:$E$2005,'الدفعات'!$C$6:$C$2005,A99&amp;"",'الدفعات'!$D$6:$D$2005,"&gt;="&amp;'الإعدادات'!$B$5,'الدفعات'!$D$6:$D$2005,"&lt;"&amp;'الإعدادات'!$B$6))</f>
        <v/>
      </c>
      <c r="K99" s="21">
        <f>IF(A99&amp;""="","",ROUND(I99-J99,2))</f>
        <v/>
      </c>
      <c r="L99" s="21">
        <f>IF(A99&amp;""="","",ROUND(J99*N(G99),2))</f>
        <v/>
      </c>
      <c r="M99" s="21">
        <f>IF(A99&amp;""="","",ROUND(J99-L99,2))</f>
        <v/>
      </c>
    </row>
    <row r="100">
      <c r="A100" s="17" t="n"/>
      <c r="B100" s="5" t="n"/>
      <c r="C100" s="5" t="n"/>
      <c r="D100" s="5" t="n"/>
      <c r="E100" s="5" t="n"/>
      <c r="F100" s="18" t="n"/>
      <c r="G100" s="19" t="n"/>
      <c r="H100" s="20">
        <f>IF(A100&amp;""="","",COUNTIF('الطلاب'!$D$6:$D$505,A100&amp;"")-COUNTIFS('الطلاب'!$D$6:$D$505,A100&amp;"",'الطلاب'!$F$6:$F$505,"متوقف"))</f>
        <v/>
      </c>
      <c r="I100" s="21">
        <f>IF(A100&amp;""="","",SUMIFS('الطلاب'!$H$6:$H$505,'الطلاب'!$D$6:$D$505,A100&amp;""))</f>
        <v/>
      </c>
      <c r="J100" s="21">
        <f>IF(A100&amp;""="","",SUMIFS('الدفعات'!$E$6:$E$2005,'الدفعات'!$C$6:$C$2005,A100&amp;"",'الدفعات'!$D$6:$D$2005,"&gt;="&amp;'الإعدادات'!$B$5,'الدفعات'!$D$6:$D$2005,"&lt;"&amp;'الإعدادات'!$B$6))</f>
        <v/>
      </c>
      <c r="K100" s="21">
        <f>IF(A100&amp;""="","",ROUND(I100-J100,2))</f>
        <v/>
      </c>
      <c r="L100" s="21">
        <f>IF(A100&amp;""="","",ROUND(J100*N(G100),2))</f>
        <v/>
      </c>
      <c r="M100" s="21">
        <f>IF(A100&amp;""="","",ROUND(J100-L100,2))</f>
        <v/>
      </c>
    </row>
    <row r="101">
      <c r="A101" s="17" t="n"/>
      <c r="B101" s="5" t="n"/>
      <c r="C101" s="5" t="n"/>
      <c r="D101" s="5" t="n"/>
      <c r="E101" s="5" t="n"/>
      <c r="F101" s="18" t="n"/>
      <c r="G101" s="19" t="n"/>
      <c r="H101" s="20">
        <f>IF(A101&amp;""="","",COUNTIF('الطلاب'!$D$6:$D$505,A101&amp;"")-COUNTIFS('الطلاب'!$D$6:$D$505,A101&amp;"",'الطلاب'!$F$6:$F$505,"متوقف"))</f>
        <v/>
      </c>
      <c r="I101" s="21">
        <f>IF(A101&amp;""="","",SUMIFS('الطلاب'!$H$6:$H$505,'الطلاب'!$D$6:$D$505,A101&amp;""))</f>
        <v/>
      </c>
      <c r="J101" s="21">
        <f>IF(A101&amp;""="","",SUMIFS('الدفعات'!$E$6:$E$2005,'الدفعات'!$C$6:$C$2005,A101&amp;"",'الدفعات'!$D$6:$D$2005,"&gt;="&amp;'الإعدادات'!$B$5,'الدفعات'!$D$6:$D$2005,"&lt;"&amp;'الإعدادات'!$B$6))</f>
        <v/>
      </c>
      <c r="K101" s="21">
        <f>IF(A101&amp;""="","",ROUND(I101-J101,2))</f>
        <v/>
      </c>
      <c r="L101" s="21">
        <f>IF(A101&amp;""="","",ROUND(J101*N(G101),2))</f>
        <v/>
      </c>
      <c r="M101" s="21">
        <f>IF(A101&amp;""="","",ROUND(J101-L101,2))</f>
        <v/>
      </c>
    </row>
    <row r="102">
      <c r="A102" s="17" t="n"/>
      <c r="B102" s="5" t="n"/>
      <c r="C102" s="5" t="n"/>
      <c r="D102" s="5" t="n"/>
      <c r="E102" s="5" t="n"/>
      <c r="F102" s="18" t="n"/>
      <c r="G102" s="19" t="n"/>
      <c r="H102" s="20">
        <f>IF(A102&amp;""="","",COUNTIF('الطلاب'!$D$6:$D$505,A102&amp;"")-COUNTIFS('الطلاب'!$D$6:$D$505,A102&amp;"",'الطلاب'!$F$6:$F$505,"متوقف"))</f>
        <v/>
      </c>
      <c r="I102" s="21">
        <f>IF(A102&amp;""="","",SUMIFS('الطلاب'!$H$6:$H$505,'الطلاب'!$D$6:$D$505,A102&amp;""))</f>
        <v/>
      </c>
      <c r="J102" s="21">
        <f>IF(A102&amp;""="","",SUMIFS('الدفعات'!$E$6:$E$2005,'الدفعات'!$C$6:$C$2005,A102&amp;"",'الدفعات'!$D$6:$D$2005,"&gt;="&amp;'الإعدادات'!$B$5,'الدفعات'!$D$6:$D$2005,"&lt;"&amp;'الإعدادات'!$B$6))</f>
        <v/>
      </c>
      <c r="K102" s="21">
        <f>IF(A102&amp;""="","",ROUND(I102-J102,2))</f>
        <v/>
      </c>
      <c r="L102" s="21">
        <f>IF(A102&amp;""="","",ROUND(J102*N(G102),2))</f>
        <v/>
      </c>
      <c r="M102" s="21">
        <f>IF(A102&amp;""="","",ROUND(J102-L102,2))</f>
        <v/>
      </c>
    </row>
    <row r="103">
      <c r="A103" s="17" t="n"/>
      <c r="B103" s="5" t="n"/>
      <c r="C103" s="5" t="n"/>
      <c r="D103" s="5" t="n"/>
      <c r="E103" s="5" t="n"/>
      <c r="F103" s="18" t="n"/>
      <c r="G103" s="19" t="n"/>
      <c r="H103" s="20">
        <f>IF(A103&amp;""="","",COUNTIF('الطلاب'!$D$6:$D$505,A103&amp;"")-COUNTIFS('الطلاب'!$D$6:$D$505,A103&amp;"",'الطلاب'!$F$6:$F$505,"متوقف"))</f>
        <v/>
      </c>
      <c r="I103" s="21">
        <f>IF(A103&amp;""="","",SUMIFS('الطلاب'!$H$6:$H$505,'الطلاب'!$D$6:$D$505,A103&amp;""))</f>
        <v/>
      </c>
      <c r="J103" s="21">
        <f>IF(A103&amp;""="","",SUMIFS('الدفعات'!$E$6:$E$2005,'الدفعات'!$C$6:$C$2005,A103&amp;"",'الدفعات'!$D$6:$D$2005,"&gt;="&amp;'الإعدادات'!$B$5,'الدفعات'!$D$6:$D$2005,"&lt;"&amp;'الإعدادات'!$B$6))</f>
        <v/>
      </c>
      <c r="K103" s="21">
        <f>IF(A103&amp;""="","",ROUND(I103-J103,2))</f>
        <v/>
      </c>
      <c r="L103" s="21">
        <f>IF(A103&amp;""="","",ROUND(J103*N(G103),2))</f>
        <v/>
      </c>
      <c r="M103" s="21">
        <f>IF(A103&amp;""="","",ROUND(J103-L103,2))</f>
        <v/>
      </c>
    </row>
    <row r="104">
      <c r="A104" s="17" t="n"/>
      <c r="B104" s="5" t="n"/>
      <c r="C104" s="5" t="n"/>
      <c r="D104" s="5" t="n"/>
      <c r="E104" s="5" t="n"/>
      <c r="F104" s="18" t="n"/>
      <c r="G104" s="19" t="n"/>
      <c r="H104" s="20">
        <f>IF(A104&amp;""="","",COUNTIF('الطلاب'!$D$6:$D$505,A104&amp;"")-COUNTIFS('الطلاب'!$D$6:$D$505,A104&amp;"",'الطلاب'!$F$6:$F$505,"متوقف"))</f>
        <v/>
      </c>
      <c r="I104" s="21">
        <f>IF(A104&amp;""="","",SUMIFS('الطلاب'!$H$6:$H$505,'الطلاب'!$D$6:$D$505,A104&amp;""))</f>
        <v/>
      </c>
      <c r="J104" s="21">
        <f>IF(A104&amp;""="","",SUMIFS('الدفعات'!$E$6:$E$2005,'الدفعات'!$C$6:$C$2005,A104&amp;"",'الدفعات'!$D$6:$D$2005,"&gt;="&amp;'الإعدادات'!$B$5,'الدفعات'!$D$6:$D$2005,"&lt;"&amp;'الإعدادات'!$B$6))</f>
        <v/>
      </c>
      <c r="K104" s="21">
        <f>IF(A104&amp;""="","",ROUND(I104-J104,2))</f>
        <v/>
      </c>
      <c r="L104" s="21">
        <f>IF(A104&amp;""="","",ROUND(J104*N(G104),2))</f>
        <v/>
      </c>
      <c r="M104" s="21">
        <f>IF(A104&amp;""="","",ROUND(J104-L104,2))</f>
        <v/>
      </c>
    </row>
    <row r="105">
      <c r="A105" s="17" t="n"/>
      <c r="B105" s="5" t="n"/>
      <c r="C105" s="5" t="n"/>
      <c r="D105" s="5" t="n"/>
      <c r="E105" s="5" t="n"/>
      <c r="F105" s="18" t="n"/>
      <c r="G105" s="19" t="n"/>
      <c r="H105" s="20">
        <f>IF(A105&amp;""="","",COUNTIF('الطلاب'!$D$6:$D$505,A105&amp;"")-COUNTIFS('الطلاب'!$D$6:$D$505,A105&amp;"",'الطلاب'!$F$6:$F$505,"متوقف"))</f>
        <v/>
      </c>
      <c r="I105" s="21">
        <f>IF(A105&amp;""="","",SUMIFS('الطلاب'!$H$6:$H$505,'الطلاب'!$D$6:$D$505,A105&amp;""))</f>
        <v/>
      </c>
      <c r="J105" s="21">
        <f>IF(A105&amp;""="","",SUMIFS('الدفعات'!$E$6:$E$2005,'الدفعات'!$C$6:$C$2005,A105&amp;"",'الدفعات'!$D$6:$D$2005,"&gt;="&amp;'الإعدادات'!$B$5,'الدفعات'!$D$6:$D$2005,"&lt;"&amp;'الإعدادات'!$B$6))</f>
        <v/>
      </c>
      <c r="K105" s="21">
        <f>IF(A105&amp;""="","",ROUND(I105-J105,2))</f>
        <v/>
      </c>
      <c r="L105" s="21">
        <f>IF(A105&amp;""="","",ROUND(J105*N(G105),2))</f>
        <v/>
      </c>
      <c r="M105" s="21">
        <f>IF(A105&amp;""="","",ROUND(J105-L105,2))</f>
        <v/>
      </c>
    </row>
  </sheetData>
  <autoFilter ref="A5:M105"/>
  <mergeCells count="2">
    <mergeCell ref="A2:M2"/>
    <mergeCell ref="A1:M1"/>
  </mergeCells>
  <conditionalFormatting sqref="K6:K105">
    <cfRule type="expression" priority="1" dxfId="0">
      <formula>AND(ISNUMBER(K6),K6&gt;0)</formula>
    </cfRule>
  </conditionalFormatting>
  <dataValidations count="1">
    <dataValidation sqref="D6:D105" showDropDown="0" showInputMessage="0" showErrorMessage="0" allowBlank="1" type="list">
      <formula1>='المدرسون'!$A$6:$A$105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Q5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18" customWidth="1" min="2" max="2"/>
    <col width="15" customWidth="1" min="3" max="3"/>
    <col width="11" customWidth="1" min="4" max="4"/>
    <col width="12" customWidth="1" min="5" max="5"/>
    <col width="11" customWidth="1" min="6" max="6"/>
    <col width="24" customWidth="1" min="7" max="7"/>
    <col width="13" customWidth="1" min="8" max="8"/>
    <col width="13" customWidth="1" min="9" max="9"/>
    <col width="12" customWidth="1" min="10" max="10"/>
    <col width="10" customWidth="1" min="11" max="11"/>
    <col width="10" customWidth="1" min="12" max="12"/>
    <col width="10" customWidth="1" min="13" max="13"/>
    <col width="11" customWidth="1" min="14" max="14"/>
    <col width="14" customWidth="1" min="15" max="15"/>
    <col width="14" customWidth="1" min="16" max="16"/>
    <col width="11" customWidth="1" min="17" max="17"/>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كود الطالب</t>
        </is>
      </c>
      <c r="B5" s="16" t="inlineStr">
        <is>
          <t>اسم الطالب</t>
        </is>
      </c>
      <c r="C5" s="16" t="inlineStr">
        <is>
          <t>جوال ولي الأمر</t>
        </is>
      </c>
      <c r="D5" s="16" t="inlineStr">
        <is>
          <t>كود المجموعة</t>
        </is>
      </c>
      <c r="E5" s="16" t="inlineStr">
        <is>
          <t>خصم شهري</t>
        </is>
      </c>
      <c r="F5" s="16" t="inlineStr">
        <is>
          <t>الحالة</t>
        </is>
      </c>
      <c r="G5" s="16" t="inlineStr">
        <is>
          <t>المجموعة</t>
        </is>
      </c>
      <c r="H5" s="16" t="inlineStr">
        <is>
          <t>الاشتراك الصافي</t>
        </is>
      </c>
      <c r="I5" s="16" t="inlineStr">
        <is>
          <t>المسدد عن الشهر</t>
        </is>
      </c>
      <c r="J5" s="16" t="inlineStr">
        <is>
          <t>المتبقي</t>
        </is>
      </c>
      <c r="K5" s="16" t="inlineStr">
        <is>
          <t>حصص الحضور</t>
        </is>
      </c>
      <c r="L5" s="16" t="inlineStr">
        <is>
          <t>حصص الغياب</t>
        </is>
      </c>
      <c r="M5" s="16" t="inlineStr">
        <is>
          <t>غياب بعذر</t>
        </is>
      </c>
      <c r="N5" s="16" t="inlineStr">
        <is>
          <t>نسبة الحضور</t>
        </is>
      </c>
      <c r="O5" s="16" t="inlineStr">
        <is>
          <t>الحالة المالية</t>
        </is>
      </c>
      <c r="P5" s="16" t="inlineStr">
        <is>
          <t>تنبيه الغياب</t>
        </is>
      </c>
      <c r="Q5" s="16" t="inlineStr">
        <is>
          <t>ترتيب المتابعة</t>
        </is>
      </c>
    </row>
    <row r="6">
      <c r="A6" s="5" t="inlineStr">
        <is>
          <t>S01</t>
        </is>
      </c>
      <c r="B6" s="5" t="inlineStr">
        <is>
          <t>يوسف سمير</t>
        </is>
      </c>
      <c r="C6" s="17" t="inlineStr">
        <is>
          <t>01020000001</t>
        </is>
      </c>
      <c r="D6" s="5" t="inlineStr">
        <is>
          <t>G01</t>
        </is>
      </c>
      <c r="E6" s="18" t="n">
        <v>0</v>
      </c>
      <c r="F6" s="5" t="inlineStr">
        <is>
          <t>منتظم</t>
        </is>
      </c>
      <c r="G6" s="6">
        <f>IF(A6&amp;""="","",IFERROR(INDEX('المجموعات'!$B$6:$B$105,MATCH(D6&amp;"",'المجموعات'!$A$6:$A$105,0))&amp;" - "&amp;INDEX('المجموعات'!$C$6:$C$105,MATCH(D6&amp;"",'المجموعات'!$A$6:$A$105,0)),"كود مجموعة غير موجود"))</f>
        <v/>
      </c>
      <c r="H6" s="21">
        <f>IF(A6&amp;""="","",IF(F6="متوقف",0,IFERROR(MAX(0,INDEX('المجموعات'!$F$6:$F$105,MATCH(D6&amp;"",'المجموعات'!$A$6:$A$105,0))-N(E6)),"")))</f>
        <v/>
      </c>
      <c r="I6" s="21">
        <f>IF(A6&amp;""="","",SUMIFS('الدفعات'!$E$6:$E$2005,'الدفعات'!$B$6:$B$2005,A6&amp;"",'الدفعات'!$C$6:$C$2005,D6&amp;"",'الدفعات'!$D$6:$D$2005,"&gt;="&amp;'الإعدادات'!$B$5,'الدفعات'!$D$6:$D$2005,"&lt;"&amp;'الإعدادات'!$B$6))</f>
        <v/>
      </c>
      <c r="J6" s="21">
        <f>IF(H6="","",ROUND(H6-I6,2))</f>
        <v/>
      </c>
      <c r="K6" s="20">
        <f>IF(A6&amp;""="","",COUNTIFS('الحضور'!$C$6:$C$3005,A6&amp;"",'الحضور'!$B$6:$B$3005,D6&amp;"",'الحضور'!$D$6:$D$3005,"حاضر",'الحضور'!$A$6:$A$3005,"&gt;="&amp;'الإعدادات'!$B$5,'الحضور'!$A$6:$A$3005,"&lt;"&amp;'الإعدادات'!$B$6))</f>
        <v/>
      </c>
      <c r="L6" s="20">
        <f>IF(A6&amp;""="","",COUNTIFS('الحضور'!$C$6:$C$3005,A6&amp;"",'الحضور'!$B$6:$B$3005,D6&amp;"",'الحضور'!$D$6:$D$3005,"غائب",'الحضور'!$A$6:$A$3005,"&gt;="&amp;'الإعدادات'!$B$5,'الحضور'!$A$6:$A$3005,"&lt;"&amp;'الإعدادات'!$B$6))</f>
        <v/>
      </c>
      <c r="M6" s="20">
        <f>IF(A6&amp;""="","",COUNTIFS('الحضور'!$C$6:$C$3005,A6&amp;"",'الحضور'!$B$6:$B$3005,D6&amp;"",'الحضور'!$D$6:$D$3005,"غائب بعذر",'الحضور'!$A$6:$A$3005,"&gt;="&amp;'الإعدادات'!$B$5,'الحضور'!$A$6:$A$3005,"&lt;"&amp;'الإعدادات'!$B$6))</f>
        <v/>
      </c>
      <c r="N6" s="22">
        <f>IF(A6&amp;""="","",IF(K6+L6=0,"",K6/(K6+L6)))</f>
        <v/>
      </c>
      <c r="O6" s="6">
        <f>IF(A6&amp;""="","",IF(H6="","كود مجموعة غير موجود",IF(F6="متوقف","متوقف",IF(J6&gt;0,IF(I6=0,"لم يدفع","جزئي"),"مسدد"))))</f>
        <v/>
      </c>
      <c r="P6" s="6">
        <f>IF(A6&amp;""="","",IF(AND(N('الإعدادات'!$B$7)&gt;0,L6&gt;='الإعدادات'!$B$7),"غياب متكرر",""))</f>
        <v/>
      </c>
      <c r="Q6" s="20">
        <f>IF(ISNUMBER(J6),IF(J6&gt;0,COUNTIFS($J$6:$J$505,"&gt;"&amp;J6)+COUNTIFS($J$6:J6,J6),""),"")</f>
        <v/>
      </c>
    </row>
    <row r="7">
      <c r="A7" s="5" t="inlineStr">
        <is>
          <t>S02</t>
        </is>
      </c>
      <c r="B7" s="5" t="inlineStr">
        <is>
          <t>مريم عادل</t>
        </is>
      </c>
      <c r="C7" s="17" t="inlineStr">
        <is>
          <t>01020000002</t>
        </is>
      </c>
      <c r="D7" s="5" t="inlineStr">
        <is>
          <t>G01</t>
        </is>
      </c>
      <c r="E7" s="18" t="n">
        <v>50</v>
      </c>
      <c r="F7" s="5" t="inlineStr">
        <is>
          <t>منتظم</t>
        </is>
      </c>
      <c r="G7" s="6">
        <f>IF(A7&amp;""="","",IFERROR(INDEX('المجموعات'!$B$6:$B$105,MATCH(D7&amp;"",'المجموعات'!$A$6:$A$105,0))&amp;" - "&amp;INDEX('المجموعات'!$C$6:$C$105,MATCH(D7&amp;"",'المجموعات'!$A$6:$A$105,0)),"كود مجموعة غير موجود"))</f>
        <v/>
      </c>
      <c r="H7" s="21">
        <f>IF(A7&amp;""="","",IF(F7="متوقف",0,IFERROR(MAX(0,INDEX('المجموعات'!$F$6:$F$105,MATCH(D7&amp;"",'المجموعات'!$A$6:$A$105,0))-N(E7)),"")))</f>
        <v/>
      </c>
      <c r="I7" s="21">
        <f>IF(A7&amp;""="","",SUMIFS('الدفعات'!$E$6:$E$2005,'الدفعات'!$B$6:$B$2005,A7&amp;"",'الدفعات'!$C$6:$C$2005,D7&amp;"",'الدفعات'!$D$6:$D$2005,"&gt;="&amp;'الإعدادات'!$B$5,'الدفعات'!$D$6:$D$2005,"&lt;"&amp;'الإعدادات'!$B$6))</f>
        <v/>
      </c>
      <c r="J7" s="21">
        <f>IF(H7="","",ROUND(H7-I7,2))</f>
        <v/>
      </c>
      <c r="K7" s="20">
        <f>IF(A7&amp;""="","",COUNTIFS('الحضور'!$C$6:$C$3005,A7&amp;"",'الحضور'!$B$6:$B$3005,D7&amp;"",'الحضور'!$D$6:$D$3005,"حاضر",'الحضور'!$A$6:$A$3005,"&gt;="&amp;'الإعدادات'!$B$5,'الحضور'!$A$6:$A$3005,"&lt;"&amp;'الإعدادات'!$B$6))</f>
        <v/>
      </c>
      <c r="L7" s="20">
        <f>IF(A7&amp;""="","",COUNTIFS('الحضور'!$C$6:$C$3005,A7&amp;"",'الحضور'!$B$6:$B$3005,D7&amp;"",'الحضور'!$D$6:$D$3005,"غائب",'الحضور'!$A$6:$A$3005,"&gt;="&amp;'الإعدادات'!$B$5,'الحضور'!$A$6:$A$3005,"&lt;"&amp;'الإعدادات'!$B$6))</f>
        <v/>
      </c>
      <c r="M7" s="20">
        <f>IF(A7&amp;""="","",COUNTIFS('الحضور'!$C$6:$C$3005,A7&amp;"",'الحضور'!$B$6:$B$3005,D7&amp;"",'الحضور'!$D$6:$D$3005,"غائب بعذر",'الحضور'!$A$6:$A$3005,"&gt;="&amp;'الإعدادات'!$B$5,'الحضور'!$A$6:$A$3005,"&lt;"&amp;'الإعدادات'!$B$6))</f>
        <v/>
      </c>
      <c r="N7" s="22">
        <f>IF(A7&amp;""="","",IF(K7+L7=0,"",K7/(K7+L7)))</f>
        <v/>
      </c>
      <c r="O7" s="6">
        <f>IF(A7&amp;""="","",IF(H7="","كود مجموعة غير موجود",IF(F7="متوقف","متوقف",IF(J7&gt;0,IF(I7=0,"لم يدفع","جزئي"),"مسدد"))))</f>
        <v/>
      </c>
      <c r="P7" s="6">
        <f>IF(A7&amp;""="","",IF(AND(N('الإعدادات'!$B$7)&gt;0,L7&gt;='الإعدادات'!$B$7),"غياب متكرر",""))</f>
        <v/>
      </c>
      <c r="Q7" s="20">
        <f>IF(ISNUMBER(J7),IF(J7&gt;0,COUNTIFS($J$6:$J$505,"&gt;"&amp;J7)+COUNTIFS($J$6:J7,J7),""),"")</f>
        <v/>
      </c>
    </row>
    <row r="8">
      <c r="A8" s="5" t="inlineStr">
        <is>
          <t>S03</t>
        </is>
      </c>
      <c r="B8" s="5" t="inlineStr">
        <is>
          <t>كريم حسام</t>
        </is>
      </c>
      <c r="C8" s="17" t="inlineStr">
        <is>
          <t>01020000003</t>
        </is>
      </c>
      <c r="D8" s="5" t="inlineStr">
        <is>
          <t>G01</t>
        </is>
      </c>
      <c r="E8" s="18" t="n">
        <v>0</v>
      </c>
      <c r="F8" s="5" t="inlineStr">
        <is>
          <t>منتظم</t>
        </is>
      </c>
      <c r="G8" s="6">
        <f>IF(A8&amp;""="","",IFERROR(INDEX('المجموعات'!$B$6:$B$105,MATCH(D8&amp;"",'المجموعات'!$A$6:$A$105,0))&amp;" - "&amp;INDEX('المجموعات'!$C$6:$C$105,MATCH(D8&amp;"",'المجموعات'!$A$6:$A$105,0)),"كود مجموعة غير موجود"))</f>
        <v/>
      </c>
      <c r="H8" s="21">
        <f>IF(A8&amp;""="","",IF(F8="متوقف",0,IFERROR(MAX(0,INDEX('المجموعات'!$F$6:$F$105,MATCH(D8&amp;"",'المجموعات'!$A$6:$A$105,0))-N(E8)),"")))</f>
        <v/>
      </c>
      <c r="I8" s="21">
        <f>IF(A8&amp;""="","",SUMIFS('الدفعات'!$E$6:$E$2005,'الدفعات'!$B$6:$B$2005,A8&amp;"",'الدفعات'!$C$6:$C$2005,D8&amp;"",'الدفعات'!$D$6:$D$2005,"&gt;="&amp;'الإعدادات'!$B$5,'الدفعات'!$D$6:$D$2005,"&lt;"&amp;'الإعدادات'!$B$6))</f>
        <v/>
      </c>
      <c r="J8" s="21">
        <f>IF(H8="","",ROUND(H8-I8,2))</f>
        <v/>
      </c>
      <c r="K8" s="20">
        <f>IF(A8&amp;""="","",COUNTIFS('الحضور'!$C$6:$C$3005,A8&amp;"",'الحضور'!$B$6:$B$3005,D8&amp;"",'الحضور'!$D$6:$D$3005,"حاضر",'الحضور'!$A$6:$A$3005,"&gt;="&amp;'الإعدادات'!$B$5,'الحضور'!$A$6:$A$3005,"&lt;"&amp;'الإعدادات'!$B$6))</f>
        <v/>
      </c>
      <c r="L8" s="20">
        <f>IF(A8&amp;""="","",COUNTIFS('الحضور'!$C$6:$C$3005,A8&amp;"",'الحضور'!$B$6:$B$3005,D8&amp;"",'الحضور'!$D$6:$D$3005,"غائب",'الحضور'!$A$6:$A$3005,"&gt;="&amp;'الإعدادات'!$B$5,'الحضور'!$A$6:$A$3005,"&lt;"&amp;'الإعدادات'!$B$6))</f>
        <v/>
      </c>
      <c r="M8" s="20">
        <f>IF(A8&amp;""="","",COUNTIFS('الحضور'!$C$6:$C$3005,A8&amp;"",'الحضور'!$B$6:$B$3005,D8&amp;"",'الحضور'!$D$6:$D$3005,"غائب بعذر",'الحضور'!$A$6:$A$3005,"&gt;="&amp;'الإعدادات'!$B$5,'الحضور'!$A$6:$A$3005,"&lt;"&amp;'الإعدادات'!$B$6))</f>
        <v/>
      </c>
      <c r="N8" s="22">
        <f>IF(A8&amp;""="","",IF(K8+L8=0,"",K8/(K8+L8)))</f>
        <v/>
      </c>
      <c r="O8" s="6">
        <f>IF(A8&amp;""="","",IF(H8="","كود مجموعة غير موجود",IF(F8="متوقف","متوقف",IF(J8&gt;0,IF(I8=0,"لم يدفع","جزئي"),"مسدد"))))</f>
        <v/>
      </c>
      <c r="P8" s="6">
        <f>IF(A8&amp;""="","",IF(AND(N('الإعدادات'!$B$7)&gt;0,L8&gt;='الإعدادات'!$B$7),"غياب متكرر",""))</f>
        <v/>
      </c>
      <c r="Q8" s="20">
        <f>IF(ISNUMBER(J8),IF(J8&gt;0,COUNTIFS($J$6:$J$505,"&gt;"&amp;J8)+COUNTIFS($J$6:J8,J8),""),"")</f>
        <v/>
      </c>
    </row>
    <row r="9">
      <c r="A9" s="5" t="inlineStr">
        <is>
          <t>S04</t>
        </is>
      </c>
      <c r="B9" s="5" t="inlineStr">
        <is>
          <t>ندى أشرف</t>
        </is>
      </c>
      <c r="C9" s="17" t="inlineStr">
        <is>
          <t>01020000004</t>
        </is>
      </c>
      <c r="D9" s="5" t="inlineStr">
        <is>
          <t>G01</t>
        </is>
      </c>
      <c r="E9" s="18" t="n">
        <v>0</v>
      </c>
      <c r="F9" s="5" t="inlineStr">
        <is>
          <t>متوقف</t>
        </is>
      </c>
      <c r="G9" s="6">
        <f>IF(A9&amp;""="","",IFERROR(INDEX('المجموعات'!$B$6:$B$105,MATCH(D9&amp;"",'المجموعات'!$A$6:$A$105,0))&amp;" - "&amp;INDEX('المجموعات'!$C$6:$C$105,MATCH(D9&amp;"",'المجموعات'!$A$6:$A$105,0)),"كود مجموعة غير موجود"))</f>
        <v/>
      </c>
      <c r="H9" s="21">
        <f>IF(A9&amp;""="","",IF(F9="متوقف",0,IFERROR(MAX(0,INDEX('المجموعات'!$F$6:$F$105,MATCH(D9&amp;"",'المجموعات'!$A$6:$A$105,0))-N(E9)),"")))</f>
        <v/>
      </c>
      <c r="I9" s="21">
        <f>IF(A9&amp;""="","",SUMIFS('الدفعات'!$E$6:$E$2005,'الدفعات'!$B$6:$B$2005,A9&amp;"",'الدفعات'!$C$6:$C$2005,D9&amp;"",'الدفعات'!$D$6:$D$2005,"&gt;="&amp;'الإعدادات'!$B$5,'الدفعات'!$D$6:$D$2005,"&lt;"&amp;'الإعدادات'!$B$6))</f>
        <v/>
      </c>
      <c r="J9" s="21">
        <f>IF(H9="","",ROUND(H9-I9,2))</f>
        <v/>
      </c>
      <c r="K9" s="20">
        <f>IF(A9&amp;""="","",COUNTIFS('الحضور'!$C$6:$C$3005,A9&amp;"",'الحضور'!$B$6:$B$3005,D9&amp;"",'الحضور'!$D$6:$D$3005,"حاضر",'الحضور'!$A$6:$A$3005,"&gt;="&amp;'الإعدادات'!$B$5,'الحضور'!$A$6:$A$3005,"&lt;"&amp;'الإعدادات'!$B$6))</f>
        <v/>
      </c>
      <c r="L9" s="20">
        <f>IF(A9&amp;""="","",COUNTIFS('الحضور'!$C$6:$C$3005,A9&amp;"",'الحضور'!$B$6:$B$3005,D9&amp;"",'الحضور'!$D$6:$D$3005,"غائب",'الحضور'!$A$6:$A$3005,"&gt;="&amp;'الإعدادات'!$B$5,'الحضور'!$A$6:$A$3005,"&lt;"&amp;'الإعدادات'!$B$6))</f>
        <v/>
      </c>
      <c r="M9" s="20">
        <f>IF(A9&amp;""="","",COUNTIFS('الحضور'!$C$6:$C$3005,A9&amp;"",'الحضور'!$B$6:$B$3005,D9&amp;"",'الحضور'!$D$6:$D$3005,"غائب بعذر",'الحضور'!$A$6:$A$3005,"&gt;="&amp;'الإعدادات'!$B$5,'الحضور'!$A$6:$A$3005,"&lt;"&amp;'الإعدادات'!$B$6))</f>
        <v/>
      </c>
      <c r="N9" s="22">
        <f>IF(A9&amp;""="","",IF(K9+L9=0,"",K9/(K9+L9)))</f>
        <v/>
      </c>
      <c r="O9" s="6">
        <f>IF(A9&amp;""="","",IF(H9="","كود مجموعة غير موجود",IF(F9="متوقف","متوقف",IF(J9&gt;0,IF(I9=0,"لم يدفع","جزئي"),"مسدد"))))</f>
        <v/>
      </c>
      <c r="P9" s="6">
        <f>IF(A9&amp;""="","",IF(AND(N('الإعدادات'!$B$7)&gt;0,L9&gt;='الإعدادات'!$B$7),"غياب متكرر",""))</f>
        <v/>
      </c>
      <c r="Q9" s="20">
        <f>IF(ISNUMBER(J9),IF(J9&gt;0,COUNTIFS($J$6:$J$505,"&gt;"&amp;J9)+COUNTIFS($J$6:J9,J9),""),"")</f>
        <v/>
      </c>
    </row>
    <row r="10">
      <c r="A10" s="5" t="inlineStr">
        <is>
          <t>S05</t>
        </is>
      </c>
      <c r="B10" s="5" t="inlineStr">
        <is>
          <t>آدم ياسر</t>
        </is>
      </c>
      <c r="C10" s="17" t="inlineStr">
        <is>
          <t>01020000005</t>
        </is>
      </c>
      <c r="D10" s="5" t="inlineStr">
        <is>
          <t>G01</t>
        </is>
      </c>
      <c r="E10" s="18" t="n">
        <v>0</v>
      </c>
      <c r="F10" s="5" t="inlineStr">
        <is>
          <t>منتظم</t>
        </is>
      </c>
      <c r="G10" s="6">
        <f>IF(A10&amp;""="","",IFERROR(INDEX('المجموعات'!$B$6:$B$105,MATCH(D10&amp;"",'المجموعات'!$A$6:$A$105,0))&amp;" - "&amp;INDEX('المجموعات'!$C$6:$C$105,MATCH(D10&amp;"",'المجموعات'!$A$6:$A$105,0)),"كود مجموعة غير موجود"))</f>
        <v/>
      </c>
      <c r="H10" s="21">
        <f>IF(A10&amp;""="","",IF(F10="متوقف",0,IFERROR(MAX(0,INDEX('المجموعات'!$F$6:$F$105,MATCH(D10&amp;"",'المجموعات'!$A$6:$A$105,0))-N(E10)),"")))</f>
        <v/>
      </c>
      <c r="I10" s="21">
        <f>IF(A10&amp;""="","",SUMIFS('الدفعات'!$E$6:$E$2005,'الدفعات'!$B$6:$B$2005,A10&amp;"",'الدفعات'!$C$6:$C$2005,D10&amp;"",'الدفعات'!$D$6:$D$2005,"&gt;="&amp;'الإعدادات'!$B$5,'الدفعات'!$D$6:$D$2005,"&lt;"&amp;'الإعدادات'!$B$6))</f>
        <v/>
      </c>
      <c r="J10" s="21">
        <f>IF(H10="","",ROUND(H10-I10,2))</f>
        <v/>
      </c>
      <c r="K10" s="20">
        <f>IF(A10&amp;""="","",COUNTIFS('الحضور'!$C$6:$C$3005,A10&amp;"",'الحضور'!$B$6:$B$3005,D10&amp;"",'الحضور'!$D$6:$D$3005,"حاضر",'الحضور'!$A$6:$A$3005,"&gt;="&amp;'الإعدادات'!$B$5,'الحضور'!$A$6:$A$3005,"&lt;"&amp;'الإعدادات'!$B$6))</f>
        <v/>
      </c>
      <c r="L10" s="20">
        <f>IF(A10&amp;""="","",COUNTIFS('الحضور'!$C$6:$C$3005,A10&amp;"",'الحضور'!$B$6:$B$3005,D10&amp;"",'الحضور'!$D$6:$D$3005,"غائب",'الحضور'!$A$6:$A$3005,"&gt;="&amp;'الإعدادات'!$B$5,'الحضور'!$A$6:$A$3005,"&lt;"&amp;'الإعدادات'!$B$6))</f>
        <v/>
      </c>
      <c r="M10" s="20">
        <f>IF(A10&amp;""="","",COUNTIFS('الحضور'!$C$6:$C$3005,A10&amp;"",'الحضور'!$B$6:$B$3005,D10&amp;"",'الحضور'!$D$6:$D$3005,"غائب بعذر",'الحضور'!$A$6:$A$3005,"&gt;="&amp;'الإعدادات'!$B$5,'الحضور'!$A$6:$A$3005,"&lt;"&amp;'الإعدادات'!$B$6))</f>
        <v/>
      </c>
      <c r="N10" s="22">
        <f>IF(A10&amp;""="","",IF(K10+L10=0,"",K10/(K10+L10)))</f>
        <v/>
      </c>
      <c r="O10" s="6">
        <f>IF(A10&amp;""="","",IF(H10="","كود مجموعة غير موجود",IF(F10="متوقف","متوقف",IF(J10&gt;0,IF(I10=0,"لم يدفع","جزئي"),"مسدد"))))</f>
        <v/>
      </c>
      <c r="P10" s="6">
        <f>IF(A10&amp;""="","",IF(AND(N('الإعدادات'!$B$7)&gt;0,L10&gt;='الإعدادات'!$B$7),"غياب متكرر",""))</f>
        <v/>
      </c>
      <c r="Q10" s="20">
        <f>IF(ISNUMBER(J10),IF(J10&gt;0,COUNTIFS($J$6:$J$505,"&gt;"&amp;J10)+COUNTIFS($J$6:J10,J10),""),"")</f>
        <v/>
      </c>
    </row>
    <row r="11">
      <c r="A11" s="5" t="inlineStr">
        <is>
          <t>S03</t>
        </is>
      </c>
      <c r="B11" s="5" t="inlineStr">
        <is>
          <t>كريم حسام</t>
        </is>
      </c>
      <c r="C11" s="17" t="inlineStr">
        <is>
          <t>01020000003</t>
        </is>
      </c>
      <c r="D11" s="5" t="inlineStr">
        <is>
          <t>G02</t>
        </is>
      </c>
      <c r="E11" s="18" t="n">
        <v>0</v>
      </c>
      <c r="F11" s="5" t="inlineStr">
        <is>
          <t>منتظم</t>
        </is>
      </c>
      <c r="G11" s="6">
        <f>IF(A11&amp;""="","",IFERROR(INDEX('المجموعات'!$B$6:$B$105,MATCH(D11&amp;"",'المجموعات'!$A$6:$A$105,0))&amp;" - "&amp;INDEX('المجموعات'!$C$6:$C$105,MATCH(D11&amp;"",'المجموعات'!$A$6:$A$105,0)),"كود مجموعة غير موجود"))</f>
        <v/>
      </c>
      <c r="H11" s="21">
        <f>IF(A11&amp;""="","",IF(F11="متوقف",0,IFERROR(MAX(0,INDEX('المجموعات'!$F$6:$F$105,MATCH(D11&amp;"",'المجموعات'!$A$6:$A$105,0))-N(E11)),"")))</f>
        <v/>
      </c>
      <c r="I11" s="21">
        <f>IF(A11&amp;""="","",SUMIFS('الدفعات'!$E$6:$E$2005,'الدفعات'!$B$6:$B$2005,A11&amp;"",'الدفعات'!$C$6:$C$2005,D11&amp;"",'الدفعات'!$D$6:$D$2005,"&gt;="&amp;'الإعدادات'!$B$5,'الدفعات'!$D$6:$D$2005,"&lt;"&amp;'الإعدادات'!$B$6))</f>
        <v/>
      </c>
      <c r="J11" s="21">
        <f>IF(H11="","",ROUND(H11-I11,2))</f>
        <v/>
      </c>
      <c r="K11" s="20">
        <f>IF(A11&amp;""="","",COUNTIFS('الحضور'!$C$6:$C$3005,A11&amp;"",'الحضور'!$B$6:$B$3005,D11&amp;"",'الحضور'!$D$6:$D$3005,"حاضر",'الحضور'!$A$6:$A$3005,"&gt;="&amp;'الإعدادات'!$B$5,'الحضور'!$A$6:$A$3005,"&lt;"&amp;'الإعدادات'!$B$6))</f>
        <v/>
      </c>
      <c r="L11" s="20">
        <f>IF(A11&amp;""="","",COUNTIFS('الحضور'!$C$6:$C$3005,A11&amp;"",'الحضور'!$B$6:$B$3005,D11&amp;"",'الحضور'!$D$6:$D$3005,"غائب",'الحضور'!$A$6:$A$3005,"&gt;="&amp;'الإعدادات'!$B$5,'الحضور'!$A$6:$A$3005,"&lt;"&amp;'الإعدادات'!$B$6))</f>
        <v/>
      </c>
      <c r="M11" s="20">
        <f>IF(A11&amp;""="","",COUNTIFS('الحضور'!$C$6:$C$3005,A11&amp;"",'الحضور'!$B$6:$B$3005,D11&amp;"",'الحضور'!$D$6:$D$3005,"غائب بعذر",'الحضور'!$A$6:$A$3005,"&gt;="&amp;'الإعدادات'!$B$5,'الحضور'!$A$6:$A$3005,"&lt;"&amp;'الإعدادات'!$B$6))</f>
        <v/>
      </c>
      <c r="N11" s="22">
        <f>IF(A11&amp;""="","",IF(K11+L11=0,"",K11/(K11+L11)))</f>
        <v/>
      </c>
      <c r="O11" s="6">
        <f>IF(A11&amp;""="","",IF(H11="","كود مجموعة غير موجود",IF(F11="متوقف","متوقف",IF(J11&gt;0,IF(I11=0,"لم يدفع","جزئي"),"مسدد"))))</f>
        <v/>
      </c>
      <c r="P11" s="6">
        <f>IF(A11&amp;""="","",IF(AND(N('الإعدادات'!$B$7)&gt;0,L11&gt;='الإعدادات'!$B$7),"غياب متكرر",""))</f>
        <v/>
      </c>
      <c r="Q11" s="20">
        <f>IF(ISNUMBER(J11),IF(J11&gt;0,COUNTIFS($J$6:$J$505,"&gt;"&amp;J11)+COUNTIFS($J$6:J11,J11),""),"")</f>
        <v/>
      </c>
    </row>
    <row r="12">
      <c r="A12" s="5" t="inlineStr">
        <is>
          <t>S06</t>
        </is>
      </c>
      <c r="B12" s="5" t="inlineStr">
        <is>
          <t>لينا مجدي</t>
        </is>
      </c>
      <c r="C12" s="17" t="inlineStr">
        <is>
          <t>01020000006</t>
        </is>
      </c>
      <c r="D12" s="5" t="inlineStr">
        <is>
          <t>G02</t>
        </is>
      </c>
      <c r="E12" s="18" t="n">
        <v>0</v>
      </c>
      <c r="F12" s="5" t="inlineStr">
        <is>
          <t>منتظم</t>
        </is>
      </c>
      <c r="G12" s="6">
        <f>IF(A12&amp;""="","",IFERROR(INDEX('المجموعات'!$B$6:$B$105,MATCH(D12&amp;"",'المجموعات'!$A$6:$A$105,0))&amp;" - "&amp;INDEX('المجموعات'!$C$6:$C$105,MATCH(D12&amp;"",'المجموعات'!$A$6:$A$105,0)),"كود مجموعة غير موجود"))</f>
        <v/>
      </c>
      <c r="H12" s="21">
        <f>IF(A12&amp;""="","",IF(F12="متوقف",0,IFERROR(MAX(0,INDEX('المجموعات'!$F$6:$F$105,MATCH(D12&amp;"",'المجموعات'!$A$6:$A$105,0))-N(E12)),"")))</f>
        <v/>
      </c>
      <c r="I12" s="21">
        <f>IF(A12&amp;""="","",SUMIFS('الدفعات'!$E$6:$E$2005,'الدفعات'!$B$6:$B$2005,A12&amp;"",'الدفعات'!$C$6:$C$2005,D12&amp;"",'الدفعات'!$D$6:$D$2005,"&gt;="&amp;'الإعدادات'!$B$5,'الدفعات'!$D$6:$D$2005,"&lt;"&amp;'الإعدادات'!$B$6))</f>
        <v/>
      </c>
      <c r="J12" s="21">
        <f>IF(H12="","",ROUND(H12-I12,2))</f>
        <v/>
      </c>
      <c r="K12" s="20">
        <f>IF(A12&amp;""="","",COUNTIFS('الحضور'!$C$6:$C$3005,A12&amp;"",'الحضور'!$B$6:$B$3005,D12&amp;"",'الحضور'!$D$6:$D$3005,"حاضر",'الحضور'!$A$6:$A$3005,"&gt;="&amp;'الإعدادات'!$B$5,'الحضور'!$A$6:$A$3005,"&lt;"&amp;'الإعدادات'!$B$6))</f>
        <v/>
      </c>
      <c r="L12" s="20">
        <f>IF(A12&amp;""="","",COUNTIFS('الحضور'!$C$6:$C$3005,A12&amp;"",'الحضور'!$B$6:$B$3005,D12&amp;"",'الحضور'!$D$6:$D$3005,"غائب",'الحضور'!$A$6:$A$3005,"&gt;="&amp;'الإعدادات'!$B$5,'الحضور'!$A$6:$A$3005,"&lt;"&amp;'الإعدادات'!$B$6))</f>
        <v/>
      </c>
      <c r="M12" s="20">
        <f>IF(A12&amp;""="","",COUNTIFS('الحضور'!$C$6:$C$3005,A12&amp;"",'الحضور'!$B$6:$B$3005,D12&amp;"",'الحضور'!$D$6:$D$3005,"غائب بعذر",'الحضور'!$A$6:$A$3005,"&gt;="&amp;'الإعدادات'!$B$5,'الحضور'!$A$6:$A$3005,"&lt;"&amp;'الإعدادات'!$B$6))</f>
        <v/>
      </c>
      <c r="N12" s="22">
        <f>IF(A12&amp;""="","",IF(K12+L12=0,"",K12/(K12+L12)))</f>
        <v/>
      </c>
      <c r="O12" s="6">
        <f>IF(A12&amp;""="","",IF(H12="","كود مجموعة غير موجود",IF(F12="متوقف","متوقف",IF(J12&gt;0,IF(I12=0,"لم يدفع","جزئي"),"مسدد"))))</f>
        <v/>
      </c>
      <c r="P12" s="6">
        <f>IF(A12&amp;""="","",IF(AND(N('الإعدادات'!$B$7)&gt;0,L12&gt;='الإعدادات'!$B$7),"غياب متكرر",""))</f>
        <v/>
      </c>
      <c r="Q12" s="20">
        <f>IF(ISNUMBER(J12),IF(J12&gt;0,COUNTIFS($J$6:$J$505,"&gt;"&amp;J12)+COUNTIFS($J$6:J12,J12),""),"")</f>
        <v/>
      </c>
    </row>
    <row r="13">
      <c r="A13" s="5" t="inlineStr">
        <is>
          <t>S07</t>
        </is>
      </c>
      <c r="B13" s="5" t="inlineStr">
        <is>
          <t>عمر خالد</t>
        </is>
      </c>
      <c r="C13" s="17" t="inlineStr">
        <is>
          <t>01020000007</t>
        </is>
      </c>
      <c r="D13" s="5" t="inlineStr">
        <is>
          <t>G02</t>
        </is>
      </c>
      <c r="E13" s="18" t="n">
        <v>0</v>
      </c>
      <c r="F13" s="5" t="inlineStr">
        <is>
          <t>منتظم</t>
        </is>
      </c>
      <c r="G13" s="6">
        <f>IF(A13&amp;""="","",IFERROR(INDEX('المجموعات'!$B$6:$B$105,MATCH(D13&amp;"",'المجموعات'!$A$6:$A$105,0))&amp;" - "&amp;INDEX('المجموعات'!$C$6:$C$105,MATCH(D13&amp;"",'المجموعات'!$A$6:$A$105,0)),"كود مجموعة غير موجود"))</f>
        <v/>
      </c>
      <c r="H13" s="21">
        <f>IF(A13&amp;""="","",IF(F13="متوقف",0,IFERROR(MAX(0,INDEX('المجموعات'!$F$6:$F$105,MATCH(D13&amp;"",'المجموعات'!$A$6:$A$105,0))-N(E13)),"")))</f>
        <v/>
      </c>
      <c r="I13" s="21">
        <f>IF(A13&amp;""="","",SUMIFS('الدفعات'!$E$6:$E$2005,'الدفعات'!$B$6:$B$2005,A13&amp;"",'الدفعات'!$C$6:$C$2005,D13&amp;"",'الدفعات'!$D$6:$D$2005,"&gt;="&amp;'الإعدادات'!$B$5,'الدفعات'!$D$6:$D$2005,"&lt;"&amp;'الإعدادات'!$B$6))</f>
        <v/>
      </c>
      <c r="J13" s="21">
        <f>IF(H13="","",ROUND(H13-I13,2))</f>
        <v/>
      </c>
      <c r="K13" s="20">
        <f>IF(A13&amp;""="","",COUNTIFS('الحضور'!$C$6:$C$3005,A13&amp;"",'الحضور'!$B$6:$B$3005,D13&amp;"",'الحضور'!$D$6:$D$3005,"حاضر",'الحضور'!$A$6:$A$3005,"&gt;="&amp;'الإعدادات'!$B$5,'الحضور'!$A$6:$A$3005,"&lt;"&amp;'الإعدادات'!$B$6))</f>
        <v/>
      </c>
      <c r="L13" s="20">
        <f>IF(A13&amp;""="","",COUNTIFS('الحضور'!$C$6:$C$3005,A13&amp;"",'الحضور'!$B$6:$B$3005,D13&amp;"",'الحضور'!$D$6:$D$3005,"غائب",'الحضور'!$A$6:$A$3005,"&gt;="&amp;'الإعدادات'!$B$5,'الحضور'!$A$6:$A$3005,"&lt;"&amp;'الإعدادات'!$B$6))</f>
        <v/>
      </c>
      <c r="M13" s="20">
        <f>IF(A13&amp;""="","",COUNTIFS('الحضور'!$C$6:$C$3005,A13&amp;"",'الحضور'!$B$6:$B$3005,D13&amp;"",'الحضور'!$D$6:$D$3005,"غائب بعذر",'الحضور'!$A$6:$A$3005,"&gt;="&amp;'الإعدادات'!$B$5,'الحضور'!$A$6:$A$3005,"&lt;"&amp;'الإعدادات'!$B$6))</f>
        <v/>
      </c>
      <c r="N13" s="22">
        <f>IF(A13&amp;""="","",IF(K13+L13=0,"",K13/(K13+L13)))</f>
        <v/>
      </c>
      <c r="O13" s="6">
        <f>IF(A13&amp;""="","",IF(H13="","كود مجموعة غير موجود",IF(F13="متوقف","متوقف",IF(J13&gt;0,IF(I13=0,"لم يدفع","جزئي"),"مسدد"))))</f>
        <v/>
      </c>
      <c r="P13" s="6">
        <f>IF(A13&amp;""="","",IF(AND(N('الإعدادات'!$B$7)&gt;0,L13&gt;='الإعدادات'!$B$7),"غياب متكرر",""))</f>
        <v/>
      </c>
      <c r="Q13" s="20">
        <f>IF(ISNUMBER(J13),IF(J13&gt;0,COUNTIFS($J$6:$J$505,"&gt;"&amp;J13)+COUNTIFS($J$6:J13,J13),""),"")</f>
        <v/>
      </c>
    </row>
    <row r="14">
      <c r="A14" s="5" t="inlineStr">
        <is>
          <t>S08</t>
        </is>
      </c>
      <c r="B14" s="5" t="inlineStr">
        <is>
          <t>جنى هاني</t>
        </is>
      </c>
      <c r="C14" s="17" t="inlineStr">
        <is>
          <t>01020000008</t>
        </is>
      </c>
      <c r="D14" s="5" t="inlineStr">
        <is>
          <t>G03</t>
        </is>
      </c>
      <c r="E14" s="18" t="n">
        <v>0</v>
      </c>
      <c r="F14" s="5" t="inlineStr">
        <is>
          <t>منتظم</t>
        </is>
      </c>
      <c r="G14" s="6">
        <f>IF(A14&amp;""="","",IFERROR(INDEX('المجموعات'!$B$6:$B$105,MATCH(D14&amp;"",'المجموعات'!$A$6:$A$105,0))&amp;" - "&amp;INDEX('المجموعات'!$C$6:$C$105,MATCH(D14&amp;"",'المجموعات'!$A$6:$A$105,0)),"كود مجموعة غير موجود"))</f>
        <v/>
      </c>
      <c r="H14" s="21">
        <f>IF(A14&amp;""="","",IF(F14="متوقف",0,IFERROR(MAX(0,INDEX('المجموعات'!$F$6:$F$105,MATCH(D14&amp;"",'المجموعات'!$A$6:$A$105,0))-N(E14)),"")))</f>
        <v/>
      </c>
      <c r="I14" s="21">
        <f>IF(A14&amp;""="","",SUMIFS('الدفعات'!$E$6:$E$2005,'الدفعات'!$B$6:$B$2005,A14&amp;"",'الدفعات'!$C$6:$C$2005,D14&amp;"",'الدفعات'!$D$6:$D$2005,"&gt;="&amp;'الإعدادات'!$B$5,'الدفعات'!$D$6:$D$2005,"&lt;"&amp;'الإعدادات'!$B$6))</f>
        <v/>
      </c>
      <c r="J14" s="21">
        <f>IF(H14="","",ROUND(H14-I14,2))</f>
        <v/>
      </c>
      <c r="K14" s="20">
        <f>IF(A14&amp;""="","",COUNTIFS('الحضور'!$C$6:$C$3005,A14&amp;"",'الحضور'!$B$6:$B$3005,D14&amp;"",'الحضور'!$D$6:$D$3005,"حاضر",'الحضور'!$A$6:$A$3005,"&gt;="&amp;'الإعدادات'!$B$5,'الحضور'!$A$6:$A$3005,"&lt;"&amp;'الإعدادات'!$B$6))</f>
        <v/>
      </c>
      <c r="L14" s="20">
        <f>IF(A14&amp;""="","",COUNTIFS('الحضور'!$C$6:$C$3005,A14&amp;"",'الحضور'!$B$6:$B$3005,D14&amp;"",'الحضور'!$D$6:$D$3005,"غائب",'الحضور'!$A$6:$A$3005,"&gt;="&amp;'الإعدادات'!$B$5,'الحضور'!$A$6:$A$3005,"&lt;"&amp;'الإعدادات'!$B$6))</f>
        <v/>
      </c>
      <c r="M14" s="20">
        <f>IF(A14&amp;""="","",COUNTIFS('الحضور'!$C$6:$C$3005,A14&amp;"",'الحضور'!$B$6:$B$3005,D14&amp;"",'الحضور'!$D$6:$D$3005,"غائب بعذر",'الحضور'!$A$6:$A$3005,"&gt;="&amp;'الإعدادات'!$B$5,'الحضور'!$A$6:$A$3005,"&lt;"&amp;'الإعدادات'!$B$6))</f>
        <v/>
      </c>
      <c r="N14" s="22">
        <f>IF(A14&amp;""="","",IF(K14+L14=0,"",K14/(K14+L14)))</f>
        <v/>
      </c>
      <c r="O14" s="6">
        <f>IF(A14&amp;""="","",IF(H14="","كود مجموعة غير موجود",IF(F14="متوقف","متوقف",IF(J14&gt;0,IF(I14=0,"لم يدفع","جزئي"),"مسدد"))))</f>
        <v/>
      </c>
      <c r="P14" s="6">
        <f>IF(A14&amp;""="","",IF(AND(N('الإعدادات'!$B$7)&gt;0,L14&gt;='الإعدادات'!$B$7),"غياب متكرر",""))</f>
        <v/>
      </c>
      <c r="Q14" s="20">
        <f>IF(ISNUMBER(J14),IF(J14&gt;0,COUNTIFS($J$6:$J$505,"&gt;"&amp;J14)+COUNTIFS($J$6:J14,J14),""),"")</f>
        <v/>
      </c>
    </row>
    <row r="15">
      <c r="A15" s="5" t="inlineStr">
        <is>
          <t>S09</t>
        </is>
      </c>
      <c r="B15" s="5" t="inlineStr">
        <is>
          <t>زياد رضا</t>
        </is>
      </c>
      <c r="C15" s="17" t="inlineStr">
        <is>
          <t>01020000009</t>
        </is>
      </c>
      <c r="D15" s="5" t="inlineStr">
        <is>
          <t>G03</t>
        </is>
      </c>
      <c r="E15" s="18" t="n">
        <v>25</v>
      </c>
      <c r="F15" s="5" t="inlineStr">
        <is>
          <t>منتظم</t>
        </is>
      </c>
      <c r="G15" s="6">
        <f>IF(A15&amp;""="","",IFERROR(INDEX('المجموعات'!$B$6:$B$105,MATCH(D15&amp;"",'المجموعات'!$A$6:$A$105,0))&amp;" - "&amp;INDEX('المجموعات'!$C$6:$C$105,MATCH(D15&amp;"",'المجموعات'!$A$6:$A$105,0)),"كود مجموعة غير موجود"))</f>
        <v/>
      </c>
      <c r="H15" s="21">
        <f>IF(A15&amp;""="","",IF(F15="متوقف",0,IFERROR(MAX(0,INDEX('المجموعات'!$F$6:$F$105,MATCH(D15&amp;"",'المجموعات'!$A$6:$A$105,0))-N(E15)),"")))</f>
        <v/>
      </c>
      <c r="I15" s="21">
        <f>IF(A15&amp;""="","",SUMIFS('الدفعات'!$E$6:$E$2005,'الدفعات'!$B$6:$B$2005,A15&amp;"",'الدفعات'!$C$6:$C$2005,D15&amp;"",'الدفعات'!$D$6:$D$2005,"&gt;="&amp;'الإعدادات'!$B$5,'الدفعات'!$D$6:$D$2005,"&lt;"&amp;'الإعدادات'!$B$6))</f>
        <v/>
      </c>
      <c r="J15" s="21">
        <f>IF(H15="","",ROUND(H15-I15,2))</f>
        <v/>
      </c>
      <c r="K15" s="20">
        <f>IF(A15&amp;""="","",COUNTIFS('الحضور'!$C$6:$C$3005,A15&amp;"",'الحضور'!$B$6:$B$3005,D15&amp;"",'الحضور'!$D$6:$D$3005,"حاضر",'الحضور'!$A$6:$A$3005,"&gt;="&amp;'الإعدادات'!$B$5,'الحضور'!$A$6:$A$3005,"&lt;"&amp;'الإعدادات'!$B$6))</f>
        <v/>
      </c>
      <c r="L15" s="20">
        <f>IF(A15&amp;""="","",COUNTIFS('الحضور'!$C$6:$C$3005,A15&amp;"",'الحضور'!$B$6:$B$3005,D15&amp;"",'الحضور'!$D$6:$D$3005,"غائب",'الحضور'!$A$6:$A$3005,"&gt;="&amp;'الإعدادات'!$B$5,'الحضور'!$A$6:$A$3005,"&lt;"&amp;'الإعدادات'!$B$6))</f>
        <v/>
      </c>
      <c r="M15" s="20">
        <f>IF(A15&amp;""="","",COUNTIFS('الحضور'!$C$6:$C$3005,A15&amp;"",'الحضور'!$B$6:$B$3005,D15&amp;"",'الحضور'!$D$6:$D$3005,"غائب بعذر",'الحضور'!$A$6:$A$3005,"&gt;="&amp;'الإعدادات'!$B$5,'الحضور'!$A$6:$A$3005,"&lt;"&amp;'الإعدادات'!$B$6))</f>
        <v/>
      </c>
      <c r="N15" s="22">
        <f>IF(A15&amp;""="","",IF(K15+L15=0,"",K15/(K15+L15)))</f>
        <v/>
      </c>
      <c r="O15" s="6">
        <f>IF(A15&amp;""="","",IF(H15="","كود مجموعة غير موجود",IF(F15="متوقف","متوقف",IF(J15&gt;0,IF(I15=0,"لم يدفع","جزئي"),"مسدد"))))</f>
        <v/>
      </c>
      <c r="P15" s="6">
        <f>IF(A15&amp;""="","",IF(AND(N('الإعدادات'!$B$7)&gt;0,L15&gt;='الإعدادات'!$B$7),"غياب متكرر",""))</f>
        <v/>
      </c>
      <c r="Q15" s="20">
        <f>IF(ISNUMBER(J15),IF(J15&gt;0,COUNTIFS($J$6:$J$505,"&gt;"&amp;J15)+COUNTIFS($J$6:J15,J15),""),"")</f>
        <v/>
      </c>
    </row>
    <row r="16">
      <c r="A16" s="5" t="inlineStr">
        <is>
          <t>S10</t>
        </is>
      </c>
      <c r="B16" s="5" t="inlineStr">
        <is>
          <t>سلمى وائل</t>
        </is>
      </c>
      <c r="C16" s="17" t="inlineStr">
        <is>
          <t>01020000010</t>
        </is>
      </c>
      <c r="D16" s="5" t="inlineStr">
        <is>
          <t>G03</t>
        </is>
      </c>
      <c r="E16" s="18" t="n">
        <v>0</v>
      </c>
      <c r="F16" s="5" t="inlineStr">
        <is>
          <t>منتظم</t>
        </is>
      </c>
      <c r="G16" s="6">
        <f>IF(A16&amp;""="","",IFERROR(INDEX('المجموعات'!$B$6:$B$105,MATCH(D16&amp;"",'المجموعات'!$A$6:$A$105,0))&amp;" - "&amp;INDEX('المجموعات'!$C$6:$C$105,MATCH(D16&amp;"",'المجموعات'!$A$6:$A$105,0)),"كود مجموعة غير موجود"))</f>
        <v/>
      </c>
      <c r="H16" s="21">
        <f>IF(A16&amp;""="","",IF(F16="متوقف",0,IFERROR(MAX(0,INDEX('المجموعات'!$F$6:$F$105,MATCH(D16&amp;"",'المجموعات'!$A$6:$A$105,0))-N(E16)),"")))</f>
        <v/>
      </c>
      <c r="I16" s="21">
        <f>IF(A16&amp;""="","",SUMIFS('الدفعات'!$E$6:$E$2005,'الدفعات'!$B$6:$B$2005,A16&amp;"",'الدفعات'!$C$6:$C$2005,D16&amp;"",'الدفعات'!$D$6:$D$2005,"&gt;="&amp;'الإعدادات'!$B$5,'الدفعات'!$D$6:$D$2005,"&lt;"&amp;'الإعدادات'!$B$6))</f>
        <v/>
      </c>
      <c r="J16" s="21">
        <f>IF(H16="","",ROUND(H16-I16,2))</f>
        <v/>
      </c>
      <c r="K16" s="20">
        <f>IF(A16&amp;""="","",COUNTIFS('الحضور'!$C$6:$C$3005,A16&amp;"",'الحضور'!$B$6:$B$3005,D16&amp;"",'الحضور'!$D$6:$D$3005,"حاضر",'الحضور'!$A$6:$A$3005,"&gt;="&amp;'الإعدادات'!$B$5,'الحضور'!$A$6:$A$3005,"&lt;"&amp;'الإعدادات'!$B$6))</f>
        <v/>
      </c>
      <c r="L16" s="20">
        <f>IF(A16&amp;""="","",COUNTIFS('الحضور'!$C$6:$C$3005,A16&amp;"",'الحضور'!$B$6:$B$3005,D16&amp;"",'الحضور'!$D$6:$D$3005,"غائب",'الحضور'!$A$6:$A$3005,"&gt;="&amp;'الإعدادات'!$B$5,'الحضور'!$A$6:$A$3005,"&lt;"&amp;'الإعدادات'!$B$6))</f>
        <v/>
      </c>
      <c r="M16" s="20">
        <f>IF(A16&amp;""="","",COUNTIFS('الحضور'!$C$6:$C$3005,A16&amp;"",'الحضور'!$B$6:$B$3005,D16&amp;"",'الحضور'!$D$6:$D$3005,"غائب بعذر",'الحضور'!$A$6:$A$3005,"&gt;="&amp;'الإعدادات'!$B$5,'الحضور'!$A$6:$A$3005,"&lt;"&amp;'الإعدادات'!$B$6))</f>
        <v/>
      </c>
      <c r="N16" s="22">
        <f>IF(A16&amp;""="","",IF(K16+L16=0,"",K16/(K16+L16)))</f>
        <v/>
      </c>
      <c r="O16" s="6">
        <f>IF(A16&amp;""="","",IF(H16="","كود مجموعة غير موجود",IF(F16="متوقف","متوقف",IF(J16&gt;0,IF(I16=0,"لم يدفع","جزئي"),"مسدد"))))</f>
        <v/>
      </c>
      <c r="P16" s="6">
        <f>IF(A16&amp;""="","",IF(AND(N('الإعدادات'!$B$7)&gt;0,L16&gt;='الإعدادات'!$B$7),"غياب متكرر",""))</f>
        <v/>
      </c>
      <c r="Q16" s="20">
        <f>IF(ISNUMBER(J16),IF(J16&gt;0,COUNTIFS($J$6:$J$505,"&gt;"&amp;J16)+COUNTIFS($J$6:J16,J16),""),"")</f>
        <v/>
      </c>
    </row>
    <row r="17">
      <c r="A17" s="5" t="inlineStr">
        <is>
          <t>S11</t>
        </is>
      </c>
      <c r="B17" s="5" t="inlineStr">
        <is>
          <t>مازن عصام</t>
        </is>
      </c>
      <c r="C17" s="17" t="inlineStr">
        <is>
          <t>01020000011</t>
        </is>
      </c>
      <c r="D17" s="5" t="inlineStr">
        <is>
          <t>G04</t>
        </is>
      </c>
      <c r="E17" s="18" t="n">
        <v>0</v>
      </c>
      <c r="F17" s="5" t="inlineStr">
        <is>
          <t>منتظم</t>
        </is>
      </c>
      <c r="G17" s="6">
        <f>IF(A17&amp;""="","",IFERROR(INDEX('المجموعات'!$B$6:$B$105,MATCH(D17&amp;"",'المجموعات'!$A$6:$A$105,0))&amp;" - "&amp;INDEX('المجموعات'!$C$6:$C$105,MATCH(D17&amp;"",'المجموعات'!$A$6:$A$105,0)),"كود مجموعة غير موجود"))</f>
        <v/>
      </c>
      <c r="H17" s="21">
        <f>IF(A17&amp;""="","",IF(F17="متوقف",0,IFERROR(MAX(0,INDEX('المجموعات'!$F$6:$F$105,MATCH(D17&amp;"",'المجموعات'!$A$6:$A$105,0))-N(E17)),"")))</f>
        <v/>
      </c>
      <c r="I17" s="21">
        <f>IF(A17&amp;""="","",SUMIFS('الدفعات'!$E$6:$E$2005,'الدفعات'!$B$6:$B$2005,A17&amp;"",'الدفعات'!$C$6:$C$2005,D17&amp;"",'الدفعات'!$D$6:$D$2005,"&gt;="&amp;'الإعدادات'!$B$5,'الدفعات'!$D$6:$D$2005,"&lt;"&amp;'الإعدادات'!$B$6))</f>
        <v/>
      </c>
      <c r="J17" s="21">
        <f>IF(H17="","",ROUND(H17-I17,2))</f>
        <v/>
      </c>
      <c r="K17" s="20">
        <f>IF(A17&amp;""="","",COUNTIFS('الحضور'!$C$6:$C$3005,A17&amp;"",'الحضور'!$B$6:$B$3005,D17&amp;"",'الحضور'!$D$6:$D$3005,"حاضر",'الحضور'!$A$6:$A$3005,"&gt;="&amp;'الإعدادات'!$B$5,'الحضور'!$A$6:$A$3005,"&lt;"&amp;'الإعدادات'!$B$6))</f>
        <v/>
      </c>
      <c r="L17" s="20">
        <f>IF(A17&amp;""="","",COUNTIFS('الحضور'!$C$6:$C$3005,A17&amp;"",'الحضور'!$B$6:$B$3005,D17&amp;"",'الحضور'!$D$6:$D$3005,"غائب",'الحضور'!$A$6:$A$3005,"&gt;="&amp;'الإعدادات'!$B$5,'الحضور'!$A$6:$A$3005,"&lt;"&amp;'الإعدادات'!$B$6))</f>
        <v/>
      </c>
      <c r="M17" s="20">
        <f>IF(A17&amp;""="","",COUNTIFS('الحضور'!$C$6:$C$3005,A17&amp;"",'الحضور'!$B$6:$B$3005,D17&amp;"",'الحضور'!$D$6:$D$3005,"غائب بعذر",'الحضور'!$A$6:$A$3005,"&gt;="&amp;'الإعدادات'!$B$5,'الحضور'!$A$6:$A$3005,"&lt;"&amp;'الإعدادات'!$B$6))</f>
        <v/>
      </c>
      <c r="N17" s="22">
        <f>IF(A17&amp;""="","",IF(K17+L17=0,"",K17/(K17+L17)))</f>
        <v/>
      </c>
      <c r="O17" s="6">
        <f>IF(A17&amp;""="","",IF(H17="","كود مجموعة غير موجود",IF(F17="متوقف","متوقف",IF(J17&gt;0,IF(I17=0,"لم يدفع","جزئي"),"مسدد"))))</f>
        <v/>
      </c>
      <c r="P17" s="6">
        <f>IF(A17&amp;""="","",IF(AND(N('الإعدادات'!$B$7)&gt;0,L17&gt;='الإعدادات'!$B$7),"غياب متكرر",""))</f>
        <v/>
      </c>
      <c r="Q17" s="20">
        <f>IF(ISNUMBER(J17),IF(J17&gt;0,COUNTIFS($J$6:$J$505,"&gt;"&amp;J17)+COUNTIFS($J$6:J17,J17),""),"")</f>
        <v/>
      </c>
    </row>
    <row r="18">
      <c r="A18" s="5" t="inlineStr">
        <is>
          <t>S12</t>
        </is>
      </c>
      <c r="B18" s="5" t="inlineStr">
        <is>
          <t>هدى نادر</t>
        </is>
      </c>
      <c r="C18" s="17" t="inlineStr">
        <is>
          <t>01020000012</t>
        </is>
      </c>
      <c r="D18" s="5" t="inlineStr">
        <is>
          <t>G04</t>
        </is>
      </c>
      <c r="E18" s="18" t="n">
        <v>0</v>
      </c>
      <c r="F18" s="5" t="inlineStr">
        <is>
          <t>منتظم</t>
        </is>
      </c>
      <c r="G18" s="6">
        <f>IF(A18&amp;""="","",IFERROR(INDEX('المجموعات'!$B$6:$B$105,MATCH(D18&amp;"",'المجموعات'!$A$6:$A$105,0))&amp;" - "&amp;INDEX('المجموعات'!$C$6:$C$105,MATCH(D18&amp;"",'المجموعات'!$A$6:$A$105,0)),"كود مجموعة غير موجود"))</f>
        <v/>
      </c>
      <c r="H18" s="21">
        <f>IF(A18&amp;""="","",IF(F18="متوقف",0,IFERROR(MAX(0,INDEX('المجموعات'!$F$6:$F$105,MATCH(D18&amp;"",'المجموعات'!$A$6:$A$105,0))-N(E18)),"")))</f>
        <v/>
      </c>
      <c r="I18" s="21">
        <f>IF(A18&amp;""="","",SUMIFS('الدفعات'!$E$6:$E$2005,'الدفعات'!$B$6:$B$2005,A18&amp;"",'الدفعات'!$C$6:$C$2005,D18&amp;"",'الدفعات'!$D$6:$D$2005,"&gt;="&amp;'الإعدادات'!$B$5,'الدفعات'!$D$6:$D$2005,"&lt;"&amp;'الإعدادات'!$B$6))</f>
        <v/>
      </c>
      <c r="J18" s="21">
        <f>IF(H18="","",ROUND(H18-I18,2))</f>
        <v/>
      </c>
      <c r="K18" s="20">
        <f>IF(A18&amp;""="","",COUNTIFS('الحضور'!$C$6:$C$3005,A18&amp;"",'الحضور'!$B$6:$B$3005,D18&amp;"",'الحضور'!$D$6:$D$3005,"حاضر",'الحضور'!$A$6:$A$3005,"&gt;="&amp;'الإعدادات'!$B$5,'الحضور'!$A$6:$A$3005,"&lt;"&amp;'الإعدادات'!$B$6))</f>
        <v/>
      </c>
      <c r="L18" s="20">
        <f>IF(A18&amp;""="","",COUNTIFS('الحضور'!$C$6:$C$3005,A18&amp;"",'الحضور'!$B$6:$B$3005,D18&amp;"",'الحضور'!$D$6:$D$3005,"غائب",'الحضور'!$A$6:$A$3005,"&gt;="&amp;'الإعدادات'!$B$5,'الحضور'!$A$6:$A$3005,"&lt;"&amp;'الإعدادات'!$B$6))</f>
        <v/>
      </c>
      <c r="M18" s="20">
        <f>IF(A18&amp;""="","",COUNTIFS('الحضور'!$C$6:$C$3005,A18&amp;"",'الحضور'!$B$6:$B$3005,D18&amp;"",'الحضور'!$D$6:$D$3005,"غائب بعذر",'الحضور'!$A$6:$A$3005,"&gt;="&amp;'الإعدادات'!$B$5,'الحضور'!$A$6:$A$3005,"&lt;"&amp;'الإعدادات'!$B$6))</f>
        <v/>
      </c>
      <c r="N18" s="22">
        <f>IF(A18&amp;""="","",IF(K18+L18=0,"",K18/(K18+L18)))</f>
        <v/>
      </c>
      <c r="O18" s="6">
        <f>IF(A18&amp;""="","",IF(H18="","كود مجموعة غير موجود",IF(F18="متوقف","متوقف",IF(J18&gt;0,IF(I18=0,"لم يدفع","جزئي"),"مسدد"))))</f>
        <v/>
      </c>
      <c r="P18" s="6">
        <f>IF(A18&amp;""="","",IF(AND(N('الإعدادات'!$B$7)&gt;0,L18&gt;='الإعدادات'!$B$7),"غياب متكرر",""))</f>
        <v/>
      </c>
      <c r="Q18" s="20">
        <f>IF(ISNUMBER(J18),IF(J18&gt;0,COUNTIFS($J$6:$J$505,"&gt;"&amp;J18)+COUNTIFS($J$6:J18,J18),""),"")</f>
        <v/>
      </c>
    </row>
    <row r="19">
      <c r="A19" s="5" t="inlineStr">
        <is>
          <t>S08</t>
        </is>
      </c>
      <c r="B19" s="5" t="inlineStr">
        <is>
          <t>جنى هاني</t>
        </is>
      </c>
      <c r="C19" s="17" t="inlineStr">
        <is>
          <t>01020000008</t>
        </is>
      </c>
      <c r="D19" s="5" t="inlineStr">
        <is>
          <t>G05</t>
        </is>
      </c>
      <c r="E19" s="18" t="n">
        <v>0</v>
      </c>
      <c r="F19" s="5" t="inlineStr">
        <is>
          <t>منتظم</t>
        </is>
      </c>
      <c r="G19" s="6">
        <f>IF(A19&amp;""="","",IFERROR(INDEX('المجموعات'!$B$6:$B$105,MATCH(D19&amp;"",'المجموعات'!$A$6:$A$105,0))&amp;" - "&amp;INDEX('المجموعات'!$C$6:$C$105,MATCH(D19&amp;"",'المجموعات'!$A$6:$A$105,0)),"كود مجموعة غير موجود"))</f>
        <v/>
      </c>
      <c r="H19" s="21">
        <f>IF(A19&amp;""="","",IF(F19="متوقف",0,IFERROR(MAX(0,INDEX('المجموعات'!$F$6:$F$105,MATCH(D19&amp;"",'المجموعات'!$A$6:$A$105,0))-N(E19)),"")))</f>
        <v/>
      </c>
      <c r="I19" s="21">
        <f>IF(A19&amp;""="","",SUMIFS('الدفعات'!$E$6:$E$2005,'الدفعات'!$B$6:$B$2005,A19&amp;"",'الدفعات'!$C$6:$C$2005,D19&amp;"",'الدفعات'!$D$6:$D$2005,"&gt;="&amp;'الإعدادات'!$B$5,'الدفعات'!$D$6:$D$2005,"&lt;"&amp;'الإعدادات'!$B$6))</f>
        <v/>
      </c>
      <c r="J19" s="21">
        <f>IF(H19="","",ROUND(H19-I19,2))</f>
        <v/>
      </c>
      <c r="K19" s="20">
        <f>IF(A19&amp;""="","",COUNTIFS('الحضور'!$C$6:$C$3005,A19&amp;"",'الحضور'!$B$6:$B$3005,D19&amp;"",'الحضور'!$D$6:$D$3005,"حاضر",'الحضور'!$A$6:$A$3005,"&gt;="&amp;'الإعدادات'!$B$5,'الحضور'!$A$6:$A$3005,"&lt;"&amp;'الإعدادات'!$B$6))</f>
        <v/>
      </c>
      <c r="L19" s="20">
        <f>IF(A19&amp;""="","",COUNTIFS('الحضور'!$C$6:$C$3005,A19&amp;"",'الحضور'!$B$6:$B$3005,D19&amp;"",'الحضور'!$D$6:$D$3005,"غائب",'الحضور'!$A$6:$A$3005,"&gt;="&amp;'الإعدادات'!$B$5,'الحضور'!$A$6:$A$3005,"&lt;"&amp;'الإعدادات'!$B$6))</f>
        <v/>
      </c>
      <c r="M19" s="20">
        <f>IF(A19&amp;""="","",COUNTIFS('الحضور'!$C$6:$C$3005,A19&amp;"",'الحضور'!$B$6:$B$3005,D19&amp;"",'الحضور'!$D$6:$D$3005,"غائب بعذر",'الحضور'!$A$6:$A$3005,"&gt;="&amp;'الإعدادات'!$B$5,'الحضور'!$A$6:$A$3005,"&lt;"&amp;'الإعدادات'!$B$6))</f>
        <v/>
      </c>
      <c r="N19" s="22">
        <f>IF(A19&amp;""="","",IF(K19+L19=0,"",K19/(K19+L19)))</f>
        <v/>
      </c>
      <c r="O19" s="6">
        <f>IF(A19&amp;""="","",IF(H19="","كود مجموعة غير موجود",IF(F19="متوقف","متوقف",IF(J19&gt;0,IF(I19=0,"لم يدفع","جزئي"),"مسدد"))))</f>
        <v/>
      </c>
      <c r="P19" s="6">
        <f>IF(A19&amp;""="","",IF(AND(N('الإعدادات'!$B$7)&gt;0,L19&gt;='الإعدادات'!$B$7),"غياب متكرر",""))</f>
        <v/>
      </c>
      <c r="Q19" s="20">
        <f>IF(ISNUMBER(J19),IF(J19&gt;0,COUNTIFS($J$6:$J$505,"&gt;"&amp;J19)+COUNTIFS($J$6:J19,J19),""),"")</f>
        <v/>
      </c>
    </row>
    <row r="20">
      <c r="A20" s="5" t="inlineStr">
        <is>
          <t>S09</t>
        </is>
      </c>
      <c r="B20" s="5" t="inlineStr">
        <is>
          <t>زياد رضا</t>
        </is>
      </c>
      <c r="C20" s="17" t="inlineStr">
        <is>
          <t>01020000009</t>
        </is>
      </c>
      <c r="D20" s="5" t="inlineStr">
        <is>
          <t>G05</t>
        </is>
      </c>
      <c r="E20" s="18" t="n">
        <v>0</v>
      </c>
      <c r="F20" s="5" t="inlineStr">
        <is>
          <t>منتظم</t>
        </is>
      </c>
      <c r="G20" s="6">
        <f>IF(A20&amp;""="","",IFERROR(INDEX('المجموعات'!$B$6:$B$105,MATCH(D20&amp;"",'المجموعات'!$A$6:$A$105,0))&amp;" - "&amp;INDEX('المجموعات'!$C$6:$C$105,MATCH(D20&amp;"",'المجموعات'!$A$6:$A$105,0)),"كود مجموعة غير موجود"))</f>
        <v/>
      </c>
      <c r="H20" s="21">
        <f>IF(A20&amp;""="","",IF(F20="متوقف",0,IFERROR(MAX(0,INDEX('المجموعات'!$F$6:$F$105,MATCH(D20&amp;"",'المجموعات'!$A$6:$A$105,0))-N(E20)),"")))</f>
        <v/>
      </c>
      <c r="I20" s="21">
        <f>IF(A20&amp;""="","",SUMIFS('الدفعات'!$E$6:$E$2005,'الدفعات'!$B$6:$B$2005,A20&amp;"",'الدفعات'!$C$6:$C$2005,D20&amp;"",'الدفعات'!$D$6:$D$2005,"&gt;="&amp;'الإعدادات'!$B$5,'الدفعات'!$D$6:$D$2005,"&lt;"&amp;'الإعدادات'!$B$6))</f>
        <v/>
      </c>
      <c r="J20" s="21">
        <f>IF(H20="","",ROUND(H20-I20,2))</f>
        <v/>
      </c>
      <c r="K20" s="20">
        <f>IF(A20&amp;""="","",COUNTIFS('الحضور'!$C$6:$C$3005,A20&amp;"",'الحضور'!$B$6:$B$3005,D20&amp;"",'الحضور'!$D$6:$D$3005,"حاضر",'الحضور'!$A$6:$A$3005,"&gt;="&amp;'الإعدادات'!$B$5,'الحضور'!$A$6:$A$3005,"&lt;"&amp;'الإعدادات'!$B$6))</f>
        <v/>
      </c>
      <c r="L20" s="20">
        <f>IF(A20&amp;""="","",COUNTIFS('الحضور'!$C$6:$C$3005,A20&amp;"",'الحضور'!$B$6:$B$3005,D20&amp;"",'الحضور'!$D$6:$D$3005,"غائب",'الحضور'!$A$6:$A$3005,"&gt;="&amp;'الإعدادات'!$B$5,'الحضور'!$A$6:$A$3005,"&lt;"&amp;'الإعدادات'!$B$6))</f>
        <v/>
      </c>
      <c r="M20" s="20">
        <f>IF(A20&amp;""="","",COUNTIFS('الحضور'!$C$6:$C$3005,A20&amp;"",'الحضور'!$B$6:$B$3005,D20&amp;"",'الحضور'!$D$6:$D$3005,"غائب بعذر",'الحضور'!$A$6:$A$3005,"&gt;="&amp;'الإعدادات'!$B$5,'الحضور'!$A$6:$A$3005,"&lt;"&amp;'الإعدادات'!$B$6))</f>
        <v/>
      </c>
      <c r="N20" s="22">
        <f>IF(A20&amp;""="","",IF(K20+L20=0,"",K20/(K20+L20)))</f>
        <v/>
      </c>
      <c r="O20" s="6">
        <f>IF(A20&amp;""="","",IF(H20="","كود مجموعة غير موجود",IF(F20="متوقف","متوقف",IF(J20&gt;0,IF(I20=0,"لم يدفع","جزئي"),"مسدد"))))</f>
        <v/>
      </c>
      <c r="P20" s="6">
        <f>IF(A20&amp;""="","",IF(AND(N('الإعدادات'!$B$7)&gt;0,L20&gt;='الإعدادات'!$B$7),"غياب متكرر",""))</f>
        <v/>
      </c>
      <c r="Q20" s="20">
        <f>IF(ISNUMBER(J20),IF(J20&gt;0,COUNTIFS($J$6:$J$505,"&gt;"&amp;J20)+COUNTIFS($J$6:J20,J20),""),"")</f>
        <v/>
      </c>
    </row>
    <row r="21">
      <c r="A21" s="5" t="n"/>
      <c r="B21" s="5" t="n"/>
      <c r="C21" s="17" t="n"/>
      <c r="D21" s="5" t="n"/>
      <c r="E21" s="18" t="n"/>
      <c r="F21" s="5" t="n"/>
      <c r="G21" s="6">
        <f>IF(A21&amp;""="","",IFERROR(INDEX('المجموعات'!$B$6:$B$105,MATCH(D21&amp;"",'المجموعات'!$A$6:$A$105,0))&amp;" - "&amp;INDEX('المجموعات'!$C$6:$C$105,MATCH(D21&amp;"",'المجموعات'!$A$6:$A$105,0)),"كود مجموعة غير موجود"))</f>
        <v/>
      </c>
      <c r="H21" s="21">
        <f>IF(A21&amp;""="","",IF(F21="متوقف",0,IFERROR(MAX(0,INDEX('المجموعات'!$F$6:$F$105,MATCH(D21&amp;"",'المجموعات'!$A$6:$A$105,0))-N(E21)),"")))</f>
        <v/>
      </c>
      <c r="I21" s="21">
        <f>IF(A21&amp;""="","",SUMIFS('الدفعات'!$E$6:$E$2005,'الدفعات'!$B$6:$B$2005,A21&amp;"",'الدفعات'!$C$6:$C$2005,D21&amp;"",'الدفعات'!$D$6:$D$2005,"&gt;="&amp;'الإعدادات'!$B$5,'الدفعات'!$D$6:$D$2005,"&lt;"&amp;'الإعدادات'!$B$6))</f>
        <v/>
      </c>
      <c r="J21" s="21">
        <f>IF(H21="","",ROUND(H21-I21,2))</f>
        <v/>
      </c>
      <c r="K21" s="20">
        <f>IF(A21&amp;""="","",COUNTIFS('الحضور'!$C$6:$C$3005,A21&amp;"",'الحضور'!$B$6:$B$3005,D21&amp;"",'الحضور'!$D$6:$D$3005,"حاضر",'الحضور'!$A$6:$A$3005,"&gt;="&amp;'الإعدادات'!$B$5,'الحضور'!$A$6:$A$3005,"&lt;"&amp;'الإعدادات'!$B$6))</f>
        <v/>
      </c>
      <c r="L21" s="20">
        <f>IF(A21&amp;""="","",COUNTIFS('الحضور'!$C$6:$C$3005,A21&amp;"",'الحضور'!$B$6:$B$3005,D21&amp;"",'الحضور'!$D$6:$D$3005,"غائب",'الحضور'!$A$6:$A$3005,"&gt;="&amp;'الإعدادات'!$B$5,'الحضور'!$A$6:$A$3005,"&lt;"&amp;'الإعدادات'!$B$6))</f>
        <v/>
      </c>
      <c r="M21" s="20">
        <f>IF(A21&amp;""="","",COUNTIFS('الحضور'!$C$6:$C$3005,A21&amp;"",'الحضور'!$B$6:$B$3005,D21&amp;"",'الحضور'!$D$6:$D$3005,"غائب بعذر",'الحضور'!$A$6:$A$3005,"&gt;="&amp;'الإعدادات'!$B$5,'الحضور'!$A$6:$A$3005,"&lt;"&amp;'الإعدادات'!$B$6))</f>
        <v/>
      </c>
      <c r="N21" s="22">
        <f>IF(A21&amp;""="","",IF(K21+L21=0,"",K21/(K21+L21)))</f>
        <v/>
      </c>
      <c r="O21" s="6">
        <f>IF(A21&amp;""="","",IF(H21="","كود مجموعة غير موجود",IF(F21="متوقف","متوقف",IF(J21&gt;0,IF(I21=0,"لم يدفع","جزئي"),"مسدد"))))</f>
        <v/>
      </c>
      <c r="P21" s="6">
        <f>IF(A21&amp;""="","",IF(AND(N('الإعدادات'!$B$7)&gt;0,L21&gt;='الإعدادات'!$B$7),"غياب متكرر",""))</f>
        <v/>
      </c>
      <c r="Q21" s="20">
        <f>IF(ISNUMBER(J21),IF(J21&gt;0,COUNTIFS($J$6:$J$505,"&gt;"&amp;J21)+COUNTIFS($J$6:J21,J21),""),"")</f>
        <v/>
      </c>
    </row>
    <row r="22">
      <c r="A22" s="5" t="n"/>
      <c r="B22" s="5" t="n"/>
      <c r="C22" s="17" t="n"/>
      <c r="D22" s="5" t="n"/>
      <c r="E22" s="18" t="n"/>
      <c r="F22" s="5" t="n"/>
      <c r="G22" s="6">
        <f>IF(A22&amp;""="","",IFERROR(INDEX('المجموعات'!$B$6:$B$105,MATCH(D22&amp;"",'المجموعات'!$A$6:$A$105,0))&amp;" - "&amp;INDEX('المجموعات'!$C$6:$C$105,MATCH(D22&amp;"",'المجموعات'!$A$6:$A$105,0)),"كود مجموعة غير موجود"))</f>
        <v/>
      </c>
      <c r="H22" s="21">
        <f>IF(A22&amp;""="","",IF(F22="متوقف",0,IFERROR(MAX(0,INDEX('المجموعات'!$F$6:$F$105,MATCH(D22&amp;"",'المجموعات'!$A$6:$A$105,0))-N(E22)),"")))</f>
        <v/>
      </c>
      <c r="I22" s="21">
        <f>IF(A22&amp;""="","",SUMIFS('الدفعات'!$E$6:$E$2005,'الدفعات'!$B$6:$B$2005,A22&amp;"",'الدفعات'!$C$6:$C$2005,D22&amp;"",'الدفعات'!$D$6:$D$2005,"&gt;="&amp;'الإعدادات'!$B$5,'الدفعات'!$D$6:$D$2005,"&lt;"&amp;'الإعدادات'!$B$6))</f>
        <v/>
      </c>
      <c r="J22" s="21">
        <f>IF(H22="","",ROUND(H22-I22,2))</f>
        <v/>
      </c>
      <c r="K22" s="20">
        <f>IF(A22&amp;""="","",COUNTIFS('الحضور'!$C$6:$C$3005,A22&amp;"",'الحضور'!$B$6:$B$3005,D22&amp;"",'الحضور'!$D$6:$D$3005,"حاضر",'الحضور'!$A$6:$A$3005,"&gt;="&amp;'الإعدادات'!$B$5,'الحضور'!$A$6:$A$3005,"&lt;"&amp;'الإعدادات'!$B$6))</f>
        <v/>
      </c>
      <c r="L22" s="20">
        <f>IF(A22&amp;""="","",COUNTIFS('الحضور'!$C$6:$C$3005,A22&amp;"",'الحضور'!$B$6:$B$3005,D22&amp;"",'الحضور'!$D$6:$D$3005,"غائب",'الحضور'!$A$6:$A$3005,"&gt;="&amp;'الإعدادات'!$B$5,'الحضور'!$A$6:$A$3005,"&lt;"&amp;'الإعدادات'!$B$6))</f>
        <v/>
      </c>
      <c r="M22" s="20">
        <f>IF(A22&amp;""="","",COUNTIFS('الحضور'!$C$6:$C$3005,A22&amp;"",'الحضور'!$B$6:$B$3005,D22&amp;"",'الحضور'!$D$6:$D$3005,"غائب بعذر",'الحضور'!$A$6:$A$3005,"&gt;="&amp;'الإعدادات'!$B$5,'الحضور'!$A$6:$A$3005,"&lt;"&amp;'الإعدادات'!$B$6))</f>
        <v/>
      </c>
      <c r="N22" s="22">
        <f>IF(A22&amp;""="","",IF(K22+L22=0,"",K22/(K22+L22)))</f>
        <v/>
      </c>
      <c r="O22" s="6">
        <f>IF(A22&amp;""="","",IF(H22="","كود مجموعة غير موجود",IF(F22="متوقف","متوقف",IF(J22&gt;0,IF(I22=0,"لم يدفع","جزئي"),"مسدد"))))</f>
        <v/>
      </c>
      <c r="P22" s="6">
        <f>IF(A22&amp;""="","",IF(AND(N('الإعدادات'!$B$7)&gt;0,L22&gt;='الإعدادات'!$B$7),"غياب متكرر",""))</f>
        <v/>
      </c>
      <c r="Q22" s="20">
        <f>IF(ISNUMBER(J22),IF(J22&gt;0,COUNTIFS($J$6:$J$505,"&gt;"&amp;J22)+COUNTIFS($J$6:J22,J22),""),"")</f>
        <v/>
      </c>
    </row>
    <row r="23">
      <c r="A23" s="5" t="n"/>
      <c r="B23" s="5" t="n"/>
      <c r="C23" s="17" t="n"/>
      <c r="D23" s="5" t="n"/>
      <c r="E23" s="18" t="n"/>
      <c r="F23" s="5" t="n"/>
      <c r="G23" s="6">
        <f>IF(A23&amp;""="","",IFERROR(INDEX('المجموعات'!$B$6:$B$105,MATCH(D23&amp;"",'المجموعات'!$A$6:$A$105,0))&amp;" - "&amp;INDEX('المجموعات'!$C$6:$C$105,MATCH(D23&amp;"",'المجموعات'!$A$6:$A$105,0)),"كود مجموعة غير موجود"))</f>
        <v/>
      </c>
      <c r="H23" s="21">
        <f>IF(A23&amp;""="","",IF(F23="متوقف",0,IFERROR(MAX(0,INDEX('المجموعات'!$F$6:$F$105,MATCH(D23&amp;"",'المجموعات'!$A$6:$A$105,0))-N(E23)),"")))</f>
        <v/>
      </c>
      <c r="I23" s="21">
        <f>IF(A23&amp;""="","",SUMIFS('الدفعات'!$E$6:$E$2005,'الدفعات'!$B$6:$B$2005,A23&amp;"",'الدفعات'!$C$6:$C$2005,D23&amp;"",'الدفعات'!$D$6:$D$2005,"&gt;="&amp;'الإعدادات'!$B$5,'الدفعات'!$D$6:$D$2005,"&lt;"&amp;'الإعدادات'!$B$6))</f>
        <v/>
      </c>
      <c r="J23" s="21">
        <f>IF(H23="","",ROUND(H23-I23,2))</f>
        <v/>
      </c>
      <c r="K23" s="20">
        <f>IF(A23&amp;""="","",COUNTIFS('الحضور'!$C$6:$C$3005,A23&amp;"",'الحضور'!$B$6:$B$3005,D23&amp;"",'الحضور'!$D$6:$D$3005,"حاضر",'الحضور'!$A$6:$A$3005,"&gt;="&amp;'الإعدادات'!$B$5,'الحضور'!$A$6:$A$3005,"&lt;"&amp;'الإعدادات'!$B$6))</f>
        <v/>
      </c>
      <c r="L23" s="20">
        <f>IF(A23&amp;""="","",COUNTIFS('الحضور'!$C$6:$C$3005,A23&amp;"",'الحضور'!$B$6:$B$3005,D23&amp;"",'الحضور'!$D$6:$D$3005,"غائب",'الحضور'!$A$6:$A$3005,"&gt;="&amp;'الإعدادات'!$B$5,'الحضور'!$A$6:$A$3005,"&lt;"&amp;'الإعدادات'!$B$6))</f>
        <v/>
      </c>
      <c r="M23" s="20">
        <f>IF(A23&amp;""="","",COUNTIFS('الحضور'!$C$6:$C$3005,A23&amp;"",'الحضور'!$B$6:$B$3005,D23&amp;"",'الحضور'!$D$6:$D$3005,"غائب بعذر",'الحضور'!$A$6:$A$3005,"&gt;="&amp;'الإعدادات'!$B$5,'الحضور'!$A$6:$A$3005,"&lt;"&amp;'الإعدادات'!$B$6))</f>
        <v/>
      </c>
      <c r="N23" s="22">
        <f>IF(A23&amp;""="","",IF(K23+L23=0,"",K23/(K23+L23)))</f>
        <v/>
      </c>
      <c r="O23" s="6">
        <f>IF(A23&amp;""="","",IF(H23="","كود مجموعة غير موجود",IF(F23="متوقف","متوقف",IF(J23&gt;0,IF(I23=0,"لم يدفع","جزئي"),"مسدد"))))</f>
        <v/>
      </c>
      <c r="P23" s="6">
        <f>IF(A23&amp;""="","",IF(AND(N('الإعدادات'!$B$7)&gt;0,L23&gt;='الإعدادات'!$B$7),"غياب متكرر",""))</f>
        <v/>
      </c>
      <c r="Q23" s="20">
        <f>IF(ISNUMBER(J23),IF(J23&gt;0,COUNTIFS($J$6:$J$505,"&gt;"&amp;J23)+COUNTIFS($J$6:J23,J23),""),"")</f>
        <v/>
      </c>
    </row>
    <row r="24">
      <c r="A24" s="5" t="n"/>
      <c r="B24" s="5" t="n"/>
      <c r="C24" s="17" t="n"/>
      <c r="D24" s="5" t="n"/>
      <c r="E24" s="18" t="n"/>
      <c r="F24" s="5" t="n"/>
      <c r="G24" s="6">
        <f>IF(A24&amp;""="","",IFERROR(INDEX('المجموعات'!$B$6:$B$105,MATCH(D24&amp;"",'المجموعات'!$A$6:$A$105,0))&amp;" - "&amp;INDEX('المجموعات'!$C$6:$C$105,MATCH(D24&amp;"",'المجموعات'!$A$6:$A$105,0)),"كود مجموعة غير موجود"))</f>
        <v/>
      </c>
      <c r="H24" s="21">
        <f>IF(A24&amp;""="","",IF(F24="متوقف",0,IFERROR(MAX(0,INDEX('المجموعات'!$F$6:$F$105,MATCH(D24&amp;"",'المجموعات'!$A$6:$A$105,0))-N(E24)),"")))</f>
        <v/>
      </c>
      <c r="I24" s="21">
        <f>IF(A24&amp;""="","",SUMIFS('الدفعات'!$E$6:$E$2005,'الدفعات'!$B$6:$B$2005,A24&amp;"",'الدفعات'!$C$6:$C$2005,D24&amp;"",'الدفعات'!$D$6:$D$2005,"&gt;="&amp;'الإعدادات'!$B$5,'الدفعات'!$D$6:$D$2005,"&lt;"&amp;'الإعدادات'!$B$6))</f>
        <v/>
      </c>
      <c r="J24" s="21">
        <f>IF(H24="","",ROUND(H24-I24,2))</f>
        <v/>
      </c>
      <c r="K24" s="20">
        <f>IF(A24&amp;""="","",COUNTIFS('الحضور'!$C$6:$C$3005,A24&amp;"",'الحضور'!$B$6:$B$3005,D24&amp;"",'الحضور'!$D$6:$D$3005,"حاضر",'الحضور'!$A$6:$A$3005,"&gt;="&amp;'الإعدادات'!$B$5,'الحضور'!$A$6:$A$3005,"&lt;"&amp;'الإعدادات'!$B$6))</f>
        <v/>
      </c>
      <c r="L24" s="20">
        <f>IF(A24&amp;""="","",COUNTIFS('الحضور'!$C$6:$C$3005,A24&amp;"",'الحضور'!$B$6:$B$3005,D24&amp;"",'الحضور'!$D$6:$D$3005,"غائب",'الحضور'!$A$6:$A$3005,"&gt;="&amp;'الإعدادات'!$B$5,'الحضور'!$A$6:$A$3005,"&lt;"&amp;'الإعدادات'!$B$6))</f>
        <v/>
      </c>
      <c r="M24" s="20">
        <f>IF(A24&amp;""="","",COUNTIFS('الحضور'!$C$6:$C$3005,A24&amp;"",'الحضور'!$B$6:$B$3005,D24&amp;"",'الحضور'!$D$6:$D$3005,"غائب بعذر",'الحضور'!$A$6:$A$3005,"&gt;="&amp;'الإعدادات'!$B$5,'الحضور'!$A$6:$A$3005,"&lt;"&amp;'الإعدادات'!$B$6))</f>
        <v/>
      </c>
      <c r="N24" s="22">
        <f>IF(A24&amp;""="","",IF(K24+L24=0,"",K24/(K24+L24)))</f>
        <v/>
      </c>
      <c r="O24" s="6">
        <f>IF(A24&amp;""="","",IF(H24="","كود مجموعة غير موجود",IF(F24="متوقف","متوقف",IF(J24&gt;0,IF(I24=0,"لم يدفع","جزئي"),"مسدد"))))</f>
        <v/>
      </c>
      <c r="P24" s="6">
        <f>IF(A24&amp;""="","",IF(AND(N('الإعدادات'!$B$7)&gt;0,L24&gt;='الإعدادات'!$B$7),"غياب متكرر",""))</f>
        <v/>
      </c>
      <c r="Q24" s="20">
        <f>IF(ISNUMBER(J24),IF(J24&gt;0,COUNTIFS($J$6:$J$505,"&gt;"&amp;J24)+COUNTIFS($J$6:J24,J24),""),"")</f>
        <v/>
      </c>
    </row>
    <row r="25">
      <c r="A25" s="5" t="n"/>
      <c r="B25" s="5" t="n"/>
      <c r="C25" s="17" t="n"/>
      <c r="D25" s="5" t="n"/>
      <c r="E25" s="18" t="n"/>
      <c r="F25" s="5" t="n"/>
      <c r="G25" s="6">
        <f>IF(A25&amp;""="","",IFERROR(INDEX('المجموعات'!$B$6:$B$105,MATCH(D25&amp;"",'المجموعات'!$A$6:$A$105,0))&amp;" - "&amp;INDEX('المجموعات'!$C$6:$C$105,MATCH(D25&amp;"",'المجموعات'!$A$6:$A$105,0)),"كود مجموعة غير موجود"))</f>
        <v/>
      </c>
      <c r="H25" s="21">
        <f>IF(A25&amp;""="","",IF(F25="متوقف",0,IFERROR(MAX(0,INDEX('المجموعات'!$F$6:$F$105,MATCH(D25&amp;"",'المجموعات'!$A$6:$A$105,0))-N(E25)),"")))</f>
        <v/>
      </c>
      <c r="I25" s="21">
        <f>IF(A25&amp;""="","",SUMIFS('الدفعات'!$E$6:$E$2005,'الدفعات'!$B$6:$B$2005,A25&amp;"",'الدفعات'!$C$6:$C$2005,D25&amp;"",'الدفعات'!$D$6:$D$2005,"&gt;="&amp;'الإعدادات'!$B$5,'الدفعات'!$D$6:$D$2005,"&lt;"&amp;'الإعدادات'!$B$6))</f>
        <v/>
      </c>
      <c r="J25" s="21">
        <f>IF(H25="","",ROUND(H25-I25,2))</f>
        <v/>
      </c>
      <c r="K25" s="20">
        <f>IF(A25&amp;""="","",COUNTIFS('الحضور'!$C$6:$C$3005,A25&amp;"",'الحضور'!$B$6:$B$3005,D25&amp;"",'الحضور'!$D$6:$D$3005,"حاضر",'الحضور'!$A$6:$A$3005,"&gt;="&amp;'الإعدادات'!$B$5,'الحضور'!$A$6:$A$3005,"&lt;"&amp;'الإعدادات'!$B$6))</f>
        <v/>
      </c>
      <c r="L25" s="20">
        <f>IF(A25&amp;""="","",COUNTIFS('الحضور'!$C$6:$C$3005,A25&amp;"",'الحضور'!$B$6:$B$3005,D25&amp;"",'الحضور'!$D$6:$D$3005,"غائب",'الحضور'!$A$6:$A$3005,"&gt;="&amp;'الإعدادات'!$B$5,'الحضور'!$A$6:$A$3005,"&lt;"&amp;'الإعدادات'!$B$6))</f>
        <v/>
      </c>
      <c r="M25" s="20">
        <f>IF(A25&amp;""="","",COUNTIFS('الحضور'!$C$6:$C$3005,A25&amp;"",'الحضور'!$B$6:$B$3005,D25&amp;"",'الحضور'!$D$6:$D$3005,"غائب بعذر",'الحضور'!$A$6:$A$3005,"&gt;="&amp;'الإعدادات'!$B$5,'الحضور'!$A$6:$A$3005,"&lt;"&amp;'الإعدادات'!$B$6))</f>
        <v/>
      </c>
      <c r="N25" s="22">
        <f>IF(A25&amp;""="","",IF(K25+L25=0,"",K25/(K25+L25)))</f>
        <v/>
      </c>
      <c r="O25" s="6">
        <f>IF(A25&amp;""="","",IF(H25="","كود مجموعة غير موجود",IF(F25="متوقف","متوقف",IF(J25&gt;0,IF(I25=0,"لم يدفع","جزئي"),"مسدد"))))</f>
        <v/>
      </c>
      <c r="P25" s="6">
        <f>IF(A25&amp;""="","",IF(AND(N('الإعدادات'!$B$7)&gt;0,L25&gt;='الإعدادات'!$B$7),"غياب متكرر",""))</f>
        <v/>
      </c>
      <c r="Q25" s="20">
        <f>IF(ISNUMBER(J25),IF(J25&gt;0,COUNTIFS($J$6:$J$505,"&gt;"&amp;J25)+COUNTIFS($J$6:J25,J25),""),"")</f>
        <v/>
      </c>
    </row>
    <row r="26">
      <c r="A26" s="5" t="n"/>
      <c r="B26" s="5" t="n"/>
      <c r="C26" s="17" t="n"/>
      <c r="D26" s="5" t="n"/>
      <c r="E26" s="18" t="n"/>
      <c r="F26" s="5" t="n"/>
      <c r="G26" s="6">
        <f>IF(A26&amp;""="","",IFERROR(INDEX('المجموعات'!$B$6:$B$105,MATCH(D26&amp;"",'المجموعات'!$A$6:$A$105,0))&amp;" - "&amp;INDEX('المجموعات'!$C$6:$C$105,MATCH(D26&amp;"",'المجموعات'!$A$6:$A$105,0)),"كود مجموعة غير موجود"))</f>
        <v/>
      </c>
      <c r="H26" s="21">
        <f>IF(A26&amp;""="","",IF(F26="متوقف",0,IFERROR(MAX(0,INDEX('المجموعات'!$F$6:$F$105,MATCH(D26&amp;"",'المجموعات'!$A$6:$A$105,0))-N(E26)),"")))</f>
        <v/>
      </c>
      <c r="I26" s="21">
        <f>IF(A26&amp;""="","",SUMIFS('الدفعات'!$E$6:$E$2005,'الدفعات'!$B$6:$B$2005,A26&amp;"",'الدفعات'!$C$6:$C$2005,D26&amp;"",'الدفعات'!$D$6:$D$2005,"&gt;="&amp;'الإعدادات'!$B$5,'الدفعات'!$D$6:$D$2005,"&lt;"&amp;'الإعدادات'!$B$6))</f>
        <v/>
      </c>
      <c r="J26" s="21">
        <f>IF(H26="","",ROUND(H26-I26,2))</f>
        <v/>
      </c>
      <c r="K26" s="20">
        <f>IF(A26&amp;""="","",COUNTIFS('الحضور'!$C$6:$C$3005,A26&amp;"",'الحضور'!$B$6:$B$3005,D26&amp;"",'الحضور'!$D$6:$D$3005,"حاضر",'الحضور'!$A$6:$A$3005,"&gt;="&amp;'الإعدادات'!$B$5,'الحضور'!$A$6:$A$3005,"&lt;"&amp;'الإعدادات'!$B$6))</f>
        <v/>
      </c>
      <c r="L26" s="20">
        <f>IF(A26&amp;""="","",COUNTIFS('الحضور'!$C$6:$C$3005,A26&amp;"",'الحضور'!$B$6:$B$3005,D26&amp;"",'الحضور'!$D$6:$D$3005,"غائب",'الحضور'!$A$6:$A$3005,"&gt;="&amp;'الإعدادات'!$B$5,'الحضور'!$A$6:$A$3005,"&lt;"&amp;'الإعدادات'!$B$6))</f>
        <v/>
      </c>
      <c r="M26" s="20">
        <f>IF(A26&amp;""="","",COUNTIFS('الحضور'!$C$6:$C$3005,A26&amp;"",'الحضور'!$B$6:$B$3005,D26&amp;"",'الحضور'!$D$6:$D$3005,"غائب بعذر",'الحضور'!$A$6:$A$3005,"&gt;="&amp;'الإعدادات'!$B$5,'الحضور'!$A$6:$A$3005,"&lt;"&amp;'الإعدادات'!$B$6))</f>
        <v/>
      </c>
      <c r="N26" s="22">
        <f>IF(A26&amp;""="","",IF(K26+L26=0,"",K26/(K26+L26)))</f>
        <v/>
      </c>
      <c r="O26" s="6">
        <f>IF(A26&amp;""="","",IF(H26="","كود مجموعة غير موجود",IF(F26="متوقف","متوقف",IF(J26&gt;0,IF(I26=0,"لم يدفع","جزئي"),"مسدد"))))</f>
        <v/>
      </c>
      <c r="P26" s="6">
        <f>IF(A26&amp;""="","",IF(AND(N('الإعدادات'!$B$7)&gt;0,L26&gt;='الإعدادات'!$B$7),"غياب متكرر",""))</f>
        <v/>
      </c>
      <c r="Q26" s="20">
        <f>IF(ISNUMBER(J26),IF(J26&gt;0,COUNTIFS($J$6:$J$505,"&gt;"&amp;J26)+COUNTIFS($J$6:J26,J26),""),"")</f>
        <v/>
      </c>
    </row>
    <row r="27">
      <c r="A27" s="5" t="n"/>
      <c r="B27" s="5" t="n"/>
      <c r="C27" s="17" t="n"/>
      <c r="D27" s="5" t="n"/>
      <c r="E27" s="18" t="n"/>
      <c r="F27" s="5" t="n"/>
      <c r="G27" s="6">
        <f>IF(A27&amp;""="","",IFERROR(INDEX('المجموعات'!$B$6:$B$105,MATCH(D27&amp;"",'المجموعات'!$A$6:$A$105,0))&amp;" - "&amp;INDEX('المجموعات'!$C$6:$C$105,MATCH(D27&amp;"",'المجموعات'!$A$6:$A$105,0)),"كود مجموعة غير موجود"))</f>
        <v/>
      </c>
      <c r="H27" s="21">
        <f>IF(A27&amp;""="","",IF(F27="متوقف",0,IFERROR(MAX(0,INDEX('المجموعات'!$F$6:$F$105,MATCH(D27&amp;"",'المجموعات'!$A$6:$A$105,0))-N(E27)),"")))</f>
        <v/>
      </c>
      <c r="I27" s="21">
        <f>IF(A27&amp;""="","",SUMIFS('الدفعات'!$E$6:$E$2005,'الدفعات'!$B$6:$B$2005,A27&amp;"",'الدفعات'!$C$6:$C$2005,D27&amp;"",'الدفعات'!$D$6:$D$2005,"&gt;="&amp;'الإعدادات'!$B$5,'الدفعات'!$D$6:$D$2005,"&lt;"&amp;'الإعدادات'!$B$6))</f>
        <v/>
      </c>
      <c r="J27" s="21">
        <f>IF(H27="","",ROUND(H27-I27,2))</f>
        <v/>
      </c>
      <c r="K27" s="20">
        <f>IF(A27&amp;""="","",COUNTIFS('الحضور'!$C$6:$C$3005,A27&amp;"",'الحضور'!$B$6:$B$3005,D27&amp;"",'الحضور'!$D$6:$D$3005,"حاضر",'الحضور'!$A$6:$A$3005,"&gt;="&amp;'الإعدادات'!$B$5,'الحضور'!$A$6:$A$3005,"&lt;"&amp;'الإعدادات'!$B$6))</f>
        <v/>
      </c>
      <c r="L27" s="20">
        <f>IF(A27&amp;""="","",COUNTIFS('الحضور'!$C$6:$C$3005,A27&amp;"",'الحضور'!$B$6:$B$3005,D27&amp;"",'الحضور'!$D$6:$D$3005,"غائب",'الحضور'!$A$6:$A$3005,"&gt;="&amp;'الإعدادات'!$B$5,'الحضور'!$A$6:$A$3005,"&lt;"&amp;'الإعدادات'!$B$6))</f>
        <v/>
      </c>
      <c r="M27" s="20">
        <f>IF(A27&amp;""="","",COUNTIFS('الحضور'!$C$6:$C$3005,A27&amp;"",'الحضور'!$B$6:$B$3005,D27&amp;"",'الحضور'!$D$6:$D$3005,"غائب بعذر",'الحضور'!$A$6:$A$3005,"&gt;="&amp;'الإعدادات'!$B$5,'الحضور'!$A$6:$A$3005,"&lt;"&amp;'الإعدادات'!$B$6))</f>
        <v/>
      </c>
      <c r="N27" s="22">
        <f>IF(A27&amp;""="","",IF(K27+L27=0,"",K27/(K27+L27)))</f>
        <v/>
      </c>
      <c r="O27" s="6">
        <f>IF(A27&amp;""="","",IF(H27="","كود مجموعة غير موجود",IF(F27="متوقف","متوقف",IF(J27&gt;0,IF(I27=0,"لم يدفع","جزئي"),"مسدد"))))</f>
        <v/>
      </c>
      <c r="P27" s="6">
        <f>IF(A27&amp;""="","",IF(AND(N('الإعدادات'!$B$7)&gt;0,L27&gt;='الإعدادات'!$B$7),"غياب متكرر",""))</f>
        <v/>
      </c>
      <c r="Q27" s="20">
        <f>IF(ISNUMBER(J27),IF(J27&gt;0,COUNTIFS($J$6:$J$505,"&gt;"&amp;J27)+COUNTIFS($J$6:J27,J27),""),"")</f>
        <v/>
      </c>
    </row>
    <row r="28">
      <c r="A28" s="5" t="n"/>
      <c r="B28" s="5" t="n"/>
      <c r="C28" s="17" t="n"/>
      <c r="D28" s="5" t="n"/>
      <c r="E28" s="18" t="n"/>
      <c r="F28" s="5" t="n"/>
      <c r="G28" s="6">
        <f>IF(A28&amp;""="","",IFERROR(INDEX('المجموعات'!$B$6:$B$105,MATCH(D28&amp;"",'المجموعات'!$A$6:$A$105,0))&amp;" - "&amp;INDEX('المجموعات'!$C$6:$C$105,MATCH(D28&amp;"",'المجموعات'!$A$6:$A$105,0)),"كود مجموعة غير موجود"))</f>
        <v/>
      </c>
      <c r="H28" s="21">
        <f>IF(A28&amp;""="","",IF(F28="متوقف",0,IFERROR(MAX(0,INDEX('المجموعات'!$F$6:$F$105,MATCH(D28&amp;"",'المجموعات'!$A$6:$A$105,0))-N(E28)),"")))</f>
        <v/>
      </c>
      <c r="I28" s="21">
        <f>IF(A28&amp;""="","",SUMIFS('الدفعات'!$E$6:$E$2005,'الدفعات'!$B$6:$B$2005,A28&amp;"",'الدفعات'!$C$6:$C$2005,D28&amp;"",'الدفعات'!$D$6:$D$2005,"&gt;="&amp;'الإعدادات'!$B$5,'الدفعات'!$D$6:$D$2005,"&lt;"&amp;'الإعدادات'!$B$6))</f>
        <v/>
      </c>
      <c r="J28" s="21">
        <f>IF(H28="","",ROUND(H28-I28,2))</f>
        <v/>
      </c>
      <c r="K28" s="20">
        <f>IF(A28&amp;""="","",COUNTIFS('الحضور'!$C$6:$C$3005,A28&amp;"",'الحضور'!$B$6:$B$3005,D28&amp;"",'الحضور'!$D$6:$D$3005,"حاضر",'الحضور'!$A$6:$A$3005,"&gt;="&amp;'الإعدادات'!$B$5,'الحضور'!$A$6:$A$3005,"&lt;"&amp;'الإعدادات'!$B$6))</f>
        <v/>
      </c>
      <c r="L28" s="20">
        <f>IF(A28&amp;""="","",COUNTIFS('الحضور'!$C$6:$C$3005,A28&amp;"",'الحضور'!$B$6:$B$3005,D28&amp;"",'الحضور'!$D$6:$D$3005,"غائب",'الحضور'!$A$6:$A$3005,"&gt;="&amp;'الإعدادات'!$B$5,'الحضور'!$A$6:$A$3005,"&lt;"&amp;'الإعدادات'!$B$6))</f>
        <v/>
      </c>
      <c r="M28" s="20">
        <f>IF(A28&amp;""="","",COUNTIFS('الحضور'!$C$6:$C$3005,A28&amp;"",'الحضور'!$B$6:$B$3005,D28&amp;"",'الحضور'!$D$6:$D$3005,"غائب بعذر",'الحضور'!$A$6:$A$3005,"&gt;="&amp;'الإعدادات'!$B$5,'الحضور'!$A$6:$A$3005,"&lt;"&amp;'الإعدادات'!$B$6))</f>
        <v/>
      </c>
      <c r="N28" s="22">
        <f>IF(A28&amp;""="","",IF(K28+L28=0,"",K28/(K28+L28)))</f>
        <v/>
      </c>
      <c r="O28" s="6">
        <f>IF(A28&amp;""="","",IF(H28="","كود مجموعة غير موجود",IF(F28="متوقف","متوقف",IF(J28&gt;0,IF(I28=0,"لم يدفع","جزئي"),"مسدد"))))</f>
        <v/>
      </c>
      <c r="P28" s="6">
        <f>IF(A28&amp;""="","",IF(AND(N('الإعدادات'!$B$7)&gt;0,L28&gt;='الإعدادات'!$B$7),"غياب متكرر",""))</f>
        <v/>
      </c>
      <c r="Q28" s="20">
        <f>IF(ISNUMBER(J28),IF(J28&gt;0,COUNTIFS($J$6:$J$505,"&gt;"&amp;J28)+COUNTIFS($J$6:J28,J28),""),"")</f>
        <v/>
      </c>
    </row>
    <row r="29">
      <c r="A29" s="5" t="n"/>
      <c r="B29" s="5" t="n"/>
      <c r="C29" s="17" t="n"/>
      <c r="D29" s="5" t="n"/>
      <c r="E29" s="18" t="n"/>
      <c r="F29" s="5" t="n"/>
      <c r="G29" s="6">
        <f>IF(A29&amp;""="","",IFERROR(INDEX('المجموعات'!$B$6:$B$105,MATCH(D29&amp;"",'المجموعات'!$A$6:$A$105,0))&amp;" - "&amp;INDEX('المجموعات'!$C$6:$C$105,MATCH(D29&amp;"",'المجموعات'!$A$6:$A$105,0)),"كود مجموعة غير موجود"))</f>
        <v/>
      </c>
      <c r="H29" s="21">
        <f>IF(A29&amp;""="","",IF(F29="متوقف",0,IFERROR(MAX(0,INDEX('المجموعات'!$F$6:$F$105,MATCH(D29&amp;"",'المجموعات'!$A$6:$A$105,0))-N(E29)),"")))</f>
        <v/>
      </c>
      <c r="I29" s="21">
        <f>IF(A29&amp;""="","",SUMIFS('الدفعات'!$E$6:$E$2005,'الدفعات'!$B$6:$B$2005,A29&amp;"",'الدفعات'!$C$6:$C$2005,D29&amp;"",'الدفعات'!$D$6:$D$2005,"&gt;="&amp;'الإعدادات'!$B$5,'الدفعات'!$D$6:$D$2005,"&lt;"&amp;'الإعدادات'!$B$6))</f>
        <v/>
      </c>
      <c r="J29" s="21">
        <f>IF(H29="","",ROUND(H29-I29,2))</f>
        <v/>
      </c>
      <c r="K29" s="20">
        <f>IF(A29&amp;""="","",COUNTIFS('الحضور'!$C$6:$C$3005,A29&amp;"",'الحضور'!$B$6:$B$3005,D29&amp;"",'الحضور'!$D$6:$D$3005,"حاضر",'الحضور'!$A$6:$A$3005,"&gt;="&amp;'الإعدادات'!$B$5,'الحضور'!$A$6:$A$3005,"&lt;"&amp;'الإعدادات'!$B$6))</f>
        <v/>
      </c>
      <c r="L29" s="20">
        <f>IF(A29&amp;""="","",COUNTIFS('الحضور'!$C$6:$C$3005,A29&amp;"",'الحضور'!$B$6:$B$3005,D29&amp;"",'الحضور'!$D$6:$D$3005,"غائب",'الحضور'!$A$6:$A$3005,"&gt;="&amp;'الإعدادات'!$B$5,'الحضور'!$A$6:$A$3005,"&lt;"&amp;'الإعدادات'!$B$6))</f>
        <v/>
      </c>
      <c r="M29" s="20">
        <f>IF(A29&amp;""="","",COUNTIFS('الحضور'!$C$6:$C$3005,A29&amp;"",'الحضور'!$B$6:$B$3005,D29&amp;"",'الحضور'!$D$6:$D$3005,"غائب بعذر",'الحضور'!$A$6:$A$3005,"&gt;="&amp;'الإعدادات'!$B$5,'الحضور'!$A$6:$A$3005,"&lt;"&amp;'الإعدادات'!$B$6))</f>
        <v/>
      </c>
      <c r="N29" s="22">
        <f>IF(A29&amp;""="","",IF(K29+L29=0,"",K29/(K29+L29)))</f>
        <v/>
      </c>
      <c r="O29" s="6">
        <f>IF(A29&amp;""="","",IF(H29="","كود مجموعة غير موجود",IF(F29="متوقف","متوقف",IF(J29&gt;0,IF(I29=0,"لم يدفع","جزئي"),"مسدد"))))</f>
        <v/>
      </c>
      <c r="P29" s="6">
        <f>IF(A29&amp;""="","",IF(AND(N('الإعدادات'!$B$7)&gt;0,L29&gt;='الإعدادات'!$B$7),"غياب متكرر",""))</f>
        <v/>
      </c>
      <c r="Q29" s="20">
        <f>IF(ISNUMBER(J29),IF(J29&gt;0,COUNTIFS($J$6:$J$505,"&gt;"&amp;J29)+COUNTIFS($J$6:J29,J29),""),"")</f>
        <v/>
      </c>
    </row>
    <row r="30">
      <c r="A30" s="5" t="n"/>
      <c r="B30" s="5" t="n"/>
      <c r="C30" s="17" t="n"/>
      <c r="D30" s="5" t="n"/>
      <c r="E30" s="18" t="n"/>
      <c r="F30" s="5" t="n"/>
      <c r="G30" s="6">
        <f>IF(A30&amp;""="","",IFERROR(INDEX('المجموعات'!$B$6:$B$105,MATCH(D30&amp;"",'المجموعات'!$A$6:$A$105,0))&amp;" - "&amp;INDEX('المجموعات'!$C$6:$C$105,MATCH(D30&amp;"",'المجموعات'!$A$6:$A$105,0)),"كود مجموعة غير موجود"))</f>
        <v/>
      </c>
      <c r="H30" s="21">
        <f>IF(A30&amp;""="","",IF(F30="متوقف",0,IFERROR(MAX(0,INDEX('المجموعات'!$F$6:$F$105,MATCH(D30&amp;"",'المجموعات'!$A$6:$A$105,0))-N(E30)),"")))</f>
        <v/>
      </c>
      <c r="I30" s="21">
        <f>IF(A30&amp;""="","",SUMIFS('الدفعات'!$E$6:$E$2005,'الدفعات'!$B$6:$B$2005,A30&amp;"",'الدفعات'!$C$6:$C$2005,D30&amp;"",'الدفعات'!$D$6:$D$2005,"&gt;="&amp;'الإعدادات'!$B$5,'الدفعات'!$D$6:$D$2005,"&lt;"&amp;'الإعدادات'!$B$6))</f>
        <v/>
      </c>
      <c r="J30" s="21">
        <f>IF(H30="","",ROUND(H30-I30,2))</f>
        <v/>
      </c>
      <c r="K30" s="20">
        <f>IF(A30&amp;""="","",COUNTIFS('الحضور'!$C$6:$C$3005,A30&amp;"",'الحضور'!$B$6:$B$3005,D30&amp;"",'الحضور'!$D$6:$D$3005,"حاضر",'الحضور'!$A$6:$A$3005,"&gt;="&amp;'الإعدادات'!$B$5,'الحضور'!$A$6:$A$3005,"&lt;"&amp;'الإعدادات'!$B$6))</f>
        <v/>
      </c>
      <c r="L30" s="20">
        <f>IF(A30&amp;""="","",COUNTIFS('الحضور'!$C$6:$C$3005,A30&amp;"",'الحضور'!$B$6:$B$3005,D30&amp;"",'الحضور'!$D$6:$D$3005,"غائب",'الحضور'!$A$6:$A$3005,"&gt;="&amp;'الإعدادات'!$B$5,'الحضور'!$A$6:$A$3005,"&lt;"&amp;'الإعدادات'!$B$6))</f>
        <v/>
      </c>
      <c r="M30" s="20">
        <f>IF(A30&amp;""="","",COUNTIFS('الحضور'!$C$6:$C$3005,A30&amp;"",'الحضور'!$B$6:$B$3005,D30&amp;"",'الحضور'!$D$6:$D$3005,"غائب بعذر",'الحضور'!$A$6:$A$3005,"&gt;="&amp;'الإعدادات'!$B$5,'الحضور'!$A$6:$A$3005,"&lt;"&amp;'الإعدادات'!$B$6))</f>
        <v/>
      </c>
      <c r="N30" s="22">
        <f>IF(A30&amp;""="","",IF(K30+L30=0,"",K30/(K30+L30)))</f>
        <v/>
      </c>
      <c r="O30" s="6">
        <f>IF(A30&amp;""="","",IF(H30="","كود مجموعة غير موجود",IF(F30="متوقف","متوقف",IF(J30&gt;0,IF(I30=0,"لم يدفع","جزئي"),"مسدد"))))</f>
        <v/>
      </c>
      <c r="P30" s="6">
        <f>IF(A30&amp;""="","",IF(AND(N('الإعدادات'!$B$7)&gt;0,L30&gt;='الإعدادات'!$B$7),"غياب متكرر",""))</f>
        <v/>
      </c>
      <c r="Q30" s="20">
        <f>IF(ISNUMBER(J30),IF(J30&gt;0,COUNTIFS($J$6:$J$505,"&gt;"&amp;J30)+COUNTIFS($J$6:J30,J30),""),"")</f>
        <v/>
      </c>
    </row>
    <row r="31">
      <c r="A31" s="5" t="n"/>
      <c r="B31" s="5" t="n"/>
      <c r="C31" s="17" t="n"/>
      <c r="D31" s="5" t="n"/>
      <c r="E31" s="18" t="n"/>
      <c r="F31" s="5" t="n"/>
      <c r="G31" s="6">
        <f>IF(A31&amp;""="","",IFERROR(INDEX('المجموعات'!$B$6:$B$105,MATCH(D31&amp;"",'المجموعات'!$A$6:$A$105,0))&amp;" - "&amp;INDEX('المجموعات'!$C$6:$C$105,MATCH(D31&amp;"",'المجموعات'!$A$6:$A$105,0)),"كود مجموعة غير موجود"))</f>
        <v/>
      </c>
      <c r="H31" s="21">
        <f>IF(A31&amp;""="","",IF(F31="متوقف",0,IFERROR(MAX(0,INDEX('المجموعات'!$F$6:$F$105,MATCH(D31&amp;"",'المجموعات'!$A$6:$A$105,0))-N(E31)),"")))</f>
        <v/>
      </c>
      <c r="I31" s="21">
        <f>IF(A31&amp;""="","",SUMIFS('الدفعات'!$E$6:$E$2005,'الدفعات'!$B$6:$B$2005,A31&amp;"",'الدفعات'!$C$6:$C$2005,D31&amp;"",'الدفعات'!$D$6:$D$2005,"&gt;="&amp;'الإعدادات'!$B$5,'الدفعات'!$D$6:$D$2005,"&lt;"&amp;'الإعدادات'!$B$6))</f>
        <v/>
      </c>
      <c r="J31" s="21">
        <f>IF(H31="","",ROUND(H31-I31,2))</f>
        <v/>
      </c>
      <c r="K31" s="20">
        <f>IF(A31&amp;""="","",COUNTIFS('الحضور'!$C$6:$C$3005,A31&amp;"",'الحضور'!$B$6:$B$3005,D31&amp;"",'الحضور'!$D$6:$D$3005,"حاضر",'الحضور'!$A$6:$A$3005,"&gt;="&amp;'الإعدادات'!$B$5,'الحضور'!$A$6:$A$3005,"&lt;"&amp;'الإعدادات'!$B$6))</f>
        <v/>
      </c>
      <c r="L31" s="20">
        <f>IF(A31&amp;""="","",COUNTIFS('الحضور'!$C$6:$C$3005,A31&amp;"",'الحضور'!$B$6:$B$3005,D31&amp;"",'الحضور'!$D$6:$D$3005,"غائب",'الحضور'!$A$6:$A$3005,"&gt;="&amp;'الإعدادات'!$B$5,'الحضور'!$A$6:$A$3005,"&lt;"&amp;'الإعدادات'!$B$6))</f>
        <v/>
      </c>
      <c r="M31" s="20">
        <f>IF(A31&amp;""="","",COUNTIFS('الحضور'!$C$6:$C$3005,A31&amp;"",'الحضور'!$B$6:$B$3005,D31&amp;"",'الحضور'!$D$6:$D$3005,"غائب بعذر",'الحضور'!$A$6:$A$3005,"&gt;="&amp;'الإعدادات'!$B$5,'الحضور'!$A$6:$A$3005,"&lt;"&amp;'الإعدادات'!$B$6))</f>
        <v/>
      </c>
      <c r="N31" s="22">
        <f>IF(A31&amp;""="","",IF(K31+L31=0,"",K31/(K31+L31)))</f>
        <v/>
      </c>
      <c r="O31" s="6">
        <f>IF(A31&amp;""="","",IF(H31="","كود مجموعة غير موجود",IF(F31="متوقف","متوقف",IF(J31&gt;0,IF(I31=0,"لم يدفع","جزئي"),"مسدد"))))</f>
        <v/>
      </c>
      <c r="P31" s="6">
        <f>IF(A31&amp;""="","",IF(AND(N('الإعدادات'!$B$7)&gt;0,L31&gt;='الإعدادات'!$B$7),"غياب متكرر",""))</f>
        <v/>
      </c>
      <c r="Q31" s="20">
        <f>IF(ISNUMBER(J31),IF(J31&gt;0,COUNTIFS($J$6:$J$505,"&gt;"&amp;J31)+COUNTIFS($J$6:J31,J31),""),"")</f>
        <v/>
      </c>
    </row>
    <row r="32">
      <c r="A32" s="5" t="n"/>
      <c r="B32" s="5" t="n"/>
      <c r="C32" s="17" t="n"/>
      <c r="D32" s="5" t="n"/>
      <c r="E32" s="18" t="n"/>
      <c r="F32" s="5" t="n"/>
      <c r="G32" s="6">
        <f>IF(A32&amp;""="","",IFERROR(INDEX('المجموعات'!$B$6:$B$105,MATCH(D32&amp;"",'المجموعات'!$A$6:$A$105,0))&amp;" - "&amp;INDEX('المجموعات'!$C$6:$C$105,MATCH(D32&amp;"",'المجموعات'!$A$6:$A$105,0)),"كود مجموعة غير موجود"))</f>
        <v/>
      </c>
      <c r="H32" s="21">
        <f>IF(A32&amp;""="","",IF(F32="متوقف",0,IFERROR(MAX(0,INDEX('المجموعات'!$F$6:$F$105,MATCH(D32&amp;"",'المجموعات'!$A$6:$A$105,0))-N(E32)),"")))</f>
        <v/>
      </c>
      <c r="I32" s="21">
        <f>IF(A32&amp;""="","",SUMIFS('الدفعات'!$E$6:$E$2005,'الدفعات'!$B$6:$B$2005,A32&amp;"",'الدفعات'!$C$6:$C$2005,D32&amp;"",'الدفعات'!$D$6:$D$2005,"&gt;="&amp;'الإعدادات'!$B$5,'الدفعات'!$D$6:$D$2005,"&lt;"&amp;'الإعدادات'!$B$6))</f>
        <v/>
      </c>
      <c r="J32" s="21">
        <f>IF(H32="","",ROUND(H32-I32,2))</f>
        <v/>
      </c>
      <c r="K32" s="20">
        <f>IF(A32&amp;""="","",COUNTIFS('الحضور'!$C$6:$C$3005,A32&amp;"",'الحضور'!$B$6:$B$3005,D32&amp;"",'الحضور'!$D$6:$D$3005,"حاضر",'الحضور'!$A$6:$A$3005,"&gt;="&amp;'الإعدادات'!$B$5,'الحضور'!$A$6:$A$3005,"&lt;"&amp;'الإعدادات'!$B$6))</f>
        <v/>
      </c>
      <c r="L32" s="20">
        <f>IF(A32&amp;""="","",COUNTIFS('الحضور'!$C$6:$C$3005,A32&amp;"",'الحضور'!$B$6:$B$3005,D32&amp;"",'الحضور'!$D$6:$D$3005,"غائب",'الحضور'!$A$6:$A$3005,"&gt;="&amp;'الإعدادات'!$B$5,'الحضور'!$A$6:$A$3005,"&lt;"&amp;'الإعدادات'!$B$6))</f>
        <v/>
      </c>
      <c r="M32" s="20">
        <f>IF(A32&amp;""="","",COUNTIFS('الحضور'!$C$6:$C$3005,A32&amp;"",'الحضور'!$B$6:$B$3005,D32&amp;"",'الحضور'!$D$6:$D$3005,"غائب بعذر",'الحضور'!$A$6:$A$3005,"&gt;="&amp;'الإعدادات'!$B$5,'الحضور'!$A$6:$A$3005,"&lt;"&amp;'الإعدادات'!$B$6))</f>
        <v/>
      </c>
      <c r="N32" s="22">
        <f>IF(A32&amp;""="","",IF(K32+L32=0,"",K32/(K32+L32)))</f>
        <v/>
      </c>
      <c r="O32" s="6">
        <f>IF(A32&amp;""="","",IF(H32="","كود مجموعة غير موجود",IF(F32="متوقف","متوقف",IF(J32&gt;0,IF(I32=0,"لم يدفع","جزئي"),"مسدد"))))</f>
        <v/>
      </c>
      <c r="P32" s="6">
        <f>IF(A32&amp;""="","",IF(AND(N('الإعدادات'!$B$7)&gt;0,L32&gt;='الإعدادات'!$B$7),"غياب متكرر",""))</f>
        <v/>
      </c>
      <c r="Q32" s="20">
        <f>IF(ISNUMBER(J32),IF(J32&gt;0,COUNTIFS($J$6:$J$505,"&gt;"&amp;J32)+COUNTIFS($J$6:J32,J32),""),"")</f>
        <v/>
      </c>
    </row>
    <row r="33">
      <c r="A33" s="5" t="n"/>
      <c r="B33" s="5" t="n"/>
      <c r="C33" s="17" t="n"/>
      <c r="D33" s="5" t="n"/>
      <c r="E33" s="18" t="n"/>
      <c r="F33" s="5" t="n"/>
      <c r="G33" s="6">
        <f>IF(A33&amp;""="","",IFERROR(INDEX('المجموعات'!$B$6:$B$105,MATCH(D33&amp;"",'المجموعات'!$A$6:$A$105,0))&amp;" - "&amp;INDEX('المجموعات'!$C$6:$C$105,MATCH(D33&amp;"",'المجموعات'!$A$6:$A$105,0)),"كود مجموعة غير موجود"))</f>
        <v/>
      </c>
      <c r="H33" s="21">
        <f>IF(A33&amp;""="","",IF(F33="متوقف",0,IFERROR(MAX(0,INDEX('المجموعات'!$F$6:$F$105,MATCH(D33&amp;"",'المجموعات'!$A$6:$A$105,0))-N(E33)),"")))</f>
        <v/>
      </c>
      <c r="I33" s="21">
        <f>IF(A33&amp;""="","",SUMIFS('الدفعات'!$E$6:$E$2005,'الدفعات'!$B$6:$B$2005,A33&amp;"",'الدفعات'!$C$6:$C$2005,D33&amp;"",'الدفعات'!$D$6:$D$2005,"&gt;="&amp;'الإعدادات'!$B$5,'الدفعات'!$D$6:$D$2005,"&lt;"&amp;'الإعدادات'!$B$6))</f>
        <v/>
      </c>
      <c r="J33" s="21">
        <f>IF(H33="","",ROUND(H33-I33,2))</f>
        <v/>
      </c>
      <c r="K33" s="20">
        <f>IF(A33&amp;""="","",COUNTIFS('الحضور'!$C$6:$C$3005,A33&amp;"",'الحضور'!$B$6:$B$3005,D33&amp;"",'الحضور'!$D$6:$D$3005,"حاضر",'الحضور'!$A$6:$A$3005,"&gt;="&amp;'الإعدادات'!$B$5,'الحضور'!$A$6:$A$3005,"&lt;"&amp;'الإعدادات'!$B$6))</f>
        <v/>
      </c>
      <c r="L33" s="20">
        <f>IF(A33&amp;""="","",COUNTIFS('الحضور'!$C$6:$C$3005,A33&amp;"",'الحضور'!$B$6:$B$3005,D33&amp;"",'الحضور'!$D$6:$D$3005,"غائب",'الحضور'!$A$6:$A$3005,"&gt;="&amp;'الإعدادات'!$B$5,'الحضور'!$A$6:$A$3005,"&lt;"&amp;'الإعدادات'!$B$6))</f>
        <v/>
      </c>
      <c r="M33" s="20">
        <f>IF(A33&amp;""="","",COUNTIFS('الحضور'!$C$6:$C$3005,A33&amp;"",'الحضور'!$B$6:$B$3005,D33&amp;"",'الحضور'!$D$6:$D$3005,"غائب بعذر",'الحضور'!$A$6:$A$3005,"&gt;="&amp;'الإعدادات'!$B$5,'الحضور'!$A$6:$A$3005,"&lt;"&amp;'الإعدادات'!$B$6))</f>
        <v/>
      </c>
      <c r="N33" s="22">
        <f>IF(A33&amp;""="","",IF(K33+L33=0,"",K33/(K33+L33)))</f>
        <v/>
      </c>
      <c r="O33" s="6">
        <f>IF(A33&amp;""="","",IF(H33="","كود مجموعة غير موجود",IF(F33="متوقف","متوقف",IF(J33&gt;0,IF(I33=0,"لم يدفع","جزئي"),"مسدد"))))</f>
        <v/>
      </c>
      <c r="P33" s="6">
        <f>IF(A33&amp;""="","",IF(AND(N('الإعدادات'!$B$7)&gt;0,L33&gt;='الإعدادات'!$B$7),"غياب متكرر",""))</f>
        <v/>
      </c>
      <c r="Q33" s="20">
        <f>IF(ISNUMBER(J33),IF(J33&gt;0,COUNTIFS($J$6:$J$505,"&gt;"&amp;J33)+COUNTIFS($J$6:J33,J33),""),"")</f>
        <v/>
      </c>
    </row>
    <row r="34">
      <c r="A34" s="5" t="n"/>
      <c r="B34" s="5" t="n"/>
      <c r="C34" s="17" t="n"/>
      <c r="D34" s="5" t="n"/>
      <c r="E34" s="18" t="n"/>
      <c r="F34" s="5" t="n"/>
      <c r="G34" s="6">
        <f>IF(A34&amp;""="","",IFERROR(INDEX('المجموعات'!$B$6:$B$105,MATCH(D34&amp;"",'المجموعات'!$A$6:$A$105,0))&amp;" - "&amp;INDEX('المجموعات'!$C$6:$C$105,MATCH(D34&amp;"",'المجموعات'!$A$6:$A$105,0)),"كود مجموعة غير موجود"))</f>
        <v/>
      </c>
      <c r="H34" s="21">
        <f>IF(A34&amp;""="","",IF(F34="متوقف",0,IFERROR(MAX(0,INDEX('المجموعات'!$F$6:$F$105,MATCH(D34&amp;"",'المجموعات'!$A$6:$A$105,0))-N(E34)),"")))</f>
        <v/>
      </c>
      <c r="I34" s="21">
        <f>IF(A34&amp;""="","",SUMIFS('الدفعات'!$E$6:$E$2005,'الدفعات'!$B$6:$B$2005,A34&amp;"",'الدفعات'!$C$6:$C$2005,D34&amp;"",'الدفعات'!$D$6:$D$2005,"&gt;="&amp;'الإعدادات'!$B$5,'الدفعات'!$D$6:$D$2005,"&lt;"&amp;'الإعدادات'!$B$6))</f>
        <v/>
      </c>
      <c r="J34" s="21">
        <f>IF(H34="","",ROUND(H34-I34,2))</f>
        <v/>
      </c>
      <c r="K34" s="20">
        <f>IF(A34&amp;""="","",COUNTIFS('الحضور'!$C$6:$C$3005,A34&amp;"",'الحضور'!$B$6:$B$3005,D34&amp;"",'الحضور'!$D$6:$D$3005,"حاضر",'الحضور'!$A$6:$A$3005,"&gt;="&amp;'الإعدادات'!$B$5,'الحضور'!$A$6:$A$3005,"&lt;"&amp;'الإعدادات'!$B$6))</f>
        <v/>
      </c>
      <c r="L34" s="20">
        <f>IF(A34&amp;""="","",COUNTIFS('الحضور'!$C$6:$C$3005,A34&amp;"",'الحضور'!$B$6:$B$3005,D34&amp;"",'الحضور'!$D$6:$D$3005,"غائب",'الحضور'!$A$6:$A$3005,"&gt;="&amp;'الإعدادات'!$B$5,'الحضور'!$A$6:$A$3005,"&lt;"&amp;'الإعدادات'!$B$6))</f>
        <v/>
      </c>
      <c r="M34" s="20">
        <f>IF(A34&amp;""="","",COUNTIFS('الحضور'!$C$6:$C$3005,A34&amp;"",'الحضور'!$B$6:$B$3005,D34&amp;"",'الحضور'!$D$6:$D$3005,"غائب بعذر",'الحضور'!$A$6:$A$3005,"&gt;="&amp;'الإعدادات'!$B$5,'الحضور'!$A$6:$A$3005,"&lt;"&amp;'الإعدادات'!$B$6))</f>
        <v/>
      </c>
      <c r="N34" s="22">
        <f>IF(A34&amp;""="","",IF(K34+L34=0,"",K34/(K34+L34)))</f>
        <v/>
      </c>
      <c r="O34" s="6">
        <f>IF(A34&amp;""="","",IF(H34="","كود مجموعة غير موجود",IF(F34="متوقف","متوقف",IF(J34&gt;0,IF(I34=0,"لم يدفع","جزئي"),"مسدد"))))</f>
        <v/>
      </c>
      <c r="P34" s="6">
        <f>IF(A34&amp;""="","",IF(AND(N('الإعدادات'!$B$7)&gt;0,L34&gt;='الإعدادات'!$B$7),"غياب متكرر",""))</f>
        <v/>
      </c>
      <c r="Q34" s="20">
        <f>IF(ISNUMBER(J34),IF(J34&gt;0,COUNTIFS($J$6:$J$505,"&gt;"&amp;J34)+COUNTIFS($J$6:J34,J34),""),"")</f>
        <v/>
      </c>
    </row>
    <row r="35">
      <c r="A35" s="5" t="n"/>
      <c r="B35" s="5" t="n"/>
      <c r="C35" s="17" t="n"/>
      <c r="D35" s="5" t="n"/>
      <c r="E35" s="18" t="n"/>
      <c r="F35" s="5" t="n"/>
      <c r="G35" s="6">
        <f>IF(A35&amp;""="","",IFERROR(INDEX('المجموعات'!$B$6:$B$105,MATCH(D35&amp;"",'المجموعات'!$A$6:$A$105,0))&amp;" - "&amp;INDEX('المجموعات'!$C$6:$C$105,MATCH(D35&amp;"",'المجموعات'!$A$6:$A$105,0)),"كود مجموعة غير موجود"))</f>
        <v/>
      </c>
      <c r="H35" s="21">
        <f>IF(A35&amp;""="","",IF(F35="متوقف",0,IFERROR(MAX(0,INDEX('المجموعات'!$F$6:$F$105,MATCH(D35&amp;"",'المجموعات'!$A$6:$A$105,0))-N(E35)),"")))</f>
        <v/>
      </c>
      <c r="I35" s="21">
        <f>IF(A35&amp;""="","",SUMIFS('الدفعات'!$E$6:$E$2005,'الدفعات'!$B$6:$B$2005,A35&amp;"",'الدفعات'!$C$6:$C$2005,D35&amp;"",'الدفعات'!$D$6:$D$2005,"&gt;="&amp;'الإعدادات'!$B$5,'الدفعات'!$D$6:$D$2005,"&lt;"&amp;'الإعدادات'!$B$6))</f>
        <v/>
      </c>
      <c r="J35" s="21">
        <f>IF(H35="","",ROUND(H35-I35,2))</f>
        <v/>
      </c>
      <c r="K35" s="20">
        <f>IF(A35&amp;""="","",COUNTIFS('الحضور'!$C$6:$C$3005,A35&amp;"",'الحضور'!$B$6:$B$3005,D35&amp;"",'الحضور'!$D$6:$D$3005,"حاضر",'الحضور'!$A$6:$A$3005,"&gt;="&amp;'الإعدادات'!$B$5,'الحضور'!$A$6:$A$3005,"&lt;"&amp;'الإعدادات'!$B$6))</f>
        <v/>
      </c>
      <c r="L35" s="20">
        <f>IF(A35&amp;""="","",COUNTIFS('الحضور'!$C$6:$C$3005,A35&amp;"",'الحضور'!$B$6:$B$3005,D35&amp;"",'الحضور'!$D$6:$D$3005,"غائب",'الحضور'!$A$6:$A$3005,"&gt;="&amp;'الإعدادات'!$B$5,'الحضور'!$A$6:$A$3005,"&lt;"&amp;'الإعدادات'!$B$6))</f>
        <v/>
      </c>
      <c r="M35" s="20">
        <f>IF(A35&amp;""="","",COUNTIFS('الحضور'!$C$6:$C$3005,A35&amp;"",'الحضور'!$B$6:$B$3005,D35&amp;"",'الحضور'!$D$6:$D$3005,"غائب بعذر",'الحضور'!$A$6:$A$3005,"&gt;="&amp;'الإعدادات'!$B$5,'الحضور'!$A$6:$A$3005,"&lt;"&amp;'الإعدادات'!$B$6))</f>
        <v/>
      </c>
      <c r="N35" s="22">
        <f>IF(A35&amp;""="","",IF(K35+L35=0,"",K35/(K35+L35)))</f>
        <v/>
      </c>
      <c r="O35" s="6">
        <f>IF(A35&amp;""="","",IF(H35="","كود مجموعة غير موجود",IF(F35="متوقف","متوقف",IF(J35&gt;0,IF(I35=0,"لم يدفع","جزئي"),"مسدد"))))</f>
        <v/>
      </c>
      <c r="P35" s="6">
        <f>IF(A35&amp;""="","",IF(AND(N('الإعدادات'!$B$7)&gt;0,L35&gt;='الإعدادات'!$B$7),"غياب متكرر",""))</f>
        <v/>
      </c>
      <c r="Q35" s="20">
        <f>IF(ISNUMBER(J35),IF(J35&gt;0,COUNTIFS($J$6:$J$505,"&gt;"&amp;J35)+COUNTIFS($J$6:J35,J35),""),"")</f>
        <v/>
      </c>
    </row>
    <row r="36">
      <c r="A36" s="5" t="n"/>
      <c r="B36" s="5" t="n"/>
      <c r="C36" s="17" t="n"/>
      <c r="D36" s="5" t="n"/>
      <c r="E36" s="18" t="n"/>
      <c r="F36" s="5" t="n"/>
      <c r="G36" s="6">
        <f>IF(A36&amp;""="","",IFERROR(INDEX('المجموعات'!$B$6:$B$105,MATCH(D36&amp;"",'المجموعات'!$A$6:$A$105,0))&amp;" - "&amp;INDEX('المجموعات'!$C$6:$C$105,MATCH(D36&amp;"",'المجموعات'!$A$6:$A$105,0)),"كود مجموعة غير موجود"))</f>
        <v/>
      </c>
      <c r="H36" s="21">
        <f>IF(A36&amp;""="","",IF(F36="متوقف",0,IFERROR(MAX(0,INDEX('المجموعات'!$F$6:$F$105,MATCH(D36&amp;"",'المجموعات'!$A$6:$A$105,0))-N(E36)),"")))</f>
        <v/>
      </c>
      <c r="I36" s="21">
        <f>IF(A36&amp;""="","",SUMIFS('الدفعات'!$E$6:$E$2005,'الدفعات'!$B$6:$B$2005,A36&amp;"",'الدفعات'!$C$6:$C$2005,D36&amp;"",'الدفعات'!$D$6:$D$2005,"&gt;="&amp;'الإعدادات'!$B$5,'الدفعات'!$D$6:$D$2005,"&lt;"&amp;'الإعدادات'!$B$6))</f>
        <v/>
      </c>
      <c r="J36" s="21">
        <f>IF(H36="","",ROUND(H36-I36,2))</f>
        <v/>
      </c>
      <c r="K36" s="20">
        <f>IF(A36&amp;""="","",COUNTIFS('الحضور'!$C$6:$C$3005,A36&amp;"",'الحضور'!$B$6:$B$3005,D36&amp;"",'الحضور'!$D$6:$D$3005,"حاضر",'الحضور'!$A$6:$A$3005,"&gt;="&amp;'الإعدادات'!$B$5,'الحضور'!$A$6:$A$3005,"&lt;"&amp;'الإعدادات'!$B$6))</f>
        <v/>
      </c>
      <c r="L36" s="20">
        <f>IF(A36&amp;""="","",COUNTIFS('الحضور'!$C$6:$C$3005,A36&amp;"",'الحضور'!$B$6:$B$3005,D36&amp;"",'الحضور'!$D$6:$D$3005,"غائب",'الحضور'!$A$6:$A$3005,"&gt;="&amp;'الإعدادات'!$B$5,'الحضور'!$A$6:$A$3005,"&lt;"&amp;'الإعدادات'!$B$6))</f>
        <v/>
      </c>
      <c r="M36" s="20">
        <f>IF(A36&amp;""="","",COUNTIFS('الحضور'!$C$6:$C$3005,A36&amp;"",'الحضور'!$B$6:$B$3005,D36&amp;"",'الحضور'!$D$6:$D$3005,"غائب بعذر",'الحضور'!$A$6:$A$3005,"&gt;="&amp;'الإعدادات'!$B$5,'الحضور'!$A$6:$A$3005,"&lt;"&amp;'الإعدادات'!$B$6))</f>
        <v/>
      </c>
      <c r="N36" s="22">
        <f>IF(A36&amp;""="","",IF(K36+L36=0,"",K36/(K36+L36)))</f>
        <v/>
      </c>
      <c r="O36" s="6">
        <f>IF(A36&amp;""="","",IF(H36="","كود مجموعة غير موجود",IF(F36="متوقف","متوقف",IF(J36&gt;0,IF(I36=0,"لم يدفع","جزئي"),"مسدد"))))</f>
        <v/>
      </c>
      <c r="P36" s="6">
        <f>IF(A36&amp;""="","",IF(AND(N('الإعدادات'!$B$7)&gt;0,L36&gt;='الإعدادات'!$B$7),"غياب متكرر",""))</f>
        <v/>
      </c>
      <c r="Q36" s="20">
        <f>IF(ISNUMBER(J36),IF(J36&gt;0,COUNTIFS($J$6:$J$505,"&gt;"&amp;J36)+COUNTIFS($J$6:J36,J36),""),"")</f>
        <v/>
      </c>
    </row>
    <row r="37">
      <c r="A37" s="5" t="n"/>
      <c r="B37" s="5" t="n"/>
      <c r="C37" s="17" t="n"/>
      <c r="D37" s="5" t="n"/>
      <c r="E37" s="18" t="n"/>
      <c r="F37" s="5" t="n"/>
      <c r="G37" s="6">
        <f>IF(A37&amp;""="","",IFERROR(INDEX('المجموعات'!$B$6:$B$105,MATCH(D37&amp;"",'المجموعات'!$A$6:$A$105,0))&amp;" - "&amp;INDEX('المجموعات'!$C$6:$C$105,MATCH(D37&amp;"",'المجموعات'!$A$6:$A$105,0)),"كود مجموعة غير موجود"))</f>
        <v/>
      </c>
      <c r="H37" s="21">
        <f>IF(A37&amp;""="","",IF(F37="متوقف",0,IFERROR(MAX(0,INDEX('المجموعات'!$F$6:$F$105,MATCH(D37&amp;"",'المجموعات'!$A$6:$A$105,0))-N(E37)),"")))</f>
        <v/>
      </c>
      <c r="I37" s="21">
        <f>IF(A37&amp;""="","",SUMIFS('الدفعات'!$E$6:$E$2005,'الدفعات'!$B$6:$B$2005,A37&amp;"",'الدفعات'!$C$6:$C$2005,D37&amp;"",'الدفعات'!$D$6:$D$2005,"&gt;="&amp;'الإعدادات'!$B$5,'الدفعات'!$D$6:$D$2005,"&lt;"&amp;'الإعدادات'!$B$6))</f>
        <v/>
      </c>
      <c r="J37" s="21">
        <f>IF(H37="","",ROUND(H37-I37,2))</f>
        <v/>
      </c>
      <c r="K37" s="20">
        <f>IF(A37&amp;""="","",COUNTIFS('الحضور'!$C$6:$C$3005,A37&amp;"",'الحضور'!$B$6:$B$3005,D37&amp;"",'الحضور'!$D$6:$D$3005,"حاضر",'الحضور'!$A$6:$A$3005,"&gt;="&amp;'الإعدادات'!$B$5,'الحضور'!$A$6:$A$3005,"&lt;"&amp;'الإعدادات'!$B$6))</f>
        <v/>
      </c>
      <c r="L37" s="20">
        <f>IF(A37&amp;""="","",COUNTIFS('الحضور'!$C$6:$C$3005,A37&amp;"",'الحضور'!$B$6:$B$3005,D37&amp;"",'الحضور'!$D$6:$D$3005,"غائب",'الحضور'!$A$6:$A$3005,"&gt;="&amp;'الإعدادات'!$B$5,'الحضور'!$A$6:$A$3005,"&lt;"&amp;'الإعدادات'!$B$6))</f>
        <v/>
      </c>
      <c r="M37" s="20">
        <f>IF(A37&amp;""="","",COUNTIFS('الحضور'!$C$6:$C$3005,A37&amp;"",'الحضور'!$B$6:$B$3005,D37&amp;"",'الحضور'!$D$6:$D$3005,"غائب بعذر",'الحضور'!$A$6:$A$3005,"&gt;="&amp;'الإعدادات'!$B$5,'الحضور'!$A$6:$A$3005,"&lt;"&amp;'الإعدادات'!$B$6))</f>
        <v/>
      </c>
      <c r="N37" s="22">
        <f>IF(A37&amp;""="","",IF(K37+L37=0,"",K37/(K37+L37)))</f>
        <v/>
      </c>
      <c r="O37" s="6">
        <f>IF(A37&amp;""="","",IF(H37="","كود مجموعة غير موجود",IF(F37="متوقف","متوقف",IF(J37&gt;0,IF(I37=0,"لم يدفع","جزئي"),"مسدد"))))</f>
        <v/>
      </c>
      <c r="P37" s="6">
        <f>IF(A37&amp;""="","",IF(AND(N('الإعدادات'!$B$7)&gt;0,L37&gt;='الإعدادات'!$B$7),"غياب متكرر",""))</f>
        <v/>
      </c>
      <c r="Q37" s="20">
        <f>IF(ISNUMBER(J37),IF(J37&gt;0,COUNTIFS($J$6:$J$505,"&gt;"&amp;J37)+COUNTIFS($J$6:J37,J37),""),"")</f>
        <v/>
      </c>
    </row>
    <row r="38">
      <c r="A38" s="5" t="n"/>
      <c r="B38" s="5" t="n"/>
      <c r="C38" s="17" t="n"/>
      <c r="D38" s="5" t="n"/>
      <c r="E38" s="18" t="n"/>
      <c r="F38" s="5" t="n"/>
      <c r="G38" s="6">
        <f>IF(A38&amp;""="","",IFERROR(INDEX('المجموعات'!$B$6:$B$105,MATCH(D38&amp;"",'المجموعات'!$A$6:$A$105,0))&amp;" - "&amp;INDEX('المجموعات'!$C$6:$C$105,MATCH(D38&amp;"",'المجموعات'!$A$6:$A$105,0)),"كود مجموعة غير موجود"))</f>
        <v/>
      </c>
      <c r="H38" s="21">
        <f>IF(A38&amp;""="","",IF(F38="متوقف",0,IFERROR(MAX(0,INDEX('المجموعات'!$F$6:$F$105,MATCH(D38&amp;"",'المجموعات'!$A$6:$A$105,0))-N(E38)),"")))</f>
        <v/>
      </c>
      <c r="I38" s="21">
        <f>IF(A38&amp;""="","",SUMIFS('الدفعات'!$E$6:$E$2005,'الدفعات'!$B$6:$B$2005,A38&amp;"",'الدفعات'!$C$6:$C$2005,D38&amp;"",'الدفعات'!$D$6:$D$2005,"&gt;="&amp;'الإعدادات'!$B$5,'الدفعات'!$D$6:$D$2005,"&lt;"&amp;'الإعدادات'!$B$6))</f>
        <v/>
      </c>
      <c r="J38" s="21">
        <f>IF(H38="","",ROUND(H38-I38,2))</f>
        <v/>
      </c>
      <c r="K38" s="20">
        <f>IF(A38&amp;""="","",COUNTIFS('الحضور'!$C$6:$C$3005,A38&amp;"",'الحضور'!$B$6:$B$3005,D38&amp;"",'الحضور'!$D$6:$D$3005,"حاضر",'الحضور'!$A$6:$A$3005,"&gt;="&amp;'الإعدادات'!$B$5,'الحضور'!$A$6:$A$3005,"&lt;"&amp;'الإعدادات'!$B$6))</f>
        <v/>
      </c>
      <c r="L38" s="20">
        <f>IF(A38&amp;""="","",COUNTIFS('الحضور'!$C$6:$C$3005,A38&amp;"",'الحضور'!$B$6:$B$3005,D38&amp;"",'الحضور'!$D$6:$D$3005,"غائب",'الحضور'!$A$6:$A$3005,"&gt;="&amp;'الإعدادات'!$B$5,'الحضور'!$A$6:$A$3005,"&lt;"&amp;'الإعدادات'!$B$6))</f>
        <v/>
      </c>
      <c r="M38" s="20">
        <f>IF(A38&amp;""="","",COUNTIFS('الحضور'!$C$6:$C$3005,A38&amp;"",'الحضور'!$B$6:$B$3005,D38&amp;"",'الحضور'!$D$6:$D$3005,"غائب بعذر",'الحضور'!$A$6:$A$3005,"&gt;="&amp;'الإعدادات'!$B$5,'الحضور'!$A$6:$A$3005,"&lt;"&amp;'الإعدادات'!$B$6))</f>
        <v/>
      </c>
      <c r="N38" s="22">
        <f>IF(A38&amp;""="","",IF(K38+L38=0,"",K38/(K38+L38)))</f>
        <v/>
      </c>
      <c r="O38" s="6">
        <f>IF(A38&amp;""="","",IF(H38="","كود مجموعة غير موجود",IF(F38="متوقف","متوقف",IF(J38&gt;0,IF(I38=0,"لم يدفع","جزئي"),"مسدد"))))</f>
        <v/>
      </c>
      <c r="P38" s="6">
        <f>IF(A38&amp;""="","",IF(AND(N('الإعدادات'!$B$7)&gt;0,L38&gt;='الإعدادات'!$B$7),"غياب متكرر",""))</f>
        <v/>
      </c>
      <c r="Q38" s="20">
        <f>IF(ISNUMBER(J38),IF(J38&gt;0,COUNTIFS($J$6:$J$505,"&gt;"&amp;J38)+COUNTIFS($J$6:J38,J38),""),"")</f>
        <v/>
      </c>
    </row>
    <row r="39">
      <c r="A39" s="5" t="n"/>
      <c r="B39" s="5" t="n"/>
      <c r="C39" s="17" t="n"/>
      <c r="D39" s="5" t="n"/>
      <c r="E39" s="18" t="n"/>
      <c r="F39" s="5" t="n"/>
      <c r="G39" s="6">
        <f>IF(A39&amp;""="","",IFERROR(INDEX('المجموعات'!$B$6:$B$105,MATCH(D39&amp;"",'المجموعات'!$A$6:$A$105,0))&amp;" - "&amp;INDEX('المجموعات'!$C$6:$C$105,MATCH(D39&amp;"",'المجموعات'!$A$6:$A$105,0)),"كود مجموعة غير موجود"))</f>
        <v/>
      </c>
      <c r="H39" s="21">
        <f>IF(A39&amp;""="","",IF(F39="متوقف",0,IFERROR(MAX(0,INDEX('المجموعات'!$F$6:$F$105,MATCH(D39&amp;"",'المجموعات'!$A$6:$A$105,0))-N(E39)),"")))</f>
        <v/>
      </c>
      <c r="I39" s="21">
        <f>IF(A39&amp;""="","",SUMIFS('الدفعات'!$E$6:$E$2005,'الدفعات'!$B$6:$B$2005,A39&amp;"",'الدفعات'!$C$6:$C$2005,D39&amp;"",'الدفعات'!$D$6:$D$2005,"&gt;="&amp;'الإعدادات'!$B$5,'الدفعات'!$D$6:$D$2005,"&lt;"&amp;'الإعدادات'!$B$6))</f>
        <v/>
      </c>
      <c r="J39" s="21">
        <f>IF(H39="","",ROUND(H39-I39,2))</f>
        <v/>
      </c>
      <c r="K39" s="20">
        <f>IF(A39&amp;""="","",COUNTIFS('الحضور'!$C$6:$C$3005,A39&amp;"",'الحضور'!$B$6:$B$3005,D39&amp;"",'الحضور'!$D$6:$D$3005,"حاضر",'الحضور'!$A$6:$A$3005,"&gt;="&amp;'الإعدادات'!$B$5,'الحضور'!$A$6:$A$3005,"&lt;"&amp;'الإعدادات'!$B$6))</f>
        <v/>
      </c>
      <c r="L39" s="20">
        <f>IF(A39&amp;""="","",COUNTIFS('الحضور'!$C$6:$C$3005,A39&amp;"",'الحضور'!$B$6:$B$3005,D39&amp;"",'الحضور'!$D$6:$D$3005,"غائب",'الحضور'!$A$6:$A$3005,"&gt;="&amp;'الإعدادات'!$B$5,'الحضور'!$A$6:$A$3005,"&lt;"&amp;'الإعدادات'!$B$6))</f>
        <v/>
      </c>
      <c r="M39" s="20">
        <f>IF(A39&amp;""="","",COUNTIFS('الحضور'!$C$6:$C$3005,A39&amp;"",'الحضور'!$B$6:$B$3005,D39&amp;"",'الحضور'!$D$6:$D$3005,"غائب بعذر",'الحضور'!$A$6:$A$3005,"&gt;="&amp;'الإعدادات'!$B$5,'الحضور'!$A$6:$A$3005,"&lt;"&amp;'الإعدادات'!$B$6))</f>
        <v/>
      </c>
      <c r="N39" s="22">
        <f>IF(A39&amp;""="","",IF(K39+L39=0,"",K39/(K39+L39)))</f>
        <v/>
      </c>
      <c r="O39" s="6">
        <f>IF(A39&amp;""="","",IF(H39="","كود مجموعة غير موجود",IF(F39="متوقف","متوقف",IF(J39&gt;0,IF(I39=0,"لم يدفع","جزئي"),"مسدد"))))</f>
        <v/>
      </c>
      <c r="P39" s="6">
        <f>IF(A39&amp;""="","",IF(AND(N('الإعدادات'!$B$7)&gt;0,L39&gt;='الإعدادات'!$B$7),"غياب متكرر",""))</f>
        <v/>
      </c>
      <c r="Q39" s="20">
        <f>IF(ISNUMBER(J39),IF(J39&gt;0,COUNTIFS($J$6:$J$505,"&gt;"&amp;J39)+COUNTIFS($J$6:J39,J39),""),"")</f>
        <v/>
      </c>
    </row>
    <row r="40">
      <c r="A40" s="5" t="n"/>
      <c r="B40" s="5" t="n"/>
      <c r="C40" s="17" t="n"/>
      <c r="D40" s="5" t="n"/>
      <c r="E40" s="18" t="n"/>
      <c r="F40" s="5" t="n"/>
      <c r="G40" s="6">
        <f>IF(A40&amp;""="","",IFERROR(INDEX('المجموعات'!$B$6:$B$105,MATCH(D40&amp;"",'المجموعات'!$A$6:$A$105,0))&amp;" - "&amp;INDEX('المجموعات'!$C$6:$C$105,MATCH(D40&amp;"",'المجموعات'!$A$6:$A$105,0)),"كود مجموعة غير موجود"))</f>
        <v/>
      </c>
      <c r="H40" s="21">
        <f>IF(A40&amp;""="","",IF(F40="متوقف",0,IFERROR(MAX(0,INDEX('المجموعات'!$F$6:$F$105,MATCH(D40&amp;"",'المجموعات'!$A$6:$A$105,0))-N(E40)),"")))</f>
        <v/>
      </c>
      <c r="I40" s="21">
        <f>IF(A40&amp;""="","",SUMIFS('الدفعات'!$E$6:$E$2005,'الدفعات'!$B$6:$B$2005,A40&amp;"",'الدفعات'!$C$6:$C$2005,D40&amp;"",'الدفعات'!$D$6:$D$2005,"&gt;="&amp;'الإعدادات'!$B$5,'الدفعات'!$D$6:$D$2005,"&lt;"&amp;'الإعدادات'!$B$6))</f>
        <v/>
      </c>
      <c r="J40" s="21">
        <f>IF(H40="","",ROUND(H40-I40,2))</f>
        <v/>
      </c>
      <c r="K40" s="20">
        <f>IF(A40&amp;""="","",COUNTIFS('الحضور'!$C$6:$C$3005,A40&amp;"",'الحضور'!$B$6:$B$3005,D40&amp;"",'الحضور'!$D$6:$D$3005,"حاضر",'الحضور'!$A$6:$A$3005,"&gt;="&amp;'الإعدادات'!$B$5,'الحضور'!$A$6:$A$3005,"&lt;"&amp;'الإعدادات'!$B$6))</f>
        <v/>
      </c>
      <c r="L40" s="20">
        <f>IF(A40&amp;""="","",COUNTIFS('الحضور'!$C$6:$C$3005,A40&amp;"",'الحضور'!$B$6:$B$3005,D40&amp;"",'الحضور'!$D$6:$D$3005,"غائب",'الحضور'!$A$6:$A$3005,"&gt;="&amp;'الإعدادات'!$B$5,'الحضور'!$A$6:$A$3005,"&lt;"&amp;'الإعدادات'!$B$6))</f>
        <v/>
      </c>
      <c r="M40" s="20">
        <f>IF(A40&amp;""="","",COUNTIFS('الحضور'!$C$6:$C$3005,A40&amp;"",'الحضور'!$B$6:$B$3005,D40&amp;"",'الحضور'!$D$6:$D$3005,"غائب بعذر",'الحضور'!$A$6:$A$3005,"&gt;="&amp;'الإعدادات'!$B$5,'الحضور'!$A$6:$A$3005,"&lt;"&amp;'الإعدادات'!$B$6))</f>
        <v/>
      </c>
      <c r="N40" s="22">
        <f>IF(A40&amp;""="","",IF(K40+L40=0,"",K40/(K40+L40)))</f>
        <v/>
      </c>
      <c r="O40" s="6">
        <f>IF(A40&amp;""="","",IF(H40="","كود مجموعة غير موجود",IF(F40="متوقف","متوقف",IF(J40&gt;0,IF(I40=0,"لم يدفع","جزئي"),"مسدد"))))</f>
        <v/>
      </c>
      <c r="P40" s="6">
        <f>IF(A40&amp;""="","",IF(AND(N('الإعدادات'!$B$7)&gt;0,L40&gt;='الإعدادات'!$B$7),"غياب متكرر",""))</f>
        <v/>
      </c>
      <c r="Q40" s="20">
        <f>IF(ISNUMBER(J40),IF(J40&gt;0,COUNTIFS($J$6:$J$505,"&gt;"&amp;J40)+COUNTIFS($J$6:J40,J40),""),"")</f>
        <v/>
      </c>
    </row>
    <row r="41">
      <c r="A41" s="5" t="n"/>
      <c r="B41" s="5" t="n"/>
      <c r="C41" s="17" t="n"/>
      <c r="D41" s="5" t="n"/>
      <c r="E41" s="18" t="n"/>
      <c r="F41" s="5" t="n"/>
      <c r="G41" s="6">
        <f>IF(A41&amp;""="","",IFERROR(INDEX('المجموعات'!$B$6:$B$105,MATCH(D41&amp;"",'المجموعات'!$A$6:$A$105,0))&amp;" - "&amp;INDEX('المجموعات'!$C$6:$C$105,MATCH(D41&amp;"",'المجموعات'!$A$6:$A$105,0)),"كود مجموعة غير موجود"))</f>
        <v/>
      </c>
      <c r="H41" s="21">
        <f>IF(A41&amp;""="","",IF(F41="متوقف",0,IFERROR(MAX(0,INDEX('المجموعات'!$F$6:$F$105,MATCH(D41&amp;"",'المجموعات'!$A$6:$A$105,0))-N(E41)),"")))</f>
        <v/>
      </c>
      <c r="I41" s="21">
        <f>IF(A41&amp;""="","",SUMIFS('الدفعات'!$E$6:$E$2005,'الدفعات'!$B$6:$B$2005,A41&amp;"",'الدفعات'!$C$6:$C$2005,D41&amp;"",'الدفعات'!$D$6:$D$2005,"&gt;="&amp;'الإعدادات'!$B$5,'الدفعات'!$D$6:$D$2005,"&lt;"&amp;'الإعدادات'!$B$6))</f>
        <v/>
      </c>
      <c r="J41" s="21">
        <f>IF(H41="","",ROUND(H41-I41,2))</f>
        <v/>
      </c>
      <c r="K41" s="20">
        <f>IF(A41&amp;""="","",COUNTIFS('الحضور'!$C$6:$C$3005,A41&amp;"",'الحضور'!$B$6:$B$3005,D41&amp;"",'الحضور'!$D$6:$D$3005,"حاضر",'الحضور'!$A$6:$A$3005,"&gt;="&amp;'الإعدادات'!$B$5,'الحضور'!$A$6:$A$3005,"&lt;"&amp;'الإعدادات'!$B$6))</f>
        <v/>
      </c>
      <c r="L41" s="20">
        <f>IF(A41&amp;""="","",COUNTIFS('الحضور'!$C$6:$C$3005,A41&amp;"",'الحضور'!$B$6:$B$3005,D41&amp;"",'الحضور'!$D$6:$D$3005,"غائب",'الحضور'!$A$6:$A$3005,"&gt;="&amp;'الإعدادات'!$B$5,'الحضور'!$A$6:$A$3005,"&lt;"&amp;'الإعدادات'!$B$6))</f>
        <v/>
      </c>
      <c r="M41" s="20">
        <f>IF(A41&amp;""="","",COUNTIFS('الحضور'!$C$6:$C$3005,A41&amp;"",'الحضور'!$B$6:$B$3005,D41&amp;"",'الحضور'!$D$6:$D$3005,"غائب بعذر",'الحضور'!$A$6:$A$3005,"&gt;="&amp;'الإعدادات'!$B$5,'الحضور'!$A$6:$A$3005,"&lt;"&amp;'الإعدادات'!$B$6))</f>
        <v/>
      </c>
      <c r="N41" s="22">
        <f>IF(A41&amp;""="","",IF(K41+L41=0,"",K41/(K41+L41)))</f>
        <v/>
      </c>
      <c r="O41" s="6">
        <f>IF(A41&amp;""="","",IF(H41="","كود مجموعة غير موجود",IF(F41="متوقف","متوقف",IF(J41&gt;0,IF(I41=0,"لم يدفع","جزئي"),"مسدد"))))</f>
        <v/>
      </c>
      <c r="P41" s="6">
        <f>IF(A41&amp;""="","",IF(AND(N('الإعدادات'!$B$7)&gt;0,L41&gt;='الإعدادات'!$B$7),"غياب متكرر",""))</f>
        <v/>
      </c>
      <c r="Q41" s="20">
        <f>IF(ISNUMBER(J41),IF(J41&gt;0,COUNTIFS($J$6:$J$505,"&gt;"&amp;J41)+COUNTIFS($J$6:J41,J41),""),"")</f>
        <v/>
      </c>
    </row>
    <row r="42">
      <c r="A42" s="5" t="n"/>
      <c r="B42" s="5" t="n"/>
      <c r="C42" s="17" t="n"/>
      <c r="D42" s="5" t="n"/>
      <c r="E42" s="18" t="n"/>
      <c r="F42" s="5" t="n"/>
      <c r="G42" s="6">
        <f>IF(A42&amp;""="","",IFERROR(INDEX('المجموعات'!$B$6:$B$105,MATCH(D42&amp;"",'المجموعات'!$A$6:$A$105,0))&amp;" - "&amp;INDEX('المجموعات'!$C$6:$C$105,MATCH(D42&amp;"",'المجموعات'!$A$6:$A$105,0)),"كود مجموعة غير موجود"))</f>
        <v/>
      </c>
      <c r="H42" s="21">
        <f>IF(A42&amp;""="","",IF(F42="متوقف",0,IFERROR(MAX(0,INDEX('المجموعات'!$F$6:$F$105,MATCH(D42&amp;"",'المجموعات'!$A$6:$A$105,0))-N(E42)),"")))</f>
        <v/>
      </c>
      <c r="I42" s="21">
        <f>IF(A42&amp;""="","",SUMIFS('الدفعات'!$E$6:$E$2005,'الدفعات'!$B$6:$B$2005,A42&amp;"",'الدفعات'!$C$6:$C$2005,D42&amp;"",'الدفعات'!$D$6:$D$2005,"&gt;="&amp;'الإعدادات'!$B$5,'الدفعات'!$D$6:$D$2005,"&lt;"&amp;'الإعدادات'!$B$6))</f>
        <v/>
      </c>
      <c r="J42" s="21">
        <f>IF(H42="","",ROUND(H42-I42,2))</f>
        <v/>
      </c>
      <c r="K42" s="20">
        <f>IF(A42&amp;""="","",COUNTIFS('الحضور'!$C$6:$C$3005,A42&amp;"",'الحضور'!$B$6:$B$3005,D42&amp;"",'الحضور'!$D$6:$D$3005,"حاضر",'الحضور'!$A$6:$A$3005,"&gt;="&amp;'الإعدادات'!$B$5,'الحضور'!$A$6:$A$3005,"&lt;"&amp;'الإعدادات'!$B$6))</f>
        <v/>
      </c>
      <c r="L42" s="20">
        <f>IF(A42&amp;""="","",COUNTIFS('الحضور'!$C$6:$C$3005,A42&amp;"",'الحضور'!$B$6:$B$3005,D42&amp;"",'الحضور'!$D$6:$D$3005,"غائب",'الحضور'!$A$6:$A$3005,"&gt;="&amp;'الإعدادات'!$B$5,'الحضور'!$A$6:$A$3005,"&lt;"&amp;'الإعدادات'!$B$6))</f>
        <v/>
      </c>
      <c r="M42" s="20">
        <f>IF(A42&amp;""="","",COUNTIFS('الحضور'!$C$6:$C$3005,A42&amp;"",'الحضور'!$B$6:$B$3005,D42&amp;"",'الحضور'!$D$6:$D$3005,"غائب بعذر",'الحضور'!$A$6:$A$3005,"&gt;="&amp;'الإعدادات'!$B$5,'الحضور'!$A$6:$A$3005,"&lt;"&amp;'الإعدادات'!$B$6))</f>
        <v/>
      </c>
      <c r="N42" s="22">
        <f>IF(A42&amp;""="","",IF(K42+L42=0,"",K42/(K42+L42)))</f>
        <v/>
      </c>
      <c r="O42" s="6">
        <f>IF(A42&amp;""="","",IF(H42="","كود مجموعة غير موجود",IF(F42="متوقف","متوقف",IF(J42&gt;0,IF(I42=0,"لم يدفع","جزئي"),"مسدد"))))</f>
        <v/>
      </c>
      <c r="P42" s="6">
        <f>IF(A42&amp;""="","",IF(AND(N('الإعدادات'!$B$7)&gt;0,L42&gt;='الإعدادات'!$B$7),"غياب متكرر",""))</f>
        <v/>
      </c>
      <c r="Q42" s="20">
        <f>IF(ISNUMBER(J42),IF(J42&gt;0,COUNTIFS($J$6:$J$505,"&gt;"&amp;J42)+COUNTIFS($J$6:J42,J42),""),"")</f>
        <v/>
      </c>
    </row>
    <row r="43">
      <c r="A43" s="5" t="n"/>
      <c r="B43" s="5" t="n"/>
      <c r="C43" s="17" t="n"/>
      <c r="D43" s="5" t="n"/>
      <c r="E43" s="18" t="n"/>
      <c r="F43" s="5" t="n"/>
      <c r="G43" s="6">
        <f>IF(A43&amp;""="","",IFERROR(INDEX('المجموعات'!$B$6:$B$105,MATCH(D43&amp;"",'المجموعات'!$A$6:$A$105,0))&amp;" - "&amp;INDEX('المجموعات'!$C$6:$C$105,MATCH(D43&amp;"",'المجموعات'!$A$6:$A$105,0)),"كود مجموعة غير موجود"))</f>
        <v/>
      </c>
      <c r="H43" s="21">
        <f>IF(A43&amp;""="","",IF(F43="متوقف",0,IFERROR(MAX(0,INDEX('المجموعات'!$F$6:$F$105,MATCH(D43&amp;"",'المجموعات'!$A$6:$A$105,0))-N(E43)),"")))</f>
        <v/>
      </c>
      <c r="I43" s="21">
        <f>IF(A43&amp;""="","",SUMIFS('الدفعات'!$E$6:$E$2005,'الدفعات'!$B$6:$B$2005,A43&amp;"",'الدفعات'!$C$6:$C$2005,D43&amp;"",'الدفعات'!$D$6:$D$2005,"&gt;="&amp;'الإعدادات'!$B$5,'الدفعات'!$D$6:$D$2005,"&lt;"&amp;'الإعدادات'!$B$6))</f>
        <v/>
      </c>
      <c r="J43" s="21">
        <f>IF(H43="","",ROUND(H43-I43,2))</f>
        <v/>
      </c>
      <c r="K43" s="20">
        <f>IF(A43&amp;""="","",COUNTIFS('الحضور'!$C$6:$C$3005,A43&amp;"",'الحضور'!$B$6:$B$3005,D43&amp;"",'الحضور'!$D$6:$D$3005,"حاضر",'الحضور'!$A$6:$A$3005,"&gt;="&amp;'الإعدادات'!$B$5,'الحضور'!$A$6:$A$3005,"&lt;"&amp;'الإعدادات'!$B$6))</f>
        <v/>
      </c>
      <c r="L43" s="20">
        <f>IF(A43&amp;""="","",COUNTIFS('الحضور'!$C$6:$C$3005,A43&amp;"",'الحضور'!$B$6:$B$3005,D43&amp;"",'الحضور'!$D$6:$D$3005,"غائب",'الحضور'!$A$6:$A$3005,"&gt;="&amp;'الإعدادات'!$B$5,'الحضور'!$A$6:$A$3005,"&lt;"&amp;'الإعدادات'!$B$6))</f>
        <v/>
      </c>
      <c r="M43" s="20">
        <f>IF(A43&amp;""="","",COUNTIFS('الحضور'!$C$6:$C$3005,A43&amp;"",'الحضور'!$B$6:$B$3005,D43&amp;"",'الحضور'!$D$6:$D$3005,"غائب بعذر",'الحضور'!$A$6:$A$3005,"&gt;="&amp;'الإعدادات'!$B$5,'الحضور'!$A$6:$A$3005,"&lt;"&amp;'الإعدادات'!$B$6))</f>
        <v/>
      </c>
      <c r="N43" s="22">
        <f>IF(A43&amp;""="","",IF(K43+L43=0,"",K43/(K43+L43)))</f>
        <v/>
      </c>
      <c r="O43" s="6">
        <f>IF(A43&amp;""="","",IF(H43="","كود مجموعة غير موجود",IF(F43="متوقف","متوقف",IF(J43&gt;0,IF(I43=0,"لم يدفع","جزئي"),"مسدد"))))</f>
        <v/>
      </c>
      <c r="P43" s="6">
        <f>IF(A43&amp;""="","",IF(AND(N('الإعدادات'!$B$7)&gt;0,L43&gt;='الإعدادات'!$B$7),"غياب متكرر",""))</f>
        <v/>
      </c>
      <c r="Q43" s="20">
        <f>IF(ISNUMBER(J43),IF(J43&gt;0,COUNTIFS($J$6:$J$505,"&gt;"&amp;J43)+COUNTIFS($J$6:J43,J43),""),"")</f>
        <v/>
      </c>
    </row>
    <row r="44">
      <c r="A44" s="5" t="n"/>
      <c r="B44" s="5" t="n"/>
      <c r="C44" s="17" t="n"/>
      <c r="D44" s="5" t="n"/>
      <c r="E44" s="18" t="n"/>
      <c r="F44" s="5" t="n"/>
      <c r="G44" s="6">
        <f>IF(A44&amp;""="","",IFERROR(INDEX('المجموعات'!$B$6:$B$105,MATCH(D44&amp;"",'المجموعات'!$A$6:$A$105,0))&amp;" - "&amp;INDEX('المجموعات'!$C$6:$C$105,MATCH(D44&amp;"",'المجموعات'!$A$6:$A$105,0)),"كود مجموعة غير موجود"))</f>
        <v/>
      </c>
      <c r="H44" s="21">
        <f>IF(A44&amp;""="","",IF(F44="متوقف",0,IFERROR(MAX(0,INDEX('المجموعات'!$F$6:$F$105,MATCH(D44&amp;"",'المجموعات'!$A$6:$A$105,0))-N(E44)),"")))</f>
        <v/>
      </c>
      <c r="I44" s="21">
        <f>IF(A44&amp;""="","",SUMIFS('الدفعات'!$E$6:$E$2005,'الدفعات'!$B$6:$B$2005,A44&amp;"",'الدفعات'!$C$6:$C$2005,D44&amp;"",'الدفعات'!$D$6:$D$2005,"&gt;="&amp;'الإعدادات'!$B$5,'الدفعات'!$D$6:$D$2005,"&lt;"&amp;'الإعدادات'!$B$6))</f>
        <v/>
      </c>
      <c r="J44" s="21">
        <f>IF(H44="","",ROUND(H44-I44,2))</f>
        <v/>
      </c>
      <c r="K44" s="20">
        <f>IF(A44&amp;""="","",COUNTIFS('الحضور'!$C$6:$C$3005,A44&amp;"",'الحضور'!$B$6:$B$3005,D44&amp;"",'الحضور'!$D$6:$D$3005,"حاضر",'الحضور'!$A$6:$A$3005,"&gt;="&amp;'الإعدادات'!$B$5,'الحضور'!$A$6:$A$3005,"&lt;"&amp;'الإعدادات'!$B$6))</f>
        <v/>
      </c>
      <c r="L44" s="20">
        <f>IF(A44&amp;""="","",COUNTIFS('الحضور'!$C$6:$C$3005,A44&amp;"",'الحضور'!$B$6:$B$3005,D44&amp;"",'الحضور'!$D$6:$D$3005,"غائب",'الحضور'!$A$6:$A$3005,"&gt;="&amp;'الإعدادات'!$B$5,'الحضور'!$A$6:$A$3005,"&lt;"&amp;'الإعدادات'!$B$6))</f>
        <v/>
      </c>
      <c r="M44" s="20">
        <f>IF(A44&amp;""="","",COUNTIFS('الحضور'!$C$6:$C$3005,A44&amp;"",'الحضور'!$B$6:$B$3005,D44&amp;"",'الحضور'!$D$6:$D$3005,"غائب بعذر",'الحضور'!$A$6:$A$3005,"&gt;="&amp;'الإعدادات'!$B$5,'الحضور'!$A$6:$A$3005,"&lt;"&amp;'الإعدادات'!$B$6))</f>
        <v/>
      </c>
      <c r="N44" s="22">
        <f>IF(A44&amp;""="","",IF(K44+L44=0,"",K44/(K44+L44)))</f>
        <v/>
      </c>
      <c r="O44" s="6">
        <f>IF(A44&amp;""="","",IF(H44="","كود مجموعة غير موجود",IF(F44="متوقف","متوقف",IF(J44&gt;0,IF(I44=0,"لم يدفع","جزئي"),"مسدد"))))</f>
        <v/>
      </c>
      <c r="P44" s="6">
        <f>IF(A44&amp;""="","",IF(AND(N('الإعدادات'!$B$7)&gt;0,L44&gt;='الإعدادات'!$B$7),"غياب متكرر",""))</f>
        <v/>
      </c>
      <c r="Q44" s="20">
        <f>IF(ISNUMBER(J44),IF(J44&gt;0,COUNTIFS($J$6:$J$505,"&gt;"&amp;J44)+COUNTIFS($J$6:J44,J44),""),"")</f>
        <v/>
      </c>
    </row>
    <row r="45">
      <c r="A45" s="5" t="n"/>
      <c r="B45" s="5" t="n"/>
      <c r="C45" s="17" t="n"/>
      <c r="D45" s="5" t="n"/>
      <c r="E45" s="18" t="n"/>
      <c r="F45" s="5" t="n"/>
      <c r="G45" s="6">
        <f>IF(A45&amp;""="","",IFERROR(INDEX('المجموعات'!$B$6:$B$105,MATCH(D45&amp;"",'المجموعات'!$A$6:$A$105,0))&amp;" - "&amp;INDEX('المجموعات'!$C$6:$C$105,MATCH(D45&amp;"",'المجموعات'!$A$6:$A$105,0)),"كود مجموعة غير موجود"))</f>
        <v/>
      </c>
      <c r="H45" s="21">
        <f>IF(A45&amp;""="","",IF(F45="متوقف",0,IFERROR(MAX(0,INDEX('المجموعات'!$F$6:$F$105,MATCH(D45&amp;"",'المجموعات'!$A$6:$A$105,0))-N(E45)),"")))</f>
        <v/>
      </c>
      <c r="I45" s="21">
        <f>IF(A45&amp;""="","",SUMIFS('الدفعات'!$E$6:$E$2005,'الدفعات'!$B$6:$B$2005,A45&amp;"",'الدفعات'!$C$6:$C$2005,D45&amp;"",'الدفعات'!$D$6:$D$2005,"&gt;="&amp;'الإعدادات'!$B$5,'الدفعات'!$D$6:$D$2005,"&lt;"&amp;'الإعدادات'!$B$6))</f>
        <v/>
      </c>
      <c r="J45" s="21">
        <f>IF(H45="","",ROUND(H45-I45,2))</f>
        <v/>
      </c>
      <c r="K45" s="20">
        <f>IF(A45&amp;""="","",COUNTIFS('الحضور'!$C$6:$C$3005,A45&amp;"",'الحضور'!$B$6:$B$3005,D45&amp;"",'الحضور'!$D$6:$D$3005,"حاضر",'الحضور'!$A$6:$A$3005,"&gt;="&amp;'الإعدادات'!$B$5,'الحضور'!$A$6:$A$3005,"&lt;"&amp;'الإعدادات'!$B$6))</f>
        <v/>
      </c>
      <c r="L45" s="20">
        <f>IF(A45&amp;""="","",COUNTIFS('الحضور'!$C$6:$C$3005,A45&amp;"",'الحضور'!$B$6:$B$3005,D45&amp;"",'الحضور'!$D$6:$D$3005,"غائب",'الحضور'!$A$6:$A$3005,"&gt;="&amp;'الإعدادات'!$B$5,'الحضور'!$A$6:$A$3005,"&lt;"&amp;'الإعدادات'!$B$6))</f>
        <v/>
      </c>
      <c r="M45" s="20">
        <f>IF(A45&amp;""="","",COUNTIFS('الحضور'!$C$6:$C$3005,A45&amp;"",'الحضور'!$B$6:$B$3005,D45&amp;"",'الحضور'!$D$6:$D$3005,"غائب بعذر",'الحضور'!$A$6:$A$3005,"&gt;="&amp;'الإعدادات'!$B$5,'الحضور'!$A$6:$A$3005,"&lt;"&amp;'الإعدادات'!$B$6))</f>
        <v/>
      </c>
      <c r="N45" s="22">
        <f>IF(A45&amp;""="","",IF(K45+L45=0,"",K45/(K45+L45)))</f>
        <v/>
      </c>
      <c r="O45" s="6">
        <f>IF(A45&amp;""="","",IF(H45="","كود مجموعة غير موجود",IF(F45="متوقف","متوقف",IF(J45&gt;0,IF(I45=0,"لم يدفع","جزئي"),"مسدد"))))</f>
        <v/>
      </c>
      <c r="P45" s="6">
        <f>IF(A45&amp;""="","",IF(AND(N('الإعدادات'!$B$7)&gt;0,L45&gt;='الإعدادات'!$B$7),"غياب متكرر",""))</f>
        <v/>
      </c>
      <c r="Q45" s="20">
        <f>IF(ISNUMBER(J45),IF(J45&gt;0,COUNTIFS($J$6:$J$505,"&gt;"&amp;J45)+COUNTIFS($J$6:J45,J45),""),"")</f>
        <v/>
      </c>
    </row>
    <row r="46">
      <c r="A46" s="5" t="n"/>
      <c r="B46" s="5" t="n"/>
      <c r="C46" s="17" t="n"/>
      <c r="D46" s="5" t="n"/>
      <c r="E46" s="18" t="n"/>
      <c r="F46" s="5" t="n"/>
      <c r="G46" s="6">
        <f>IF(A46&amp;""="","",IFERROR(INDEX('المجموعات'!$B$6:$B$105,MATCH(D46&amp;"",'المجموعات'!$A$6:$A$105,0))&amp;" - "&amp;INDEX('المجموعات'!$C$6:$C$105,MATCH(D46&amp;"",'المجموعات'!$A$6:$A$105,0)),"كود مجموعة غير موجود"))</f>
        <v/>
      </c>
      <c r="H46" s="21">
        <f>IF(A46&amp;""="","",IF(F46="متوقف",0,IFERROR(MAX(0,INDEX('المجموعات'!$F$6:$F$105,MATCH(D46&amp;"",'المجموعات'!$A$6:$A$105,0))-N(E46)),"")))</f>
        <v/>
      </c>
      <c r="I46" s="21">
        <f>IF(A46&amp;""="","",SUMIFS('الدفعات'!$E$6:$E$2005,'الدفعات'!$B$6:$B$2005,A46&amp;"",'الدفعات'!$C$6:$C$2005,D46&amp;"",'الدفعات'!$D$6:$D$2005,"&gt;="&amp;'الإعدادات'!$B$5,'الدفعات'!$D$6:$D$2005,"&lt;"&amp;'الإعدادات'!$B$6))</f>
        <v/>
      </c>
      <c r="J46" s="21">
        <f>IF(H46="","",ROUND(H46-I46,2))</f>
        <v/>
      </c>
      <c r="K46" s="20">
        <f>IF(A46&amp;""="","",COUNTIFS('الحضور'!$C$6:$C$3005,A46&amp;"",'الحضور'!$B$6:$B$3005,D46&amp;"",'الحضور'!$D$6:$D$3005,"حاضر",'الحضور'!$A$6:$A$3005,"&gt;="&amp;'الإعدادات'!$B$5,'الحضور'!$A$6:$A$3005,"&lt;"&amp;'الإعدادات'!$B$6))</f>
        <v/>
      </c>
      <c r="L46" s="20">
        <f>IF(A46&amp;""="","",COUNTIFS('الحضور'!$C$6:$C$3005,A46&amp;"",'الحضور'!$B$6:$B$3005,D46&amp;"",'الحضور'!$D$6:$D$3005,"غائب",'الحضور'!$A$6:$A$3005,"&gt;="&amp;'الإعدادات'!$B$5,'الحضور'!$A$6:$A$3005,"&lt;"&amp;'الإعدادات'!$B$6))</f>
        <v/>
      </c>
      <c r="M46" s="20">
        <f>IF(A46&amp;""="","",COUNTIFS('الحضور'!$C$6:$C$3005,A46&amp;"",'الحضور'!$B$6:$B$3005,D46&amp;"",'الحضور'!$D$6:$D$3005,"غائب بعذر",'الحضور'!$A$6:$A$3005,"&gt;="&amp;'الإعدادات'!$B$5,'الحضور'!$A$6:$A$3005,"&lt;"&amp;'الإعدادات'!$B$6))</f>
        <v/>
      </c>
      <c r="N46" s="22">
        <f>IF(A46&amp;""="","",IF(K46+L46=0,"",K46/(K46+L46)))</f>
        <v/>
      </c>
      <c r="O46" s="6">
        <f>IF(A46&amp;""="","",IF(H46="","كود مجموعة غير موجود",IF(F46="متوقف","متوقف",IF(J46&gt;0,IF(I46=0,"لم يدفع","جزئي"),"مسدد"))))</f>
        <v/>
      </c>
      <c r="P46" s="6">
        <f>IF(A46&amp;""="","",IF(AND(N('الإعدادات'!$B$7)&gt;0,L46&gt;='الإعدادات'!$B$7),"غياب متكرر",""))</f>
        <v/>
      </c>
      <c r="Q46" s="20">
        <f>IF(ISNUMBER(J46),IF(J46&gt;0,COUNTIFS($J$6:$J$505,"&gt;"&amp;J46)+COUNTIFS($J$6:J46,J46),""),"")</f>
        <v/>
      </c>
    </row>
    <row r="47">
      <c r="A47" s="5" t="n"/>
      <c r="B47" s="5" t="n"/>
      <c r="C47" s="17" t="n"/>
      <c r="D47" s="5" t="n"/>
      <c r="E47" s="18" t="n"/>
      <c r="F47" s="5" t="n"/>
      <c r="G47" s="6">
        <f>IF(A47&amp;""="","",IFERROR(INDEX('المجموعات'!$B$6:$B$105,MATCH(D47&amp;"",'المجموعات'!$A$6:$A$105,0))&amp;" - "&amp;INDEX('المجموعات'!$C$6:$C$105,MATCH(D47&amp;"",'المجموعات'!$A$6:$A$105,0)),"كود مجموعة غير موجود"))</f>
        <v/>
      </c>
      <c r="H47" s="21">
        <f>IF(A47&amp;""="","",IF(F47="متوقف",0,IFERROR(MAX(0,INDEX('المجموعات'!$F$6:$F$105,MATCH(D47&amp;"",'المجموعات'!$A$6:$A$105,0))-N(E47)),"")))</f>
        <v/>
      </c>
      <c r="I47" s="21">
        <f>IF(A47&amp;""="","",SUMIFS('الدفعات'!$E$6:$E$2005,'الدفعات'!$B$6:$B$2005,A47&amp;"",'الدفعات'!$C$6:$C$2005,D47&amp;"",'الدفعات'!$D$6:$D$2005,"&gt;="&amp;'الإعدادات'!$B$5,'الدفعات'!$D$6:$D$2005,"&lt;"&amp;'الإعدادات'!$B$6))</f>
        <v/>
      </c>
      <c r="J47" s="21">
        <f>IF(H47="","",ROUND(H47-I47,2))</f>
        <v/>
      </c>
      <c r="K47" s="20">
        <f>IF(A47&amp;""="","",COUNTIFS('الحضور'!$C$6:$C$3005,A47&amp;"",'الحضور'!$B$6:$B$3005,D47&amp;"",'الحضور'!$D$6:$D$3005,"حاضر",'الحضور'!$A$6:$A$3005,"&gt;="&amp;'الإعدادات'!$B$5,'الحضور'!$A$6:$A$3005,"&lt;"&amp;'الإعدادات'!$B$6))</f>
        <v/>
      </c>
      <c r="L47" s="20">
        <f>IF(A47&amp;""="","",COUNTIFS('الحضور'!$C$6:$C$3005,A47&amp;"",'الحضور'!$B$6:$B$3005,D47&amp;"",'الحضور'!$D$6:$D$3005,"غائب",'الحضور'!$A$6:$A$3005,"&gt;="&amp;'الإعدادات'!$B$5,'الحضور'!$A$6:$A$3005,"&lt;"&amp;'الإعدادات'!$B$6))</f>
        <v/>
      </c>
      <c r="M47" s="20">
        <f>IF(A47&amp;""="","",COUNTIFS('الحضور'!$C$6:$C$3005,A47&amp;"",'الحضور'!$B$6:$B$3005,D47&amp;"",'الحضور'!$D$6:$D$3005,"غائب بعذر",'الحضور'!$A$6:$A$3005,"&gt;="&amp;'الإعدادات'!$B$5,'الحضور'!$A$6:$A$3005,"&lt;"&amp;'الإعدادات'!$B$6))</f>
        <v/>
      </c>
      <c r="N47" s="22">
        <f>IF(A47&amp;""="","",IF(K47+L47=0,"",K47/(K47+L47)))</f>
        <v/>
      </c>
      <c r="O47" s="6">
        <f>IF(A47&amp;""="","",IF(H47="","كود مجموعة غير موجود",IF(F47="متوقف","متوقف",IF(J47&gt;0,IF(I47=0,"لم يدفع","جزئي"),"مسدد"))))</f>
        <v/>
      </c>
      <c r="P47" s="6">
        <f>IF(A47&amp;""="","",IF(AND(N('الإعدادات'!$B$7)&gt;0,L47&gt;='الإعدادات'!$B$7),"غياب متكرر",""))</f>
        <v/>
      </c>
      <c r="Q47" s="20">
        <f>IF(ISNUMBER(J47),IF(J47&gt;0,COUNTIFS($J$6:$J$505,"&gt;"&amp;J47)+COUNTIFS($J$6:J47,J47),""),"")</f>
        <v/>
      </c>
    </row>
    <row r="48">
      <c r="A48" s="5" t="n"/>
      <c r="B48" s="5" t="n"/>
      <c r="C48" s="17" t="n"/>
      <c r="D48" s="5" t="n"/>
      <c r="E48" s="18" t="n"/>
      <c r="F48" s="5" t="n"/>
      <c r="G48" s="6">
        <f>IF(A48&amp;""="","",IFERROR(INDEX('المجموعات'!$B$6:$B$105,MATCH(D48&amp;"",'المجموعات'!$A$6:$A$105,0))&amp;" - "&amp;INDEX('المجموعات'!$C$6:$C$105,MATCH(D48&amp;"",'المجموعات'!$A$6:$A$105,0)),"كود مجموعة غير موجود"))</f>
        <v/>
      </c>
      <c r="H48" s="21">
        <f>IF(A48&amp;""="","",IF(F48="متوقف",0,IFERROR(MAX(0,INDEX('المجموعات'!$F$6:$F$105,MATCH(D48&amp;"",'المجموعات'!$A$6:$A$105,0))-N(E48)),"")))</f>
        <v/>
      </c>
      <c r="I48" s="21">
        <f>IF(A48&amp;""="","",SUMIFS('الدفعات'!$E$6:$E$2005,'الدفعات'!$B$6:$B$2005,A48&amp;"",'الدفعات'!$C$6:$C$2005,D48&amp;"",'الدفعات'!$D$6:$D$2005,"&gt;="&amp;'الإعدادات'!$B$5,'الدفعات'!$D$6:$D$2005,"&lt;"&amp;'الإعدادات'!$B$6))</f>
        <v/>
      </c>
      <c r="J48" s="21">
        <f>IF(H48="","",ROUND(H48-I48,2))</f>
        <v/>
      </c>
      <c r="K48" s="20">
        <f>IF(A48&amp;""="","",COUNTIFS('الحضور'!$C$6:$C$3005,A48&amp;"",'الحضور'!$B$6:$B$3005,D48&amp;"",'الحضور'!$D$6:$D$3005,"حاضر",'الحضور'!$A$6:$A$3005,"&gt;="&amp;'الإعدادات'!$B$5,'الحضور'!$A$6:$A$3005,"&lt;"&amp;'الإعدادات'!$B$6))</f>
        <v/>
      </c>
      <c r="L48" s="20">
        <f>IF(A48&amp;""="","",COUNTIFS('الحضور'!$C$6:$C$3005,A48&amp;"",'الحضور'!$B$6:$B$3005,D48&amp;"",'الحضور'!$D$6:$D$3005,"غائب",'الحضور'!$A$6:$A$3005,"&gt;="&amp;'الإعدادات'!$B$5,'الحضور'!$A$6:$A$3005,"&lt;"&amp;'الإعدادات'!$B$6))</f>
        <v/>
      </c>
      <c r="M48" s="20">
        <f>IF(A48&amp;""="","",COUNTIFS('الحضور'!$C$6:$C$3005,A48&amp;"",'الحضور'!$B$6:$B$3005,D48&amp;"",'الحضور'!$D$6:$D$3005,"غائب بعذر",'الحضور'!$A$6:$A$3005,"&gt;="&amp;'الإعدادات'!$B$5,'الحضور'!$A$6:$A$3005,"&lt;"&amp;'الإعدادات'!$B$6))</f>
        <v/>
      </c>
      <c r="N48" s="22">
        <f>IF(A48&amp;""="","",IF(K48+L48=0,"",K48/(K48+L48)))</f>
        <v/>
      </c>
      <c r="O48" s="6">
        <f>IF(A48&amp;""="","",IF(H48="","كود مجموعة غير موجود",IF(F48="متوقف","متوقف",IF(J48&gt;0,IF(I48=0,"لم يدفع","جزئي"),"مسدد"))))</f>
        <v/>
      </c>
      <c r="P48" s="6">
        <f>IF(A48&amp;""="","",IF(AND(N('الإعدادات'!$B$7)&gt;0,L48&gt;='الإعدادات'!$B$7),"غياب متكرر",""))</f>
        <v/>
      </c>
      <c r="Q48" s="20">
        <f>IF(ISNUMBER(J48),IF(J48&gt;0,COUNTIFS($J$6:$J$505,"&gt;"&amp;J48)+COUNTIFS($J$6:J48,J48),""),"")</f>
        <v/>
      </c>
    </row>
    <row r="49">
      <c r="A49" s="5" t="n"/>
      <c r="B49" s="5" t="n"/>
      <c r="C49" s="17" t="n"/>
      <c r="D49" s="5" t="n"/>
      <c r="E49" s="18" t="n"/>
      <c r="F49" s="5" t="n"/>
      <c r="G49" s="6">
        <f>IF(A49&amp;""="","",IFERROR(INDEX('المجموعات'!$B$6:$B$105,MATCH(D49&amp;"",'المجموعات'!$A$6:$A$105,0))&amp;" - "&amp;INDEX('المجموعات'!$C$6:$C$105,MATCH(D49&amp;"",'المجموعات'!$A$6:$A$105,0)),"كود مجموعة غير موجود"))</f>
        <v/>
      </c>
      <c r="H49" s="21">
        <f>IF(A49&amp;""="","",IF(F49="متوقف",0,IFERROR(MAX(0,INDEX('المجموعات'!$F$6:$F$105,MATCH(D49&amp;"",'المجموعات'!$A$6:$A$105,0))-N(E49)),"")))</f>
        <v/>
      </c>
      <c r="I49" s="21">
        <f>IF(A49&amp;""="","",SUMIFS('الدفعات'!$E$6:$E$2005,'الدفعات'!$B$6:$B$2005,A49&amp;"",'الدفعات'!$C$6:$C$2005,D49&amp;"",'الدفعات'!$D$6:$D$2005,"&gt;="&amp;'الإعدادات'!$B$5,'الدفعات'!$D$6:$D$2005,"&lt;"&amp;'الإعدادات'!$B$6))</f>
        <v/>
      </c>
      <c r="J49" s="21">
        <f>IF(H49="","",ROUND(H49-I49,2))</f>
        <v/>
      </c>
      <c r="K49" s="20">
        <f>IF(A49&amp;""="","",COUNTIFS('الحضور'!$C$6:$C$3005,A49&amp;"",'الحضور'!$B$6:$B$3005,D49&amp;"",'الحضور'!$D$6:$D$3005,"حاضر",'الحضور'!$A$6:$A$3005,"&gt;="&amp;'الإعدادات'!$B$5,'الحضور'!$A$6:$A$3005,"&lt;"&amp;'الإعدادات'!$B$6))</f>
        <v/>
      </c>
      <c r="L49" s="20">
        <f>IF(A49&amp;""="","",COUNTIFS('الحضور'!$C$6:$C$3005,A49&amp;"",'الحضور'!$B$6:$B$3005,D49&amp;"",'الحضور'!$D$6:$D$3005,"غائب",'الحضور'!$A$6:$A$3005,"&gt;="&amp;'الإعدادات'!$B$5,'الحضور'!$A$6:$A$3005,"&lt;"&amp;'الإعدادات'!$B$6))</f>
        <v/>
      </c>
      <c r="M49" s="20">
        <f>IF(A49&amp;""="","",COUNTIFS('الحضور'!$C$6:$C$3005,A49&amp;"",'الحضور'!$B$6:$B$3005,D49&amp;"",'الحضور'!$D$6:$D$3005,"غائب بعذر",'الحضور'!$A$6:$A$3005,"&gt;="&amp;'الإعدادات'!$B$5,'الحضور'!$A$6:$A$3005,"&lt;"&amp;'الإعدادات'!$B$6))</f>
        <v/>
      </c>
      <c r="N49" s="22">
        <f>IF(A49&amp;""="","",IF(K49+L49=0,"",K49/(K49+L49)))</f>
        <v/>
      </c>
      <c r="O49" s="6">
        <f>IF(A49&amp;""="","",IF(H49="","كود مجموعة غير موجود",IF(F49="متوقف","متوقف",IF(J49&gt;0,IF(I49=0,"لم يدفع","جزئي"),"مسدد"))))</f>
        <v/>
      </c>
      <c r="P49" s="6">
        <f>IF(A49&amp;""="","",IF(AND(N('الإعدادات'!$B$7)&gt;0,L49&gt;='الإعدادات'!$B$7),"غياب متكرر",""))</f>
        <v/>
      </c>
      <c r="Q49" s="20">
        <f>IF(ISNUMBER(J49),IF(J49&gt;0,COUNTIFS($J$6:$J$505,"&gt;"&amp;J49)+COUNTIFS($J$6:J49,J49),""),"")</f>
        <v/>
      </c>
    </row>
    <row r="50">
      <c r="A50" s="5" t="n"/>
      <c r="B50" s="5" t="n"/>
      <c r="C50" s="17" t="n"/>
      <c r="D50" s="5" t="n"/>
      <c r="E50" s="18" t="n"/>
      <c r="F50" s="5" t="n"/>
      <c r="G50" s="6">
        <f>IF(A50&amp;""="","",IFERROR(INDEX('المجموعات'!$B$6:$B$105,MATCH(D50&amp;"",'المجموعات'!$A$6:$A$105,0))&amp;" - "&amp;INDEX('المجموعات'!$C$6:$C$105,MATCH(D50&amp;"",'المجموعات'!$A$6:$A$105,0)),"كود مجموعة غير موجود"))</f>
        <v/>
      </c>
      <c r="H50" s="21">
        <f>IF(A50&amp;""="","",IF(F50="متوقف",0,IFERROR(MAX(0,INDEX('المجموعات'!$F$6:$F$105,MATCH(D50&amp;"",'المجموعات'!$A$6:$A$105,0))-N(E50)),"")))</f>
        <v/>
      </c>
      <c r="I50" s="21">
        <f>IF(A50&amp;""="","",SUMIFS('الدفعات'!$E$6:$E$2005,'الدفعات'!$B$6:$B$2005,A50&amp;"",'الدفعات'!$C$6:$C$2005,D50&amp;"",'الدفعات'!$D$6:$D$2005,"&gt;="&amp;'الإعدادات'!$B$5,'الدفعات'!$D$6:$D$2005,"&lt;"&amp;'الإعدادات'!$B$6))</f>
        <v/>
      </c>
      <c r="J50" s="21">
        <f>IF(H50="","",ROUND(H50-I50,2))</f>
        <v/>
      </c>
      <c r="K50" s="20">
        <f>IF(A50&amp;""="","",COUNTIFS('الحضور'!$C$6:$C$3005,A50&amp;"",'الحضور'!$B$6:$B$3005,D50&amp;"",'الحضور'!$D$6:$D$3005,"حاضر",'الحضور'!$A$6:$A$3005,"&gt;="&amp;'الإعدادات'!$B$5,'الحضور'!$A$6:$A$3005,"&lt;"&amp;'الإعدادات'!$B$6))</f>
        <v/>
      </c>
      <c r="L50" s="20">
        <f>IF(A50&amp;""="","",COUNTIFS('الحضور'!$C$6:$C$3005,A50&amp;"",'الحضور'!$B$6:$B$3005,D50&amp;"",'الحضور'!$D$6:$D$3005,"غائب",'الحضور'!$A$6:$A$3005,"&gt;="&amp;'الإعدادات'!$B$5,'الحضور'!$A$6:$A$3005,"&lt;"&amp;'الإعدادات'!$B$6))</f>
        <v/>
      </c>
      <c r="M50" s="20">
        <f>IF(A50&amp;""="","",COUNTIFS('الحضور'!$C$6:$C$3005,A50&amp;"",'الحضور'!$B$6:$B$3005,D50&amp;"",'الحضور'!$D$6:$D$3005,"غائب بعذر",'الحضور'!$A$6:$A$3005,"&gt;="&amp;'الإعدادات'!$B$5,'الحضور'!$A$6:$A$3005,"&lt;"&amp;'الإعدادات'!$B$6))</f>
        <v/>
      </c>
      <c r="N50" s="22">
        <f>IF(A50&amp;""="","",IF(K50+L50=0,"",K50/(K50+L50)))</f>
        <v/>
      </c>
      <c r="O50" s="6">
        <f>IF(A50&amp;""="","",IF(H50="","كود مجموعة غير موجود",IF(F50="متوقف","متوقف",IF(J50&gt;0,IF(I50=0,"لم يدفع","جزئي"),"مسدد"))))</f>
        <v/>
      </c>
      <c r="P50" s="6">
        <f>IF(A50&amp;""="","",IF(AND(N('الإعدادات'!$B$7)&gt;0,L50&gt;='الإعدادات'!$B$7),"غياب متكرر",""))</f>
        <v/>
      </c>
      <c r="Q50" s="20">
        <f>IF(ISNUMBER(J50),IF(J50&gt;0,COUNTIFS($J$6:$J$505,"&gt;"&amp;J50)+COUNTIFS($J$6:J50,J50),""),"")</f>
        <v/>
      </c>
    </row>
    <row r="51">
      <c r="A51" s="5" t="n"/>
      <c r="B51" s="5" t="n"/>
      <c r="C51" s="17" t="n"/>
      <c r="D51" s="5" t="n"/>
      <c r="E51" s="18" t="n"/>
      <c r="F51" s="5" t="n"/>
      <c r="G51" s="6">
        <f>IF(A51&amp;""="","",IFERROR(INDEX('المجموعات'!$B$6:$B$105,MATCH(D51&amp;"",'المجموعات'!$A$6:$A$105,0))&amp;" - "&amp;INDEX('المجموعات'!$C$6:$C$105,MATCH(D51&amp;"",'المجموعات'!$A$6:$A$105,0)),"كود مجموعة غير موجود"))</f>
        <v/>
      </c>
      <c r="H51" s="21">
        <f>IF(A51&amp;""="","",IF(F51="متوقف",0,IFERROR(MAX(0,INDEX('المجموعات'!$F$6:$F$105,MATCH(D51&amp;"",'المجموعات'!$A$6:$A$105,0))-N(E51)),"")))</f>
        <v/>
      </c>
      <c r="I51" s="21">
        <f>IF(A51&amp;""="","",SUMIFS('الدفعات'!$E$6:$E$2005,'الدفعات'!$B$6:$B$2005,A51&amp;"",'الدفعات'!$C$6:$C$2005,D51&amp;"",'الدفعات'!$D$6:$D$2005,"&gt;="&amp;'الإعدادات'!$B$5,'الدفعات'!$D$6:$D$2005,"&lt;"&amp;'الإعدادات'!$B$6))</f>
        <v/>
      </c>
      <c r="J51" s="21">
        <f>IF(H51="","",ROUND(H51-I51,2))</f>
        <v/>
      </c>
      <c r="K51" s="20">
        <f>IF(A51&amp;""="","",COUNTIFS('الحضور'!$C$6:$C$3005,A51&amp;"",'الحضور'!$B$6:$B$3005,D51&amp;"",'الحضور'!$D$6:$D$3005,"حاضر",'الحضور'!$A$6:$A$3005,"&gt;="&amp;'الإعدادات'!$B$5,'الحضور'!$A$6:$A$3005,"&lt;"&amp;'الإعدادات'!$B$6))</f>
        <v/>
      </c>
      <c r="L51" s="20">
        <f>IF(A51&amp;""="","",COUNTIFS('الحضور'!$C$6:$C$3005,A51&amp;"",'الحضور'!$B$6:$B$3005,D51&amp;"",'الحضور'!$D$6:$D$3005,"غائب",'الحضور'!$A$6:$A$3005,"&gt;="&amp;'الإعدادات'!$B$5,'الحضور'!$A$6:$A$3005,"&lt;"&amp;'الإعدادات'!$B$6))</f>
        <v/>
      </c>
      <c r="M51" s="20">
        <f>IF(A51&amp;""="","",COUNTIFS('الحضور'!$C$6:$C$3005,A51&amp;"",'الحضور'!$B$6:$B$3005,D51&amp;"",'الحضور'!$D$6:$D$3005,"غائب بعذر",'الحضور'!$A$6:$A$3005,"&gt;="&amp;'الإعدادات'!$B$5,'الحضور'!$A$6:$A$3005,"&lt;"&amp;'الإعدادات'!$B$6))</f>
        <v/>
      </c>
      <c r="N51" s="22">
        <f>IF(A51&amp;""="","",IF(K51+L51=0,"",K51/(K51+L51)))</f>
        <v/>
      </c>
      <c r="O51" s="6">
        <f>IF(A51&amp;""="","",IF(H51="","كود مجموعة غير موجود",IF(F51="متوقف","متوقف",IF(J51&gt;0,IF(I51=0,"لم يدفع","جزئي"),"مسدد"))))</f>
        <v/>
      </c>
      <c r="P51" s="6">
        <f>IF(A51&amp;""="","",IF(AND(N('الإعدادات'!$B$7)&gt;0,L51&gt;='الإعدادات'!$B$7),"غياب متكرر",""))</f>
        <v/>
      </c>
      <c r="Q51" s="20">
        <f>IF(ISNUMBER(J51),IF(J51&gt;0,COUNTIFS($J$6:$J$505,"&gt;"&amp;J51)+COUNTIFS($J$6:J51,J51),""),"")</f>
        <v/>
      </c>
    </row>
    <row r="52">
      <c r="A52" s="5" t="n"/>
      <c r="B52" s="5" t="n"/>
      <c r="C52" s="17" t="n"/>
      <c r="D52" s="5" t="n"/>
      <c r="E52" s="18" t="n"/>
      <c r="F52" s="5" t="n"/>
      <c r="G52" s="6">
        <f>IF(A52&amp;""="","",IFERROR(INDEX('المجموعات'!$B$6:$B$105,MATCH(D52&amp;"",'المجموعات'!$A$6:$A$105,0))&amp;" - "&amp;INDEX('المجموعات'!$C$6:$C$105,MATCH(D52&amp;"",'المجموعات'!$A$6:$A$105,0)),"كود مجموعة غير موجود"))</f>
        <v/>
      </c>
      <c r="H52" s="21">
        <f>IF(A52&amp;""="","",IF(F52="متوقف",0,IFERROR(MAX(0,INDEX('المجموعات'!$F$6:$F$105,MATCH(D52&amp;"",'المجموعات'!$A$6:$A$105,0))-N(E52)),"")))</f>
        <v/>
      </c>
      <c r="I52" s="21">
        <f>IF(A52&amp;""="","",SUMIFS('الدفعات'!$E$6:$E$2005,'الدفعات'!$B$6:$B$2005,A52&amp;"",'الدفعات'!$C$6:$C$2005,D52&amp;"",'الدفعات'!$D$6:$D$2005,"&gt;="&amp;'الإعدادات'!$B$5,'الدفعات'!$D$6:$D$2005,"&lt;"&amp;'الإعدادات'!$B$6))</f>
        <v/>
      </c>
      <c r="J52" s="21">
        <f>IF(H52="","",ROUND(H52-I52,2))</f>
        <v/>
      </c>
      <c r="K52" s="20">
        <f>IF(A52&amp;""="","",COUNTIFS('الحضور'!$C$6:$C$3005,A52&amp;"",'الحضور'!$B$6:$B$3005,D52&amp;"",'الحضور'!$D$6:$D$3005,"حاضر",'الحضور'!$A$6:$A$3005,"&gt;="&amp;'الإعدادات'!$B$5,'الحضور'!$A$6:$A$3005,"&lt;"&amp;'الإعدادات'!$B$6))</f>
        <v/>
      </c>
      <c r="L52" s="20">
        <f>IF(A52&amp;""="","",COUNTIFS('الحضور'!$C$6:$C$3005,A52&amp;"",'الحضور'!$B$6:$B$3005,D52&amp;"",'الحضور'!$D$6:$D$3005,"غائب",'الحضور'!$A$6:$A$3005,"&gt;="&amp;'الإعدادات'!$B$5,'الحضور'!$A$6:$A$3005,"&lt;"&amp;'الإعدادات'!$B$6))</f>
        <v/>
      </c>
      <c r="M52" s="20">
        <f>IF(A52&amp;""="","",COUNTIFS('الحضور'!$C$6:$C$3005,A52&amp;"",'الحضور'!$B$6:$B$3005,D52&amp;"",'الحضور'!$D$6:$D$3005,"غائب بعذر",'الحضور'!$A$6:$A$3005,"&gt;="&amp;'الإعدادات'!$B$5,'الحضور'!$A$6:$A$3005,"&lt;"&amp;'الإعدادات'!$B$6))</f>
        <v/>
      </c>
      <c r="N52" s="22">
        <f>IF(A52&amp;""="","",IF(K52+L52=0,"",K52/(K52+L52)))</f>
        <v/>
      </c>
      <c r="O52" s="6">
        <f>IF(A52&amp;""="","",IF(H52="","كود مجموعة غير موجود",IF(F52="متوقف","متوقف",IF(J52&gt;0,IF(I52=0,"لم يدفع","جزئي"),"مسدد"))))</f>
        <v/>
      </c>
      <c r="P52" s="6">
        <f>IF(A52&amp;""="","",IF(AND(N('الإعدادات'!$B$7)&gt;0,L52&gt;='الإعدادات'!$B$7),"غياب متكرر",""))</f>
        <v/>
      </c>
      <c r="Q52" s="20">
        <f>IF(ISNUMBER(J52),IF(J52&gt;0,COUNTIFS($J$6:$J$505,"&gt;"&amp;J52)+COUNTIFS($J$6:J52,J52),""),"")</f>
        <v/>
      </c>
    </row>
    <row r="53">
      <c r="A53" s="5" t="n"/>
      <c r="B53" s="5" t="n"/>
      <c r="C53" s="17" t="n"/>
      <c r="D53" s="5" t="n"/>
      <c r="E53" s="18" t="n"/>
      <c r="F53" s="5" t="n"/>
      <c r="G53" s="6">
        <f>IF(A53&amp;""="","",IFERROR(INDEX('المجموعات'!$B$6:$B$105,MATCH(D53&amp;"",'المجموعات'!$A$6:$A$105,0))&amp;" - "&amp;INDEX('المجموعات'!$C$6:$C$105,MATCH(D53&amp;"",'المجموعات'!$A$6:$A$105,0)),"كود مجموعة غير موجود"))</f>
        <v/>
      </c>
      <c r="H53" s="21">
        <f>IF(A53&amp;""="","",IF(F53="متوقف",0,IFERROR(MAX(0,INDEX('المجموعات'!$F$6:$F$105,MATCH(D53&amp;"",'المجموعات'!$A$6:$A$105,0))-N(E53)),"")))</f>
        <v/>
      </c>
      <c r="I53" s="21">
        <f>IF(A53&amp;""="","",SUMIFS('الدفعات'!$E$6:$E$2005,'الدفعات'!$B$6:$B$2005,A53&amp;"",'الدفعات'!$C$6:$C$2005,D53&amp;"",'الدفعات'!$D$6:$D$2005,"&gt;="&amp;'الإعدادات'!$B$5,'الدفعات'!$D$6:$D$2005,"&lt;"&amp;'الإعدادات'!$B$6))</f>
        <v/>
      </c>
      <c r="J53" s="21">
        <f>IF(H53="","",ROUND(H53-I53,2))</f>
        <v/>
      </c>
      <c r="K53" s="20">
        <f>IF(A53&amp;""="","",COUNTIFS('الحضور'!$C$6:$C$3005,A53&amp;"",'الحضور'!$B$6:$B$3005,D53&amp;"",'الحضور'!$D$6:$D$3005,"حاضر",'الحضور'!$A$6:$A$3005,"&gt;="&amp;'الإعدادات'!$B$5,'الحضور'!$A$6:$A$3005,"&lt;"&amp;'الإعدادات'!$B$6))</f>
        <v/>
      </c>
      <c r="L53" s="20">
        <f>IF(A53&amp;""="","",COUNTIFS('الحضور'!$C$6:$C$3005,A53&amp;"",'الحضور'!$B$6:$B$3005,D53&amp;"",'الحضور'!$D$6:$D$3005,"غائب",'الحضور'!$A$6:$A$3005,"&gt;="&amp;'الإعدادات'!$B$5,'الحضور'!$A$6:$A$3005,"&lt;"&amp;'الإعدادات'!$B$6))</f>
        <v/>
      </c>
      <c r="M53" s="20">
        <f>IF(A53&amp;""="","",COUNTIFS('الحضور'!$C$6:$C$3005,A53&amp;"",'الحضور'!$B$6:$B$3005,D53&amp;"",'الحضور'!$D$6:$D$3005,"غائب بعذر",'الحضور'!$A$6:$A$3005,"&gt;="&amp;'الإعدادات'!$B$5,'الحضور'!$A$6:$A$3005,"&lt;"&amp;'الإعدادات'!$B$6))</f>
        <v/>
      </c>
      <c r="N53" s="22">
        <f>IF(A53&amp;""="","",IF(K53+L53=0,"",K53/(K53+L53)))</f>
        <v/>
      </c>
      <c r="O53" s="6">
        <f>IF(A53&amp;""="","",IF(H53="","كود مجموعة غير موجود",IF(F53="متوقف","متوقف",IF(J53&gt;0,IF(I53=0,"لم يدفع","جزئي"),"مسدد"))))</f>
        <v/>
      </c>
      <c r="P53" s="6">
        <f>IF(A53&amp;""="","",IF(AND(N('الإعدادات'!$B$7)&gt;0,L53&gt;='الإعدادات'!$B$7),"غياب متكرر",""))</f>
        <v/>
      </c>
      <c r="Q53" s="20">
        <f>IF(ISNUMBER(J53),IF(J53&gt;0,COUNTIFS($J$6:$J$505,"&gt;"&amp;J53)+COUNTIFS($J$6:J53,J53),""),"")</f>
        <v/>
      </c>
    </row>
    <row r="54">
      <c r="A54" s="5" t="n"/>
      <c r="B54" s="5" t="n"/>
      <c r="C54" s="17" t="n"/>
      <c r="D54" s="5" t="n"/>
      <c r="E54" s="18" t="n"/>
      <c r="F54" s="5" t="n"/>
      <c r="G54" s="6">
        <f>IF(A54&amp;""="","",IFERROR(INDEX('المجموعات'!$B$6:$B$105,MATCH(D54&amp;"",'المجموعات'!$A$6:$A$105,0))&amp;" - "&amp;INDEX('المجموعات'!$C$6:$C$105,MATCH(D54&amp;"",'المجموعات'!$A$6:$A$105,0)),"كود مجموعة غير موجود"))</f>
        <v/>
      </c>
      <c r="H54" s="21">
        <f>IF(A54&amp;""="","",IF(F54="متوقف",0,IFERROR(MAX(0,INDEX('المجموعات'!$F$6:$F$105,MATCH(D54&amp;"",'المجموعات'!$A$6:$A$105,0))-N(E54)),"")))</f>
        <v/>
      </c>
      <c r="I54" s="21">
        <f>IF(A54&amp;""="","",SUMIFS('الدفعات'!$E$6:$E$2005,'الدفعات'!$B$6:$B$2005,A54&amp;"",'الدفعات'!$C$6:$C$2005,D54&amp;"",'الدفعات'!$D$6:$D$2005,"&gt;="&amp;'الإعدادات'!$B$5,'الدفعات'!$D$6:$D$2005,"&lt;"&amp;'الإعدادات'!$B$6))</f>
        <v/>
      </c>
      <c r="J54" s="21">
        <f>IF(H54="","",ROUND(H54-I54,2))</f>
        <v/>
      </c>
      <c r="K54" s="20">
        <f>IF(A54&amp;""="","",COUNTIFS('الحضور'!$C$6:$C$3005,A54&amp;"",'الحضور'!$B$6:$B$3005,D54&amp;"",'الحضور'!$D$6:$D$3005,"حاضر",'الحضور'!$A$6:$A$3005,"&gt;="&amp;'الإعدادات'!$B$5,'الحضور'!$A$6:$A$3005,"&lt;"&amp;'الإعدادات'!$B$6))</f>
        <v/>
      </c>
      <c r="L54" s="20">
        <f>IF(A54&amp;""="","",COUNTIFS('الحضور'!$C$6:$C$3005,A54&amp;"",'الحضور'!$B$6:$B$3005,D54&amp;"",'الحضور'!$D$6:$D$3005,"غائب",'الحضور'!$A$6:$A$3005,"&gt;="&amp;'الإعدادات'!$B$5,'الحضور'!$A$6:$A$3005,"&lt;"&amp;'الإعدادات'!$B$6))</f>
        <v/>
      </c>
      <c r="M54" s="20">
        <f>IF(A54&amp;""="","",COUNTIFS('الحضور'!$C$6:$C$3005,A54&amp;"",'الحضور'!$B$6:$B$3005,D54&amp;"",'الحضور'!$D$6:$D$3005,"غائب بعذر",'الحضور'!$A$6:$A$3005,"&gt;="&amp;'الإعدادات'!$B$5,'الحضور'!$A$6:$A$3005,"&lt;"&amp;'الإعدادات'!$B$6))</f>
        <v/>
      </c>
      <c r="N54" s="22">
        <f>IF(A54&amp;""="","",IF(K54+L54=0,"",K54/(K54+L54)))</f>
        <v/>
      </c>
      <c r="O54" s="6">
        <f>IF(A54&amp;""="","",IF(H54="","كود مجموعة غير موجود",IF(F54="متوقف","متوقف",IF(J54&gt;0,IF(I54=0,"لم يدفع","جزئي"),"مسدد"))))</f>
        <v/>
      </c>
      <c r="P54" s="6">
        <f>IF(A54&amp;""="","",IF(AND(N('الإعدادات'!$B$7)&gt;0,L54&gt;='الإعدادات'!$B$7),"غياب متكرر",""))</f>
        <v/>
      </c>
      <c r="Q54" s="20">
        <f>IF(ISNUMBER(J54),IF(J54&gt;0,COUNTIFS($J$6:$J$505,"&gt;"&amp;J54)+COUNTIFS($J$6:J54,J54),""),"")</f>
        <v/>
      </c>
    </row>
    <row r="55">
      <c r="A55" s="5" t="n"/>
      <c r="B55" s="5" t="n"/>
      <c r="C55" s="17" t="n"/>
      <c r="D55" s="5" t="n"/>
      <c r="E55" s="18" t="n"/>
      <c r="F55" s="5" t="n"/>
      <c r="G55" s="6">
        <f>IF(A55&amp;""="","",IFERROR(INDEX('المجموعات'!$B$6:$B$105,MATCH(D55&amp;"",'المجموعات'!$A$6:$A$105,0))&amp;" - "&amp;INDEX('المجموعات'!$C$6:$C$105,MATCH(D55&amp;"",'المجموعات'!$A$6:$A$105,0)),"كود مجموعة غير موجود"))</f>
        <v/>
      </c>
      <c r="H55" s="21">
        <f>IF(A55&amp;""="","",IF(F55="متوقف",0,IFERROR(MAX(0,INDEX('المجموعات'!$F$6:$F$105,MATCH(D55&amp;"",'المجموعات'!$A$6:$A$105,0))-N(E55)),"")))</f>
        <v/>
      </c>
      <c r="I55" s="21">
        <f>IF(A55&amp;""="","",SUMIFS('الدفعات'!$E$6:$E$2005,'الدفعات'!$B$6:$B$2005,A55&amp;"",'الدفعات'!$C$6:$C$2005,D55&amp;"",'الدفعات'!$D$6:$D$2005,"&gt;="&amp;'الإعدادات'!$B$5,'الدفعات'!$D$6:$D$2005,"&lt;"&amp;'الإعدادات'!$B$6))</f>
        <v/>
      </c>
      <c r="J55" s="21">
        <f>IF(H55="","",ROUND(H55-I55,2))</f>
        <v/>
      </c>
      <c r="K55" s="20">
        <f>IF(A55&amp;""="","",COUNTIFS('الحضور'!$C$6:$C$3005,A55&amp;"",'الحضور'!$B$6:$B$3005,D55&amp;"",'الحضور'!$D$6:$D$3005,"حاضر",'الحضور'!$A$6:$A$3005,"&gt;="&amp;'الإعدادات'!$B$5,'الحضور'!$A$6:$A$3005,"&lt;"&amp;'الإعدادات'!$B$6))</f>
        <v/>
      </c>
      <c r="L55" s="20">
        <f>IF(A55&amp;""="","",COUNTIFS('الحضور'!$C$6:$C$3005,A55&amp;"",'الحضور'!$B$6:$B$3005,D55&amp;"",'الحضور'!$D$6:$D$3005,"غائب",'الحضور'!$A$6:$A$3005,"&gt;="&amp;'الإعدادات'!$B$5,'الحضور'!$A$6:$A$3005,"&lt;"&amp;'الإعدادات'!$B$6))</f>
        <v/>
      </c>
      <c r="M55" s="20">
        <f>IF(A55&amp;""="","",COUNTIFS('الحضور'!$C$6:$C$3005,A55&amp;"",'الحضور'!$B$6:$B$3005,D55&amp;"",'الحضور'!$D$6:$D$3005,"غائب بعذر",'الحضور'!$A$6:$A$3005,"&gt;="&amp;'الإعدادات'!$B$5,'الحضور'!$A$6:$A$3005,"&lt;"&amp;'الإعدادات'!$B$6))</f>
        <v/>
      </c>
      <c r="N55" s="22">
        <f>IF(A55&amp;""="","",IF(K55+L55=0,"",K55/(K55+L55)))</f>
        <v/>
      </c>
      <c r="O55" s="6">
        <f>IF(A55&amp;""="","",IF(H55="","كود مجموعة غير موجود",IF(F55="متوقف","متوقف",IF(J55&gt;0,IF(I55=0,"لم يدفع","جزئي"),"مسدد"))))</f>
        <v/>
      </c>
      <c r="P55" s="6">
        <f>IF(A55&amp;""="","",IF(AND(N('الإعدادات'!$B$7)&gt;0,L55&gt;='الإعدادات'!$B$7),"غياب متكرر",""))</f>
        <v/>
      </c>
      <c r="Q55" s="20">
        <f>IF(ISNUMBER(J55),IF(J55&gt;0,COUNTIFS($J$6:$J$505,"&gt;"&amp;J55)+COUNTIFS($J$6:J55,J55),""),"")</f>
        <v/>
      </c>
    </row>
    <row r="56">
      <c r="A56" s="5" t="n"/>
      <c r="B56" s="5" t="n"/>
      <c r="C56" s="17" t="n"/>
      <c r="D56" s="5" t="n"/>
      <c r="E56" s="18" t="n"/>
      <c r="F56" s="5" t="n"/>
      <c r="G56" s="6">
        <f>IF(A56&amp;""="","",IFERROR(INDEX('المجموعات'!$B$6:$B$105,MATCH(D56&amp;"",'المجموعات'!$A$6:$A$105,0))&amp;" - "&amp;INDEX('المجموعات'!$C$6:$C$105,MATCH(D56&amp;"",'المجموعات'!$A$6:$A$105,0)),"كود مجموعة غير موجود"))</f>
        <v/>
      </c>
      <c r="H56" s="21">
        <f>IF(A56&amp;""="","",IF(F56="متوقف",0,IFERROR(MAX(0,INDEX('المجموعات'!$F$6:$F$105,MATCH(D56&amp;"",'المجموعات'!$A$6:$A$105,0))-N(E56)),"")))</f>
        <v/>
      </c>
      <c r="I56" s="21">
        <f>IF(A56&amp;""="","",SUMIFS('الدفعات'!$E$6:$E$2005,'الدفعات'!$B$6:$B$2005,A56&amp;"",'الدفعات'!$C$6:$C$2005,D56&amp;"",'الدفعات'!$D$6:$D$2005,"&gt;="&amp;'الإعدادات'!$B$5,'الدفعات'!$D$6:$D$2005,"&lt;"&amp;'الإعدادات'!$B$6))</f>
        <v/>
      </c>
      <c r="J56" s="21">
        <f>IF(H56="","",ROUND(H56-I56,2))</f>
        <v/>
      </c>
      <c r="K56" s="20">
        <f>IF(A56&amp;""="","",COUNTIFS('الحضور'!$C$6:$C$3005,A56&amp;"",'الحضور'!$B$6:$B$3005,D56&amp;"",'الحضور'!$D$6:$D$3005,"حاضر",'الحضور'!$A$6:$A$3005,"&gt;="&amp;'الإعدادات'!$B$5,'الحضور'!$A$6:$A$3005,"&lt;"&amp;'الإعدادات'!$B$6))</f>
        <v/>
      </c>
      <c r="L56" s="20">
        <f>IF(A56&amp;""="","",COUNTIFS('الحضور'!$C$6:$C$3005,A56&amp;"",'الحضور'!$B$6:$B$3005,D56&amp;"",'الحضور'!$D$6:$D$3005,"غائب",'الحضور'!$A$6:$A$3005,"&gt;="&amp;'الإعدادات'!$B$5,'الحضور'!$A$6:$A$3005,"&lt;"&amp;'الإعدادات'!$B$6))</f>
        <v/>
      </c>
      <c r="M56" s="20">
        <f>IF(A56&amp;""="","",COUNTIFS('الحضور'!$C$6:$C$3005,A56&amp;"",'الحضور'!$B$6:$B$3005,D56&amp;"",'الحضور'!$D$6:$D$3005,"غائب بعذر",'الحضور'!$A$6:$A$3005,"&gt;="&amp;'الإعدادات'!$B$5,'الحضور'!$A$6:$A$3005,"&lt;"&amp;'الإعدادات'!$B$6))</f>
        <v/>
      </c>
      <c r="N56" s="22">
        <f>IF(A56&amp;""="","",IF(K56+L56=0,"",K56/(K56+L56)))</f>
        <v/>
      </c>
      <c r="O56" s="6">
        <f>IF(A56&amp;""="","",IF(H56="","كود مجموعة غير موجود",IF(F56="متوقف","متوقف",IF(J56&gt;0,IF(I56=0,"لم يدفع","جزئي"),"مسدد"))))</f>
        <v/>
      </c>
      <c r="P56" s="6">
        <f>IF(A56&amp;""="","",IF(AND(N('الإعدادات'!$B$7)&gt;0,L56&gt;='الإعدادات'!$B$7),"غياب متكرر",""))</f>
        <v/>
      </c>
      <c r="Q56" s="20">
        <f>IF(ISNUMBER(J56),IF(J56&gt;0,COUNTIFS($J$6:$J$505,"&gt;"&amp;J56)+COUNTIFS($J$6:J56,J56),""),"")</f>
        <v/>
      </c>
    </row>
    <row r="57">
      <c r="A57" s="5" t="n"/>
      <c r="B57" s="5" t="n"/>
      <c r="C57" s="17" t="n"/>
      <c r="D57" s="5" t="n"/>
      <c r="E57" s="18" t="n"/>
      <c r="F57" s="5" t="n"/>
      <c r="G57" s="6">
        <f>IF(A57&amp;""="","",IFERROR(INDEX('المجموعات'!$B$6:$B$105,MATCH(D57&amp;"",'المجموعات'!$A$6:$A$105,0))&amp;" - "&amp;INDEX('المجموعات'!$C$6:$C$105,MATCH(D57&amp;"",'المجموعات'!$A$6:$A$105,0)),"كود مجموعة غير موجود"))</f>
        <v/>
      </c>
      <c r="H57" s="21">
        <f>IF(A57&amp;""="","",IF(F57="متوقف",0,IFERROR(MAX(0,INDEX('المجموعات'!$F$6:$F$105,MATCH(D57&amp;"",'المجموعات'!$A$6:$A$105,0))-N(E57)),"")))</f>
        <v/>
      </c>
      <c r="I57" s="21">
        <f>IF(A57&amp;""="","",SUMIFS('الدفعات'!$E$6:$E$2005,'الدفعات'!$B$6:$B$2005,A57&amp;"",'الدفعات'!$C$6:$C$2005,D57&amp;"",'الدفعات'!$D$6:$D$2005,"&gt;="&amp;'الإعدادات'!$B$5,'الدفعات'!$D$6:$D$2005,"&lt;"&amp;'الإعدادات'!$B$6))</f>
        <v/>
      </c>
      <c r="J57" s="21">
        <f>IF(H57="","",ROUND(H57-I57,2))</f>
        <v/>
      </c>
      <c r="K57" s="20">
        <f>IF(A57&amp;""="","",COUNTIFS('الحضور'!$C$6:$C$3005,A57&amp;"",'الحضور'!$B$6:$B$3005,D57&amp;"",'الحضور'!$D$6:$D$3005,"حاضر",'الحضور'!$A$6:$A$3005,"&gt;="&amp;'الإعدادات'!$B$5,'الحضور'!$A$6:$A$3005,"&lt;"&amp;'الإعدادات'!$B$6))</f>
        <v/>
      </c>
      <c r="L57" s="20">
        <f>IF(A57&amp;""="","",COUNTIFS('الحضور'!$C$6:$C$3005,A57&amp;"",'الحضور'!$B$6:$B$3005,D57&amp;"",'الحضور'!$D$6:$D$3005,"غائب",'الحضور'!$A$6:$A$3005,"&gt;="&amp;'الإعدادات'!$B$5,'الحضور'!$A$6:$A$3005,"&lt;"&amp;'الإعدادات'!$B$6))</f>
        <v/>
      </c>
      <c r="M57" s="20">
        <f>IF(A57&amp;""="","",COUNTIFS('الحضور'!$C$6:$C$3005,A57&amp;"",'الحضور'!$B$6:$B$3005,D57&amp;"",'الحضور'!$D$6:$D$3005,"غائب بعذر",'الحضور'!$A$6:$A$3005,"&gt;="&amp;'الإعدادات'!$B$5,'الحضور'!$A$6:$A$3005,"&lt;"&amp;'الإعدادات'!$B$6))</f>
        <v/>
      </c>
      <c r="N57" s="22">
        <f>IF(A57&amp;""="","",IF(K57+L57=0,"",K57/(K57+L57)))</f>
        <v/>
      </c>
      <c r="O57" s="6">
        <f>IF(A57&amp;""="","",IF(H57="","كود مجموعة غير موجود",IF(F57="متوقف","متوقف",IF(J57&gt;0,IF(I57=0,"لم يدفع","جزئي"),"مسدد"))))</f>
        <v/>
      </c>
      <c r="P57" s="6">
        <f>IF(A57&amp;""="","",IF(AND(N('الإعدادات'!$B$7)&gt;0,L57&gt;='الإعدادات'!$B$7),"غياب متكرر",""))</f>
        <v/>
      </c>
      <c r="Q57" s="20">
        <f>IF(ISNUMBER(J57),IF(J57&gt;0,COUNTIFS($J$6:$J$505,"&gt;"&amp;J57)+COUNTIFS($J$6:J57,J57),""),"")</f>
        <v/>
      </c>
    </row>
    <row r="58">
      <c r="A58" s="5" t="n"/>
      <c r="B58" s="5" t="n"/>
      <c r="C58" s="17" t="n"/>
      <c r="D58" s="5" t="n"/>
      <c r="E58" s="18" t="n"/>
      <c r="F58" s="5" t="n"/>
      <c r="G58" s="6">
        <f>IF(A58&amp;""="","",IFERROR(INDEX('المجموعات'!$B$6:$B$105,MATCH(D58&amp;"",'المجموعات'!$A$6:$A$105,0))&amp;" - "&amp;INDEX('المجموعات'!$C$6:$C$105,MATCH(D58&amp;"",'المجموعات'!$A$6:$A$105,0)),"كود مجموعة غير موجود"))</f>
        <v/>
      </c>
      <c r="H58" s="21">
        <f>IF(A58&amp;""="","",IF(F58="متوقف",0,IFERROR(MAX(0,INDEX('المجموعات'!$F$6:$F$105,MATCH(D58&amp;"",'المجموعات'!$A$6:$A$105,0))-N(E58)),"")))</f>
        <v/>
      </c>
      <c r="I58" s="21">
        <f>IF(A58&amp;""="","",SUMIFS('الدفعات'!$E$6:$E$2005,'الدفعات'!$B$6:$B$2005,A58&amp;"",'الدفعات'!$C$6:$C$2005,D58&amp;"",'الدفعات'!$D$6:$D$2005,"&gt;="&amp;'الإعدادات'!$B$5,'الدفعات'!$D$6:$D$2005,"&lt;"&amp;'الإعدادات'!$B$6))</f>
        <v/>
      </c>
      <c r="J58" s="21">
        <f>IF(H58="","",ROUND(H58-I58,2))</f>
        <v/>
      </c>
      <c r="K58" s="20">
        <f>IF(A58&amp;""="","",COUNTIFS('الحضور'!$C$6:$C$3005,A58&amp;"",'الحضور'!$B$6:$B$3005,D58&amp;"",'الحضور'!$D$6:$D$3005,"حاضر",'الحضور'!$A$6:$A$3005,"&gt;="&amp;'الإعدادات'!$B$5,'الحضور'!$A$6:$A$3005,"&lt;"&amp;'الإعدادات'!$B$6))</f>
        <v/>
      </c>
      <c r="L58" s="20">
        <f>IF(A58&amp;""="","",COUNTIFS('الحضور'!$C$6:$C$3005,A58&amp;"",'الحضور'!$B$6:$B$3005,D58&amp;"",'الحضور'!$D$6:$D$3005,"غائب",'الحضور'!$A$6:$A$3005,"&gt;="&amp;'الإعدادات'!$B$5,'الحضور'!$A$6:$A$3005,"&lt;"&amp;'الإعدادات'!$B$6))</f>
        <v/>
      </c>
      <c r="M58" s="20">
        <f>IF(A58&amp;""="","",COUNTIFS('الحضور'!$C$6:$C$3005,A58&amp;"",'الحضور'!$B$6:$B$3005,D58&amp;"",'الحضور'!$D$6:$D$3005,"غائب بعذر",'الحضور'!$A$6:$A$3005,"&gt;="&amp;'الإعدادات'!$B$5,'الحضور'!$A$6:$A$3005,"&lt;"&amp;'الإعدادات'!$B$6))</f>
        <v/>
      </c>
      <c r="N58" s="22">
        <f>IF(A58&amp;""="","",IF(K58+L58=0,"",K58/(K58+L58)))</f>
        <v/>
      </c>
      <c r="O58" s="6">
        <f>IF(A58&amp;""="","",IF(H58="","كود مجموعة غير موجود",IF(F58="متوقف","متوقف",IF(J58&gt;0,IF(I58=0,"لم يدفع","جزئي"),"مسدد"))))</f>
        <v/>
      </c>
      <c r="P58" s="6">
        <f>IF(A58&amp;""="","",IF(AND(N('الإعدادات'!$B$7)&gt;0,L58&gt;='الإعدادات'!$B$7),"غياب متكرر",""))</f>
        <v/>
      </c>
      <c r="Q58" s="20">
        <f>IF(ISNUMBER(J58),IF(J58&gt;0,COUNTIFS($J$6:$J$505,"&gt;"&amp;J58)+COUNTIFS($J$6:J58,J58),""),"")</f>
        <v/>
      </c>
    </row>
    <row r="59">
      <c r="A59" s="5" t="n"/>
      <c r="B59" s="5" t="n"/>
      <c r="C59" s="17" t="n"/>
      <c r="D59" s="5" t="n"/>
      <c r="E59" s="18" t="n"/>
      <c r="F59" s="5" t="n"/>
      <c r="G59" s="6">
        <f>IF(A59&amp;""="","",IFERROR(INDEX('المجموعات'!$B$6:$B$105,MATCH(D59&amp;"",'المجموعات'!$A$6:$A$105,0))&amp;" - "&amp;INDEX('المجموعات'!$C$6:$C$105,MATCH(D59&amp;"",'المجموعات'!$A$6:$A$105,0)),"كود مجموعة غير موجود"))</f>
        <v/>
      </c>
      <c r="H59" s="21">
        <f>IF(A59&amp;""="","",IF(F59="متوقف",0,IFERROR(MAX(0,INDEX('المجموعات'!$F$6:$F$105,MATCH(D59&amp;"",'المجموعات'!$A$6:$A$105,0))-N(E59)),"")))</f>
        <v/>
      </c>
      <c r="I59" s="21">
        <f>IF(A59&amp;""="","",SUMIFS('الدفعات'!$E$6:$E$2005,'الدفعات'!$B$6:$B$2005,A59&amp;"",'الدفعات'!$C$6:$C$2005,D59&amp;"",'الدفعات'!$D$6:$D$2005,"&gt;="&amp;'الإعدادات'!$B$5,'الدفعات'!$D$6:$D$2005,"&lt;"&amp;'الإعدادات'!$B$6))</f>
        <v/>
      </c>
      <c r="J59" s="21">
        <f>IF(H59="","",ROUND(H59-I59,2))</f>
        <v/>
      </c>
      <c r="K59" s="20">
        <f>IF(A59&amp;""="","",COUNTIFS('الحضور'!$C$6:$C$3005,A59&amp;"",'الحضور'!$B$6:$B$3005,D59&amp;"",'الحضور'!$D$6:$D$3005,"حاضر",'الحضور'!$A$6:$A$3005,"&gt;="&amp;'الإعدادات'!$B$5,'الحضور'!$A$6:$A$3005,"&lt;"&amp;'الإعدادات'!$B$6))</f>
        <v/>
      </c>
      <c r="L59" s="20">
        <f>IF(A59&amp;""="","",COUNTIFS('الحضور'!$C$6:$C$3005,A59&amp;"",'الحضور'!$B$6:$B$3005,D59&amp;"",'الحضور'!$D$6:$D$3005,"غائب",'الحضور'!$A$6:$A$3005,"&gt;="&amp;'الإعدادات'!$B$5,'الحضور'!$A$6:$A$3005,"&lt;"&amp;'الإعدادات'!$B$6))</f>
        <v/>
      </c>
      <c r="M59" s="20">
        <f>IF(A59&amp;""="","",COUNTIFS('الحضور'!$C$6:$C$3005,A59&amp;"",'الحضور'!$B$6:$B$3005,D59&amp;"",'الحضور'!$D$6:$D$3005,"غائب بعذر",'الحضور'!$A$6:$A$3005,"&gt;="&amp;'الإعدادات'!$B$5,'الحضور'!$A$6:$A$3005,"&lt;"&amp;'الإعدادات'!$B$6))</f>
        <v/>
      </c>
      <c r="N59" s="22">
        <f>IF(A59&amp;""="","",IF(K59+L59=0,"",K59/(K59+L59)))</f>
        <v/>
      </c>
      <c r="O59" s="6">
        <f>IF(A59&amp;""="","",IF(H59="","كود مجموعة غير موجود",IF(F59="متوقف","متوقف",IF(J59&gt;0,IF(I59=0,"لم يدفع","جزئي"),"مسدد"))))</f>
        <v/>
      </c>
      <c r="P59" s="6">
        <f>IF(A59&amp;""="","",IF(AND(N('الإعدادات'!$B$7)&gt;0,L59&gt;='الإعدادات'!$B$7),"غياب متكرر",""))</f>
        <v/>
      </c>
      <c r="Q59" s="20">
        <f>IF(ISNUMBER(J59),IF(J59&gt;0,COUNTIFS($J$6:$J$505,"&gt;"&amp;J59)+COUNTIFS($J$6:J59,J59),""),"")</f>
        <v/>
      </c>
    </row>
    <row r="60">
      <c r="A60" s="5" t="n"/>
      <c r="B60" s="5" t="n"/>
      <c r="C60" s="17" t="n"/>
      <c r="D60" s="5" t="n"/>
      <c r="E60" s="18" t="n"/>
      <c r="F60" s="5" t="n"/>
      <c r="G60" s="6">
        <f>IF(A60&amp;""="","",IFERROR(INDEX('المجموعات'!$B$6:$B$105,MATCH(D60&amp;"",'المجموعات'!$A$6:$A$105,0))&amp;" - "&amp;INDEX('المجموعات'!$C$6:$C$105,MATCH(D60&amp;"",'المجموعات'!$A$6:$A$105,0)),"كود مجموعة غير موجود"))</f>
        <v/>
      </c>
      <c r="H60" s="21">
        <f>IF(A60&amp;""="","",IF(F60="متوقف",0,IFERROR(MAX(0,INDEX('المجموعات'!$F$6:$F$105,MATCH(D60&amp;"",'المجموعات'!$A$6:$A$105,0))-N(E60)),"")))</f>
        <v/>
      </c>
      <c r="I60" s="21">
        <f>IF(A60&amp;""="","",SUMIFS('الدفعات'!$E$6:$E$2005,'الدفعات'!$B$6:$B$2005,A60&amp;"",'الدفعات'!$C$6:$C$2005,D60&amp;"",'الدفعات'!$D$6:$D$2005,"&gt;="&amp;'الإعدادات'!$B$5,'الدفعات'!$D$6:$D$2005,"&lt;"&amp;'الإعدادات'!$B$6))</f>
        <v/>
      </c>
      <c r="J60" s="21">
        <f>IF(H60="","",ROUND(H60-I60,2))</f>
        <v/>
      </c>
      <c r="K60" s="20">
        <f>IF(A60&amp;""="","",COUNTIFS('الحضور'!$C$6:$C$3005,A60&amp;"",'الحضور'!$B$6:$B$3005,D60&amp;"",'الحضور'!$D$6:$D$3005,"حاضر",'الحضور'!$A$6:$A$3005,"&gt;="&amp;'الإعدادات'!$B$5,'الحضور'!$A$6:$A$3005,"&lt;"&amp;'الإعدادات'!$B$6))</f>
        <v/>
      </c>
      <c r="L60" s="20">
        <f>IF(A60&amp;""="","",COUNTIFS('الحضور'!$C$6:$C$3005,A60&amp;"",'الحضور'!$B$6:$B$3005,D60&amp;"",'الحضور'!$D$6:$D$3005,"غائب",'الحضور'!$A$6:$A$3005,"&gt;="&amp;'الإعدادات'!$B$5,'الحضور'!$A$6:$A$3005,"&lt;"&amp;'الإعدادات'!$B$6))</f>
        <v/>
      </c>
      <c r="M60" s="20">
        <f>IF(A60&amp;""="","",COUNTIFS('الحضور'!$C$6:$C$3005,A60&amp;"",'الحضور'!$B$6:$B$3005,D60&amp;"",'الحضور'!$D$6:$D$3005,"غائب بعذر",'الحضور'!$A$6:$A$3005,"&gt;="&amp;'الإعدادات'!$B$5,'الحضور'!$A$6:$A$3005,"&lt;"&amp;'الإعدادات'!$B$6))</f>
        <v/>
      </c>
      <c r="N60" s="22">
        <f>IF(A60&amp;""="","",IF(K60+L60=0,"",K60/(K60+L60)))</f>
        <v/>
      </c>
      <c r="O60" s="6">
        <f>IF(A60&amp;""="","",IF(H60="","كود مجموعة غير موجود",IF(F60="متوقف","متوقف",IF(J60&gt;0,IF(I60=0,"لم يدفع","جزئي"),"مسدد"))))</f>
        <v/>
      </c>
      <c r="P60" s="6">
        <f>IF(A60&amp;""="","",IF(AND(N('الإعدادات'!$B$7)&gt;0,L60&gt;='الإعدادات'!$B$7),"غياب متكرر",""))</f>
        <v/>
      </c>
      <c r="Q60" s="20">
        <f>IF(ISNUMBER(J60),IF(J60&gt;0,COUNTIFS($J$6:$J$505,"&gt;"&amp;J60)+COUNTIFS($J$6:J60,J60),""),"")</f>
        <v/>
      </c>
    </row>
    <row r="61">
      <c r="A61" s="5" t="n"/>
      <c r="B61" s="5" t="n"/>
      <c r="C61" s="17" t="n"/>
      <c r="D61" s="5" t="n"/>
      <c r="E61" s="18" t="n"/>
      <c r="F61" s="5" t="n"/>
      <c r="G61" s="6">
        <f>IF(A61&amp;""="","",IFERROR(INDEX('المجموعات'!$B$6:$B$105,MATCH(D61&amp;"",'المجموعات'!$A$6:$A$105,0))&amp;" - "&amp;INDEX('المجموعات'!$C$6:$C$105,MATCH(D61&amp;"",'المجموعات'!$A$6:$A$105,0)),"كود مجموعة غير موجود"))</f>
        <v/>
      </c>
      <c r="H61" s="21">
        <f>IF(A61&amp;""="","",IF(F61="متوقف",0,IFERROR(MAX(0,INDEX('المجموعات'!$F$6:$F$105,MATCH(D61&amp;"",'المجموعات'!$A$6:$A$105,0))-N(E61)),"")))</f>
        <v/>
      </c>
      <c r="I61" s="21">
        <f>IF(A61&amp;""="","",SUMIFS('الدفعات'!$E$6:$E$2005,'الدفعات'!$B$6:$B$2005,A61&amp;"",'الدفعات'!$C$6:$C$2005,D61&amp;"",'الدفعات'!$D$6:$D$2005,"&gt;="&amp;'الإعدادات'!$B$5,'الدفعات'!$D$6:$D$2005,"&lt;"&amp;'الإعدادات'!$B$6))</f>
        <v/>
      </c>
      <c r="J61" s="21">
        <f>IF(H61="","",ROUND(H61-I61,2))</f>
        <v/>
      </c>
      <c r="K61" s="20">
        <f>IF(A61&amp;""="","",COUNTIFS('الحضور'!$C$6:$C$3005,A61&amp;"",'الحضور'!$B$6:$B$3005,D61&amp;"",'الحضور'!$D$6:$D$3005,"حاضر",'الحضور'!$A$6:$A$3005,"&gt;="&amp;'الإعدادات'!$B$5,'الحضور'!$A$6:$A$3005,"&lt;"&amp;'الإعدادات'!$B$6))</f>
        <v/>
      </c>
      <c r="L61" s="20">
        <f>IF(A61&amp;""="","",COUNTIFS('الحضور'!$C$6:$C$3005,A61&amp;"",'الحضور'!$B$6:$B$3005,D61&amp;"",'الحضور'!$D$6:$D$3005,"غائب",'الحضور'!$A$6:$A$3005,"&gt;="&amp;'الإعدادات'!$B$5,'الحضور'!$A$6:$A$3005,"&lt;"&amp;'الإعدادات'!$B$6))</f>
        <v/>
      </c>
      <c r="M61" s="20">
        <f>IF(A61&amp;""="","",COUNTIFS('الحضور'!$C$6:$C$3005,A61&amp;"",'الحضور'!$B$6:$B$3005,D61&amp;"",'الحضور'!$D$6:$D$3005,"غائب بعذر",'الحضور'!$A$6:$A$3005,"&gt;="&amp;'الإعدادات'!$B$5,'الحضور'!$A$6:$A$3005,"&lt;"&amp;'الإعدادات'!$B$6))</f>
        <v/>
      </c>
      <c r="N61" s="22">
        <f>IF(A61&amp;""="","",IF(K61+L61=0,"",K61/(K61+L61)))</f>
        <v/>
      </c>
      <c r="O61" s="6">
        <f>IF(A61&amp;""="","",IF(H61="","كود مجموعة غير موجود",IF(F61="متوقف","متوقف",IF(J61&gt;0,IF(I61=0,"لم يدفع","جزئي"),"مسدد"))))</f>
        <v/>
      </c>
      <c r="P61" s="6">
        <f>IF(A61&amp;""="","",IF(AND(N('الإعدادات'!$B$7)&gt;0,L61&gt;='الإعدادات'!$B$7),"غياب متكرر",""))</f>
        <v/>
      </c>
      <c r="Q61" s="20">
        <f>IF(ISNUMBER(J61),IF(J61&gt;0,COUNTIFS($J$6:$J$505,"&gt;"&amp;J61)+COUNTIFS($J$6:J61,J61),""),"")</f>
        <v/>
      </c>
    </row>
    <row r="62">
      <c r="A62" s="5" t="n"/>
      <c r="B62" s="5" t="n"/>
      <c r="C62" s="17" t="n"/>
      <c r="D62" s="5" t="n"/>
      <c r="E62" s="18" t="n"/>
      <c r="F62" s="5" t="n"/>
      <c r="G62" s="6">
        <f>IF(A62&amp;""="","",IFERROR(INDEX('المجموعات'!$B$6:$B$105,MATCH(D62&amp;"",'المجموعات'!$A$6:$A$105,0))&amp;" - "&amp;INDEX('المجموعات'!$C$6:$C$105,MATCH(D62&amp;"",'المجموعات'!$A$6:$A$105,0)),"كود مجموعة غير موجود"))</f>
        <v/>
      </c>
      <c r="H62" s="21">
        <f>IF(A62&amp;""="","",IF(F62="متوقف",0,IFERROR(MAX(0,INDEX('المجموعات'!$F$6:$F$105,MATCH(D62&amp;"",'المجموعات'!$A$6:$A$105,0))-N(E62)),"")))</f>
        <v/>
      </c>
      <c r="I62" s="21">
        <f>IF(A62&amp;""="","",SUMIFS('الدفعات'!$E$6:$E$2005,'الدفعات'!$B$6:$B$2005,A62&amp;"",'الدفعات'!$C$6:$C$2005,D62&amp;"",'الدفعات'!$D$6:$D$2005,"&gt;="&amp;'الإعدادات'!$B$5,'الدفعات'!$D$6:$D$2005,"&lt;"&amp;'الإعدادات'!$B$6))</f>
        <v/>
      </c>
      <c r="J62" s="21">
        <f>IF(H62="","",ROUND(H62-I62,2))</f>
        <v/>
      </c>
      <c r="K62" s="20">
        <f>IF(A62&amp;""="","",COUNTIFS('الحضور'!$C$6:$C$3005,A62&amp;"",'الحضور'!$B$6:$B$3005,D62&amp;"",'الحضور'!$D$6:$D$3005,"حاضر",'الحضور'!$A$6:$A$3005,"&gt;="&amp;'الإعدادات'!$B$5,'الحضور'!$A$6:$A$3005,"&lt;"&amp;'الإعدادات'!$B$6))</f>
        <v/>
      </c>
      <c r="L62" s="20">
        <f>IF(A62&amp;""="","",COUNTIFS('الحضور'!$C$6:$C$3005,A62&amp;"",'الحضور'!$B$6:$B$3005,D62&amp;"",'الحضور'!$D$6:$D$3005,"غائب",'الحضور'!$A$6:$A$3005,"&gt;="&amp;'الإعدادات'!$B$5,'الحضور'!$A$6:$A$3005,"&lt;"&amp;'الإعدادات'!$B$6))</f>
        <v/>
      </c>
      <c r="M62" s="20">
        <f>IF(A62&amp;""="","",COUNTIFS('الحضور'!$C$6:$C$3005,A62&amp;"",'الحضور'!$B$6:$B$3005,D62&amp;"",'الحضور'!$D$6:$D$3005,"غائب بعذر",'الحضور'!$A$6:$A$3005,"&gt;="&amp;'الإعدادات'!$B$5,'الحضور'!$A$6:$A$3005,"&lt;"&amp;'الإعدادات'!$B$6))</f>
        <v/>
      </c>
      <c r="N62" s="22">
        <f>IF(A62&amp;""="","",IF(K62+L62=0,"",K62/(K62+L62)))</f>
        <v/>
      </c>
      <c r="O62" s="6">
        <f>IF(A62&amp;""="","",IF(H62="","كود مجموعة غير موجود",IF(F62="متوقف","متوقف",IF(J62&gt;0,IF(I62=0,"لم يدفع","جزئي"),"مسدد"))))</f>
        <v/>
      </c>
      <c r="P62" s="6">
        <f>IF(A62&amp;""="","",IF(AND(N('الإعدادات'!$B$7)&gt;0,L62&gt;='الإعدادات'!$B$7),"غياب متكرر",""))</f>
        <v/>
      </c>
      <c r="Q62" s="20">
        <f>IF(ISNUMBER(J62),IF(J62&gt;0,COUNTIFS($J$6:$J$505,"&gt;"&amp;J62)+COUNTIFS($J$6:J62,J62),""),"")</f>
        <v/>
      </c>
    </row>
    <row r="63">
      <c r="A63" s="5" t="n"/>
      <c r="B63" s="5" t="n"/>
      <c r="C63" s="17" t="n"/>
      <c r="D63" s="5" t="n"/>
      <c r="E63" s="18" t="n"/>
      <c r="F63" s="5" t="n"/>
      <c r="G63" s="6">
        <f>IF(A63&amp;""="","",IFERROR(INDEX('المجموعات'!$B$6:$B$105,MATCH(D63&amp;"",'المجموعات'!$A$6:$A$105,0))&amp;" - "&amp;INDEX('المجموعات'!$C$6:$C$105,MATCH(D63&amp;"",'المجموعات'!$A$6:$A$105,0)),"كود مجموعة غير موجود"))</f>
        <v/>
      </c>
      <c r="H63" s="21">
        <f>IF(A63&amp;""="","",IF(F63="متوقف",0,IFERROR(MAX(0,INDEX('المجموعات'!$F$6:$F$105,MATCH(D63&amp;"",'المجموعات'!$A$6:$A$105,0))-N(E63)),"")))</f>
        <v/>
      </c>
      <c r="I63" s="21">
        <f>IF(A63&amp;""="","",SUMIFS('الدفعات'!$E$6:$E$2005,'الدفعات'!$B$6:$B$2005,A63&amp;"",'الدفعات'!$C$6:$C$2005,D63&amp;"",'الدفعات'!$D$6:$D$2005,"&gt;="&amp;'الإعدادات'!$B$5,'الدفعات'!$D$6:$D$2005,"&lt;"&amp;'الإعدادات'!$B$6))</f>
        <v/>
      </c>
      <c r="J63" s="21">
        <f>IF(H63="","",ROUND(H63-I63,2))</f>
        <v/>
      </c>
      <c r="K63" s="20">
        <f>IF(A63&amp;""="","",COUNTIFS('الحضور'!$C$6:$C$3005,A63&amp;"",'الحضور'!$B$6:$B$3005,D63&amp;"",'الحضور'!$D$6:$D$3005,"حاضر",'الحضور'!$A$6:$A$3005,"&gt;="&amp;'الإعدادات'!$B$5,'الحضور'!$A$6:$A$3005,"&lt;"&amp;'الإعدادات'!$B$6))</f>
        <v/>
      </c>
      <c r="L63" s="20">
        <f>IF(A63&amp;""="","",COUNTIFS('الحضور'!$C$6:$C$3005,A63&amp;"",'الحضور'!$B$6:$B$3005,D63&amp;"",'الحضور'!$D$6:$D$3005,"غائب",'الحضور'!$A$6:$A$3005,"&gt;="&amp;'الإعدادات'!$B$5,'الحضور'!$A$6:$A$3005,"&lt;"&amp;'الإعدادات'!$B$6))</f>
        <v/>
      </c>
      <c r="M63" s="20">
        <f>IF(A63&amp;""="","",COUNTIFS('الحضور'!$C$6:$C$3005,A63&amp;"",'الحضور'!$B$6:$B$3005,D63&amp;"",'الحضور'!$D$6:$D$3005,"غائب بعذر",'الحضور'!$A$6:$A$3005,"&gt;="&amp;'الإعدادات'!$B$5,'الحضور'!$A$6:$A$3005,"&lt;"&amp;'الإعدادات'!$B$6))</f>
        <v/>
      </c>
      <c r="N63" s="22">
        <f>IF(A63&amp;""="","",IF(K63+L63=0,"",K63/(K63+L63)))</f>
        <v/>
      </c>
      <c r="O63" s="6">
        <f>IF(A63&amp;""="","",IF(H63="","كود مجموعة غير موجود",IF(F63="متوقف","متوقف",IF(J63&gt;0,IF(I63=0,"لم يدفع","جزئي"),"مسدد"))))</f>
        <v/>
      </c>
      <c r="P63" s="6">
        <f>IF(A63&amp;""="","",IF(AND(N('الإعدادات'!$B$7)&gt;0,L63&gt;='الإعدادات'!$B$7),"غياب متكرر",""))</f>
        <v/>
      </c>
      <c r="Q63" s="20">
        <f>IF(ISNUMBER(J63),IF(J63&gt;0,COUNTIFS($J$6:$J$505,"&gt;"&amp;J63)+COUNTIFS($J$6:J63,J63),""),"")</f>
        <v/>
      </c>
    </row>
    <row r="64">
      <c r="A64" s="5" t="n"/>
      <c r="B64" s="5" t="n"/>
      <c r="C64" s="17" t="n"/>
      <c r="D64" s="5" t="n"/>
      <c r="E64" s="18" t="n"/>
      <c r="F64" s="5" t="n"/>
      <c r="G64" s="6">
        <f>IF(A64&amp;""="","",IFERROR(INDEX('المجموعات'!$B$6:$B$105,MATCH(D64&amp;"",'المجموعات'!$A$6:$A$105,0))&amp;" - "&amp;INDEX('المجموعات'!$C$6:$C$105,MATCH(D64&amp;"",'المجموعات'!$A$6:$A$105,0)),"كود مجموعة غير موجود"))</f>
        <v/>
      </c>
      <c r="H64" s="21">
        <f>IF(A64&amp;""="","",IF(F64="متوقف",0,IFERROR(MAX(0,INDEX('المجموعات'!$F$6:$F$105,MATCH(D64&amp;"",'المجموعات'!$A$6:$A$105,0))-N(E64)),"")))</f>
        <v/>
      </c>
      <c r="I64" s="21">
        <f>IF(A64&amp;""="","",SUMIFS('الدفعات'!$E$6:$E$2005,'الدفعات'!$B$6:$B$2005,A64&amp;"",'الدفعات'!$C$6:$C$2005,D64&amp;"",'الدفعات'!$D$6:$D$2005,"&gt;="&amp;'الإعدادات'!$B$5,'الدفعات'!$D$6:$D$2005,"&lt;"&amp;'الإعدادات'!$B$6))</f>
        <v/>
      </c>
      <c r="J64" s="21">
        <f>IF(H64="","",ROUND(H64-I64,2))</f>
        <v/>
      </c>
      <c r="K64" s="20">
        <f>IF(A64&amp;""="","",COUNTIFS('الحضور'!$C$6:$C$3005,A64&amp;"",'الحضور'!$B$6:$B$3005,D64&amp;"",'الحضور'!$D$6:$D$3005,"حاضر",'الحضور'!$A$6:$A$3005,"&gt;="&amp;'الإعدادات'!$B$5,'الحضور'!$A$6:$A$3005,"&lt;"&amp;'الإعدادات'!$B$6))</f>
        <v/>
      </c>
      <c r="L64" s="20">
        <f>IF(A64&amp;""="","",COUNTIFS('الحضور'!$C$6:$C$3005,A64&amp;"",'الحضور'!$B$6:$B$3005,D64&amp;"",'الحضور'!$D$6:$D$3005,"غائب",'الحضور'!$A$6:$A$3005,"&gt;="&amp;'الإعدادات'!$B$5,'الحضور'!$A$6:$A$3005,"&lt;"&amp;'الإعدادات'!$B$6))</f>
        <v/>
      </c>
      <c r="M64" s="20">
        <f>IF(A64&amp;""="","",COUNTIFS('الحضور'!$C$6:$C$3005,A64&amp;"",'الحضور'!$B$6:$B$3005,D64&amp;"",'الحضور'!$D$6:$D$3005,"غائب بعذر",'الحضور'!$A$6:$A$3005,"&gt;="&amp;'الإعدادات'!$B$5,'الحضور'!$A$6:$A$3005,"&lt;"&amp;'الإعدادات'!$B$6))</f>
        <v/>
      </c>
      <c r="N64" s="22">
        <f>IF(A64&amp;""="","",IF(K64+L64=0,"",K64/(K64+L64)))</f>
        <v/>
      </c>
      <c r="O64" s="6">
        <f>IF(A64&amp;""="","",IF(H64="","كود مجموعة غير موجود",IF(F64="متوقف","متوقف",IF(J64&gt;0,IF(I64=0,"لم يدفع","جزئي"),"مسدد"))))</f>
        <v/>
      </c>
      <c r="P64" s="6">
        <f>IF(A64&amp;""="","",IF(AND(N('الإعدادات'!$B$7)&gt;0,L64&gt;='الإعدادات'!$B$7),"غياب متكرر",""))</f>
        <v/>
      </c>
      <c r="Q64" s="20">
        <f>IF(ISNUMBER(J64),IF(J64&gt;0,COUNTIFS($J$6:$J$505,"&gt;"&amp;J64)+COUNTIFS($J$6:J64,J64),""),"")</f>
        <v/>
      </c>
    </row>
    <row r="65">
      <c r="A65" s="5" t="n"/>
      <c r="B65" s="5" t="n"/>
      <c r="C65" s="17" t="n"/>
      <c r="D65" s="5" t="n"/>
      <c r="E65" s="18" t="n"/>
      <c r="F65" s="5" t="n"/>
      <c r="G65" s="6">
        <f>IF(A65&amp;""="","",IFERROR(INDEX('المجموعات'!$B$6:$B$105,MATCH(D65&amp;"",'المجموعات'!$A$6:$A$105,0))&amp;" - "&amp;INDEX('المجموعات'!$C$6:$C$105,MATCH(D65&amp;"",'المجموعات'!$A$6:$A$105,0)),"كود مجموعة غير موجود"))</f>
        <v/>
      </c>
      <c r="H65" s="21">
        <f>IF(A65&amp;""="","",IF(F65="متوقف",0,IFERROR(MAX(0,INDEX('المجموعات'!$F$6:$F$105,MATCH(D65&amp;"",'المجموعات'!$A$6:$A$105,0))-N(E65)),"")))</f>
        <v/>
      </c>
      <c r="I65" s="21">
        <f>IF(A65&amp;""="","",SUMIFS('الدفعات'!$E$6:$E$2005,'الدفعات'!$B$6:$B$2005,A65&amp;"",'الدفعات'!$C$6:$C$2005,D65&amp;"",'الدفعات'!$D$6:$D$2005,"&gt;="&amp;'الإعدادات'!$B$5,'الدفعات'!$D$6:$D$2005,"&lt;"&amp;'الإعدادات'!$B$6))</f>
        <v/>
      </c>
      <c r="J65" s="21">
        <f>IF(H65="","",ROUND(H65-I65,2))</f>
        <v/>
      </c>
      <c r="K65" s="20">
        <f>IF(A65&amp;""="","",COUNTIFS('الحضور'!$C$6:$C$3005,A65&amp;"",'الحضور'!$B$6:$B$3005,D65&amp;"",'الحضور'!$D$6:$D$3005,"حاضر",'الحضور'!$A$6:$A$3005,"&gt;="&amp;'الإعدادات'!$B$5,'الحضور'!$A$6:$A$3005,"&lt;"&amp;'الإعدادات'!$B$6))</f>
        <v/>
      </c>
      <c r="L65" s="20">
        <f>IF(A65&amp;""="","",COUNTIFS('الحضور'!$C$6:$C$3005,A65&amp;"",'الحضور'!$B$6:$B$3005,D65&amp;"",'الحضور'!$D$6:$D$3005,"غائب",'الحضور'!$A$6:$A$3005,"&gt;="&amp;'الإعدادات'!$B$5,'الحضور'!$A$6:$A$3005,"&lt;"&amp;'الإعدادات'!$B$6))</f>
        <v/>
      </c>
      <c r="M65" s="20">
        <f>IF(A65&amp;""="","",COUNTIFS('الحضور'!$C$6:$C$3005,A65&amp;"",'الحضور'!$B$6:$B$3005,D65&amp;"",'الحضور'!$D$6:$D$3005,"غائب بعذر",'الحضور'!$A$6:$A$3005,"&gt;="&amp;'الإعدادات'!$B$5,'الحضور'!$A$6:$A$3005,"&lt;"&amp;'الإعدادات'!$B$6))</f>
        <v/>
      </c>
      <c r="N65" s="22">
        <f>IF(A65&amp;""="","",IF(K65+L65=0,"",K65/(K65+L65)))</f>
        <v/>
      </c>
      <c r="O65" s="6">
        <f>IF(A65&amp;""="","",IF(H65="","كود مجموعة غير موجود",IF(F65="متوقف","متوقف",IF(J65&gt;0,IF(I65=0,"لم يدفع","جزئي"),"مسدد"))))</f>
        <v/>
      </c>
      <c r="P65" s="6">
        <f>IF(A65&amp;""="","",IF(AND(N('الإعدادات'!$B$7)&gt;0,L65&gt;='الإعدادات'!$B$7),"غياب متكرر",""))</f>
        <v/>
      </c>
      <c r="Q65" s="20">
        <f>IF(ISNUMBER(J65),IF(J65&gt;0,COUNTIFS($J$6:$J$505,"&gt;"&amp;J65)+COUNTIFS($J$6:J65,J65),""),"")</f>
        <v/>
      </c>
    </row>
    <row r="66">
      <c r="A66" s="5" t="n"/>
      <c r="B66" s="5" t="n"/>
      <c r="C66" s="17" t="n"/>
      <c r="D66" s="5" t="n"/>
      <c r="E66" s="18" t="n"/>
      <c r="F66" s="5" t="n"/>
      <c r="G66" s="6">
        <f>IF(A66&amp;""="","",IFERROR(INDEX('المجموعات'!$B$6:$B$105,MATCH(D66&amp;"",'المجموعات'!$A$6:$A$105,0))&amp;" - "&amp;INDEX('المجموعات'!$C$6:$C$105,MATCH(D66&amp;"",'المجموعات'!$A$6:$A$105,0)),"كود مجموعة غير موجود"))</f>
        <v/>
      </c>
      <c r="H66" s="21">
        <f>IF(A66&amp;""="","",IF(F66="متوقف",0,IFERROR(MAX(0,INDEX('المجموعات'!$F$6:$F$105,MATCH(D66&amp;"",'المجموعات'!$A$6:$A$105,0))-N(E66)),"")))</f>
        <v/>
      </c>
      <c r="I66" s="21">
        <f>IF(A66&amp;""="","",SUMIFS('الدفعات'!$E$6:$E$2005,'الدفعات'!$B$6:$B$2005,A66&amp;"",'الدفعات'!$C$6:$C$2005,D66&amp;"",'الدفعات'!$D$6:$D$2005,"&gt;="&amp;'الإعدادات'!$B$5,'الدفعات'!$D$6:$D$2005,"&lt;"&amp;'الإعدادات'!$B$6))</f>
        <v/>
      </c>
      <c r="J66" s="21">
        <f>IF(H66="","",ROUND(H66-I66,2))</f>
        <v/>
      </c>
      <c r="K66" s="20">
        <f>IF(A66&amp;""="","",COUNTIFS('الحضور'!$C$6:$C$3005,A66&amp;"",'الحضور'!$B$6:$B$3005,D66&amp;"",'الحضور'!$D$6:$D$3005,"حاضر",'الحضور'!$A$6:$A$3005,"&gt;="&amp;'الإعدادات'!$B$5,'الحضور'!$A$6:$A$3005,"&lt;"&amp;'الإعدادات'!$B$6))</f>
        <v/>
      </c>
      <c r="L66" s="20">
        <f>IF(A66&amp;""="","",COUNTIFS('الحضور'!$C$6:$C$3005,A66&amp;"",'الحضور'!$B$6:$B$3005,D66&amp;"",'الحضور'!$D$6:$D$3005,"غائب",'الحضور'!$A$6:$A$3005,"&gt;="&amp;'الإعدادات'!$B$5,'الحضور'!$A$6:$A$3005,"&lt;"&amp;'الإعدادات'!$B$6))</f>
        <v/>
      </c>
      <c r="M66" s="20">
        <f>IF(A66&amp;""="","",COUNTIFS('الحضور'!$C$6:$C$3005,A66&amp;"",'الحضور'!$B$6:$B$3005,D66&amp;"",'الحضور'!$D$6:$D$3005,"غائب بعذر",'الحضور'!$A$6:$A$3005,"&gt;="&amp;'الإعدادات'!$B$5,'الحضور'!$A$6:$A$3005,"&lt;"&amp;'الإعدادات'!$B$6))</f>
        <v/>
      </c>
      <c r="N66" s="22">
        <f>IF(A66&amp;""="","",IF(K66+L66=0,"",K66/(K66+L66)))</f>
        <v/>
      </c>
      <c r="O66" s="6">
        <f>IF(A66&amp;""="","",IF(H66="","كود مجموعة غير موجود",IF(F66="متوقف","متوقف",IF(J66&gt;0,IF(I66=0,"لم يدفع","جزئي"),"مسدد"))))</f>
        <v/>
      </c>
      <c r="P66" s="6">
        <f>IF(A66&amp;""="","",IF(AND(N('الإعدادات'!$B$7)&gt;0,L66&gt;='الإعدادات'!$B$7),"غياب متكرر",""))</f>
        <v/>
      </c>
      <c r="Q66" s="20">
        <f>IF(ISNUMBER(J66),IF(J66&gt;0,COUNTIFS($J$6:$J$505,"&gt;"&amp;J66)+COUNTIFS($J$6:J66,J66),""),"")</f>
        <v/>
      </c>
    </row>
    <row r="67">
      <c r="A67" s="5" t="n"/>
      <c r="B67" s="5" t="n"/>
      <c r="C67" s="17" t="n"/>
      <c r="D67" s="5" t="n"/>
      <c r="E67" s="18" t="n"/>
      <c r="F67" s="5" t="n"/>
      <c r="G67" s="6">
        <f>IF(A67&amp;""="","",IFERROR(INDEX('المجموعات'!$B$6:$B$105,MATCH(D67&amp;"",'المجموعات'!$A$6:$A$105,0))&amp;" - "&amp;INDEX('المجموعات'!$C$6:$C$105,MATCH(D67&amp;"",'المجموعات'!$A$6:$A$105,0)),"كود مجموعة غير موجود"))</f>
        <v/>
      </c>
      <c r="H67" s="21">
        <f>IF(A67&amp;""="","",IF(F67="متوقف",0,IFERROR(MAX(0,INDEX('المجموعات'!$F$6:$F$105,MATCH(D67&amp;"",'المجموعات'!$A$6:$A$105,0))-N(E67)),"")))</f>
        <v/>
      </c>
      <c r="I67" s="21">
        <f>IF(A67&amp;""="","",SUMIFS('الدفعات'!$E$6:$E$2005,'الدفعات'!$B$6:$B$2005,A67&amp;"",'الدفعات'!$C$6:$C$2005,D67&amp;"",'الدفعات'!$D$6:$D$2005,"&gt;="&amp;'الإعدادات'!$B$5,'الدفعات'!$D$6:$D$2005,"&lt;"&amp;'الإعدادات'!$B$6))</f>
        <v/>
      </c>
      <c r="J67" s="21">
        <f>IF(H67="","",ROUND(H67-I67,2))</f>
        <v/>
      </c>
      <c r="K67" s="20">
        <f>IF(A67&amp;""="","",COUNTIFS('الحضور'!$C$6:$C$3005,A67&amp;"",'الحضور'!$B$6:$B$3005,D67&amp;"",'الحضور'!$D$6:$D$3005,"حاضر",'الحضور'!$A$6:$A$3005,"&gt;="&amp;'الإعدادات'!$B$5,'الحضور'!$A$6:$A$3005,"&lt;"&amp;'الإعدادات'!$B$6))</f>
        <v/>
      </c>
      <c r="L67" s="20">
        <f>IF(A67&amp;""="","",COUNTIFS('الحضور'!$C$6:$C$3005,A67&amp;"",'الحضور'!$B$6:$B$3005,D67&amp;"",'الحضور'!$D$6:$D$3005,"غائب",'الحضور'!$A$6:$A$3005,"&gt;="&amp;'الإعدادات'!$B$5,'الحضور'!$A$6:$A$3005,"&lt;"&amp;'الإعدادات'!$B$6))</f>
        <v/>
      </c>
      <c r="M67" s="20">
        <f>IF(A67&amp;""="","",COUNTIFS('الحضور'!$C$6:$C$3005,A67&amp;"",'الحضور'!$B$6:$B$3005,D67&amp;"",'الحضور'!$D$6:$D$3005,"غائب بعذر",'الحضور'!$A$6:$A$3005,"&gt;="&amp;'الإعدادات'!$B$5,'الحضور'!$A$6:$A$3005,"&lt;"&amp;'الإعدادات'!$B$6))</f>
        <v/>
      </c>
      <c r="N67" s="22">
        <f>IF(A67&amp;""="","",IF(K67+L67=0,"",K67/(K67+L67)))</f>
        <v/>
      </c>
      <c r="O67" s="6">
        <f>IF(A67&amp;""="","",IF(H67="","كود مجموعة غير موجود",IF(F67="متوقف","متوقف",IF(J67&gt;0,IF(I67=0,"لم يدفع","جزئي"),"مسدد"))))</f>
        <v/>
      </c>
      <c r="P67" s="6">
        <f>IF(A67&amp;""="","",IF(AND(N('الإعدادات'!$B$7)&gt;0,L67&gt;='الإعدادات'!$B$7),"غياب متكرر",""))</f>
        <v/>
      </c>
      <c r="Q67" s="20">
        <f>IF(ISNUMBER(J67),IF(J67&gt;0,COUNTIFS($J$6:$J$505,"&gt;"&amp;J67)+COUNTIFS($J$6:J67,J67),""),"")</f>
        <v/>
      </c>
    </row>
    <row r="68">
      <c r="A68" s="5" t="n"/>
      <c r="B68" s="5" t="n"/>
      <c r="C68" s="17" t="n"/>
      <c r="D68" s="5" t="n"/>
      <c r="E68" s="18" t="n"/>
      <c r="F68" s="5" t="n"/>
      <c r="G68" s="6">
        <f>IF(A68&amp;""="","",IFERROR(INDEX('المجموعات'!$B$6:$B$105,MATCH(D68&amp;"",'المجموعات'!$A$6:$A$105,0))&amp;" - "&amp;INDEX('المجموعات'!$C$6:$C$105,MATCH(D68&amp;"",'المجموعات'!$A$6:$A$105,0)),"كود مجموعة غير موجود"))</f>
        <v/>
      </c>
      <c r="H68" s="21">
        <f>IF(A68&amp;""="","",IF(F68="متوقف",0,IFERROR(MAX(0,INDEX('المجموعات'!$F$6:$F$105,MATCH(D68&amp;"",'المجموعات'!$A$6:$A$105,0))-N(E68)),"")))</f>
        <v/>
      </c>
      <c r="I68" s="21">
        <f>IF(A68&amp;""="","",SUMIFS('الدفعات'!$E$6:$E$2005,'الدفعات'!$B$6:$B$2005,A68&amp;"",'الدفعات'!$C$6:$C$2005,D68&amp;"",'الدفعات'!$D$6:$D$2005,"&gt;="&amp;'الإعدادات'!$B$5,'الدفعات'!$D$6:$D$2005,"&lt;"&amp;'الإعدادات'!$B$6))</f>
        <v/>
      </c>
      <c r="J68" s="21">
        <f>IF(H68="","",ROUND(H68-I68,2))</f>
        <v/>
      </c>
      <c r="K68" s="20">
        <f>IF(A68&amp;""="","",COUNTIFS('الحضور'!$C$6:$C$3005,A68&amp;"",'الحضور'!$B$6:$B$3005,D68&amp;"",'الحضور'!$D$6:$D$3005,"حاضر",'الحضور'!$A$6:$A$3005,"&gt;="&amp;'الإعدادات'!$B$5,'الحضور'!$A$6:$A$3005,"&lt;"&amp;'الإعدادات'!$B$6))</f>
        <v/>
      </c>
      <c r="L68" s="20">
        <f>IF(A68&amp;""="","",COUNTIFS('الحضور'!$C$6:$C$3005,A68&amp;"",'الحضور'!$B$6:$B$3005,D68&amp;"",'الحضور'!$D$6:$D$3005,"غائب",'الحضور'!$A$6:$A$3005,"&gt;="&amp;'الإعدادات'!$B$5,'الحضور'!$A$6:$A$3005,"&lt;"&amp;'الإعدادات'!$B$6))</f>
        <v/>
      </c>
      <c r="M68" s="20">
        <f>IF(A68&amp;""="","",COUNTIFS('الحضور'!$C$6:$C$3005,A68&amp;"",'الحضور'!$B$6:$B$3005,D68&amp;"",'الحضور'!$D$6:$D$3005,"غائب بعذر",'الحضور'!$A$6:$A$3005,"&gt;="&amp;'الإعدادات'!$B$5,'الحضور'!$A$6:$A$3005,"&lt;"&amp;'الإعدادات'!$B$6))</f>
        <v/>
      </c>
      <c r="N68" s="22">
        <f>IF(A68&amp;""="","",IF(K68+L68=0,"",K68/(K68+L68)))</f>
        <v/>
      </c>
      <c r="O68" s="6">
        <f>IF(A68&amp;""="","",IF(H68="","كود مجموعة غير موجود",IF(F68="متوقف","متوقف",IF(J68&gt;0,IF(I68=0,"لم يدفع","جزئي"),"مسدد"))))</f>
        <v/>
      </c>
      <c r="P68" s="6">
        <f>IF(A68&amp;""="","",IF(AND(N('الإعدادات'!$B$7)&gt;0,L68&gt;='الإعدادات'!$B$7),"غياب متكرر",""))</f>
        <v/>
      </c>
      <c r="Q68" s="20">
        <f>IF(ISNUMBER(J68),IF(J68&gt;0,COUNTIFS($J$6:$J$505,"&gt;"&amp;J68)+COUNTIFS($J$6:J68,J68),""),"")</f>
        <v/>
      </c>
    </row>
    <row r="69">
      <c r="A69" s="5" t="n"/>
      <c r="B69" s="5" t="n"/>
      <c r="C69" s="17" t="n"/>
      <c r="D69" s="5" t="n"/>
      <c r="E69" s="18" t="n"/>
      <c r="F69" s="5" t="n"/>
      <c r="G69" s="6">
        <f>IF(A69&amp;""="","",IFERROR(INDEX('المجموعات'!$B$6:$B$105,MATCH(D69&amp;"",'المجموعات'!$A$6:$A$105,0))&amp;" - "&amp;INDEX('المجموعات'!$C$6:$C$105,MATCH(D69&amp;"",'المجموعات'!$A$6:$A$105,0)),"كود مجموعة غير موجود"))</f>
        <v/>
      </c>
      <c r="H69" s="21">
        <f>IF(A69&amp;""="","",IF(F69="متوقف",0,IFERROR(MAX(0,INDEX('المجموعات'!$F$6:$F$105,MATCH(D69&amp;"",'المجموعات'!$A$6:$A$105,0))-N(E69)),"")))</f>
        <v/>
      </c>
      <c r="I69" s="21">
        <f>IF(A69&amp;""="","",SUMIFS('الدفعات'!$E$6:$E$2005,'الدفعات'!$B$6:$B$2005,A69&amp;"",'الدفعات'!$C$6:$C$2005,D69&amp;"",'الدفعات'!$D$6:$D$2005,"&gt;="&amp;'الإعدادات'!$B$5,'الدفعات'!$D$6:$D$2005,"&lt;"&amp;'الإعدادات'!$B$6))</f>
        <v/>
      </c>
      <c r="J69" s="21">
        <f>IF(H69="","",ROUND(H69-I69,2))</f>
        <v/>
      </c>
      <c r="K69" s="20">
        <f>IF(A69&amp;""="","",COUNTIFS('الحضور'!$C$6:$C$3005,A69&amp;"",'الحضور'!$B$6:$B$3005,D69&amp;"",'الحضور'!$D$6:$D$3005,"حاضر",'الحضور'!$A$6:$A$3005,"&gt;="&amp;'الإعدادات'!$B$5,'الحضور'!$A$6:$A$3005,"&lt;"&amp;'الإعدادات'!$B$6))</f>
        <v/>
      </c>
      <c r="L69" s="20">
        <f>IF(A69&amp;""="","",COUNTIFS('الحضور'!$C$6:$C$3005,A69&amp;"",'الحضور'!$B$6:$B$3005,D69&amp;"",'الحضور'!$D$6:$D$3005,"غائب",'الحضور'!$A$6:$A$3005,"&gt;="&amp;'الإعدادات'!$B$5,'الحضور'!$A$6:$A$3005,"&lt;"&amp;'الإعدادات'!$B$6))</f>
        <v/>
      </c>
      <c r="M69" s="20">
        <f>IF(A69&amp;""="","",COUNTIFS('الحضور'!$C$6:$C$3005,A69&amp;"",'الحضور'!$B$6:$B$3005,D69&amp;"",'الحضور'!$D$6:$D$3005,"غائب بعذر",'الحضور'!$A$6:$A$3005,"&gt;="&amp;'الإعدادات'!$B$5,'الحضور'!$A$6:$A$3005,"&lt;"&amp;'الإعدادات'!$B$6))</f>
        <v/>
      </c>
      <c r="N69" s="22">
        <f>IF(A69&amp;""="","",IF(K69+L69=0,"",K69/(K69+L69)))</f>
        <v/>
      </c>
      <c r="O69" s="6">
        <f>IF(A69&amp;""="","",IF(H69="","كود مجموعة غير موجود",IF(F69="متوقف","متوقف",IF(J69&gt;0,IF(I69=0,"لم يدفع","جزئي"),"مسدد"))))</f>
        <v/>
      </c>
      <c r="P69" s="6">
        <f>IF(A69&amp;""="","",IF(AND(N('الإعدادات'!$B$7)&gt;0,L69&gt;='الإعدادات'!$B$7),"غياب متكرر",""))</f>
        <v/>
      </c>
      <c r="Q69" s="20">
        <f>IF(ISNUMBER(J69),IF(J69&gt;0,COUNTIFS($J$6:$J$505,"&gt;"&amp;J69)+COUNTIFS($J$6:J69,J69),""),"")</f>
        <v/>
      </c>
    </row>
    <row r="70">
      <c r="A70" s="5" t="n"/>
      <c r="B70" s="5" t="n"/>
      <c r="C70" s="17" t="n"/>
      <c r="D70" s="5" t="n"/>
      <c r="E70" s="18" t="n"/>
      <c r="F70" s="5" t="n"/>
      <c r="G70" s="6">
        <f>IF(A70&amp;""="","",IFERROR(INDEX('المجموعات'!$B$6:$B$105,MATCH(D70&amp;"",'المجموعات'!$A$6:$A$105,0))&amp;" - "&amp;INDEX('المجموعات'!$C$6:$C$105,MATCH(D70&amp;"",'المجموعات'!$A$6:$A$105,0)),"كود مجموعة غير موجود"))</f>
        <v/>
      </c>
      <c r="H70" s="21">
        <f>IF(A70&amp;""="","",IF(F70="متوقف",0,IFERROR(MAX(0,INDEX('المجموعات'!$F$6:$F$105,MATCH(D70&amp;"",'المجموعات'!$A$6:$A$105,0))-N(E70)),"")))</f>
        <v/>
      </c>
      <c r="I70" s="21">
        <f>IF(A70&amp;""="","",SUMIFS('الدفعات'!$E$6:$E$2005,'الدفعات'!$B$6:$B$2005,A70&amp;"",'الدفعات'!$C$6:$C$2005,D70&amp;"",'الدفعات'!$D$6:$D$2005,"&gt;="&amp;'الإعدادات'!$B$5,'الدفعات'!$D$6:$D$2005,"&lt;"&amp;'الإعدادات'!$B$6))</f>
        <v/>
      </c>
      <c r="J70" s="21">
        <f>IF(H70="","",ROUND(H70-I70,2))</f>
        <v/>
      </c>
      <c r="K70" s="20">
        <f>IF(A70&amp;""="","",COUNTIFS('الحضور'!$C$6:$C$3005,A70&amp;"",'الحضور'!$B$6:$B$3005,D70&amp;"",'الحضور'!$D$6:$D$3005,"حاضر",'الحضور'!$A$6:$A$3005,"&gt;="&amp;'الإعدادات'!$B$5,'الحضور'!$A$6:$A$3005,"&lt;"&amp;'الإعدادات'!$B$6))</f>
        <v/>
      </c>
      <c r="L70" s="20">
        <f>IF(A70&amp;""="","",COUNTIFS('الحضور'!$C$6:$C$3005,A70&amp;"",'الحضور'!$B$6:$B$3005,D70&amp;"",'الحضور'!$D$6:$D$3005,"غائب",'الحضور'!$A$6:$A$3005,"&gt;="&amp;'الإعدادات'!$B$5,'الحضور'!$A$6:$A$3005,"&lt;"&amp;'الإعدادات'!$B$6))</f>
        <v/>
      </c>
      <c r="M70" s="20">
        <f>IF(A70&amp;""="","",COUNTIFS('الحضور'!$C$6:$C$3005,A70&amp;"",'الحضور'!$B$6:$B$3005,D70&amp;"",'الحضور'!$D$6:$D$3005,"غائب بعذر",'الحضور'!$A$6:$A$3005,"&gt;="&amp;'الإعدادات'!$B$5,'الحضور'!$A$6:$A$3005,"&lt;"&amp;'الإعدادات'!$B$6))</f>
        <v/>
      </c>
      <c r="N70" s="22">
        <f>IF(A70&amp;""="","",IF(K70+L70=0,"",K70/(K70+L70)))</f>
        <v/>
      </c>
      <c r="O70" s="6">
        <f>IF(A70&amp;""="","",IF(H70="","كود مجموعة غير موجود",IF(F70="متوقف","متوقف",IF(J70&gt;0,IF(I70=0,"لم يدفع","جزئي"),"مسدد"))))</f>
        <v/>
      </c>
      <c r="P70" s="6">
        <f>IF(A70&amp;""="","",IF(AND(N('الإعدادات'!$B$7)&gt;0,L70&gt;='الإعدادات'!$B$7),"غياب متكرر",""))</f>
        <v/>
      </c>
      <c r="Q70" s="20">
        <f>IF(ISNUMBER(J70),IF(J70&gt;0,COUNTIFS($J$6:$J$505,"&gt;"&amp;J70)+COUNTIFS($J$6:J70,J70),""),"")</f>
        <v/>
      </c>
    </row>
    <row r="71">
      <c r="A71" s="5" t="n"/>
      <c r="B71" s="5" t="n"/>
      <c r="C71" s="17" t="n"/>
      <c r="D71" s="5" t="n"/>
      <c r="E71" s="18" t="n"/>
      <c r="F71" s="5" t="n"/>
      <c r="G71" s="6">
        <f>IF(A71&amp;""="","",IFERROR(INDEX('المجموعات'!$B$6:$B$105,MATCH(D71&amp;"",'المجموعات'!$A$6:$A$105,0))&amp;" - "&amp;INDEX('المجموعات'!$C$6:$C$105,MATCH(D71&amp;"",'المجموعات'!$A$6:$A$105,0)),"كود مجموعة غير موجود"))</f>
        <v/>
      </c>
      <c r="H71" s="21">
        <f>IF(A71&amp;""="","",IF(F71="متوقف",0,IFERROR(MAX(0,INDEX('المجموعات'!$F$6:$F$105,MATCH(D71&amp;"",'المجموعات'!$A$6:$A$105,0))-N(E71)),"")))</f>
        <v/>
      </c>
      <c r="I71" s="21">
        <f>IF(A71&amp;""="","",SUMIFS('الدفعات'!$E$6:$E$2005,'الدفعات'!$B$6:$B$2005,A71&amp;"",'الدفعات'!$C$6:$C$2005,D71&amp;"",'الدفعات'!$D$6:$D$2005,"&gt;="&amp;'الإعدادات'!$B$5,'الدفعات'!$D$6:$D$2005,"&lt;"&amp;'الإعدادات'!$B$6))</f>
        <v/>
      </c>
      <c r="J71" s="21">
        <f>IF(H71="","",ROUND(H71-I71,2))</f>
        <v/>
      </c>
      <c r="K71" s="20">
        <f>IF(A71&amp;""="","",COUNTIFS('الحضور'!$C$6:$C$3005,A71&amp;"",'الحضور'!$B$6:$B$3005,D71&amp;"",'الحضور'!$D$6:$D$3005,"حاضر",'الحضور'!$A$6:$A$3005,"&gt;="&amp;'الإعدادات'!$B$5,'الحضور'!$A$6:$A$3005,"&lt;"&amp;'الإعدادات'!$B$6))</f>
        <v/>
      </c>
      <c r="L71" s="20">
        <f>IF(A71&amp;""="","",COUNTIFS('الحضور'!$C$6:$C$3005,A71&amp;"",'الحضور'!$B$6:$B$3005,D71&amp;"",'الحضور'!$D$6:$D$3005,"غائب",'الحضور'!$A$6:$A$3005,"&gt;="&amp;'الإعدادات'!$B$5,'الحضور'!$A$6:$A$3005,"&lt;"&amp;'الإعدادات'!$B$6))</f>
        <v/>
      </c>
      <c r="M71" s="20">
        <f>IF(A71&amp;""="","",COUNTIFS('الحضور'!$C$6:$C$3005,A71&amp;"",'الحضور'!$B$6:$B$3005,D71&amp;"",'الحضور'!$D$6:$D$3005,"غائب بعذر",'الحضور'!$A$6:$A$3005,"&gt;="&amp;'الإعدادات'!$B$5,'الحضور'!$A$6:$A$3005,"&lt;"&amp;'الإعدادات'!$B$6))</f>
        <v/>
      </c>
      <c r="N71" s="22">
        <f>IF(A71&amp;""="","",IF(K71+L71=0,"",K71/(K71+L71)))</f>
        <v/>
      </c>
      <c r="O71" s="6">
        <f>IF(A71&amp;""="","",IF(H71="","كود مجموعة غير موجود",IF(F71="متوقف","متوقف",IF(J71&gt;0,IF(I71=0,"لم يدفع","جزئي"),"مسدد"))))</f>
        <v/>
      </c>
      <c r="P71" s="6">
        <f>IF(A71&amp;""="","",IF(AND(N('الإعدادات'!$B$7)&gt;0,L71&gt;='الإعدادات'!$B$7),"غياب متكرر",""))</f>
        <v/>
      </c>
      <c r="Q71" s="20">
        <f>IF(ISNUMBER(J71),IF(J71&gt;0,COUNTIFS($J$6:$J$505,"&gt;"&amp;J71)+COUNTIFS($J$6:J71,J71),""),"")</f>
        <v/>
      </c>
    </row>
    <row r="72">
      <c r="A72" s="5" t="n"/>
      <c r="B72" s="5" t="n"/>
      <c r="C72" s="17" t="n"/>
      <c r="D72" s="5" t="n"/>
      <c r="E72" s="18" t="n"/>
      <c r="F72" s="5" t="n"/>
      <c r="G72" s="6">
        <f>IF(A72&amp;""="","",IFERROR(INDEX('المجموعات'!$B$6:$B$105,MATCH(D72&amp;"",'المجموعات'!$A$6:$A$105,0))&amp;" - "&amp;INDEX('المجموعات'!$C$6:$C$105,MATCH(D72&amp;"",'المجموعات'!$A$6:$A$105,0)),"كود مجموعة غير موجود"))</f>
        <v/>
      </c>
      <c r="H72" s="21">
        <f>IF(A72&amp;""="","",IF(F72="متوقف",0,IFERROR(MAX(0,INDEX('المجموعات'!$F$6:$F$105,MATCH(D72&amp;"",'المجموعات'!$A$6:$A$105,0))-N(E72)),"")))</f>
        <v/>
      </c>
      <c r="I72" s="21">
        <f>IF(A72&amp;""="","",SUMIFS('الدفعات'!$E$6:$E$2005,'الدفعات'!$B$6:$B$2005,A72&amp;"",'الدفعات'!$C$6:$C$2005,D72&amp;"",'الدفعات'!$D$6:$D$2005,"&gt;="&amp;'الإعدادات'!$B$5,'الدفعات'!$D$6:$D$2005,"&lt;"&amp;'الإعدادات'!$B$6))</f>
        <v/>
      </c>
      <c r="J72" s="21">
        <f>IF(H72="","",ROUND(H72-I72,2))</f>
        <v/>
      </c>
      <c r="K72" s="20">
        <f>IF(A72&amp;""="","",COUNTIFS('الحضور'!$C$6:$C$3005,A72&amp;"",'الحضور'!$B$6:$B$3005,D72&amp;"",'الحضور'!$D$6:$D$3005,"حاضر",'الحضور'!$A$6:$A$3005,"&gt;="&amp;'الإعدادات'!$B$5,'الحضور'!$A$6:$A$3005,"&lt;"&amp;'الإعدادات'!$B$6))</f>
        <v/>
      </c>
      <c r="L72" s="20">
        <f>IF(A72&amp;""="","",COUNTIFS('الحضور'!$C$6:$C$3005,A72&amp;"",'الحضور'!$B$6:$B$3005,D72&amp;"",'الحضور'!$D$6:$D$3005,"غائب",'الحضور'!$A$6:$A$3005,"&gt;="&amp;'الإعدادات'!$B$5,'الحضور'!$A$6:$A$3005,"&lt;"&amp;'الإعدادات'!$B$6))</f>
        <v/>
      </c>
      <c r="M72" s="20">
        <f>IF(A72&amp;""="","",COUNTIFS('الحضور'!$C$6:$C$3005,A72&amp;"",'الحضور'!$B$6:$B$3005,D72&amp;"",'الحضور'!$D$6:$D$3005,"غائب بعذر",'الحضور'!$A$6:$A$3005,"&gt;="&amp;'الإعدادات'!$B$5,'الحضور'!$A$6:$A$3005,"&lt;"&amp;'الإعدادات'!$B$6))</f>
        <v/>
      </c>
      <c r="N72" s="22">
        <f>IF(A72&amp;""="","",IF(K72+L72=0,"",K72/(K72+L72)))</f>
        <v/>
      </c>
      <c r="O72" s="6">
        <f>IF(A72&amp;""="","",IF(H72="","كود مجموعة غير موجود",IF(F72="متوقف","متوقف",IF(J72&gt;0,IF(I72=0,"لم يدفع","جزئي"),"مسدد"))))</f>
        <v/>
      </c>
      <c r="P72" s="6">
        <f>IF(A72&amp;""="","",IF(AND(N('الإعدادات'!$B$7)&gt;0,L72&gt;='الإعدادات'!$B$7),"غياب متكرر",""))</f>
        <v/>
      </c>
      <c r="Q72" s="20">
        <f>IF(ISNUMBER(J72),IF(J72&gt;0,COUNTIFS($J$6:$J$505,"&gt;"&amp;J72)+COUNTIFS($J$6:J72,J72),""),"")</f>
        <v/>
      </c>
    </row>
    <row r="73">
      <c r="A73" s="5" t="n"/>
      <c r="B73" s="5" t="n"/>
      <c r="C73" s="17" t="n"/>
      <c r="D73" s="5" t="n"/>
      <c r="E73" s="18" t="n"/>
      <c r="F73" s="5" t="n"/>
      <c r="G73" s="6">
        <f>IF(A73&amp;""="","",IFERROR(INDEX('المجموعات'!$B$6:$B$105,MATCH(D73&amp;"",'المجموعات'!$A$6:$A$105,0))&amp;" - "&amp;INDEX('المجموعات'!$C$6:$C$105,MATCH(D73&amp;"",'المجموعات'!$A$6:$A$105,0)),"كود مجموعة غير موجود"))</f>
        <v/>
      </c>
      <c r="H73" s="21">
        <f>IF(A73&amp;""="","",IF(F73="متوقف",0,IFERROR(MAX(0,INDEX('المجموعات'!$F$6:$F$105,MATCH(D73&amp;"",'المجموعات'!$A$6:$A$105,0))-N(E73)),"")))</f>
        <v/>
      </c>
      <c r="I73" s="21">
        <f>IF(A73&amp;""="","",SUMIFS('الدفعات'!$E$6:$E$2005,'الدفعات'!$B$6:$B$2005,A73&amp;"",'الدفعات'!$C$6:$C$2005,D73&amp;"",'الدفعات'!$D$6:$D$2005,"&gt;="&amp;'الإعدادات'!$B$5,'الدفعات'!$D$6:$D$2005,"&lt;"&amp;'الإعدادات'!$B$6))</f>
        <v/>
      </c>
      <c r="J73" s="21">
        <f>IF(H73="","",ROUND(H73-I73,2))</f>
        <v/>
      </c>
      <c r="K73" s="20">
        <f>IF(A73&amp;""="","",COUNTIFS('الحضور'!$C$6:$C$3005,A73&amp;"",'الحضور'!$B$6:$B$3005,D73&amp;"",'الحضور'!$D$6:$D$3005,"حاضر",'الحضور'!$A$6:$A$3005,"&gt;="&amp;'الإعدادات'!$B$5,'الحضور'!$A$6:$A$3005,"&lt;"&amp;'الإعدادات'!$B$6))</f>
        <v/>
      </c>
      <c r="L73" s="20">
        <f>IF(A73&amp;""="","",COUNTIFS('الحضور'!$C$6:$C$3005,A73&amp;"",'الحضور'!$B$6:$B$3005,D73&amp;"",'الحضور'!$D$6:$D$3005,"غائب",'الحضور'!$A$6:$A$3005,"&gt;="&amp;'الإعدادات'!$B$5,'الحضور'!$A$6:$A$3005,"&lt;"&amp;'الإعدادات'!$B$6))</f>
        <v/>
      </c>
      <c r="M73" s="20">
        <f>IF(A73&amp;""="","",COUNTIFS('الحضور'!$C$6:$C$3005,A73&amp;"",'الحضور'!$B$6:$B$3005,D73&amp;"",'الحضور'!$D$6:$D$3005,"غائب بعذر",'الحضور'!$A$6:$A$3005,"&gt;="&amp;'الإعدادات'!$B$5,'الحضور'!$A$6:$A$3005,"&lt;"&amp;'الإعدادات'!$B$6))</f>
        <v/>
      </c>
      <c r="N73" s="22">
        <f>IF(A73&amp;""="","",IF(K73+L73=0,"",K73/(K73+L73)))</f>
        <v/>
      </c>
      <c r="O73" s="6">
        <f>IF(A73&amp;""="","",IF(H73="","كود مجموعة غير موجود",IF(F73="متوقف","متوقف",IF(J73&gt;0,IF(I73=0,"لم يدفع","جزئي"),"مسدد"))))</f>
        <v/>
      </c>
      <c r="P73" s="6">
        <f>IF(A73&amp;""="","",IF(AND(N('الإعدادات'!$B$7)&gt;0,L73&gt;='الإعدادات'!$B$7),"غياب متكرر",""))</f>
        <v/>
      </c>
      <c r="Q73" s="20">
        <f>IF(ISNUMBER(J73),IF(J73&gt;0,COUNTIFS($J$6:$J$505,"&gt;"&amp;J73)+COUNTIFS($J$6:J73,J73),""),"")</f>
        <v/>
      </c>
    </row>
    <row r="74">
      <c r="A74" s="5" t="n"/>
      <c r="B74" s="5" t="n"/>
      <c r="C74" s="17" t="n"/>
      <c r="D74" s="5" t="n"/>
      <c r="E74" s="18" t="n"/>
      <c r="F74" s="5" t="n"/>
      <c r="G74" s="6">
        <f>IF(A74&amp;""="","",IFERROR(INDEX('المجموعات'!$B$6:$B$105,MATCH(D74&amp;"",'المجموعات'!$A$6:$A$105,0))&amp;" - "&amp;INDEX('المجموعات'!$C$6:$C$105,MATCH(D74&amp;"",'المجموعات'!$A$6:$A$105,0)),"كود مجموعة غير موجود"))</f>
        <v/>
      </c>
      <c r="H74" s="21">
        <f>IF(A74&amp;""="","",IF(F74="متوقف",0,IFERROR(MAX(0,INDEX('المجموعات'!$F$6:$F$105,MATCH(D74&amp;"",'المجموعات'!$A$6:$A$105,0))-N(E74)),"")))</f>
        <v/>
      </c>
      <c r="I74" s="21">
        <f>IF(A74&amp;""="","",SUMIFS('الدفعات'!$E$6:$E$2005,'الدفعات'!$B$6:$B$2005,A74&amp;"",'الدفعات'!$C$6:$C$2005,D74&amp;"",'الدفعات'!$D$6:$D$2005,"&gt;="&amp;'الإعدادات'!$B$5,'الدفعات'!$D$6:$D$2005,"&lt;"&amp;'الإعدادات'!$B$6))</f>
        <v/>
      </c>
      <c r="J74" s="21">
        <f>IF(H74="","",ROUND(H74-I74,2))</f>
        <v/>
      </c>
      <c r="K74" s="20">
        <f>IF(A74&amp;""="","",COUNTIFS('الحضور'!$C$6:$C$3005,A74&amp;"",'الحضور'!$B$6:$B$3005,D74&amp;"",'الحضور'!$D$6:$D$3005,"حاضر",'الحضور'!$A$6:$A$3005,"&gt;="&amp;'الإعدادات'!$B$5,'الحضور'!$A$6:$A$3005,"&lt;"&amp;'الإعدادات'!$B$6))</f>
        <v/>
      </c>
      <c r="L74" s="20">
        <f>IF(A74&amp;""="","",COUNTIFS('الحضور'!$C$6:$C$3005,A74&amp;"",'الحضور'!$B$6:$B$3005,D74&amp;"",'الحضور'!$D$6:$D$3005,"غائب",'الحضور'!$A$6:$A$3005,"&gt;="&amp;'الإعدادات'!$B$5,'الحضور'!$A$6:$A$3005,"&lt;"&amp;'الإعدادات'!$B$6))</f>
        <v/>
      </c>
      <c r="M74" s="20">
        <f>IF(A74&amp;""="","",COUNTIFS('الحضور'!$C$6:$C$3005,A74&amp;"",'الحضور'!$B$6:$B$3005,D74&amp;"",'الحضور'!$D$6:$D$3005,"غائب بعذر",'الحضور'!$A$6:$A$3005,"&gt;="&amp;'الإعدادات'!$B$5,'الحضور'!$A$6:$A$3005,"&lt;"&amp;'الإعدادات'!$B$6))</f>
        <v/>
      </c>
      <c r="N74" s="22">
        <f>IF(A74&amp;""="","",IF(K74+L74=0,"",K74/(K74+L74)))</f>
        <v/>
      </c>
      <c r="O74" s="6">
        <f>IF(A74&amp;""="","",IF(H74="","كود مجموعة غير موجود",IF(F74="متوقف","متوقف",IF(J74&gt;0,IF(I74=0,"لم يدفع","جزئي"),"مسدد"))))</f>
        <v/>
      </c>
      <c r="P74" s="6">
        <f>IF(A74&amp;""="","",IF(AND(N('الإعدادات'!$B$7)&gt;0,L74&gt;='الإعدادات'!$B$7),"غياب متكرر",""))</f>
        <v/>
      </c>
      <c r="Q74" s="20">
        <f>IF(ISNUMBER(J74),IF(J74&gt;0,COUNTIFS($J$6:$J$505,"&gt;"&amp;J74)+COUNTIFS($J$6:J74,J74),""),"")</f>
        <v/>
      </c>
    </row>
    <row r="75">
      <c r="A75" s="5" t="n"/>
      <c r="B75" s="5" t="n"/>
      <c r="C75" s="17" t="n"/>
      <c r="D75" s="5" t="n"/>
      <c r="E75" s="18" t="n"/>
      <c r="F75" s="5" t="n"/>
      <c r="G75" s="6">
        <f>IF(A75&amp;""="","",IFERROR(INDEX('المجموعات'!$B$6:$B$105,MATCH(D75&amp;"",'المجموعات'!$A$6:$A$105,0))&amp;" - "&amp;INDEX('المجموعات'!$C$6:$C$105,MATCH(D75&amp;"",'المجموعات'!$A$6:$A$105,0)),"كود مجموعة غير موجود"))</f>
        <v/>
      </c>
      <c r="H75" s="21">
        <f>IF(A75&amp;""="","",IF(F75="متوقف",0,IFERROR(MAX(0,INDEX('المجموعات'!$F$6:$F$105,MATCH(D75&amp;"",'المجموعات'!$A$6:$A$105,0))-N(E75)),"")))</f>
        <v/>
      </c>
      <c r="I75" s="21">
        <f>IF(A75&amp;""="","",SUMIFS('الدفعات'!$E$6:$E$2005,'الدفعات'!$B$6:$B$2005,A75&amp;"",'الدفعات'!$C$6:$C$2005,D75&amp;"",'الدفعات'!$D$6:$D$2005,"&gt;="&amp;'الإعدادات'!$B$5,'الدفعات'!$D$6:$D$2005,"&lt;"&amp;'الإعدادات'!$B$6))</f>
        <v/>
      </c>
      <c r="J75" s="21">
        <f>IF(H75="","",ROUND(H75-I75,2))</f>
        <v/>
      </c>
      <c r="K75" s="20">
        <f>IF(A75&amp;""="","",COUNTIFS('الحضور'!$C$6:$C$3005,A75&amp;"",'الحضور'!$B$6:$B$3005,D75&amp;"",'الحضور'!$D$6:$D$3005,"حاضر",'الحضور'!$A$6:$A$3005,"&gt;="&amp;'الإعدادات'!$B$5,'الحضور'!$A$6:$A$3005,"&lt;"&amp;'الإعدادات'!$B$6))</f>
        <v/>
      </c>
      <c r="L75" s="20">
        <f>IF(A75&amp;""="","",COUNTIFS('الحضور'!$C$6:$C$3005,A75&amp;"",'الحضور'!$B$6:$B$3005,D75&amp;"",'الحضور'!$D$6:$D$3005,"غائب",'الحضور'!$A$6:$A$3005,"&gt;="&amp;'الإعدادات'!$B$5,'الحضور'!$A$6:$A$3005,"&lt;"&amp;'الإعدادات'!$B$6))</f>
        <v/>
      </c>
      <c r="M75" s="20">
        <f>IF(A75&amp;""="","",COUNTIFS('الحضور'!$C$6:$C$3005,A75&amp;"",'الحضور'!$B$6:$B$3005,D75&amp;"",'الحضور'!$D$6:$D$3005,"غائب بعذر",'الحضور'!$A$6:$A$3005,"&gt;="&amp;'الإعدادات'!$B$5,'الحضور'!$A$6:$A$3005,"&lt;"&amp;'الإعدادات'!$B$6))</f>
        <v/>
      </c>
      <c r="N75" s="22">
        <f>IF(A75&amp;""="","",IF(K75+L75=0,"",K75/(K75+L75)))</f>
        <v/>
      </c>
      <c r="O75" s="6">
        <f>IF(A75&amp;""="","",IF(H75="","كود مجموعة غير موجود",IF(F75="متوقف","متوقف",IF(J75&gt;0,IF(I75=0,"لم يدفع","جزئي"),"مسدد"))))</f>
        <v/>
      </c>
      <c r="P75" s="6">
        <f>IF(A75&amp;""="","",IF(AND(N('الإعدادات'!$B$7)&gt;0,L75&gt;='الإعدادات'!$B$7),"غياب متكرر",""))</f>
        <v/>
      </c>
      <c r="Q75" s="20">
        <f>IF(ISNUMBER(J75),IF(J75&gt;0,COUNTIFS($J$6:$J$505,"&gt;"&amp;J75)+COUNTIFS($J$6:J75,J75),""),"")</f>
        <v/>
      </c>
    </row>
    <row r="76">
      <c r="A76" s="5" t="n"/>
      <c r="B76" s="5" t="n"/>
      <c r="C76" s="17" t="n"/>
      <c r="D76" s="5" t="n"/>
      <c r="E76" s="18" t="n"/>
      <c r="F76" s="5" t="n"/>
      <c r="G76" s="6">
        <f>IF(A76&amp;""="","",IFERROR(INDEX('المجموعات'!$B$6:$B$105,MATCH(D76&amp;"",'المجموعات'!$A$6:$A$105,0))&amp;" - "&amp;INDEX('المجموعات'!$C$6:$C$105,MATCH(D76&amp;"",'المجموعات'!$A$6:$A$105,0)),"كود مجموعة غير موجود"))</f>
        <v/>
      </c>
      <c r="H76" s="21">
        <f>IF(A76&amp;""="","",IF(F76="متوقف",0,IFERROR(MAX(0,INDEX('المجموعات'!$F$6:$F$105,MATCH(D76&amp;"",'المجموعات'!$A$6:$A$105,0))-N(E76)),"")))</f>
        <v/>
      </c>
      <c r="I76" s="21">
        <f>IF(A76&amp;""="","",SUMIFS('الدفعات'!$E$6:$E$2005,'الدفعات'!$B$6:$B$2005,A76&amp;"",'الدفعات'!$C$6:$C$2005,D76&amp;"",'الدفعات'!$D$6:$D$2005,"&gt;="&amp;'الإعدادات'!$B$5,'الدفعات'!$D$6:$D$2005,"&lt;"&amp;'الإعدادات'!$B$6))</f>
        <v/>
      </c>
      <c r="J76" s="21">
        <f>IF(H76="","",ROUND(H76-I76,2))</f>
        <v/>
      </c>
      <c r="K76" s="20">
        <f>IF(A76&amp;""="","",COUNTIFS('الحضور'!$C$6:$C$3005,A76&amp;"",'الحضور'!$B$6:$B$3005,D76&amp;"",'الحضور'!$D$6:$D$3005,"حاضر",'الحضور'!$A$6:$A$3005,"&gt;="&amp;'الإعدادات'!$B$5,'الحضور'!$A$6:$A$3005,"&lt;"&amp;'الإعدادات'!$B$6))</f>
        <v/>
      </c>
      <c r="L76" s="20">
        <f>IF(A76&amp;""="","",COUNTIFS('الحضور'!$C$6:$C$3005,A76&amp;"",'الحضور'!$B$6:$B$3005,D76&amp;"",'الحضور'!$D$6:$D$3005,"غائب",'الحضور'!$A$6:$A$3005,"&gt;="&amp;'الإعدادات'!$B$5,'الحضور'!$A$6:$A$3005,"&lt;"&amp;'الإعدادات'!$B$6))</f>
        <v/>
      </c>
      <c r="M76" s="20">
        <f>IF(A76&amp;""="","",COUNTIFS('الحضور'!$C$6:$C$3005,A76&amp;"",'الحضور'!$B$6:$B$3005,D76&amp;"",'الحضور'!$D$6:$D$3005,"غائب بعذر",'الحضور'!$A$6:$A$3005,"&gt;="&amp;'الإعدادات'!$B$5,'الحضور'!$A$6:$A$3005,"&lt;"&amp;'الإعدادات'!$B$6))</f>
        <v/>
      </c>
      <c r="N76" s="22">
        <f>IF(A76&amp;""="","",IF(K76+L76=0,"",K76/(K76+L76)))</f>
        <v/>
      </c>
      <c r="O76" s="6">
        <f>IF(A76&amp;""="","",IF(H76="","كود مجموعة غير موجود",IF(F76="متوقف","متوقف",IF(J76&gt;0,IF(I76=0,"لم يدفع","جزئي"),"مسدد"))))</f>
        <v/>
      </c>
      <c r="P76" s="6">
        <f>IF(A76&amp;""="","",IF(AND(N('الإعدادات'!$B$7)&gt;0,L76&gt;='الإعدادات'!$B$7),"غياب متكرر",""))</f>
        <v/>
      </c>
      <c r="Q76" s="20">
        <f>IF(ISNUMBER(J76),IF(J76&gt;0,COUNTIFS($J$6:$J$505,"&gt;"&amp;J76)+COUNTIFS($J$6:J76,J76),""),"")</f>
        <v/>
      </c>
    </row>
    <row r="77">
      <c r="A77" s="5" t="n"/>
      <c r="B77" s="5" t="n"/>
      <c r="C77" s="17" t="n"/>
      <c r="D77" s="5" t="n"/>
      <c r="E77" s="18" t="n"/>
      <c r="F77" s="5" t="n"/>
      <c r="G77" s="6">
        <f>IF(A77&amp;""="","",IFERROR(INDEX('المجموعات'!$B$6:$B$105,MATCH(D77&amp;"",'المجموعات'!$A$6:$A$105,0))&amp;" - "&amp;INDEX('المجموعات'!$C$6:$C$105,MATCH(D77&amp;"",'المجموعات'!$A$6:$A$105,0)),"كود مجموعة غير موجود"))</f>
        <v/>
      </c>
      <c r="H77" s="21">
        <f>IF(A77&amp;""="","",IF(F77="متوقف",0,IFERROR(MAX(0,INDEX('المجموعات'!$F$6:$F$105,MATCH(D77&amp;"",'المجموعات'!$A$6:$A$105,0))-N(E77)),"")))</f>
        <v/>
      </c>
      <c r="I77" s="21">
        <f>IF(A77&amp;""="","",SUMIFS('الدفعات'!$E$6:$E$2005,'الدفعات'!$B$6:$B$2005,A77&amp;"",'الدفعات'!$C$6:$C$2005,D77&amp;"",'الدفعات'!$D$6:$D$2005,"&gt;="&amp;'الإعدادات'!$B$5,'الدفعات'!$D$6:$D$2005,"&lt;"&amp;'الإعدادات'!$B$6))</f>
        <v/>
      </c>
      <c r="J77" s="21">
        <f>IF(H77="","",ROUND(H77-I77,2))</f>
        <v/>
      </c>
      <c r="K77" s="20">
        <f>IF(A77&amp;""="","",COUNTIFS('الحضور'!$C$6:$C$3005,A77&amp;"",'الحضور'!$B$6:$B$3005,D77&amp;"",'الحضور'!$D$6:$D$3005,"حاضر",'الحضور'!$A$6:$A$3005,"&gt;="&amp;'الإعدادات'!$B$5,'الحضور'!$A$6:$A$3005,"&lt;"&amp;'الإعدادات'!$B$6))</f>
        <v/>
      </c>
      <c r="L77" s="20">
        <f>IF(A77&amp;""="","",COUNTIFS('الحضور'!$C$6:$C$3005,A77&amp;"",'الحضور'!$B$6:$B$3005,D77&amp;"",'الحضور'!$D$6:$D$3005,"غائب",'الحضور'!$A$6:$A$3005,"&gt;="&amp;'الإعدادات'!$B$5,'الحضور'!$A$6:$A$3005,"&lt;"&amp;'الإعدادات'!$B$6))</f>
        <v/>
      </c>
      <c r="M77" s="20">
        <f>IF(A77&amp;""="","",COUNTIFS('الحضور'!$C$6:$C$3005,A77&amp;"",'الحضور'!$B$6:$B$3005,D77&amp;"",'الحضور'!$D$6:$D$3005,"غائب بعذر",'الحضور'!$A$6:$A$3005,"&gt;="&amp;'الإعدادات'!$B$5,'الحضور'!$A$6:$A$3005,"&lt;"&amp;'الإعدادات'!$B$6))</f>
        <v/>
      </c>
      <c r="N77" s="22">
        <f>IF(A77&amp;""="","",IF(K77+L77=0,"",K77/(K77+L77)))</f>
        <v/>
      </c>
      <c r="O77" s="6">
        <f>IF(A77&amp;""="","",IF(H77="","كود مجموعة غير موجود",IF(F77="متوقف","متوقف",IF(J77&gt;0,IF(I77=0,"لم يدفع","جزئي"),"مسدد"))))</f>
        <v/>
      </c>
      <c r="P77" s="6">
        <f>IF(A77&amp;""="","",IF(AND(N('الإعدادات'!$B$7)&gt;0,L77&gt;='الإعدادات'!$B$7),"غياب متكرر",""))</f>
        <v/>
      </c>
      <c r="Q77" s="20">
        <f>IF(ISNUMBER(J77),IF(J77&gt;0,COUNTIFS($J$6:$J$505,"&gt;"&amp;J77)+COUNTIFS($J$6:J77,J77),""),"")</f>
        <v/>
      </c>
    </row>
    <row r="78">
      <c r="A78" s="5" t="n"/>
      <c r="B78" s="5" t="n"/>
      <c r="C78" s="17" t="n"/>
      <c r="D78" s="5" t="n"/>
      <c r="E78" s="18" t="n"/>
      <c r="F78" s="5" t="n"/>
      <c r="G78" s="6">
        <f>IF(A78&amp;""="","",IFERROR(INDEX('المجموعات'!$B$6:$B$105,MATCH(D78&amp;"",'المجموعات'!$A$6:$A$105,0))&amp;" - "&amp;INDEX('المجموعات'!$C$6:$C$105,MATCH(D78&amp;"",'المجموعات'!$A$6:$A$105,0)),"كود مجموعة غير موجود"))</f>
        <v/>
      </c>
      <c r="H78" s="21">
        <f>IF(A78&amp;""="","",IF(F78="متوقف",0,IFERROR(MAX(0,INDEX('المجموعات'!$F$6:$F$105,MATCH(D78&amp;"",'المجموعات'!$A$6:$A$105,0))-N(E78)),"")))</f>
        <v/>
      </c>
      <c r="I78" s="21">
        <f>IF(A78&amp;""="","",SUMIFS('الدفعات'!$E$6:$E$2005,'الدفعات'!$B$6:$B$2005,A78&amp;"",'الدفعات'!$C$6:$C$2005,D78&amp;"",'الدفعات'!$D$6:$D$2005,"&gt;="&amp;'الإعدادات'!$B$5,'الدفعات'!$D$6:$D$2005,"&lt;"&amp;'الإعدادات'!$B$6))</f>
        <v/>
      </c>
      <c r="J78" s="21">
        <f>IF(H78="","",ROUND(H78-I78,2))</f>
        <v/>
      </c>
      <c r="K78" s="20">
        <f>IF(A78&amp;""="","",COUNTIFS('الحضور'!$C$6:$C$3005,A78&amp;"",'الحضور'!$B$6:$B$3005,D78&amp;"",'الحضور'!$D$6:$D$3005,"حاضر",'الحضور'!$A$6:$A$3005,"&gt;="&amp;'الإعدادات'!$B$5,'الحضور'!$A$6:$A$3005,"&lt;"&amp;'الإعدادات'!$B$6))</f>
        <v/>
      </c>
      <c r="L78" s="20">
        <f>IF(A78&amp;""="","",COUNTIFS('الحضور'!$C$6:$C$3005,A78&amp;"",'الحضور'!$B$6:$B$3005,D78&amp;"",'الحضور'!$D$6:$D$3005,"غائب",'الحضور'!$A$6:$A$3005,"&gt;="&amp;'الإعدادات'!$B$5,'الحضور'!$A$6:$A$3005,"&lt;"&amp;'الإعدادات'!$B$6))</f>
        <v/>
      </c>
      <c r="M78" s="20">
        <f>IF(A78&amp;""="","",COUNTIFS('الحضور'!$C$6:$C$3005,A78&amp;"",'الحضور'!$B$6:$B$3005,D78&amp;"",'الحضور'!$D$6:$D$3005,"غائب بعذر",'الحضور'!$A$6:$A$3005,"&gt;="&amp;'الإعدادات'!$B$5,'الحضور'!$A$6:$A$3005,"&lt;"&amp;'الإعدادات'!$B$6))</f>
        <v/>
      </c>
      <c r="N78" s="22">
        <f>IF(A78&amp;""="","",IF(K78+L78=0,"",K78/(K78+L78)))</f>
        <v/>
      </c>
      <c r="O78" s="6">
        <f>IF(A78&amp;""="","",IF(H78="","كود مجموعة غير موجود",IF(F78="متوقف","متوقف",IF(J78&gt;0,IF(I78=0,"لم يدفع","جزئي"),"مسدد"))))</f>
        <v/>
      </c>
      <c r="P78" s="6">
        <f>IF(A78&amp;""="","",IF(AND(N('الإعدادات'!$B$7)&gt;0,L78&gt;='الإعدادات'!$B$7),"غياب متكرر",""))</f>
        <v/>
      </c>
      <c r="Q78" s="20">
        <f>IF(ISNUMBER(J78),IF(J78&gt;0,COUNTIFS($J$6:$J$505,"&gt;"&amp;J78)+COUNTIFS($J$6:J78,J78),""),"")</f>
        <v/>
      </c>
    </row>
    <row r="79">
      <c r="A79" s="5" t="n"/>
      <c r="B79" s="5" t="n"/>
      <c r="C79" s="17" t="n"/>
      <c r="D79" s="5" t="n"/>
      <c r="E79" s="18" t="n"/>
      <c r="F79" s="5" t="n"/>
      <c r="G79" s="6">
        <f>IF(A79&amp;""="","",IFERROR(INDEX('المجموعات'!$B$6:$B$105,MATCH(D79&amp;"",'المجموعات'!$A$6:$A$105,0))&amp;" - "&amp;INDEX('المجموعات'!$C$6:$C$105,MATCH(D79&amp;"",'المجموعات'!$A$6:$A$105,0)),"كود مجموعة غير موجود"))</f>
        <v/>
      </c>
      <c r="H79" s="21">
        <f>IF(A79&amp;""="","",IF(F79="متوقف",0,IFERROR(MAX(0,INDEX('المجموعات'!$F$6:$F$105,MATCH(D79&amp;"",'المجموعات'!$A$6:$A$105,0))-N(E79)),"")))</f>
        <v/>
      </c>
      <c r="I79" s="21">
        <f>IF(A79&amp;""="","",SUMIFS('الدفعات'!$E$6:$E$2005,'الدفعات'!$B$6:$B$2005,A79&amp;"",'الدفعات'!$C$6:$C$2005,D79&amp;"",'الدفعات'!$D$6:$D$2005,"&gt;="&amp;'الإعدادات'!$B$5,'الدفعات'!$D$6:$D$2005,"&lt;"&amp;'الإعدادات'!$B$6))</f>
        <v/>
      </c>
      <c r="J79" s="21">
        <f>IF(H79="","",ROUND(H79-I79,2))</f>
        <v/>
      </c>
      <c r="K79" s="20">
        <f>IF(A79&amp;""="","",COUNTIFS('الحضور'!$C$6:$C$3005,A79&amp;"",'الحضور'!$B$6:$B$3005,D79&amp;"",'الحضور'!$D$6:$D$3005,"حاضر",'الحضور'!$A$6:$A$3005,"&gt;="&amp;'الإعدادات'!$B$5,'الحضور'!$A$6:$A$3005,"&lt;"&amp;'الإعدادات'!$B$6))</f>
        <v/>
      </c>
      <c r="L79" s="20">
        <f>IF(A79&amp;""="","",COUNTIFS('الحضور'!$C$6:$C$3005,A79&amp;"",'الحضور'!$B$6:$B$3005,D79&amp;"",'الحضور'!$D$6:$D$3005,"غائب",'الحضور'!$A$6:$A$3005,"&gt;="&amp;'الإعدادات'!$B$5,'الحضور'!$A$6:$A$3005,"&lt;"&amp;'الإعدادات'!$B$6))</f>
        <v/>
      </c>
      <c r="M79" s="20">
        <f>IF(A79&amp;""="","",COUNTIFS('الحضور'!$C$6:$C$3005,A79&amp;"",'الحضور'!$B$6:$B$3005,D79&amp;"",'الحضور'!$D$6:$D$3005,"غائب بعذر",'الحضور'!$A$6:$A$3005,"&gt;="&amp;'الإعدادات'!$B$5,'الحضور'!$A$6:$A$3005,"&lt;"&amp;'الإعدادات'!$B$6))</f>
        <v/>
      </c>
      <c r="N79" s="22">
        <f>IF(A79&amp;""="","",IF(K79+L79=0,"",K79/(K79+L79)))</f>
        <v/>
      </c>
      <c r="O79" s="6">
        <f>IF(A79&amp;""="","",IF(H79="","كود مجموعة غير موجود",IF(F79="متوقف","متوقف",IF(J79&gt;0,IF(I79=0,"لم يدفع","جزئي"),"مسدد"))))</f>
        <v/>
      </c>
      <c r="P79" s="6">
        <f>IF(A79&amp;""="","",IF(AND(N('الإعدادات'!$B$7)&gt;0,L79&gt;='الإعدادات'!$B$7),"غياب متكرر",""))</f>
        <v/>
      </c>
      <c r="Q79" s="20">
        <f>IF(ISNUMBER(J79),IF(J79&gt;0,COUNTIFS($J$6:$J$505,"&gt;"&amp;J79)+COUNTIFS($J$6:J79,J79),""),"")</f>
        <v/>
      </c>
    </row>
    <row r="80">
      <c r="A80" s="5" t="n"/>
      <c r="B80" s="5" t="n"/>
      <c r="C80" s="17" t="n"/>
      <c r="D80" s="5" t="n"/>
      <c r="E80" s="18" t="n"/>
      <c r="F80" s="5" t="n"/>
      <c r="G80" s="6">
        <f>IF(A80&amp;""="","",IFERROR(INDEX('المجموعات'!$B$6:$B$105,MATCH(D80&amp;"",'المجموعات'!$A$6:$A$105,0))&amp;" - "&amp;INDEX('المجموعات'!$C$6:$C$105,MATCH(D80&amp;"",'المجموعات'!$A$6:$A$105,0)),"كود مجموعة غير موجود"))</f>
        <v/>
      </c>
      <c r="H80" s="21">
        <f>IF(A80&amp;""="","",IF(F80="متوقف",0,IFERROR(MAX(0,INDEX('المجموعات'!$F$6:$F$105,MATCH(D80&amp;"",'المجموعات'!$A$6:$A$105,0))-N(E80)),"")))</f>
        <v/>
      </c>
      <c r="I80" s="21">
        <f>IF(A80&amp;""="","",SUMIFS('الدفعات'!$E$6:$E$2005,'الدفعات'!$B$6:$B$2005,A80&amp;"",'الدفعات'!$C$6:$C$2005,D80&amp;"",'الدفعات'!$D$6:$D$2005,"&gt;="&amp;'الإعدادات'!$B$5,'الدفعات'!$D$6:$D$2005,"&lt;"&amp;'الإعدادات'!$B$6))</f>
        <v/>
      </c>
      <c r="J80" s="21">
        <f>IF(H80="","",ROUND(H80-I80,2))</f>
        <v/>
      </c>
      <c r="K80" s="20">
        <f>IF(A80&amp;""="","",COUNTIFS('الحضور'!$C$6:$C$3005,A80&amp;"",'الحضور'!$B$6:$B$3005,D80&amp;"",'الحضور'!$D$6:$D$3005,"حاضر",'الحضور'!$A$6:$A$3005,"&gt;="&amp;'الإعدادات'!$B$5,'الحضور'!$A$6:$A$3005,"&lt;"&amp;'الإعدادات'!$B$6))</f>
        <v/>
      </c>
      <c r="L80" s="20">
        <f>IF(A80&amp;""="","",COUNTIFS('الحضور'!$C$6:$C$3005,A80&amp;"",'الحضور'!$B$6:$B$3005,D80&amp;"",'الحضور'!$D$6:$D$3005,"غائب",'الحضور'!$A$6:$A$3005,"&gt;="&amp;'الإعدادات'!$B$5,'الحضور'!$A$6:$A$3005,"&lt;"&amp;'الإعدادات'!$B$6))</f>
        <v/>
      </c>
      <c r="M80" s="20">
        <f>IF(A80&amp;""="","",COUNTIFS('الحضور'!$C$6:$C$3005,A80&amp;"",'الحضور'!$B$6:$B$3005,D80&amp;"",'الحضور'!$D$6:$D$3005,"غائب بعذر",'الحضور'!$A$6:$A$3005,"&gt;="&amp;'الإعدادات'!$B$5,'الحضور'!$A$6:$A$3005,"&lt;"&amp;'الإعدادات'!$B$6))</f>
        <v/>
      </c>
      <c r="N80" s="22">
        <f>IF(A80&amp;""="","",IF(K80+L80=0,"",K80/(K80+L80)))</f>
        <v/>
      </c>
      <c r="O80" s="6">
        <f>IF(A80&amp;""="","",IF(H80="","كود مجموعة غير موجود",IF(F80="متوقف","متوقف",IF(J80&gt;0,IF(I80=0,"لم يدفع","جزئي"),"مسدد"))))</f>
        <v/>
      </c>
      <c r="P80" s="6">
        <f>IF(A80&amp;""="","",IF(AND(N('الإعدادات'!$B$7)&gt;0,L80&gt;='الإعدادات'!$B$7),"غياب متكرر",""))</f>
        <v/>
      </c>
      <c r="Q80" s="20">
        <f>IF(ISNUMBER(J80),IF(J80&gt;0,COUNTIFS($J$6:$J$505,"&gt;"&amp;J80)+COUNTIFS($J$6:J80,J80),""),"")</f>
        <v/>
      </c>
    </row>
    <row r="81">
      <c r="A81" s="5" t="n"/>
      <c r="B81" s="5" t="n"/>
      <c r="C81" s="17" t="n"/>
      <c r="D81" s="5" t="n"/>
      <c r="E81" s="18" t="n"/>
      <c r="F81" s="5" t="n"/>
      <c r="G81" s="6">
        <f>IF(A81&amp;""="","",IFERROR(INDEX('المجموعات'!$B$6:$B$105,MATCH(D81&amp;"",'المجموعات'!$A$6:$A$105,0))&amp;" - "&amp;INDEX('المجموعات'!$C$6:$C$105,MATCH(D81&amp;"",'المجموعات'!$A$6:$A$105,0)),"كود مجموعة غير موجود"))</f>
        <v/>
      </c>
      <c r="H81" s="21">
        <f>IF(A81&amp;""="","",IF(F81="متوقف",0,IFERROR(MAX(0,INDEX('المجموعات'!$F$6:$F$105,MATCH(D81&amp;"",'المجموعات'!$A$6:$A$105,0))-N(E81)),"")))</f>
        <v/>
      </c>
      <c r="I81" s="21">
        <f>IF(A81&amp;""="","",SUMIFS('الدفعات'!$E$6:$E$2005,'الدفعات'!$B$6:$B$2005,A81&amp;"",'الدفعات'!$C$6:$C$2005,D81&amp;"",'الدفعات'!$D$6:$D$2005,"&gt;="&amp;'الإعدادات'!$B$5,'الدفعات'!$D$6:$D$2005,"&lt;"&amp;'الإعدادات'!$B$6))</f>
        <v/>
      </c>
      <c r="J81" s="21">
        <f>IF(H81="","",ROUND(H81-I81,2))</f>
        <v/>
      </c>
      <c r="K81" s="20">
        <f>IF(A81&amp;""="","",COUNTIFS('الحضور'!$C$6:$C$3005,A81&amp;"",'الحضور'!$B$6:$B$3005,D81&amp;"",'الحضور'!$D$6:$D$3005,"حاضر",'الحضور'!$A$6:$A$3005,"&gt;="&amp;'الإعدادات'!$B$5,'الحضور'!$A$6:$A$3005,"&lt;"&amp;'الإعدادات'!$B$6))</f>
        <v/>
      </c>
      <c r="L81" s="20">
        <f>IF(A81&amp;""="","",COUNTIFS('الحضور'!$C$6:$C$3005,A81&amp;"",'الحضور'!$B$6:$B$3005,D81&amp;"",'الحضور'!$D$6:$D$3005,"غائب",'الحضور'!$A$6:$A$3005,"&gt;="&amp;'الإعدادات'!$B$5,'الحضور'!$A$6:$A$3005,"&lt;"&amp;'الإعدادات'!$B$6))</f>
        <v/>
      </c>
      <c r="M81" s="20">
        <f>IF(A81&amp;""="","",COUNTIFS('الحضور'!$C$6:$C$3005,A81&amp;"",'الحضور'!$B$6:$B$3005,D81&amp;"",'الحضور'!$D$6:$D$3005,"غائب بعذر",'الحضور'!$A$6:$A$3005,"&gt;="&amp;'الإعدادات'!$B$5,'الحضور'!$A$6:$A$3005,"&lt;"&amp;'الإعدادات'!$B$6))</f>
        <v/>
      </c>
      <c r="N81" s="22">
        <f>IF(A81&amp;""="","",IF(K81+L81=0,"",K81/(K81+L81)))</f>
        <v/>
      </c>
      <c r="O81" s="6">
        <f>IF(A81&amp;""="","",IF(H81="","كود مجموعة غير موجود",IF(F81="متوقف","متوقف",IF(J81&gt;0,IF(I81=0,"لم يدفع","جزئي"),"مسدد"))))</f>
        <v/>
      </c>
      <c r="P81" s="6">
        <f>IF(A81&amp;""="","",IF(AND(N('الإعدادات'!$B$7)&gt;0,L81&gt;='الإعدادات'!$B$7),"غياب متكرر",""))</f>
        <v/>
      </c>
      <c r="Q81" s="20">
        <f>IF(ISNUMBER(J81),IF(J81&gt;0,COUNTIFS($J$6:$J$505,"&gt;"&amp;J81)+COUNTIFS($J$6:J81,J81),""),"")</f>
        <v/>
      </c>
    </row>
    <row r="82">
      <c r="A82" s="5" t="n"/>
      <c r="B82" s="5" t="n"/>
      <c r="C82" s="17" t="n"/>
      <c r="D82" s="5" t="n"/>
      <c r="E82" s="18" t="n"/>
      <c r="F82" s="5" t="n"/>
      <c r="G82" s="6">
        <f>IF(A82&amp;""="","",IFERROR(INDEX('المجموعات'!$B$6:$B$105,MATCH(D82&amp;"",'المجموعات'!$A$6:$A$105,0))&amp;" - "&amp;INDEX('المجموعات'!$C$6:$C$105,MATCH(D82&amp;"",'المجموعات'!$A$6:$A$105,0)),"كود مجموعة غير موجود"))</f>
        <v/>
      </c>
      <c r="H82" s="21">
        <f>IF(A82&amp;""="","",IF(F82="متوقف",0,IFERROR(MAX(0,INDEX('المجموعات'!$F$6:$F$105,MATCH(D82&amp;"",'المجموعات'!$A$6:$A$105,0))-N(E82)),"")))</f>
        <v/>
      </c>
      <c r="I82" s="21">
        <f>IF(A82&amp;""="","",SUMIFS('الدفعات'!$E$6:$E$2005,'الدفعات'!$B$6:$B$2005,A82&amp;"",'الدفعات'!$C$6:$C$2005,D82&amp;"",'الدفعات'!$D$6:$D$2005,"&gt;="&amp;'الإعدادات'!$B$5,'الدفعات'!$D$6:$D$2005,"&lt;"&amp;'الإعدادات'!$B$6))</f>
        <v/>
      </c>
      <c r="J82" s="21">
        <f>IF(H82="","",ROUND(H82-I82,2))</f>
        <v/>
      </c>
      <c r="K82" s="20">
        <f>IF(A82&amp;""="","",COUNTIFS('الحضور'!$C$6:$C$3005,A82&amp;"",'الحضور'!$B$6:$B$3005,D82&amp;"",'الحضور'!$D$6:$D$3005,"حاضر",'الحضور'!$A$6:$A$3005,"&gt;="&amp;'الإعدادات'!$B$5,'الحضور'!$A$6:$A$3005,"&lt;"&amp;'الإعدادات'!$B$6))</f>
        <v/>
      </c>
      <c r="L82" s="20">
        <f>IF(A82&amp;""="","",COUNTIFS('الحضور'!$C$6:$C$3005,A82&amp;"",'الحضور'!$B$6:$B$3005,D82&amp;"",'الحضور'!$D$6:$D$3005,"غائب",'الحضور'!$A$6:$A$3005,"&gt;="&amp;'الإعدادات'!$B$5,'الحضور'!$A$6:$A$3005,"&lt;"&amp;'الإعدادات'!$B$6))</f>
        <v/>
      </c>
      <c r="M82" s="20">
        <f>IF(A82&amp;""="","",COUNTIFS('الحضور'!$C$6:$C$3005,A82&amp;"",'الحضور'!$B$6:$B$3005,D82&amp;"",'الحضور'!$D$6:$D$3005,"غائب بعذر",'الحضور'!$A$6:$A$3005,"&gt;="&amp;'الإعدادات'!$B$5,'الحضور'!$A$6:$A$3005,"&lt;"&amp;'الإعدادات'!$B$6))</f>
        <v/>
      </c>
      <c r="N82" s="22">
        <f>IF(A82&amp;""="","",IF(K82+L82=0,"",K82/(K82+L82)))</f>
        <v/>
      </c>
      <c r="O82" s="6">
        <f>IF(A82&amp;""="","",IF(H82="","كود مجموعة غير موجود",IF(F82="متوقف","متوقف",IF(J82&gt;0,IF(I82=0,"لم يدفع","جزئي"),"مسدد"))))</f>
        <v/>
      </c>
      <c r="P82" s="6">
        <f>IF(A82&amp;""="","",IF(AND(N('الإعدادات'!$B$7)&gt;0,L82&gt;='الإعدادات'!$B$7),"غياب متكرر",""))</f>
        <v/>
      </c>
      <c r="Q82" s="20">
        <f>IF(ISNUMBER(J82),IF(J82&gt;0,COUNTIFS($J$6:$J$505,"&gt;"&amp;J82)+COUNTIFS($J$6:J82,J82),""),"")</f>
        <v/>
      </c>
    </row>
    <row r="83">
      <c r="A83" s="5" t="n"/>
      <c r="B83" s="5" t="n"/>
      <c r="C83" s="17" t="n"/>
      <c r="D83" s="5" t="n"/>
      <c r="E83" s="18" t="n"/>
      <c r="F83" s="5" t="n"/>
      <c r="G83" s="6">
        <f>IF(A83&amp;""="","",IFERROR(INDEX('المجموعات'!$B$6:$B$105,MATCH(D83&amp;"",'المجموعات'!$A$6:$A$105,0))&amp;" - "&amp;INDEX('المجموعات'!$C$6:$C$105,MATCH(D83&amp;"",'المجموعات'!$A$6:$A$105,0)),"كود مجموعة غير موجود"))</f>
        <v/>
      </c>
      <c r="H83" s="21">
        <f>IF(A83&amp;""="","",IF(F83="متوقف",0,IFERROR(MAX(0,INDEX('المجموعات'!$F$6:$F$105,MATCH(D83&amp;"",'المجموعات'!$A$6:$A$105,0))-N(E83)),"")))</f>
        <v/>
      </c>
      <c r="I83" s="21">
        <f>IF(A83&amp;""="","",SUMIFS('الدفعات'!$E$6:$E$2005,'الدفعات'!$B$6:$B$2005,A83&amp;"",'الدفعات'!$C$6:$C$2005,D83&amp;"",'الدفعات'!$D$6:$D$2005,"&gt;="&amp;'الإعدادات'!$B$5,'الدفعات'!$D$6:$D$2005,"&lt;"&amp;'الإعدادات'!$B$6))</f>
        <v/>
      </c>
      <c r="J83" s="21">
        <f>IF(H83="","",ROUND(H83-I83,2))</f>
        <v/>
      </c>
      <c r="K83" s="20">
        <f>IF(A83&amp;""="","",COUNTIFS('الحضور'!$C$6:$C$3005,A83&amp;"",'الحضور'!$B$6:$B$3005,D83&amp;"",'الحضور'!$D$6:$D$3005,"حاضر",'الحضور'!$A$6:$A$3005,"&gt;="&amp;'الإعدادات'!$B$5,'الحضور'!$A$6:$A$3005,"&lt;"&amp;'الإعدادات'!$B$6))</f>
        <v/>
      </c>
      <c r="L83" s="20">
        <f>IF(A83&amp;""="","",COUNTIFS('الحضور'!$C$6:$C$3005,A83&amp;"",'الحضور'!$B$6:$B$3005,D83&amp;"",'الحضور'!$D$6:$D$3005,"غائب",'الحضور'!$A$6:$A$3005,"&gt;="&amp;'الإعدادات'!$B$5,'الحضور'!$A$6:$A$3005,"&lt;"&amp;'الإعدادات'!$B$6))</f>
        <v/>
      </c>
      <c r="M83" s="20">
        <f>IF(A83&amp;""="","",COUNTIFS('الحضور'!$C$6:$C$3005,A83&amp;"",'الحضور'!$B$6:$B$3005,D83&amp;"",'الحضور'!$D$6:$D$3005,"غائب بعذر",'الحضور'!$A$6:$A$3005,"&gt;="&amp;'الإعدادات'!$B$5,'الحضور'!$A$6:$A$3005,"&lt;"&amp;'الإعدادات'!$B$6))</f>
        <v/>
      </c>
      <c r="N83" s="22">
        <f>IF(A83&amp;""="","",IF(K83+L83=0,"",K83/(K83+L83)))</f>
        <v/>
      </c>
      <c r="O83" s="6">
        <f>IF(A83&amp;""="","",IF(H83="","كود مجموعة غير موجود",IF(F83="متوقف","متوقف",IF(J83&gt;0,IF(I83=0,"لم يدفع","جزئي"),"مسدد"))))</f>
        <v/>
      </c>
      <c r="P83" s="6">
        <f>IF(A83&amp;""="","",IF(AND(N('الإعدادات'!$B$7)&gt;0,L83&gt;='الإعدادات'!$B$7),"غياب متكرر",""))</f>
        <v/>
      </c>
      <c r="Q83" s="20">
        <f>IF(ISNUMBER(J83),IF(J83&gt;0,COUNTIFS($J$6:$J$505,"&gt;"&amp;J83)+COUNTIFS($J$6:J83,J83),""),"")</f>
        <v/>
      </c>
    </row>
    <row r="84">
      <c r="A84" s="5" t="n"/>
      <c r="B84" s="5" t="n"/>
      <c r="C84" s="17" t="n"/>
      <c r="D84" s="5" t="n"/>
      <c r="E84" s="18" t="n"/>
      <c r="F84" s="5" t="n"/>
      <c r="G84" s="6">
        <f>IF(A84&amp;""="","",IFERROR(INDEX('المجموعات'!$B$6:$B$105,MATCH(D84&amp;"",'المجموعات'!$A$6:$A$105,0))&amp;" - "&amp;INDEX('المجموعات'!$C$6:$C$105,MATCH(D84&amp;"",'المجموعات'!$A$6:$A$105,0)),"كود مجموعة غير موجود"))</f>
        <v/>
      </c>
      <c r="H84" s="21">
        <f>IF(A84&amp;""="","",IF(F84="متوقف",0,IFERROR(MAX(0,INDEX('المجموعات'!$F$6:$F$105,MATCH(D84&amp;"",'المجموعات'!$A$6:$A$105,0))-N(E84)),"")))</f>
        <v/>
      </c>
      <c r="I84" s="21">
        <f>IF(A84&amp;""="","",SUMIFS('الدفعات'!$E$6:$E$2005,'الدفعات'!$B$6:$B$2005,A84&amp;"",'الدفعات'!$C$6:$C$2005,D84&amp;"",'الدفعات'!$D$6:$D$2005,"&gt;="&amp;'الإعدادات'!$B$5,'الدفعات'!$D$6:$D$2005,"&lt;"&amp;'الإعدادات'!$B$6))</f>
        <v/>
      </c>
      <c r="J84" s="21">
        <f>IF(H84="","",ROUND(H84-I84,2))</f>
        <v/>
      </c>
      <c r="K84" s="20">
        <f>IF(A84&amp;""="","",COUNTIFS('الحضور'!$C$6:$C$3005,A84&amp;"",'الحضور'!$B$6:$B$3005,D84&amp;"",'الحضور'!$D$6:$D$3005,"حاضر",'الحضور'!$A$6:$A$3005,"&gt;="&amp;'الإعدادات'!$B$5,'الحضور'!$A$6:$A$3005,"&lt;"&amp;'الإعدادات'!$B$6))</f>
        <v/>
      </c>
      <c r="L84" s="20">
        <f>IF(A84&amp;""="","",COUNTIFS('الحضور'!$C$6:$C$3005,A84&amp;"",'الحضور'!$B$6:$B$3005,D84&amp;"",'الحضور'!$D$6:$D$3005,"غائب",'الحضور'!$A$6:$A$3005,"&gt;="&amp;'الإعدادات'!$B$5,'الحضور'!$A$6:$A$3005,"&lt;"&amp;'الإعدادات'!$B$6))</f>
        <v/>
      </c>
      <c r="M84" s="20">
        <f>IF(A84&amp;""="","",COUNTIFS('الحضور'!$C$6:$C$3005,A84&amp;"",'الحضور'!$B$6:$B$3005,D84&amp;"",'الحضور'!$D$6:$D$3005,"غائب بعذر",'الحضور'!$A$6:$A$3005,"&gt;="&amp;'الإعدادات'!$B$5,'الحضور'!$A$6:$A$3005,"&lt;"&amp;'الإعدادات'!$B$6))</f>
        <v/>
      </c>
      <c r="N84" s="22">
        <f>IF(A84&amp;""="","",IF(K84+L84=0,"",K84/(K84+L84)))</f>
        <v/>
      </c>
      <c r="O84" s="6">
        <f>IF(A84&amp;""="","",IF(H84="","كود مجموعة غير موجود",IF(F84="متوقف","متوقف",IF(J84&gt;0,IF(I84=0,"لم يدفع","جزئي"),"مسدد"))))</f>
        <v/>
      </c>
      <c r="P84" s="6">
        <f>IF(A84&amp;""="","",IF(AND(N('الإعدادات'!$B$7)&gt;0,L84&gt;='الإعدادات'!$B$7),"غياب متكرر",""))</f>
        <v/>
      </c>
      <c r="Q84" s="20">
        <f>IF(ISNUMBER(J84),IF(J84&gt;0,COUNTIFS($J$6:$J$505,"&gt;"&amp;J84)+COUNTIFS($J$6:J84,J84),""),"")</f>
        <v/>
      </c>
    </row>
    <row r="85">
      <c r="A85" s="5" t="n"/>
      <c r="B85" s="5" t="n"/>
      <c r="C85" s="17" t="n"/>
      <c r="D85" s="5" t="n"/>
      <c r="E85" s="18" t="n"/>
      <c r="F85" s="5" t="n"/>
      <c r="G85" s="6">
        <f>IF(A85&amp;""="","",IFERROR(INDEX('المجموعات'!$B$6:$B$105,MATCH(D85&amp;"",'المجموعات'!$A$6:$A$105,0))&amp;" - "&amp;INDEX('المجموعات'!$C$6:$C$105,MATCH(D85&amp;"",'المجموعات'!$A$6:$A$105,0)),"كود مجموعة غير موجود"))</f>
        <v/>
      </c>
      <c r="H85" s="21">
        <f>IF(A85&amp;""="","",IF(F85="متوقف",0,IFERROR(MAX(0,INDEX('المجموعات'!$F$6:$F$105,MATCH(D85&amp;"",'المجموعات'!$A$6:$A$105,0))-N(E85)),"")))</f>
        <v/>
      </c>
      <c r="I85" s="21">
        <f>IF(A85&amp;""="","",SUMIFS('الدفعات'!$E$6:$E$2005,'الدفعات'!$B$6:$B$2005,A85&amp;"",'الدفعات'!$C$6:$C$2005,D85&amp;"",'الدفعات'!$D$6:$D$2005,"&gt;="&amp;'الإعدادات'!$B$5,'الدفعات'!$D$6:$D$2005,"&lt;"&amp;'الإعدادات'!$B$6))</f>
        <v/>
      </c>
      <c r="J85" s="21">
        <f>IF(H85="","",ROUND(H85-I85,2))</f>
        <v/>
      </c>
      <c r="K85" s="20">
        <f>IF(A85&amp;""="","",COUNTIFS('الحضور'!$C$6:$C$3005,A85&amp;"",'الحضور'!$B$6:$B$3005,D85&amp;"",'الحضور'!$D$6:$D$3005,"حاضر",'الحضور'!$A$6:$A$3005,"&gt;="&amp;'الإعدادات'!$B$5,'الحضور'!$A$6:$A$3005,"&lt;"&amp;'الإعدادات'!$B$6))</f>
        <v/>
      </c>
      <c r="L85" s="20">
        <f>IF(A85&amp;""="","",COUNTIFS('الحضور'!$C$6:$C$3005,A85&amp;"",'الحضور'!$B$6:$B$3005,D85&amp;"",'الحضور'!$D$6:$D$3005,"غائب",'الحضور'!$A$6:$A$3005,"&gt;="&amp;'الإعدادات'!$B$5,'الحضور'!$A$6:$A$3005,"&lt;"&amp;'الإعدادات'!$B$6))</f>
        <v/>
      </c>
      <c r="M85" s="20">
        <f>IF(A85&amp;""="","",COUNTIFS('الحضور'!$C$6:$C$3005,A85&amp;"",'الحضور'!$B$6:$B$3005,D85&amp;"",'الحضور'!$D$6:$D$3005,"غائب بعذر",'الحضور'!$A$6:$A$3005,"&gt;="&amp;'الإعدادات'!$B$5,'الحضور'!$A$6:$A$3005,"&lt;"&amp;'الإعدادات'!$B$6))</f>
        <v/>
      </c>
      <c r="N85" s="22">
        <f>IF(A85&amp;""="","",IF(K85+L85=0,"",K85/(K85+L85)))</f>
        <v/>
      </c>
      <c r="O85" s="6">
        <f>IF(A85&amp;""="","",IF(H85="","كود مجموعة غير موجود",IF(F85="متوقف","متوقف",IF(J85&gt;0,IF(I85=0,"لم يدفع","جزئي"),"مسدد"))))</f>
        <v/>
      </c>
      <c r="P85" s="6">
        <f>IF(A85&amp;""="","",IF(AND(N('الإعدادات'!$B$7)&gt;0,L85&gt;='الإعدادات'!$B$7),"غياب متكرر",""))</f>
        <v/>
      </c>
      <c r="Q85" s="20">
        <f>IF(ISNUMBER(J85),IF(J85&gt;0,COUNTIFS($J$6:$J$505,"&gt;"&amp;J85)+COUNTIFS($J$6:J85,J85),""),"")</f>
        <v/>
      </c>
    </row>
    <row r="86">
      <c r="A86" s="5" t="n"/>
      <c r="B86" s="5" t="n"/>
      <c r="C86" s="17" t="n"/>
      <c r="D86" s="5" t="n"/>
      <c r="E86" s="18" t="n"/>
      <c r="F86" s="5" t="n"/>
      <c r="G86" s="6">
        <f>IF(A86&amp;""="","",IFERROR(INDEX('المجموعات'!$B$6:$B$105,MATCH(D86&amp;"",'المجموعات'!$A$6:$A$105,0))&amp;" - "&amp;INDEX('المجموعات'!$C$6:$C$105,MATCH(D86&amp;"",'المجموعات'!$A$6:$A$105,0)),"كود مجموعة غير موجود"))</f>
        <v/>
      </c>
      <c r="H86" s="21">
        <f>IF(A86&amp;""="","",IF(F86="متوقف",0,IFERROR(MAX(0,INDEX('المجموعات'!$F$6:$F$105,MATCH(D86&amp;"",'المجموعات'!$A$6:$A$105,0))-N(E86)),"")))</f>
        <v/>
      </c>
      <c r="I86" s="21">
        <f>IF(A86&amp;""="","",SUMIFS('الدفعات'!$E$6:$E$2005,'الدفعات'!$B$6:$B$2005,A86&amp;"",'الدفعات'!$C$6:$C$2005,D86&amp;"",'الدفعات'!$D$6:$D$2005,"&gt;="&amp;'الإعدادات'!$B$5,'الدفعات'!$D$6:$D$2005,"&lt;"&amp;'الإعدادات'!$B$6))</f>
        <v/>
      </c>
      <c r="J86" s="21">
        <f>IF(H86="","",ROUND(H86-I86,2))</f>
        <v/>
      </c>
      <c r="K86" s="20">
        <f>IF(A86&amp;""="","",COUNTIFS('الحضور'!$C$6:$C$3005,A86&amp;"",'الحضور'!$B$6:$B$3005,D86&amp;"",'الحضور'!$D$6:$D$3005,"حاضر",'الحضور'!$A$6:$A$3005,"&gt;="&amp;'الإعدادات'!$B$5,'الحضور'!$A$6:$A$3005,"&lt;"&amp;'الإعدادات'!$B$6))</f>
        <v/>
      </c>
      <c r="L86" s="20">
        <f>IF(A86&amp;""="","",COUNTIFS('الحضور'!$C$6:$C$3005,A86&amp;"",'الحضور'!$B$6:$B$3005,D86&amp;"",'الحضور'!$D$6:$D$3005,"غائب",'الحضور'!$A$6:$A$3005,"&gt;="&amp;'الإعدادات'!$B$5,'الحضور'!$A$6:$A$3005,"&lt;"&amp;'الإعدادات'!$B$6))</f>
        <v/>
      </c>
      <c r="M86" s="20">
        <f>IF(A86&amp;""="","",COUNTIFS('الحضور'!$C$6:$C$3005,A86&amp;"",'الحضور'!$B$6:$B$3005,D86&amp;"",'الحضور'!$D$6:$D$3005,"غائب بعذر",'الحضور'!$A$6:$A$3005,"&gt;="&amp;'الإعدادات'!$B$5,'الحضور'!$A$6:$A$3005,"&lt;"&amp;'الإعدادات'!$B$6))</f>
        <v/>
      </c>
      <c r="N86" s="22">
        <f>IF(A86&amp;""="","",IF(K86+L86=0,"",K86/(K86+L86)))</f>
        <v/>
      </c>
      <c r="O86" s="6">
        <f>IF(A86&amp;""="","",IF(H86="","كود مجموعة غير موجود",IF(F86="متوقف","متوقف",IF(J86&gt;0,IF(I86=0,"لم يدفع","جزئي"),"مسدد"))))</f>
        <v/>
      </c>
      <c r="P86" s="6">
        <f>IF(A86&amp;""="","",IF(AND(N('الإعدادات'!$B$7)&gt;0,L86&gt;='الإعدادات'!$B$7),"غياب متكرر",""))</f>
        <v/>
      </c>
      <c r="Q86" s="20">
        <f>IF(ISNUMBER(J86),IF(J86&gt;0,COUNTIFS($J$6:$J$505,"&gt;"&amp;J86)+COUNTIFS($J$6:J86,J86),""),"")</f>
        <v/>
      </c>
    </row>
    <row r="87">
      <c r="A87" s="5" t="n"/>
      <c r="B87" s="5" t="n"/>
      <c r="C87" s="17" t="n"/>
      <c r="D87" s="5" t="n"/>
      <c r="E87" s="18" t="n"/>
      <c r="F87" s="5" t="n"/>
      <c r="G87" s="6">
        <f>IF(A87&amp;""="","",IFERROR(INDEX('المجموعات'!$B$6:$B$105,MATCH(D87&amp;"",'المجموعات'!$A$6:$A$105,0))&amp;" - "&amp;INDEX('المجموعات'!$C$6:$C$105,MATCH(D87&amp;"",'المجموعات'!$A$6:$A$105,0)),"كود مجموعة غير موجود"))</f>
        <v/>
      </c>
      <c r="H87" s="21">
        <f>IF(A87&amp;""="","",IF(F87="متوقف",0,IFERROR(MAX(0,INDEX('المجموعات'!$F$6:$F$105,MATCH(D87&amp;"",'المجموعات'!$A$6:$A$105,0))-N(E87)),"")))</f>
        <v/>
      </c>
      <c r="I87" s="21">
        <f>IF(A87&amp;""="","",SUMIFS('الدفعات'!$E$6:$E$2005,'الدفعات'!$B$6:$B$2005,A87&amp;"",'الدفعات'!$C$6:$C$2005,D87&amp;"",'الدفعات'!$D$6:$D$2005,"&gt;="&amp;'الإعدادات'!$B$5,'الدفعات'!$D$6:$D$2005,"&lt;"&amp;'الإعدادات'!$B$6))</f>
        <v/>
      </c>
      <c r="J87" s="21">
        <f>IF(H87="","",ROUND(H87-I87,2))</f>
        <v/>
      </c>
      <c r="K87" s="20">
        <f>IF(A87&amp;""="","",COUNTIFS('الحضور'!$C$6:$C$3005,A87&amp;"",'الحضور'!$B$6:$B$3005,D87&amp;"",'الحضور'!$D$6:$D$3005,"حاضر",'الحضور'!$A$6:$A$3005,"&gt;="&amp;'الإعدادات'!$B$5,'الحضور'!$A$6:$A$3005,"&lt;"&amp;'الإعدادات'!$B$6))</f>
        <v/>
      </c>
      <c r="L87" s="20">
        <f>IF(A87&amp;""="","",COUNTIFS('الحضور'!$C$6:$C$3005,A87&amp;"",'الحضور'!$B$6:$B$3005,D87&amp;"",'الحضور'!$D$6:$D$3005,"غائب",'الحضور'!$A$6:$A$3005,"&gt;="&amp;'الإعدادات'!$B$5,'الحضور'!$A$6:$A$3005,"&lt;"&amp;'الإعدادات'!$B$6))</f>
        <v/>
      </c>
      <c r="M87" s="20">
        <f>IF(A87&amp;""="","",COUNTIFS('الحضور'!$C$6:$C$3005,A87&amp;"",'الحضور'!$B$6:$B$3005,D87&amp;"",'الحضور'!$D$6:$D$3005,"غائب بعذر",'الحضور'!$A$6:$A$3005,"&gt;="&amp;'الإعدادات'!$B$5,'الحضور'!$A$6:$A$3005,"&lt;"&amp;'الإعدادات'!$B$6))</f>
        <v/>
      </c>
      <c r="N87" s="22">
        <f>IF(A87&amp;""="","",IF(K87+L87=0,"",K87/(K87+L87)))</f>
        <v/>
      </c>
      <c r="O87" s="6">
        <f>IF(A87&amp;""="","",IF(H87="","كود مجموعة غير موجود",IF(F87="متوقف","متوقف",IF(J87&gt;0,IF(I87=0,"لم يدفع","جزئي"),"مسدد"))))</f>
        <v/>
      </c>
      <c r="P87" s="6">
        <f>IF(A87&amp;""="","",IF(AND(N('الإعدادات'!$B$7)&gt;0,L87&gt;='الإعدادات'!$B$7),"غياب متكرر",""))</f>
        <v/>
      </c>
      <c r="Q87" s="20">
        <f>IF(ISNUMBER(J87),IF(J87&gt;0,COUNTIFS($J$6:$J$505,"&gt;"&amp;J87)+COUNTIFS($J$6:J87,J87),""),"")</f>
        <v/>
      </c>
    </row>
    <row r="88">
      <c r="A88" s="5" t="n"/>
      <c r="B88" s="5" t="n"/>
      <c r="C88" s="17" t="n"/>
      <c r="D88" s="5" t="n"/>
      <c r="E88" s="18" t="n"/>
      <c r="F88" s="5" t="n"/>
      <c r="G88" s="6">
        <f>IF(A88&amp;""="","",IFERROR(INDEX('المجموعات'!$B$6:$B$105,MATCH(D88&amp;"",'المجموعات'!$A$6:$A$105,0))&amp;" - "&amp;INDEX('المجموعات'!$C$6:$C$105,MATCH(D88&amp;"",'المجموعات'!$A$6:$A$105,0)),"كود مجموعة غير موجود"))</f>
        <v/>
      </c>
      <c r="H88" s="21">
        <f>IF(A88&amp;""="","",IF(F88="متوقف",0,IFERROR(MAX(0,INDEX('المجموعات'!$F$6:$F$105,MATCH(D88&amp;"",'المجموعات'!$A$6:$A$105,0))-N(E88)),"")))</f>
        <v/>
      </c>
      <c r="I88" s="21">
        <f>IF(A88&amp;""="","",SUMIFS('الدفعات'!$E$6:$E$2005,'الدفعات'!$B$6:$B$2005,A88&amp;"",'الدفعات'!$C$6:$C$2005,D88&amp;"",'الدفعات'!$D$6:$D$2005,"&gt;="&amp;'الإعدادات'!$B$5,'الدفعات'!$D$6:$D$2005,"&lt;"&amp;'الإعدادات'!$B$6))</f>
        <v/>
      </c>
      <c r="J88" s="21">
        <f>IF(H88="","",ROUND(H88-I88,2))</f>
        <v/>
      </c>
      <c r="K88" s="20">
        <f>IF(A88&amp;""="","",COUNTIFS('الحضور'!$C$6:$C$3005,A88&amp;"",'الحضور'!$B$6:$B$3005,D88&amp;"",'الحضور'!$D$6:$D$3005,"حاضر",'الحضور'!$A$6:$A$3005,"&gt;="&amp;'الإعدادات'!$B$5,'الحضور'!$A$6:$A$3005,"&lt;"&amp;'الإعدادات'!$B$6))</f>
        <v/>
      </c>
      <c r="L88" s="20">
        <f>IF(A88&amp;""="","",COUNTIFS('الحضور'!$C$6:$C$3005,A88&amp;"",'الحضور'!$B$6:$B$3005,D88&amp;"",'الحضور'!$D$6:$D$3005,"غائب",'الحضور'!$A$6:$A$3005,"&gt;="&amp;'الإعدادات'!$B$5,'الحضور'!$A$6:$A$3005,"&lt;"&amp;'الإعدادات'!$B$6))</f>
        <v/>
      </c>
      <c r="M88" s="20">
        <f>IF(A88&amp;""="","",COUNTIFS('الحضور'!$C$6:$C$3005,A88&amp;"",'الحضور'!$B$6:$B$3005,D88&amp;"",'الحضور'!$D$6:$D$3005,"غائب بعذر",'الحضور'!$A$6:$A$3005,"&gt;="&amp;'الإعدادات'!$B$5,'الحضور'!$A$6:$A$3005,"&lt;"&amp;'الإعدادات'!$B$6))</f>
        <v/>
      </c>
      <c r="N88" s="22">
        <f>IF(A88&amp;""="","",IF(K88+L88=0,"",K88/(K88+L88)))</f>
        <v/>
      </c>
      <c r="O88" s="6">
        <f>IF(A88&amp;""="","",IF(H88="","كود مجموعة غير موجود",IF(F88="متوقف","متوقف",IF(J88&gt;0,IF(I88=0,"لم يدفع","جزئي"),"مسدد"))))</f>
        <v/>
      </c>
      <c r="P88" s="6">
        <f>IF(A88&amp;""="","",IF(AND(N('الإعدادات'!$B$7)&gt;0,L88&gt;='الإعدادات'!$B$7),"غياب متكرر",""))</f>
        <v/>
      </c>
      <c r="Q88" s="20">
        <f>IF(ISNUMBER(J88),IF(J88&gt;0,COUNTIFS($J$6:$J$505,"&gt;"&amp;J88)+COUNTIFS($J$6:J88,J88),""),"")</f>
        <v/>
      </c>
    </row>
    <row r="89">
      <c r="A89" s="5" t="n"/>
      <c r="B89" s="5" t="n"/>
      <c r="C89" s="17" t="n"/>
      <c r="D89" s="5" t="n"/>
      <c r="E89" s="18" t="n"/>
      <c r="F89" s="5" t="n"/>
      <c r="G89" s="6">
        <f>IF(A89&amp;""="","",IFERROR(INDEX('المجموعات'!$B$6:$B$105,MATCH(D89&amp;"",'المجموعات'!$A$6:$A$105,0))&amp;" - "&amp;INDEX('المجموعات'!$C$6:$C$105,MATCH(D89&amp;"",'المجموعات'!$A$6:$A$105,0)),"كود مجموعة غير موجود"))</f>
        <v/>
      </c>
      <c r="H89" s="21">
        <f>IF(A89&amp;""="","",IF(F89="متوقف",0,IFERROR(MAX(0,INDEX('المجموعات'!$F$6:$F$105,MATCH(D89&amp;"",'المجموعات'!$A$6:$A$105,0))-N(E89)),"")))</f>
        <v/>
      </c>
      <c r="I89" s="21">
        <f>IF(A89&amp;""="","",SUMIFS('الدفعات'!$E$6:$E$2005,'الدفعات'!$B$6:$B$2005,A89&amp;"",'الدفعات'!$C$6:$C$2005,D89&amp;"",'الدفعات'!$D$6:$D$2005,"&gt;="&amp;'الإعدادات'!$B$5,'الدفعات'!$D$6:$D$2005,"&lt;"&amp;'الإعدادات'!$B$6))</f>
        <v/>
      </c>
      <c r="J89" s="21">
        <f>IF(H89="","",ROUND(H89-I89,2))</f>
        <v/>
      </c>
      <c r="K89" s="20">
        <f>IF(A89&amp;""="","",COUNTIFS('الحضور'!$C$6:$C$3005,A89&amp;"",'الحضور'!$B$6:$B$3005,D89&amp;"",'الحضور'!$D$6:$D$3005,"حاضر",'الحضور'!$A$6:$A$3005,"&gt;="&amp;'الإعدادات'!$B$5,'الحضور'!$A$6:$A$3005,"&lt;"&amp;'الإعدادات'!$B$6))</f>
        <v/>
      </c>
      <c r="L89" s="20">
        <f>IF(A89&amp;""="","",COUNTIFS('الحضور'!$C$6:$C$3005,A89&amp;"",'الحضور'!$B$6:$B$3005,D89&amp;"",'الحضور'!$D$6:$D$3005,"غائب",'الحضور'!$A$6:$A$3005,"&gt;="&amp;'الإعدادات'!$B$5,'الحضور'!$A$6:$A$3005,"&lt;"&amp;'الإعدادات'!$B$6))</f>
        <v/>
      </c>
      <c r="M89" s="20">
        <f>IF(A89&amp;""="","",COUNTIFS('الحضور'!$C$6:$C$3005,A89&amp;"",'الحضور'!$B$6:$B$3005,D89&amp;"",'الحضور'!$D$6:$D$3005,"غائب بعذر",'الحضور'!$A$6:$A$3005,"&gt;="&amp;'الإعدادات'!$B$5,'الحضور'!$A$6:$A$3005,"&lt;"&amp;'الإعدادات'!$B$6))</f>
        <v/>
      </c>
      <c r="N89" s="22">
        <f>IF(A89&amp;""="","",IF(K89+L89=0,"",K89/(K89+L89)))</f>
        <v/>
      </c>
      <c r="O89" s="6">
        <f>IF(A89&amp;""="","",IF(H89="","كود مجموعة غير موجود",IF(F89="متوقف","متوقف",IF(J89&gt;0,IF(I89=0,"لم يدفع","جزئي"),"مسدد"))))</f>
        <v/>
      </c>
      <c r="P89" s="6">
        <f>IF(A89&amp;""="","",IF(AND(N('الإعدادات'!$B$7)&gt;0,L89&gt;='الإعدادات'!$B$7),"غياب متكرر",""))</f>
        <v/>
      </c>
      <c r="Q89" s="20">
        <f>IF(ISNUMBER(J89),IF(J89&gt;0,COUNTIFS($J$6:$J$505,"&gt;"&amp;J89)+COUNTIFS($J$6:J89,J89),""),"")</f>
        <v/>
      </c>
    </row>
    <row r="90">
      <c r="A90" s="5" t="n"/>
      <c r="B90" s="5" t="n"/>
      <c r="C90" s="17" t="n"/>
      <c r="D90" s="5" t="n"/>
      <c r="E90" s="18" t="n"/>
      <c r="F90" s="5" t="n"/>
      <c r="G90" s="6">
        <f>IF(A90&amp;""="","",IFERROR(INDEX('المجموعات'!$B$6:$B$105,MATCH(D90&amp;"",'المجموعات'!$A$6:$A$105,0))&amp;" - "&amp;INDEX('المجموعات'!$C$6:$C$105,MATCH(D90&amp;"",'المجموعات'!$A$6:$A$105,0)),"كود مجموعة غير موجود"))</f>
        <v/>
      </c>
      <c r="H90" s="21">
        <f>IF(A90&amp;""="","",IF(F90="متوقف",0,IFERROR(MAX(0,INDEX('المجموعات'!$F$6:$F$105,MATCH(D90&amp;"",'المجموعات'!$A$6:$A$105,0))-N(E90)),"")))</f>
        <v/>
      </c>
      <c r="I90" s="21">
        <f>IF(A90&amp;""="","",SUMIFS('الدفعات'!$E$6:$E$2005,'الدفعات'!$B$6:$B$2005,A90&amp;"",'الدفعات'!$C$6:$C$2005,D90&amp;"",'الدفعات'!$D$6:$D$2005,"&gt;="&amp;'الإعدادات'!$B$5,'الدفعات'!$D$6:$D$2005,"&lt;"&amp;'الإعدادات'!$B$6))</f>
        <v/>
      </c>
      <c r="J90" s="21">
        <f>IF(H90="","",ROUND(H90-I90,2))</f>
        <v/>
      </c>
      <c r="K90" s="20">
        <f>IF(A90&amp;""="","",COUNTIFS('الحضور'!$C$6:$C$3005,A90&amp;"",'الحضور'!$B$6:$B$3005,D90&amp;"",'الحضور'!$D$6:$D$3005,"حاضر",'الحضور'!$A$6:$A$3005,"&gt;="&amp;'الإعدادات'!$B$5,'الحضور'!$A$6:$A$3005,"&lt;"&amp;'الإعدادات'!$B$6))</f>
        <v/>
      </c>
      <c r="L90" s="20">
        <f>IF(A90&amp;""="","",COUNTIFS('الحضور'!$C$6:$C$3005,A90&amp;"",'الحضور'!$B$6:$B$3005,D90&amp;"",'الحضور'!$D$6:$D$3005,"غائب",'الحضور'!$A$6:$A$3005,"&gt;="&amp;'الإعدادات'!$B$5,'الحضور'!$A$6:$A$3005,"&lt;"&amp;'الإعدادات'!$B$6))</f>
        <v/>
      </c>
      <c r="M90" s="20">
        <f>IF(A90&amp;""="","",COUNTIFS('الحضور'!$C$6:$C$3005,A90&amp;"",'الحضور'!$B$6:$B$3005,D90&amp;"",'الحضور'!$D$6:$D$3005,"غائب بعذر",'الحضور'!$A$6:$A$3005,"&gt;="&amp;'الإعدادات'!$B$5,'الحضور'!$A$6:$A$3005,"&lt;"&amp;'الإعدادات'!$B$6))</f>
        <v/>
      </c>
      <c r="N90" s="22">
        <f>IF(A90&amp;""="","",IF(K90+L90=0,"",K90/(K90+L90)))</f>
        <v/>
      </c>
      <c r="O90" s="6">
        <f>IF(A90&amp;""="","",IF(H90="","كود مجموعة غير موجود",IF(F90="متوقف","متوقف",IF(J90&gt;0,IF(I90=0,"لم يدفع","جزئي"),"مسدد"))))</f>
        <v/>
      </c>
      <c r="P90" s="6">
        <f>IF(A90&amp;""="","",IF(AND(N('الإعدادات'!$B$7)&gt;0,L90&gt;='الإعدادات'!$B$7),"غياب متكرر",""))</f>
        <v/>
      </c>
      <c r="Q90" s="20">
        <f>IF(ISNUMBER(J90),IF(J90&gt;0,COUNTIFS($J$6:$J$505,"&gt;"&amp;J90)+COUNTIFS($J$6:J90,J90),""),"")</f>
        <v/>
      </c>
    </row>
    <row r="91">
      <c r="A91" s="5" t="n"/>
      <c r="B91" s="5" t="n"/>
      <c r="C91" s="17" t="n"/>
      <c r="D91" s="5" t="n"/>
      <c r="E91" s="18" t="n"/>
      <c r="F91" s="5" t="n"/>
      <c r="G91" s="6">
        <f>IF(A91&amp;""="","",IFERROR(INDEX('المجموعات'!$B$6:$B$105,MATCH(D91&amp;"",'المجموعات'!$A$6:$A$105,0))&amp;" - "&amp;INDEX('المجموعات'!$C$6:$C$105,MATCH(D91&amp;"",'المجموعات'!$A$6:$A$105,0)),"كود مجموعة غير موجود"))</f>
        <v/>
      </c>
      <c r="H91" s="21">
        <f>IF(A91&amp;""="","",IF(F91="متوقف",0,IFERROR(MAX(0,INDEX('المجموعات'!$F$6:$F$105,MATCH(D91&amp;"",'المجموعات'!$A$6:$A$105,0))-N(E91)),"")))</f>
        <v/>
      </c>
      <c r="I91" s="21">
        <f>IF(A91&amp;""="","",SUMIFS('الدفعات'!$E$6:$E$2005,'الدفعات'!$B$6:$B$2005,A91&amp;"",'الدفعات'!$C$6:$C$2005,D91&amp;"",'الدفعات'!$D$6:$D$2005,"&gt;="&amp;'الإعدادات'!$B$5,'الدفعات'!$D$6:$D$2005,"&lt;"&amp;'الإعدادات'!$B$6))</f>
        <v/>
      </c>
      <c r="J91" s="21">
        <f>IF(H91="","",ROUND(H91-I91,2))</f>
        <v/>
      </c>
      <c r="K91" s="20">
        <f>IF(A91&amp;""="","",COUNTIFS('الحضور'!$C$6:$C$3005,A91&amp;"",'الحضور'!$B$6:$B$3005,D91&amp;"",'الحضور'!$D$6:$D$3005,"حاضر",'الحضور'!$A$6:$A$3005,"&gt;="&amp;'الإعدادات'!$B$5,'الحضور'!$A$6:$A$3005,"&lt;"&amp;'الإعدادات'!$B$6))</f>
        <v/>
      </c>
      <c r="L91" s="20">
        <f>IF(A91&amp;""="","",COUNTIFS('الحضور'!$C$6:$C$3005,A91&amp;"",'الحضور'!$B$6:$B$3005,D91&amp;"",'الحضور'!$D$6:$D$3005,"غائب",'الحضور'!$A$6:$A$3005,"&gt;="&amp;'الإعدادات'!$B$5,'الحضور'!$A$6:$A$3005,"&lt;"&amp;'الإعدادات'!$B$6))</f>
        <v/>
      </c>
      <c r="M91" s="20">
        <f>IF(A91&amp;""="","",COUNTIFS('الحضور'!$C$6:$C$3005,A91&amp;"",'الحضور'!$B$6:$B$3005,D91&amp;"",'الحضور'!$D$6:$D$3005,"غائب بعذر",'الحضور'!$A$6:$A$3005,"&gt;="&amp;'الإعدادات'!$B$5,'الحضور'!$A$6:$A$3005,"&lt;"&amp;'الإعدادات'!$B$6))</f>
        <v/>
      </c>
      <c r="N91" s="22">
        <f>IF(A91&amp;""="","",IF(K91+L91=0,"",K91/(K91+L91)))</f>
        <v/>
      </c>
      <c r="O91" s="6">
        <f>IF(A91&amp;""="","",IF(H91="","كود مجموعة غير موجود",IF(F91="متوقف","متوقف",IF(J91&gt;0,IF(I91=0,"لم يدفع","جزئي"),"مسدد"))))</f>
        <v/>
      </c>
      <c r="P91" s="6">
        <f>IF(A91&amp;""="","",IF(AND(N('الإعدادات'!$B$7)&gt;0,L91&gt;='الإعدادات'!$B$7),"غياب متكرر",""))</f>
        <v/>
      </c>
      <c r="Q91" s="20">
        <f>IF(ISNUMBER(J91),IF(J91&gt;0,COUNTIFS($J$6:$J$505,"&gt;"&amp;J91)+COUNTIFS($J$6:J91,J91),""),"")</f>
        <v/>
      </c>
    </row>
    <row r="92">
      <c r="A92" s="5" t="n"/>
      <c r="B92" s="5" t="n"/>
      <c r="C92" s="17" t="n"/>
      <c r="D92" s="5" t="n"/>
      <c r="E92" s="18" t="n"/>
      <c r="F92" s="5" t="n"/>
      <c r="G92" s="6">
        <f>IF(A92&amp;""="","",IFERROR(INDEX('المجموعات'!$B$6:$B$105,MATCH(D92&amp;"",'المجموعات'!$A$6:$A$105,0))&amp;" - "&amp;INDEX('المجموعات'!$C$6:$C$105,MATCH(D92&amp;"",'المجموعات'!$A$6:$A$105,0)),"كود مجموعة غير موجود"))</f>
        <v/>
      </c>
      <c r="H92" s="21">
        <f>IF(A92&amp;""="","",IF(F92="متوقف",0,IFERROR(MAX(0,INDEX('المجموعات'!$F$6:$F$105,MATCH(D92&amp;"",'المجموعات'!$A$6:$A$105,0))-N(E92)),"")))</f>
        <v/>
      </c>
      <c r="I92" s="21">
        <f>IF(A92&amp;""="","",SUMIFS('الدفعات'!$E$6:$E$2005,'الدفعات'!$B$6:$B$2005,A92&amp;"",'الدفعات'!$C$6:$C$2005,D92&amp;"",'الدفعات'!$D$6:$D$2005,"&gt;="&amp;'الإعدادات'!$B$5,'الدفعات'!$D$6:$D$2005,"&lt;"&amp;'الإعدادات'!$B$6))</f>
        <v/>
      </c>
      <c r="J92" s="21">
        <f>IF(H92="","",ROUND(H92-I92,2))</f>
        <v/>
      </c>
      <c r="K92" s="20">
        <f>IF(A92&amp;""="","",COUNTIFS('الحضور'!$C$6:$C$3005,A92&amp;"",'الحضور'!$B$6:$B$3005,D92&amp;"",'الحضور'!$D$6:$D$3005,"حاضر",'الحضور'!$A$6:$A$3005,"&gt;="&amp;'الإعدادات'!$B$5,'الحضور'!$A$6:$A$3005,"&lt;"&amp;'الإعدادات'!$B$6))</f>
        <v/>
      </c>
      <c r="L92" s="20">
        <f>IF(A92&amp;""="","",COUNTIFS('الحضور'!$C$6:$C$3005,A92&amp;"",'الحضور'!$B$6:$B$3005,D92&amp;"",'الحضور'!$D$6:$D$3005,"غائب",'الحضور'!$A$6:$A$3005,"&gt;="&amp;'الإعدادات'!$B$5,'الحضور'!$A$6:$A$3005,"&lt;"&amp;'الإعدادات'!$B$6))</f>
        <v/>
      </c>
      <c r="M92" s="20">
        <f>IF(A92&amp;""="","",COUNTIFS('الحضور'!$C$6:$C$3005,A92&amp;"",'الحضور'!$B$6:$B$3005,D92&amp;"",'الحضور'!$D$6:$D$3005,"غائب بعذر",'الحضور'!$A$6:$A$3005,"&gt;="&amp;'الإعدادات'!$B$5,'الحضور'!$A$6:$A$3005,"&lt;"&amp;'الإعدادات'!$B$6))</f>
        <v/>
      </c>
      <c r="N92" s="22">
        <f>IF(A92&amp;""="","",IF(K92+L92=0,"",K92/(K92+L92)))</f>
        <v/>
      </c>
      <c r="O92" s="6">
        <f>IF(A92&amp;""="","",IF(H92="","كود مجموعة غير موجود",IF(F92="متوقف","متوقف",IF(J92&gt;0,IF(I92=0,"لم يدفع","جزئي"),"مسدد"))))</f>
        <v/>
      </c>
      <c r="P92" s="6">
        <f>IF(A92&amp;""="","",IF(AND(N('الإعدادات'!$B$7)&gt;0,L92&gt;='الإعدادات'!$B$7),"غياب متكرر",""))</f>
        <v/>
      </c>
      <c r="Q92" s="20">
        <f>IF(ISNUMBER(J92),IF(J92&gt;0,COUNTIFS($J$6:$J$505,"&gt;"&amp;J92)+COUNTIFS($J$6:J92,J92),""),"")</f>
        <v/>
      </c>
    </row>
    <row r="93">
      <c r="A93" s="5" t="n"/>
      <c r="B93" s="5" t="n"/>
      <c r="C93" s="17" t="n"/>
      <c r="D93" s="5" t="n"/>
      <c r="E93" s="18" t="n"/>
      <c r="F93" s="5" t="n"/>
      <c r="G93" s="6">
        <f>IF(A93&amp;""="","",IFERROR(INDEX('المجموعات'!$B$6:$B$105,MATCH(D93&amp;"",'المجموعات'!$A$6:$A$105,0))&amp;" - "&amp;INDEX('المجموعات'!$C$6:$C$105,MATCH(D93&amp;"",'المجموعات'!$A$6:$A$105,0)),"كود مجموعة غير موجود"))</f>
        <v/>
      </c>
      <c r="H93" s="21">
        <f>IF(A93&amp;""="","",IF(F93="متوقف",0,IFERROR(MAX(0,INDEX('المجموعات'!$F$6:$F$105,MATCH(D93&amp;"",'المجموعات'!$A$6:$A$105,0))-N(E93)),"")))</f>
        <v/>
      </c>
      <c r="I93" s="21">
        <f>IF(A93&amp;""="","",SUMIFS('الدفعات'!$E$6:$E$2005,'الدفعات'!$B$6:$B$2005,A93&amp;"",'الدفعات'!$C$6:$C$2005,D93&amp;"",'الدفعات'!$D$6:$D$2005,"&gt;="&amp;'الإعدادات'!$B$5,'الدفعات'!$D$6:$D$2005,"&lt;"&amp;'الإعدادات'!$B$6))</f>
        <v/>
      </c>
      <c r="J93" s="21">
        <f>IF(H93="","",ROUND(H93-I93,2))</f>
        <v/>
      </c>
      <c r="K93" s="20">
        <f>IF(A93&amp;""="","",COUNTIFS('الحضور'!$C$6:$C$3005,A93&amp;"",'الحضور'!$B$6:$B$3005,D93&amp;"",'الحضور'!$D$6:$D$3005,"حاضر",'الحضور'!$A$6:$A$3005,"&gt;="&amp;'الإعدادات'!$B$5,'الحضور'!$A$6:$A$3005,"&lt;"&amp;'الإعدادات'!$B$6))</f>
        <v/>
      </c>
      <c r="L93" s="20">
        <f>IF(A93&amp;""="","",COUNTIFS('الحضور'!$C$6:$C$3005,A93&amp;"",'الحضور'!$B$6:$B$3005,D93&amp;"",'الحضور'!$D$6:$D$3005,"غائب",'الحضور'!$A$6:$A$3005,"&gt;="&amp;'الإعدادات'!$B$5,'الحضور'!$A$6:$A$3005,"&lt;"&amp;'الإعدادات'!$B$6))</f>
        <v/>
      </c>
      <c r="M93" s="20">
        <f>IF(A93&amp;""="","",COUNTIFS('الحضور'!$C$6:$C$3005,A93&amp;"",'الحضور'!$B$6:$B$3005,D93&amp;"",'الحضور'!$D$6:$D$3005,"غائب بعذر",'الحضور'!$A$6:$A$3005,"&gt;="&amp;'الإعدادات'!$B$5,'الحضور'!$A$6:$A$3005,"&lt;"&amp;'الإعدادات'!$B$6))</f>
        <v/>
      </c>
      <c r="N93" s="22">
        <f>IF(A93&amp;""="","",IF(K93+L93=0,"",K93/(K93+L93)))</f>
        <v/>
      </c>
      <c r="O93" s="6">
        <f>IF(A93&amp;""="","",IF(H93="","كود مجموعة غير موجود",IF(F93="متوقف","متوقف",IF(J93&gt;0,IF(I93=0,"لم يدفع","جزئي"),"مسدد"))))</f>
        <v/>
      </c>
      <c r="P93" s="6">
        <f>IF(A93&amp;""="","",IF(AND(N('الإعدادات'!$B$7)&gt;0,L93&gt;='الإعدادات'!$B$7),"غياب متكرر",""))</f>
        <v/>
      </c>
      <c r="Q93" s="20">
        <f>IF(ISNUMBER(J93),IF(J93&gt;0,COUNTIFS($J$6:$J$505,"&gt;"&amp;J93)+COUNTIFS($J$6:J93,J93),""),"")</f>
        <v/>
      </c>
    </row>
    <row r="94">
      <c r="A94" s="5" t="n"/>
      <c r="B94" s="5" t="n"/>
      <c r="C94" s="17" t="n"/>
      <c r="D94" s="5" t="n"/>
      <c r="E94" s="18" t="n"/>
      <c r="F94" s="5" t="n"/>
      <c r="G94" s="6">
        <f>IF(A94&amp;""="","",IFERROR(INDEX('المجموعات'!$B$6:$B$105,MATCH(D94&amp;"",'المجموعات'!$A$6:$A$105,0))&amp;" - "&amp;INDEX('المجموعات'!$C$6:$C$105,MATCH(D94&amp;"",'المجموعات'!$A$6:$A$105,0)),"كود مجموعة غير موجود"))</f>
        <v/>
      </c>
      <c r="H94" s="21">
        <f>IF(A94&amp;""="","",IF(F94="متوقف",0,IFERROR(MAX(0,INDEX('المجموعات'!$F$6:$F$105,MATCH(D94&amp;"",'المجموعات'!$A$6:$A$105,0))-N(E94)),"")))</f>
        <v/>
      </c>
      <c r="I94" s="21">
        <f>IF(A94&amp;""="","",SUMIFS('الدفعات'!$E$6:$E$2005,'الدفعات'!$B$6:$B$2005,A94&amp;"",'الدفعات'!$C$6:$C$2005,D94&amp;"",'الدفعات'!$D$6:$D$2005,"&gt;="&amp;'الإعدادات'!$B$5,'الدفعات'!$D$6:$D$2005,"&lt;"&amp;'الإعدادات'!$B$6))</f>
        <v/>
      </c>
      <c r="J94" s="21">
        <f>IF(H94="","",ROUND(H94-I94,2))</f>
        <v/>
      </c>
      <c r="K94" s="20">
        <f>IF(A94&amp;""="","",COUNTIFS('الحضور'!$C$6:$C$3005,A94&amp;"",'الحضور'!$B$6:$B$3005,D94&amp;"",'الحضور'!$D$6:$D$3005,"حاضر",'الحضور'!$A$6:$A$3005,"&gt;="&amp;'الإعدادات'!$B$5,'الحضور'!$A$6:$A$3005,"&lt;"&amp;'الإعدادات'!$B$6))</f>
        <v/>
      </c>
      <c r="L94" s="20">
        <f>IF(A94&amp;""="","",COUNTIFS('الحضور'!$C$6:$C$3005,A94&amp;"",'الحضور'!$B$6:$B$3005,D94&amp;"",'الحضور'!$D$6:$D$3005,"غائب",'الحضور'!$A$6:$A$3005,"&gt;="&amp;'الإعدادات'!$B$5,'الحضور'!$A$6:$A$3005,"&lt;"&amp;'الإعدادات'!$B$6))</f>
        <v/>
      </c>
      <c r="M94" s="20">
        <f>IF(A94&amp;""="","",COUNTIFS('الحضور'!$C$6:$C$3005,A94&amp;"",'الحضور'!$B$6:$B$3005,D94&amp;"",'الحضور'!$D$6:$D$3005,"غائب بعذر",'الحضور'!$A$6:$A$3005,"&gt;="&amp;'الإعدادات'!$B$5,'الحضور'!$A$6:$A$3005,"&lt;"&amp;'الإعدادات'!$B$6))</f>
        <v/>
      </c>
      <c r="N94" s="22">
        <f>IF(A94&amp;""="","",IF(K94+L94=0,"",K94/(K94+L94)))</f>
        <v/>
      </c>
      <c r="O94" s="6">
        <f>IF(A94&amp;""="","",IF(H94="","كود مجموعة غير موجود",IF(F94="متوقف","متوقف",IF(J94&gt;0,IF(I94=0,"لم يدفع","جزئي"),"مسدد"))))</f>
        <v/>
      </c>
      <c r="P94" s="6">
        <f>IF(A94&amp;""="","",IF(AND(N('الإعدادات'!$B$7)&gt;0,L94&gt;='الإعدادات'!$B$7),"غياب متكرر",""))</f>
        <v/>
      </c>
      <c r="Q94" s="20">
        <f>IF(ISNUMBER(J94),IF(J94&gt;0,COUNTIFS($J$6:$J$505,"&gt;"&amp;J94)+COUNTIFS($J$6:J94,J94),""),"")</f>
        <v/>
      </c>
    </row>
    <row r="95">
      <c r="A95" s="5" t="n"/>
      <c r="B95" s="5" t="n"/>
      <c r="C95" s="17" t="n"/>
      <c r="D95" s="5" t="n"/>
      <c r="E95" s="18" t="n"/>
      <c r="F95" s="5" t="n"/>
      <c r="G95" s="6">
        <f>IF(A95&amp;""="","",IFERROR(INDEX('المجموعات'!$B$6:$B$105,MATCH(D95&amp;"",'المجموعات'!$A$6:$A$105,0))&amp;" - "&amp;INDEX('المجموعات'!$C$6:$C$105,MATCH(D95&amp;"",'المجموعات'!$A$6:$A$105,0)),"كود مجموعة غير موجود"))</f>
        <v/>
      </c>
      <c r="H95" s="21">
        <f>IF(A95&amp;""="","",IF(F95="متوقف",0,IFERROR(MAX(0,INDEX('المجموعات'!$F$6:$F$105,MATCH(D95&amp;"",'المجموعات'!$A$6:$A$105,0))-N(E95)),"")))</f>
        <v/>
      </c>
      <c r="I95" s="21">
        <f>IF(A95&amp;""="","",SUMIFS('الدفعات'!$E$6:$E$2005,'الدفعات'!$B$6:$B$2005,A95&amp;"",'الدفعات'!$C$6:$C$2005,D95&amp;"",'الدفعات'!$D$6:$D$2005,"&gt;="&amp;'الإعدادات'!$B$5,'الدفعات'!$D$6:$D$2005,"&lt;"&amp;'الإعدادات'!$B$6))</f>
        <v/>
      </c>
      <c r="J95" s="21">
        <f>IF(H95="","",ROUND(H95-I95,2))</f>
        <v/>
      </c>
      <c r="K95" s="20">
        <f>IF(A95&amp;""="","",COUNTIFS('الحضور'!$C$6:$C$3005,A95&amp;"",'الحضور'!$B$6:$B$3005,D95&amp;"",'الحضور'!$D$6:$D$3005,"حاضر",'الحضور'!$A$6:$A$3005,"&gt;="&amp;'الإعدادات'!$B$5,'الحضور'!$A$6:$A$3005,"&lt;"&amp;'الإعدادات'!$B$6))</f>
        <v/>
      </c>
      <c r="L95" s="20">
        <f>IF(A95&amp;""="","",COUNTIFS('الحضور'!$C$6:$C$3005,A95&amp;"",'الحضور'!$B$6:$B$3005,D95&amp;"",'الحضور'!$D$6:$D$3005,"غائب",'الحضور'!$A$6:$A$3005,"&gt;="&amp;'الإعدادات'!$B$5,'الحضور'!$A$6:$A$3005,"&lt;"&amp;'الإعدادات'!$B$6))</f>
        <v/>
      </c>
      <c r="M95" s="20">
        <f>IF(A95&amp;""="","",COUNTIFS('الحضور'!$C$6:$C$3005,A95&amp;"",'الحضور'!$B$6:$B$3005,D95&amp;"",'الحضور'!$D$6:$D$3005,"غائب بعذر",'الحضور'!$A$6:$A$3005,"&gt;="&amp;'الإعدادات'!$B$5,'الحضور'!$A$6:$A$3005,"&lt;"&amp;'الإعدادات'!$B$6))</f>
        <v/>
      </c>
      <c r="N95" s="22">
        <f>IF(A95&amp;""="","",IF(K95+L95=0,"",K95/(K95+L95)))</f>
        <v/>
      </c>
      <c r="O95" s="6">
        <f>IF(A95&amp;""="","",IF(H95="","كود مجموعة غير موجود",IF(F95="متوقف","متوقف",IF(J95&gt;0,IF(I95=0,"لم يدفع","جزئي"),"مسدد"))))</f>
        <v/>
      </c>
      <c r="P95" s="6">
        <f>IF(A95&amp;""="","",IF(AND(N('الإعدادات'!$B$7)&gt;0,L95&gt;='الإعدادات'!$B$7),"غياب متكرر",""))</f>
        <v/>
      </c>
      <c r="Q95" s="20">
        <f>IF(ISNUMBER(J95),IF(J95&gt;0,COUNTIFS($J$6:$J$505,"&gt;"&amp;J95)+COUNTIFS($J$6:J95,J95),""),"")</f>
        <v/>
      </c>
    </row>
    <row r="96">
      <c r="A96" s="5" t="n"/>
      <c r="B96" s="5" t="n"/>
      <c r="C96" s="17" t="n"/>
      <c r="D96" s="5" t="n"/>
      <c r="E96" s="18" t="n"/>
      <c r="F96" s="5" t="n"/>
      <c r="G96" s="6">
        <f>IF(A96&amp;""="","",IFERROR(INDEX('المجموعات'!$B$6:$B$105,MATCH(D96&amp;"",'المجموعات'!$A$6:$A$105,0))&amp;" - "&amp;INDEX('المجموعات'!$C$6:$C$105,MATCH(D96&amp;"",'المجموعات'!$A$6:$A$105,0)),"كود مجموعة غير موجود"))</f>
        <v/>
      </c>
      <c r="H96" s="21">
        <f>IF(A96&amp;""="","",IF(F96="متوقف",0,IFERROR(MAX(0,INDEX('المجموعات'!$F$6:$F$105,MATCH(D96&amp;"",'المجموعات'!$A$6:$A$105,0))-N(E96)),"")))</f>
        <v/>
      </c>
      <c r="I96" s="21">
        <f>IF(A96&amp;""="","",SUMIFS('الدفعات'!$E$6:$E$2005,'الدفعات'!$B$6:$B$2005,A96&amp;"",'الدفعات'!$C$6:$C$2005,D96&amp;"",'الدفعات'!$D$6:$D$2005,"&gt;="&amp;'الإعدادات'!$B$5,'الدفعات'!$D$6:$D$2005,"&lt;"&amp;'الإعدادات'!$B$6))</f>
        <v/>
      </c>
      <c r="J96" s="21">
        <f>IF(H96="","",ROUND(H96-I96,2))</f>
        <v/>
      </c>
      <c r="K96" s="20">
        <f>IF(A96&amp;""="","",COUNTIFS('الحضور'!$C$6:$C$3005,A96&amp;"",'الحضور'!$B$6:$B$3005,D96&amp;"",'الحضور'!$D$6:$D$3005,"حاضر",'الحضور'!$A$6:$A$3005,"&gt;="&amp;'الإعدادات'!$B$5,'الحضور'!$A$6:$A$3005,"&lt;"&amp;'الإعدادات'!$B$6))</f>
        <v/>
      </c>
      <c r="L96" s="20">
        <f>IF(A96&amp;""="","",COUNTIFS('الحضور'!$C$6:$C$3005,A96&amp;"",'الحضور'!$B$6:$B$3005,D96&amp;"",'الحضور'!$D$6:$D$3005,"غائب",'الحضور'!$A$6:$A$3005,"&gt;="&amp;'الإعدادات'!$B$5,'الحضور'!$A$6:$A$3005,"&lt;"&amp;'الإعدادات'!$B$6))</f>
        <v/>
      </c>
      <c r="M96" s="20">
        <f>IF(A96&amp;""="","",COUNTIFS('الحضور'!$C$6:$C$3005,A96&amp;"",'الحضور'!$B$6:$B$3005,D96&amp;"",'الحضور'!$D$6:$D$3005,"غائب بعذر",'الحضور'!$A$6:$A$3005,"&gt;="&amp;'الإعدادات'!$B$5,'الحضور'!$A$6:$A$3005,"&lt;"&amp;'الإعدادات'!$B$6))</f>
        <v/>
      </c>
      <c r="N96" s="22">
        <f>IF(A96&amp;""="","",IF(K96+L96=0,"",K96/(K96+L96)))</f>
        <v/>
      </c>
      <c r="O96" s="6">
        <f>IF(A96&amp;""="","",IF(H96="","كود مجموعة غير موجود",IF(F96="متوقف","متوقف",IF(J96&gt;0,IF(I96=0,"لم يدفع","جزئي"),"مسدد"))))</f>
        <v/>
      </c>
      <c r="P96" s="6">
        <f>IF(A96&amp;""="","",IF(AND(N('الإعدادات'!$B$7)&gt;0,L96&gt;='الإعدادات'!$B$7),"غياب متكرر",""))</f>
        <v/>
      </c>
      <c r="Q96" s="20">
        <f>IF(ISNUMBER(J96),IF(J96&gt;0,COUNTIFS($J$6:$J$505,"&gt;"&amp;J96)+COUNTIFS($J$6:J96,J96),""),"")</f>
        <v/>
      </c>
    </row>
    <row r="97">
      <c r="A97" s="5" t="n"/>
      <c r="B97" s="5" t="n"/>
      <c r="C97" s="17" t="n"/>
      <c r="D97" s="5" t="n"/>
      <c r="E97" s="18" t="n"/>
      <c r="F97" s="5" t="n"/>
      <c r="G97" s="6">
        <f>IF(A97&amp;""="","",IFERROR(INDEX('المجموعات'!$B$6:$B$105,MATCH(D97&amp;"",'المجموعات'!$A$6:$A$105,0))&amp;" - "&amp;INDEX('المجموعات'!$C$6:$C$105,MATCH(D97&amp;"",'المجموعات'!$A$6:$A$105,0)),"كود مجموعة غير موجود"))</f>
        <v/>
      </c>
      <c r="H97" s="21">
        <f>IF(A97&amp;""="","",IF(F97="متوقف",0,IFERROR(MAX(0,INDEX('المجموعات'!$F$6:$F$105,MATCH(D97&amp;"",'المجموعات'!$A$6:$A$105,0))-N(E97)),"")))</f>
        <v/>
      </c>
      <c r="I97" s="21">
        <f>IF(A97&amp;""="","",SUMIFS('الدفعات'!$E$6:$E$2005,'الدفعات'!$B$6:$B$2005,A97&amp;"",'الدفعات'!$C$6:$C$2005,D97&amp;"",'الدفعات'!$D$6:$D$2005,"&gt;="&amp;'الإعدادات'!$B$5,'الدفعات'!$D$6:$D$2005,"&lt;"&amp;'الإعدادات'!$B$6))</f>
        <v/>
      </c>
      <c r="J97" s="21">
        <f>IF(H97="","",ROUND(H97-I97,2))</f>
        <v/>
      </c>
      <c r="K97" s="20">
        <f>IF(A97&amp;""="","",COUNTIFS('الحضور'!$C$6:$C$3005,A97&amp;"",'الحضور'!$B$6:$B$3005,D97&amp;"",'الحضور'!$D$6:$D$3005,"حاضر",'الحضور'!$A$6:$A$3005,"&gt;="&amp;'الإعدادات'!$B$5,'الحضور'!$A$6:$A$3005,"&lt;"&amp;'الإعدادات'!$B$6))</f>
        <v/>
      </c>
      <c r="L97" s="20">
        <f>IF(A97&amp;""="","",COUNTIFS('الحضور'!$C$6:$C$3005,A97&amp;"",'الحضور'!$B$6:$B$3005,D97&amp;"",'الحضور'!$D$6:$D$3005,"غائب",'الحضور'!$A$6:$A$3005,"&gt;="&amp;'الإعدادات'!$B$5,'الحضور'!$A$6:$A$3005,"&lt;"&amp;'الإعدادات'!$B$6))</f>
        <v/>
      </c>
      <c r="M97" s="20">
        <f>IF(A97&amp;""="","",COUNTIFS('الحضور'!$C$6:$C$3005,A97&amp;"",'الحضور'!$B$6:$B$3005,D97&amp;"",'الحضور'!$D$6:$D$3005,"غائب بعذر",'الحضور'!$A$6:$A$3005,"&gt;="&amp;'الإعدادات'!$B$5,'الحضور'!$A$6:$A$3005,"&lt;"&amp;'الإعدادات'!$B$6))</f>
        <v/>
      </c>
      <c r="N97" s="22">
        <f>IF(A97&amp;""="","",IF(K97+L97=0,"",K97/(K97+L97)))</f>
        <v/>
      </c>
      <c r="O97" s="6">
        <f>IF(A97&amp;""="","",IF(H97="","كود مجموعة غير موجود",IF(F97="متوقف","متوقف",IF(J97&gt;0,IF(I97=0,"لم يدفع","جزئي"),"مسدد"))))</f>
        <v/>
      </c>
      <c r="P97" s="6">
        <f>IF(A97&amp;""="","",IF(AND(N('الإعدادات'!$B$7)&gt;0,L97&gt;='الإعدادات'!$B$7),"غياب متكرر",""))</f>
        <v/>
      </c>
      <c r="Q97" s="20">
        <f>IF(ISNUMBER(J97),IF(J97&gt;0,COUNTIFS($J$6:$J$505,"&gt;"&amp;J97)+COUNTIFS($J$6:J97,J97),""),"")</f>
        <v/>
      </c>
    </row>
    <row r="98">
      <c r="A98" s="5" t="n"/>
      <c r="B98" s="5" t="n"/>
      <c r="C98" s="17" t="n"/>
      <c r="D98" s="5" t="n"/>
      <c r="E98" s="18" t="n"/>
      <c r="F98" s="5" t="n"/>
      <c r="G98" s="6">
        <f>IF(A98&amp;""="","",IFERROR(INDEX('المجموعات'!$B$6:$B$105,MATCH(D98&amp;"",'المجموعات'!$A$6:$A$105,0))&amp;" - "&amp;INDEX('المجموعات'!$C$6:$C$105,MATCH(D98&amp;"",'المجموعات'!$A$6:$A$105,0)),"كود مجموعة غير موجود"))</f>
        <v/>
      </c>
      <c r="H98" s="21">
        <f>IF(A98&amp;""="","",IF(F98="متوقف",0,IFERROR(MAX(0,INDEX('المجموعات'!$F$6:$F$105,MATCH(D98&amp;"",'المجموعات'!$A$6:$A$105,0))-N(E98)),"")))</f>
        <v/>
      </c>
      <c r="I98" s="21">
        <f>IF(A98&amp;""="","",SUMIFS('الدفعات'!$E$6:$E$2005,'الدفعات'!$B$6:$B$2005,A98&amp;"",'الدفعات'!$C$6:$C$2005,D98&amp;"",'الدفعات'!$D$6:$D$2005,"&gt;="&amp;'الإعدادات'!$B$5,'الدفعات'!$D$6:$D$2005,"&lt;"&amp;'الإعدادات'!$B$6))</f>
        <v/>
      </c>
      <c r="J98" s="21">
        <f>IF(H98="","",ROUND(H98-I98,2))</f>
        <v/>
      </c>
      <c r="K98" s="20">
        <f>IF(A98&amp;""="","",COUNTIFS('الحضور'!$C$6:$C$3005,A98&amp;"",'الحضور'!$B$6:$B$3005,D98&amp;"",'الحضور'!$D$6:$D$3005,"حاضر",'الحضور'!$A$6:$A$3005,"&gt;="&amp;'الإعدادات'!$B$5,'الحضور'!$A$6:$A$3005,"&lt;"&amp;'الإعدادات'!$B$6))</f>
        <v/>
      </c>
      <c r="L98" s="20">
        <f>IF(A98&amp;""="","",COUNTIFS('الحضور'!$C$6:$C$3005,A98&amp;"",'الحضور'!$B$6:$B$3005,D98&amp;"",'الحضور'!$D$6:$D$3005,"غائب",'الحضور'!$A$6:$A$3005,"&gt;="&amp;'الإعدادات'!$B$5,'الحضور'!$A$6:$A$3005,"&lt;"&amp;'الإعدادات'!$B$6))</f>
        <v/>
      </c>
      <c r="M98" s="20">
        <f>IF(A98&amp;""="","",COUNTIFS('الحضور'!$C$6:$C$3005,A98&amp;"",'الحضور'!$B$6:$B$3005,D98&amp;"",'الحضور'!$D$6:$D$3005,"غائب بعذر",'الحضور'!$A$6:$A$3005,"&gt;="&amp;'الإعدادات'!$B$5,'الحضور'!$A$6:$A$3005,"&lt;"&amp;'الإعدادات'!$B$6))</f>
        <v/>
      </c>
      <c r="N98" s="22">
        <f>IF(A98&amp;""="","",IF(K98+L98=0,"",K98/(K98+L98)))</f>
        <v/>
      </c>
      <c r="O98" s="6">
        <f>IF(A98&amp;""="","",IF(H98="","كود مجموعة غير موجود",IF(F98="متوقف","متوقف",IF(J98&gt;0,IF(I98=0,"لم يدفع","جزئي"),"مسدد"))))</f>
        <v/>
      </c>
      <c r="P98" s="6">
        <f>IF(A98&amp;""="","",IF(AND(N('الإعدادات'!$B$7)&gt;0,L98&gt;='الإعدادات'!$B$7),"غياب متكرر",""))</f>
        <v/>
      </c>
      <c r="Q98" s="20">
        <f>IF(ISNUMBER(J98),IF(J98&gt;0,COUNTIFS($J$6:$J$505,"&gt;"&amp;J98)+COUNTIFS($J$6:J98,J98),""),"")</f>
        <v/>
      </c>
    </row>
    <row r="99">
      <c r="A99" s="5" t="n"/>
      <c r="B99" s="5" t="n"/>
      <c r="C99" s="17" t="n"/>
      <c r="D99" s="5" t="n"/>
      <c r="E99" s="18" t="n"/>
      <c r="F99" s="5" t="n"/>
      <c r="G99" s="6">
        <f>IF(A99&amp;""="","",IFERROR(INDEX('المجموعات'!$B$6:$B$105,MATCH(D99&amp;"",'المجموعات'!$A$6:$A$105,0))&amp;" - "&amp;INDEX('المجموعات'!$C$6:$C$105,MATCH(D99&amp;"",'المجموعات'!$A$6:$A$105,0)),"كود مجموعة غير موجود"))</f>
        <v/>
      </c>
      <c r="H99" s="21">
        <f>IF(A99&amp;""="","",IF(F99="متوقف",0,IFERROR(MAX(0,INDEX('المجموعات'!$F$6:$F$105,MATCH(D99&amp;"",'المجموعات'!$A$6:$A$105,0))-N(E99)),"")))</f>
        <v/>
      </c>
      <c r="I99" s="21">
        <f>IF(A99&amp;""="","",SUMIFS('الدفعات'!$E$6:$E$2005,'الدفعات'!$B$6:$B$2005,A99&amp;"",'الدفعات'!$C$6:$C$2005,D99&amp;"",'الدفعات'!$D$6:$D$2005,"&gt;="&amp;'الإعدادات'!$B$5,'الدفعات'!$D$6:$D$2005,"&lt;"&amp;'الإعدادات'!$B$6))</f>
        <v/>
      </c>
      <c r="J99" s="21">
        <f>IF(H99="","",ROUND(H99-I99,2))</f>
        <v/>
      </c>
      <c r="K99" s="20">
        <f>IF(A99&amp;""="","",COUNTIFS('الحضور'!$C$6:$C$3005,A99&amp;"",'الحضور'!$B$6:$B$3005,D99&amp;"",'الحضور'!$D$6:$D$3005,"حاضر",'الحضور'!$A$6:$A$3005,"&gt;="&amp;'الإعدادات'!$B$5,'الحضور'!$A$6:$A$3005,"&lt;"&amp;'الإعدادات'!$B$6))</f>
        <v/>
      </c>
      <c r="L99" s="20">
        <f>IF(A99&amp;""="","",COUNTIFS('الحضور'!$C$6:$C$3005,A99&amp;"",'الحضور'!$B$6:$B$3005,D99&amp;"",'الحضور'!$D$6:$D$3005,"غائب",'الحضور'!$A$6:$A$3005,"&gt;="&amp;'الإعدادات'!$B$5,'الحضور'!$A$6:$A$3005,"&lt;"&amp;'الإعدادات'!$B$6))</f>
        <v/>
      </c>
      <c r="M99" s="20">
        <f>IF(A99&amp;""="","",COUNTIFS('الحضور'!$C$6:$C$3005,A99&amp;"",'الحضور'!$B$6:$B$3005,D99&amp;"",'الحضور'!$D$6:$D$3005,"غائب بعذر",'الحضور'!$A$6:$A$3005,"&gt;="&amp;'الإعدادات'!$B$5,'الحضور'!$A$6:$A$3005,"&lt;"&amp;'الإعدادات'!$B$6))</f>
        <v/>
      </c>
      <c r="N99" s="22">
        <f>IF(A99&amp;""="","",IF(K99+L99=0,"",K99/(K99+L99)))</f>
        <v/>
      </c>
      <c r="O99" s="6">
        <f>IF(A99&amp;""="","",IF(H99="","كود مجموعة غير موجود",IF(F99="متوقف","متوقف",IF(J99&gt;0,IF(I99=0,"لم يدفع","جزئي"),"مسدد"))))</f>
        <v/>
      </c>
      <c r="P99" s="6">
        <f>IF(A99&amp;""="","",IF(AND(N('الإعدادات'!$B$7)&gt;0,L99&gt;='الإعدادات'!$B$7),"غياب متكرر",""))</f>
        <v/>
      </c>
      <c r="Q99" s="20">
        <f>IF(ISNUMBER(J99),IF(J99&gt;0,COUNTIFS($J$6:$J$505,"&gt;"&amp;J99)+COUNTIFS($J$6:J99,J99),""),"")</f>
        <v/>
      </c>
    </row>
    <row r="100">
      <c r="A100" s="5" t="n"/>
      <c r="B100" s="5" t="n"/>
      <c r="C100" s="17" t="n"/>
      <c r="D100" s="5" t="n"/>
      <c r="E100" s="18" t="n"/>
      <c r="F100" s="5" t="n"/>
      <c r="G100" s="6">
        <f>IF(A100&amp;""="","",IFERROR(INDEX('المجموعات'!$B$6:$B$105,MATCH(D100&amp;"",'المجموعات'!$A$6:$A$105,0))&amp;" - "&amp;INDEX('المجموعات'!$C$6:$C$105,MATCH(D100&amp;"",'المجموعات'!$A$6:$A$105,0)),"كود مجموعة غير موجود"))</f>
        <v/>
      </c>
      <c r="H100" s="21">
        <f>IF(A100&amp;""="","",IF(F100="متوقف",0,IFERROR(MAX(0,INDEX('المجموعات'!$F$6:$F$105,MATCH(D100&amp;"",'المجموعات'!$A$6:$A$105,0))-N(E100)),"")))</f>
        <v/>
      </c>
      <c r="I100" s="21">
        <f>IF(A100&amp;""="","",SUMIFS('الدفعات'!$E$6:$E$2005,'الدفعات'!$B$6:$B$2005,A100&amp;"",'الدفعات'!$C$6:$C$2005,D100&amp;"",'الدفعات'!$D$6:$D$2005,"&gt;="&amp;'الإعدادات'!$B$5,'الدفعات'!$D$6:$D$2005,"&lt;"&amp;'الإعدادات'!$B$6))</f>
        <v/>
      </c>
      <c r="J100" s="21">
        <f>IF(H100="","",ROUND(H100-I100,2))</f>
        <v/>
      </c>
      <c r="K100" s="20">
        <f>IF(A100&amp;""="","",COUNTIFS('الحضور'!$C$6:$C$3005,A100&amp;"",'الحضور'!$B$6:$B$3005,D100&amp;"",'الحضور'!$D$6:$D$3005,"حاضر",'الحضور'!$A$6:$A$3005,"&gt;="&amp;'الإعدادات'!$B$5,'الحضور'!$A$6:$A$3005,"&lt;"&amp;'الإعدادات'!$B$6))</f>
        <v/>
      </c>
      <c r="L100" s="20">
        <f>IF(A100&amp;""="","",COUNTIFS('الحضور'!$C$6:$C$3005,A100&amp;"",'الحضور'!$B$6:$B$3005,D100&amp;"",'الحضور'!$D$6:$D$3005,"غائب",'الحضور'!$A$6:$A$3005,"&gt;="&amp;'الإعدادات'!$B$5,'الحضور'!$A$6:$A$3005,"&lt;"&amp;'الإعدادات'!$B$6))</f>
        <v/>
      </c>
      <c r="M100" s="20">
        <f>IF(A100&amp;""="","",COUNTIFS('الحضور'!$C$6:$C$3005,A100&amp;"",'الحضور'!$B$6:$B$3005,D100&amp;"",'الحضور'!$D$6:$D$3005,"غائب بعذر",'الحضور'!$A$6:$A$3005,"&gt;="&amp;'الإعدادات'!$B$5,'الحضور'!$A$6:$A$3005,"&lt;"&amp;'الإعدادات'!$B$6))</f>
        <v/>
      </c>
      <c r="N100" s="22">
        <f>IF(A100&amp;""="","",IF(K100+L100=0,"",K100/(K100+L100)))</f>
        <v/>
      </c>
      <c r="O100" s="6">
        <f>IF(A100&amp;""="","",IF(H100="","كود مجموعة غير موجود",IF(F100="متوقف","متوقف",IF(J100&gt;0,IF(I100=0,"لم يدفع","جزئي"),"مسدد"))))</f>
        <v/>
      </c>
      <c r="P100" s="6">
        <f>IF(A100&amp;""="","",IF(AND(N('الإعدادات'!$B$7)&gt;0,L100&gt;='الإعدادات'!$B$7),"غياب متكرر",""))</f>
        <v/>
      </c>
      <c r="Q100" s="20">
        <f>IF(ISNUMBER(J100),IF(J100&gt;0,COUNTIFS($J$6:$J$505,"&gt;"&amp;J100)+COUNTIFS($J$6:J100,J100),""),"")</f>
        <v/>
      </c>
    </row>
    <row r="101">
      <c r="A101" s="5" t="n"/>
      <c r="B101" s="5" t="n"/>
      <c r="C101" s="17" t="n"/>
      <c r="D101" s="5" t="n"/>
      <c r="E101" s="18" t="n"/>
      <c r="F101" s="5" t="n"/>
      <c r="G101" s="6">
        <f>IF(A101&amp;""="","",IFERROR(INDEX('المجموعات'!$B$6:$B$105,MATCH(D101&amp;"",'المجموعات'!$A$6:$A$105,0))&amp;" - "&amp;INDEX('المجموعات'!$C$6:$C$105,MATCH(D101&amp;"",'المجموعات'!$A$6:$A$105,0)),"كود مجموعة غير موجود"))</f>
        <v/>
      </c>
      <c r="H101" s="21">
        <f>IF(A101&amp;""="","",IF(F101="متوقف",0,IFERROR(MAX(0,INDEX('المجموعات'!$F$6:$F$105,MATCH(D101&amp;"",'المجموعات'!$A$6:$A$105,0))-N(E101)),"")))</f>
        <v/>
      </c>
      <c r="I101" s="21">
        <f>IF(A101&amp;""="","",SUMIFS('الدفعات'!$E$6:$E$2005,'الدفعات'!$B$6:$B$2005,A101&amp;"",'الدفعات'!$C$6:$C$2005,D101&amp;"",'الدفعات'!$D$6:$D$2005,"&gt;="&amp;'الإعدادات'!$B$5,'الدفعات'!$D$6:$D$2005,"&lt;"&amp;'الإعدادات'!$B$6))</f>
        <v/>
      </c>
      <c r="J101" s="21">
        <f>IF(H101="","",ROUND(H101-I101,2))</f>
        <v/>
      </c>
      <c r="K101" s="20">
        <f>IF(A101&amp;""="","",COUNTIFS('الحضور'!$C$6:$C$3005,A101&amp;"",'الحضور'!$B$6:$B$3005,D101&amp;"",'الحضور'!$D$6:$D$3005,"حاضر",'الحضور'!$A$6:$A$3005,"&gt;="&amp;'الإعدادات'!$B$5,'الحضور'!$A$6:$A$3005,"&lt;"&amp;'الإعدادات'!$B$6))</f>
        <v/>
      </c>
      <c r="L101" s="20">
        <f>IF(A101&amp;""="","",COUNTIFS('الحضور'!$C$6:$C$3005,A101&amp;"",'الحضور'!$B$6:$B$3005,D101&amp;"",'الحضور'!$D$6:$D$3005,"غائب",'الحضور'!$A$6:$A$3005,"&gt;="&amp;'الإعدادات'!$B$5,'الحضور'!$A$6:$A$3005,"&lt;"&amp;'الإعدادات'!$B$6))</f>
        <v/>
      </c>
      <c r="M101" s="20">
        <f>IF(A101&amp;""="","",COUNTIFS('الحضور'!$C$6:$C$3005,A101&amp;"",'الحضور'!$B$6:$B$3005,D101&amp;"",'الحضور'!$D$6:$D$3005,"غائب بعذر",'الحضور'!$A$6:$A$3005,"&gt;="&amp;'الإعدادات'!$B$5,'الحضور'!$A$6:$A$3005,"&lt;"&amp;'الإعدادات'!$B$6))</f>
        <v/>
      </c>
      <c r="N101" s="22">
        <f>IF(A101&amp;""="","",IF(K101+L101=0,"",K101/(K101+L101)))</f>
        <v/>
      </c>
      <c r="O101" s="6">
        <f>IF(A101&amp;""="","",IF(H101="","كود مجموعة غير موجود",IF(F101="متوقف","متوقف",IF(J101&gt;0,IF(I101=0,"لم يدفع","جزئي"),"مسدد"))))</f>
        <v/>
      </c>
      <c r="P101" s="6">
        <f>IF(A101&amp;""="","",IF(AND(N('الإعدادات'!$B$7)&gt;0,L101&gt;='الإعدادات'!$B$7),"غياب متكرر",""))</f>
        <v/>
      </c>
      <c r="Q101" s="20">
        <f>IF(ISNUMBER(J101),IF(J101&gt;0,COUNTIFS($J$6:$J$505,"&gt;"&amp;J101)+COUNTIFS($J$6:J101,J101),""),"")</f>
        <v/>
      </c>
    </row>
    <row r="102">
      <c r="A102" s="5" t="n"/>
      <c r="B102" s="5" t="n"/>
      <c r="C102" s="17" t="n"/>
      <c r="D102" s="5" t="n"/>
      <c r="E102" s="18" t="n"/>
      <c r="F102" s="5" t="n"/>
      <c r="G102" s="6">
        <f>IF(A102&amp;""="","",IFERROR(INDEX('المجموعات'!$B$6:$B$105,MATCH(D102&amp;"",'المجموعات'!$A$6:$A$105,0))&amp;" - "&amp;INDEX('المجموعات'!$C$6:$C$105,MATCH(D102&amp;"",'المجموعات'!$A$6:$A$105,0)),"كود مجموعة غير موجود"))</f>
        <v/>
      </c>
      <c r="H102" s="21">
        <f>IF(A102&amp;""="","",IF(F102="متوقف",0,IFERROR(MAX(0,INDEX('المجموعات'!$F$6:$F$105,MATCH(D102&amp;"",'المجموعات'!$A$6:$A$105,0))-N(E102)),"")))</f>
        <v/>
      </c>
      <c r="I102" s="21">
        <f>IF(A102&amp;""="","",SUMIFS('الدفعات'!$E$6:$E$2005,'الدفعات'!$B$6:$B$2005,A102&amp;"",'الدفعات'!$C$6:$C$2005,D102&amp;"",'الدفعات'!$D$6:$D$2005,"&gt;="&amp;'الإعدادات'!$B$5,'الدفعات'!$D$6:$D$2005,"&lt;"&amp;'الإعدادات'!$B$6))</f>
        <v/>
      </c>
      <c r="J102" s="21">
        <f>IF(H102="","",ROUND(H102-I102,2))</f>
        <v/>
      </c>
      <c r="K102" s="20">
        <f>IF(A102&amp;""="","",COUNTIFS('الحضور'!$C$6:$C$3005,A102&amp;"",'الحضور'!$B$6:$B$3005,D102&amp;"",'الحضور'!$D$6:$D$3005,"حاضر",'الحضور'!$A$6:$A$3005,"&gt;="&amp;'الإعدادات'!$B$5,'الحضور'!$A$6:$A$3005,"&lt;"&amp;'الإعدادات'!$B$6))</f>
        <v/>
      </c>
      <c r="L102" s="20">
        <f>IF(A102&amp;""="","",COUNTIFS('الحضور'!$C$6:$C$3005,A102&amp;"",'الحضور'!$B$6:$B$3005,D102&amp;"",'الحضور'!$D$6:$D$3005,"غائب",'الحضور'!$A$6:$A$3005,"&gt;="&amp;'الإعدادات'!$B$5,'الحضور'!$A$6:$A$3005,"&lt;"&amp;'الإعدادات'!$B$6))</f>
        <v/>
      </c>
      <c r="M102" s="20">
        <f>IF(A102&amp;""="","",COUNTIFS('الحضور'!$C$6:$C$3005,A102&amp;"",'الحضور'!$B$6:$B$3005,D102&amp;"",'الحضور'!$D$6:$D$3005,"غائب بعذر",'الحضور'!$A$6:$A$3005,"&gt;="&amp;'الإعدادات'!$B$5,'الحضور'!$A$6:$A$3005,"&lt;"&amp;'الإعدادات'!$B$6))</f>
        <v/>
      </c>
      <c r="N102" s="22">
        <f>IF(A102&amp;""="","",IF(K102+L102=0,"",K102/(K102+L102)))</f>
        <v/>
      </c>
      <c r="O102" s="6">
        <f>IF(A102&amp;""="","",IF(H102="","كود مجموعة غير موجود",IF(F102="متوقف","متوقف",IF(J102&gt;0,IF(I102=0,"لم يدفع","جزئي"),"مسدد"))))</f>
        <v/>
      </c>
      <c r="P102" s="6">
        <f>IF(A102&amp;""="","",IF(AND(N('الإعدادات'!$B$7)&gt;0,L102&gt;='الإعدادات'!$B$7),"غياب متكرر",""))</f>
        <v/>
      </c>
      <c r="Q102" s="20">
        <f>IF(ISNUMBER(J102),IF(J102&gt;0,COUNTIFS($J$6:$J$505,"&gt;"&amp;J102)+COUNTIFS($J$6:J102,J102),""),"")</f>
        <v/>
      </c>
    </row>
    <row r="103">
      <c r="A103" s="5" t="n"/>
      <c r="B103" s="5" t="n"/>
      <c r="C103" s="17" t="n"/>
      <c r="D103" s="5" t="n"/>
      <c r="E103" s="18" t="n"/>
      <c r="F103" s="5" t="n"/>
      <c r="G103" s="6">
        <f>IF(A103&amp;""="","",IFERROR(INDEX('المجموعات'!$B$6:$B$105,MATCH(D103&amp;"",'المجموعات'!$A$6:$A$105,0))&amp;" - "&amp;INDEX('المجموعات'!$C$6:$C$105,MATCH(D103&amp;"",'المجموعات'!$A$6:$A$105,0)),"كود مجموعة غير موجود"))</f>
        <v/>
      </c>
      <c r="H103" s="21">
        <f>IF(A103&amp;""="","",IF(F103="متوقف",0,IFERROR(MAX(0,INDEX('المجموعات'!$F$6:$F$105,MATCH(D103&amp;"",'المجموعات'!$A$6:$A$105,0))-N(E103)),"")))</f>
        <v/>
      </c>
      <c r="I103" s="21">
        <f>IF(A103&amp;""="","",SUMIFS('الدفعات'!$E$6:$E$2005,'الدفعات'!$B$6:$B$2005,A103&amp;"",'الدفعات'!$C$6:$C$2005,D103&amp;"",'الدفعات'!$D$6:$D$2005,"&gt;="&amp;'الإعدادات'!$B$5,'الدفعات'!$D$6:$D$2005,"&lt;"&amp;'الإعدادات'!$B$6))</f>
        <v/>
      </c>
      <c r="J103" s="21">
        <f>IF(H103="","",ROUND(H103-I103,2))</f>
        <v/>
      </c>
      <c r="K103" s="20">
        <f>IF(A103&amp;""="","",COUNTIFS('الحضور'!$C$6:$C$3005,A103&amp;"",'الحضور'!$B$6:$B$3005,D103&amp;"",'الحضور'!$D$6:$D$3005,"حاضر",'الحضور'!$A$6:$A$3005,"&gt;="&amp;'الإعدادات'!$B$5,'الحضور'!$A$6:$A$3005,"&lt;"&amp;'الإعدادات'!$B$6))</f>
        <v/>
      </c>
      <c r="L103" s="20">
        <f>IF(A103&amp;""="","",COUNTIFS('الحضور'!$C$6:$C$3005,A103&amp;"",'الحضور'!$B$6:$B$3005,D103&amp;"",'الحضور'!$D$6:$D$3005,"غائب",'الحضور'!$A$6:$A$3005,"&gt;="&amp;'الإعدادات'!$B$5,'الحضور'!$A$6:$A$3005,"&lt;"&amp;'الإعدادات'!$B$6))</f>
        <v/>
      </c>
      <c r="M103" s="20">
        <f>IF(A103&amp;""="","",COUNTIFS('الحضور'!$C$6:$C$3005,A103&amp;"",'الحضور'!$B$6:$B$3005,D103&amp;"",'الحضور'!$D$6:$D$3005,"غائب بعذر",'الحضور'!$A$6:$A$3005,"&gt;="&amp;'الإعدادات'!$B$5,'الحضور'!$A$6:$A$3005,"&lt;"&amp;'الإعدادات'!$B$6))</f>
        <v/>
      </c>
      <c r="N103" s="22">
        <f>IF(A103&amp;""="","",IF(K103+L103=0,"",K103/(K103+L103)))</f>
        <v/>
      </c>
      <c r="O103" s="6">
        <f>IF(A103&amp;""="","",IF(H103="","كود مجموعة غير موجود",IF(F103="متوقف","متوقف",IF(J103&gt;0,IF(I103=0,"لم يدفع","جزئي"),"مسدد"))))</f>
        <v/>
      </c>
      <c r="P103" s="6">
        <f>IF(A103&amp;""="","",IF(AND(N('الإعدادات'!$B$7)&gt;0,L103&gt;='الإعدادات'!$B$7),"غياب متكرر",""))</f>
        <v/>
      </c>
      <c r="Q103" s="20">
        <f>IF(ISNUMBER(J103),IF(J103&gt;0,COUNTIFS($J$6:$J$505,"&gt;"&amp;J103)+COUNTIFS($J$6:J103,J103),""),"")</f>
        <v/>
      </c>
    </row>
    <row r="104">
      <c r="A104" s="5" t="n"/>
      <c r="B104" s="5" t="n"/>
      <c r="C104" s="17" t="n"/>
      <c r="D104" s="5" t="n"/>
      <c r="E104" s="18" t="n"/>
      <c r="F104" s="5" t="n"/>
      <c r="G104" s="6">
        <f>IF(A104&amp;""="","",IFERROR(INDEX('المجموعات'!$B$6:$B$105,MATCH(D104&amp;"",'المجموعات'!$A$6:$A$105,0))&amp;" - "&amp;INDEX('المجموعات'!$C$6:$C$105,MATCH(D104&amp;"",'المجموعات'!$A$6:$A$105,0)),"كود مجموعة غير موجود"))</f>
        <v/>
      </c>
      <c r="H104" s="21">
        <f>IF(A104&amp;""="","",IF(F104="متوقف",0,IFERROR(MAX(0,INDEX('المجموعات'!$F$6:$F$105,MATCH(D104&amp;"",'المجموعات'!$A$6:$A$105,0))-N(E104)),"")))</f>
        <v/>
      </c>
      <c r="I104" s="21">
        <f>IF(A104&amp;""="","",SUMIFS('الدفعات'!$E$6:$E$2005,'الدفعات'!$B$6:$B$2005,A104&amp;"",'الدفعات'!$C$6:$C$2005,D104&amp;"",'الدفعات'!$D$6:$D$2005,"&gt;="&amp;'الإعدادات'!$B$5,'الدفعات'!$D$6:$D$2005,"&lt;"&amp;'الإعدادات'!$B$6))</f>
        <v/>
      </c>
      <c r="J104" s="21">
        <f>IF(H104="","",ROUND(H104-I104,2))</f>
        <v/>
      </c>
      <c r="K104" s="20">
        <f>IF(A104&amp;""="","",COUNTIFS('الحضور'!$C$6:$C$3005,A104&amp;"",'الحضور'!$B$6:$B$3005,D104&amp;"",'الحضور'!$D$6:$D$3005,"حاضر",'الحضور'!$A$6:$A$3005,"&gt;="&amp;'الإعدادات'!$B$5,'الحضور'!$A$6:$A$3005,"&lt;"&amp;'الإعدادات'!$B$6))</f>
        <v/>
      </c>
      <c r="L104" s="20">
        <f>IF(A104&amp;""="","",COUNTIFS('الحضور'!$C$6:$C$3005,A104&amp;"",'الحضور'!$B$6:$B$3005,D104&amp;"",'الحضور'!$D$6:$D$3005,"غائب",'الحضور'!$A$6:$A$3005,"&gt;="&amp;'الإعدادات'!$B$5,'الحضور'!$A$6:$A$3005,"&lt;"&amp;'الإعدادات'!$B$6))</f>
        <v/>
      </c>
      <c r="M104" s="20">
        <f>IF(A104&amp;""="","",COUNTIFS('الحضور'!$C$6:$C$3005,A104&amp;"",'الحضور'!$B$6:$B$3005,D104&amp;"",'الحضور'!$D$6:$D$3005,"غائب بعذر",'الحضور'!$A$6:$A$3005,"&gt;="&amp;'الإعدادات'!$B$5,'الحضور'!$A$6:$A$3005,"&lt;"&amp;'الإعدادات'!$B$6))</f>
        <v/>
      </c>
      <c r="N104" s="22">
        <f>IF(A104&amp;""="","",IF(K104+L104=0,"",K104/(K104+L104)))</f>
        <v/>
      </c>
      <c r="O104" s="6">
        <f>IF(A104&amp;""="","",IF(H104="","كود مجموعة غير موجود",IF(F104="متوقف","متوقف",IF(J104&gt;0,IF(I104=0,"لم يدفع","جزئي"),"مسدد"))))</f>
        <v/>
      </c>
      <c r="P104" s="6">
        <f>IF(A104&amp;""="","",IF(AND(N('الإعدادات'!$B$7)&gt;0,L104&gt;='الإعدادات'!$B$7),"غياب متكرر",""))</f>
        <v/>
      </c>
      <c r="Q104" s="20">
        <f>IF(ISNUMBER(J104),IF(J104&gt;0,COUNTIFS($J$6:$J$505,"&gt;"&amp;J104)+COUNTIFS($J$6:J104,J104),""),"")</f>
        <v/>
      </c>
    </row>
    <row r="105">
      <c r="A105" s="5" t="n"/>
      <c r="B105" s="5" t="n"/>
      <c r="C105" s="17" t="n"/>
      <c r="D105" s="5" t="n"/>
      <c r="E105" s="18" t="n"/>
      <c r="F105" s="5" t="n"/>
      <c r="G105" s="6">
        <f>IF(A105&amp;""="","",IFERROR(INDEX('المجموعات'!$B$6:$B$105,MATCH(D105&amp;"",'المجموعات'!$A$6:$A$105,0))&amp;" - "&amp;INDEX('المجموعات'!$C$6:$C$105,MATCH(D105&amp;"",'المجموعات'!$A$6:$A$105,0)),"كود مجموعة غير موجود"))</f>
        <v/>
      </c>
      <c r="H105" s="21">
        <f>IF(A105&amp;""="","",IF(F105="متوقف",0,IFERROR(MAX(0,INDEX('المجموعات'!$F$6:$F$105,MATCH(D105&amp;"",'المجموعات'!$A$6:$A$105,0))-N(E105)),"")))</f>
        <v/>
      </c>
      <c r="I105" s="21">
        <f>IF(A105&amp;""="","",SUMIFS('الدفعات'!$E$6:$E$2005,'الدفعات'!$B$6:$B$2005,A105&amp;"",'الدفعات'!$C$6:$C$2005,D105&amp;"",'الدفعات'!$D$6:$D$2005,"&gt;="&amp;'الإعدادات'!$B$5,'الدفعات'!$D$6:$D$2005,"&lt;"&amp;'الإعدادات'!$B$6))</f>
        <v/>
      </c>
      <c r="J105" s="21">
        <f>IF(H105="","",ROUND(H105-I105,2))</f>
        <v/>
      </c>
      <c r="K105" s="20">
        <f>IF(A105&amp;""="","",COUNTIFS('الحضور'!$C$6:$C$3005,A105&amp;"",'الحضور'!$B$6:$B$3005,D105&amp;"",'الحضور'!$D$6:$D$3005,"حاضر",'الحضور'!$A$6:$A$3005,"&gt;="&amp;'الإعدادات'!$B$5,'الحضور'!$A$6:$A$3005,"&lt;"&amp;'الإعدادات'!$B$6))</f>
        <v/>
      </c>
      <c r="L105" s="20">
        <f>IF(A105&amp;""="","",COUNTIFS('الحضور'!$C$6:$C$3005,A105&amp;"",'الحضور'!$B$6:$B$3005,D105&amp;"",'الحضور'!$D$6:$D$3005,"غائب",'الحضور'!$A$6:$A$3005,"&gt;="&amp;'الإعدادات'!$B$5,'الحضور'!$A$6:$A$3005,"&lt;"&amp;'الإعدادات'!$B$6))</f>
        <v/>
      </c>
      <c r="M105" s="20">
        <f>IF(A105&amp;""="","",COUNTIFS('الحضور'!$C$6:$C$3005,A105&amp;"",'الحضور'!$B$6:$B$3005,D105&amp;"",'الحضور'!$D$6:$D$3005,"غائب بعذر",'الحضور'!$A$6:$A$3005,"&gt;="&amp;'الإعدادات'!$B$5,'الحضور'!$A$6:$A$3005,"&lt;"&amp;'الإعدادات'!$B$6))</f>
        <v/>
      </c>
      <c r="N105" s="22">
        <f>IF(A105&amp;""="","",IF(K105+L105=0,"",K105/(K105+L105)))</f>
        <v/>
      </c>
      <c r="O105" s="6">
        <f>IF(A105&amp;""="","",IF(H105="","كود مجموعة غير موجود",IF(F105="متوقف","متوقف",IF(J105&gt;0,IF(I105=0,"لم يدفع","جزئي"),"مسدد"))))</f>
        <v/>
      </c>
      <c r="P105" s="6">
        <f>IF(A105&amp;""="","",IF(AND(N('الإعدادات'!$B$7)&gt;0,L105&gt;='الإعدادات'!$B$7),"غياب متكرر",""))</f>
        <v/>
      </c>
      <c r="Q105" s="20">
        <f>IF(ISNUMBER(J105),IF(J105&gt;0,COUNTIFS($J$6:$J$505,"&gt;"&amp;J105)+COUNTIFS($J$6:J105,J105),""),"")</f>
        <v/>
      </c>
    </row>
    <row r="106">
      <c r="A106" s="5" t="n"/>
      <c r="B106" s="5" t="n"/>
      <c r="C106" s="17" t="n"/>
      <c r="D106" s="5" t="n"/>
      <c r="E106" s="18" t="n"/>
      <c r="F106" s="5" t="n"/>
      <c r="G106" s="6">
        <f>IF(A106&amp;""="","",IFERROR(INDEX('المجموعات'!$B$6:$B$105,MATCH(D106&amp;"",'المجموعات'!$A$6:$A$105,0))&amp;" - "&amp;INDEX('المجموعات'!$C$6:$C$105,MATCH(D106&amp;"",'المجموعات'!$A$6:$A$105,0)),"كود مجموعة غير موجود"))</f>
        <v/>
      </c>
      <c r="H106" s="21">
        <f>IF(A106&amp;""="","",IF(F106="متوقف",0,IFERROR(MAX(0,INDEX('المجموعات'!$F$6:$F$105,MATCH(D106&amp;"",'المجموعات'!$A$6:$A$105,0))-N(E106)),"")))</f>
        <v/>
      </c>
      <c r="I106" s="21">
        <f>IF(A106&amp;""="","",SUMIFS('الدفعات'!$E$6:$E$2005,'الدفعات'!$B$6:$B$2005,A106&amp;"",'الدفعات'!$C$6:$C$2005,D106&amp;"",'الدفعات'!$D$6:$D$2005,"&gt;="&amp;'الإعدادات'!$B$5,'الدفعات'!$D$6:$D$2005,"&lt;"&amp;'الإعدادات'!$B$6))</f>
        <v/>
      </c>
      <c r="J106" s="21">
        <f>IF(H106="","",ROUND(H106-I106,2))</f>
        <v/>
      </c>
      <c r="K106" s="20">
        <f>IF(A106&amp;""="","",COUNTIFS('الحضور'!$C$6:$C$3005,A106&amp;"",'الحضور'!$B$6:$B$3005,D106&amp;"",'الحضور'!$D$6:$D$3005,"حاضر",'الحضور'!$A$6:$A$3005,"&gt;="&amp;'الإعدادات'!$B$5,'الحضور'!$A$6:$A$3005,"&lt;"&amp;'الإعدادات'!$B$6))</f>
        <v/>
      </c>
      <c r="L106" s="20">
        <f>IF(A106&amp;""="","",COUNTIFS('الحضور'!$C$6:$C$3005,A106&amp;"",'الحضور'!$B$6:$B$3005,D106&amp;"",'الحضور'!$D$6:$D$3005,"غائب",'الحضور'!$A$6:$A$3005,"&gt;="&amp;'الإعدادات'!$B$5,'الحضور'!$A$6:$A$3005,"&lt;"&amp;'الإعدادات'!$B$6))</f>
        <v/>
      </c>
      <c r="M106" s="20">
        <f>IF(A106&amp;""="","",COUNTIFS('الحضور'!$C$6:$C$3005,A106&amp;"",'الحضور'!$B$6:$B$3005,D106&amp;"",'الحضور'!$D$6:$D$3005,"غائب بعذر",'الحضور'!$A$6:$A$3005,"&gt;="&amp;'الإعدادات'!$B$5,'الحضور'!$A$6:$A$3005,"&lt;"&amp;'الإعدادات'!$B$6))</f>
        <v/>
      </c>
      <c r="N106" s="22">
        <f>IF(A106&amp;""="","",IF(K106+L106=0,"",K106/(K106+L106)))</f>
        <v/>
      </c>
      <c r="O106" s="6">
        <f>IF(A106&amp;""="","",IF(H106="","كود مجموعة غير موجود",IF(F106="متوقف","متوقف",IF(J106&gt;0,IF(I106=0,"لم يدفع","جزئي"),"مسدد"))))</f>
        <v/>
      </c>
      <c r="P106" s="6">
        <f>IF(A106&amp;""="","",IF(AND(N('الإعدادات'!$B$7)&gt;0,L106&gt;='الإعدادات'!$B$7),"غياب متكرر",""))</f>
        <v/>
      </c>
      <c r="Q106" s="20">
        <f>IF(ISNUMBER(J106),IF(J106&gt;0,COUNTIFS($J$6:$J$505,"&gt;"&amp;J106)+COUNTIFS($J$6:J106,J106),""),"")</f>
        <v/>
      </c>
    </row>
    <row r="107">
      <c r="A107" s="5" t="n"/>
      <c r="B107" s="5" t="n"/>
      <c r="C107" s="17" t="n"/>
      <c r="D107" s="5" t="n"/>
      <c r="E107" s="18" t="n"/>
      <c r="F107" s="5" t="n"/>
      <c r="G107" s="6">
        <f>IF(A107&amp;""="","",IFERROR(INDEX('المجموعات'!$B$6:$B$105,MATCH(D107&amp;"",'المجموعات'!$A$6:$A$105,0))&amp;" - "&amp;INDEX('المجموعات'!$C$6:$C$105,MATCH(D107&amp;"",'المجموعات'!$A$6:$A$105,0)),"كود مجموعة غير موجود"))</f>
        <v/>
      </c>
      <c r="H107" s="21">
        <f>IF(A107&amp;""="","",IF(F107="متوقف",0,IFERROR(MAX(0,INDEX('المجموعات'!$F$6:$F$105,MATCH(D107&amp;"",'المجموعات'!$A$6:$A$105,0))-N(E107)),"")))</f>
        <v/>
      </c>
      <c r="I107" s="21">
        <f>IF(A107&amp;""="","",SUMIFS('الدفعات'!$E$6:$E$2005,'الدفعات'!$B$6:$B$2005,A107&amp;"",'الدفعات'!$C$6:$C$2005,D107&amp;"",'الدفعات'!$D$6:$D$2005,"&gt;="&amp;'الإعدادات'!$B$5,'الدفعات'!$D$6:$D$2005,"&lt;"&amp;'الإعدادات'!$B$6))</f>
        <v/>
      </c>
      <c r="J107" s="21">
        <f>IF(H107="","",ROUND(H107-I107,2))</f>
        <v/>
      </c>
      <c r="K107" s="20">
        <f>IF(A107&amp;""="","",COUNTIFS('الحضور'!$C$6:$C$3005,A107&amp;"",'الحضور'!$B$6:$B$3005,D107&amp;"",'الحضور'!$D$6:$D$3005,"حاضر",'الحضور'!$A$6:$A$3005,"&gt;="&amp;'الإعدادات'!$B$5,'الحضور'!$A$6:$A$3005,"&lt;"&amp;'الإعدادات'!$B$6))</f>
        <v/>
      </c>
      <c r="L107" s="20">
        <f>IF(A107&amp;""="","",COUNTIFS('الحضور'!$C$6:$C$3005,A107&amp;"",'الحضور'!$B$6:$B$3005,D107&amp;"",'الحضور'!$D$6:$D$3005,"غائب",'الحضور'!$A$6:$A$3005,"&gt;="&amp;'الإعدادات'!$B$5,'الحضور'!$A$6:$A$3005,"&lt;"&amp;'الإعدادات'!$B$6))</f>
        <v/>
      </c>
      <c r="M107" s="20">
        <f>IF(A107&amp;""="","",COUNTIFS('الحضور'!$C$6:$C$3005,A107&amp;"",'الحضور'!$B$6:$B$3005,D107&amp;"",'الحضور'!$D$6:$D$3005,"غائب بعذر",'الحضور'!$A$6:$A$3005,"&gt;="&amp;'الإعدادات'!$B$5,'الحضور'!$A$6:$A$3005,"&lt;"&amp;'الإعدادات'!$B$6))</f>
        <v/>
      </c>
      <c r="N107" s="22">
        <f>IF(A107&amp;""="","",IF(K107+L107=0,"",K107/(K107+L107)))</f>
        <v/>
      </c>
      <c r="O107" s="6">
        <f>IF(A107&amp;""="","",IF(H107="","كود مجموعة غير موجود",IF(F107="متوقف","متوقف",IF(J107&gt;0,IF(I107=0,"لم يدفع","جزئي"),"مسدد"))))</f>
        <v/>
      </c>
      <c r="P107" s="6">
        <f>IF(A107&amp;""="","",IF(AND(N('الإعدادات'!$B$7)&gt;0,L107&gt;='الإعدادات'!$B$7),"غياب متكرر",""))</f>
        <v/>
      </c>
      <c r="Q107" s="20">
        <f>IF(ISNUMBER(J107),IF(J107&gt;0,COUNTIFS($J$6:$J$505,"&gt;"&amp;J107)+COUNTIFS($J$6:J107,J107),""),"")</f>
        <v/>
      </c>
    </row>
    <row r="108">
      <c r="A108" s="5" t="n"/>
      <c r="B108" s="5" t="n"/>
      <c r="C108" s="17" t="n"/>
      <c r="D108" s="5" t="n"/>
      <c r="E108" s="18" t="n"/>
      <c r="F108" s="5" t="n"/>
      <c r="G108" s="6">
        <f>IF(A108&amp;""="","",IFERROR(INDEX('المجموعات'!$B$6:$B$105,MATCH(D108&amp;"",'المجموعات'!$A$6:$A$105,0))&amp;" - "&amp;INDEX('المجموعات'!$C$6:$C$105,MATCH(D108&amp;"",'المجموعات'!$A$6:$A$105,0)),"كود مجموعة غير موجود"))</f>
        <v/>
      </c>
      <c r="H108" s="21">
        <f>IF(A108&amp;""="","",IF(F108="متوقف",0,IFERROR(MAX(0,INDEX('المجموعات'!$F$6:$F$105,MATCH(D108&amp;"",'المجموعات'!$A$6:$A$105,0))-N(E108)),"")))</f>
        <v/>
      </c>
      <c r="I108" s="21">
        <f>IF(A108&amp;""="","",SUMIFS('الدفعات'!$E$6:$E$2005,'الدفعات'!$B$6:$B$2005,A108&amp;"",'الدفعات'!$C$6:$C$2005,D108&amp;"",'الدفعات'!$D$6:$D$2005,"&gt;="&amp;'الإعدادات'!$B$5,'الدفعات'!$D$6:$D$2005,"&lt;"&amp;'الإعدادات'!$B$6))</f>
        <v/>
      </c>
      <c r="J108" s="21">
        <f>IF(H108="","",ROUND(H108-I108,2))</f>
        <v/>
      </c>
      <c r="K108" s="20">
        <f>IF(A108&amp;""="","",COUNTIFS('الحضور'!$C$6:$C$3005,A108&amp;"",'الحضور'!$B$6:$B$3005,D108&amp;"",'الحضور'!$D$6:$D$3005,"حاضر",'الحضور'!$A$6:$A$3005,"&gt;="&amp;'الإعدادات'!$B$5,'الحضور'!$A$6:$A$3005,"&lt;"&amp;'الإعدادات'!$B$6))</f>
        <v/>
      </c>
      <c r="L108" s="20">
        <f>IF(A108&amp;""="","",COUNTIFS('الحضور'!$C$6:$C$3005,A108&amp;"",'الحضور'!$B$6:$B$3005,D108&amp;"",'الحضور'!$D$6:$D$3005,"غائب",'الحضور'!$A$6:$A$3005,"&gt;="&amp;'الإعدادات'!$B$5,'الحضور'!$A$6:$A$3005,"&lt;"&amp;'الإعدادات'!$B$6))</f>
        <v/>
      </c>
      <c r="M108" s="20">
        <f>IF(A108&amp;""="","",COUNTIFS('الحضور'!$C$6:$C$3005,A108&amp;"",'الحضور'!$B$6:$B$3005,D108&amp;"",'الحضور'!$D$6:$D$3005,"غائب بعذر",'الحضور'!$A$6:$A$3005,"&gt;="&amp;'الإعدادات'!$B$5,'الحضور'!$A$6:$A$3005,"&lt;"&amp;'الإعدادات'!$B$6))</f>
        <v/>
      </c>
      <c r="N108" s="22">
        <f>IF(A108&amp;""="","",IF(K108+L108=0,"",K108/(K108+L108)))</f>
        <v/>
      </c>
      <c r="O108" s="6">
        <f>IF(A108&amp;""="","",IF(H108="","كود مجموعة غير موجود",IF(F108="متوقف","متوقف",IF(J108&gt;0,IF(I108=0,"لم يدفع","جزئي"),"مسدد"))))</f>
        <v/>
      </c>
      <c r="P108" s="6">
        <f>IF(A108&amp;""="","",IF(AND(N('الإعدادات'!$B$7)&gt;0,L108&gt;='الإعدادات'!$B$7),"غياب متكرر",""))</f>
        <v/>
      </c>
      <c r="Q108" s="20">
        <f>IF(ISNUMBER(J108),IF(J108&gt;0,COUNTIFS($J$6:$J$505,"&gt;"&amp;J108)+COUNTIFS($J$6:J108,J108),""),"")</f>
        <v/>
      </c>
    </row>
    <row r="109">
      <c r="A109" s="5" t="n"/>
      <c r="B109" s="5" t="n"/>
      <c r="C109" s="17" t="n"/>
      <c r="D109" s="5" t="n"/>
      <c r="E109" s="18" t="n"/>
      <c r="F109" s="5" t="n"/>
      <c r="G109" s="6">
        <f>IF(A109&amp;""="","",IFERROR(INDEX('المجموعات'!$B$6:$B$105,MATCH(D109&amp;"",'المجموعات'!$A$6:$A$105,0))&amp;" - "&amp;INDEX('المجموعات'!$C$6:$C$105,MATCH(D109&amp;"",'المجموعات'!$A$6:$A$105,0)),"كود مجموعة غير موجود"))</f>
        <v/>
      </c>
      <c r="H109" s="21">
        <f>IF(A109&amp;""="","",IF(F109="متوقف",0,IFERROR(MAX(0,INDEX('المجموعات'!$F$6:$F$105,MATCH(D109&amp;"",'المجموعات'!$A$6:$A$105,0))-N(E109)),"")))</f>
        <v/>
      </c>
      <c r="I109" s="21">
        <f>IF(A109&amp;""="","",SUMIFS('الدفعات'!$E$6:$E$2005,'الدفعات'!$B$6:$B$2005,A109&amp;"",'الدفعات'!$C$6:$C$2005,D109&amp;"",'الدفعات'!$D$6:$D$2005,"&gt;="&amp;'الإعدادات'!$B$5,'الدفعات'!$D$6:$D$2005,"&lt;"&amp;'الإعدادات'!$B$6))</f>
        <v/>
      </c>
      <c r="J109" s="21">
        <f>IF(H109="","",ROUND(H109-I109,2))</f>
        <v/>
      </c>
      <c r="K109" s="20">
        <f>IF(A109&amp;""="","",COUNTIFS('الحضور'!$C$6:$C$3005,A109&amp;"",'الحضور'!$B$6:$B$3005,D109&amp;"",'الحضور'!$D$6:$D$3005,"حاضر",'الحضور'!$A$6:$A$3005,"&gt;="&amp;'الإعدادات'!$B$5,'الحضور'!$A$6:$A$3005,"&lt;"&amp;'الإعدادات'!$B$6))</f>
        <v/>
      </c>
      <c r="L109" s="20">
        <f>IF(A109&amp;""="","",COUNTIFS('الحضور'!$C$6:$C$3005,A109&amp;"",'الحضور'!$B$6:$B$3005,D109&amp;"",'الحضور'!$D$6:$D$3005,"غائب",'الحضور'!$A$6:$A$3005,"&gt;="&amp;'الإعدادات'!$B$5,'الحضور'!$A$6:$A$3005,"&lt;"&amp;'الإعدادات'!$B$6))</f>
        <v/>
      </c>
      <c r="M109" s="20">
        <f>IF(A109&amp;""="","",COUNTIFS('الحضور'!$C$6:$C$3005,A109&amp;"",'الحضور'!$B$6:$B$3005,D109&amp;"",'الحضور'!$D$6:$D$3005,"غائب بعذر",'الحضور'!$A$6:$A$3005,"&gt;="&amp;'الإعدادات'!$B$5,'الحضور'!$A$6:$A$3005,"&lt;"&amp;'الإعدادات'!$B$6))</f>
        <v/>
      </c>
      <c r="N109" s="22">
        <f>IF(A109&amp;""="","",IF(K109+L109=0,"",K109/(K109+L109)))</f>
        <v/>
      </c>
      <c r="O109" s="6">
        <f>IF(A109&amp;""="","",IF(H109="","كود مجموعة غير موجود",IF(F109="متوقف","متوقف",IF(J109&gt;0,IF(I109=0,"لم يدفع","جزئي"),"مسدد"))))</f>
        <v/>
      </c>
      <c r="P109" s="6">
        <f>IF(A109&amp;""="","",IF(AND(N('الإعدادات'!$B$7)&gt;0,L109&gt;='الإعدادات'!$B$7),"غياب متكرر",""))</f>
        <v/>
      </c>
      <c r="Q109" s="20">
        <f>IF(ISNUMBER(J109),IF(J109&gt;0,COUNTIFS($J$6:$J$505,"&gt;"&amp;J109)+COUNTIFS($J$6:J109,J109),""),"")</f>
        <v/>
      </c>
    </row>
    <row r="110">
      <c r="A110" s="5" t="n"/>
      <c r="B110" s="5" t="n"/>
      <c r="C110" s="17" t="n"/>
      <c r="D110" s="5" t="n"/>
      <c r="E110" s="18" t="n"/>
      <c r="F110" s="5" t="n"/>
      <c r="G110" s="6">
        <f>IF(A110&amp;""="","",IFERROR(INDEX('المجموعات'!$B$6:$B$105,MATCH(D110&amp;"",'المجموعات'!$A$6:$A$105,0))&amp;" - "&amp;INDEX('المجموعات'!$C$6:$C$105,MATCH(D110&amp;"",'المجموعات'!$A$6:$A$105,0)),"كود مجموعة غير موجود"))</f>
        <v/>
      </c>
      <c r="H110" s="21">
        <f>IF(A110&amp;""="","",IF(F110="متوقف",0,IFERROR(MAX(0,INDEX('المجموعات'!$F$6:$F$105,MATCH(D110&amp;"",'المجموعات'!$A$6:$A$105,0))-N(E110)),"")))</f>
        <v/>
      </c>
      <c r="I110" s="21">
        <f>IF(A110&amp;""="","",SUMIFS('الدفعات'!$E$6:$E$2005,'الدفعات'!$B$6:$B$2005,A110&amp;"",'الدفعات'!$C$6:$C$2005,D110&amp;"",'الدفعات'!$D$6:$D$2005,"&gt;="&amp;'الإعدادات'!$B$5,'الدفعات'!$D$6:$D$2005,"&lt;"&amp;'الإعدادات'!$B$6))</f>
        <v/>
      </c>
      <c r="J110" s="21">
        <f>IF(H110="","",ROUND(H110-I110,2))</f>
        <v/>
      </c>
      <c r="K110" s="20">
        <f>IF(A110&amp;""="","",COUNTIFS('الحضور'!$C$6:$C$3005,A110&amp;"",'الحضور'!$B$6:$B$3005,D110&amp;"",'الحضور'!$D$6:$D$3005,"حاضر",'الحضور'!$A$6:$A$3005,"&gt;="&amp;'الإعدادات'!$B$5,'الحضور'!$A$6:$A$3005,"&lt;"&amp;'الإعدادات'!$B$6))</f>
        <v/>
      </c>
      <c r="L110" s="20">
        <f>IF(A110&amp;""="","",COUNTIFS('الحضور'!$C$6:$C$3005,A110&amp;"",'الحضور'!$B$6:$B$3005,D110&amp;"",'الحضور'!$D$6:$D$3005,"غائب",'الحضور'!$A$6:$A$3005,"&gt;="&amp;'الإعدادات'!$B$5,'الحضور'!$A$6:$A$3005,"&lt;"&amp;'الإعدادات'!$B$6))</f>
        <v/>
      </c>
      <c r="M110" s="20">
        <f>IF(A110&amp;""="","",COUNTIFS('الحضور'!$C$6:$C$3005,A110&amp;"",'الحضور'!$B$6:$B$3005,D110&amp;"",'الحضور'!$D$6:$D$3005,"غائب بعذر",'الحضور'!$A$6:$A$3005,"&gt;="&amp;'الإعدادات'!$B$5,'الحضور'!$A$6:$A$3005,"&lt;"&amp;'الإعدادات'!$B$6))</f>
        <v/>
      </c>
      <c r="N110" s="22">
        <f>IF(A110&amp;""="","",IF(K110+L110=0,"",K110/(K110+L110)))</f>
        <v/>
      </c>
      <c r="O110" s="6">
        <f>IF(A110&amp;""="","",IF(H110="","كود مجموعة غير موجود",IF(F110="متوقف","متوقف",IF(J110&gt;0,IF(I110=0,"لم يدفع","جزئي"),"مسدد"))))</f>
        <v/>
      </c>
      <c r="P110" s="6">
        <f>IF(A110&amp;""="","",IF(AND(N('الإعدادات'!$B$7)&gt;0,L110&gt;='الإعدادات'!$B$7),"غياب متكرر",""))</f>
        <v/>
      </c>
      <c r="Q110" s="20">
        <f>IF(ISNUMBER(J110),IF(J110&gt;0,COUNTIFS($J$6:$J$505,"&gt;"&amp;J110)+COUNTIFS($J$6:J110,J110),""),"")</f>
        <v/>
      </c>
    </row>
    <row r="111">
      <c r="A111" s="5" t="n"/>
      <c r="B111" s="5" t="n"/>
      <c r="C111" s="17" t="n"/>
      <c r="D111" s="5" t="n"/>
      <c r="E111" s="18" t="n"/>
      <c r="F111" s="5" t="n"/>
      <c r="G111" s="6">
        <f>IF(A111&amp;""="","",IFERROR(INDEX('المجموعات'!$B$6:$B$105,MATCH(D111&amp;"",'المجموعات'!$A$6:$A$105,0))&amp;" - "&amp;INDEX('المجموعات'!$C$6:$C$105,MATCH(D111&amp;"",'المجموعات'!$A$6:$A$105,0)),"كود مجموعة غير موجود"))</f>
        <v/>
      </c>
      <c r="H111" s="21">
        <f>IF(A111&amp;""="","",IF(F111="متوقف",0,IFERROR(MAX(0,INDEX('المجموعات'!$F$6:$F$105,MATCH(D111&amp;"",'المجموعات'!$A$6:$A$105,0))-N(E111)),"")))</f>
        <v/>
      </c>
      <c r="I111" s="21">
        <f>IF(A111&amp;""="","",SUMIFS('الدفعات'!$E$6:$E$2005,'الدفعات'!$B$6:$B$2005,A111&amp;"",'الدفعات'!$C$6:$C$2005,D111&amp;"",'الدفعات'!$D$6:$D$2005,"&gt;="&amp;'الإعدادات'!$B$5,'الدفعات'!$D$6:$D$2005,"&lt;"&amp;'الإعدادات'!$B$6))</f>
        <v/>
      </c>
      <c r="J111" s="21">
        <f>IF(H111="","",ROUND(H111-I111,2))</f>
        <v/>
      </c>
      <c r="K111" s="20">
        <f>IF(A111&amp;""="","",COUNTIFS('الحضور'!$C$6:$C$3005,A111&amp;"",'الحضور'!$B$6:$B$3005,D111&amp;"",'الحضور'!$D$6:$D$3005,"حاضر",'الحضور'!$A$6:$A$3005,"&gt;="&amp;'الإعدادات'!$B$5,'الحضور'!$A$6:$A$3005,"&lt;"&amp;'الإعدادات'!$B$6))</f>
        <v/>
      </c>
      <c r="L111" s="20">
        <f>IF(A111&amp;""="","",COUNTIFS('الحضور'!$C$6:$C$3005,A111&amp;"",'الحضور'!$B$6:$B$3005,D111&amp;"",'الحضور'!$D$6:$D$3005,"غائب",'الحضور'!$A$6:$A$3005,"&gt;="&amp;'الإعدادات'!$B$5,'الحضور'!$A$6:$A$3005,"&lt;"&amp;'الإعدادات'!$B$6))</f>
        <v/>
      </c>
      <c r="M111" s="20">
        <f>IF(A111&amp;""="","",COUNTIFS('الحضور'!$C$6:$C$3005,A111&amp;"",'الحضور'!$B$6:$B$3005,D111&amp;"",'الحضور'!$D$6:$D$3005,"غائب بعذر",'الحضور'!$A$6:$A$3005,"&gt;="&amp;'الإعدادات'!$B$5,'الحضور'!$A$6:$A$3005,"&lt;"&amp;'الإعدادات'!$B$6))</f>
        <v/>
      </c>
      <c r="N111" s="22">
        <f>IF(A111&amp;""="","",IF(K111+L111=0,"",K111/(K111+L111)))</f>
        <v/>
      </c>
      <c r="O111" s="6">
        <f>IF(A111&amp;""="","",IF(H111="","كود مجموعة غير موجود",IF(F111="متوقف","متوقف",IF(J111&gt;0,IF(I111=0,"لم يدفع","جزئي"),"مسدد"))))</f>
        <v/>
      </c>
      <c r="P111" s="6">
        <f>IF(A111&amp;""="","",IF(AND(N('الإعدادات'!$B$7)&gt;0,L111&gt;='الإعدادات'!$B$7),"غياب متكرر",""))</f>
        <v/>
      </c>
      <c r="Q111" s="20">
        <f>IF(ISNUMBER(J111),IF(J111&gt;0,COUNTIFS($J$6:$J$505,"&gt;"&amp;J111)+COUNTIFS($J$6:J111,J111),""),"")</f>
        <v/>
      </c>
    </row>
    <row r="112">
      <c r="A112" s="5" t="n"/>
      <c r="B112" s="5" t="n"/>
      <c r="C112" s="17" t="n"/>
      <c r="D112" s="5" t="n"/>
      <c r="E112" s="18" t="n"/>
      <c r="F112" s="5" t="n"/>
      <c r="G112" s="6">
        <f>IF(A112&amp;""="","",IFERROR(INDEX('المجموعات'!$B$6:$B$105,MATCH(D112&amp;"",'المجموعات'!$A$6:$A$105,0))&amp;" - "&amp;INDEX('المجموعات'!$C$6:$C$105,MATCH(D112&amp;"",'المجموعات'!$A$6:$A$105,0)),"كود مجموعة غير موجود"))</f>
        <v/>
      </c>
      <c r="H112" s="21">
        <f>IF(A112&amp;""="","",IF(F112="متوقف",0,IFERROR(MAX(0,INDEX('المجموعات'!$F$6:$F$105,MATCH(D112&amp;"",'المجموعات'!$A$6:$A$105,0))-N(E112)),"")))</f>
        <v/>
      </c>
      <c r="I112" s="21">
        <f>IF(A112&amp;""="","",SUMIFS('الدفعات'!$E$6:$E$2005,'الدفعات'!$B$6:$B$2005,A112&amp;"",'الدفعات'!$C$6:$C$2005,D112&amp;"",'الدفعات'!$D$6:$D$2005,"&gt;="&amp;'الإعدادات'!$B$5,'الدفعات'!$D$6:$D$2005,"&lt;"&amp;'الإعدادات'!$B$6))</f>
        <v/>
      </c>
      <c r="J112" s="21">
        <f>IF(H112="","",ROUND(H112-I112,2))</f>
        <v/>
      </c>
      <c r="K112" s="20">
        <f>IF(A112&amp;""="","",COUNTIFS('الحضور'!$C$6:$C$3005,A112&amp;"",'الحضور'!$B$6:$B$3005,D112&amp;"",'الحضور'!$D$6:$D$3005,"حاضر",'الحضور'!$A$6:$A$3005,"&gt;="&amp;'الإعدادات'!$B$5,'الحضور'!$A$6:$A$3005,"&lt;"&amp;'الإعدادات'!$B$6))</f>
        <v/>
      </c>
      <c r="L112" s="20">
        <f>IF(A112&amp;""="","",COUNTIFS('الحضور'!$C$6:$C$3005,A112&amp;"",'الحضور'!$B$6:$B$3005,D112&amp;"",'الحضور'!$D$6:$D$3005,"غائب",'الحضور'!$A$6:$A$3005,"&gt;="&amp;'الإعدادات'!$B$5,'الحضور'!$A$6:$A$3005,"&lt;"&amp;'الإعدادات'!$B$6))</f>
        <v/>
      </c>
      <c r="M112" s="20">
        <f>IF(A112&amp;""="","",COUNTIFS('الحضور'!$C$6:$C$3005,A112&amp;"",'الحضور'!$B$6:$B$3005,D112&amp;"",'الحضور'!$D$6:$D$3005,"غائب بعذر",'الحضور'!$A$6:$A$3005,"&gt;="&amp;'الإعدادات'!$B$5,'الحضور'!$A$6:$A$3005,"&lt;"&amp;'الإعدادات'!$B$6))</f>
        <v/>
      </c>
      <c r="N112" s="22">
        <f>IF(A112&amp;""="","",IF(K112+L112=0,"",K112/(K112+L112)))</f>
        <v/>
      </c>
      <c r="O112" s="6">
        <f>IF(A112&amp;""="","",IF(H112="","كود مجموعة غير موجود",IF(F112="متوقف","متوقف",IF(J112&gt;0,IF(I112=0,"لم يدفع","جزئي"),"مسدد"))))</f>
        <v/>
      </c>
      <c r="P112" s="6">
        <f>IF(A112&amp;""="","",IF(AND(N('الإعدادات'!$B$7)&gt;0,L112&gt;='الإعدادات'!$B$7),"غياب متكرر",""))</f>
        <v/>
      </c>
      <c r="Q112" s="20">
        <f>IF(ISNUMBER(J112),IF(J112&gt;0,COUNTIFS($J$6:$J$505,"&gt;"&amp;J112)+COUNTIFS($J$6:J112,J112),""),"")</f>
        <v/>
      </c>
    </row>
    <row r="113">
      <c r="A113" s="5" t="n"/>
      <c r="B113" s="5" t="n"/>
      <c r="C113" s="17" t="n"/>
      <c r="D113" s="5" t="n"/>
      <c r="E113" s="18" t="n"/>
      <c r="F113" s="5" t="n"/>
      <c r="G113" s="6">
        <f>IF(A113&amp;""="","",IFERROR(INDEX('المجموعات'!$B$6:$B$105,MATCH(D113&amp;"",'المجموعات'!$A$6:$A$105,0))&amp;" - "&amp;INDEX('المجموعات'!$C$6:$C$105,MATCH(D113&amp;"",'المجموعات'!$A$6:$A$105,0)),"كود مجموعة غير موجود"))</f>
        <v/>
      </c>
      <c r="H113" s="21">
        <f>IF(A113&amp;""="","",IF(F113="متوقف",0,IFERROR(MAX(0,INDEX('المجموعات'!$F$6:$F$105,MATCH(D113&amp;"",'المجموعات'!$A$6:$A$105,0))-N(E113)),"")))</f>
        <v/>
      </c>
      <c r="I113" s="21">
        <f>IF(A113&amp;""="","",SUMIFS('الدفعات'!$E$6:$E$2005,'الدفعات'!$B$6:$B$2005,A113&amp;"",'الدفعات'!$C$6:$C$2005,D113&amp;"",'الدفعات'!$D$6:$D$2005,"&gt;="&amp;'الإعدادات'!$B$5,'الدفعات'!$D$6:$D$2005,"&lt;"&amp;'الإعدادات'!$B$6))</f>
        <v/>
      </c>
      <c r="J113" s="21">
        <f>IF(H113="","",ROUND(H113-I113,2))</f>
        <v/>
      </c>
      <c r="K113" s="20">
        <f>IF(A113&amp;""="","",COUNTIFS('الحضور'!$C$6:$C$3005,A113&amp;"",'الحضور'!$B$6:$B$3005,D113&amp;"",'الحضور'!$D$6:$D$3005,"حاضر",'الحضور'!$A$6:$A$3005,"&gt;="&amp;'الإعدادات'!$B$5,'الحضور'!$A$6:$A$3005,"&lt;"&amp;'الإعدادات'!$B$6))</f>
        <v/>
      </c>
      <c r="L113" s="20">
        <f>IF(A113&amp;""="","",COUNTIFS('الحضور'!$C$6:$C$3005,A113&amp;"",'الحضور'!$B$6:$B$3005,D113&amp;"",'الحضور'!$D$6:$D$3005,"غائب",'الحضور'!$A$6:$A$3005,"&gt;="&amp;'الإعدادات'!$B$5,'الحضور'!$A$6:$A$3005,"&lt;"&amp;'الإعدادات'!$B$6))</f>
        <v/>
      </c>
      <c r="M113" s="20">
        <f>IF(A113&amp;""="","",COUNTIFS('الحضور'!$C$6:$C$3005,A113&amp;"",'الحضور'!$B$6:$B$3005,D113&amp;"",'الحضور'!$D$6:$D$3005,"غائب بعذر",'الحضور'!$A$6:$A$3005,"&gt;="&amp;'الإعدادات'!$B$5,'الحضور'!$A$6:$A$3005,"&lt;"&amp;'الإعدادات'!$B$6))</f>
        <v/>
      </c>
      <c r="N113" s="22">
        <f>IF(A113&amp;""="","",IF(K113+L113=0,"",K113/(K113+L113)))</f>
        <v/>
      </c>
      <c r="O113" s="6">
        <f>IF(A113&amp;""="","",IF(H113="","كود مجموعة غير موجود",IF(F113="متوقف","متوقف",IF(J113&gt;0,IF(I113=0,"لم يدفع","جزئي"),"مسدد"))))</f>
        <v/>
      </c>
      <c r="P113" s="6">
        <f>IF(A113&amp;""="","",IF(AND(N('الإعدادات'!$B$7)&gt;0,L113&gt;='الإعدادات'!$B$7),"غياب متكرر",""))</f>
        <v/>
      </c>
      <c r="Q113" s="20">
        <f>IF(ISNUMBER(J113),IF(J113&gt;0,COUNTIFS($J$6:$J$505,"&gt;"&amp;J113)+COUNTIFS($J$6:J113,J113),""),"")</f>
        <v/>
      </c>
    </row>
    <row r="114">
      <c r="A114" s="5" t="n"/>
      <c r="B114" s="5" t="n"/>
      <c r="C114" s="17" t="n"/>
      <c r="D114" s="5" t="n"/>
      <c r="E114" s="18" t="n"/>
      <c r="F114" s="5" t="n"/>
      <c r="G114" s="6">
        <f>IF(A114&amp;""="","",IFERROR(INDEX('المجموعات'!$B$6:$B$105,MATCH(D114&amp;"",'المجموعات'!$A$6:$A$105,0))&amp;" - "&amp;INDEX('المجموعات'!$C$6:$C$105,MATCH(D114&amp;"",'المجموعات'!$A$6:$A$105,0)),"كود مجموعة غير موجود"))</f>
        <v/>
      </c>
      <c r="H114" s="21">
        <f>IF(A114&amp;""="","",IF(F114="متوقف",0,IFERROR(MAX(0,INDEX('المجموعات'!$F$6:$F$105,MATCH(D114&amp;"",'المجموعات'!$A$6:$A$105,0))-N(E114)),"")))</f>
        <v/>
      </c>
      <c r="I114" s="21">
        <f>IF(A114&amp;""="","",SUMIFS('الدفعات'!$E$6:$E$2005,'الدفعات'!$B$6:$B$2005,A114&amp;"",'الدفعات'!$C$6:$C$2005,D114&amp;"",'الدفعات'!$D$6:$D$2005,"&gt;="&amp;'الإعدادات'!$B$5,'الدفعات'!$D$6:$D$2005,"&lt;"&amp;'الإعدادات'!$B$6))</f>
        <v/>
      </c>
      <c r="J114" s="21">
        <f>IF(H114="","",ROUND(H114-I114,2))</f>
        <v/>
      </c>
      <c r="K114" s="20">
        <f>IF(A114&amp;""="","",COUNTIFS('الحضور'!$C$6:$C$3005,A114&amp;"",'الحضور'!$B$6:$B$3005,D114&amp;"",'الحضور'!$D$6:$D$3005,"حاضر",'الحضور'!$A$6:$A$3005,"&gt;="&amp;'الإعدادات'!$B$5,'الحضور'!$A$6:$A$3005,"&lt;"&amp;'الإعدادات'!$B$6))</f>
        <v/>
      </c>
      <c r="L114" s="20">
        <f>IF(A114&amp;""="","",COUNTIFS('الحضور'!$C$6:$C$3005,A114&amp;"",'الحضور'!$B$6:$B$3005,D114&amp;"",'الحضور'!$D$6:$D$3005,"غائب",'الحضور'!$A$6:$A$3005,"&gt;="&amp;'الإعدادات'!$B$5,'الحضور'!$A$6:$A$3005,"&lt;"&amp;'الإعدادات'!$B$6))</f>
        <v/>
      </c>
      <c r="M114" s="20">
        <f>IF(A114&amp;""="","",COUNTIFS('الحضور'!$C$6:$C$3005,A114&amp;"",'الحضور'!$B$6:$B$3005,D114&amp;"",'الحضور'!$D$6:$D$3005,"غائب بعذر",'الحضور'!$A$6:$A$3005,"&gt;="&amp;'الإعدادات'!$B$5,'الحضور'!$A$6:$A$3005,"&lt;"&amp;'الإعدادات'!$B$6))</f>
        <v/>
      </c>
      <c r="N114" s="22">
        <f>IF(A114&amp;""="","",IF(K114+L114=0,"",K114/(K114+L114)))</f>
        <v/>
      </c>
      <c r="O114" s="6">
        <f>IF(A114&amp;""="","",IF(H114="","كود مجموعة غير موجود",IF(F114="متوقف","متوقف",IF(J114&gt;0,IF(I114=0,"لم يدفع","جزئي"),"مسدد"))))</f>
        <v/>
      </c>
      <c r="P114" s="6">
        <f>IF(A114&amp;""="","",IF(AND(N('الإعدادات'!$B$7)&gt;0,L114&gt;='الإعدادات'!$B$7),"غياب متكرر",""))</f>
        <v/>
      </c>
      <c r="Q114" s="20">
        <f>IF(ISNUMBER(J114),IF(J114&gt;0,COUNTIFS($J$6:$J$505,"&gt;"&amp;J114)+COUNTIFS($J$6:J114,J114),""),"")</f>
        <v/>
      </c>
    </row>
    <row r="115">
      <c r="A115" s="5" t="n"/>
      <c r="B115" s="5" t="n"/>
      <c r="C115" s="17" t="n"/>
      <c r="D115" s="5" t="n"/>
      <c r="E115" s="18" t="n"/>
      <c r="F115" s="5" t="n"/>
      <c r="G115" s="6">
        <f>IF(A115&amp;""="","",IFERROR(INDEX('المجموعات'!$B$6:$B$105,MATCH(D115&amp;"",'المجموعات'!$A$6:$A$105,0))&amp;" - "&amp;INDEX('المجموعات'!$C$6:$C$105,MATCH(D115&amp;"",'المجموعات'!$A$6:$A$105,0)),"كود مجموعة غير موجود"))</f>
        <v/>
      </c>
      <c r="H115" s="21">
        <f>IF(A115&amp;""="","",IF(F115="متوقف",0,IFERROR(MAX(0,INDEX('المجموعات'!$F$6:$F$105,MATCH(D115&amp;"",'المجموعات'!$A$6:$A$105,0))-N(E115)),"")))</f>
        <v/>
      </c>
      <c r="I115" s="21">
        <f>IF(A115&amp;""="","",SUMIFS('الدفعات'!$E$6:$E$2005,'الدفعات'!$B$6:$B$2005,A115&amp;"",'الدفعات'!$C$6:$C$2005,D115&amp;"",'الدفعات'!$D$6:$D$2005,"&gt;="&amp;'الإعدادات'!$B$5,'الدفعات'!$D$6:$D$2005,"&lt;"&amp;'الإعدادات'!$B$6))</f>
        <v/>
      </c>
      <c r="J115" s="21">
        <f>IF(H115="","",ROUND(H115-I115,2))</f>
        <v/>
      </c>
      <c r="K115" s="20">
        <f>IF(A115&amp;""="","",COUNTIFS('الحضور'!$C$6:$C$3005,A115&amp;"",'الحضور'!$B$6:$B$3005,D115&amp;"",'الحضور'!$D$6:$D$3005,"حاضر",'الحضور'!$A$6:$A$3005,"&gt;="&amp;'الإعدادات'!$B$5,'الحضور'!$A$6:$A$3005,"&lt;"&amp;'الإعدادات'!$B$6))</f>
        <v/>
      </c>
      <c r="L115" s="20">
        <f>IF(A115&amp;""="","",COUNTIFS('الحضور'!$C$6:$C$3005,A115&amp;"",'الحضور'!$B$6:$B$3005,D115&amp;"",'الحضور'!$D$6:$D$3005,"غائب",'الحضور'!$A$6:$A$3005,"&gt;="&amp;'الإعدادات'!$B$5,'الحضور'!$A$6:$A$3005,"&lt;"&amp;'الإعدادات'!$B$6))</f>
        <v/>
      </c>
      <c r="M115" s="20">
        <f>IF(A115&amp;""="","",COUNTIFS('الحضور'!$C$6:$C$3005,A115&amp;"",'الحضور'!$B$6:$B$3005,D115&amp;"",'الحضور'!$D$6:$D$3005,"غائب بعذر",'الحضور'!$A$6:$A$3005,"&gt;="&amp;'الإعدادات'!$B$5,'الحضور'!$A$6:$A$3005,"&lt;"&amp;'الإعدادات'!$B$6))</f>
        <v/>
      </c>
      <c r="N115" s="22">
        <f>IF(A115&amp;""="","",IF(K115+L115=0,"",K115/(K115+L115)))</f>
        <v/>
      </c>
      <c r="O115" s="6">
        <f>IF(A115&amp;""="","",IF(H115="","كود مجموعة غير موجود",IF(F115="متوقف","متوقف",IF(J115&gt;0,IF(I115=0,"لم يدفع","جزئي"),"مسدد"))))</f>
        <v/>
      </c>
      <c r="P115" s="6">
        <f>IF(A115&amp;""="","",IF(AND(N('الإعدادات'!$B$7)&gt;0,L115&gt;='الإعدادات'!$B$7),"غياب متكرر",""))</f>
        <v/>
      </c>
      <c r="Q115" s="20">
        <f>IF(ISNUMBER(J115),IF(J115&gt;0,COUNTIFS($J$6:$J$505,"&gt;"&amp;J115)+COUNTIFS($J$6:J115,J115),""),"")</f>
        <v/>
      </c>
    </row>
    <row r="116">
      <c r="A116" s="5" t="n"/>
      <c r="B116" s="5" t="n"/>
      <c r="C116" s="17" t="n"/>
      <c r="D116" s="5" t="n"/>
      <c r="E116" s="18" t="n"/>
      <c r="F116" s="5" t="n"/>
      <c r="G116" s="6">
        <f>IF(A116&amp;""="","",IFERROR(INDEX('المجموعات'!$B$6:$B$105,MATCH(D116&amp;"",'المجموعات'!$A$6:$A$105,0))&amp;" - "&amp;INDEX('المجموعات'!$C$6:$C$105,MATCH(D116&amp;"",'المجموعات'!$A$6:$A$105,0)),"كود مجموعة غير موجود"))</f>
        <v/>
      </c>
      <c r="H116" s="21">
        <f>IF(A116&amp;""="","",IF(F116="متوقف",0,IFERROR(MAX(0,INDEX('المجموعات'!$F$6:$F$105,MATCH(D116&amp;"",'المجموعات'!$A$6:$A$105,0))-N(E116)),"")))</f>
        <v/>
      </c>
      <c r="I116" s="21">
        <f>IF(A116&amp;""="","",SUMIFS('الدفعات'!$E$6:$E$2005,'الدفعات'!$B$6:$B$2005,A116&amp;"",'الدفعات'!$C$6:$C$2005,D116&amp;"",'الدفعات'!$D$6:$D$2005,"&gt;="&amp;'الإعدادات'!$B$5,'الدفعات'!$D$6:$D$2005,"&lt;"&amp;'الإعدادات'!$B$6))</f>
        <v/>
      </c>
      <c r="J116" s="21">
        <f>IF(H116="","",ROUND(H116-I116,2))</f>
        <v/>
      </c>
      <c r="K116" s="20">
        <f>IF(A116&amp;""="","",COUNTIFS('الحضور'!$C$6:$C$3005,A116&amp;"",'الحضور'!$B$6:$B$3005,D116&amp;"",'الحضور'!$D$6:$D$3005,"حاضر",'الحضور'!$A$6:$A$3005,"&gt;="&amp;'الإعدادات'!$B$5,'الحضور'!$A$6:$A$3005,"&lt;"&amp;'الإعدادات'!$B$6))</f>
        <v/>
      </c>
      <c r="L116" s="20">
        <f>IF(A116&amp;""="","",COUNTIFS('الحضور'!$C$6:$C$3005,A116&amp;"",'الحضور'!$B$6:$B$3005,D116&amp;"",'الحضور'!$D$6:$D$3005,"غائب",'الحضور'!$A$6:$A$3005,"&gt;="&amp;'الإعدادات'!$B$5,'الحضور'!$A$6:$A$3005,"&lt;"&amp;'الإعدادات'!$B$6))</f>
        <v/>
      </c>
      <c r="M116" s="20">
        <f>IF(A116&amp;""="","",COUNTIFS('الحضور'!$C$6:$C$3005,A116&amp;"",'الحضور'!$B$6:$B$3005,D116&amp;"",'الحضور'!$D$6:$D$3005,"غائب بعذر",'الحضور'!$A$6:$A$3005,"&gt;="&amp;'الإعدادات'!$B$5,'الحضور'!$A$6:$A$3005,"&lt;"&amp;'الإعدادات'!$B$6))</f>
        <v/>
      </c>
      <c r="N116" s="22">
        <f>IF(A116&amp;""="","",IF(K116+L116=0,"",K116/(K116+L116)))</f>
        <v/>
      </c>
      <c r="O116" s="6">
        <f>IF(A116&amp;""="","",IF(H116="","كود مجموعة غير موجود",IF(F116="متوقف","متوقف",IF(J116&gt;0,IF(I116=0,"لم يدفع","جزئي"),"مسدد"))))</f>
        <v/>
      </c>
      <c r="P116" s="6">
        <f>IF(A116&amp;""="","",IF(AND(N('الإعدادات'!$B$7)&gt;0,L116&gt;='الإعدادات'!$B$7),"غياب متكرر",""))</f>
        <v/>
      </c>
      <c r="Q116" s="20">
        <f>IF(ISNUMBER(J116),IF(J116&gt;0,COUNTIFS($J$6:$J$505,"&gt;"&amp;J116)+COUNTIFS($J$6:J116,J116),""),"")</f>
        <v/>
      </c>
    </row>
    <row r="117">
      <c r="A117" s="5" t="n"/>
      <c r="B117" s="5" t="n"/>
      <c r="C117" s="17" t="n"/>
      <c r="D117" s="5" t="n"/>
      <c r="E117" s="18" t="n"/>
      <c r="F117" s="5" t="n"/>
      <c r="G117" s="6">
        <f>IF(A117&amp;""="","",IFERROR(INDEX('المجموعات'!$B$6:$B$105,MATCH(D117&amp;"",'المجموعات'!$A$6:$A$105,0))&amp;" - "&amp;INDEX('المجموعات'!$C$6:$C$105,MATCH(D117&amp;"",'المجموعات'!$A$6:$A$105,0)),"كود مجموعة غير موجود"))</f>
        <v/>
      </c>
      <c r="H117" s="21">
        <f>IF(A117&amp;""="","",IF(F117="متوقف",0,IFERROR(MAX(0,INDEX('المجموعات'!$F$6:$F$105,MATCH(D117&amp;"",'المجموعات'!$A$6:$A$105,0))-N(E117)),"")))</f>
        <v/>
      </c>
      <c r="I117" s="21">
        <f>IF(A117&amp;""="","",SUMIFS('الدفعات'!$E$6:$E$2005,'الدفعات'!$B$6:$B$2005,A117&amp;"",'الدفعات'!$C$6:$C$2005,D117&amp;"",'الدفعات'!$D$6:$D$2005,"&gt;="&amp;'الإعدادات'!$B$5,'الدفعات'!$D$6:$D$2005,"&lt;"&amp;'الإعدادات'!$B$6))</f>
        <v/>
      </c>
      <c r="J117" s="21">
        <f>IF(H117="","",ROUND(H117-I117,2))</f>
        <v/>
      </c>
      <c r="K117" s="20">
        <f>IF(A117&amp;""="","",COUNTIFS('الحضور'!$C$6:$C$3005,A117&amp;"",'الحضور'!$B$6:$B$3005,D117&amp;"",'الحضور'!$D$6:$D$3005,"حاضر",'الحضور'!$A$6:$A$3005,"&gt;="&amp;'الإعدادات'!$B$5,'الحضور'!$A$6:$A$3005,"&lt;"&amp;'الإعدادات'!$B$6))</f>
        <v/>
      </c>
      <c r="L117" s="20">
        <f>IF(A117&amp;""="","",COUNTIFS('الحضور'!$C$6:$C$3005,A117&amp;"",'الحضور'!$B$6:$B$3005,D117&amp;"",'الحضور'!$D$6:$D$3005,"غائب",'الحضور'!$A$6:$A$3005,"&gt;="&amp;'الإعدادات'!$B$5,'الحضور'!$A$6:$A$3005,"&lt;"&amp;'الإعدادات'!$B$6))</f>
        <v/>
      </c>
      <c r="M117" s="20">
        <f>IF(A117&amp;""="","",COUNTIFS('الحضور'!$C$6:$C$3005,A117&amp;"",'الحضور'!$B$6:$B$3005,D117&amp;"",'الحضور'!$D$6:$D$3005,"غائب بعذر",'الحضور'!$A$6:$A$3005,"&gt;="&amp;'الإعدادات'!$B$5,'الحضور'!$A$6:$A$3005,"&lt;"&amp;'الإعدادات'!$B$6))</f>
        <v/>
      </c>
      <c r="N117" s="22">
        <f>IF(A117&amp;""="","",IF(K117+L117=0,"",K117/(K117+L117)))</f>
        <v/>
      </c>
      <c r="O117" s="6">
        <f>IF(A117&amp;""="","",IF(H117="","كود مجموعة غير موجود",IF(F117="متوقف","متوقف",IF(J117&gt;0,IF(I117=0,"لم يدفع","جزئي"),"مسدد"))))</f>
        <v/>
      </c>
      <c r="P117" s="6">
        <f>IF(A117&amp;""="","",IF(AND(N('الإعدادات'!$B$7)&gt;0,L117&gt;='الإعدادات'!$B$7),"غياب متكرر",""))</f>
        <v/>
      </c>
      <c r="Q117" s="20">
        <f>IF(ISNUMBER(J117),IF(J117&gt;0,COUNTIFS($J$6:$J$505,"&gt;"&amp;J117)+COUNTIFS($J$6:J117,J117),""),"")</f>
        <v/>
      </c>
    </row>
    <row r="118">
      <c r="A118" s="5" t="n"/>
      <c r="B118" s="5" t="n"/>
      <c r="C118" s="17" t="n"/>
      <c r="D118" s="5" t="n"/>
      <c r="E118" s="18" t="n"/>
      <c r="F118" s="5" t="n"/>
      <c r="G118" s="6">
        <f>IF(A118&amp;""="","",IFERROR(INDEX('المجموعات'!$B$6:$B$105,MATCH(D118&amp;"",'المجموعات'!$A$6:$A$105,0))&amp;" - "&amp;INDEX('المجموعات'!$C$6:$C$105,MATCH(D118&amp;"",'المجموعات'!$A$6:$A$105,0)),"كود مجموعة غير موجود"))</f>
        <v/>
      </c>
      <c r="H118" s="21">
        <f>IF(A118&amp;""="","",IF(F118="متوقف",0,IFERROR(MAX(0,INDEX('المجموعات'!$F$6:$F$105,MATCH(D118&amp;"",'المجموعات'!$A$6:$A$105,0))-N(E118)),"")))</f>
        <v/>
      </c>
      <c r="I118" s="21">
        <f>IF(A118&amp;""="","",SUMIFS('الدفعات'!$E$6:$E$2005,'الدفعات'!$B$6:$B$2005,A118&amp;"",'الدفعات'!$C$6:$C$2005,D118&amp;"",'الدفعات'!$D$6:$D$2005,"&gt;="&amp;'الإعدادات'!$B$5,'الدفعات'!$D$6:$D$2005,"&lt;"&amp;'الإعدادات'!$B$6))</f>
        <v/>
      </c>
      <c r="J118" s="21">
        <f>IF(H118="","",ROUND(H118-I118,2))</f>
        <v/>
      </c>
      <c r="K118" s="20">
        <f>IF(A118&amp;""="","",COUNTIFS('الحضور'!$C$6:$C$3005,A118&amp;"",'الحضور'!$B$6:$B$3005,D118&amp;"",'الحضور'!$D$6:$D$3005,"حاضر",'الحضور'!$A$6:$A$3005,"&gt;="&amp;'الإعدادات'!$B$5,'الحضور'!$A$6:$A$3005,"&lt;"&amp;'الإعدادات'!$B$6))</f>
        <v/>
      </c>
      <c r="L118" s="20">
        <f>IF(A118&amp;""="","",COUNTIFS('الحضور'!$C$6:$C$3005,A118&amp;"",'الحضور'!$B$6:$B$3005,D118&amp;"",'الحضور'!$D$6:$D$3005,"غائب",'الحضور'!$A$6:$A$3005,"&gt;="&amp;'الإعدادات'!$B$5,'الحضور'!$A$6:$A$3005,"&lt;"&amp;'الإعدادات'!$B$6))</f>
        <v/>
      </c>
      <c r="M118" s="20">
        <f>IF(A118&amp;""="","",COUNTIFS('الحضور'!$C$6:$C$3005,A118&amp;"",'الحضور'!$B$6:$B$3005,D118&amp;"",'الحضور'!$D$6:$D$3005,"غائب بعذر",'الحضور'!$A$6:$A$3005,"&gt;="&amp;'الإعدادات'!$B$5,'الحضور'!$A$6:$A$3005,"&lt;"&amp;'الإعدادات'!$B$6))</f>
        <v/>
      </c>
      <c r="N118" s="22">
        <f>IF(A118&amp;""="","",IF(K118+L118=0,"",K118/(K118+L118)))</f>
        <v/>
      </c>
      <c r="O118" s="6">
        <f>IF(A118&amp;""="","",IF(H118="","كود مجموعة غير موجود",IF(F118="متوقف","متوقف",IF(J118&gt;0,IF(I118=0,"لم يدفع","جزئي"),"مسدد"))))</f>
        <v/>
      </c>
      <c r="P118" s="6">
        <f>IF(A118&amp;""="","",IF(AND(N('الإعدادات'!$B$7)&gt;0,L118&gt;='الإعدادات'!$B$7),"غياب متكرر",""))</f>
        <v/>
      </c>
      <c r="Q118" s="20">
        <f>IF(ISNUMBER(J118),IF(J118&gt;0,COUNTIFS($J$6:$J$505,"&gt;"&amp;J118)+COUNTIFS($J$6:J118,J118),""),"")</f>
        <v/>
      </c>
    </row>
    <row r="119">
      <c r="A119" s="5" t="n"/>
      <c r="B119" s="5" t="n"/>
      <c r="C119" s="17" t="n"/>
      <c r="D119" s="5" t="n"/>
      <c r="E119" s="18" t="n"/>
      <c r="F119" s="5" t="n"/>
      <c r="G119" s="6">
        <f>IF(A119&amp;""="","",IFERROR(INDEX('المجموعات'!$B$6:$B$105,MATCH(D119&amp;"",'المجموعات'!$A$6:$A$105,0))&amp;" - "&amp;INDEX('المجموعات'!$C$6:$C$105,MATCH(D119&amp;"",'المجموعات'!$A$6:$A$105,0)),"كود مجموعة غير موجود"))</f>
        <v/>
      </c>
      <c r="H119" s="21">
        <f>IF(A119&amp;""="","",IF(F119="متوقف",0,IFERROR(MAX(0,INDEX('المجموعات'!$F$6:$F$105,MATCH(D119&amp;"",'المجموعات'!$A$6:$A$105,0))-N(E119)),"")))</f>
        <v/>
      </c>
      <c r="I119" s="21">
        <f>IF(A119&amp;""="","",SUMIFS('الدفعات'!$E$6:$E$2005,'الدفعات'!$B$6:$B$2005,A119&amp;"",'الدفعات'!$C$6:$C$2005,D119&amp;"",'الدفعات'!$D$6:$D$2005,"&gt;="&amp;'الإعدادات'!$B$5,'الدفعات'!$D$6:$D$2005,"&lt;"&amp;'الإعدادات'!$B$6))</f>
        <v/>
      </c>
      <c r="J119" s="21">
        <f>IF(H119="","",ROUND(H119-I119,2))</f>
        <v/>
      </c>
      <c r="K119" s="20">
        <f>IF(A119&amp;""="","",COUNTIFS('الحضور'!$C$6:$C$3005,A119&amp;"",'الحضور'!$B$6:$B$3005,D119&amp;"",'الحضور'!$D$6:$D$3005,"حاضر",'الحضور'!$A$6:$A$3005,"&gt;="&amp;'الإعدادات'!$B$5,'الحضور'!$A$6:$A$3005,"&lt;"&amp;'الإعدادات'!$B$6))</f>
        <v/>
      </c>
      <c r="L119" s="20">
        <f>IF(A119&amp;""="","",COUNTIFS('الحضور'!$C$6:$C$3005,A119&amp;"",'الحضور'!$B$6:$B$3005,D119&amp;"",'الحضور'!$D$6:$D$3005,"غائب",'الحضور'!$A$6:$A$3005,"&gt;="&amp;'الإعدادات'!$B$5,'الحضور'!$A$6:$A$3005,"&lt;"&amp;'الإعدادات'!$B$6))</f>
        <v/>
      </c>
      <c r="M119" s="20">
        <f>IF(A119&amp;""="","",COUNTIFS('الحضور'!$C$6:$C$3005,A119&amp;"",'الحضور'!$B$6:$B$3005,D119&amp;"",'الحضور'!$D$6:$D$3005,"غائب بعذر",'الحضور'!$A$6:$A$3005,"&gt;="&amp;'الإعدادات'!$B$5,'الحضور'!$A$6:$A$3005,"&lt;"&amp;'الإعدادات'!$B$6))</f>
        <v/>
      </c>
      <c r="N119" s="22">
        <f>IF(A119&amp;""="","",IF(K119+L119=0,"",K119/(K119+L119)))</f>
        <v/>
      </c>
      <c r="O119" s="6">
        <f>IF(A119&amp;""="","",IF(H119="","كود مجموعة غير موجود",IF(F119="متوقف","متوقف",IF(J119&gt;0,IF(I119=0,"لم يدفع","جزئي"),"مسدد"))))</f>
        <v/>
      </c>
      <c r="P119" s="6">
        <f>IF(A119&amp;""="","",IF(AND(N('الإعدادات'!$B$7)&gt;0,L119&gt;='الإعدادات'!$B$7),"غياب متكرر",""))</f>
        <v/>
      </c>
      <c r="Q119" s="20">
        <f>IF(ISNUMBER(J119),IF(J119&gt;0,COUNTIFS($J$6:$J$505,"&gt;"&amp;J119)+COUNTIFS($J$6:J119,J119),""),"")</f>
        <v/>
      </c>
    </row>
    <row r="120">
      <c r="A120" s="5" t="n"/>
      <c r="B120" s="5" t="n"/>
      <c r="C120" s="17" t="n"/>
      <c r="D120" s="5" t="n"/>
      <c r="E120" s="18" t="n"/>
      <c r="F120" s="5" t="n"/>
      <c r="G120" s="6">
        <f>IF(A120&amp;""="","",IFERROR(INDEX('المجموعات'!$B$6:$B$105,MATCH(D120&amp;"",'المجموعات'!$A$6:$A$105,0))&amp;" - "&amp;INDEX('المجموعات'!$C$6:$C$105,MATCH(D120&amp;"",'المجموعات'!$A$6:$A$105,0)),"كود مجموعة غير موجود"))</f>
        <v/>
      </c>
      <c r="H120" s="21">
        <f>IF(A120&amp;""="","",IF(F120="متوقف",0,IFERROR(MAX(0,INDEX('المجموعات'!$F$6:$F$105,MATCH(D120&amp;"",'المجموعات'!$A$6:$A$105,0))-N(E120)),"")))</f>
        <v/>
      </c>
      <c r="I120" s="21">
        <f>IF(A120&amp;""="","",SUMIFS('الدفعات'!$E$6:$E$2005,'الدفعات'!$B$6:$B$2005,A120&amp;"",'الدفعات'!$C$6:$C$2005,D120&amp;"",'الدفعات'!$D$6:$D$2005,"&gt;="&amp;'الإعدادات'!$B$5,'الدفعات'!$D$6:$D$2005,"&lt;"&amp;'الإعدادات'!$B$6))</f>
        <v/>
      </c>
      <c r="J120" s="21">
        <f>IF(H120="","",ROUND(H120-I120,2))</f>
        <v/>
      </c>
      <c r="K120" s="20">
        <f>IF(A120&amp;""="","",COUNTIFS('الحضور'!$C$6:$C$3005,A120&amp;"",'الحضور'!$B$6:$B$3005,D120&amp;"",'الحضور'!$D$6:$D$3005,"حاضر",'الحضور'!$A$6:$A$3005,"&gt;="&amp;'الإعدادات'!$B$5,'الحضور'!$A$6:$A$3005,"&lt;"&amp;'الإعدادات'!$B$6))</f>
        <v/>
      </c>
      <c r="L120" s="20">
        <f>IF(A120&amp;""="","",COUNTIFS('الحضور'!$C$6:$C$3005,A120&amp;"",'الحضور'!$B$6:$B$3005,D120&amp;"",'الحضور'!$D$6:$D$3005,"غائب",'الحضور'!$A$6:$A$3005,"&gt;="&amp;'الإعدادات'!$B$5,'الحضور'!$A$6:$A$3005,"&lt;"&amp;'الإعدادات'!$B$6))</f>
        <v/>
      </c>
      <c r="M120" s="20">
        <f>IF(A120&amp;""="","",COUNTIFS('الحضور'!$C$6:$C$3005,A120&amp;"",'الحضور'!$B$6:$B$3005,D120&amp;"",'الحضور'!$D$6:$D$3005,"غائب بعذر",'الحضور'!$A$6:$A$3005,"&gt;="&amp;'الإعدادات'!$B$5,'الحضور'!$A$6:$A$3005,"&lt;"&amp;'الإعدادات'!$B$6))</f>
        <v/>
      </c>
      <c r="N120" s="22">
        <f>IF(A120&amp;""="","",IF(K120+L120=0,"",K120/(K120+L120)))</f>
        <v/>
      </c>
      <c r="O120" s="6">
        <f>IF(A120&amp;""="","",IF(H120="","كود مجموعة غير موجود",IF(F120="متوقف","متوقف",IF(J120&gt;0,IF(I120=0,"لم يدفع","جزئي"),"مسدد"))))</f>
        <v/>
      </c>
      <c r="P120" s="6">
        <f>IF(A120&amp;""="","",IF(AND(N('الإعدادات'!$B$7)&gt;0,L120&gt;='الإعدادات'!$B$7),"غياب متكرر",""))</f>
        <v/>
      </c>
      <c r="Q120" s="20">
        <f>IF(ISNUMBER(J120),IF(J120&gt;0,COUNTIFS($J$6:$J$505,"&gt;"&amp;J120)+COUNTIFS($J$6:J120,J120),""),"")</f>
        <v/>
      </c>
    </row>
    <row r="121">
      <c r="A121" s="5" t="n"/>
      <c r="B121" s="5" t="n"/>
      <c r="C121" s="17" t="n"/>
      <c r="D121" s="5" t="n"/>
      <c r="E121" s="18" t="n"/>
      <c r="F121" s="5" t="n"/>
      <c r="G121" s="6">
        <f>IF(A121&amp;""="","",IFERROR(INDEX('المجموعات'!$B$6:$B$105,MATCH(D121&amp;"",'المجموعات'!$A$6:$A$105,0))&amp;" - "&amp;INDEX('المجموعات'!$C$6:$C$105,MATCH(D121&amp;"",'المجموعات'!$A$6:$A$105,0)),"كود مجموعة غير موجود"))</f>
        <v/>
      </c>
      <c r="H121" s="21">
        <f>IF(A121&amp;""="","",IF(F121="متوقف",0,IFERROR(MAX(0,INDEX('المجموعات'!$F$6:$F$105,MATCH(D121&amp;"",'المجموعات'!$A$6:$A$105,0))-N(E121)),"")))</f>
        <v/>
      </c>
      <c r="I121" s="21">
        <f>IF(A121&amp;""="","",SUMIFS('الدفعات'!$E$6:$E$2005,'الدفعات'!$B$6:$B$2005,A121&amp;"",'الدفعات'!$C$6:$C$2005,D121&amp;"",'الدفعات'!$D$6:$D$2005,"&gt;="&amp;'الإعدادات'!$B$5,'الدفعات'!$D$6:$D$2005,"&lt;"&amp;'الإعدادات'!$B$6))</f>
        <v/>
      </c>
      <c r="J121" s="21">
        <f>IF(H121="","",ROUND(H121-I121,2))</f>
        <v/>
      </c>
      <c r="K121" s="20">
        <f>IF(A121&amp;""="","",COUNTIFS('الحضور'!$C$6:$C$3005,A121&amp;"",'الحضور'!$B$6:$B$3005,D121&amp;"",'الحضور'!$D$6:$D$3005,"حاضر",'الحضور'!$A$6:$A$3005,"&gt;="&amp;'الإعدادات'!$B$5,'الحضور'!$A$6:$A$3005,"&lt;"&amp;'الإعدادات'!$B$6))</f>
        <v/>
      </c>
      <c r="L121" s="20">
        <f>IF(A121&amp;""="","",COUNTIFS('الحضور'!$C$6:$C$3005,A121&amp;"",'الحضور'!$B$6:$B$3005,D121&amp;"",'الحضور'!$D$6:$D$3005,"غائب",'الحضور'!$A$6:$A$3005,"&gt;="&amp;'الإعدادات'!$B$5,'الحضور'!$A$6:$A$3005,"&lt;"&amp;'الإعدادات'!$B$6))</f>
        <v/>
      </c>
      <c r="M121" s="20">
        <f>IF(A121&amp;""="","",COUNTIFS('الحضور'!$C$6:$C$3005,A121&amp;"",'الحضور'!$B$6:$B$3005,D121&amp;"",'الحضور'!$D$6:$D$3005,"غائب بعذر",'الحضور'!$A$6:$A$3005,"&gt;="&amp;'الإعدادات'!$B$5,'الحضور'!$A$6:$A$3005,"&lt;"&amp;'الإعدادات'!$B$6))</f>
        <v/>
      </c>
      <c r="N121" s="22">
        <f>IF(A121&amp;""="","",IF(K121+L121=0,"",K121/(K121+L121)))</f>
        <v/>
      </c>
      <c r="O121" s="6">
        <f>IF(A121&amp;""="","",IF(H121="","كود مجموعة غير موجود",IF(F121="متوقف","متوقف",IF(J121&gt;0,IF(I121=0,"لم يدفع","جزئي"),"مسدد"))))</f>
        <v/>
      </c>
      <c r="P121" s="6">
        <f>IF(A121&amp;""="","",IF(AND(N('الإعدادات'!$B$7)&gt;0,L121&gt;='الإعدادات'!$B$7),"غياب متكرر",""))</f>
        <v/>
      </c>
      <c r="Q121" s="20">
        <f>IF(ISNUMBER(J121),IF(J121&gt;0,COUNTIFS($J$6:$J$505,"&gt;"&amp;J121)+COUNTIFS($J$6:J121,J121),""),"")</f>
        <v/>
      </c>
    </row>
    <row r="122">
      <c r="A122" s="5" t="n"/>
      <c r="B122" s="5" t="n"/>
      <c r="C122" s="17" t="n"/>
      <c r="D122" s="5" t="n"/>
      <c r="E122" s="18" t="n"/>
      <c r="F122" s="5" t="n"/>
      <c r="G122" s="6">
        <f>IF(A122&amp;""="","",IFERROR(INDEX('المجموعات'!$B$6:$B$105,MATCH(D122&amp;"",'المجموعات'!$A$6:$A$105,0))&amp;" - "&amp;INDEX('المجموعات'!$C$6:$C$105,MATCH(D122&amp;"",'المجموعات'!$A$6:$A$105,0)),"كود مجموعة غير موجود"))</f>
        <v/>
      </c>
      <c r="H122" s="21">
        <f>IF(A122&amp;""="","",IF(F122="متوقف",0,IFERROR(MAX(0,INDEX('المجموعات'!$F$6:$F$105,MATCH(D122&amp;"",'المجموعات'!$A$6:$A$105,0))-N(E122)),"")))</f>
        <v/>
      </c>
      <c r="I122" s="21">
        <f>IF(A122&amp;""="","",SUMIFS('الدفعات'!$E$6:$E$2005,'الدفعات'!$B$6:$B$2005,A122&amp;"",'الدفعات'!$C$6:$C$2005,D122&amp;"",'الدفعات'!$D$6:$D$2005,"&gt;="&amp;'الإعدادات'!$B$5,'الدفعات'!$D$6:$D$2005,"&lt;"&amp;'الإعدادات'!$B$6))</f>
        <v/>
      </c>
      <c r="J122" s="21">
        <f>IF(H122="","",ROUND(H122-I122,2))</f>
        <v/>
      </c>
      <c r="K122" s="20">
        <f>IF(A122&amp;""="","",COUNTIFS('الحضور'!$C$6:$C$3005,A122&amp;"",'الحضور'!$B$6:$B$3005,D122&amp;"",'الحضور'!$D$6:$D$3005,"حاضر",'الحضور'!$A$6:$A$3005,"&gt;="&amp;'الإعدادات'!$B$5,'الحضور'!$A$6:$A$3005,"&lt;"&amp;'الإعدادات'!$B$6))</f>
        <v/>
      </c>
      <c r="L122" s="20">
        <f>IF(A122&amp;""="","",COUNTIFS('الحضور'!$C$6:$C$3005,A122&amp;"",'الحضور'!$B$6:$B$3005,D122&amp;"",'الحضور'!$D$6:$D$3005,"غائب",'الحضور'!$A$6:$A$3005,"&gt;="&amp;'الإعدادات'!$B$5,'الحضور'!$A$6:$A$3005,"&lt;"&amp;'الإعدادات'!$B$6))</f>
        <v/>
      </c>
      <c r="M122" s="20">
        <f>IF(A122&amp;""="","",COUNTIFS('الحضور'!$C$6:$C$3005,A122&amp;"",'الحضور'!$B$6:$B$3005,D122&amp;"",'الحضور'!$D$6:$D$3005,"غائب بعذر",'الحضور'!$A$6:$A$3005,"&gt;="&amp;'الإعدادات'!$B$5,'الحضور'!$A$6:$A$3005,"&lt;"&amp;'الإعدادات'!$B$6))</f>
        <v/>
      </c>
      <c r="N122" s="22">
        <f>IF(A122&amp;""="","",IF(K122+L122=0,"",K122/(K122+L122)))</f>
        <v/>
      </c>
      <c r="O122" s="6">
        <f>IF(A122&amp;""="","",IF(H122="","كود مجموعة غير موجود",IF(F122="متوقف","متوقف",IF(J122&gt;0,IF(I122=0,"لم يدفع","جزئي"),"مسدد"))))</f>
        <v/>
      </c>
      <c r="P122" s="6">
        <f>IF(A122&amp;""="","",IF(AND(N('الإعدادات'!$B$7)&gt;0,L122&gt;='الإعدادات'!$B$7),"غياب متكرر",""))</f>
        <v/>
      </c>
      <c r="Q122" s="20">
        <f>IF(ISNUMBER(J122),IF(J122&gt;0,COUNTIFS($J$6:$J$505,"&gt;"&amp;J122)+COUNTIFS($J$6:J122,J122),""),"")</f>
        <v/>
      </c>
    </row>
    <row r="123">
      <c r="A123" s="5" t="n"/>
      <c r="B123" s="5" t="n"/>
      <c r="C123" s="17" t="n"/>
      <c r="D123" s="5" t="n"/>
      <c r="E123" s="18" t="n"/>
      <c r="F123" s="5" t="n"/>
      <c r="G123" s="6">
        <f>IF(A123&amp;""="","",IFERROR(INDEX('المجموعات'!$B$6:$B$105,MATCH(D123&amp;"",'المجموعات'!$A$6:$A$105,0))&amp;" - "&amp;INDEX('المجموعات'!$C$6:$C$105,MATCH(D123&amp;"",'المجموعات'!$A$6:$A$105,0)),"كود مجموعة غير موجود"))</f>
        <v/>
      </c>
      <c r="H123" s="21">
        <f>IF(A123&amp;""="","",IF(F123="متوقف",0,IFERROR(MAX(0,INDEX('المجموعات'!$F$6:$F$105,MATCH(D123&amp;"",'المجموعات'!$A$6:$A$105,0))-N(E123)),"")))</f>
        <v/>
      </c>
      <c r="I123" s="21">
        <f>IF(A123&amp;""="","",SUMIFS('الدفعات'!$E$6:$E$2005,'الدفعات'!$B$6:$B$2005,A123&amp;"",'الدفعات'!$C$6:$C$2005,D123&amp;"",'الدفعات'!$D$6:$D$2005,"&gt;="&amp;'الإعدادات'!$B$5,'الدفعات'!$D$6:$D$2005,"&lt;"&amp;'الإعدادات'!$B$6))</f>
        <v/>
      </c>
      <c r="J123" s="21">
        <f>IF(H123="","",ROUND(H123-I123,2))</f>
        <v/>
      </c>
      <c r="K123" s="20">
        <f>IF(A123&amp;""="","",COUNTIFS('الحضور'!$C$6:$C$3005,A123&amp;"",'الحضور'!$B$6:$B$3005,D123&amp;"",'الحضور'!$D$6:$D$3005,"حاضر",'الحضور'!$A$6:$A$3005,"&gt;="&amp;'الإعدادات'!$B$5,'الحضور'!$A$6:$A$3005,"&lt;"&amp;'الإعدادات'!$B$6))</f>
        <v/>
      </c>
      <c r="L123" s="20">
        <f>IF(A123&amp;""="","",COUNTIFS('الحضور'!$C$6:$C$3005,A123&amp;"",'الحضور'!$B$6:$B$3005,D123&amp;"",'الحضور'!$D$6:$D$3005,"غائب",'الحضور'!$A$6:$A$3005,"&gt;="&amp;'الإعدادات'!$B$5,'الحضور'!$A$6:$A$3005,"&lt;"&amp;'الإعدادات'!$B$6))</f>
        <v/>
      </c>
      <c r="M123" s="20">
        <f>IF(A123&amp;""="","",COUNTIFS('الحضور'!$C$6:$C$3005,A123&amp;"",'الحضور'!$B$6:$B$3005,D123&amp;"",'الحضور'!$D$6:$D$3005,"غائب بعذر",'الحضور'!$A$6:$A$3005,"&gt;="&amp;'الإعدادات'!$B$5,'الحضور'!$A$6:$A$3005,"&lt;"&amp;'الإعدادات'!$B$6))</f>
        <v/>
      </c>
      <c r="N123" s="22">
        <f>IF(A123&amp;""="","",IF(K123+L123=0,"",K123/(K123+L123)))</f>
        <v/>
      </c>
      <c r="O123" s="6">
        <f>IF(A123&amp;""="","",IF(H123="","كود مجموعة غير موجود",IF(F123="متوقف","متوقف",IF(J123&gt;0,IF(I123=0,"لم يدفع","جزئي"),"مسدد"))))</f>
        <v/>
      </c>
      <c r="P123" s="6">
        <f>IF(A123&amp;""="","",IF(AND(N('الإعدادات'!$B$7)&gt;0,L123&gt;='الإعدادات'!$B$7),"غياب متكرر",""))</f>
        <v/>
      </c>
      <c r="Q123" s="20">
        <f>IF(ISNUMBER(J123),IF(J123&gt;0,COUNTIFS($J$6:$J$505,"&gt;"&amp;J123)+COUNTIFS($J$6:J123,J123),""),"")</f>
        <v/>
      </c>
    </row>
    <row r="124">
      <c r="A124" s="5" t="n"/>
      <c r="B124" s="5" t="n"/>
      <c r="C124" s="17" t="n"/>
      <c r="D124" s="5" t="n"/>
      <c r="E124" s="18" t="n"/>
      <c r="F124" s="5" t="n"/>
      <c r="G124" s="6">
        <f>IF(A124&amp;""="","",IFERROR(INDEX('المجموعات'!$B$6:$B$105,MATCH(D124&amp;"",'المجموعات'!$A$6:$A$105,0))&amp;" - "&amp;INDEX('المجموعات'!$C$6:$C$105,MATCH(D124&amp;"",'المجموعات'!$A$6:$A$105,0)),"كود مجموعة غير موجود"))</f>
        <v/>
      </c>
      <c r="H124" s="21">
        <f>IF(A124&amp;""="","",IF(F124="متوقف",0,IFERROR(MAX(0,INDEX('المجموعات'!$F$6:$F$105,MATCH(D124&amp;"",'المجموعات'!$A$6:$A$105,0))-N(E124)),"")))</f>
        <v/>
      </c>
      <c r="I124" s="21">
        <f>IF(A124&amp;""="","",SUMIFS('الدفعات'!$E$6:$E$2005,'الدفعات'!$B$6:$B$2005,A124&amp;"",'الدفعات'!$C$6:$C$2005,D124&amp;"",'الدفعات'!$D$6:$D$2005,"&gt;="&amp;'الإعدادات'!$B$5,'الدفعات'!$D$6:$D$2005,"&lt;"&amp;'الإعدادات'!$B$6))</f>
        <v/>
      </c>
      <c r="J124" s="21">
        <f>IF(H124="","",ROUND(H124-I124,2))</f>
        <v/>
      </c>
      <c r="K124" s="20">
        <f>IF(A124&amp;""="","",COUNTIFS('الحضور'!$C$6:$C$3005,A124&amp;"",'الحضور'!$B$6:$B$3005,D124&amp;"",'الحضور'!$D$6:$D$3005,"حاضر",'الحضور'!$A$6:$A$3005,"&gt;="&amp;'الإعدادات'!$B$5,'الحضور'!$A$6:$A$3005,"&lt;"&amp;'الإعدادات'!$B$6))</f>
        <v/>
      </c>
      <c r="L124" s="20">
        <f>IF(A124&amp;""="","",COUNTIFS('الحضور'!$C$6:$C$3005,A124&amp;"",'الحضور'!$B$6:$B$3005,D124&amp;"",'الحضور'!$D$6:$D$3005,"غائب",'الحضور'!$A$6:$A$3005,"&gt;="&amp;'الإعدادات'!$B$5,'الحضور'!$A$6:$A$3005,"&lt;"&amp;'الإعدادات'!$B$6))</f>
        <v/>
      </c>
      <c r="M124" s="20">
        <f>IF(A124&amp;""="","",COUNTIFS('الحضور'!$C$6:$C$3005,A124&amp;"",'الحضور'!$B$6:$B$3005,D124&amp;"",'الحضور'!$D$6:$D$3005,"غائب بعذر",'الحضور'!$A$6:$A$3005,"&gt;="&amp;'الإعدادات'!$B$5,'الحضور'!$A$6:$A$3005,"&lt;"&amp;'الإعدادات'!$B$6))</f>
        <v/>
      </c>
      <c r="N124" s="22">
        <f>IF(A124&amp;""="","",IF(K124+L124=0,"",K124/(K124+L124)))</f>
        <v/>
      </c>
      <c r="O124" s="6">
        <f>IF(A124&amp;""="","",IF(H124="","كود مجموعة غير موجود",IF(F124="متوقف","متوقف",IF(J124&gt;0,IF(I124=0,"لم يدفع","جزئي"),"مسدد"))))</f>
        <v/>
      </c>
      <c r="P124" s="6">
        <f>IF(A124&amp;""="","",IF(AND(N('الإعدادات'!$B$7)&gt;0,L124&gt;='الإعدادات'!$B$7),"غياب متكرر",""))</f>
        <v/>
      </c>
      <c r="Q124" s="20">
        <f>IF(ISNUMBER(J124),IF(J124&gt;0,COUNTIFS($J$6:$J$505,"&gt;"&amp;J124)+COUNTIFS($J$6:J124,J124),""),"")</f>
        <v/>
      </c>
    </row>
    <row r="125">
      <c r="A125" s="5" t="n"/>
      <c r="B125" s="5" t="n"/>
      <c r="C125" s="17" t="n"/>
      <c r="D125" s="5" t="n"/>
      <c r="E125" s="18" t="n"/>
      <c r="F125" s="5" t="n"/>
      <c r="G125" s="6">
        <f>IF(A125&amp;""="","",IFERROR(INDEX('المجموعات'!$B$6:$B$105,MATCH(D125&amp;"",'المجموعات'!$A$6:$A$105,0))&amp;" - "&amp;INDEX('المجموعات'!$C$6:$C$105,MATCH(D125&amp;"",'المجموعات'!$A$6:$A$105,0)),"كود مجموعة غير موجود"))</f>
        <v/>
      </c>
      <c r="H125" s="21">
        <f>IF(A125&amp;""="","",IF(F125="متوقف",0,IFERROR(MAX(0,INDEX('المجموعات'!$F$6:$F$105,MATCH(D125&amp;"",'المجموعات'!$A$6:$A$105,0))-N(E125)),"")))</f>
        <v/>
      </c>
      <c r="I125" s="21">
        <f>IF(A125&amp;""="","",SUMIFS('الدفعات'!$E$6:$E$2005,'الدفعات'!$B$6:$B$2005,A125&amp;"",'الدفعات'!$C$6:$C$2005,D125&amp;"",'الدفعات'!$D$6:$D$2005,"&gt;="&amp;'الإعدادات'!$B$5,'الدفعات'!$D$6:$D$2005,"&lt;"&amp;'الإعدادات'!$B$6))</f>
        <v/>
      </c>
      <c r="J125" s="21">
        <f>IF(H125="","",ROUND(H125-I125,2))</f>
        <v/>
      </c>
      <c r="K125" s="20">
        <f>IF(A125&amp;""="","",COUNTIFS('الحضور'!$C$6:$C$3005,A125&amp;"",'الحضور'!$B$6:$B$3005,D125&amp;"",'الحضور'!$D$6:$D$3005,"حاضر",'الحضور'!$A$6:$A$3005,"&gt;="&amp;'الإعدادات'!$B$5,'الحضور'!$A$6:$A$3005,"&lt;"&amp;'الإعدادات'!$B$6))</f>
        <v/>
      </c>
      <c r="L125" s="20">
        <f>IF(A125&amp;""="","",COUNTIFS('الحضور'!$C$6:$C$3005,A125&amp;"",'الحضور'!$B$6:$B$3005,D125&amp;"",'الحضور'!$D$6:$D$3005,"غائب",'الحضور'!$A$6:$A$3005,"&gt;="&amp;'الإعدادات'!$B$5,'الحضور'!$A$6:$A$3005,"&lt;"&amp;'الإعدادات'!$B$6))</f>
        <v/>
      </c>
      <c r="M125" s="20">
        <f>IF(A125&amp;""="","",COUNTIFS('الحضور'!$C$6:$C$3005,A125&amp;"",'الحضور'!$B$6:$B$3005,D125&amp;"",'الحضور'!$D$6:$D$3005,"غائب بعذر",'الحضور'!$A$6:$A$3005,"&gt;="&amp;'الإعدادات'!$B$5,'الحضور'!$A$6:$A$3005,"&lt;"&amp;'الإعدادات'!$B$6))</f>
        <v/>
      </c>
      <c r="N125" s="22">
        <f>IF(A125&amp;""="","",IF(K125+L125=0,"",K125/(K125+L125)))</f>
        <v/>
      </c>
      <c r="O125" s="6">
        <f>IF(A125&amp;""="","",IF(H125="","كود مجموعة غير موجود",IF(F125="متوقف","متوقف",IF(J125&gt;0,IF(I125=0,"لم يدفع","جزئي"),"مسدد"))))</f>
        <v/>
      </c>
      <c r="P125" s="6">
        <f>IF(A125&amp;""="","",IF(AND(N('الإعدادات'!$B$7)&gt;0,L125&gt;='الإعدادات'!$B$7),"غياب متكرر",""))</f>
        <v/>
      </c>
      <c r="Q125" s="20">
        <f>IF(ISNUMBER(J125),IF(J125&gt;0,COUNTIFS($J$6:$J$505,"&gt;"&amp;J125)+COUNTIFS($J$6:J125,J125),""),"")</f>
        <v/>
      </c>
    </row>
    <row r="126">
      <c r="A126" s="5" t="n"/>
      <c r="B126" s="5" t="n"/>
      <c r="C126" s="17" t="n"/>
      <c r="D126" s="5" t="n"/>
      <c r="E126" s="18" t="n"/>
      <c r="F126" s="5" t="n"/>
      <c r="G126" s="6">
        <f>IF(A126&amp;""="","",IFERROR(INDEX('المجموعات'!$B$6:$B$105,MATCH(D126&amp;"",'المجموعات'!$A$6:$A$105,0))&amp;" - "&amp;INDEX('المجموعات'!$C$6:$C$105,MATCH(D126&amp;"",'المجموعات'!$A$6:$A$105,0)),"كود مجموعة غير موجود"))</f>
        <v/>
      </c>
      <c r="H126" s="21">
        <f>IF(A126&amp;""="","",IF(F126="متوقف",0,IFERROR(MAX(0,INDEX('المجموعات'!$F$6:$F$105,MATCH(D126&amp;"",'المجموعات'!$A$6:$A$105,0))-N(E126)),"")))</f>
        <v/>
      </c>
      <c r="I126" s="21">
        <f>IF(A126&amp;""="","",SUMIFS('الدفعات'!$E$6:$E$2005,'الدفعات'!$B$6:$B$2005,A126&amp;"",'الدفعات'!$C$6:$C$2005,D126&amp;"",'الدفعات'!$D$6:$D$2005,"&gt;="&amp;'الإعدادات'!$B$5,'الدفعات'!$D$6:$D$2005,"&lt;"&amp;'الإعدادات'!$B$6))</f>
        <v/>
      </c>
      <c r="J126" s="21">
        <f>IF(H126="","",ROUND(H126-I126,2))</f>
        <v/>
      </c>
      <c r="K126" s="20">
        <f>IF(A126&amp;""="","",COUNTIFS('الحضور'!$C$6:$C$3005,A126&amp;"",'الحضور'!$B$6:$B$3005,D126&amp;"",'الحضور'!$D$6:$D$3005,"حاضر",'الحضور'!$A$6:$A$3005,"&gt;="&amp;'الإعدادات'!$B$5,'الحضور'!$A$6:$A$3005,"&lt;"&amp;'الإعدادات'!$B$6))</f>
        <v/>
      </c>
      <c r="L126" s="20">
        <f>IF(A126&amp;""="","",COUNTIFS('الحضور'!$C$6:$C$3005,A126&amp;"",'الحضور'!$B$6:$B$3005,D126&amp;"",'الحضور'!$D$6:$D$3005,"غائب",'الحضور'!$A$6:$A$3005,"&gt;="&amp;'الإعدادات'!$B$5,'الحضور'!$A$6:$A$3005,"&lt;"&amp;'الإعدادات'!$B$6))</f>
        <v/>
      </c>
      <c r="M126" s="20">
        <f>IF(A126&amp;""="","",COUNTIFS('الحضور'!$C$6:$C$3005,A126&amp;"",'الحضور'!$B$6:$B$3005,D126&amp;"",'الحضور'!$D$6:$D$3005,"غائب بعذر",'الحضور'!$A$6:$A$3005,"&gt;="&amp;'الإعدادات'!$B$5,'الحضور'!$A$6:$A$3005,"&lt;"&amp;'الإعدادات'!$B$6))</f>
        <v/>
      </c>
      <c r="N126" s="22">
        <f>IF(A126&amp;""="","",IF(K126+L126=0,"",K126/(K126+L126)))</f>
        <v/>
      </c>
      <c r="O126" s="6">
        <f>IF(A126&amp;""="","",IF(H126="","كود مجموعة غير موجود",IF(F126="متوقف","متوقف",IF(J126&gt;0,IF(I126=0,"لم يدفع","جزئي"),"مسدد"))))</f>
        <v/>
      </c>
      <c r="P126" s="6">
        <f>IF(A126&amp;""="","",IF(AND(N('الإعدادات'!$B$7)&gt;0,L126&gt;='الإعدادات'!$B$7),"غياب متكرر",""))</f>
        <v/>
      </c>
      <c r="Q126" s="20">
        <f>IF(ISNUMBER(J126),IF(J126&gt;0,COUNTIFS($J$6:$J$505,"&gt;"&amp;J126)+COUNTIFS($J$6:J126,J126),""),"")</f>
        <v/>
      </c>
    </row>
    <row r="127">
      <c r="A127" s="5" t="n"/>
      <c r="B127" s="5" t="n"/>
      <c r="C127" s="17" t="n"/>
      <c r="D127" s="5" t="n"/>
      <c r="E127" s="18" t="n"/>
      <c r="F127" s="5" t="n"/>
      <c r="G127" s="6">
        <f>IF(A127&amp;""="","",IFERROR(INDEX('المجموعات'!$B$6:$B$105,MATCH(D127&amp;"",'المجموعات'!$A$6:$A$105,0))&amp;" - "&amp;INDEX('المجموعات'!$C$6:$C$105,MATCH(D127&amp;"",'المجموعات'!$A$6:$A$105,0)),"كود مجموعة غير موجود"))</f>
        <v/>
      </c>
      <c r="H127" s="21">
        <f>IF(A127&amp;""="","",IF(F127="متوقف",0,IFERROR(MAX(0,INDEX('المجموعات'!$F$6:$F$105,MATCH(D127&amp;"",'المجموعات'!$A$6:$A$105,0))-N(E127)),"")))</f>
        <v/>
      </c>
      <c r="I127" s="21">
        <f>IF(A127&amp;""="","",SUMIFS('الدفعات'!$E$6:$E$2005,'الدفعات'!$B$6:$B$2005,A127&amp;"",'الدفعات'!$C$6:$C$2005,D127&amp;"",'الدفعات'!$D$6:$D$2005,"&gt;="&amp;'الإعدادات'!$B$5,'الدفعات'!$D$6:$D$2005,"&lt;"&amp;'الإعدادات'!$B$6))</f>
        <v/>
      </c>
      <c r="J127" s="21">
        <f>IF(H127="","",ROUND(H127-I127,2))</f>
        <v/>
      </c>
      <c r="K127" s="20">
        <f>IF(A127&amp;""="","",COUNTIFS('الحضور'!$C$6:$C$3005,A127&amp;"",'الحضور'!$B$6:$B$3005,D127&amp;"",'الحضور'!$D$6:$D$3005,"حاضر",'الحضور'!$A$6:$A$3005,"&gt;="&amp;'الإعدادات'!$B$5,'الحضور'!$A$6:$A$3005,"&lt;"&amp;'الإعدادات'!$B$6))</f>
        <v/>
      </c>
      <c r="L127" s="20">
        <f>IF(A127&amp;""="","",COUNTIFS('الحضور'!$C$6:$C$3005,A127&amp;"",'الحضور'!$B$6:$B$3005,D127&amp;"",'الحضور'!$D$6:$D$3005,"غائب",'الحضور'!$A$6:$A$3005,"&gt;="&amp;'الإعدادات'!$B$5,'الحضور'!$A$6:$A$3005,"&lt;"&amp;'الإعدادات'!$B$6))</f>
        <v/>
      </c>
      <c r="M127" s="20">
        <f>IF(A127&amp;""="","",COUNTIFS('الحضور'!$C$6:$C$3005,A127&amp;"",'الحضور'!$B$6:$B$3005,D127&amp;"",'الحضور'!$D$6:$D$3005,"غائب بعذر",'الحضور'!$A$6:$A$3005,"&gt;="&amp;'الإعدادات'!$B$5,'الحضور'!$A$6:$A$3005,"&lt;"&amp;'الإعدادات'!$B$6))</f>
        <v/>
      </c>
      <c r="N127" s="22">
        <f>IF(A127&amp;""="","",IF(K127+L127=0,"",K127/(K127+L127)))</f>
        <v/>
      </c>
      <c r="O127" s="6">
        <f>IF(A127&amp;""="","",IF(H127="","كود مجموعة غير موجود",IF(F127="متوقف","متوقف",IF(J127&gt;0,IF(I127=0,"لم يدفع","جزئي"),"مسدد"))))</f>
        <v/>
      </c>
      <c r="P127" s="6">
        <f>IF(A127&amp;""="","",IF(AND(N('الإعدادات'!$B$7)&gt;0,L127&gt;='الإعدادات'!$B$7),"غياب متكرر",""))</f>
        <v/>
      </c>
      <c r="Q127" s="20">
        <f>IF(ISNUMBER(J127),IF(J127&gt;0,COUNTIFS($J$6:$J$505,"&gt;"&amp;J127)+COUNTIFS($J$6:J127,J127),""),"")</f>
        <v/>
      </c>
    </row>
    <row r="128">
      <c r="A128" s="5" t="n"/>
      <c r="B128" s="5" t="n"/>
      <c r="C128" s="17" t="n"/>
      <c r="D128" s="5" t="n"/>
      <c r="E128" s="18" t="n"/>
      <c r="F128" s="5" t="n"/>
      <c r="G128" s="6">
        <f>IF(A128&amp;""="","",IFERROR(INDEX('المجموعات'!$B$6:$B$105,MATCH(D128&amp;"",'المجموعات'!$A$6:$A$105,0))&amp;" - "&amp;INDEX('المجموعات'!$C$6:$C$105,MATCH(D128&amp;"",'المجموعات'!$A$6:$A$105,0)),"كود مجموعة غير موجود"))</f>
        <v/>
      </c>
      <c r="H128" s="21">
        <f>IF(A128&amp;""="","",IF(F128="متوقف",0,IFERROR(MAX(0,INDEX('المجموعات'!$F$6:$F$105,MATCH(D128&amp;"",'المجموعات'!$A$6:$A$105,0))-N(E128)),"")))</f>
        <v/>
      </c>
      <c r="I128" s="21">
        <f>IF(A128&amp;""="","",SUMIFS('الدفعات'!$E$6:$E$2005,'الدفعات'!$B$6:$B$2005,A128&amp;"",'الدفعات'!$C$6:$C$2005,D128&amp;"",'الدفعات'!$D$6:$D$2005,"&gt;="&amp;'الإعدادات'!$B$5,'الدفعات'!$D$6:$D$2005,"&lt;"&amp;'الإعدادات'!$B$6))</f>
        <v/>
      </c>
      <c r="J128" s="21">
        <f>IF(H128="","",ROUND(H128-I128,2))</f>
        <v/>
      </c>
      <c r="K128" s="20">
        <f>IF(A128&amp;""="","",COUNTIFS('الحضور'!$C$6:$C$3005,A128&amp;"",'الحضور'!$B$6:$B$3005,D128&amp;"",'الحضور'!$D$6:$D$3005,"حاضر",'الحضور'!$A$6:$A$3005,"&gt;="&amp;'الإعدادات'!$B$5,'الحضور'!$A$6:$A$3005,"&lt;"&amp;'الإعدادات'!$B$6))</f>
        <v/>
      </c>
      <c r="L128" s="20">
        <f>IF(A128&amp;""="","",COUNTIFS('الحضور'!$C$6:$C$3005,A128&amp;"",'الحضور'!$B$6:$B$3005,D128&amp;"",'الحضور'!$D$6:$D$3005,"غائب",'الحضور'!$A$6:$A$3005,"&gt;="&amp;'الإعدادات'!$B$5,'الحضور'!$A$6:$A$3005,"&lt;"&amp;'الإعدادات'!$B$6))</f>
        <v/>
      </c>
      <c r="M128" s="20">
        <f>IF(A128&amp;""="","",COUNTIFS('الحضور'!$C$6:$C$3005,A128&amp;"",'الحضور'!$B$6:$B$3005,D128&amp;"",'الحضور'!$D$6:$D$3005,"غائب بعذر",'الحضور'!$A$6:$A$3005,"&gt;="&amp;'الإعدادات'!$B$5,'الحضور'!$A$6:$A$3005,"&lt;"&amp;'الإعدادات'!$B$6))</f>
        <v/>
      </c>
      <c r="N128" s="22">
        <f>IF(A128&amp;""="","",IF(K128+L128=0,"",K128/(K128+L128)))</f>
        <v/>
      </c>
      <c r="O128" s="6">
        <f>IF(A128&amp;""="","",IF(H128="","كود مجموعة غير موجود",IF(F128="متوقف","متوقف",IF(J128&gt;0,IF(I128=0,"لم يدفع","جزئي"),"مسدد"))))</f>
        <v/>
      </c>
      <c r="P128" s="6">
        <f>IF(A128&amp;""="","",IF(AND(N('الإعدادات'!$B$7)&gt;0,L128&gt;='الإعدادات'!$B$7),"غياب متكرر",""))</f>
        <v/>
      </c>
      <c r="Q128" s="20">
        <f>IF(ISNUMBER(J128),IF(J128&gt;0,COUNTIFS($J$6:$J$505,"&gt;"&amp;J128)+COUNTIFS($J$6:J128,J128),""),"")</f>
        <v/>
      </c>
    </row>
    <row r="129">
      <c r="A129" s="5" t="n"/>
      <c r="B129" s="5" t="n"/>
      <c r="C129" s="17" t="n"/>
      <c r="D129" s="5" t="n"/>
      <c r="E129" s="18" t="n"/>
      <c r="F129" s="5" t="n"/>
      <c r="G129" s="6">
        <f>IF(A129&amp;""="","",IFERROR(INDEX('المجموعات'!$B$6:$B$105,MATCH(D129&amp;"",'المجموعات'!$A$6:$A$105,0))&amp;" - "&amp;INDEX('المجموعات'!$C$6:$C$105,MATCH(D129&amp;"",'المجموعات'!$A$6:$A$105,0)),"كود مجموعة غير موجود"))</f>
        <v/>
      </c>
      <c r="H129" s="21">
        <f>IF(A129&amp;""="","",IF(F129="متوقف",0,IFERROR(MAX(0,INDEX('المجموعات'!$F$6:$F$105,MATCH(D129&amp;"",'المجموعات'!$A$6:$A$105,0))-N(E129)),"")))</f>
        <v/>
      </c>
      <c r="I129" s="21">
        <f>IF(A129&amp;""="","",SUMIFS('الدفعات'!$E$6:$E$2005,'الدفعات'!$B$6:$B$2005,A129&amp;"",'الدفعات'!$C$6:$C$2005,D129&amp;"",'الدفعات'!$D$6:$D$2005,"&gt;="&amp;'الإعدادات'!$B$5,'الدفعات'!$D$6:$D$2005,"&lt;"&amp;'الإعدادات'!$B$6))</f>
        <v/>
      </c>
      <c r="J129" s="21">
        <f>IF(H129="","",ROUND(H129-I129,2))</f>
        <v/>
      </c>
      <c r="K129" s="20">
        <f>IF(A129&amp;""="","",COUNTIFS('الحضور'!$C$6:$C$3005,A129&amp;"",'الحضور'!$B$6:$B$3005,D129&amp;"",'الحضور'!$D$6:$D$3005,"حاضر",'الحضور'!$A$6:$A$3005,"&gt;="&amp;'الإعدادات'!$B$5,'الحضور'!$A$6:$A$3005,"&lt;"&amp;'الإعدادات'!$B$6))</f>
        <v/>
      </c>
      <c r="L129" s="20">
        <f>IF(A129&amp;""="","",COUNTIFS('الحضور'!$C$6:$C$3005,A129&amp;"",'الحضور'!$B$6:$B$3005,D129&amp;"",'الحضور'!$D$6:$D$3005,"غائب",'الحضور'!$A$6:$A$3005,"&gt;="&amp;'الإعدادات'!$B$5,'الحضور'!$A$6:$A$3005,"&lt;"&amp;'الإعدادات'!$B$6))</f>
        <v/>
      </c>
      <c r="M129" s="20">
        <f>IF(A129&amp;""="","",COUNTIFS('الحضور'!$C$6:$C$3005,A129&amp;"",'الحضور'!$B$6:$B$3005,D129&amp;"",'الحضور'!$D$6:$D$3005,"غائب بعذر",'الحضور'!$A$6:$A$3005,"&gt;="&amp;'الإعدادات'!$B$5,'الحضور'!$A$6:$A$3005,"&lt;"&amp;'الإعدادات'!$B$6))</f>
        <v/>
      </c>
      <c r="N129" s="22">
        <f>IF(A129&amp;""="","",IF(K129+L129=0,"",K129/(K129+L129)))</f>
        <v/>
      </c>
      <c r="O129" s="6">
        <f>IF(A129&amp;""="","",IF(H129="","كود مجموعة غير موجود",IF(F129="متوقف","متوقف",IF(J129&gt;0,IF(I129=0,"لم يدفع","جزئي"),"مسدد"))))</f>
        <v/>
      </c>
      <c r="P129" s="6">
        <f>IF(A129&amp;""="","",IF(AND(N('الإعدادات'!$B$7)&gt;0,L129&gt;='الإعدادات'!$B$7),"غياب متكرر",""))</f>
        <v/>
      </c>
      <c r="Q129" s="20">
        <f>IF(ISNUMBER(J129),IF(J129&gt;0,COUNTIFS($J$6:$J$505,"&gt;"&amp;J129)+COUNTIFS($J$6:J129,J129),""),"")</f>
        <v/>
      </c>
    </row>
    <row r="130">
      <c r="A130" s="5" t="n"/>
      <c r="B130" s="5" t="n"/>
      <c r="C130" s="17" t="n"/>
      <c r="D130" s="5" t="n"/>
      <c r="E130" s="18" t="n"/>
      <c r="F130" s="5" t="n"/>
      <c r="G130" s="6">
        <f>IF(A130&amp;""="","",IFERROR(INDEX('المجموعات'!$B$6:$B$105,MATCH(D130&amp;"",'المجموعات'!$A$6:$A$105,0))&amp;" - "&amp;INDEX('المجموعات'!$C$6:$C$105,MATCH(D130&amp;"",'المجموعات'!$A$6:$A$105,0)),"كود مجموعة غير موجود"))</f>
        <v/>
      </c>
      <c r="H130" s="21">
        <f>IF(A130&amp;""="","",IF(F130="متوقف",0,IFERROR(MAX(0,INDEX('المجموعات'!$F$6:$F$105,MATCH(D130&amp;"",'المجموعات'!$A$6:$A$105,0))-N(E130)),"")))</f>
        <v/>
      </c>
      <c r="I130" s="21">
        <f>IF(A130&amp;""="","",SUMIFS('الدفعات'!$E$6:$E$2005,'الدفعات'!$B$6:$B$2005,A130&amp;"",'الدفعات'!$C$6:$C$2005,D130&amp;"",'الدفعات'!$D$6:$D$2005,"&gt;="&amp;'الإعدادات'!$B$5,'الدفعات'!$D$6:$D$2005,"&lt;"&amp;'الإعدادات'!$B$6))</f>
        <v/>
      </c>
      <c r="J130" s="21">
        <f>IF(H130="","",ROUND(H130-I130,2))</f>
        <v/>
      </c>
      <c r="K130" s="20">
        <f>IF(A130&amp;""="","",COUNTIFS('الحضور'!$C$6:$C$3005,A130&amp;"",'الحضور'!$B$6:$B$3005,D130&amp;"",'الحضور'!$D$6:$D$3005,"حاضر",'الحضور'!$A$6:$A$3005,"&gt;="&amp;'الإعدادات'!$B$5,'الحضور'!$A$6:$A$3005,"&lt;"&amp;'الإعدادات'!$B$6))</f>
        <v/>
      </c>
      <c r="L130" s="20">
        <f>IF(A130&amp;""="","",COUNTIFS('الحضور'!$C$6:$C$3005,A130&amp;"",'الحضور'!$B$6:$B$3005,D130&amp;"",'الحضور'!$D$6:$D$3005,"غائب",'الحضور'!$A$6:$A$3005,"&gt;="&amp;'الإعدادات'!$B$5,'الحضور'!$A$6:$A$3005,"&lt;"&amp;'الإعدادات'!$B$6))</f>
        <v/>
      </c>
      <c r="M130" s="20">
        <f>IF(A130&amp;""="","",COUNTIFS('الحضور'!$C$6:$C$3005,A130&amp;"",'الحضور'!$B$6:$B$3005,D130&amp;"",'الحضور'!$D$6:$D$3005,"غائب بعذر",'الحضور'!$A$6:$A$3005,"&gt;="&amp;'الإعدادات'!$B$5,'الحضور'!$A$6:$A$3005,"&lt;"&amp;'الإعدادات'!$B$6))</f>
        <v/>
      </c>
      <c r="N130" s="22">
        <f>IF(A130&amp;""="","",IF(K130+L130=0,"",K130/(K130+L130)))</f>
        <v/>
      </c>
      <c r="O130" s="6">
        <f>IF(A130&amp;""="","",IF(H130="","كود مجموعة غير موجود",IF(F130="متوقف","متوقف",IF(J130&gt;0,IF(I130=0,"لم يدفع","جزئي"),"مسدد"))))</f>
        <v/>
      </c>
      <c r="P130" s="6">
        <f>IF(A130&amp;""="","",IF(AND(N('الإعدادات'!$B$7)&gt;0,L130&gt;='الإعدادات'!$B$7),"غياب متكرر",""))</f>
        <v/>
      </c>
      <c r="Q130" s="20">
        <f>IF(ISNUMBER(J130),IF(J130&gt;0,COUNTIFS($J$6:$J$505,"&gt;"&amp;J130)+COUNTIFS($J$6:J130,J130),""),"")</f>
        <v/>
      </c>
    </row>
    <row r="131">
      <c r="A131" s="5" t="n"/>
      <c r="B131" s="5" t="n"/>
      <c r="C131" s="17" t="n"/>
      <c r="D131" s="5" t="n"/>
      <c r="E131" s="18" t="n"/>
      <c r="F131" s="5" t="n"/>
      <c r="G131" s="6">
        <f>IF(A131&amp;""="","",IFERROR(INDEX('المجموعات'!$B$6:$B$105,MATCH(D131&amp;"",'المجموعات'!$A$6:$A$105,0))&amp;" - "&amp;INDEX('المجموعات'!$C$6:$C$105,MATCH(D131&amp;"",'المجموعات'!$A$6:$A$105,0)),"كود مجموعة غير موجود"))</f>
        <v/>
      </c>
      <c r="H131" s="21">
        <f>IF(A131&amp;""="","",IF(F131="متوقف",0,IFERROR(MAX(0,INDEX('المجموعات'!$F$6:$F$105,MATCH(D131&amp;"",'المجموعات'!$A$6:$A$105,0))-N(E131)),"")))</f>
        <v/>
      </c>
      <c r="I131" s="21">
        <f>IF(A131&amp;""="","",SUMIFS('الدفعات'!$E$6:$E$2005,'الدفعات'!$B$6:$B$2005,A131&amp;"",'الدفعات'!$C$6:$C$2005,D131&amp;"",'الدفعات'!$D$6:$D$2005,"&gt;="&amp;'الإعدادات'!$B$5,'الدفعات'!$D$6:$D$2005,"&lt;"&amp;'الإعدادات'!$B$6))</f>
        <v/>
      </c>
      <c r="J131" s="21">
        <f>IF(H131="","",ROUND(H131-I131,2))</f>
        <v/>
      </c>
      <c r="K131" s="20">
        <f>IF(A131&amp;""="","",COUNTIFS('الحضور'!$C$6:$C$3005,A131&amp;"",'الحضور'!$B$6:$B$3005,D131&amp;"",'الحضور'!$D$6:$D$3005,"حاضر",'الحضور'!$A$6:$A$3005,"&gt;="&amp;'الإعدادات'!$B$5,'الحضور'!$A$6:$A$3005,"&lt;"&amp;'الإعدادات'!$B$6))</f>
        <v/>
      </c>
      <c r="L131" s="20">
        <f>IF(A131&amp;""="","",COUNTIFS('الحضور'!$C$6:$C$3005,A131&amp;"",'الحضور'!$B$6:$B$3005,D131&amp;"",'الحضور'!$D$6:$D$3005,"غائب",'الحضور'!$A$6:$A$3005,"&gt;="&amp;'الإعدادات'!$B$5,'الحضور'!$A$6:$A$3005,"&lt;"&amp;'الإعدادات'!$B$6))</f>
        <v/>
      </c>
      <c r="M131" s="20">
        <f>IF(A131&amp;""="","",COUNTIFS('الحضور'!$C$6:$C$3005,A131&amp;"",'الحضور'!$B$6:$B$3005,D131&amp;"",'الحضور'!$D$6:$D$3005,"غائب بعذر",'الحضور'!$A$6:$A$3005,"&gt;="&amp;'الإعدادات'!$B$5,'الحضور'!$A$6:$A$3005,"&lt;"&amp;'الإعدادات'!$B$6))</f>
        <v/>
      </c>
      <c r="N131" s="22">
        <f>IF(A131&amp;""="","",IF(K131+L131=0,"",K131/(K131+L131)))</f>
        <v/>
      </c>
      <c r="O131" s="6">
        <f>IF(A131&amp;""="","",IF(H131="","كود مجموعة غير موجود",IF(F131="متوقف","متوقف",IF(J131&gt;0,IF(I131=0,"لم يدفع","جزئي"),"مسدد"))))</f>
        <v/>
      </c>
      <c r="P131" s="6">
        <f>IF(A131&amp;""="","",IF(AND(N('الإعدادات'!$B$7)&gt;0,L131&gt;='الإعدادات'!$B$7),"غياب متكرر",""))</f>
        <v/>
      </c>
      <c r="Q131" s="20">
        <f>IF(ISNUMBER(J131),IF(J131&gt;0,COUNTIFS($J$6:$J$505,"&gt;"&amp;J131)+COUNTIFS($J$6:J131,J131),""),"")</f>
        <v/>
      </c>
    </row>
    <row r="132">
      <c r="A132" s="5" t="n"/>
      <c r="B132" s="5" t="n"/>
      <c r="C132" s="17" t="n"/>
      <c r="D132" s="5" t="n"/>
      <c r="E132" s="18" t="n"/>
      <c r="F132" s="5" t="n"/>
      <c r="G132" s="6">
        <f>IF(A132&amp;""="","",IFERROR(INDEX('المجموعات'!$B$6:$B$105,MATCH(D132&amp;"",'المجموعات'!$A$6:$A$105,0))&amp;" - "&amp;INDEX('المجموعات'!$C$6:$C$105,MATCH(D132&amp;"",'المجموعات'!$A$6:$A$105,0)),"كود مجموعة غير موجود"))</f>
        <v/>
      </c>
      <c r="H132" s="21">
        <f>IF(A132&amp;""="","",IF(F132="متوقف",0,IFERROR(MAX(0,INDEX('المجموعات'!$F$6:$F$105,MATCH(D132&amp;"",'المجموعات'!$A$6:$A$105,0))-N(E132)),"")))</f>
        <v/>
      </c>
      <c r="I132" s="21">
        <f>IF(A132&amp;""="","",SUMIFS('الدفعات'!$E$6:$E$2005,'الدفعات'!$B$6:$B$2005,A132&amp;"",'الدفعات'!$C$6:$C$2005,D132&amp;"",'الدفعات'!$D$6:$D$2005,"&gt;="&amp;'الإعدادات'!$B$5,'الدفعات'!$D$6:$D$2005,"&lt;"&amp;'الإعدادات'!$B$6))</f>
        <v/>
      </c>
      <c r="J132" s="21">
        <f>IF(H132="","",ROUND(H132-I132,2))</f>
        <v/>
      </c>
      <c r="K132" s="20">
        <f>IF(A132&amp;""="","",COUNTIFS('الحضور'!$C$6:$C$3005,A132&amp;"",'الحضور'!$B$6:$B$3005,D132&amp;"",'الحضور'!$D$6:$D$3005,"حاضر",'الحضور'!$A$6:$A$3005,"&gt;="&amp;'الإعدادات'!$B$5,'الحضور'!$A$6:$A$3005,"&lt;"&amp;'الإعدادات'!$B$6))</f>
        <v/>
      </c>
      <c r="L132" s="20">
        <f>IF(A132&amp;""="","",COUNTIFS('الحضور'!$C$6:$C$3005,A132&amp;"",'الحضور'!$B$6:$B$3005,D132&amp;"",'الحضور'!$D$6:$D$3005,"غائب",'الحضور'!$A$6:$A$3005,"&gt;="&amp;'الإعدادات'!$B$5,'الحضور'!$A$6:$A$3005,"&lt;"&amp;'الإعدادات'!$B$6))</f>
        <v/>
      </c>
      <c r="M132" s="20">
        <f>IF(A132&amp;""="","",COUNTIFS('الحضور'!$C$6:$C$3005,A132&amp;"",'الحضور'!$B$6:$B$3005,D132&amp;"",'الحضور'!$D$6:$D$3005,"غائب بعذر",'الحضور'!$A$6:$A$3005,"&gt;="&amp;'الإعدادات'!$B$5,'الحضور'!$A$6:$A$3005,"&lt;"&amp;'الإعدادات'!$B$6))</f>
        <v/>
      </c>
      <c r="N132" s="22">
        <f>IF(A132&amp;""="","",IF(K132+L132=0,"",K132/(K132+L132)))</f>
        <v/>
      </c>
      <c r="O132" s="6">
        <f>IF(A132&amp;""="","",IF(H132="","كود مجموعة غير موجود",IF(F132="متوقف","متوقف",IF(J132&gt;0,IF(I132=0,"لم يدفع","جزئي"),"مسدد"))))</f>
        <v/>
      </c>
      <c r="P132" s="6">
        <f>IF(A132&amp;""="","",IF(AND(N('الإعدادات'!$B$7)&gt;0,L132&gt;='الإعدادات'!$B$7),"غياب متكرر",""))</f>
        <v/>
      </c>
      <c r="Q132" s="20">
        <f>IF(ISNUMBER(J132),IF(J132&gt;0,COUNTIFS($J$6:$J$505,"&gt;"&amp;J132)+COUNTIFS($J$6:J132,J132),""),"")</f>
        <v/>
      </c>
    </row>
    <row r="133">
      <c r="A133" s="5" t="n"/>
      <c r="B133" s="5" t="n"/>
      <c r="C133" s="17" t="n"/>
      <c r="D133" s="5" t="n"/>
      <c r="E133" s="18" t="n"/>
      <c r="F133" s="5" t="n"/>
      <c r="G133" s="6">
        <f>IF(A133&amp;""="","",IFERROR(INDEX('المجموعات'!$B$6:$B$105,MATCH(D133&amp;"",'المجموعات'!$A$6:$A$105,0))&amp;" - "&amp;INDEX('المجموعات'!$C$6:$C$105,MATCH(D133&amp;"",'المجموعات'!$A$6:$A$105,0)),"كود مجموعة غير موجود"))</f>
        <v/>
      </c>
      <c r="H133" s="21">
        <f>IF(A133&amp;""="","",IF(F133="متوقف",0,IFERROR(MAX(0,INDEX('المجموعات'!$F$6:$F$105,MATCH(D133&amp;"",'المجموعات'!$A$6:$A$105,0))-N(E133)),"")))</f>
        <v/>
      </c>
      <c r="I133" s="21">
        <f>IF(A133&amp;""="","",SUMIFS('الدفعات'!$E$6:$E$2005,'الدفعات'!$B$6:$B$2005,A133&amp;"",'الدفعات'!$C$6:$C$2005,D133&amp;"",'الدفعات'!$D$6:$D$2005,"&gt;="&amp;'الإعدادات'!$B$5,'الدفعات'!$D$6:$D$2005,"&lt;"&amp;'الإعدادات'!$B$6))</f>
        <v/>
      </c>
      <c r="J133" s="21">
        <f>IF(H133="","",ROUND(H133-I133,2))</f>
        <v/>
      </c>
      <c r="K133" s="20">
        <f>IF(A133&amp;""="","",COUNTIFS('الحضور'!$C$6:$C$3005,A133&amp;"",'الحضور'!$B$6:$B$3005,D133&amp;"",'الحضور'!$D$6:$D$3005,"حاضر",'الحضور'!$A$6:$A$3005,"&gt;="&amp;'الإعدادات'!$B$5,'الحضور'!$A$6:$A$3005,"&lt;"&amp;'الإعدادات'!$B$6))</f>
        <v/>
      </c>
      <c r="L133" s="20">
        <f>IF(A133&amp;""="","",COUNTIFS('الحضور'!$C$6:$C$3005,A133&amp;"",'الحضور'!$B$6:$B$3005,D133&amp;"",'الحضور'!$D$6:$D$3005,"غائب",'الحضور'!$A$6:$A$3005,"&gt;="&amp;'الإعدادات'!$B$5,'الحضور'!$A$6:$A$3005,"&lt;"&amp;'الإعدادات'!$B$6))</f>
        <v/>
      </c>
      <c r="M133" s="20">
        <f>IF(A133&amp;""="","",COUNTIFS('الحضور'!$C$6:$C$3005,A133&amp;"",'الحضور'!$B$6:$B$3005,D133&amp;"",'الحضور'!$D$6:$D$3005,"غائب بعذر",'الحضور'!$A$6:$A$3005,"&gt;="&amp;'الإعدادات'!$B$5,'الحضور'!$A$6:$A$3005,"&lt;"&amp;'الإعدادات'!$B$6))</f>
        <v/>
      </c>
      <c r="N133" s="22">
        <f>IF(A133&amp;""="","",IF(K133+L133=0,"",K133/(K133+L133)))</f>
        <v/>
      </c>
      <c r="O133" s="6">
        <f>IF(A133&amp;""="","",IF(H133="","كود مجموعة غير موجود",IF(F133="متوقف","متوقف",IF(J133&gt;0,IF(I133=0,"لم يدفع","جزئي"),"مسدد"))))</f>
        <v/>
      </c>
      <c r="P133" s="6">
        <f>IF(A133&amp;""="","",IF(AND(N('الإعدادات'!$B$7)&gt;0,L133&gt;='الإعدادات'!$B$7),"غياب متكرر",""))</f>
        <v/>
      </c>
      <c r="Q133" s="20">
        <f>IF(ISNUMBER(J133),IF(J133&gt;0,COUNTIFS($J$6:$J$505,"&gt;"&amp;J133)+COUNTIFS($J$6:J133,J133),""),"")</f>
        <v/>
      </c>
    </row>
    <row r="134">
      <c r="A134" s="5" t="n"/>
      <c r="B134" s="5" t="n"/>
      <c r="C134" s="17" t="n"/>
      <c r="D134" s="5" t="n"/>
      <c r="E134" s="18" t="n"/>
      <c r="F134" s="5" t="n"/>
      <c r="G134" s="6">
        <f>IF(A134&amp;""="","",IFERROR(INDEX('المجموعات'!$B$6:$B$105,MATCH(D134&amp;"",'المجموعات'!$A$6:$A$105,0))&amp;" - "&amp;INDEX('المجموعات'!$C$6:$C$105,MATCH(D134&amp;"",'المجموعات'!$A$6:$A$105,0)),"كود مجموعة غير موجود"))</f>
        <v/>
      </c>
      <c r="H134" s="21">
        <f>IF(A134&amp;""="","",IF(F134="متوقف",0,IFERROR(MAX(0,INDEX('المجموعات'!$F$6:$F$105,MATCH(D134&amp;"",'المجموعات'!$A$6:$A$105,0))-N(E134)),"")))</f>
        <v/>
      </c>
      <c r="I134" s="21">
        <f>IF(A134&amp;""="","",SUMIFS('الدفعات'!$E$6:$E$2005,'الدفعات'!$B$6:$B$2005,A134&amp;"",'الدفعات'!$C$6:$C$2005,D134&amp;"",'الدفعات'!$D$6:$D$2005,"&gt;="&amp;'الإعدادات'!$B$5,'الدفعات'!$D$6:$D$2005,"&lt;"&amp;'الإعدادات'!$B$6))</f>
        <v/>
      </c>
      <c r="J134" s="21">
        <f>IF(H134="","",ROUND(H134-I134,2))</f>
        <v/>
      </c>
      <c r="K134" s="20">
        <f>IF(A134&amp;""="","",COUNTIFS('الحضور'!$C$6:$C$3005,A134&amp;"",'الحضور'!$B$6:$B$3005,D134&amp;"",'الحضور'!$D$6:$D$3005,"حاضر",'الحضور'!$A$6:$A$3005,"&gt;="&amp;'الإعدادات'!$B$5,'الحضور'!$A$6:$A$3005,"&lt;"&amp;'الإعدادات'!$B$6))</f>
        <v/>
      </c>
      <c r="L134" s="20">
        <f>IF(A134&amp;""="","",COUNTIFS('الحضور'!$C$6:$C$3005,A134&amp;"",'الحضور'!$B$6:$B$3005,D134&amp;"",'الحضور'!$D$6:$D$3005,"غائب",'الحضور'!$A$6:$A$3005,"&gt;="&amp;'الإعدادات'!$B$5,'الحضور'!$A$6:$A$3005,"&lt;"&amp;'الإعدادات'!$B$6))</f>
        <v/>
      </c>
      <c r="M134" s="20">
        <f>IF(A134&amp;""="","",COUNTIFS('الحضور'!$C$6:$C$3005,A134&amp;"",'الحضور'!$B$6:$B$3005,D134&amp;"",'الحضور'!$D$6:$D$3005,"غائب بعذر",'الحضور'!$A$6:$A$3005,"&gt;="&amp;'الإعدادات'!$B$5,'الحضور'!$A$6:$A$3005,"&lt;"&amp;'الإعدادات'!$B$6))</f>
        <v/>
      </c>
      <c r="N134" s="22">
        <f>IF(A134&amp;""="","",IF(K134+L134=0,"",K134/(K134+L134)))</f>
        <v/>
      </c>
      <c r="O134" s="6">
        <f>IF(A134&amp;""="","",IF(H134="","كود مجموعة غير موجود",IF(F134="متوقف","متوقف",IF(J134&gt;0,IF(I134=0,"لم يدفع","جزئي"),"مسدد"))))</f>
        <v/>
      </c>
      <c r="P134" s="6">
        <f>IF(A134&amp;""="","",IF(AND(N('الإعدادات'!$B$7)&gt;0,L134&gt;='الإعدادات'!$B$7),"غياب متكرر",""))</f>
        <v/>
      </c>
      <c r="Q134" s="20">
        <f>IF(ISNUMBER(J134),IF(J134&gt;0,COUNTIFS($J$6:$J$505,"&gt;"&amp;J134)+COUNTIFS($J$6:J134,J134),""),"")</f>
        <v/>
      </c>
    </row>
    <row r="135">
      <c r="A135" s="5" t="n"/>
      <c r="B135" s="5" t="n"/>
      <c r="C135" s="17" t="n"/>
      <c r="D135" s="5" t="n"/>
      <c r="E135" s="18" t="n"/>
      <c r="F135" s="5" t="n"/>
      <c r="G135" s="6">
        <f>IF(A135&amp;""="","",IFERROR(INDEX('المجموعات'!$B$6:$B$105,MATCH(D135&amp;"",'المجموعات'!$A$6:$A$105,0))&amp;" - "&amp;INDEX('المجموعات'!$C$6:$C$105,MATCH(D135&amp;"",'المجموعات'!$A$6:$A$105,0)),"كود مجموعة غير موجود"))</f>
        <v/>
      </c>
      <c r="H135" s="21">
        <f>IF(A135&amp;""="","",IF(F135="متوقف",0,IFERROR(MAX(0,INDEX('المجموعات'!$F$6:$F$105,MATCH(D135&amp;"",'المجموعات'!$A$6:$A$105,0))-N(E135)),"")))</f>
        <v/>
      </c>
      <c r="I135" s="21">
        <f>IF(A135&amp;""="","",SUMIFS('الدفعات'!$E$6:$E$2005,'الدفعات'!$B$6:$B$2005,A135&amp;"",'الدفعات'!$C$6:$C$2005,D135&amp;"",'الدفعات'!$D$6:$D$2005,"&gt;="&amp;'الإعدادات'!$B$5,'الدفعات'!$D$6:$D$2005,"&lt;"&amp;'الإعدادات'!$B$6))</f>
        <v/>
      </c>
      <c r="J135" s="21">
        <f>IF(H135="","",ROUND(H135-I135,2))</f>
        <v/>
      </c>
      <c r="K135" s="20">
        <f>IF(A135&amp;""="","",COUNTIFS('الحضور'!$C$6:$C$3005,A135&amp;"",'الحضور'!$B$6:$B$3005,D135&amp;"",'الحضور'!$D$6:$D$3005,"حاضر",'الحضور'!$A$6:$A$3005,"&gt;="&amp;'الإعدادات'!$B$5,'الحضور'!$A$6:$A$3005,"&lt;"&amp;'الإعدادات'!$B$6))</f>
        <v/>
      </c>
      <c r="L135" s="20">
        <f>IF(A135&amp;""="","",COUNTIFS('الحضور'!$C$6:$C$3005,A135&amp;"",'الحضور'!$B$6:$B$3005,D135&amp;"",'الحضور'!$D$6:$D$3005,"غائب",'الحضور'!$A$6:$A$3005,"&gt;="&amp;'الإعدادات'!$B$5,'الحضور'!$A$6:$A$3005,"&lt;"&amp;'الإعدادات'!$B$6))</f>
        <v/>
      </c>
      <c r="M135" s="20">
        <f>IF(A135&amp;""="","",COUNTIFS('الحضور'!$C$6:$C$3005,A135&amp;"",'الحضور'!$B$6:$B$3005,D135&amp;"",'الحضور'!$D$6:$D$3005,"غائب بعذر",'الحضور'!$A$6:$A$3005,"&gt;="&amp;'الإعدادات'!$B$5,'الحضور'!$A$6:$A$3005,"&lt;"&amp;'الإعدادات'!$B$6))</f>
        <v/>
      </c>
      <c r="N135" s="22">
        <f>IF(A135&amp;""="","",IF(K135+L135=0,"",K135/(K135+L135)))</f>
        <v/>
      </c>
      <c r="O135" s="6">
        <f>IF(A135&amp;""="","",IF(H135="","كود مجموعة غير موجود",IF(F135="متوقف","متوقف",IF(J135&gt;0,IF(I135=0,"لم يدفع","جزئي"),"مسدد"))))</f>
        <v/>
      </c>
      <c r="P135" s="6">
        <f>IF(A135&amp;""="","",IF(AND(N('الإعدادات'!$B$7)&gt;0,L135&gt;='الإعدادات'!$B$7),"غياب متكرر",""))</f>
        <v/>
      </c>
      <c r="Q135" s="20">
        <f>IF(ISNUMBER(J135),IF(J135&gt;0,COUNTIFS($J$6:$J$505,"&gt;"&amp;J135)+COUNTIFS($J$6:J135,J135),""),"")</f>
        <v/>
      </c>
    </row>
    <row r="136">
      <c r="A136" s="5" t="n"/>
      <c r="B136" s="5" t="n"/>
      <c r="C136" s="17" t="n"/>
      <c r="D136" s="5" t="n"/>
      <c r="E136" s="18" t="n"/>
      <c r="F136" s="5" t="n"/>
      <c r="G136" s="6">
        <f>IF(A136&amp;""="","",IFERROR(INDEX('المجموعات'!$B$6:$B$105,MATCH(D136&amp;"",'المجموعات'!$A$6:$A$105,0))&amp;" - "&amp;INDEX('المجموعات'!$C$6:$C$105,MATCH(D136&amp;"",'المجموعات'!$A$6:$A$105,0)),"كود مجموعة غير موجود"))</f>
        <v/>
      </c>
      <c r="H136" s="21">
        <f>IF(A136&amp;""="","",IF(F136="متوقف",0,IFERROR(MAX(0,INDEX('المجموعات'!$F$6:$F$105,MATCH(D136&amp;"",'المجموعات'!$A$6:$A$105,0))-N(E136)),"")))</f>
        <v/>
      </c>
      <c r="I136" s="21">
        <f>IF(A136&amp;""="","",SUMIFS('الدفعات'!$E$6:$E$2005,'الدفعات'!$B$6:$B$2005,A136&amp;"",'الدفعات'!$C$6:$C$2005,D136&amp;"",'الدفعات'!$D$6:$D$2005,"&gt;="&amp;'الإعدادات'!$B$5,'الدفعات'!$D$6:$D$2005,"&lt;"&amp;'الإعدادات'!$B$6))</f>
        <v/>
      </c>
      <c r="J136" s="21">
        <f>IF(H136="","",ROUND(H136-I136,2))</f>
        <v/>
      </c>
      <c r="K136" s="20">
        <f>IF(A136&amp;""="","",COUNTIFS('الحضور'!$C$6:$C$3005,A136&amp;"",'الحضور'!$B$6:$B$3005,D136&amp;"",'الحضور'!$D$6:$D$3005,"حاضر",'الحضور'!$A$6:$A$3005,"&gt;="&amp;'الإعدادات'!$B$5,'الحضور'!$A$6:$A$3005,"&lt;"&amp;'الإعدادات'!$B$6))</f>
        <v/>
      </c>
      <c r="L136" s="20">
        <f>IF(A136&amp;""="","",COUNTIFS('الحضور'!$C$6:$C$3005,A136&amp;"",'الحضور'!$B$6:$B$3005,D136&amp;"",'الحضور'!$D$6:$D$3005,"غائب",'الحضور'!$A$6:$A$3005,"&gt;="&amp;'الإعدادات'!$B$5,'الحضور'!$A$6:$A$3005,"&lt;"&amp;'الإعدادات'!$B$6))</f>
        <v/>
      </c>
      <c r="M136" s="20">
        <f>IF(A136&amp;""="","",COUNTIFS('الحضور'!$C$6:$C$3005,A136&amp;"",'الحضور'!$B$6:$B$3005,D136&amp;"",'الحضور'!$D$6:$D$3005,"غائب بعذر",'الحضور'!$A$6:$A$3005,"&gt;="&amp;'الإعدادات'!$B$5,'الحضور'!$A$6:$A$3005,"&lt;"&amp;'الإعدادات'!$B$6))</f>
        <v/>
      </c>
      <c r="N136" s="22">
        <f>IF(A136&amp;""="","",IF(K136+L136=0,"",K136/(K136+L136)))</f>
        <v/>
      </c>
      <c r="O136" s="6">
        <f>IF(A136&amp;""="","",IF(H136="","كود مجموعة غير موجود",IF(F136="متوقف","متوقف",IF(J136&gt;0,IF(I136=0,"لم يدفع","جزئي"),"مسدد"))))</f>
        <v/>
      </c>
      <c r="P136" s="6">
        <f>IF(A136&amp;""="","",IF(AND(N('الإعدادات'!$B$7)&gt;0,L136&gt;='الإعدادات'!$B$7),"غياب متكرر",""))</f>
        <v/>
      </c>
      <c r="Q136" s="20">
        <f>IF(ISNUMBER(J136),IF(J136&gt;0,COUNTIFS($J$6:$J$505,"&gt;"&amp;J136)+COUNTIFS($J$6:J136,J136),""),"")</f>
        <v/>
      </c>
    </row>
    <row r="137">
      <c r="A137" s="5" t="n"/>
      <c r="B137" s="5" t="n"/>
      <c r="C137" s="17" t="n"/>
      <c r="D137" s="5" t="n"/>
      <c r="E137" s="18" t="n"/>
      <c r="F137" s="5" t="n"/>
      <c r="G137" s="6">
        <f>IF(A137&amp;""="","",IFERROR(INDEX('المجموعات'!$B$6:$B$105,MATCH(D137&amp;"",'المجموعات'!$A$6:$A$105,0))&amp;" - "&amp;INDEX('المجموعات'!$C$6:$C$105,MATCH(D137&amp;"",'المجموعات'!$A$6:$A$105,0)),"كود مجموعة غير موجود"))</f>
        <v/>
      </c>
      <c r="H137" s="21">
        <f>IF(A137&amp;""="","",IF(F137="متوقف",0,IFERROR(MAX(0,INDEX('المجموعات'!$F$6:$F$105,MATCH(D137&amp;"",'المجموعات'!$A$6:$A$105,0))-N(E137)),"")))</f>
        <v/>
      </c>
      <c r="I137" s="21">
        <f>IF(A137&amp;""="","",SUMIFS('الدفعات'!$E$6:$E$2005,'الدفعات'!$B$6:$B$2005,A137&amp;"",'الدفعات'!$C$6:$C$2005,D137&amp;"",'الدفعات'!$D$6:$D$2005,"&gt;="&amp;'الإعدادات'!$B$5,'الدفعات'!$D$6:$D$2005,"&lt;"&amp;'الإعدادات'!$B$6))</f>
        <v/>
      </c>
      <c r="J137" s="21">
        <f>IF(H137="","",ROUND(H137-I137,2))</f>
        <v/>
      </c>
      <c r="K137" s="20">
        <f>IF(A137&amp;""="","",COUNTIFS('الحضور'!$C$6:$C$3005,A137&amp;"",'الحضور'!$B$6:$B$3005,D137&amp;"",'الحضور'!$D$6:$D$3005,"حاضر",'الحضور'!$A$6:$A$3005,"&gt;="&amp;'الإعدادات'!$B$5,'الحضور'!$A$6:$A$3005,"&lt;"&amp;'الإعدادات'!$B$6))</f>
        <v/>
      </c>
      <c r="L137" s="20">
        <f>IF(A137&amp;""="","",COUNTIFS('الحضور'!$C$6:$C$3005,A137&amp;"",'الحضور'!$B$6:$B$3005,D137&amp;"",'الحضور'!$D$6:$D$3005,"غائب",'الحضور'!$A$6:$A$3005,"&gt;="&amp;'الإعدادات'!$B$5,'الحضور'!$A$6:$A$3005,"&lt;"&amp;'الإعدادات'!$B$6))</f>
        <v/>
      </c>
      <c r="M137" s="20">
        <f>IF(A137&amp;""="","",COUNTIFS('الحضور'!$C$6:$C$3005,A137&amp;"",'الحضور'!$B$6:$B$3005,D137&amp;"",'الحضور'!$D$6:$D$3005,"غائب بعذر",'الحضور'!$A$6:$A$3005,"&gt;="&amp;'الإعدادات'!$B$5,'الحضور'!$A$6:$A$3005,"&lt;"&amp;'الإعدادات'!$B$6))</f>
        <v/>
      </c>
      <c r="N137" s="22">
        <f>IF(A137&amp;""="","",IF(K137+L137=0,"",K137/(K137+L137)))</f>
        <v/>
      </c>
      <c r="O137" s="6">
        <f>IF(A137&amp;""="","",IF(H137="","كود مجموعة غير موجود",IF(F137="متوقف","متوقف",IF(J137&gt;0,IF(I137=0,"لم يدفع","جزئي"),"مسدد"))))</f>
        <v/>
      </c>
      <c r="P137" s="6">
        <f>IF(A137&amp;""="","",IF(AND(N('الإعدادات'!$B$7)&gt;0,L137&gt;='الإعدادات'!$B$7),"غياب متكرر",""))</f>
        <v/>
      </c>
      <c r="Q137" s="20">
        <f>IF(ISNUMBER(J137),IF(J137&gt;0,COUNTIFS($J$6:$J$505,"&gt;"&amp;J137)+COUNTIFS($J$6:J137,J137),""),"")</f>
        <v/>
      </c>
    </row>
    <row r="138">
      <c r="A138" s="5" t="n"/>
      <c r="B138" s="5" t="n"/>
      <c r="C138" s="17" t="n"/>
      <c r="D138" s="5" t="n"/>
      <c r="E138" s="18" t="n"/>
      <c r="F138" s="5" t="n"/>
      <c r="G138" s="6">
        <f>IF(A138&amp;""="","",IFERROR(INDEX('المجموعات'!$B$6:$B$105,MATCH(D138&amp;"",'المجموعات'!$A$6:$A$105,0))&amp;" - "&amp;INDEX('المجموعات'!$C$6:$C$105,MATCH(D138&amp;"",'المجموعات'!$A$6:$A$105,0)),"كود مجموعة غير موجود"))</f>
        <v/>
      </c>
      <c r="H138" s="21">
        <f>IF(A138&amp;""="","",IF(F138="متوقف",0,IFERROR(MAX(0,INDEX('المجموعات'!$F$6:$F$105,MATCH(D138&amp;"",'المجموعات'!$A$6:$A$105,0))-N(E138)),"")))</f>
        <v/>
      </c>
      <c r="I138" s="21">
        <f>IF(A138&amp;""="","",SUMIFS('الدفعات'!$E$6:$E$2005,'الدفعات'!$B$6:$B$2005,A138&amp;"",'الدفعات'!$C$6:$C$2005,D138&amp;"",'الدفعات'!$D$6:$D$2005,"&gt;="&amp;'الإعدادات'!$B$5,'الدفعات'!$D$6:$D$2005,"&lt;"&amp;'الإعدادات'!$B$6))</f>
        <v/>
      </c>
      <c r="J138" s="21">
        <f>IF(H138="","",ROUND(H138-I138,2))</f>
        <v/>
      </c>
      <c r="K138" s="20">
        <f>IF(A138&amp;""="","",COUNTIFS('الحضور'!$C$6:$C$3005,A138&amp;"",'الحضور'!$B$6:$B$3005,D138&amp;"",'الحضور'!$D$6:$D$3005,"حاضر",'الحضور'!$A$6:$A$3005,"&gt;="&amp;'الإعدادات'!$B$5,'الحضور'!$A$6:$A$3005,"&lt;"&amp;'الإعدادات'!$B$6))</f>
        <v/>
      </c>
      <c r="L138" s="20">
        <f>IF(A138&amp;""="","",COUNTIFS('الحضور'!$C$6:$C$3005,A138&amp;"",'الحضور'!$B$6:$B$3005,D138&amp;"",'الحضور'!$D$6:$D$3005,"غائب",'الحضور'!$A$6:$A$3005,"&gt;="&amp;'الإعدادات'!$B$5,'الحضور'!$A$6:$A$3005,"&lt;"&amp;'الإعدادات'!$B$6))</f>
        <v/>
      </c>
      <c r="M138" s="20">
        <f>IF(A138&amp;""="","",COUNTIFS('الحضور'!$C$6:$C$3005,A138&amp;"",'الحضور'!$B$6:$B$3005,D138&amp;"",'الحضور'!$D$6:$D$3005,"غائب بعذر",'الحضور'!$A$6:$A$3005,"&gt;="&amp;'الإعدادات'!$B$5,'الحضور'!$A$6:$A$3005,"&lt;"&amp;'الإعدادات'!$B$6))</f>
        <v/>
      </c>
      <c r="N138" s="22">
        <f>IF(A138&amp;""="","",IF(K138+L138=0,"",K138/(K138+L138)))</f>
        <v/>
      </c>
      <c r="O138" s="6">
        <f>IF(A138&amp;""="","",IF(H138="","كود مجموعة غير موجود",IF(F138="متوقف","متوقف",IF(J138&gt;0,IF(I138=0,"لم يدفع","جزئي"),"مسدد"))))</f>
        <v/>
      </c>
      <c r="P138" s="6">
        <f>IF(A138&amp;""="","",IF(AND(N('الإعدادات'!$B$7)&gt;0,L138&gt;='الإعدادات'!$B$7),"غياب متكرر",""))</f>
        <v/>
      </c>
      <c r="Q138" s="20">
        <f>IF(ISNUMBER(J138),IF(J138&gt;0,COUNTIFS($J$6:$J$505,"&gt;"&amp;J138)+COUNTIFS($J$6:J138,J138),""),"")</f>
        <v/>
      </c>
    </row>
    <row r="139">
      <c r="A139" s="5" t="n"/>
      <c r="B139" s="5" t="n"/>
      <c r="C139" s="17" t="n"/>
      <c r="D139" s="5" t="n"/>
      <c r="E139" s="18" t="n"/>
      <c r="F139" s="5" t="n"/>
      <c r="G139" s="6">
        <f>IF(A139&amp;""="","",IFERROR(INDEX('المجموعات'!$B$6:$B$105,MATCH(D139&amp;"",'المجموعات'!$A$6:$A$105,0))&amp;" - "&amp;INDEX('المجموعات'!$C$6:$C$105,MATCH(D139&amp;"",'المجموعات'!$A$6:$A$105,0)),"كود مجموعة غير موجود"))</f>
        <v/>
      </c>
      <c r="H139" s="21">
        <f>IF(A139&amp;""="","",IF(F139="متوقف",0,IFERROR(MAX(0,INDEX('المجموعات'!$F$6:$F$105,MATCH(D139&amp;"",'المجموعات'!$A$6:$A$105,0))-N(E139)),"")))</f>
        <v/>
      </c>
      <c r="I139" s="21">
        <f>IF(A139&amp;""="","",SUMIFS('الدفعات'!$E$6:$E$2005,'الدفعات'!$B$6:$B$2005,A139&amp;"",'الدفعات'!$C$6:$C$2005,D139&amp;"",'الدفعات'!$D$6:$D$2005,"&gt;="&amp;'الإعدادات'!$B$5,'الدفعات'!$D$6:$D$2005,"&lt;"&amp;'الإعدادات'!$B$6))</f>
        <v/>
      </c>
      <c r="J139" s="21">
        <f>IF(H139="","",ROUND(H139-I139,2))</f>
        <v/>
      </c>
      <c r="K139" s="20">
        <f>IF(A139&amp;""="","",COUNTIFS('الحضور'!$C$6:$C$3005,A139&amp;"",'الحضور'!$B$6:$B$3005,D139&amp;"",'الحضور'!$D$6:$D$3005,"حاضر",'الحضور'!$A$6:$A$3005,"&gt;="&amp;'الإعدادات'!$B$5,'الحضور'!$A$6:$A$3005,"&lt;"&amp;'الإعدادات'!$B$6))</f>
        <v/>
      </c>
      <c r="L139" s="20">
        <f>IF(A139&amp;""="","",COUNTIFS('الحضور'!$C$6:$C$3005,A139&amp;"",'الحضور'!$B$6:$B$3005,D139&amp;"",'الحضور'!$D$6:$D$3005,"غائب",'الحضور'!$A$6:$A$3005,"&gt;="&amp;'الإعدادات'!$B$5,'الحضور'!$A$6:$A$3005,"&lt;"&amp;'الإعدادات'!$B$6))</f>
        <v/>
      </c>
      <c r="M139" s="20">
        <f>IF(A139&amp;""="","",COUNTIFS('الحضور'!$C$6:$C$3005,A139&amp;"",'الحضور'!$B$6:$B$3005,D139&amp;"",'الحضور'!$D$6:$D$3005,"غائب بعذر",'الحضور'!$A$6:$A$3005,"&gt;="&amp;'الإعدادات'!$B$5,'الحضور'!$A$6:$A$3005,"&lt;"&amp;'الإعدادات'!$B$6))</f>
        <v/>
      </c>
      <c r="N139" s="22">
        <f>IF(A139&amp;""="","",IF(K139+L139=0,"",K139/(K139+L139)))</f>
        <v/>
      </c>
      <c r="O139" s="6">
        <f>IF(A139&amp;""="","",IF(H139="","كود مجموعة غير موجود",IF(F139="متوقف","متوقف",IF(J139&gt;0,IF(I139=0,"لم يدفع","جزئي"),"مسدد"))))</f>
        <v/>
      </c>
      <c r="P139" s="6">
        <f>IF(A139&amp;""="","",IF(AND(N('الإعدادات'!$B$7)&gt;0,L139&gt;='الإعدادات'!$B$7),"غياب متكرر",""))</f>
        <v/>
      </c>
      <c r="Q139" s="20">
        <f>IF(ISNUMBER(J139),IF(J139&gt;0,COUNTIFS($J$6:$J$505,"&gt;"&amp;J139)+COUNTIFS($J$6:J139,J139),""),"")</f>
        <v/>
      </c>
    </row>
    <row r="140">
      <c r="A140" s="5" t="n"/>
      <c r="B140" s="5" t="n"/>
      <c r="C140" s="17" t="n"/>
      <c r="D140" s="5" t="n"/>
      <c r="E140" s="18" t="n"/>
      <c r="F140" s="5" t="n"/>
      <c r="G140" s="6">
        <f>IF(A140&amp;""="","",IFERROR(INDEX('المجموعات'!$B$6:$B$105,MATCH(D140&amp;"",'المجموعات'!$A$6:$A$105,0))&amp;" - "&amp;INDEX('المجموعات'!$C$6:$C$105,MATCH(D140&amp;"",'المجموعات'!$A$6:$A$105,0)),"كود مجموعة غير موجود"))</f>
        <v/>
      </c>
      <c r="H140" s="21">
        <f>IF(A140&amp;""="","",IF(F140="متوقف",0,IFERROR(MAX(0,INDEX('المجموعات'!$F$6:$F$105,MATCH(D140&amp;"",'المجموعات'!$A$6:$A$105,0))-N(E140)),"")))</f>
        <v/>
      </c>
      <c r="I140" s="21">
        <f>IF(A140&amp;""="","",SUMIFS('الدفعات'!$E$6:$E$2005,'الدفعات'!$B$6:$B$2005,A140&amp;"",'الدفعات'!$C$6:$C$2005,D140&amp;"",'الدفعات'!$D$6:$D$2005,"&gt;="&amp;'الإعدادات'!$B$5,'الدفعات'!$D$6:$D$2005,"&lt;"&amp;'الإعدادات'!$B$6))</f>
        <v/>
      </c>
      <c r="J140" s="21">
        <f>IF(H140="","",ROUND(H140-I140,2))</f>
        <v/>
      </c>
      <c r="K140" s="20">
        <f>IF(A140&amp;""="","",COUNTIFS('الحضور'!$C$6:$C$3005,A140&amp;"",'الحضور'!$B$6:$B$3005,D140&amp;"",'الحضور'!$D$6:$D$3005,"حاضر",'الحضور'!$A$6:$A$3005,"&gt;="&amp;'الإعدادات'!$B$5,'الحضور'!$A$6:$A$3005,"&lt;"&amp;'الإعدادات'!$B$6))</f>
        <v/>
      </c>
      <c r="L140" s="20">
        <f>IF(A140&amp;""="","",COUNTIFS('الحضور'!$C$6:$C$3005,A140&amp;"",'الحضور'!$B$6:$B$3005,D140&amp;"",'الحضور'!$D$6:$D$3005,"غائب",'الحضور'!$A$6:$A$3005,"&gt;="&amp;'الإعدادات'!$B$5,'الحضور'!$A$6:$A$3005,"&lt;"&amp;'الإعدادات'!$B$6))</f>
        <v/>
      </c>
      <c r="M140" s="20">
        <f>IF(A140&amp;""="","",COUNTIFS('الحضور'!$C$6:$C$3005,A140&amp;"",'الحضور'!$B$6:$B$3005,D140&amp;"",'الحضور'!$D$6:$D$3005,"غائب بعذر",'الحضور'!$A$6:$A$3005,"&gt;="&amp;'الإعدادات'!$B$5,'الحضور'!$A$6:$A$3005,"&lt;"&amp;'الإعدادات'!$B$6))</f>
        <v/>
      </c>
      <c r="N140" s="22">
        <f>IF(A140&amp;""="","",IF(K140+L140=0,"",K140/(K140+L140)))</f>
        <v/>
      </c>
      <c r="O140" s="6">
        <f>IF(A140&amp;""="","",IF(H140="","كود مجموعة غير موجود",IF(F140="متوقف","متوقف",IF(J140&gt;0,IF(I140=0,"لم يدفع","جزئي"),"مسدد"))))</f>
        <v/>
      </c>
      <c r="P140" s="6">
        <f>IF(A140&amp;""="","",IF(AND(N('الإعدادات'!$B$7)&gt;0,L140&gt;='الإعدادات'!$B$7),"غياب متكرر",""))</f>
        <v/>
      </c>
      <c r="Q140" s="20">
        <f>IF(ISNUMBER(J140),IF(J140&gt;0,COUNTIFS($J$6:$J$505,"&gt;"&amp;J140)+COUNTIFS($J$6:J140,J140),""),"")</f>
        <v/>
      </c>
    </row>
    <row r="141">
      <c r="A141" s="5" t="n"/>
      <c r="B141" s="5" t="n"/>
      <c r="C141" s="17" t="n"/>
      <c r="D141" s="5" t="n"/>
      <c r="E141" s="18" t="n"/>
      <c r="F141" s="5" t="n"/>
      <c r="G141" s="6">
        <f>IF(A141&amp;""="","",IFERROR(INDEX('المجموعات'!$B$6:$B$105,MATCH(D141&amp;"",'المجموعات'!$A$6:$A$105,0))&amp;" - "&amp;INDEX('المجموعات'!$C$6:$C$105,MATCH(D141&amp;"",'المجموعات'!$A$6:$A$105,0)),"كود مجموعة غير موجود"))</f>
        <v/>
      </c>
      <c r="H141" s="21">
        <f>IF(A141&amp;""="","",IF(F141="متوقف",0,IFERROR(MAX(0,INDEX('المجموعات'!$F$6:$F$105,MATCH(D141&amp;"",'المجموعات'!$A$6:$A$105,0))-N(E141)),"")))</f>
        <v/>
      </c>
      <c r="I141" s="21">
        <f>IF(A141&amp;""="","",SUMIFS('الدفعات'!$E$6:$E$2005,'الدفعات'!$B$6:$B$2005,A141&amp;"",'الدفعات'!$C$6:$C$2005,D141&amp;"",'الدفعات'!$D$6:$D$2005,"&gt;="&amp;'الإعدادات'!$B$5,'الدفعات'!$D$6:$D$2005,"&lt;"&amp;'الإعدادات'!$B$6))</f>
        <v/>
      </c>
      <c r="J141" s="21">
        <f>IF(H141="","",ROUND(H141-I141,2))</f>
        <v/>
      </c>
      <c r="K141" s="20">
        <f>IF(A141&amp;""="","",COUNTIFS('الحضور'!$C$6:$C$3005,A141&amp;"",'الحضور'!$B$6:$B$3005,D141&amp;"",'الحضور'!$D$6:$D$3005,"حاضر",'الحضور'!$A$6:$A$3005,"&gt;="&amp;'الإعدادات'!$B$5,'الحضور'!$A$6:$A$3005,"&lt;"&amp;'الإعدادات'!$B$6))</f>
        <v/>
      </c>
      <c r="L141" s="20">
        <f>IF(A141&amp;""="","",COUNTIFS('الحضور'!$C$6:$C$3005,A141&amp;"",'الحضور'!$B$6:$B$3005,D141&amp;"",'الحضور'!$D$6:$D$3005,"غائب",'الحضور'!$A$6:$A$3005,"&gt;="&amp;'الإعدادات'!$B$5,'الحضور'!$A$6:$A$3005,"&lt;"&amp;'الإعدادات'!$B$6))</f>
        <v/>
      </c>
      <c r="M141" s="20">
        <f>IF(A141&amp;""="","",COUNTIFS('الحضور'!$C$6:$C$3005,A141&amp;"",'الحضور'!$B$6:$B$3005,D141&amp;"",'الحضور'!$D$6:$D$3005,"غائب بعذر",'الحضور'!$A$6:$A$3005,"&gt;="&amp;'الإعدادات'!$B$5,'الحضور'!$A$6:$A$3005,"&lt;"&amp;'الإعدادات'!$B$6))</f>
        <v/>
      </c>
      <c r="N141" s="22">
        <f>IF(A141&amp;""="","",IF(K141+L141=0,"",K141/(K141+L141)))</f>
        <v/>
      </c>
      <c r="O141" s="6">
        <f>IF(A141&amp;""="","",IF(H141="","كود مجموعة غير موجود",IF(F141="متوقف","متوقف",IF(J141&gt;0,IF(I141=0,"لم يدفع","جزئي"),"مسدد"))))</f>
        <v/>
      </c>
      <c r="P141" s="6">
        <f>IF(A141&amp;""="","",IF(AND(N('الإعدادات'!$B$7)&gt;0,L141&gt;='الإعدادات'!$B$7),"غياب متكرر",""))</f>
        <v/>
      </c>
      <c r="Q141" s="20">
        <f>IF(ISNUMBER(J141),IF(J141&gt;0,COUNTIFS($J$6:$J$505,"&gt;"&amp;J141)+COUNTIFS($J$6:J141,J141),""),"")</f>
        <v/>
      </c>
    </row>
    <row r="142">
      <c r="A142" s="5" t="n"/>
      <c r="B142" s="5" t="n"/>
      <c r="C142" s="17" t="n"/>
      <c r="D142" s="5" t="n"/>
      <c r="E142" s="18" t="n"/>
      <c r="F142" s="5" t="n"/>
      <c r="G142" s="6">
        <f>IF(A142&amp;""="","",IFERROR(INDEX('المجموعات'!$B$6:$B$105,MATCH(D142&amp;"",'المجموعات'!$A$6:$A$105,0))&amp;" - "&amp;INDEX('المجموعات'!$C$6:$C$105,MATCH(D142&amp;"",'المجموعات'!$A$6:$A$105,0)),"كود مجموعة غير موجود"))</f>
        <v/>
      </c>
      <c r="H142" s="21">
        <f>IF(A142&amp;""="","",IF(F142="متوقف",0,IFERROR(MAX(0,INDEX('المجموعات'!$F$6:$F$105,MATCH(D142&amp;"",'المجموعات'!$A$6:$A$105,0))-N(E142)),"")))</f>
        <v/>
      </c>
      <c r="I142" s="21">
        <f>IF(A142&amp;""="","",SUMIFS('الدفعات'!$E$6:$E$2005,'الدفعات'!$B$6:$B$2005,A142&amp;"",'الدفعات'!$C$6:$C$2005,D142&amp;"",'الدفعات'!$D$6:$D$2005,"&gt;="&amp;'الإعدادات'!$B$5,'الدفعات'!$D$6:$D$2005,"&lt;"&amp;'الإعدادات'!$B$6))</f>
        <v/>
      </c>
      <c r="J142" s="21">
        <f>IF(H142="","",ROUND(H142-I142,2))</f>
        <v/>
      </c>
      <c r="K142" s="20">
        <f>IF(A142&amp;""="","",COUNTIFS('الحضور'!$C$6:$C$3005,A142&amp;"",'الحضور'!$B$6:$B$3005,D142&amp;"",'الحضور'!$D$6:$D$3005,"حاضر",'الحضور'!$A$6:$A$3005,"&gt;="&amp;'الإعدادات'!$B$5,'الحضور'!$A$6:$A$3005,"&lt;"&amp;'الإعدادات'!$B$6))</f>
        <v/>
      </c>
      <c r="L142" s="20">
        <f>IF(A142&amp;""="","",COUNTIFS('الحضور'!$C$6:$C$3005,A142&amp;"",'الحضور'!$B$6:$B$3005,D142&amp;"",'الحضور'!$D$6:$D$3005,"غائب",'الحضور'!$A$6:$A$3005,"&gt;="&amp;'الإعدادات'!$B$5,'الحضور'!$A$6:$A$3005,"&lt;"&amp;'الإعدادات'!$B$6))</f>
        <v/>
      </c>
      <c r="M142" s="20">
        <f>IF(A142&amp;""="","",COUNTIFS('الحضور'!$C$6:$C$3005,A142&amp;"",'الحضور'!$B$6:$B$3005,D142&amp;"",'الحضور'!$D$6:$D$3005,"غائب بعذر",'الحضور'!$A$6:$A$3005,"&gt;="&amp;'الإعدادات'!$B$5,'الحضور'!$A$6:$A$3005,"&lt;"&amp;'الإعدادات'!$B$6))</f>
        <v/>
      </c>
      <c r="N142" s="22">
        <f>IF(A142&amp;""="","",IF(K142+L142=0,"",K142/(K142+L142)))</f>
        <v/>
      </c>
      <c r="O142" s="6">
        <f>IF(A142&amp;""="","",IF(H142="","كود مجموعة غير موجود",IF(F142="متوقف","متوقف",IF(J142&gt;0,IF(I142=0,"لم يدفع","جزئي"),"مسدد"))))</f>
        <v/>
      </c>
      <c r="P142" s="6">
        <f>IF(A142&amp;""="","",IF(AND(N('الإعدادات'!$B$7)&gt;0,L142&gt;='الإعدادات'!$B$7),"غياب متكرر",""))</f>
        <v/>
      </c>
      <c r="Q142" s="20">
        <f>IF(ISNUMBER(J142),IF(J142&gt;0,COUNTIFS($J$6:$J$505,"&gt;"&amp;J142)+COUNTIFS($J$6:J142,J142),""),"")</f>
        <v/>
      </c>
    </row>
    <row r="143">
      <c r="A143" s="5" t="n"/>
      <c r="B143" s="5" t="n"/>
      <c r="C143" s="17" t="n"/>
      <c r="D143" s="5" t="n"/>
      <c r="E143" s="18" t="n"/>
      <c r="F143" s="5" t="n"/>
      <c r="G143" s="6">
        <f>IF(A143&amp;""="","",IFERROR(INDEX('المجموعات'!$B$6:$B$105,MATCH(D143&amp;"",'المجموعات'!$A$6:$A$105,0))&amp;" - "&amp;INDEX('المجموعات'!$C$6:$C$105,MATCH(D143&amp;"",'المجموعات'!$A$6:$A$105,0)),"كود مجموعة غير موجود"))</f>
        <v/>
      </c>
      <c r="H143" s="21">
        <f>IF(A143&amp;""="","",IF(F143="متوقف",0,IFERROR(MAX(0,INDEX('المجموعات'!$F$6:$F$105,MATCH(D143&amp;"",'المجموعات'!$A$6:$A$105,0))-N(E143)),"")))</f>
        <v/>
      </c>
      <c r="I143" s="21">
        <f>IF(A143&amp;""="","",SUMIFS('الدفعات'!$E$6:$E$2005,'الدفعات'!$B$6:$B$2005,A143&amp;"",'الدفعات'!$C$6:$C$2005,D143&amp;"",'الدفعات'!$D$6:$D$2005,"&gt;="&amp;'الإعدادات'!$B$5,'الدفعات'!$D$6:$D$2005,"&lt;"&amp;'الإعدادات'!$B$6))</f>
        <v/>
      </c>
      <c r="J143" s="21">
        <f>IF(H143="","",ROUND(H143-I143,2))</f>
        <v/>
      </c>
      <c r="K143" s="20">
        <f>IF(A143&amp;""="","",COUNTIFS('الحضور'!$C$6:$C$3005,A143&amp;"",'الحضور'!$B$6:$B$3005,D143&amp;"",'الحضور'!$D$6:$D$3005,"حاضر",'الحضور'!$A$6:$A$3005,"&gt;="&amp;'الإعدادات'!$B$5,'الحضور'!$A$6:$A$3005,"&lt;"&amp;'الإعدادات'!$B$6))</f>
        <v/>
      </c>
      <c r="L143" s="20">
        <f>IF(A143&amp;""="","",COUNTIFS('الحضور'!$C$6:$C$3005,A143&amp;"",'الحضور'!$B$6:$B$3005,D143&amp;"",'الحضور'!$D$6:$D$3005,"غائب",'الحضور'!$A$6:$A$3005,"&gt;="&amp;'الإعدادات'!$B$5,'الحضور'!$A$6:$A$3005,"&lt;"&amp;'الإعدادات'!$B$6))</f>
        <v/>
      </c>
      <c r="M143" s="20">
        <f>IF(A143&amp;""="","",COUNTIFS('الحضور'!$C$6:$C$3005,A143&amp;"",'الحضور'!$B$6:$B$3005,D143&amp;"",'الحضور'!$D$6:$D$3005,"غائب بعذر",'الحضور'!$A$6:$A$3005,"&gt;="&amp;'الإعدادات'!$B$5,'الحضور'!$A$6:$A$3005,"&lt;"&amp;'الإعدادات'!$B$6))</f>
        <v/>
      </c>
      <c r="N143" s="22">
        <f>IF(A143&amp;""="","",IF(K143+L143=0,"",K143/(K143+L143)))</f>
        <v/>
      </c>
      <c r="O143" s="6">
        <f>IF(A143&amp;""="","",IF(H143="","كود مجموعة غير موجود",IF(F143="متوقف","متوقف",IF(J143&gt;0,IF(I143=0,"لم يدفع","جزئي"),"مسدد"))))</f>
        <v/>
      </c>
      <c r="P143" s="6">
        <f>IF(A143&amp;""="","",IF(AND(N('الإعدادات'!$B$7)&gt;0,L143&gt;='الإعدادات'!$B$7),"غياب متكرر",""))</f>
        <v/>
      </c>
      <c r="Q143" s="20">
        <f>IF(ISNUMBER(J143),IF(J143&gt;0,COUNTIFS($J$6:$J$505,"&gt;"&amp;J143)+COUNTIFS($J$6:J143,J143),""),"")</f>
        <v/>
      </c>
    </row>
    <row r="144">
      <c r="A144" s="5" t="n"/>
      <c r="B144" s="5" t="n"/>
      <c r="C144" s="17" t="n"/>
      <c r="D144" s="5" t="n"/>
      <c r="E144" s="18" t="n"/>
      <c r="F144" s="5" t="n"/>
      <c r="G144" s="6">
        <f>IF(A144&amp;""="","",IFERROR(INDEX('المجموعات'!$B$6:$B$105,MATCH(D144&amp;"",'المجموعات'!$A$6:$A$105,0))&amp;" - "&amp;INDEX('المجموعات'!$C$6:$C$105,MATCH(D144&amp;"",'المجموعات'!$A$6:$A$105,0)),"كود مجموعة غير موجود"))</f>
        <v/>
      </c>
      <c r="H144" s="21">
        <f>IF(A144&amp;""="","",IF(F144="متوقف",0,IFERROR(MAX(0,INDEX('المجموعات'!$F$6:$F$105,MATCH(D144&amp;"",'المجموعات'!$A$6:$A$105,0))-N(E144)),"")))</f>
        <v/>
      </c>
      <c r="I144" s="21">
        <f>IF(A144&amp;""="","",SUMIFS('الدفعات'!$E$6:$E$2005,'الدفعات'!$B$6:$B$2005,A144&amp;"",'الدفعات'!$C$6:$C$2005,D144&amp;"",'الدفعات'!$D$6:$D$2005,"&gt;="&amp;'الإعدادات'!$B$5,'الدفعات'!$D$6:$D$2005,"&lt;"&amp;'الإعدادات'!$B$6))</f>
        <v/>
      </c>
      <c r="J144" s="21">
        <f>IF(H144="","",ROUND(H144-I144,2))</f>
        <v/>
      </c>
      <c r="K144" s="20">
        <f>IF(A144&amp;""="","",COUNTIFS('الحضور'!$C$6:$C$3005,A144&amp;"",'الحضور'!$B$6:$B$3005,D144&amp;"",'الحضور'!$D$6:$D$3005,"حاضر",'الحضور'!$A$6:$A$3005,"&gt;="&amp;'الإعدادات'!$B$5,'الحضور'!$A$6:$A$3005,"&lt;"&amp;'الإعدادات'!$B$6))</f>
        <v/>
      </c>
      <c r="L144" s="20">
        <f>IF(A144&amp;""="","",COUNTIFS('الحضور'!$C$6:$C$3005,A144&amp;"",'الحضور'!$B$6:$B$3005,D144&amp;"",'الحضور'!$D$6:$D$3005,"غائب",'الحضور'!$A$6:$A$3005,"&gt;="&amp;'الإعدادات'!$B$5,'الحضور'!$A$6:$A$3005,"&lt;"&amp;'الإعدادات'!$B$6))</f>
        <v/>
      </c>
      <c r="M144" s="20">
        <f>IF(A144&amp;""="","",COUNTIFS('الحضور'!$C$6:$C$3005,A144&amp;"",'الحضور'!$B$6:$B$3005,D144&amp;"",'الحضور'!$D$6:$D$3005,"غائب بعذر",'الحضور'!$A$6:$A$3005,"&gt;="&amp;'الإعدادات'!$B$5,'الحضور'!$A$6:$A$3005,"&lt;"&amp;'الإعدادات'!$B$6))</f>
        <v/>
      </c>
      <c r="N144" s="22">
        <f>IF(A144&amp;""="","",IF(K144+L144=0,"",K144/(K144+L144)))</f>
        <v/>
      </c>
      <c r="O144" s="6">
        <f>IF(A144&amp;""="","",IF(H144="","كود مجموعة غير موجود",IF(F144="متوقف","متوقف",IF(J144&gt;0,IF(I144=0,"لم يدفع","جزئي"),"مسدد"))))</f>
        <v/>
      </c>
      <c r="P144" s="6">
        <f>IF(A144&amp;""="","",IF(AND(N('الإعدادات'!$B$7)&gt;0,L144&gt;='الإعدادات'!$B$7),"غياب متكرر",""))</f>
        <v/>
      </c>
      <c r="Q144" s="20">
        <f>IF(ISNUMBER(J144),IF(J144&gt;0,COUNTIFS($J$6:$J$505,"&gt;"&amp;J144)+COUNTIFS($J$6:J144,J144),""),"")</f>
        <v/>
      </c>
    </row>
    <row r="145">
      <c r="A145" s="5" t="n"/>
      <c r="B145" s="5" t="n"/>
      <c r="C145" s="17" t="n"/>
      <c r="D145" s="5" t="n"/>
      <c r="E145" s="18" t="n"/>
      <c r="F145" s="5" t="n"/>
      <c r="G145" s="6">
        <f>IF(A145&amp;""="","",IFERROR(INDEX('المجموعات'!$B$6:$B$105,MATCH(D145&amp;"",'المجموعات'!$A$6:$A$105,0))&amp;" - "&amp;INDEX('المجموعات'!$C$6:$C$105,MATCH(D145&amp;"",'المجموعات'!$A$6:$A$105,0)),"كود مجموعة غير موجود"))</f>
        <v/>
      </c>
      <c r="H145" s="21">
        <f>IF(A145&amp;""="","",IF(F145="متوقف",0,IFERROR(MAX(0,INDEX('المجموعات'!$F$6:$F$105,MATCH(D145&amp;"",'المجموعات'!$A$6:$A$105,0))-N(E145)),"")))</f>
        <v/>
      </c>
      <c r="I145" s="21">
        <f>IF(A145&amp;""="","",SUMIFS('الدفعات'!$E$6:$E$2005,'الدفعات'!$B$6:$B$2005,A145&amp;"",'الدفعات'!$C$6:$C$2005,D145&amp;"",'الدفعات'!$D$6:$D$2005,"&gt;="&amp;'الإعدادات'!$B$5,'الدفعات'!$D$6:$D$2005,"&lt;"&amp;'الإعدادات'!$B$6))</f>
        <v/>
      </c>
      <c r="J145" s="21">
        <f>IF(H145="","",ROUND(H145-I145,2))</f>
        <v/>
      </c>
      <c r="K145" s="20">
        <f>IF(A145&amp;""="","",COUNTIFS('الحضور'!$C$6:$C$3005,A145&amp;"",'الحضور'!$B$6:$B$3005,D145&amp;"",'الحضور'!$D$6:$D$3005,"حاضر",'الحضور'!$A$6:$A$3005,"&gt;="&amp;'الإعدادات'!$B$5,'الحضور'!$A$6:$A$3005,"&lt;"&amp;'الإعدادات'!$B$6))</f>
        <v/>
      </c>
      <c r="L145" s="20">
        <f>IF(A145&amp;""="","",COUNTIFS('الحضور'!$C$6:$C$3005,A145&amp;"",'الحضور'!$B$6:$B$3005,D145&amp;"",'الحضور'!$D$6:$D$3005,"غائب",'الحضور'!$A$6:$A$3005,"&gt;="&amp;'الإعدادات'!$B$5,'الحضور'!$A$6:$A$3005,"&lt;"&amp;'الإعدادات'!$B$6))</f>
        <v/>
      </c>
      <c r="M145" s="20">
        <f>IF(A145&amp;""="","",COUNTIFS('الحضور'!$C$6:$C$3005,A145&amp;"",'الحضور'!$B$6:$B$3005,D145&amp;"",'الحضور'!$D$6:$D$3005,"غائب بعذر",'الحضور'!$A$6:$A$3005,"&gt;="&amp;'الإعدادات'!$B$5,'الحضور'!$A$6:$A$3005,"&lt;"&amp;'الإعدادات'!$B$6))</f>
        <v/>
      </c>
      <c r="N145" s="22">
        <f>IF(A145&amp;""="","",IF(K145+L145=0,"",K145/(K145+L145)))</f>
        <v/>
      </c>
      <c r="O145" s="6">
        <f>IF(A145&amp;""="","",IF(H145="","كود مجموعة غير موجود",IF(F145="متوقف","متوقف",IF(J145&gt;0,IF(I145=0,"لم يدفع","جزئي"),"مسدد"))))</f>
        <v/>
      </c>
      <c r="P145" s="6">
        <f>IF(A145&amp;""="","",IF(AND(N('الإعدادات'!$B$7)&gt;0,L145&gt;='الإعدادات'!$B$7),"غياب متكرر",""))</f>
        <v/>
      </c>
      <c r="Q145" s="20">
        <f>IF(ISNUMBER(J145),IF(J145&gt;0,COUNTIFS($J$6:$J$505,"&gt;"&amp;J145)+COUNTIFS($J$6:J145,J145),""),"")</f>
        <v/>
      </c>
    </row>
    <row r="146">
      <c r="A146" s="5" t="n"/>
      <c r="B146" s="5" t="n"/>
      <c r="C146" s="17" t="n"/>
      <c r="D146" s="5" t="n"/>
      <c r="E146" s="18" t="n"/>
      <c r="F146" s="5" t="n"/>
      <c r="G146" s="6">
        <f>IF(A146&amp;""="","",IFERROR(INDEX('المجموعات'!$B$6:$B$105,MATCH(D146&amp;"",'المجموعات'!$A$6:$A$105,0))&amp;" - "&amp;INDEX('المجموعات'!$C$6:$C$105,MATCH(D146&amp;"",'المجموعات'!$A$6:$A$105,0)),"كود مجموعة غير موجود"))</f>
        <v/>
      </c>
      <c r="H146" s="21">
        <f>IF(A146&amp;""="","",IF(F146="متوقف",0,IFERROR(MAX(0,INDEX('المجموعات'!$F$6:$F$105,MATCH(D146&amp;"",'المجموعات'!$A$6:$A$105,0))-N(E146)),"")))</f>
        <v/>
      </c>
      <c r="I146" s="21">
        <f>IF(A146&amp;""="","",SUMIFS('الدفعات'!$E$6:$E$2005,'الدفعات'!$B$6:$B$2005,A146&amp;"",'الدفعات'!$C$6:$C$2005,D146&amp;"",'الدفعات'!$D$6:$D$2005,"&gt;="&amp;'الإعدادات'!$B$5,'الدفعات'!$D$6:$D$2005,"&lt;"&amp;'الإعدادات'!$B$6))</f>
        <v/>
      </c>
      <c r="J146" s="21">
        <f>IF(H146="","",ROUND(H146-I146,2))</f>
        <v/>
      </c>
      <c r="K146" s="20">
        <f>IF(A146&amp;""="","",COUNTIFS('الحضور'!$C$6:$C$3005,A146&amp;"",'الحضور'!$B$6:$B$3005,D146&amp;"",'الحضور'!$D$6:$D$3005,"حاضر",'الحضور'!$A$6:$A$3005,"&gt;="&amp;'الإعدادات'!$B$5,'الحضور'!$A$6:$A$3005,"&lt;"&amp;'الإعدادات'!$B$6))</f>
        <v/>
      </c>
      <c r="L146" s="20">
        <f>IF(A146&amp;""="","",COUNTIFS('الحضور'!$C$6:$C$3005,A146&amp;"",'الحضور'!$B$6:$B$3005,D146&amp;"",'الحضور'!$D$6:$D$3005,"غائب",'الحضور'!$A$6:$A$3005,"&gt;="&amp;'الإعدادات'!$B$5,'الحضور'!$A$6:$A$3005,"&lt;"&amp;'الإعدادات'!$B$6))</f>
        <v/>
      </c>
      <c r="M146" s="20">
        <f>IF(A146&amp;""="","",COUNTIFS('الحضور'!$C$6:$C$3005,A146&amp;"",'الحضور'!$B$6:$B$3005,D146&amp;"",'الحضور'!$D$6:$D$3005,"غائب بعذر",'الحضور'!$A$6:$A$3005,"&gt;="&amp;'الإعدادات'!$B$5,'الحضور'!$A$6:$A$3005,"&lt;"&amp;'الإعدادات'!$B$6))</f>
        <v/>
      </c>
      <c r="N146" s="22">
        <f>IF(A146&amp;""="","",IF(K146+L146=0,"",K146/(K146+L146)))</f>
        <v/>
      </c>
      <c r="O146" s="6">
        <f>IF(A146&amp;""="","",IF(H146="","كود مجموعة غير موجود",IF(F146="متوقف","متوقف",IF(J146&gt;0,IF(I146=0,"لم يدفع","جزئي"),"مسدد"))))</f>
        <v/>
      </c>
      <c r="P146" s="6">
        <f>IF(A146&amp;""="","",IF(AND(N('الإعدادات'!$B$7)&gt;0,L146&gt;='الإعدادات'!$B$7),"غياب متكرر",""))</f>
        <v/>
      </c>
      <c r="Q146" s="20">
        <f>IF(ISNUMBER(J146),IF(J146&gt;0,COUNTIFS($J$6:$J$505,"&gt;"&amp;J146)+COUNTIFS($J$6:J146,J146),""),"")</f>
        <v/>
      </c>
    </row>
    <row r="147">
      <c r="A147" s="5" t="n"/>
      <c r="B147" s="5" t="n"/>
      <c r="C147" s="17" t="n"/>
      <c r="D147" s="5" t="n"/>
      <c r="E147" s="18" t="n"/>
      <c r="F147" s="5" t="n"/>
      <c r="G147" s="6">
        <f>IF(A147&amp;""="","",IFERROR(INDEX('المجموعات'!$B$6:$B$105,MATCH(D147&amp;"",'المجموعات'!$A$6:$A$105,0))&amp;" - "&amp;INDEX('المجموعات'!$C$6:$C$105,MATCH(D147&amp;"",'المجموعات'!$A$6:$A$105,0)),"كود مجموعة غير موجود"))</f>
        <v/>
      </c>
      <c r="H147" s="21">
        <f>IF(A147&amp;""="","",IF(F147="متوقف",0,IFERROR(MAX(0,INDEX('المجموعات'!$F$6:$F$105,MATCH(D147&amp;"",'المجموعات'!$A$6:$A$105,0))-N(E147)),"")))</f>
        <v/>
      </c>
      <c r="I147" s="21">
        <f>IF(A147&amp;""="","",SUMIFS('الدفعات'!$E$6:$E$2005,'الدفعات'!$B$6:$B$2005,A147&amp;"",'الدفعات'!$C$6:$C$2005,D147&amp;"",'الدفعات'!$D$6:$D$2005,"&gt;="&amp;'الإعدادات'!$B$5,'الدفعات'!$D$6:$D$2005,"&lt;"&amp;'الإعدادات'!$B$6))</f>
        <v/>
      </c>
      <c r="J147" s="21">
        <f>IF(H147="","",ROUND(H147-I147,2))</f>
        <v/>
      </c>
      <c r="K147" s="20">
        <f>IF(A147&amp;""="","",COUNTIFS('الحضور'!$C$6:$C$3005,A147&amp;"",'الحضور'!$B$6:$B$3005,D147&amp;"",'الحضور'!$D$6:$D$3005,"حاضر",'الحضور'!$A$6:$A$3005,"&gt;="&amp;'الإعدادات'!$B$5,'الحضور'!$A$6:$A$3005,"&lt;"&amp;'الإعدادات'!$B$6))</f>
        <v/>
      </c>
      <c r="L147" s="20">
        <f>IF(A147&amp;""="","",COUNTIFS('الحضور'!$C$6:$C$3005,A147&amp;"",'الحضور'!$B$6:$B$3005,D147&amp;"",'الحضور'!$D$6:$D$3005,"غائب",'الحضور'!$A$6:$A$3005,"&gt;="&amp;'الإعدادات'!$B$5,'الحضور'!$A$6:$A$3005,"&lt;"&amp;'الإعدادات'!$B$6))</f>
        <v/>
      </c>
      <c r="M147" s="20">
        <f>IF(A147&amp;""="","",COUNTIFS('الحضور'!$C$6:$C$3005,A147&amp;"",'الحضور'!$B$6:$B$3005,D147&amp;"",'الحضور'!$D$6:$D$3005,"غائب بعذر",'الحضور'!$A$6:$A$3005,"&gt;="&amp;'الإعدادات'!$B$5,'الحضور'!$A$6:$A$3005,"&lt;"&amp;'الإعدادات'!$B$6))</f>
        <v/>
      </c>
      <c r="N147" s="22">
        <f>IF(A147&amp;""="","",IF(K147+L147=0,"",K147/(K147+L147)))</f>
        <v/>
      </c>
      <c r="O147" s="6">
        <f>IF(A147&amp;""="","",IF(H147="","كود مجموعة غير موجود",IF(F147="متوقف","متوقف",IF(J147&gt;0,IF(I147=0,"لم يدفع","جزئي"),"مسدد"))))</f>
        <v/>
      </c>
      <c r="P147" s="6">
        <f>IF(A147&amp;""="","",IF(AND(N('الإعدادات'!$B$7)&gt;0,L147&gt;='الإعدادات'!$B$7),"غياب متكرر",""))</f>
        <v/>
      </c>
      <c r="Q147" s="20">
        <f>IF(ISNUMBER(J147),IF(J147&gt;0,COUNTIFS($J$6:$J$505,"&gt;"&amp;J147)+COUNTIFS($J$6:J147,J147),""),"")</f>
        <v/>
      </c>
    </row>
    <row r="148">
      <c r="A148" s="5" t="n"/>
      <c r="B148" s="5" t="n"/>
      <c r="C148" s="17" t="n"/>
      <c r="D148" s="5" t="n"/>
      <c r="E148" s="18" t="n"/>
      <c r="F148" s="5" t="n"/>
      <c r="G148" s="6">
        <f>IF(A148&amp;""="","",IFERROR(INDEX('المجموعات'!$B$6:$B$105,MATCH(D148&amp;"",'المجموعات'!$A$6:$A$105,0))&amp;" - "&amp;INDEX('المجموعات'!$C$6:$C$105,MATCH(D148&amp;"",'المجموعات'!$A$6:$A$105,0)),"كود مجموعة غير موجود"))</f>
        <v/>
      </c>
      <c r="H148" s="21">
        <f>IF(A148&amp;""="","",IF(F148="متوقف",0,IFERROR(MAX(0,INDEX('المجموعات'!$F$6:$F$105,MATCH(D148&amp;"",'المجموعات'!$A$6:$A$105,0))-N(E148)),"")))</f>
        <v/>
      </c>
      <c r="I148" s="21">
        <f>IF(A148&amp;""="","",SUMIFS('الدفعات'!$E$6:$E$2005,'الدفعات'!$B$6:$B$2005,A148&amp;"",'الدفعات'!$C$6:$C$2005,D148&amp;"",'الدفعات'!$D$6:$D$2005,"&gt;="&amp;'الإعدادات'!$B$5,'الدفعات'!$D$6:$D$2005,"&lt;"&amp;'الإعدادات'!$B$6))</f>
        <v/>
      </c>
      <c r="J148" s="21">
        <f>IF(H148="","",ROUND(H148-I148,2))</f>
        <v/>
      </c>
      <c r="K148" s="20">
        <f>IF(A148&amp;""="","",COUNTIFS('الحضور'!$C$6:$C$3005,A148&amp;"",'الحضور'!$B$6:$B$3005,D148&amp;"",'الحضور'!$D$6:$D$3005,"حاضر",'الحضور'!$A$6:$A$3005,"&gt;="&amp;'الإعدادات'!$B$5,'الحضور'!$A$6:$A$3005,"&lt;"&amp;'الإعدادات'!$B$6))</f>
        <v/>
      </c>
      <c r="L148" s="20">
        <f>IF(A148&amp;""="","",COUNTIFS('الحضور'!$C$6:$C$3005,A148&amp;"",'الحضور'!$B$6:$B$3005,D148&amp;"",'الحضور'!$D$6:$D$3005,"غائب",'الحضور'!$A$6:$A$3005,"&gt;="&amp;'الإعدادات'!$B$5,'الحضور'!$A$6:$A$3005,"&lt;"&amp;'الإعدادات'!$B$6))</f>
        <v/>
      </c>
      <c r="M148" s="20">
        <f>IF(A148&amp;""="","",COUNTIFS('الحضور'!$C$6:$C$3005,A148&amp;"",'الحضور'!$B$6:$B$3005,D148&amp;"",'الحضور'!$D$6:$D$3005,"غائب بعذر",'الحضور'!$A$6:$A$3005,"&gt;="&amp;'الإعدادات'!$B$5,'الحضور'!$A$6:$A$3005,"&lt;"&amp;'الإعدادات'!$B$6))</f>
        <v/>
      </c>
      <c r="N148" s="22">
        <f>IF(A148&amp;""="","",IF(K148+L148=0,"",K148/(K148+L148)))</f>
        <v/>
      </c>
      <c r="O148" s="6">
        <f>IF(A148&amp;""="","",IF(H148="","كود مجموعة غير موجود",IF(F148="متوقف","متوقف",IF(J148&gt;0,IF(I148=0,"لم يدفع","جزئي"),"مسدد"))))</f>
        <v/>
      </c>
      <c r="P148" s="6">
        <f>IF(A148&amp;""="","",IF(AND(N('الإعدادات'!$B$7)&gt;0,L148&gt;='الإعدادات'!$B$7),"غياب متكرر",""))</f>
        <v/>
      </c>
      <c r="Q148" s="20">
        <f>IF(ISNUMBER(J148),IF(J148&gt;0,COUNTIFS($J$6:$J$505,"&gt;"&amp;J148)+COUNTIFS($J$6:J148,J148),""),"")</f>
        <v/>
      </c>
    </row>
    <row r="149">
      <c r="A149" s="5" t="n"/>
      <c r="B149" s="5" t="n"/>
      <c r="C149" s="17" t="n"/>
      <c r="D149" s="5" t="n"/>
      <c r="E149" s="18" t="n"/>
      <c r="F149" s="5" t="n"/>
      <c r="G149" s="6">
        <f>IF(A149&amp;""="","",IFERROR(INDEX('المجموعات'!$B$6:$B$105,MATCH(D149&amp;"",'المجموعات'!$A$6:$A$105,0))&amp;" - "&amp;INDEX('المجموعات'!$C$6:$C$105,MATCH(D149&amp;"",'المجموعات'!$A$6:$A$105,0)),"كود مجموعة غير موجود"))</f>
        <v/>
      </c>
      <c r="H149" s="21">
        <f>IF(A149&amp;""="","",IF(F149="متوقف",0,IFERROR(MAX(0,INDEX('المجموعات'!$F$6:$F$105,MATCH(D149&amp;"",'المجموعات'!$A$6:$A$105,0))-N(E149)),"")))</f>
        <v/>
      </c>
      <c r="I149" s="21">
        <f>IF(A149&amp;""="","",SUMIFS('الدفعات'!$E$6:$E$2005,'الدفعات'!$B$6:$B$2005,A149&amp;"",'الدفعات'!$C$6:$C$2005,D149&amp;"",'الدفعات'!$D$6:$D$2005,"&gt;="&amp;'الإعدادات'!$B$5,'الدفعات'!$D$6:$D$2005,"&lt;"&amp;'الإعدادات'!$B$6))</f>
        <v/>
      </c>
      <c r="J149" s="21">
        <f>IF(H149="","",ROUND(H149-I149,2))</f>
        <v/>
      </c>
      <c r="K149" s="20">
        <f>IF(A149&amp;""="","",COUNTIFS('الحضور'!$C$6:$C$3005,A149&amp;"",'الحضور'!$B$6:$B$3005,D149&amp;"",'الحضور'!$D$6:$D$3005,"حاضر",'الحضور'!$A$6:$A$3005,"&gt;="&amp;'الإعدادات'!$B$5,'الحضور'!$A$6:$A$3005,"&lt;"&amp;'الإعدادات'!$B$6))</f>
        <v/>
      </c>
      <c r="L149" s="20">
        <f>IF(A149&amp;""="","",COUNTIFS('الحضور'!$C$6:$C$3005,A149&amp;"",'الحضور'!$B$6:$B$3005,D149&amp;"",'الحضور'!$D$6:$D$3005,"غائب",'الحضور'!$A$6:$A$3005,"&gt;="&amp;'الإعدادات'!$B$5,'الحضور'!$A$6:$A$3005,"&lt;"&amp;'الإعدادات'!$B$6))</f>
        <v/>
      </c>
      <c r="M149" s="20">
        <f>IF(A149&amp;""="","",COUNTIFS('الحضور'!$C$6:$C$3005,A149&amp;"",'الحضور'!$B$6:$B$3005,D149&amp;"",'الحضور'!$D$6:$D$3005,"غائب بعذر",'الحضور'!$A$6:$A$3005,"&gt;="&amp;'الإعدادات'!$B$5,'الحضور'!$A$6:$A$3005,"&lt;"&amp;'الإعدادات'!$B$6))</f>
        <v/>
      </c>
      <c r="N149" s="22">
        <f>IF(A149&amp;""="","",IF(K149+L149=0,"",K149/(K149+L149)))</f>
        <v/>
      </c>
      <c r="O149" s="6">
        <f>IF(A149&amp;""="","",IF(H149="","كود مجموعة غير موجود",IF(F149="متوقف","متوقف",IF(J149&gt;0,IF(I149=0,"لم يدفع","جزئي"),"مسدد"))))</f>
        <v/>
      </c>
      <c r="P149" s="6">
        <f>IF(A149&amp;""="","",IF(AND(N('الإعدادات'!$B$7)&gt;0,L149&gt;='الإعدادات'!$B$7),"غياب متكرر",""))</f>
        <v/>
      </c>
      <c r="Q149" s="20">
        <f>IF(ISNUMBER(J149),IF(J149&gt;0,COUNTIFS($J$6:$J$505,"&gt;"&amp;J149)+COUNTIFS($J$6:J149,J149),""),"")</f>
        <v/>
      </c>
    </row>
    <row r="150">
      <c r="A150" s="5" t="n"/>
      <c r="B150" s="5" t="n"/>
      <c r="C150" s="17" t="n"/>
      <c r="D150" s="5" t="n"/>
      <c r="E150" s="18" t="n"/>
      <c r="F150" s="5" t="n"/>
      <c r="G150" s="6">
        <f>IF(A150&amp;""="","",IFERROR(INDEX('المجموعات'!$B$6:$B$105,MATCH(D150&amp;"",'المجموعات'!$A$6:$A$105,0))&amp;" - "&amp;INDEX('المجموعات'!$C$6:$C$105,MATCH(D150&amp;"",'المجموعات'!$A$6:$A$105,0)),"كود مجموعة غير موجود"))</f>
        <v/>
      </c>
      <c r="H150" s="21">
        <f>IF(A150&amp;""="","",IF(F150="متوقف",0,IFERROR(MAX(0,INDEX('المجموعات'!$F$6:$F$105,MATCH(D150&amp;"",'المجموعات'!$A$6:$A$105,0))-N(E150)),"")))</f>
        <v/>
      </c>
      <c r="I150" s="21">
        <f>IF(A150&amp;""="","",SUMIFS('الدفعات'!$E$6:$E$2005,'الدفعات'!$B$6:$B$2005,A150&amp;"",'الدفعات'!$C$6:$C$2005,D150&amp;"",'الدفعات'!$D$6:$D$2005,"&gt;="&amp;'الإعدادات'!$B$5,'الدفعات'!$D$6:$D$2005,"&lt;"&amp;'الإعدادات'!$B$6))</f>
        <v/>
      </c>
      <c r="J150" s="21">
        <f>IF(H150="","",ROUND(H150-I150,2))</f>
        <v/>
      </c>
      <c r="K150" s="20">
        <f>IF(A150&amp;""="","",COUNTIFS('الحضور'!$C$6:$C$3005,A150&amp;"",'الحضور'!$B$6:$B$3005,D150&amp;"",'الحضور'!$D$6:$D$3005,"حاضر",'الحضور'!$A$6:$A$3005,"&gt;="&amp;'الإعدادات'!$B$5,'الحضور'!$A$6:$A$3005,"&lt;"&amp;'الإعدادات'!$B$6))</f>
        <v/>
      </c>
      <c r="L150" s="20">
        <f>IF(A150&amp;""="","",COUNTIFS('الحضور'!$C$6:$C$3005,A150&amp;"",'الحضور'!$B$6:$B$3005,D150&amp;"",'الحضور'!$D$6:$D$3005,"غائب",'الحضور'!$A$6:$A$3005,"&gt;="&amp;'الإعدادات'!$B$5,'الحضور'!$A$6:$A$3005,"&lt;"&amp;'الإعدادات'!$B$6))</f>
        <v/>
      </c>
      <c r="M150" s="20">
        <f>IF(A150&amp;""="","",COUNTIFS('الحضور'!$C$6:$C$3005,A150&amp;"",'الحضور'!$B$6:$B$3005,D150&amp;"",'الحضور'!$D$6:$D$3005,"غائب بعذر",'الحضور'!$A$6:$A$3005,"&gt;="&amp;'الإعدادات'!$B$5,'الحضور'!$A$6:$A$3005,"&lt;"&amp;'الإعدادات'!$B$6))</f>
        <v/>
      </c>
      <c r="N150" s="22">
        <f>IF(A150&amp;""="","",IF(K150+L150=0,"",K150/(K150+L150)))</f>
        <v/>
      </c>
      <c r="O150" s="6">
        <f>IF(A150&amp;""="","",IF(H150="","كود مجموعة غير موجود",IF(F150="متوقف","متوقف",IF(J150&gt;0,IF(I150=0,"لم يدفع","جزئي"),"مسدد"))))</f>
        <v/>
      </c>
      <c r="P150" s="6">
        <f>IF(A150&amp;""="","",IF(AND(N('الإعدادات'!$B$7)&gt;0,L150&gt;='الإعدادات'!$B$7),"غياب متكرر",""))</f>
        <v/>
      </c>
      <c r="Q150" s="20">
        <f>IF(ISNUMBER(J150),IF(J150&gt;0,COUNTIFS($J$6:$J$505,"&gt;"&amp;J150)+COUNTIFS($J$6:J150,J150),""),"")</f>
        <v/>
      </c>
    </row>
    <row r="151">
      <c r="A151" s="5" t="n"/>
      <c r="B151" s="5" t="n"/>
      <c r="C151" s="17" t="n"/>
      <c r="D151" s="5" t="n"/>
      <c r="E151" s="18" t="n"/>
      <c r="F151" s="5" t="n"/>
      <c r="G151" s="6">
        <f>IF(A151&amp;""="","",IFERROR(INDEX('المجموعات'!$B$6:$B$105,MATCH(D151&amp;"",'المجموعات'!$A$6:$A$105,0))&amp;" - "&amp;INDEX('المجموعات'!$C$6:$C$105,MATCH(D151&amp;"",'المجموعات'!$A$6:$A$105,0)),"كود مجموعة غير موجود"))</f>
        <v/>
      </c>
      <c r="H151" s="21">
        <f>IF(A151&amp;""="","",IF(F151="متوقف",0,IFERROR(MAX(0,INDEX('المجموعات'!$F$6:$F$105,MATCH(D151&amp;"",'المجموعات'!$A$6:$A$105,0))-N(E151)),"")))</f>
        <v/>
      </c>
      <c r="I151" s="21">
        <f>IF(A151&amp;""="","",SUMIFS('الدفعات'!$E$6:$E$2005,'الدفعات'!$B$6:$B$2005,A151&amp;"",'الدفعات'!$C$6:$C$2005,D151&amp;"",'الدفعات'!$D$6:$D$2005,"&gt;="&amp;'الإعدادات'!$B$5,'الدفعات'!$D$6:$D$2005,"&lt;"&amp;'الإعدادات'!$B$6))</f>
        <v/>
      </c>
      <c r="J151" s="21">
        <f>IF(H151="","",ROUND(H151-I151,2))</f>
        <v/>
      </c>
      <c r="K151" s="20">
        <f>IF(A151&amp;""="","",COUNTIFS('الحضور'!$C$6:$C$3005,A151&amp;"",'الحضور'!$B$6:$B$3005,D151&amp;"",'الحضور'!$D$6:$D$3005,"حاضر",'الحضور'!$A$6:$A$3005,"&gt;="&amp;'الإعدادات'!$B$5,'الحضور'!$A$6:$A$3005,"&lt;"&amp;'الإعدادات'!$B$6))</f>
        <v/>
      </c>
      <c r="L151" s="20">
        <f>IF(A151&amp;""="","",COUNTIFS('الحضور'!$C$6:$C$3005,A151&amp;"",'الحضور'!$B$6:$B$3005,D151&amp;"",'الحضور'!$D$6:$D$3005,"غائب",'الحضور'!$A$6:$A$3005,"&gt;="&amp;'الإعدادات'!$B$5,'الحضور'!$A$6:$A$3005,"&lt;"&amp;'الإعدادات'!$B$6))</f>
        <v/>
      </c>
      <c r="M151" s="20">
        <f>IF(A151&amp;""="","",COUNTIFS('الحضور'!$C$6:$C$3005,A151&amp;"",'الحضور'!$B$6:$B$3005,D151&amp;"",'الحضور'!$D$6:$D$3005,"غائب بعذر",'الحضور'!$A$6:$A$3005,"&gt;="&amp;'الإعدادات'!$B$5,'الحضور'!$A$6:$A$3005,"&lt;"&amp;'الإعدادات'!$B$6))</f>
        <v/>
      </c>
      <c r="N151" s="22">
        <f>IF(A151&amp;""="","",IF(K151+L151=0,"",K151/(K151+L151)))</f>
        <v/>
      </c>
      <c r="O151" s="6">
        <f>IF(A151&amp;""="","",IF(H151="","كود مجموعة غير موجود",IF(F151="متوقف","متوقف",IF(J151&gt;0,IF(I151=0,"لم يدفع","جزئي"),"مسدد"))))</f>
        <v/>
      </c>
      <c r="P151" s="6">
        <f>IF(A151&amp;""="","",IF(AND(N('الإعدادات'!$B$7)&gt;0,L151&gt;='الإعدادات'!$B$7),"غياب متكرر",""))</f>
        <v/>
      </c>
      <c r="Q151" s="20">
        <f>IF(ISNUMBER(J151),IF(J151&gt;0,COUNTIFS($J$6:$J$505,"&gt;"&amp;J151)+COUNTIFS($J$6:J151,J151),""),"")</f>
        <v/>
      </c>
    </row>
    <row r="152">
      <c r="A152" s="5" t="n"/>
      <c r="B152" s="5" t="n"/>
      <c r="C152" s="17" t="n"/>
      <c r="D152" s="5" t="n"/>
      <c r="E152" s="18" t="n"/>
      <c r="F152" s="5" t="n"/>
      <c r="G152" s="6">
        <f>IF(A152&amp;""="","",IFERROR(INDEX('المجموعات'!$B$6:$B$105,MATCH(D152&amp;"",'المجموعات'!$A$6:$A$105,0))&amp;" - "&amp;INDEX('المجموعات'!$C$6:$C$105,MATCH(D152&amp;"",'المجموعات'!$A$6:$A$105,0)),"كود مجموعة غير موجود"))</f>
        <v/>
      </c>
      <c r="H152" s="21">
        <f>IF(A152&amp;""="","",IF(F152="متوقف",0,IFERROR(MAX(0,INDEX('المجموعات'!$F$6:$F$105,MATCH(D152&amp;"",'المجموعات'!$A$6:$A$105,0))-N(E152)),"")))</f>
        <v/>
      </c>
      <c r="I152" s="21">
        <f>IF(A152&amp;""="","",SUMIFS('الدفعات'!$E$6:$E$2005,'الدفعات'!$B$6:$B$2005,A152&amp;"",'الدفعات'!$C$6:$C$2005,D152&amp;"",'الدفعات'!$D$6:$D$2005,"&gt;="&amp;'الإعدادات'!$B$5,'الدفعات'!$D$6:$D$2005,"&lt;"&amp;'الإعدادات'!$B$6))</f>
        <v/>
      </c>
      <c r="J152" s="21">
        <f>IF(H152="","",ROUND(H152-I152,2))</f>
        <v/>
      </c>
      <c r="K152" s="20">
        <f>IF(A152&amp;""="","",COUNTIFS('الحضور'!$C$6:$C$3005,A152&amp;"",'الحضور'!$B$6:$B$3005,D152&amp;"",'الحضور'!$D$6:$D$3005,"حاضر",'الحضور'!$A$6:$A$3005,"&gt;="&amp;'الإعدادات'!$B$5,'الحضور'!$A$6:$A$3005,"&lt;"&amp;'الإعدادات'!$B$6))</f>
        <v/>
      </c>
      <c r="L152" s="20">
        <f>IF(A152&amp;""="","",COUNTIFS('الحضور'!$C$6:$C$3005,A152&amp;"",'الحضور'!$B$6:$B$3005,D152&amp;"",'الحضور'!$D$6:$D$3005,"غائب",'الحضور'!$A$6:$A$3005,"&gt;="&amp;'الإعدادات'!$B$5,'الحضور'!$A$6:$A$3005,"&lt;"&amp;'الإعدادات'!$B$6))</f>
        <v/>
      </c>
      <c r="M152" s="20">
        <f>IF(A152&amp;""="","",COUNTIFS('الحضور'!$C$6:$C$3005,A152&amp;"",'الحضور'!$B$6:$B$3005,D152&amp;"",'الحضور'!$D$6:$D$3005,"غائب بعذر",'الحضور'!$A$6:$A$3005,"&gt;="&amp;'الإعدادات'!$B$5,'الحضور'!$A$6:$A$3005,"&lt;"&amp;'الإعدادات'!$B$6))</f>
        <v/>
      </c>
      <c r="N152" s="22">
        <f>IF(A152&amp;""="","",IF(K152+L152=0,"",K152/(K152+L152)))</f>
        <v/>
      </c>
      <c r="O152" s="6">
        <f>IF(A152&amp;""="","",IF(H152="","كود مجموعة غير موجود",IF(F152="متوقف","متوقف",IF(J152&gt;0,IF(I152=0,"لم يدفع","جزئي"),"مسدد"))))</f>
        <v/>
      </c>
      <c r="P152" s="6">
        <f>IF(A152&amp;""="","",IF(AND(N('الإعدادات'!$B$7)&gt;0,L152&gt;='الإعدادات'!$B$7),"غياب متكرر",""))</f>
        <v/>
      </c>
      <c r="Q152" s="20">
        <f>IF(ISNUMBER(J152),IF(J152&gt;0,COUNTIFS($J$6:$J$505,"&gt;"&amp;J152)+COUNTIFS($J$6:J152,J152),""),"")</f>
        <v/>
      </c>
    </row>
    <row r="153">
      <c r="A153" s="5" t="n"/>
      <c r="B153" s="5" t="n"/>
      <c r="C153" s="17" t="n"/>
      <c r="D153" s="5" t="n"/>
      <c r="E153" s="18" t="n"/>
      <c r="F153" s="5" t="n"/>
      <c r="G153" s="6">
        <f>IF(A153&amp;""="","",IFERROR(INDEX('المجموعات'!$B$6:$B$105,MATCH(D153&amp;"",'المجموعات'!$A$6:$A$105,0))&amp;" - "&amp;INDEX('المجموعات'!$C$6:$C$105,MATCH(D153&amp;"",'المجموعات'!$A$6:$A$105,0)),"كود مجموعة غير موجود"))</f>
        <v/>
      </c>
      <c r="H153" s="21">
        <f>IF(A153&amp;""="","",IF(F153="متوقف",0,IFERROR(MAX(0,INDEX('المجموعات'!$F$6:$F$105,MATCH(D153&amp;"",'المجموعات'!$A$6:$A$105,0))-N(E153)),"")))</f>
        <v/>
      </c>
      <c r="I153" s="21">
        <f>IF(A153&amp;""="","",SUMIFS('الدفعات'!$E$6:$E$2005,'الدفعات'!$B$6:$B$2005,A153&amp;"",'الدفعات'!$C$6:$C$2005,D153&amp;"",'الدفعات'!$D$6:$D$2005,"&gt;="&amp;'الإعدادات'!$B$5,'الدفعات'!$D$6:$D$2005,"&lt;"&amp;'الإعدادات'!$B$6))</f>
        <v/>
      </c>
      <c r="J153" s="21">
        <f>IF(H153="","",ROUND(H153-I153,2))</f>
        <v/>
      </c>
      <c r="K153" s="20">
        <f>IF(A153&amp;""="","",COUNTIFS('الحضور'!$C$6:$C$3005,A153&amp;"",'الحضور'!$B$6:$B$3005,D153&amp;"",'الحضور'!$D$6:$D$3005,"حاضر",'الحضور'!$A$6:$A$3005,"&gt;="&amp;'الإعدادات'!$B$5,'الحضور'!$A$6:$A$3005,"&lt;"&amp;'الإعدادات'!$B$6))</f>
        <v/>
      </c>
      <c r="L153" s="20">
        <f>IF(A153&amp;""="","",COUNTIFS('الحضور'!$C$6:$C$3005,A153&amp;"",'الحضور'!$B$6:$B$3005,D153&amp;"",'الحضور'!$D$6:$D$3005,"غائب",'الحضور'!$A$6:$A$3005,"&gt;="&amp;'الإعدادات'!$B$5,'الحضور'!$A$6:$A$3005,"&lt;"&amp;'الإعدادات'!$B$6))</f>
        <v/>
      </c>
      <c r="M153" s="20">
        <f>IF(A153&amp;""="","",COUNTIFS('الحضور'!$C$6:$C$3005,A153&amp;"",'الحضور'!$B$6:$B$3005,D153&amp;"",'الحضور'!$D$6:$D$3005,"غائب بعذر",'الحضور'!$A$6:$A$3005,"&gt;="&amp;'الإعدادات'!$B$5,'الحضور'!$A$6:$A$3005,"&lt;"&amp;'الإعدادات'!$B$6))</f>
        <v/>
      </c>
      <c r="N153" s="22">
        <f>IF(A153&amp;""="","",IF(K153+L153=0,"",K153/(K153+L153)))</f>
        <v/>
      </c>
      <c r="O153" s="6">
        <f>IF(A153&amp;""="","",IF(H153="","كود مجموعة غير موجود",IF(F153="متوقف","متوقف",IF(J153&gt;0,IF(I153=0,"لم يدفع","جزئي"),"مسدد"))))</f>
        <v/>
      </c>
      <c r="P153" s="6">
        <f>IF(A153&amp;""="","",IF(AND(N('الإعدادات'!$B$7)&gt;0,L153&gt;='الإعدادات'!$B$7),"غياب متكرر",""))</f>
        <v/>
      </c>
      <c r="Q153" s="20">
        <f>IF(ISNUMBER(J153),IF(J153&gt;0,COUNTIFS($J$6:$J$505,"&gt;"&amp;J153)+COUNTIFS($J$6:J153,J153),""),"")</f>
        <v/>
      </c>
    </row>
    <row r="154">
      <c r="A154" s="5" t="n"/>
      <c r="B154" s="5" t="n"/>
      <c r="C154" s="17" t="n"/>
      <c r="D154" s="5" t="n"/>
      <c r="E154" s="18" t="n"/>
      <c r="F154" s="5" t="n"/>
      <c r="G154" s="6">
        <f>IF(A154&amp;""="","",IFERROR(INDEX('المجموعات'!$B$6:$B$105,MATCH(D154&amp;"",'المجموعات'!$A$6:$A$105,0))&amp;" - "&amp;INDEX('المجموعات'!$C$6:$C$105,MATCH(D154&amp;"",'المجموعات'!$A$6:$A$105,0)),"كود مجموعة غير موجود"))</f>
        <v/>
      </c>
      <c r="H154" s="21">
        <f>IF(A154&amp;""="","",IF(F154="متوقف",0,IFERROR(MAX(0,INDEX('المجموعات'!$F$6:$F$105,MATCH(D154&amp;"",'المجموعات'!$A$6:$A$105,0))-N(E154)),"")))</f>
        <v/>
      </c>
      <c r="I154" s="21">
        <f>IF(A154&amp;""="","",SUMIFS('الدفعات'!$E$6:$E$2005,'الدفعات'!$B$6:$B$2005,A154&amp;"",'الدفعات'!$C$6:$C$2005,D154&amp;"",'الدفعات'!$D$6:$D$2005,"&gt;="&amp;'الإعدادات'!$B$5,'الدفعات'!$D$6:$D$2005,"&lt;"&amp;'الإعدادات'!$B$6))</f>
        <v/>
      </c>
      <c r="J154" s="21">
        <f>IF(H154="","",ROUND(H154-I154,2))</f>
        <v/>
      </c>
      <c r="K154" s="20">
        <f>IF(A154&amp;""="","",COUNTIFS('الحضور'!$C$6:$C$3005,A154&amp;"",'الحضور'!$B$6:$B$3005,D154&amp;"",'الحضور'!$D$6:$D$3005,"حاضر",'الحضور'!$A$6:$A$3005,"&gt;="&amp;'الإعدادات'!$B$5,'الحضور'!$A$6:$A$3005,"&lt;"&amp;'الإعدادات'!$B$6))</f>
        <v/>
      </c>
      <c r="L154" s="20">
        <f>IF(A154&amp;""="","",COUNTIFS('الحضور'!$C$6:$C$3005,A154&amp;"",'الحضور'!$B$6:$B$3005,D154&amp;"",'الحضور'!$D$6:$D$3005,"غائب",'الحضور'!$A$6:$A$3005,"&gt;="&amp;'الإعدادات'!$B$5,'الحضور'!$A$6:$A$3005,"&lt;"&amp;'الإعدادات'!$B$6))</f>
        <v/>
      </c>
      <c r="M154" s="20">
        <f>IF(A154&amp;""="","",COUNTIFS('الحضور'!$C$6:$C$3005,A154&amp;"",'الحضور'!$B$6:$B$3005,D154&amp;"",'الحضور'!$D$6:$D$3005,"غائب بعذر",'الحضور'!$A$6:$A$3005,"&gt;="&amp;'الإعدادات'!$B$5,'الحضور'!$A$6:$A$3005,"&lt;"&amp;'الإعدادات'!$B$6))</f>
        <v/>
      </c>
      <c r="N154" s="22">
        <f>IF(A154&amp;""="","",IF(K154+L154=0,"",K154/(K154+L154)))</f>
        <v/>
      </c>
      <c r="O154" s="6">
        <f>IF(A154&amp;""="","",IF(H154="","كود مجموعة غير موجود",IF(F154="متوقف","متوقف",IF(J154&gt;0,IF(I154=0,"لم يدفع","جزئي"),"مسدد"))))</f>
        <v/>
      </c>
      <c r="P154" s="6">
        <f>IF(A154&amp;""="","",IF(AND(N('الإعدادات'!$B$7)&gt;0,L154&gt;='الإعدادات'!$B$7),"غياب متكرر",""))</f>
        <v/>
      </c>
      <c r="Q154" s="20">
        <f>IF(ISNUMBER(J154),IF(J154&gt;0,COUNTIFS($J$6:$J$505,"&gt;"&amp;J154)+COUNTIFS($J$6:J154,J154),""),"")</f>
        <v/>
      </c>
    </row>
    <row r="155">
      <c r="A155" s="5" t="n"/>
      <c r="B155" s="5" t="n"/>
      <c r="C155" s="17" t="n"/>
      <c r="D155" s="5" t="n"/>
      <c r="E155" s="18" t="n"/>
      <c r="F155" s="5" t="n"/>
      <c r="G155" s="6">
        <f>IF(A155&amp;""="","",IFERROR(INDEX('المجموعات'!$B$6:$B$105,MATCH(D155&amp;"",'المجموعات'!$A$6:$A$105,0))&amp;" - "&amp;INDEX('المجموعات'!$C$6:$C$105,MATCH(D155&amp;"",'المجموعات'!$A$6:$A$105,0)),"كود مجموعة غير موجود"))</f>
        <v/>
      </c>
      <c r="H155" s="21">
        <f>IF(A155&amp;""="","",IF(F155="متوقف",0,IFERROR(MAX(0,INDEX('المجموعات'!$F$6:$F$105,MATCH(D155&amp;"",'المجموعات'!$A$6:$A$105,0))-N(E155)),"")))</f>
        <v/>
      </c>
      <c r="I155" s="21">
        <f>IF(A155&amp;""="","",SUMIFS('الدفعات'!$E$6:$E$2005,'الدفعات'!$B$6:$B$2005,A155&amp;"",'الدفعات'!$C$6:$C$2005,D155&amp;"",'الدفعات'!$D$6:$D$2005,"&gt;="&amp;'الإعدادات'!$B$5,'الدفعات'!$D$6:$D$2005,"&lt;"&amp;'الإعدادات'!$B$6))</f>
        <v/>
      </c>
      <c r="J155" s="21">
        <f>IF(H155="","",ROUND(H155-I155,2))</f>
        <v/>
      </c>
      <c r="K155" s="20">
        <f>IF(A155&amp;""="","",COUNTIFS('الحضور'!$C$6:$C$3005,A155&amp;"",'الحضور'!$B$6:$B$3005,D155&amp;"",'الحضور'!$D$6:$D$3005,"حاضر",'الحضور'!$A$6:$A$3005,"&gt;="&amp;'الإعدادات'!$B$5,'الحضور'!$A$6:$A$3005,"&lt;"&amp;'الإعدادات'!$B$6))</f>
        <v/>
      </c>
      <c r="L155" s="20">
        <f>IF(A155&amp;""="","",COUNTIFS('الحضور'!$C$6:$C$3005,A155&amp;"",'الحضور'!$B$6:$B$3005,D155&amp;"",'الحضور'!$D$6:$D$3005,"غائب",'الحضور'!$A$6:$A$3005,"&gt;="&amp;'الإعدادات'!$B$5,'الحضور'!$A$6:$A$3005,"&lt;"&amp;'الإعدادات'!$B$6))</f>
        <v/>
      </c>
      <c r="M155" s="20">
        <f>IF(A155&amp;""="","",COUNTIFS('الحضور'!$C$6:$C$3005,A155&amp;"",'الحضور'!$B$6:$B$3005,D155&amp;"",'الحضور'!$D$6:$D$3005,"غائب بعذر",'الحضور'!$A$6:$A$3005,"&gt;="&amp;'الإعدادات'!$B$5,'الحضور'!$A$6:$A$3005,"&lt;"&amp;'الإعدادات'!$B$6))</f>
        <v/>
      </c>
      <c r="N155" s="22">
        <f>IF(A155&amp;""="","",IF(K155+L155=0,"",K155/(K155+L155)))</f>
        <v/>
      </c>
      <c r="O155" s="6">
        <f>IF(A155&amp;""="","",IF(H155="","كود مجموعة غير موجود",IF(F155="متوقف","متوقف",IF(J155&gt;0,IF(I155=0,"لم يدفع","جزئي"),"مسدد"))))</f>
        <v/>
      </c>
      <c r="P155" s="6">
        <f>IF(A155&amp;""="","",IF(AND(N('الإعدادات'!$B$7)&gt;0,L155&gt;='الإعدادات'!$B$7),"غياب متكرر",""))</f>
        <v/>
      </c>
      <c r="Q155" s="20">
        <f>IF(ISNUMBER(J155),IF(J155&gt;0,COUNTIFS($J$6:$J$505,"&gt;"&amp;J155)+COUNTIFS($J$6:J155,J155),""),"")</f>
        <v/>
      </c>
    </row>
    <row r="156">
      <c r="A156" s="5" t="n"/>
      <c r="B156" s="5" t="n"/>
      <c r="C156" s="17" t="n"/>
      <c r="D156" s="5" t="n"/>
      <c r="E156" s="18" t="n"/>
      <c r="F156" s="5" t="n"/>
      <c r="G156" s="6">
        <f>IF(A156&amp;""="","",IFERROR(INDEX('المجموعات'!$B$6:$B$105,MATCH(D156&amp;"",'المجموعات'!$A$6:$A$105,0))&amp;" - "&amp;INDEX('المجموعات'!$C$6:$C$105,MATCH(D156&amp;"",'المجموعات'!$A$6:$A$105,0)),"كود مجموعة غير موجود"))</f>
        <v/>
      </c>
      <c r="H156" s="21">
        <f>IF(A156&amp;""="","",IF(F156="متوقف",0,IFERROR(MAX(0,INDEX('المجموعات'!$F$6:$F$105,MATCH(D156&amp;"",'المجموعات'!$A$6:$A$105,0))-N(E156)),"")))</f>
        <v/>
      </c>
      <c r="I156" s="21">
        <f>IF(A156&amp;""="","",SUMIFS('الدفعات'!$E$6:$E$2005,'الدفعات'!$B$6:$B$2005,A156&amp;"",'الدفعات'!$C$6:$C$2005,D156&amp;"",'الدفعات'!$D$6:$D$2005,"&gt;="&amp;'الإعدادات'!$B$5,'الدفعات'!$D$6:$D$2005,"&lt;"&amp;'الإعدادات'!$B$6))</f>
        <v/>
      </c>
      <c r="J156" s="21">
        <f>IF(H156="","",ROUND(H156-I156,2))</f>
        <v/>
      </c>
      <c r="K156" s="20">
        <f>IF(A156&amp;""="","",COUNTIFS('الحضور'!$C$6:$C$3005,A156&amp;"",'الحضور'!$B$6:$B$3005,D156&amp;"",'الحضور'!$D$6:$D$3005,"حاضر",'الحضور'!$A$6:$A$3005,"&gt;="&amp;'الإعدادات'!$B$5,'الحضور'!$A$6:$A$3005,"&lt;"&amp;'الإعدادات'!$B$6))</f>
        <v/>
      </c>
      <c r="L156" s="20">
        <f>IF(A156&amp;""="","",COUNTIFS('الحضور'!$C$6:$C$3005,A156&amp;"",'الحضور'!$B$6:$B$3005,D156&amp;"",'الحضور'!$D$6:$D$3005,"غائب",'الحضور'!$A$6:$A$3005,"&gt;="&amp;'الإعدادات'!$B$5,'الحضور'!$A$6:$A$3005,"&lt;"&amp;'الإعدادات'!$B$6))</f>
        <v/>
      </c>
      <c r="M156" s="20">
        <f>IF(A156&amp;""="","",COUNTIFS('الحضور'!$C$6:$C$3005,A156&amp;"",'الحضور'!$B$6:$B$3005,D156&amp;"",'الحضور'!$D$6:$D$3005,"غائب بعذر",'الحضور'!$A$6:$A$3005,"&gt;="&amp;'الإعدادات'!$B$5,'الحضور'!$A$6:$A$3005,"&lt;"&amp;'الإعدادات'!$B$6))</f>
        <v/>
      </c>
      <c r="N156" s="22">
        <f>IF(A156&amp;""="","",IF(K156+L156=0,"",K156/(K156+L156)))</f>
        <v/>
      </c>
      <c r="O156" s="6">
        <f>IF(A156&amp;""="","",IF(H156="","كود مجموعة غير موجود",IF(F156="متوقف","متوقف",IF(J156&gt;0,IF(I156=0,"لم يدفع","جزئي"),"مسدد"))))</f>
        <v/>
      </c>
      <c r="P156" s="6">
        <f>IF(A156&amp;""="","",IF(AND(N('الإعدادات'!$B$7)&gt;0,L156&gt;='الإعدادات'!$B$7),"غياب متكرر",""))</f>
        <v/>
      </c>
      <c r="Q156" s="20">
        <f>IF(ISNUMBER(J156),IF(J156&gt;0,COUNTIFS($J$6:$J$505,"&gt;"&amp;J156)+COUNTIFS($J$6:J156,J156),""),"")</f>
        <v/>
      </c>
    </row>
    <row r="157">
      <c r="A157" s="5" t="n"/>
      <c r="B157" s="5" t="n"/>
      <c r="C157" s="17" t="n"/>
      <c r="D157" s="5" t="n"/>
      <c r="E157" s="18" t="n"/>
      <c r="F157" s="5" t="n"/>
      <c r="G157" s="6">
        <f>IF(A157&amp;""="","",IFERROR(INDEX('المجموعات'!$B$6:$B$105,MATCH(D157&amp;"",'المجموعات'!$A$6:$A$105,0))&amp;" - "&amp;INDEX('المجموعات'!$C$6:$C$105,MATCH(D157&amp;"",'المجموعات'!$A$6:$A$105,0)),"كود مجموعة غير موجود"))</f>
        <v/>
      </c>
      <c r="H157" s="21">
        <f>IF(A157&amp;""="","",IF(F157="متوقف",0,IFERROR(MAX(0,INDEX('المجموعات'!$F$6:$F$105,MATCH(D157&amp;"",'المجموعات'!$A$6:$A$105,0))-N(E157)),"")))</f>
        <v/>
      </c>
      <c r="I157" s="21">
        <f>IF(A157&amp;""="","",SUMIFS('الدفعات'!$E$6:$E$2005,'الدفعات'!$B$6:$B$2005,A157&amp;"",'الدفعات'!$C$6:$C$2005,D157&amp;"",'الدفعات'!$D$6:$D$2005,"&gt;="&amp;'الإعدادات'!$B$5,'الدفعات'!$D$6:$D$2005,"&lt;"&amp;'الإعدادات'!$B$6))</f>
        <v/>
      </c>
      <c r="J157" s="21">
        <f>IF(H157="","",ROUND(H157-I157,2))</f>
        <v/>
      </c>
      <c r="K157" s="20">
        <f>IF(A157&amp;""="","",COUNTIFS('الحضور'!$C$6:$C$3005,A157&amp;"",'الحضور'!$B$6:$B$3005,D157&amp;"",'الحضور'!$D$6:$D$3005,"حاضر",'الحضور'!$A$6:$A$3005,"&gt;="&amp;'الإعدادات'!$B$5,'الحضور'!$A$6:$A$3005,"&lt;"&amp;'الإعدادات'!$B$6))</f>
        <v/>
      </c>
      <c r="L157" s="20">
        <f>IF(A157&amp;""="","",COUNTIFS('الحضور'!$C$6:$C$3005,A157&amp;"",'الحضور'!$B$6:$B$3005,D157&amp;"",'الحضور'!$D$6:$D$3005,"غائب",'الحضور'!$A$6:$A$3005,"&gt;="&amp;'الإعدادات'!$B$5,'الحضور'!$A$6:$A$3005,"&lt;"&amp;'الإعدادات'!$B$6))</f>
        <v/>
      </c>
      <c r="M157" s="20">
        <f>IF(A157&amp;""="","",COUNTIFS('الحضور'!$C$6:$C$3005,A157&amp;"",'الحضور'!$B$6:$B$3005,D157&amp;"",'الحضور'!$D$6:$D$3005,"غائب بعذر",'الحضور'!$A$6:$A$3005,"&gt;="&amp;'الإعدادات'!$B$5,'الحضور'!$A$6:$A$3005,"&lt;"&amp;'الإعدادات'!$B$6))</f>
        <v/>
      </c>
      <c r="N157" s="22">
        <f>IF(A157&amp;""="","",IF(K157+L157=0,"",K157/(K157+L157)))</f>
        <v/>
      </c>
      <c r="O157" s="6">
        <f>IF(A157&amp;""="","",IF(H157="","كود مجموعة غير موجود",IF(F157="متوقف","متوقف",IF(J157&gt;0,IF(I157=0,"لم يدفع","جزئي"),"مسدد"))))</f>
        <v/>
      </c>
      <c r="P157" s="6">
        <f>IF(A157&amp;""="","",IF(AND(N('الإعدادات'!$B$7)&gt;0,L157&gt;='الإعدادات'!$B$7),"غياب متكرر",""))</f>
        <v/>
      </c>
      <c r="Q157" s="20">
        <f>IF(ISNUMBER(J157),IF(J157&gt;0,COUNTIFS($J$6:$J$505,"&gt;"&amp;J157)+COUNTIFS($J$6:J157,J157),""),"")</f>
        <v/>
      </c>
    </row>
    <row r="158">
      <c r="A158" s="5" t="n"/>
      <c r="B158" s="5" t="n"/>
      <c r="C158" s="17" t="n"/>
      <c r="D158" s="5" t="n"/>
      <c r="E158" s="18" t="n"/>
      <c r="F158" s="5" t="n"/>
      <c r="G158" s="6">
        <f>IF(A158&amp;""="","",IFERROR(INDEX('المجموعات'!$B$6:$B$105,MATCH(D158&amp;"",'المجموعات'!$A$6:$A$105,0))&amp;" - "&amp;INDEX('المجموعات'!$C$6:$C$105,MATCH(D158&amp;"",'المجموعات'!$A$6:$A$105,0)),"كود مجموعة غير موجود"))</f>
        <v/>
      </c>
      <c r="H158" s="21">
        <f>IF(A158&amp;""="","",IF(F158="متوقف",0,IFERROR(MAX(0,INDEX('المجموعات'!$F$6:$F$105,MATCH(D158&amp;"",'المجموعات'!$A$6:$A$105,0))-N(E158)),"")))</f>
        <v/>
      </c>
      <c r="I158" s="21">
        <f>IF(A158&amp;""="","",SUMIFS('الدفعات'!$E$6:$E$2005,'الدفعات'!$B$6:$B$2005,A158&amp;"",'الدفعات'!$C$6:$C$2005,D158&amp;"",'الدفعات'!$D$6:$D$2005,"&gt;="&amp;'الإعدادات'!$B$5,'الدفعات'!$D$6:$D$2005,"&lt;"&amp;'الإعدادات'!$B$6))</f>
        <v/>
      </c>
      <c r="J158" s="21">
        <f>IF(H158="","",ROUND(H158-I158,2))</f>
        <v/>
      </c>
      <c r="K158" s="20">
        <f>IF(A158&amp;""="","",COUNTIFS('الحضور'!$C$6:$C$3005,A158&amp;"",'الحضور'!$B$6:$B$3005,D158&amp;"",'الحضور'!$D$6:$D$3005,"حاضر",'الحضور'!$A$6:$A$3005,"&gt;="&amp;'الإعدادات'!$B$5,'الحضور'!$A$6:$A$3005,"&lt;"&amp;'الإعدادات'!$B$6))</f>
        <v/>
      </c>
      <c r="L158" s="20">
        <f>IF(A158&amp;""="","",COUNTIFS('الحضور'!$C$6:$C$3005,A158&amp;"",'الحضور'!$B$6:$B$3005,D158&amp;"",'الحضور'!$D$6:$D$3005,"غائب",'الحضور'!$A$6:$A$3005,"&gt;="&amp;'الإعدادات'!$B$5,'الحضور'!$A$6:$A$3005,"&lt;"&amp;'الإعدادات'!$B$6))</f>
        <v/>
      </c>
      <c r="M158" s="20">
        <f>IF(A158&amp;""="","",COUNTIFS('الحضور'!$C$6:$C$3005,A158&amp;"",'الحضور'!$B$6:$B$3005,D158&amp;"",'الحضور'!$D$6:$D$3005,"غائب بعذر",'الحضور'!$A$6:$A$3005,"&gt;="&amp;'الإعدادات'!$B$5,'الحضور'!$A$6:$A$3005,"&lt;"&amp;'الإعدادات'!$B$6))</f>
        <v/>
      </c>
      <c r="N158" s="22">
        <f>IF(A158&amp;""="","",IF(K158+L158=0,"",K158/(K158+L158)))</f>
        <v/>
      </c>
      <c r="O158" s="6">
        <f>IF(A158&amp;""="","",IF(H158="","كود مجموعة غير موجود",IF(F158="متوقف","متوقف",IF(J158&gt;0,IF(I158=0,"لم يدفع","جزئي"),"مسدد"))))</f>
        <v/>
      </c>
      <c r="P158" s="6">
        <f>IF(A158&amp;""="","",IF(AND(N('الإعدادات'!$B$7)&gt;0,L158&gt;='الإعدادات'!$B$7),"غياب متكرر",""))</f>
        <v/>
      </c>
      <c r="Q158" s="20">
        <f>IF(ISNUMBER(J158),IF(J158&gt;0,COUNTIFS($J$6:$J$505,"&gt;"&amp;J158)+COUNTIFS($J$6:J158,J158),""),"")</f>
        <v/>
      </c>
    </row>
    <row r="159">
      <c r="A159" s="5" t="n"/>
      <c r="B159" s="5" t="n"/>
      <c r="C159" s="17" t="n"/>
      <c r="D159" s="5" t="n"/>
      <c r="E159" s="18" t="n"/>
      <c r="F159" s="5" t="n"/>
      <c r="G159" s="6">
        <f>IF(A159&amp;""="","",IFERROR(INDEX('المجموعات'!$B$6:$B$105,MATCH(D159&amp;"",'المجموعات'!$A$6:$A$105,0))&amp;" - "&amp;INDEX('المجموعات'!$C$6:$C$105,MATCH(D159&amp;"",'المجموعات'!$A$6:$A$105,0)),"كود مجموعة غير موجود"))</f>
        <v/>
      </c>
      <c r="H159" s="21">
        <f>IF(A159&amp;""="","",IF(F159="متوقف",0,IFERROR(MAX(0,INDEX('المجموعات'!$F$6:$F$105,MATCH(D159&amp;"",'المجموعات'!$A$6:$A$105,0))-N(E159)),"")))</f>
        <v/>
      </c>
      <c r="I159" s="21">
        <f>IF(A159&amp;""="","",SUMIFS('الدفعات'!$E$6:$E$2005,'الدفعات'!$B$6:$B$2005,A159&amp;"",'الدفعات'!$C$6:$C$2005,D159&amp;"",'الدفعات'!$D$6:$D$2005,"&gt;="&amp;'الإعدادات'!$B$5,'الدفعات'!$D$6:$D$2005,"&lt;"&amp;'الإعدادات'!$B$6))</f>
        <v/>
      </c>
      <c r="J159" s="21">
        <f>IF(H159="","",ROUND(H159-I159,2))</f>
        <v/>
      </c>
      <c r="K159" s="20">
        <f>IF(A159&amp;""="","",COUNTIFS('الحضور'!$C$6:$C$3005,A159&amp;"",'الحضور'!$B$6:$B$3005,D159&amp;"",'الحضور'!$D$6:$D$3005,"حاضر",'الحضور'!$A$6:$A$3005,"&gt;="&amp;'الإعدادات'!$B$5,'الحضور'!$A$6:$A$3005,"&lt;"&amp;'الإعدادات'!$B$6))</f>
        <v/>
      </c>
      <c r="L159" s="20">
        <f>IF(A159&amp;""="","",COUNTIFS('الحضور'!$C$6:$C$3005,A159&amp;"",'الحضور'!$B$6:$B$3005,D159&amp;"",'الحضور'!$D$6:$D$3005,"غائب",'الحضور'!$A$6:$A$3005,"&gt;="&amp;'الإعدادات'!$B$5,'الحضور'!$A$6:$A$3005,"&lt;"&amp;'الإعدادات'!$B$6))</f>
        <v/>
      </c>
      <c r="M159" s="20">
        <f>IF(A159&amp;""="","",COUNTIFS('الحضور'!$C$6:$C$3005,A159&amp;"",'الحضور'!$B$6:$B$3005,D159&amp;"",'الحضور'!$D$6:$D$3005,"غائب بعذر",'الحضور'!$A$6:$A$3005,"&gt;="&amp;'الإعدادات'!$B$5,'الحضور'!$A$6:$A$3005,"&lt;"&amp;'الإعدادات'!$B$6))</f>
        <v/>
      </c>
      <c r="N159" s="22">
        <f>IF(A159&amp;""="","",IF(K159+L159=0,"",K159/(K159+L159)))</f>
        <v/>
      </c>
      <c r="O159" s="6">
        <f>IF(A159&amp;""="","",IF(H159="","كود مجموعة غير موجود",IF(F159="متوقف","متوقف",IF(J159&gt;0,IF(I159=0,"لم يدفع","جزئي"),"مسدد"))))</f>
        <v/>
      </c>
      <c r="P159" s="6">
        <f>IF(A159&amp;""="","",IF(AND(N('الإعدادات'!$B$7)&gt;0,L159&gt;='الإعدادات'!$B$7),"غياب متكرر",""))</f>
        <v/>
      </c>
      <c r="Q159" s="20">
        <f>IF(ISNUMBER(J159),IF(J159&gt;0,COUNTIFS($J$6:$J$505,"&gt;"&amp;J159)+COUNTIFS($J$6:J159,J159),""),"")</f>
        <v/>
      </c>
    </row>
    <row r="160">
      <c r="A160" s="5" t="n"/>
      <c r="B160" s="5" t="n"/>
      <c r="C160" s="17" t="n"/>
      <c r="D160" s="5" t="n"/>
      <c r="E160" s="18" t="n"/>
      <c r="F160" s="5" t="n"/>
      <c r="G160" s="6">
        <f>IF(A160&amp;""="","",IFERROR(INDEX('المجموعات'!$B$6:$B$105,MATCH(D160&amp;"",'المجموعات'!$A$6:$A$105,0))&amp;" - "&amp;INDEX('المجموعات'!$C$6:$C$105,MATCH(D160&amp;"",'المجموعات'!$A$6:$A$105,0)),"كود مجموعة غير موجود"))</f>
        <v/>
      </c>
      <c r="H160" s="21">
        <f>IF(A160&amp;""="","",IF(F160="متوقف",0,IFERROR(MAX(0,INDEX('المجموعات'!$F$6:$F$105,MATCH(D160&amp;"",'المجموعات'!$A$6:$A$105,0))-N(E160)),"")))</f>
        <v/>
      </c>
      <c r="I160" s="21">
        <f>IF(A160&amp;""="","",SUMIFS('الدفعات'!$E$6:$E$2005,'الدفعات'!$B$6:$B$2005,A160&amp;"",'الدفعات'!$C$6:$C$2005,D160&amp;"",'الدفعات'!$D$6:$D$2005,"&gt;="&amp;'الإعدادات'!$B$5,'الدفعات'!$D$6:$D$2005,"&lt;"&amp;'الإعدادات'!$B$6))</f>
        <v/>
      </c>
      <c r="J160" s="21">
        <f>IF(H160="","",ROUND(H160-I160,2))</f>
        <v/>
      </c>
      <c r="K160" s="20">
        <f>IF(A160&amp;""="","",COUNTIFS('الحضور'!$C$6:$C$3005,A160&amp;"",'الحضور'!$B$6:$B$3005,D160&amp;"",'الحضور'!$D$6:$D$3005,"حاضر",'الحضور'!$A$6:$A$3005,"&gt;="&amp;'الإعدادات'!$B$5,'الحضور'!$A$6:$A$3005,"&lt;"&amp;'الإعدادات'!$B$6))</f>
        <v/>
      </c>
      <c r="L160" s="20">
        <f>IF(A160&amp;""="","",COUNTIFS('الحضور'!$C$6:$C$3005,A160&amp;"",'الحضور'!$B$6:$B$3005,D160&amp;"",'الحضور'!$D$6:$D$3005,"غائب",'الحضور'!$A$6:$A$3005,"&gt;="&amp;'الإعدادات'!$B$5,'الحضور'!$A$6:$A$3005,"&lt;"&amp;'الإعدادات'!$B$6))</f>
        <v/>
      </c>
      <c r="M160" s="20">
        <f>IF(A160&amp;""="","",COUNTIFS('الحضور'!$C$6:$C$3005,A160&amp;"",'الحضور'!$B$6:$B$3005,D160&amp;"",'الحضور'!$D$6:$D$3005,"غائب بعذر",'الحضور'!$A$6:$A$3005,"&gt;="&amp;'الإعدادات'!$B$5,'الحضور'!$A$6:$A$3005,"&lt;"&amp;'الإعدادات'!$B$6))</f>
        <v/>
      </c>
      <c r="N160" s="22">
        <f>IF(A160&amp;""="","",IF(K160+L160=0,"",K160/(K160+L160)))</f>
        <v/>
      </c>
      <c r="O160" s="6">
        <f>IF(A160&amp;""="","",IF(H160="","كود مجموعة غير موجود",IF(F160="متوقف","متوقف",IF(J160&gt;0,IF(I160=0,"لم يدفع","جزئي"),"مسدد"))))</f>
        <v/>
      </c>
      <c r="P160" s="6">
        <f>IF(A160&amp;""="","",IF(AND(N('الإعدادات'!$B$7)&gt;0,L160&gt;='الإعدادات'!$B$7),"غياب متكرر",""))</f>
        <v/>
      </c>
      <c r="Q160" s="20">
        <f>IF(ISNUMBER(J160),IF(J160&gt;0,COUNTIFS($J$6:$J$505,"&gt;"&amp;J160)+COUNTIFS($J$6:J160,J160),""),"")</f>
        <v/>
      </c>
    </row>
    <row r="161">
      <c r="A161" s="5" t="n"/>
      <c r="B161" s="5" t="n"/>
      <c r="C161" s="17" t="n"/>
      <c r="D161" s="5" t="n"/>
      <c r="E161" s="18" t="n"/>
      <c r="F161" s="5" t="n"/>
      <c r="G161" s="6">
        <f>IF(A161&amp;""="","",IFERROR(INDEX('المجموعات'!$B$6:$B$105,MATCH(D161&amp;"",'المجموعات'!$A$6:$A$105,0))&amp;" - "&amp;INDEX('المجموعات'!$C$6:$C$105,MATCH(D161&amp;"",'المجموعات'!$A$6:$A$105,0)),"كود مجموعة غير موجود"))</f>
        <v/>
      </c>
      <c r="H161" s="21">
        <f>IF(A161&amp;""="","",IF(F161="متوقف",0,IFERROR(MAX(0,INDEX('المجموعات'!$F$6:$F$105,MATCH(D161&amp;"",'المجموعات'!$A$6:$A$105,0))-N(E161)),"")))</f>
        <v/>
      </c>
      <c r="I161" s="21">
        <f>IF(A161&amp;""="","",SUMIFS('الدفعات'!$E$6:$E$2005,'الدفعات'!$B$6:$B$2005,A161&amp;"",'الدفعات'!$C$6:$C$2005,D161&amp;"",'الدفعات'!$D$6:$D$2005,"&gt;="&amp;'الإعدادات'!$B$5,'الدفعات'!$D$6:$D$2005,"&lt;"&amp;'الإعدادات'!$B$6))</f>
        <v/>
      </c>
      <c r="J161" s="21">
        <f>IF(H161="","",ROUND(H161-I161,2))</f>
        <v/>
      </c>
      <c r="K161" s="20">
        <f>IF(A161&amp;""="","",COUNTIFS('الحضور'!$C$6:$C$3005,A161&amp;"",'الحضور'!$B$6:$B$3005,D161&amp;"",'الحضور'!$D$6:$D$3005,"حاضر",'الحضور'!$A$6:$A$3005,"&gt;="&amp;'الإعدادات'!$B$5,'الحضور'!$A$6:$A$3005,"&lt;"&amp;'الإعدادات'!$B$6))</f>
        <v/>
      </c>
      <c r="L161" s="20">
        <f>IF(A161&amp;""="","",COUNTIFS('الحضور'!$C$6:$C$3005,A161&amp;"",'الحضور'!$B$6:$B$3005,D161&amp;"",'الحضور'!$D$6:$D$3005,"غائب",'الحضور'!$A$6:$A$3005,"&gt;="&amp;'الإعدادات'!$B$5,'الحضور'!$A$6:$A$3005,"&lt;"&amp;'الإعدادات'!$B$6))</f>
        <v/>
      </c>
      <c r="M161" s="20">
        <f>IF(A161&amp;""="","",COUNTIFS('الحضور'!$C$6:$C$3005,A161&amp;"",'الحضور'!$B$6:$B$3005,D161&amp;"",'الحضور'!$D$6:$D$3005,"غائب بعذر",'الحضور'!$A$6:$A$3005,"&gt;="&amp;'الإعدادات'!$B$5,'الحضور'!$A$6:$A$3005,"&lt;"&amp;'الإعدادات'!$B$6))</f>
        <v/>
      </c>
      <c r="N161" s="22">
        <f>IF(A161&amp;""="","",IF(K161+L161=0,"",K161/(K161+L161)))</f>
        <v/>
      </c>
      <c r="O161" s="6">
        <f>IF(A161&amp;""="","",IF(H161="","كود مجموعة غير موجود",IF(F161="متوقف","متوقف",IF(J161&gt;0,IF(I161=0,"لم يدفع","جزئي"),"مسدد"))))</f>
        <v/>
      </c>
      <c r="P161" s="6">
        <f>IF(A161&amp;""="","",IF(AND(N('الإعدادات'!$B$7)&gt;0,L161&gt;='الإعدادات'!$B$7),"غياب متكرر",""))</f>
        <v/>
      </c>
      <c r="Q161" s="20">
        <f>IF(ISNUMBER(J161),IF(J161&gt;0,COUNTIFS($J$6:$J$505,"&gt;"&amp;J161)+COUNTIFS($J$6:J161,J161),""),"")</f>
        <v/>
      </c>
    </row>
    <row r="162">
      <c r="A162" s="5" t="n"/>
      <c r="B162" s="5" t="n"/>
      <c r="C162" s="17" t="n"/>
      <c r="D162" s="5" t="n"/>
      <c r="E162" s="18" t="n"/>
      <c r="F162" s="5" t="n"/>
      <c r="G162" s="6">
        <f>IF(A162&amp;""="","",IFERROR(INDEX('المجموعات'!$B$6:$B$105,MATCH(D162&amp;"",'المجموعات'!$A$6:$A$105,0))&amp;" - "&amp;INDEX('المجموعات'!$C$6:$C$105,MATCH(D162&amp;"",'المجموعات'!$A$6:$A$105,0)),"كود مجموعة غير موجود"))</f>
        <v/>
      </c>
      <c r="H162" s="21">
        <f>IF(A162&amp;""="","",IF(F162="متوقف",0,IFERROR(MAX(0,INDEX('المجموعات'!$F$6:$F$105,MATCH(D162&amp;"",'المجموعات'!$A$6:$A$105,0))-N(E162)),"")))</f>
        <v/>
      </c>
      <c r="I162" s="21">
        <f>IF(A162&amp;""="","",SUMIFS('الدفعات'!$E$6:$E$2005,'الدفعات'!$B$6:$B$2005,A162&amp;"",'الدفعات'!$C$6:$C$2005,D162&amp;"",'الدفعات'!$D$6:$D$2005,"&gt;="&amp;'الإعدادات'!$B$5,'الدفعات'!$D$6:$D$2005,"&lt;"&amp;'الإعدادات'!$B$6))</f>
        <v/>
      </c>
      <c r="J162" s="21">
        <f>IF(H162="","",ROUND(H162-I162,2))</f>
        <v/>
      </c>
      <c r="K162" s="20">
        <f>IF(A162&amp;""="","",COUNTIFS('الحضور'!$C$6:$C$3005,A162&amp;"",'الحضور'!$B$6:$B$3005,D162&amp;"",'الحضور'!$D$6:$D$3005,"حاضر",'الحضور'!$A$6:$A$3005,"&gt;="&amp;'الإعدادات'!$B$5,'الحضور'!$A$6:$A$3005,"&lt;"&amp;'الإعدادات'!$B$6))</f>
        <v/>
      </c>
      <c r="L162" s="20">
        <f>IF(A162&amp;""="","",COUNTIFS('الحضور'!$C$6:$C$3005,A162&amp;"",'الحضور'!$B$6:$B$3005,D162&amp;"",'الحضور'!$D$6:$D$3005,"غائب",'الحضور'!$A$6:$A$3005,"&gt;="&amp;'الإعدادات'!$B$5,'الحضور'!$A$6:$A$3005,"&lt;"&amp;'الإعدادات'!$B$6))</f>
        <v/>
      </c>
      <c r="M162" s="20">
        <f>IF(A162&amp;""="","",COUNTIFS('الحضور'!$C$6:$C$3005,A162&amp;"",'الحضور'!$B$6:$B$3005,D162&amp;"",'الحضور'!$D$6:$D$3005,"غائب بعذر",'الحضور'!$A$6:$A$3005,"&gt;="&amp;'الإعدادات'!$B$5,'الحضور'!$A$6:$A$3005,"&lt;"&amp;'الإعدادات'!$B$6))</f>
        <v/>
      </c>
      <c r="N162" s="22">
        <f>IF(A162&amp;""="","",IF(K162+L162=0,"",K162/(K162+L162)))</f>
        <v/>
      </c>
      <c r="O162" s="6">
        <f>IF(A162&amp;""="","",IF(H162="","كود مجموعة غير موجود",IF(F162="متوقف","متوقف",IF(J162&gt;0,IF(I162=0,"لم يدفع","جزئي"),"مسدد"))))</f>
        <v/>
      </c>
      <c r="P162" s="6">
        <f>IF(A162&amp;""="","",IF(AND(N('الإعدادات'!$B$7)&gt;0,L162&gt;='الإعدادات'!$B$7),"غياب متكرر",""))</f>
        <v/>
      </c>
      <c r="Q162" s="20">
        <f>IF(ISNUMBER(J162),IF(J162&gt;0,COUNTIFS($J$6:$J$505,"&gt;"&amp;J162)+COUNTIFS($J$6:J162,J162),""),"")</f>
        <v/>
      </c>
    </row>
    <row r="163">
      <c r="A163" s="5" t="n"/>
      <c r="B163" s="5" t="n"/>
      <c r="C163" s="17" t="n"/>
      <c r="D163" s="5" t="n"/>
      <c r="E163" s="18" t="n"/>
      <c r="F163" s="5" t="n"/>
      <c r="G163" s="6">
        <f>IF(A163&amp;""="","",IFERROR(INDEX('المجموعات'!$B$6:$B$105,MATCH(D163&amp;"",'المجموعات'!$A$6:$A$105,0))&amp;" - "&amp;INDEX('المجموعات'!$C$6:$C$105,MATCH(D163&amp;"",'المجموعات'!$A$6:$A$105,0)),"كود مجموعة غير موجود"))</f>
        <v/>
      </c>
      <c r="H163" s="21">
        <f>IF(A163&amp;""="","",IF(F163="متوقف",0,IFERROR(MAX(0,INDEX('المجموعات'!$F$6:$F$105,MATCH(D163&amp;"",'المجموعات'!$A$6:$A$105,0))-N(E163)),"")))</f>
        <v/>
      </c>
      <c r="I163" s="21">
        <f>IF(A163&amp;""="","",SUMIFS('الدفعات'!$E$6:$E$2005,'الدفعات'!$B$6:$B$2005,A163&amp;"",'الدفعات'!$C$6:$C$2005,D163&amp;"",'الدفعات'!$D$6:$D$2005,"&gt;="&amp;'الإعدادات'!$B$5,'الدفعات'!$D$6:$D$2005,"&lt;"&amp;'الإعدادات'!$B$6))</f>
        <v/>
      </c>
      <c r="J163" s="21">
        <f>IF(H163="","",ROUND(H163-I163,2))</f>
        <v/>
      </c>
      <c r="K163" s="20">
        <f>IF(A163&amp;""="","",COUNTIFS('الحضور'!$C$6:$C$3005,A163&amp;"",'الحضور'!$B$6:$B$3005,D163&amp;"",'الحضور'!$D$6:$D$3005,"حاضر",'الحضور'!$A$6:$A$3005,"&gt;="&amp;'الإعدادات'!$B$5,'الحضور'!$A$6:$A$3005,"&lt;"&amp;'الإعدادات'!$B$6))</f>
        <v/>
      </c>
      <c r="L163" s="20">
        <f>IF(A163&amp;""="","",COUNTIFS('الحضور'!$C$6:$C$3005,A163&amp;"",'الحضور'!$B$6:$B$3005,D163&amp;"",'الحضور'!$D$6:$D$3005,"غائب",'الحضور'!$A$6:$A$3005,"&gt;="&amp;'الإعدادات'!$B$5,'الحضور'!$A$6:$A$3005,"&lt;"&amp;'الإعدادات'!$B$6))</f>
        <v/>
      </c>
      <c r="M163" s="20">
        <f>IF(A163&amp;""="","",COUNTIFS('الحضور'!$C$6:$C$3005,A163&amp;"",'الحضور'!$B$6:$B$3005,D163&amp;"",'الحضور'!$D$6:$D$3005,"غائب بعذر",'الحضور'!$A$6:$A$3005,"&gt;="&amp;'الإعدادات'!$B$5,'الحضور'!$A$6:$A$3005,"&lt;"&amp;'الإعدادات'!$B$6))</f>
        <v/>
      </c>
      <c r="N163" s="22">
        <f>IF(A163&amp;""="","",IF(K163+L163=0,"",K163/(K163+L163)))</f>
        <v/>
      </c>
      <c r="O163" s="6">
        <f>IF(A163&amp;""="","",IF(H163="","كود مجموعة غير موجود",IF(F163="متوقف","متوقف",IF(J163&gt;0,IF(I163=0,"لم يدفع","جزئي"),"مسدد"))))</f>
        <v/>
      </c>
      <c r="P163" s="6">
        <f>IF(A163&amp;""="","",IF(AND(N('الإعدادات'!$B$7)&gt;0,L163&gt;='الإعدادات'!$B$7),"غياب متكرر",""))</f>
        <v/>
      </c>
      <c r="Q163" s="20">
        <f>IF(ISNUMBER(J163),IF(J163&gt;0,COUNTIFS($J$6:$J$505,"&gt;"&amp;J163)+COUNTIFS($J$6:J163,J163),""),"")</f>
        <v/>
      </c>
    </row>
    <row r="164">
      <c r="A164" s="5" t="n"/>
      <c r="B164" s="5" t="n"/>
      <c r="C164" s="17" t="n"/>
      <c r="D164" s="5" t="n"/>
      <c r="E164" s="18" t="n"/>
      <c r="F164" s="5" t="n"/>
      <c r="G164" s="6">
        <f>IF(A164&amp;""="","",IFERROR(INDEX('المجموعات'!$B$6:$B$105,MATCH(D164&amp;"",'المجموعات'!$A$6:$A$105,0))&amp;" - "&amp;INDEX('المجموعات'!$C$6:$C$105,MATCH(D164&amp;"",'المجموعات'!$A$6:$A$105,0)),"كود مجموعة غير موجود"))</f>
        <v/>
      </c>
      <c r="H164" s="21">
        <f>IF(A164&amp;""="","",IF(F164="متوقف",0,IFERROR(MAX(0,INDEX('المجموعات'!$F$6:$F$105,MATCH(D164&amp;"",'المجموعات'!$A$6:$A$105,0))-N(E164)),"")))</f>
        <v/>
      </c>
      <c r="I164" s="21">
        <f>IF(A164&amp;""="","",SUMIFS('الدفعات'!$E$6:$E$2005,'الدفعات'!$B$6:$B$2005,A164&amp;"",'الدفعات'!$C$6:$C$2005,D164&amp;"",'الدفعات'!$D$6:$D$2005,"&gt;="&amp;'الإعدادات'!$B$5,'الدفعات'!$D$6:$D$2005,"&lt;"&amp;'الإعدادات'!$B$6))</f>
        <v/>
      </c>
      <c r="J164" s="21">
        <f>IF(H164="","",ROUND(H164-I164,2))</f>
        <v/>
      </c>
      <c r="K164" s="20">
        <f>IF(A164&amp;""="","",COUNTIFS('الحضور'!$C$6:$C$3005,A164&amp;"",'الحضور'!$B$6:$B$3005,D164&amp;"",'الحضور'!$D$6:$D$3005,"حاضر",'الحضور'!$A$6:$A$3005,"&gt;="&amp;'الإعدادات'!$B$5,'الحضور'!$A$6:$A$3005,"&lt;"&amp;'الإعدادات'!$B$6))</f>
        <v/>
      </c>
      <c r="L164" s="20">
        <f>IF(A164&amp;""="","",COUNTIFS('الحضور'!$C$6:$C$3005,A164&amp;"",'الحضور'!$B$6:$B$3005,D164&amp;"",'الحضور'!$D$6:$D$3005,"غائب",'الحضور'!$A$6:$A$3005,"&gt;="&amp;'الإعدادات'!$B$5,'الحضور'!$A$6:$A$3005,"&lt;"&amp;'الإعدادات'!$B$6))</f>
        <v/>
      </c>
      <c r="M164" s="20">
        <f>IF(A164&amp;""="","",COUNTIFS('الحضور'!$C$6:$C$3005,A164&amp;"",'الحضور'!$B$6:$B$3005,D164&amp;"",'الحضور'!$D$6:$D$3005,"غائب بعذر",'الحضور'!$A$6:$A$3005,"&gt;="&amp;'الإعدادات'!$B$5,'الحضور'!$A$6:$A$3005,"&lt;"&amp;'الإعدادات'!$B$6))</f>
        <v/>
      </c>
      <c r="N164" s="22">
        <f>IF(A164&amp;""="","",IF(K164+L164=0,"",K164/(K164+L164)))</f>
        <v/>
      </c>
      <c r="O164" s="6">
        <f>IF(A164&amp;""="","",IF(H164="","كود مجموعة غير موجود",IF(F164="متوقف","متوقف",IF(J164&gt;0,IF(I164=0,"لم يدفع","جزئي"),"مسدد"))))</f>
        <v/>
      </c>
      <c r="P164" s="6">
        <f>IF(A164&amp;""="","",IF(AND(N('الإعدادات'!$B$7)&gt;0,L164&gt;='الإعدادات'!$B$7),"غياب متكرر",""))</f>
        <v/>
      </c>
      <c r="Q164" s="20">
        <f>IF(ISNUMBER(J164),IF(J164&gt;0,COUNTIFS($J$6:$J$505,"&gt;"&amp;J164)+COUNTIFS($J$6:J164,J164),""),"")</f>
        <v/>
      </c>
    </row>
    <row r="165">
      <c r="A165" s="5" t="n"/>
      <c r="B165" s="5" t="n"/>
      <c r="C165" s="17" t="n"/>
      <c r="D165" s="5" t="n"/>
      <c r="E165" s="18" t="n"/>
      <c r="F165" s="5" t="n"/>
      <c r="G165" s="6">
        <f>IF(A165&amp;""="","",IFERROR(INDEX('المجموعات'!$B$6:$B$105,MATCH(D165&amp;"",'المجموعات'!$A$6:$A$105,0))&amp;" - "&amp;INDEX('المجموعات'!$C$6:$C$105,MATCH(D165&amp;"",'المجموعات'!$A$6:$A$105,0)),"كود مجموعة غير موجود"))</f>
        <v/>
      </c>
      <c r="H165" s="21">
        <f>IF(A165&amp;""="","",IF(F165="متوقف",0,IFERROR(MAX(0,INDEX('المجموعات'!$F$6:$F$105,MATCH(D165&amp;"",'المجموعات'!$A$6:$A$105,0))-N(E165)),"")))</f>
        <v/>
      </c>
      <c r="I165" s="21">
        <f>IF(A165&amp;""="","",SUMIFS('الدفعات'!$E$6:$E$2005,'الدفعات'!$B$6:$B$2005,A165&amp;"",'الدفعات'!$C$6:$C$2005,D165&amp;"",'الدفعات'!$D$6:$D$2005,"&gt;="&amp;'الإعدادات'!$B$5,'الدفعات'!$D$6:$D$2005,"&lt;"&amp;'الإعدادات'!$B$6))</f>
        <v/>
      </c>
      <c r="J165" s="21">
        <f>IF(H165="","",ROUND(H165-I165,2))</f>
        <v/>
      </c>
      <c r="K165" s="20">
        <f>IF(A165&amp;""="","",COUNTIFS('الحضور'!$C$6:$C$3005,A165&amp;"",'الحضور'!$B$6:$B$3005,D165&amp;"",'الحضور'!$D$6:$D$3005,"حاضر",'الحضور'!$A$6:$A$3005,"&gt;="&amp;'الإعدادات'!$B$5,'الحضور'!$A$6:$A$3005,"&lt;"&amp;'الإعدادات'!$B$6))</f>
        <v/>
      </c>
      <c r="L165" s="20">
        <f>IF(A165&amp;""="","",COUNTIFS('الحضور'!$C$6:$C$3005,A165&amp;"",'الحضور'!$B$6:$B$3005,D165&amp;"",'الحضور'!$D$6:$D$3005,"غائب",'الحضور'!$A$6:$A$3005,"&gt;="&amp;'الإعدادات'!$B$5,'الحضور'!$A$6:$A$3005,"&lt;"&amp;'الإعدادات'!$B$6))</f>
        <v/>
      </c>
      <c r="M165" s="20">
        <f>IF(A165&amp;""="","",COUNTIFS('الحضور'!$C$6:$C$3005,A165&amp;"",'الحضور'!$B$6:$B$3005,D165&amp;"",'الحضور'!$D$6:$D$3005,"غائب بعذر",'الحضور'!$A$6:$A$3005,"&gt;="&amp;'الإعدادات'!$B$5,'الحضور'!$A$6:$A$3005,"&lt;"&amp;'الإعدادات'!$B$6))</f>
        <v/>
      </c>
      <c r="N165" s="22">
        <f>IF(A165&amp;""="","",IF(K165+L165=0,"",K165/(K165+L165)))</f>
        <v/>
      </c>
      <c r="O165" s="6">
        <f>IF(A165&amp;""="","",IF(H165="","كود مجموعة غير موجود",IF(F165="متوقف","متوقف",IF(J165&gt;0,IF(I165=0,"لم يدفع","جزئي"),"مسدد"))))</f>
        <v/>
      </c>
      <c r="P165" s="6">
        <f>IF(A165&amp;""="","",IF(AND(N('الإعدادات'!$B$7)&gt;0,L165&gt;='الإعدادات'!$B$7),"غياب متكرر",""))</f>
        <v/>
      </c>
      <c r="Q165" s="20">
        <f>IF(ISNUMBER(J165),IF(J165&gt;0,COUNTIFS($J$6:$J$505,"&gt;"&amp;J165)+COUNTIFS($J$6:J165,J165),""),"")</f>
        <v/>
      </c>
    </row>
    <row r="166">
      <c r="A166" s="5" t="n"/>
      <c r="B166" s="5" t="n"/>
      <c r="C166" s="17" t="n"/>
      <c r="D166" s="5" t="n"/>
      <c r="E166" s="18" t="n"/>
      <c r="F166" s="5" t="n"/>
      <c r="G166" s="6">
        <f>IF(A166&amp;""="","",IFERROR(INDEX('المجموعات'!$B$6:$B$105,MATCH(D166&amp;"",'المجموعات'!$A$6:$A$105,0))&amp;" - "&amp;INDEX('المجموعات'!$C$6:$C$105,MATCH(D166&amp;"",'المجموعات'!$A$6:$A$105,0)),"كود مجموعة غير موجود"))</f>
        <v/>
      </c>
      <c r="H166" s="21">
        <f>IF(A166&amp;""="","",IF(F166="متوقف",0,IFERROR(MAX(0,INDEX('المجموعات'!$F$6:$F$105,MATCH(D166&amp;"",'المجموعات'!$A$6:$A$105,0))-N(E166)),"")))</f>
        <v/>
      </c>
      <c r="I166" s="21">
        <f>IF(A166&amp;""="","",SUMIFS('الدفعات'!$E$6:$E$2005,'الدفعات'!$B$6:$B$2005,A166&amp;"",'الدفعات'!$C$6:$C$2005,D166&amp;"",'الدفعات'!$D$6:$D$2005,"&gt;="&amp;'الإعدادات'!$B$5,'الدفعات'!$D$6:$D$2005,"&lt;"&amp;'الإعدادات'!$B$6))</f>
        <v/>
      </c>
      <c r="J166" s="21">
        <f>IF(H166="","",ROUND(H166-I166,2))</f>
        <v/>
      </c>
      <c r="K166" s="20">
        <f>IF(A166&amp;""="","",COUNTIFS('الحضور'!$C$6:$C$3005,A166&amp;"",'الحضور'!$B$6:$B$3005,D166&amp;"",'الحضور'!$D$6:$D$3005,"حاضر",'الحضور'!$A$6:$A$3005,"&gt;="&amp;'الإعدادات'!$B$5,'الحضور'!$A$6:$A$3005,"&lt;"&amp;'الإعدادات'!$B$6))</f>
        <v/>
      </c>
      <c r="L166" s="20">
        <f>IF(A166&amp;""="","",COUNTIFS('الحضور'!$C$6:$C$3005,A166&amp;"",'الحضور'!$B$6:$B$3005,D166&amp;"",'الحضور'!$D$6:$D$3005,"غائب",'الحضور'!$A$6:$A$3005,"&gt;="&amp;'الإعدادات'!$B$5,'الحضور'!$A$6:$A$3005,"&lt;"&amp;'الإعدادات'!$B$6))</f>
        <v/>
      </c>
      <c r="M166" s="20">
        <f>IF(A166&amp;""="","",COUNTIFS('الحضور'!$C$6:$C$3005,A166&amp;"",'الحضور'!$B$6:$B$3005,D166&amp;"",'الحضور'!$D$6:$D$3005,"غائب بعذر",'الحضور'!$A$6:$A$3005,"&gt;="&amp;'الإعدادات'!$B$5,'الحضور'!$A$6:$A$3005,"&lt;"&amp;'الإعدادات'!$B$6))</f>
        <v/>
      </c>
      <c r="N166" s="22">
        <f>IF(A166&amp;""="","",IF(K166+L166=0,"",K166/(K166+L166)))</f>
        <v/>
      </c>
      <c r="O166" s="6">
        <f>IF(A166&amp;""="","",IF(H166="","كود مجموعة غير موجود",IF(F166="متوقف","متوقف",IF(J166&gt;0,IF(I166=0,"لم يدفع","جزئي"),"مسدد"))))</f>
        <v/>
      </c>
      <c r="P166" s="6">
        <f>IF(A166&amp;""="","",IF(AND(N('الإعدادات'!$B$7)&gt;0,L166&gt;='الإعدادات'!$B$7),"غياب متكرر",""))</f>
        <v/>
      </c>
      <c r="Q166" s="20">
        <f>IF(ISNUMBER(J166),IF(J166&gt;0,COUNTIFS($J$6:$J$505,"&gt;"&amp;J166)+COUNTIFS($J$6:J166,J166),""),"")</f>
        <v/>
      </c>
    </row>
    <row r="167">
      <c r="A167" s="5" t="n"/>
      <c r="B167" s="5" t="n"/>
      <c r="C167" s="17" t="n"/>
      <c r="D167" s="5" t="n"/>
      <c r="E167" s="18" t="n"/>
      <c r="F167" s="5" t="n"/>
      <c r="G167" s="6">
        <f>IF(A167&amp;""="","",IFERROR(INDEX('المجموعات'!$B$6:$B$105,MATCH(D167&amp;"",'المجموعات'!$A$6:$A$105,0))&amp;" - "&amp;INDEX('المجموعات'!$C$6:$C$105,MATCH(D167&amp;"",'المجموعات'!$A$6:$A$105,0)),"كود مجموعة غير موجود"))</f>
        <v/>
      </c>
      <c r="H167" s="21">
        <f>IF(A167&amp;""="","",IF(F167="متوقف",0,IFERROR(MAX(0,INDEX('المجموعات'!$F$6:$F$105,MATCH(D167&amp;"",'المجموعات'!$A$6:$A$105,0))-N(E167)),"")))</f>
        <v/>
      </c>
      <c r="I167" s="21">
        <f>IF(A167&amp;""="","",SUMIFS('الدفعات'!$E$6:$E$2005,'الدفعات'!$B$6:$B$2005,A167&amp;"",'الدفعات'!$C$6:$C$2005,D167&amp;"",'الدفعات'!$D$6:$D$2005,"&gt;="&amp;'الإعدادات'!$B$5,'الدفعات'!$D$6:$D$2005,"&lt;"&amp;'الإعدادات'!$B$6))</f>
        <v/>
      </c>
      <c r="J167" s="21">
        <f>IF(H167="","",ROUND(H167-I167,2))</f>
        <v/>
      </c>
      <c r="K167" s="20">
        <f>IF(A167&amp;""="","",COUNTIFS('الحضور'!$C$6:$C$3005,A167&amp;"",'الحضور'!$B$6:$B$3005,D167&amp;"",'الحضور'!$D$6:$D$3005,"حاضر",'الحضور'!$A$6:$A$3005,"&gt;="&amp;'الإعدادات'!$B$5,'الحضور'!$A$6:$A$3005,"&lt;"&amp;'الإعدادات'!$B$6))</f>
        <v/>
      </c>
      <c r="L167" s="20">
        <f>IF(A167&amp;""="","",COUNTIFS('الحضور'!$C$6:$C$3005,A167&amp;"",'الحضور'!$B$6:$B$3005,D167&amp;"",'الحضور'!$D$6:$D$3005,"غائب",'الحضور'!$A$6:$A$3005,"&gt;="&amp;'الإعدادات'!$B$5,'الحضور'!$A$6:$A$3005,"&lt;"&amp;'الإعدادات'!$B$6))</f>
        <v/>
      </c>
      <c r="M167" s="20">
        <f>IF(A167&amp;""="","",COUNTIFS('الحضور'!$C$6:$C$3005,A167&amp;"",'الحضور'!$B$6:$B$3005,D167&amp;"",'الحضور'!$D$6:$D$3005,"غائب بعذر",'الحضور'!$A$6:$A$3005,"&gt;="&amp;'الإعدادات'!$B$5,'الحضور'!$A$6:$A$3005,"&lt;"&amp;'الإعدادات'!$B$6))</f>
        <v/>
      </c>
      <c r="N167" s="22">
        <f>IF(A167&amp;""="","",IF(K167+L167=0,"",K167/(K167+L167)))</f>
        <v/>
      </c>
      <c r="O167" s="6">
        <f>IF(A167&amp;""="","",IF(H167="","كود مجموعة غير موجود",IF(F167="متوقف","متوقف",IF(J167&gt;0,IF(I167=0,"لم يدفع","جزئي"),"مسدد"))))</f>
        <v/>
      </c>
      <c r="P167" s="6">
        <f>IF(A167&amp;""="","",IF(AND(N('الإعدادات'!$B$7)&gt;0,L167&gt;='الإعدادات'!$B$7),"غياب متكرر",""))</f>
        <v/>
      </c>
      <c r="Q167" s="20">
        <f>IF(ISNUMBER(J167),IF(J167&gt;0,COUNTIFS($J$6:$J$505,"&gt;"&amp;J167)+COUNTIFS($J$6:J167,J167),""),"")</f>
        <v/>
      </c>
    </row>
    <row r="168">
      <c r="A168" s="5" t="n"/>
      <c r="B168" s="5" t="n"/>
      <c r="C168" s="17" t="n"/>
      <c r="D168" s="5" t="n"/>
      <c r="E168" s="18" t="n"/>
      <c r="F168" s="5" t="n"/>
      <c r="G168" s="6">
        <f>IF(A168&amp;""="","",IFERROR(INDEX('المجموعات'!$B$6:$B$105,MATCH(D168&amp;"",'المجموعات'!$A$6:$A$105,0))&amp;" - "&amp;INDEX('المجموعات'!$C$6:$C$105,MATCH(D168&amp;"",'المجموعات'!$A$6:$A$105,0)),"كود مجموعة غير موجود"))</f>
        <v/>
      </c>
      <c r="H168" s="21">
        <f>IF(A168&amp;""="","",IF(F168="متوقف",0,IFERROR(MAX(0,INDEX('المجموعات'!$F$6:$F$105,MATCH(D168&amp;"",'المجموعات'!$A$6:$A$105,0))-N(E168)),"")))</f>
        <v/>
      </c>
      <c r="I168" s="21">
        <f>IF(A168&amp;""="","",SUMIFS('الدفعات'!$E$6:$E$2005,'الدفعات'!$B$6:$B$2005,A168&amp;"",'الدفعات'!$C$6:$C$2005,D168&amp;"",'الدفعات'!$D$6:$D$2005,"&gt;="&amp;'الإعدادات'!$B$5,'الدفعات'!$D$6:$D$2005,"&lt;"&amp;'الإعدادات'!$B$6))</f>
        <v/>
      </c>
      <c r="J168" s="21">
        <f>IF(H168="","",ROUND(H168-I168,2))</f>
        <v/>
      </c>
      <c r="K168" s="20">
        <f>IF(A168&amp;""="","",COUNTIFS('الحضور'!$C$6:$C$3005,A168&amp;"",'الحضور'!$B$6:$B$3005,D168&amp;"",'الحضور'!$D$6:$D$3005,"حاضر",'الحضور'!$A$6:$A$3005,"&gt;="&amp;'الإعدادات'!$B$5,'الحضور'!$A$6:$A$3005,"&lt;"&amp;'الإعدادات'!$B$6))</f>
        <v/>
      </c>
      <c r="L168" s="20">
        <f>IF(A168&amp;""="","",COUNTIFS('الحضور'!$C$6:$C$3005,A168&amp;"",'الحضور'!$B$6:$B$3005,D168&amp;"",'الحضور'!$D$6:$D$3005,"غائب",'الحضور'!$A$6:$A$3005,"&gt;="&amp;'الإعدادات'!$B$5,'الحضور'!$A$6:$A$3005,"&lt;"&amp;'الإعدادات'!$B$6))</f>
        <v/>
      </c>
      <c r="M168" s="20">
        <f>IF(A168&amp;""="","",COUNTIFS('الحضور'!$C$6:$C$3005,A168&amp;"",'الحضور'!$B$6:$B$3005,D168&amp;"",'الحضور'!$D$6:$D$3005,"غائب بعذر",'الحضور'!$A$6:$A$3005,"&gt;="&amp;'الإعدادات'!$B$5,'الحضور'!$A$6:$A$3005,"&lt;"&amp;'الإعدادات'!$B$6))</f>
        <v/>
      </c>
      <c r="N168" s="22">
        <f>IF(A168&amp;""="","",IF(K168+L168=0,"",K168/(K168+L168)))</f>
        <v/>
      </c>
      <c r="O168" s="6">
        <f>IF(A168&amp;""="","",IF(H168="","كود مجموعة غير موجود",IF(F168="متوقف","متوقف",IF(J168&gt;0,IF(I168=0,"لم يدفع","جزئي"),"مسدد"))))</f>
        <v/>
      </c>
      <c r="P168" s="6">
        <f>IF(A168&amp;""="","",IF(AND(N('الإعدادات'!$B$7)&gt;0,L168&gt;='الإعدادات'!$B$7),"غياب متكرر",""))</f>
        <v/>
      </c>
      <c r="Q168" s="20">
        <f>IF(ISNUMBER(J168),IF(J168&gt;0,COUNTIFS($J$6:$J$505,"&gt;"&amp;J168)+COUNTIFS($J$6:J168,J168),""),"")</f>
        <v/>
      </c>
    </row>
    <row r="169">
      <c r="A169" s="5" t="n"/>
      <c r="B169" s="5" t="n"/>
      <c r="C169" s="17" t="n"/>
      <c r="D169" s="5" t="n"/>
      <c r="E169" s="18" t="n"/>
      <c r="F169" s="5" t="n"/>
      <c r="G169" s="6">
        <f>IF(A169&amp;""="","",IFERROR(INDEX('المجموعات'!$B$6:$B$105,MATCH(D169&amp;"",'المجموعات'!$A$6:$A$105,0))&amp;" - "&amp;INDEX('المجموعات'!$C$6:$C$105,MATCH(D169&amp;"",'المجموعات'!$A$6:$A$105,0)),"كود مجموعة غير موجود"))</f>
        <v/>
      </c>
      <c r="H169" s="21">
        <f>IF(A169&amp;""="","",IF(F169="متوقف",0,IFERROR(MAX(0,INDEX('المجموعات'!$F$6:$F$105,MATCH(D169&amp;"",'المجموعات'!$A$6:$A$105,0))-N(E169)),"")))</f>
        <v/>
      </c>
      <c r="I169" s="21">
        <f>IF(A169&amp;""="","",SUMIFS('الدفعات'!$E$6:$E$2005,'الدفعات'!$B$6:$B$2005,A169&amp;"",'الدفعات'!$C$6:$C$2005,D169&amp;"",'الدفعات'!$D$6:$D$2005,"&gt;="&amp;'الإعدادات'!$B$5,'الدفعات'!$D$6:$D$2005,"&lt;"&amp;'الإعدادات'!$B$6))</f>
        <v/>
      </c>
      <c r="J169" s="21">
        <f>IF(H169="","",ROUND(H169-I169,2))</f>
        <v/>
      </c>
      <c r="K169" s="20">
        <f>IF(A169&amp;""="","",COUNTIFS('الحضور'!$C$6:$C$3005,A169&amp;"",'الحضور'!$B$6:$B$3005,D169&amp;"",'الحضور'!$D$6:$D$3005,"حاضر",'الحضور'!$A$6:$A$3005,"&gt;="&amp;'الإعدادات'!$B$5,'الحضور'!$A$6:$A$3005,"&lt;"&amp;'الإعدادات'!$B$6))</f>
        <v/>
      </c>
      <c r="L169" s="20">
        <f>IF(A169&amp;""="","",COUNTIFS('الحضور'!$C$6:$C$3005,A169&amp;"",'الحضور'!$B$6:$B$3005,D169&amp;"",'الحضور'!$D$6:$D$3005,"غائب",'الحضور'!$A$6:$A$3005,"&gt;="&amp;'الإعدادات'!$B$5,'الحضور'!$A$6:$A$3005,"&lt;"&amp;'الإعدادات'!$B$6))</f>
        <v/>
      </c>
      <c r="M169" s="20">
        <f>IF(A169&amp;""="","",COUNTIFS('الحضور'!$C$6:$C$3005,A169&amp;"",'الحضور'!$B$6:$B$3005,D169&amp;"",'الحضور'!$D$6:$D$3005,"غائب بعذر",'الحضور'!$A$6:$A$3005,"&gt;="&amp;'الإعدادات'!$B$5,'الحضور'!$A$6:$A$3005,"&lt;"&amp;'الإعدادات'!$B$6))</f>
        <v/>
      </c>
      <c r="N169" s="22">
        <f>IF(A169&amp;""="","",IF(K169+L169=0,"",K169/(K169+L169)))</f>
        <v/>
      </c>
      <c r="O169" s="6">
        <f>IF(A169&amp;""="","",IF(H169="","كود مجموعة غير موجود",IF(F169="متوقف","متوقف",IF(J169&gt;0,IF(I169=0,"لم يدفع","جزئي"),"مسدد"))))</f>
        <v/>
      </c>
      <c r="P169" s="6">
        <f>IF(A169&amp;""="","",IF(AND(N('الإعدادات'!$B$7)&gt;0,L169&gt;='الإعدادات'!$B$7),"غياب متكرر",""))</f>
        <v/>
      </c>
      <c r="Q169" s="20">
        <f>IF(ISNUMBER(J169),IF(J169&gt;0,COUNTIFS($J$6:$J$505,"&gt;"&amp;J169)+COUNTIFS($J$6:J169,J169),""),"")</f>
        <v/>
      </c>
    </row>
    <row r="170">
      <c r="A170" s="5" t="n"/>
      <c r="B170" s="5" t="n"/>
      <c r="C170" s="17" t="n"/>
      <c r="D170" s="5" t="n"/>
      <c r="E170" s="18" t="n"/>
      <c r="F170" s="5" t="n"/>
      <c r="G170" s="6">
        <f>IF(A170&amp;""="","",IFERROR(INDEX('المجموعات'!$B$6:$B$105,MATCH(D170&amp;"",'المجموعات'!$A$6:$A$105,0))&amp;" - "&amp;INDEX('المجموعات'!$C$6:$C$105,MATCH(D170&amp;"",'المجموعات'!$A$6:$A$105,0)),"كود مجموعة غير موجود"))</f>
        <v/>
      </c>
      <c r="H170" s="21">
        <f>IF(A170&amp;""="","",IF(F170="متوقف",0,IFERROR(MAX(0,INDEX('المجموعات'!$F$6:$F$105,MATCH(D170&amp;"",'المجموعات'!$A$6:$A$105,0))-N(E170)),"")))</f>
        <v/>
      </c>
      <c r="I170" s="21">
        <f>IF(A170&amp;""="","",SUMIFS('الدفعات'!$E$6:$E$2005,'الدفعات'!$B$6:$B$2005,A170&amp;"",'الدفعات'!$C$6:$C$2005,D170&amp;"",'الدفعات'!$D$6:$D$2005,"&gt;="&amp;'الإعدادات'!$B$5,'الدفعات'!$D$6:$D$2005,"&lt;"&amp;'الإعدادات'!$B$6))</f>
        <v/>
      </c>
      <c r="J170" s="21">
        <f>IF(H170="","",ROUND(H170-I170,2))</f>
        <v/>
      </c>
      <c r="K170" s="20">
        <f>IF(A170&amp;""="","",COUNTIFS('الحضور'!$C$6:$C$3005,A170&amp;"",'الحضور'!$B$6:$B$3005,D170&amp;"",'الحضور'!$D$6:$D$3005,"حاضر",'الحضور'!$A$6:$A$3005,"&gt;="&amp;'الإعدادات'!$B$5,'الحضور'!$A$6:$A$3005,"&lt;"&amp;'الإعدادات'!$B$6))</f>
        <v/>
      </c>
      <c r="L170" s="20">
        <f>IF(A170&amp;""="","",COUNTIFS('الحضور'!$C$6:$C$3005,A170&amp;"",'الحضور'!$B$6:$B$3005,D170&amp;"",'الحضور'!$D$6:$D$3005,"غائب",'الحضور'!$A$6:$A$3005,"&gt;="&amp;'الإعدادات'!$B$5,'الحضور'!$A$6:$A$3005,"&lt;"&amp;'الإعدادات'!$B$6))</f>
        <v/>
      </c>
      <c r="M170" s="20">
        <f>IF(A170&amp;""="","",COUNTIFS('الحضور'!$C$6:$C$3005,A170&amp;"",'الحضور'!$B$6:$B$3005,D170&amp;"",'الحضور'!$D$6:$D$3005,"غائب بعذر",'الحضور'!$A$6:$A$3005,"&gt;="&amp;'الإعدادات'!$B$5,'الحضور'!$A$6:$A$3005,"&lt;"&amp;'الإعدادات'!$B$6))</f>
        <v/>
      </c>
      <c r="N170" s="22">
        <f>IF(A170&amp;""="","",IF(K170+L170=0,"",K170/(K170+L170)))</f>
        <v/>
      </c>
      <c r="O170" s="6">
        <f>IF(A170&amp;""="","",IF(H170="","كود مجموعة غير موجود",IF(F170="متوقف","متوقف",IF(J170&gt;0,IF(I170=0,"لم يدفع","جزئي"),"مسدد"))))</f>
        <v/>
      </c>
      <c r="P170" s="6">
        <f>IF(A170&amp;""="","",IF(AND(N('الإعدادات'!$B$7)&gt;0,L170&gt;='الإعدادات'!$B$7),"غياب متكرر",""))</f>
        <v/>
      </c>
      <c r="Q170" s="20">
        <f>IF(ISNUMBER(J170),IF(J170&gt;0,COUNTIFS($J$6:$J$505,"&gt;"&amp;J170)+COUNTIFS($J$6:J170,J170),""),"")</f>
        <v/>
      </c>
    </row>
    <row r="171">
      <c r="A171" s="5" t="n"/>
      <c r="B171" s="5" t="n"/>
      <c r="C171" s="17" t="n"/>
      <c r="D171" s="5" t="n"/>
      <c r="E171" s="18" t="n"/>
      <c r="F171" s="5" t="n"/>
      <c r="G171" s="6">
        <f>IF(A171&amp;""="","",IFERROR(INDEX('المجموعات'!$B$6:$B$105,MATCH(D171&amp;"",'المجموعات'!$A$6:$A$105,0))&amp;" - "&amp;INDEX('المجموعات'!$C$6:$C$105,MATCH(D171&amp;"",'المجموعات'!$A$6:$A$105,0)),"كود مجموعة غير موجود"))</f>
        <v/>
      </c>
      <c r="H171" s="21">
        <f>IF(A171&amp;""="","",IF(F171="متوقف",0,IFERROR(MAX(0,INDEX('المجموعات'!$F$6:$F$105,MATCH(D171&amp;"",'المجموعات'!$A$6:$A$105,0))-N(E171)),"")))</f>
        <v/>
      </c>
      <c r="I171" s="21">
        <f>IF(A171&amp;""="","",SUMIFS('الدفعات'!$E$6:$E$2005,'الدفعات'!$B$6:$B$2005,A171&amp;"",'الدفعات'!$C$6:$C$2005,D171&amp;"",'الدفعات'!$D$6:$D$2005,"&gt;="&amp;'الإعدادات'!$B$5,'الدفعات'!$D$6:$D$2005,"&lt;"&amp;'الإعدادات'!$B$6))</f>
        <v/>
      </c>
      <c r="J171" s="21">
        <f>IF(H171="","",ROUND(H171-I171,2))</f>
        <v/>
      </c>
      <c r="K171" s="20">
        <f>IF(A171&amp;""="","",COUNTIFS('الحضور'!$C$6:$C$3005,A171&amp;"",'الحضور'!$B$6:$B$3005,D171&amp;"",'الحضور'!$D$6:$D$3005,"حاضر",'الحضور'!$A$6:$A$3005,"&gt;="&amp;'الإعدادات'!$B$5,'الحضور'!$A$6:$A$3005,"&lt;"&amp;'الإعدادات'!$B$6))</f>
        <v/>
      </c>
      <c r="L171" s="20">
        <f>IF(A171&amp;""="","",COUNTIFS('الحضور'!$C$6:$C$3005,A171&amp;"",'الحضور'!$B$6:$B$3005,D171&amp;"",'الحضور'!$D$6:$D$3005,"غائب",'الحضور'!$A$6:$A$3005,"&gt;="&amp;'الإعدادات'!$B$5,'الحضور'!$A$6:$A$3005,"&lt;"&amp;'الإعدادات'!$B$6))</f>
        <v/>
      </c>
      <c r="M171" s="20">
        <f>IF(A171&amp;""="","",COUNTIFS('الحضور'!$C$6:$C$3005,A171&amp;"",'الحضور'!$B$6:$B$3005,D171&amp;"",'الحضور'!$D$6:$D$3005,"غائب بعذر",'الحضور'!$A$6:$A$3005,"&gt;="&amp;'الإعدادات'!$B$5,'الحضور'!$A$6:$A$3005,"&lt;"&amp;'الإعدادات'!$B$6))</f>
        <v/>
      </c>
      <c r="N171" s="22">
        <f>IF(A171&amp;""="","",IF(K171+L171=0,"",K171/(K171+L171)))</f>
        <v/>
      </c>
      <c r="O171" s="6">
        <f>IF(A171&amp;""="","",IF(H171="","كود مجموعة غير موجود",IF(F171="متوقف","متوقف",IF(J171&gt;0,IF(I171=0,"لم يدفع","جزئي"),"مسدد"))))</f>
        <v/>
      </c>
      <c r="P171" s="6">
        <f>IF(A171&amp;""="","",IF(AND(N('الإعدادات'!$B$7)&gt;0,L171&gt;='الإعدادات'!$B$7),"غياب متكرر",""))</f>
        <v/>
      </c>
      <c r="Q171" s="20">
        <f>IF(ISNUMBER(J171),IF(J171&gt;0,COUNTIFS($J$6:$J$505,"&gt;"&amp;J171)+COUNTIFS($J$6:J171,J171),""),"")</f>
        <v/>
      </c>
    </row>
    <row r="172">
      <c r="A172" s="5" t="n"/>
      <c r="B172" s="5" t="n"/>
      <c r="C172" s="17" t="n"/>
      <c r="D172" s="5" t="n"/>
      <c r="E172" s="18" t="n"/>
      <c r="F172" s="5" t="n"/>
      <c r="G172" s="6">
        <f>IF(A172&amp;""="","",IFERROR(INDEX('المجموعات'!$B$6:$B$105,MATCH(D172&amp;"",'المجموعات'!$A$6:$A$105,0))&amp;" - "&amp;INDEX('المجموعات'!$C$6:$C$105,MATCH(D172&amp;"",'المجموعات'!$A$6:$A$105,0)),"كود مجموعة غير موجود"))</f>
        <v/>
      </c>
      <c r="H172" s="21">
        <f>IF(A172&amp;""="","",IF(F172="متوقف",0,IFERROR(MAX(0,INDEX('المجموعات'!$F$6:$F$105,MATCH(D172&amp;"",'المجموعات'!$A$6:$A$105,0))-N(E172)),"")))</f>
        <v/>
      </c>
      <c r="I172" s="21">
        <f>IF(A172&amp;""="","",SUMIFS('الدفعات'!$E$6:$E$2005,'الدفعات'!$B$6:$B$2005,A172&amp;"",'الدفعات'!$C$6:$C$2005,D172&amp;"",'الدفعات'!$D$6:$D$2005,"&gt;="&amp;'الإعدادات'!$B$5,'الدفعات'!$D$6:$D$2005,"&lt;"&amp;'الإعدادات'!$B$6))</f>
        <v/>
      </c>
      <c r="J172" s="21">
        <f>IF(H172="","",ROUND(H172-I172,2))</f>
        <v/>
      </c>
      <c r="K172" s="20">
        <f>IF(A172&amp;""="","",COUNTIFS('الحضور'!$C$6:$C$3005,A172&amp;"",'الحضور'!$B$6:$B$3005,D172&amp;"",'الحضور'!$D$6:$D$3005,"حاضر",'الحضور'!$A$6:$A$3005,"&gt;="&amp;'الإعدادات'!$B$5,'الحضور'!$A$6:$A$3005,"&lt;"&amp;'الإعدادات'!$B$6))</f>
        <v/>
      </c>
      <c r="L172" s="20">
        <f>IF(A172&amp;""="","",COUNTIFS('الحضور'!$C$6:$C$3005,A172&amp;"",'الحضور'!$B$6:$B$3005,D172&amp;"",'الحضور'!$D$6:$D$3005,"غائب",'الحضور'!$A$6:$A$3005,"&gt;="&amp;'الإعدادات'!$B$5,'الحضور'!$A$6:$A$3005,"&lt;"&amp;'الإعدادات'!$B$6))</f>
        <v/>
      </c>
      <c r="M172" s="20">
        <f>IF(A172&amp;""="","",COUNTIFS('الحضور'!$C$6:$C$3005,A172&amp;"",'الحضور'!$B$6:$B$3005,D172&amp;"",'الحضور'!$D$6:$D$3005,"غائب بعذر",'الحضور'!$A$6:$A$3005,"&gt;="&amp;'الإعدادات'!$B$5,'الحضور'!$A$6:$A$3005,"&lt;"&amp;'الإعدادات'!$B$6))</f>
        <v/>
      </c>
      <c r="N172" s="22">
        <f>IF(A172&amp;""="","",IF(K172+L172=0,"",K172/(K172+L172)))</f>
        <v/>
      </c>
      <c r="O172" s="6">
        <f>IF(A172&amp;""="","",IF(H172="","كود مجموعة غير موجود",IF(F172="متوقف","متوقف",IF(J172&gt;0,IF(I172=0,"لم يدفع","جزئي"),"مسدد"))))</f>
        <v/>
      </c>
      <c r="P172" s="6">
        <f>IF(A172&amp;""="","",IF(AND(N('الإعدادات'!$B$7)&gt;0,L172&gt;='الإعدادات'!$B$7),"غياب متكرر",""))</f>
        <v/>
      </c>
      <c r="Q172" s="20">
        <f>IF(ISNUMBER(J172),IF(J172&gt;0,COUNTIFS($J$6:$J$505,"&gt;"&amp;J172)+COUNTIFS($J$6:J172,J172),""),"")</f>
        <v/>
      </c>
    </row>
    <row r="173">
      <c r="A173" s="5" t="n"/>
      <c r="B173" s="5" t="n"/>
      <c r="C173" s="17" t="n"/>
      <c r="D173" s="5" t="n"/>
      <c r="E173" s="18" t="n"/>
      <c r="F173" s="5" t="n"/>
      <c r="G173" s="6">
        <f>IF(A173&amp;""="","",IFERROR(INDEX('المجموعات'!$B$6:$B$105,MATCH(D173&amp;"",'المجموعات'!$A$6:$A$105,0))&amp;" - "&amp;INDEX('المجموعات'!$C$6:$C$105,MATCH(D173&amp;"",'المجموعات'!$A$6:$A$105,0)),"كود مجموعة غير موجود"))</f>
        <v/>
      </c>
      <c r="H173" s="21">
        <f>IF(A173&amp;""="","",IF(F173="متوقف",0,IFERROR(MAX(0,INDEX('المجموعات'!$F$6:$F$105,MATCH(D173&amp;"",'المجموعات'!$A$6:$A$105,0))-N(E173)),"")))</f>
        <v/>
      </c>
      <c r="I173" s="21">
        <f>IF(A173&amp;""="","",SUMIFS('الدفعات'!$E$6:$E$2005,'الدفعات'!$B$6:$B$2005,A173&amp;"",'الدفعات'!$C$6:$C$2005,D173&amp;"",'الدفعات'!$D$6:$D$2005,"&gt;="&amp;'الإعدادات'!$B$5,'الدفعات'!$D$6:$D$2005,"&lt;"&amp;'الإعدادات'!$B$6))</f>
        <v/>
      </c>
      <c r="J173" s="21">
        <f>IF(H173="","",ROUND(H173-I173,2))</f>
        <v/>
      </c>
      <c r="K173" s="20">
        <f>IF(A173&amp;""="","",COUNTIFS('الحضور'!$C$6:$C$3005,A173&amp;"",'الحضور'!$B$6:$B$3005,D173&amp;"",'الحضور'!$D$6:$D$3005,"حاضر",'الحضور'!$A$6:$A$3005,"&gt;="&amp;'الإعدادات'!$B$5,'الحضور'!$A$6:$A$3005,"&lt;"&amp;'الإعدادات'!$B$6))</f>
        <v/>
      </c>
      <c r="L173" s="20">
        <f>IF(A173&amp;""="","",COUNTIFS('الحضور'!$C$6:$C$3005,A173&amp;"",'الحضور'!$B$6:$B$3005,D173&amp;"",'الحضور'!$D$6:$D$3005,"غائب",'الحضور'!$A$6:$A$3005,"&gt;="&amp;'الإعدادات'!$B$5,'الحضور'!$A$6:$A$3005,"&lt;"&amp;'الإعدادات'!$B$6))</f>
        <v/>
      </c>
      <c r="M173" s="20">
        <f>IF(A173&amp;""="","",COUNTIFS('الحضور'!$C$6:$C$3005,A173&amp;"",'الحضور'!$B$6:$B$3005,D173&amp;"",'الحضور'!$D$6:$D$3005,"غائب بعذر",'الحضور'!$A$6:$A$3005,"&gt;="&amp;'الإعدادات'!$B$5,'الحضور'!$A$6:$A$3005,"&lt;"&amp;'الإعدادات'!$B$6))</f>
        <v/>
      </c>
      <c r="N173" s="22">
        <f>IF(A173&amp;""="","",IF(K173+L173=0,"",K173/(K173+L173)))</f>
        <v/>
      </c>
      <c r="O173" s="6">
        <f>IF(A173&amp;""="","",IF(H173="","كود مجموعة غير موجود",IF(F173="متوقف","متوقف",IF(J173&gt;0,IF(I173=0,"لم يدفع","جزئي"),"مسدد"))))</f>
        <v/>
      </c>
      <c r="P173" s="6">
        <f>IF(A173&amp;""="","",IF(AND(N('الإعدادات'!$B$7)&gt;0,L173&gt;='الإعدادات'!$B$7),"غياب متكرر",""))</f>
        <v/>
      </c>
      <c r="Q173" s="20">
        <f>IF(ISNUMBER(J173),IF(J173&gt;0,COUNTIFS($J$6:$J$505,"&gt;"&amp;J173)+COUNTIFS($J$6:J173,J173),""),"")</f>
        <v/>
      </c>
    </row>
    <row r="174">
      <c r="A174" s="5" t="n"/>
      <c r="B174" s="5" t="n"/>
      <c r="C174" s="17" t="n"/>
      <c r="D174" s="5" t="n"/>
      <c r="E174" s="18" t="n"/>
      <c r="F174" s="5" t="n"/>
      <c r="G174" s="6">
        <f>IF(A174&amp;""="","",IFERROR(INDEX('المجموعات'!$B$6:$B$105,MATCH(D174&amp;"",'المجموعات'!$A$6:$A$105,0))&amp;" - "&amp;INDEX('المجموعات'!$C$6:$C$105,MATCH(D174&amp;"",'المجموعات'!$A$6:$A$105,0)),"كود مجموعة غير موجود"))</f>
        <v/>
      </c>
      <c r="H174" s="21">
        <f>IF(A174&amp;""="","",IF(F174="متوقف",0,IFERROR(MAX(0,INDEX('المجموعات'!$F$6:$F$105,MATCH(D174&amp;"",'المجموعات'!$A$6:$A$105,0))-N(E174)),"")))</f>
        <v/>
      </c>
      <c r="I174" s="21">
        <f>IF(A174&amp;""="","",SUMIFS('الدفعات'!$E$6:$E$2005,'الدفعات'!$B$6:$B$2005,A174&amp;"",'الدفعات'!$C$6:$C$2005,D174&amp;"",'الدفعات'!$D$6:$D$2005,"&gt;="&amp;'الإعدادات'!$B$5,'الدفعات'!$D$6:$D$2005,"&lt;"&amp;'الإعدادات'!$B$6))</f>
        <v/>
      </c>
      <c r="J174" s="21">
        <f>IF(H174="","",ROUND(H174-I174,2))</f>
        <v/>
      </c>
      <c r="K174" s="20">
        <f>IF(A174&amp;""="","",COUNTIFS('الحضور'!$C$6:$C$3005,A174&amp;"",'الحضور'!$B$6:$B$3005,D174&amp;"",'الحضور'!$D$6:$D$3005,"حاضر",'الحضور'!$A$6:$A$3005,"&gt;="&amp;'الإعدادات'!$B$5,'الحضور'!$A$6:$A$3005,"&lt;"&amp;'الإعدادات'!$B$6))</f>
        <v/>
      </c>
      <c r="L174" s="20">
        <f>IF(A174&amp;""="","",COUNTIFS('الحضور'!$C$6:$C$3005,A174&amp;"",'الحضور'!$B$6:$B$3005,D174&amp;"",'الحضور'!$D$6:$D$3005,"غائب",'الحضور'!$A$6:$A$3005,"&gt;="&amp;'الإعدادات'!$B$5,'الحضور'!$A$6:$A$3005,"&lt;"&amp;'الإعدادات'!$B$6))</f>
        <v/>
      </c>
      <c r="M174" s="20">
        <f>IF(A174&amp;""="","",COUNTIFS('الحضور'!$C$6:$C$3005,A174&amp;"",'الحضور'!$B$6:$B$3005,D174&amp;"",'الحضور'!$D$6:$D$3005,"غائب بعذر",'الحضور'!$A$6:$A$3005,"&gt;="&amp;'الإعدادات'!$B$5,'الحضور'!$A$6:$A$3005,"&lt;"&amp;'الإعدادات'!$B$6))</f>
        <v/>
      </c>
      <c r="N174" s="22">
        <f>IF(A174&amp;""="","",IF(K174+L174=0,"",K174/(K174+L174)))</f>
        <v/>
      </c>
      <c r="O174" s="6">
        <f>IF(A174&amp;""="","",IF(H174="","كود مجموعة غير موجود",IF(F174="متوقف","متوقف",IF(J174&gt;0,IF(I174=0,"لم يدفع","جزئي"),"مسدد"))))</f>
        <v/>
      </c>
      <c r="P174" s="6">
        <f>IF(A174&amp;""="","",IF(AND(N('الإعدادات'!$B$7)&gt;0,L174&gt;='الإعدادات'!$B$7),"غياب متكرر",""))</f>
        <v/>
      </c>
      <c r="Q174" s="20">
        <f>IF(ISNUMBER(J174),IF(J174&gt;0,COUNTIFS($J$6:$J$505,"&gt;"&amp;J174)+COUNTIFS($J$6:J174,J174),""),"")</f>
        <v/>
      </c>
    </row>
    <row r="175">
      <c r="A175" s="5" t="n"/>
      <c r="B175" s="5" t="n"/>
      <c r="C175" s="17" t="n"/>
      <c r="D175" s="5" t="n"/>
      <c r="E175" s="18" t="n"/>
      <c r="F175" s="5" t="n"/>
      <c r="G175" s="6">
        <f>IF(A175&amp;""="","",IFERROR(INDEX('المجموعات'!$B$6:$B$105,MATCH(D175&amp;"",'المجموعات'!$A$6:$A$105,0))&amp;" - "&amp;INDEX('المجموعات'!$C$6:$C$105,MATCH(D175&amp;"",'المجموعات'!$A$6:$A$105,0)),"كود مجموعة غير موجود"))</f>
        <v/>
      </c>
      <c r="H175" s="21">
        <f>IF(A175&amp;""="","",IF(F175="متوقف",0,IFERROR(MAX(0,INDEX('المجموعات'!$F$6:$F$105,MATCH(D175&amp;"",'المجموعات'!$A$6:$A$105,0))-N(E175)),"")))</f>
        <v/>
      </c>
      <c r="I175" s="21">
        <f>IF(A175&amp;""="","",SUMIFS('الدفعات'!$E$6:$E$2005,'الدفعات'!$B$6:$B$2005,A175&amp;"",'الدفعات'!$C$6:$C$2005,D175&amp;"",'الدفعات'!$D$6:$D$2005,"&gt;="&amp;'الإعدادات'!$B$5,'الدفعات'!$D$6:$D$2005,"&lt;"&amp;'الإعدادات'!$B$6))</f>
        <v/>
      </c>
      <c r="J175" s="21">
        <f>IF(H175="","",ROUND(H175-I175,2))</f>
        <v/>
      </c>
      <c r="K175" s="20">
        <f>IF(A175&amp;""="","",COUNTIFS('الحضور'!$C$6:$C$3005,A175&amp;"",'الحضور'!$B$6:$B$3005,D175&amp;"",'الحضور'!$D$6:$D$3005,"حاضر",'الحضور'!$A$6:$A$3005,"&gt;="&amp;'الإعدادات'!$B$5,'الحضور'!$A$6:$A$3005,"&lt;"&amp;'الإعدادات'!$B$6))</f>
        <v/>
      </c>
      <c r="L175" s="20">
        <f>IF(A175&amp;""="","",COUNTIFS('الحضور'!$C$6:$C$3005,A175&amp;"",'الحضور'!$B$6:$B$3005,D175&amp;"",'الحضور'!$D$6:$D$3005,"غائب",'الحضور'!$A$6:$A$3005,"&gt;="&amp;'الإعدادات'!$B$5,'الحضور'!$A$6:$A$3005,"&lt;"&amp;'الإعدادات'!$B$6))</f>
        <v/>
      </c>
      <c r="M175" s="20">
        <f>IF(A175&amp;""="","",COUNTIFS('الحضور'!$C$6:$C$3005,A175&amp;"",'الحضور'!$B$6:$B$3005,D175&amp;"",'الحضور'!$D$6:$D$3005,"غائب بعذر",'الحضور'!$A$6:$A$3005,"&gt;="&amp;'الإعدادات'!$B$5,'الحضور'!$A$6:$A$3005,"&lt;"&amp;'الإعدادات'!$B$6))</f>
        <v/>
      </c>
      <c r="N175" s="22">
        <f>IF(A175&amp;""="","",IF(K175+L175=0,"",K175/(K175+L175)))</f>
        <v/>
      </c>
      <c r="O175" s="6">
        <f>IF(A175&amp;""="","",IF(H175="","كود مجموعة غير موجود",IF(F175="متوقف","متوقف",IF(J175&gt;0,IF(I175=0,"لم يدفع","جزئي"),"مسدد"))))</f>
        <v/>
      </c>
      <c r="P175" s="6">
        <f>IF(A175&amp;""="","",IF(AND(N('الإعدادات'!$B$7)&gt;0,L175&gt;='الإعدادات'!$B$7),"غياب متكرر",""))</f>
        <v/>
      </c>
      <c r="Q175" s="20">
        <f>IF(ISNUMBER(J175),IF(J175&gt;0,COUNTIFS($J$6:$J$505,"&gt;"&amp;J175)+COUNTIFS($J$6:J175,J175),""),"")</f>
        <v/>
      </c>
    </row>
    <row r="176">
      <c r="A176" s="5" t="n"/>
      <c r="B176" s="5" t="n"/>
      <c r="C176" s="17" t="n"/>
      <c r="D176" s="5" t="n"/>
      <c r="E176" s="18" t="n"/>
      <c r="F176" s="5" t="n"/>
      <c r="G176" s="6">
        <f>IF(A176&amp;""="","",IFERROR(INDEX('المجموعات'!$B$6:$B$105,MATCH(D176&amp;"",'المجموعات'!$A$6:$A$105,0))&amp;" - "&amp;INDEX('المجموعات'!$C$6:$C$105,MATCH(D176&amp;"",'المجموعات'!$A$6:$A$105,0)),"كود مجموعة غير موجود"))</f>
        <v/>
      </c>
      <c r="H176" s="21">
        <f>IF(A176&amp;""="","",IF(F176="متوقف",0,IFERROR(MAX(0,INDEX('المجموعات'!$F$6:$F$105,MATCH(D176&amp;"",'المجموعات'!$A$6:$A$105,0))-N(E176)),"")))</f>
        <v/>
      </c>
      <c r="I176" s="21">
        <f>IF(A176&amp;""="","",SUMIFS('الدفعات'!$E$6:$E$2005,'الدفعات'!$B$6:$B$2005,A176&amp;"",'الدفعات'!$C$6:$C$2005,D176&amp;"",'الدفعات'!$D$6:$D$2005,"&gt;="&amp;'الإعدادات'!$B$5,'الدفعات'!$D$6:$D$2005,"&lt;"&amp;'الإعدادات'!$B$6))</f>
        <v/>
      </c>
      <c r="J176" s="21">
        <f>IF(H176="","",ROUND(H176-I176,2))</f>
        <v/>
      </c>
      <c r="K176" s="20">
        <f>IF(A176&amp;""="","",COUNTIFS('الحضور'!$C$6:$C$3005,A176&amp;"",'الحضور'!$B$6:$B$3005,D176&amp;"",'الحضور'!$D$6:$D$3005,"حاضر",'الحضور'!$A$6:$A$3005,"&gt;="&amp;'الإعدادات'!$B$5,'الحضور'!$A$6:$A$3005,"&lt;"&amp;'الإعدادات'!$B$6))</f>
        <v/>
      </c>
      <c r="L176" s="20">
        <f>IF(A176&amp;""="","",COUNTIFS('الحضور'!$C$6:$C$3005,A176&amp;"",'الحضور'!$B$6:$B$3005,D176&amp;"",'الحضور'!$D$6:$D$3005,"غائب",'الحضور'!$A$6:$A$3005,"&gt;="&amp;'الإعدادات'!$B$5,'الحضور'!$A$6:$A$3005,"&lt;"&amp;'الإعدادات'!$B$6))</f>
        <v/>
      </c>
      <c r="M176" s="20">
        <f>IF(A176&amp;""="","",COUNTIFS('الحضور'!$C$6:$C$3005,A176&amp;"",'الحضور'!$B$6:$B$3005,D176&amp;"",'الحضور'!$D$6:$D$3005,"غائب بعذر",'الحضور'!$A$6:$A$3005,"&gt;="&amp;'الإعدادات'!$B$5,'الحضور'!$A$6:$A$3005,"&lt;"&amp;'الإعدادات'!$B$6))</f>
        <v/>
      </c>
      <c r="N176" s="22">
        <f>IF(A176&amp;""="","",IF(K176+L176=0,"",K176/(K176+L176)))</f>
        <v/>
      </c>
      <c r="O176" s="6">
        <f>IF(A176&amp;""="","",IF(H176="","كود مجموعة غير موجود",IF(F176="متوقف","متوقف",IF(J176&gt;0,IF(I176=0,"لم يدفع","جزئي"),"مسدد"))))</f>
        <v/>
      </c>
      <c r="P176" s="6">
        <f>IF(A176&amp;""="","",IF(AND(N('الإعدادات'!$B$7)&gt;0,L176&gt;='الإعدادات'!$B$7),"غياب متكرر",""))</f>
        <v/>
      </c>
      <c r="Q176" s="20">
        <f>IF(ISNUMBER(J176),IF(J176&gt;0,COUNTIFS($J$6:$J$505,"&gt;"&amp;J176)+COUNTIFS($J$6:J176,J176),""),"")</f>
        <v/>
      </c>
    </row>
    <row r="177">
      <c r="A177" s="5" t="n"/>
      <c r="B177" s="5" t="n"/>
      <c r="C177" s="17" t="n"/>
      <c r="D177" s="5" t="n"/>
      <c r="E177" s="18" t="n"/>
      <c r="F177" s="5" t="n"/>
      <c r="G177" s="6">
        <f>IF(A177&amp;""="","",IFERROR(INDEX('المجموعات'!$B$6:$B$105,MATCH(D177&amp;"",'المجموعات'!$A$6:$A$105,0))&amp;" - "&amp;INDEX('المجموعات'!$C$6:$C$105,MATCH(D177&amp;"",'المجموعات'!$A$6:$A$105,0)),"كود مجموعة غير موجود"))</f>
        <v/>
      </c>
      <c r="H177" s="21">
        <f>IF(A177&amp;""="","",IF(F177="متوقف",0,IFERROR(MAX(0,INDEX('المجموعات'!$F$6:$F$105,MATCH(D177&amp;"",'المجموعات'!$A$6:$A$105,0))-N(E177)),"")))</f>
        <v/>
      </c>
      <c r="I177" s="21">
        <f>IF(A177&amp;""="","",SUMIFS('الدفعات'!$E$6:$E$2005,'الدفعات'!$B$6:$B$2005,A177&amp;"",'الدفعات'!$C$6:$C$2005,D177&amp;"",'الدفعات'!$D$6:$D$2005,"&gt;="&amp;'الإعدادات'!$B$5,'الدفعات'!$D$6:$D$2005,"&lt;"&amp;'الإعدادات'!$B$6))</f>
        <v/>
      </c>
      <c r="J177" s="21">
        <f>IF(H177="","",ROUND(H177-I177,2))</f>
        <v/>
      </c>
      <c r="K177" s="20">
        <f>IF(A177&amp;""="","",COUNTIFS('الحضور'!$C$6:$C$3005,A177&amp;"",'الحضور'!$B$6:$B$3005,D177&amp;"",'الحضور'!$D$6:$D$3005,"حاضر",'الحضور'!$A$6:$A$3005,"&gt;="&amp;'الإعدادات'!$B$5,'الحضور'!$A$6:$A$3005,"&lt;"&amp;'الإعدادات'!$B$6))</f>
        <v/>
      </c>
      <c r="L177" s="20">
        <f>IF(A177&amp;""="","",COUNTIFS('الحضور'!$C$6:$C$3005,A177&amp;"",'الحضور'!$B$6:$B$3005,D177&amp;"",'الحضور'!$D$6:$D$3005,"غائب",'الحضور'!$A$6:$A$3005,"&gt;="&amp;'الإعدادات'!$B$5,'الحضور'!$A$6:$A$3005,"&lt;"&amp;'الإعدادات'!$B$6))</f>
        <v/>
      </c>
      <c r="M177" s="20">
        <f>IF(A177&amp;""="","",COUNTIFS('الحضور'!$C$6:$C$3005,A177&amp;"",'الحضور'!$B$6:$B$3005,D177&amp;"",'الحضور'!$D$6:$D$3005,"غائب بعذر",'الحضور'!$A$6:$A$3005,"&gt;="&amp;'الإعدادات'!$B$5,'الحضور'!$A$6:$A$3005,"&lt;"&amp;'الإعدادات'!$B$6))</f>
        <v/>
      </c>
      <c r="N177" s="22">
        <f>IF(A177&amp;""="","",IF(K177+L177=0,"",K177/(K177+L177)))</f>
        <v/>
      </c>
      <c r="O177" s="6">
        <f>IF(A177&amp;""="","",IF(H177="","كود مجموعة غير موجود",IF(F177="متوقف","متوقف",IF(J177&gt;0,IF(I177=0,"لم يدفع","جزئي"),"مسدد"))))</f>
        <v/>
      </c>
      <c r="P177" s="6">
        <f>IF(A177&amp;""="","",IF(AND(N('الإعدادات'!$B$7)&gt;0,L177&gt;='الإعدادات'!$B$7),"غياب متكرر",""))</f>
        <v/>
      </c>
      <c r="Q177" s="20">
        <f>IF(ISNUMBER(J177),IF(J177&gt;0,COUNTIFS($J$6:$J$505,"&gt;"&amp;J177)+COUNTIFS($J$6:J177,J177),""),"")</f>
        <v/>
      </c>
    </row>
    <row r="178">
      <c r="A178" s="5" t="n"/>
      <c r="B178" s="5" t="n"/>
      <c r="C178" s="17" t="n"/>
      <c r="D178" s="5" t="n"/>
      <c r="E178" s="18" t="n"/>
      <c r="F178" s="5" t="n"/>
      <c r="G178" s="6">
        <f>IF(A178&amp;""="","",IFERROR(INDEX('المجموعات'!$B$6:$B$105,MATCH(D178&amp;"",'المجموعات'!$A$6:$A$105,0))&amp;" - "&amp;INDEX('المجموعات'!$C$6:$C$105,MATCH(D178&amp;"",'المجموعات'!$A$6:$A$105,0)),"كود مجموعة غير موجود"))</f>
        <v/>
      </c>
      <c r="H178" s="21">
        <f>IF(A178&amp;""="","",IF(F178="متوقف",0,IFERROR(MAX(0,INDEX('المجموعات'!$F$6:$F$105,MATCH(D178&amp;"",'المجموعات'!$A$6:$A$105,0))-N(E178)),"")))</f>
        <v/>
      </c>
      <c r="I178" s="21">
        <f>IF(A178&amp;""="","",SUMIFS('الدفعات'!$E$6:$E$2005,'الدفعات'!$B$6:$B$2005,A178&amp;"",'الدفعات'!$C$6:$C$2005,D178&amp;"",'الدفعات'!$D$6:$D$2005,"&gt;="&amp;'الإعدادات'!$B$5,'الدفعات'!$D$6:$D$2005,"&lt;"&amp;'الإعدادات'!$B$6))</f>
        <v/>
      </c>
      <c r="J178" s="21">
        <f>IF(H178="","",ROUND(H178-I178,2))</f>
        <v/>
      </c>
      <c r="K178" s="20">
        <f>IF(A178&amp;""="","",COUNTIFS('الحضور'!$C$6:$C$3005,A178&amp;"",'الحضور'!$B$6:$B$3005,D178&amp;"",'الحضور'!$D$6:$D$3005,"حاضر",'الحضور'!$A$6:$A$3005,"&gt;="&amp;'الإعدادات'!$B$5,'الحضور'!$A$6:$A$3005,"&lt;"&amp;'الإعدادات'!$B$6))</f>
        <v/>
      </c>
      <c r="L178" s="20">
        <f>IF(A178&amp;""="","",COUNTIFS('الحضور'!$C$6:$C$3005,A178&amp;"",'الحضور'!$B$6:$B$3005,D178&amp;"",'الحضور'!$D$6:$D$3005,"غائب",'الحضور'!$A$6:$A$3005,"&gt;="&amp;'الإعدادات'!$B$5,'الحضور'!$A$6:$A$3005,"&lt;"&amp;'الإعدادات'!$B$6))</f>
        <v/>
      </c>
      <c r="M178" s="20">
        <f>IF(A178&amp;""="","",COUNTIFS('الحضور'!$C$6:$C$3005,A178&amp;"",'الحضور'!$B$6:$B$3005,D178&amp;"",'الحضور'!$D$6:$D$3005,"غائب بعذر",'الحضور'!$A$6:$A$3005,"&gt;="&amp;'الإعدادات'!$B$5,'الحضور'!$A$6:$A$3005,"&lt;"&amp;'الإعدادات'!$B$6))</f>
        <v/>
      </c>
      <c r="N178" s="22">
        <f>IF(A178&amp;""="","",IF(K178+L178=0,"",K178/(K178+L178)))</f>
        <v/>
      </c>
      <c r="O178" s="6">
        <f>IF(A178&amp;""="","",IF(H178="","كود مجموعة غير موجود",IF(F178="متوقف","متوقف",IF(J178&gt;0,IF(I178=0,"لم يدفع","جزئي"),"مسدد"))))</f>
        <v/>
      </c>
      <c r="P178" s="6">
        <f>IF(A178&amp;""="","",IF(AND(N('الإعدادات'!$B$7)&gt;0,L178&gt;='الإعدادات'!$B$7),"غياب متكرر",""))</f>
        <v/>
      </c>
      <c r="Q178" s="20">
        <f>IF(ISNUMBER(J178),IF(J178&gt;0,COUNTIFS($J$6:$J$505,"&gt;"&amp;J178)+COUNTIFS($J$6:J178,J178),""),"")</f>
        <v/>
      </c>
    </row>
    <row r="179">
      <c r="A179" s="5" t="n"/>
      <c r="B179" s="5" t="n"/>
      <c r="C179" s="17" t="n"/>
      <c r="D179" s="5" t="n"/>
      <c r="E179" s="18" t="n"/>
      <c r="F179" s="5" t="n"/>
      <c r="G179" s="6">
        <f>IF(A179&amp;""="","",IFERROR(INDEX('المجموعات'!$B$6:$B$105,MATCH(D179&amp;"",'المجموعات'!$A$6:$A$105,0))&amp;" - "&amp;INDEX('المجموعات'!$C$6:$C$105,MATCH(D179&amp;"",'المجموعات'!$A$6:$A$105,0)),"كود مجموعة غير موجود"))</f>
        <v/>
      </c>
      <c r="H179" s="21">
        <f>IF(A179&amp;""="","",IF(F179="متوقف",0,IFERROR(MAX(0,INDEX('المجموعات'!$F$6:$F$105,MATCH(D179&amp;"",'المجموعات'!$A$6:$A$105,0))-N(E179)),"")))</f>
        <v/>
      </c>
      <c r="I179" s="21">
        <f>IF(A179&amp;""="","",SUMIFS('الدفعات'!$E$6:$E$2005,'الدفعات'!$B$6:$B$2005,A179&amp;"",'الدفعات'!$C$6:$C$2005,D179&amp;"",'الدفعات'!$D$6:$D$2005,"&gt;="&amp;'الإعدادات'!$B$5,'الدفعات'!$D$6:$D$2005,"&lt;"&amp;'الإعدادات'!$B$6))</f>
        <v/>
      </c>
      <c r="J179" s="21">
        <f>IF(H179="","",ROUND(H179-I179,2))</f>
        <v/>
      </c>
      <c r="K179" s="20">
        <f>IF(A179&amp;""="","",COUNTIFS('الحضور'!$C$6:$C$3005,A179&amp;"",'الحضور'!$B$6:$B$3005,D179&amp;"",'الحضور'!$D$6:$D$3005,"حاضر",'الحضور'!$A$6:$A$3005,"&gt;="&amp;'الإعدادات'!$B$5,'الحضور'!$A$6:$A$3005,"&lt;"&amp;'الإعدادات'!$B$6))</f>
        <v/>
      </c>
      <c r="L179" s="20">
        <f>IF(A179&amp;""="","",COUNTIFS('الحضور'!$C$6:$C$3005,A179&amp;"",'الحضور'!$B$6:$B$3005,D179&amp;"",'الحضور'!$D$6:$D$3005,"غائب",'الحضور'!$A$6:$A$3005,"&gt;="&amp;'الإعدادات'!$B$5,'الحضور'!$A$6:$A$3005,"&lt;"&amp;'الإعدادات'!$B$6))</f>
        <v/>
      </c>
      <c r="M179" s="20">
        <f>IF(A179&amp;""="","",COUNTIFS('الحضور'!$C$6:$C$3005,A179&amp;"",'الحضور'!$B$6:$B$3005,D179&amp;"",'الحضور'!$D$6:$D$3005,"غائب بعذر",'الحضور'!$A$6:$A$3005,"&gt;="&amp;'الإعدادات'!$B$5,'الحضور'!$A$6:$A$3005,"&lt;"&amp;'الإعدادات'!$B$6))</f>
        <v/>
      </c>
      <c r="N179" s="22">
        <f>IF(A179&amp;""="","",IF(K179+L179=0,"",K179/(K179+L179)))</f>
        <v/>
      </c>
      <c r="O179" s="6">
        <f>IF(A179&amp;""="","",IF(H179="","كود مجموعة غير موجود",IF(F179="متوقف","متوقف",IF(J179&gt;0,IF(I179=0,"لم يدفع","جزئي"),"مسدد"))))</f>
        <v/>
      </c>
      <c r="P179" s="6">
        <f>IF(A179&amp;""="","",IF(AND(N('الإعدادات'!$B$7)&gt;0,L179&gt;='الإعدادات'!$B$7),"غياب متكرر",""))</f>
        <v/>
      </c>
      <c r="Q179" s="20">
        <f>IF(ISNUMBER(J179),IF(J179&gt;0,COUNTIFS($J$6:$J$505,"&gt;"&amp;J179)+COUNTIFS($J$6:J179,J179),""),"")</f>
        <v/>
      </c>
    </row>
    <row r="180">
      <c r="A180" s="5" t="n"/>
      <c r="B180" s="5" t="n"/>
      <c r="C180" s="17" t="n"/>
      <c r="D180" s="5" t="n"/>
      <c r="E180" s="18" t="n"/>
      <c r="F180" s="5" t="n"/>
      <c r="G180" s="6">
        <f>IF(A180&amp;""="","",IFERROR(INDEX('المجموعات'!$B$6:$B$105,MATCH(D180&amp;"",'المجموعات'!$A$6:$A$105,0))&amp;" - "&amp;INDEX('المجموعات'!$C$6:$C$105,MATCH(D180&amp;"",'المجموعات'!$A$6:$A$105,0)),"كود مجموعة غير موجود"))</f>
        <v/>
      </c>
      <c r="H180" s="21">
        <f>IF(A180&amp;""="","",IF(F180="متوقف",0,IFERROR(MAX(0,INDEX('المجموعات'!$F$6:$F$105,MATCH(D180&amp;"",'المجموعات'!$A$6:$A$105,0))-N(E180)),"")))</f>
        <v/>
      </c>
      <c r="I180" s="21">
        <f>IF(A180&amp;""="","",SUMIFS('الدفعات'!$E$6:$E$2005,'الدفعات'!$B$6:$B$2005,A180&amp;"",'الدفعات'!$C$6:$C$2005,D180&amp;"",'الدفعات'!$D$6:$D$2005,"&gt;="&amp;'الإعدادات'!$B$5,'الدفعات'!$D$6:$D$2005,"&lt;"&amp;'الإعدادات'!$B$6))</f>
        <v/>
      </c>
      <c r="J180" s="21">
        <f>IF(H180="","",ROUND(H180-I180,2))</f>
        <v/>
      </c>
      <c r="K180" s="20">
        <f>IF(A180&amp;""="","",COUNTIFS('الحضور'!$C$6:$C$3005,A180&amp;"",'الحضور'!$B$6:$B$3005,D180&amp;"",'الحضور'!$D$6:$D$3005,"حاضر",'الحضور'!$A$6:$A$3005,"&gt;="&amp;'الإعدادات'!$B$5,'الحضور'!$A$6:$A$3005,"&lt;"&amp;'الإعدادات'!$B$6))</f>
        <v/>
      </c>
      <c r="L180" s="20">
        <f>IF(A180&amp;""="","",COUNTIFS('الحضور'!$C$6:$C$3005,A180&amp;"",'الحضور'!$B$6:$B$3005,D180&amp;"",'الحضور'!$D$6:$D$3005,"غائب",'الحضور'!$A$6:$A$3005,"&gt;="&amp;'الإعدادات'!$B$5,'الحضور'!$A$6:$A$3005,"&lt;"&amp;'الإعدادات'!$B$6))</f>
        <v/>
      </c>
      <c r="M180" s="20">
        <f>IF(A180&amp;""="","",COUNTIFS('الحضور'!$C$6:$C$3005,A180&amp;"",'الحضور'!$B$6:$B$3005,D180&amp;"",'الحضور'!$D$6:$D$3005,"غائب بعذر",'الحضور'!$A$6:$A$3005,"&gt;="&amp;'الإعدادات'!$B$5,'الحضور'!$A$6:$A$3005,"&lt;"&amp;'الإعدادات'!$B$6))</f>
        <v/>
      </c>
      <c r="N180" s="22">
        <f>IF(A180&amp;""="","",IF(K180+L180=0,"",K180/(K180+L180)))</f>
        <v/>
      </c>
      <c r="O180" s="6">
        <f>IF(A180&amp;""="","",IF(H180="","كود مجموعة غير موجود",IF(F180="متوقف","متوقف",IF(J180&gt;0,IF(I180=0,"لم يدفع","جزئي"),"مسدد"))))</f>
        <v/>
      </c>
      <c r="P180" s="6">
        <f>IF(A180&amp;""="","",IF(AND(N('الإعدادات'!$B$7)&gt;0,L180&gt;='الإعدادات'!$B$7),"غياب متكرر",""))</f>
        <v/>
      </c>
      <c r="Q180" s="20">
        <f>IF(ISNUMBER(J180),IF(J180&gt;0,COUNTIFS($J$6:$J$505,"&gt;"&amp;J180)+COUNTIFS($J$6:J180,J180),""),"")</f>
        <v/>
      </c>
    </row>
    <row r="181">
      <c r="A181" s="5" t="n"/>
      <c r="B181" s="5" t="n"/>
      <c r="C181" s="17" t="n"/>
      <c r="D181" s="5" t="n"/>
      <c r="E181" s="18" t="n"/>
      <c r="F181" s="5" t="n"/>
      <c r="G181" s="6">
        <f>IF(A181&amp;""="","",IFERROR(INDEX('المجموعات'!$B$6:$B$105,MATCH(D181&amp;"",'المجموعات'!$A$6:$A$105,0))&amp;" - "&amp;INDEX('المجموعات'!$C$6:$C$105,MATCH(D181&amp;"",'المجموعات'!$A$6:$A$105,0)),"كود مجموعة غير موجود"))</f>
        <v/>
      </c>
      <c r="H181" s="21">
        <f>IF(A181&amp;""="","",IF(F181="متوقف",0,IFERROR(MAX(0,INDEX('المجموعات'!$F$6:$F$105,MATCH(D181&amp;"",'المجموعات'!$A$6:$A$105,0))-N(E181)),"")))</f>
        <v/>
      </c>
      <c r="I181" s="21">
        <f>IF(A181&amp;""="","",SUMIFS('الدفعات'!$E$6:$E$2005,'الدفعات'!$B$6:$B$2005,A181&amp;"",'الدفعات'!$C$6:$C$2005,D181&amp;"",'الدفعات'!$D$6:$D$2005,"&gt;="&amp;'الإعدادات'!$B$5,'الدفعات'!$D$6:$D$2005,"&lt;"&amp;'الإعدادات'!$B$6))</f>
        <v/>
      </c>
      <c r="J181" s="21">
        <f>IF(H181="","",ROUND(H181-I181,2))</f>
        <v/>
      </c>
      <c r="K181" s="20">
        <f>IF(A181&amp;""="","",COUNTIFS('الحضور'!$C$6:$C$3005,A181&amp;"",'الحضور'!$B$6:$B$3005,D181&amp;"",'الحضور'!$D$6:$D$3005,"حاضر",'الحضور'!$A$6:$A$3005,"&gt;="&amp;'الإعدادات'!$B$5,'الحضور'!$A$6:$A$3005,"&lt;"&amp;'الإعدادات'!$B$6))</f>
        <v/>
      </c>
      <c r="L181" s="20">
        <f>IF(A181&amp;""="","",COUNTIFS('الحضور'!$C$6:$C$3005,A181&amp;"",'الحضور'!$B$6:$B$3005,D181&amp;"",'الحضور'!$D$6:$D$3005,"غائب",'الحضور'!$A$6:$A$3005,"&gt;="&amp;'الإعدادات'!$B$5,'الحضور'!$A$6:$A$3005,"&lt;"&amp;'الإعدادات'!$B$6))</f>
        <v/>
      </c>
      <c r="M181" s="20">
        <f>IF(A181&amp;""="","",COUNTIFS('الحضور'!$C$6:$C$3005,A181&amp;"",'الحضور'!$B$6:$B$3005,D181&amp;"",'الحضور'!$D$6:$D$3005,"غائب بعذر",'الحضور'!$A$6:$A$3005,"&gt;="&amp;'الإعدادات'!$B$5,'الحضور'!$A$6:$A$3005,"&lt;"&amp;'الإعدادات'!$B$6))</f>
        <v/>
      </c>
      <c r="N181" s="22">
        <f>IF(A181&amp;""="","",IF(K181+L181=0,"",K181/(K181+L181)))</f>
        <v/>
      </c>
      <c r="O181" s="6">
        <f>IF(A181&amp;""="","",IF(H181="","كود مجموعة غير موجود",IF(F181="متوقف","متوقف",IF(J181&gt;0,IF(I181=0,"لم يدفع","جزئي"),"مسدد"))))</f>
        <v/>
      </c>
      <c r="P181" s="6">
        <f>IF(A181&amp;""="","",IF(AND(N('الإعدادات'!$B$7)&gt;0,L181&gt;='الإعدادات'!$B$7),"غياب متكرر",""))</f>
        <v/>
      </c>
      <c r="Q181" s="20">
        <f>IF(ISNUMBER(J181),IF(J181&gt;0,COUNTIFS($J$6:$J$505,"&gt;"&amp;J181)+COUNTIFS($J$6:J181,J181),""),"")</f>
        <v/>
      </c>
    </row>
    <row r="182">
      <c r="A182" s="5" t="n"/>
      <c r="B182" s="5" t="n"/>
      <c r="C182" s="17" t="n"/>
      <c r="D182" s="5" t="n"/>
      <c r="E182" s="18" t="n"/>
      <c r="F182" s="5" t="n"/>
      <c r="G182" s="6">
        <f>IF(A182&amp;""="","",IFERROR(INDEX('المجموعات'!$B$6:$B$105,MATCH(D182&amp;"",'المجموعات'!$A$6:$A$105,0))&amp;" - "&amp;INDEX('المجموعات'!$C$6:$C$105,MATCH(D182&amp;"",'المجموعات'!$A$6:$A$105,0)),"كود مجموعة غير موجود"))</f>
        <v/>
      </c>
      <c r="H182" s="21">
        <f>IF(A182&amp;""="","",IF(F182="متوقف",0,IFERROR(MAX(0,INDEX('المجموعات'!$F$6:$F$105,MATCH(D182&amp;"",'المجموعات'!$A$6:$A$105,0))-N(E182)),"")))</f>
        <v/>
      </c>
      <c r="I182" s="21">
        <f>IF(A182&amp;""="","",SUMIFS('الدفعات'!$E$6:$E$2005,'الدفعات'!$B$6:$B$2005,A182&amp;"",'الدفعات'!$C$6:$C$2005,D182&amp;"",'الدفعات'!$D$6:$D$2005,"&gt;="&amp;'الإعدادات'!$B$5,'الدفعات'!$D$6:$D$2005,"&lt;"&amp;'الإعدادات'!$B$6))</f>
        <v/>
      </c>
      <c r="J182" s="21">
        <f>IF(H182="","",ROUND(H182-I182,2))</f>
        <v/>
      </c>
      <c r="K182" s="20">
        <f>IF(A182&amp;""="","",COUNTIFS('الحضور'!$C$6:$C$3005,A182&amp;"",'الحضور'!$B$6:$B$3005,D182&amp;"",'الحضور'!$D$6:$D$3005,"حاضر",'الحضور'!$A$6:$A$3005,"&gt;="&amp;'الإعدادات'!$B$5,'الحضور'!$A$6:$A$3005,"&lt;"&amp;'الإعدادات'!$B$6))</f>
        <v/>
      </c>
      <c r="L182" s="20">
        <f>IF(A182&amp;""="","",COUNTIFS('الحضور'!$C$6:$C$3005,A182&amp;"",'الحضور'!$B$6:$B$3005,D182&amp;"",'الحضور'!$D$6:$D$3005,"غائب",'الحضور'!$A$6:$A$3005,"&gt;="&amp;'الإعدادات'!$B$5,'الحضور'!$A$6:$A$3005,"&lt;"&amp;'الإعدادات'!$B$6))</f>
        <v/>
      </c>
      <c r="M182" s="20">
        <f>IF(A182&amp;""="","",COUNTIFS('الحضور'!$C$6:$C$3005,A182&amp;"",'الحضور'!$B$6:$B$3005,D182&amp;"",'الحضور'!$D$6:$D$3005,"غائب بعذر",'الحضور'!$A$6:$A$3005,"&gt;="&amp;'الإعدادات'!$B$5,'الحضور'!$A$6:$A$3005,"&lt;"&amp;'الإعدادات'!$B$6))</f>
        <v/>
      </c>
      <c r="N182" s="22">
        <f>IF(A182&amp;""="","",IF(K182+L182=0,"",K182/(K182+L182)))</f>
        <v/>
      </c>
      <c r="O182" s="6">
        <f>IF(A182&amp;""="","",IF(H182="","كود مجموعة غير موجود",IF(F182="متوقف","متوقف",IF(J182&gt;0,IF(I182=0,"لم يدفع","جزئي"),"مسدد"))))</f>
        <v/>
      </c>
      <c r="P182" s="6">
        <f>IF(A182&amp;""="","",IF(AND(N('الإعدادات'!$B$7)&gt;0,L182&gt;='الإعدادات'!$B$7),"غياب متكرر",""))</f>
        <v/>
      </c>
      <c r="Q182" s="20">
        <f>IF(ISNUMBER(J182),IF(J182&gt;0,COUNTIFS($J$6:$J$505,"&gt;"&amp;J182)+COUNTIFS($J$6:J182,J182),""),"")</f>
        <v/>
      </c>
    </row>
    <row r="183">
      <c r="A183" s="5" t="n"/>
      <c r="B183" s="5" t="n"/>
      <c r="C183" s="17" t="n"/>
      <c r="D183" s="5" t="n"/>
      <c r="E183" s="18" t="n"/>
      <c r="F183" s="5" t="n"/>
      <c r="G183" s="6">
        <f>IF(A183&amp;""="","",IFERROR(INDEX('المجموعات'!$B$6:$B$105,MATCH(D183&amp;"",'المجموعات'!$A$6:$A$105,0))&amp;" - "&amp;INDEX('المجموعات'!$C$6:$C$105,MATCH(D183&amp;"",'المجموعات'!$A$6:$A$105,0)),"كود مجموعة غير موجود"))</f>
        <v/>
      </c>
      <c r="H183" s="21">
        <f>IF(A183&amp;""="","",IF(F183="متوقف",0,IFERROR(MAX(0,INDEX('المجموعات'!$F$6:$F$105,MATCH(D183&amp;"",'المجموعات'!$A$6:$A$105,0))-N(E183)),"")))</f>
        <v/>
      </c>
      <c r="I183" s="21">
        <f>IF(A183&amp;""="","",SUMIFS('الدفعات'!$E$6:$E$2005,'الدفعات'!$B$6:$B$2005,A183&amp;"",'الدفعات'!$C$6:$C$2005,D183&amp;"",'الدفعات'!$D$6:$D$2005,"&gt;="&amp;'الإعدادات'!$B$5,'الدفعات'!$D$6:$D$2005,"&lt;"&amp;'الإعدادات'!$B$6))</f>
        <v/>
      </c>
      <c r="J183" s="21">
        <f>IF(H183="","",ROUND(H183-I183,2))</f>
        <v/>
      </c>
      <c r="K183" s="20">
        <f>IF(A183&amp;""="","",COUNTIFS('الحضور'!$C$6:$C$3005,A183&amp;"",'الحضور'!$B$6:$B$3005,D183&amp;"",'الحضور'!$D$6:$D$3005,"حاضر",'الحضور'!$A$6:$A$3005,"&gt;="&amp;'الإعدادات'!$B$5,'الحضور'!$A$6:$A$3005,"&lt;"&amp;'الإعدادات'!$B$6))</f>
        <v/>
      </c>
      <c r="L183" s="20">
        <f>IF(A183&amp;""="","",COUNTIFS('الحضور'!$C$6:$C$3005,A183&amp;"",'الحضور'!$B$6:$B$3005,D183&amp;"",'الحضور'!$D$6:$D$3005,"غائب",'الحضور'!$A$6:$A$3005,"&gt;="&amp;'الإعدادات'!$B$5,'الحضور'!$A$6:$A$3005,"&lt;"&amp;'الإعدادات'!$B$6))</f>
        <v/>
      </c>
      <c r="M183" s="20">
        <f>IF(A183&amp;""="","",COUNTIFS('الحضور'!$C$6:$C$3005,A183&amp;"",'الحضور'!$B$6:$B$3005,D183&amp;"",'الحضور'!$D$6:$D$3005,"غائب بعذر",'الحضور'!$A$6:$A$3005,"&gt;="&amp;'الإعدادات'!$B$5,'الحضور'!$A$6:$A$3005,"&lt;"&amp;'الإعدادات'!$B$6))</f>
        <v/>
      </c>
      <c r="N183" s="22">
        <f>IF(A183&amp;""="","",IF(K183+L183=0,"",K183/(K183+L183)))</f>
        <v/>
      </c>
      <c r="O183" s="6">
        <f>IF(A183&amp;""="","",IF(H183="","كود مجموعة غير موجود",IF(F183="متوقف","متوقف",IF(J183&gt;0,IF(I183=0,"لم يدفع","جزئي"),"مسدد"))))</f>
        <v/>
      </c>
      <c r="P183" s="6">
        <f>IF(A183&amp;""="","",IF(AND(N('الإعدادات'!$B$7)&gt;0,L183&gt;='الإعدادات'!$B$7),"غياب متكرر",""))</f>
        <v/>
      </c>
      <c r="Q183" s="20">
        <f>IF(ISNUMBER(J183),IF(J183&gt;0,COUNTIFS($J$6:$J$505,"&gt;"&amp;J183)+COUNTIFS($J$6:J183,J183),""),"")</f>
        <v/>
      </c>
    </row>
    <row r="184">
      <c r="A184" s="5" t="n"/>
      <c r="B184" s="5" t="n"/>
      <c r="C184" s="17" t="n"/>
      <c r="D184" s="5" t="n"/>
      <c r="E184" s="18" t="n"/>
      <c r="F184" s="5" t="n"/>
      <c r="G184" s="6">
        <f>IF(A184&amp;""="","",IFERROR(INDEX('المجموعات'!$B$6:$B$105,MATCH(D184&amp;"",'المجموعات'!$A$6:$A$105,0))&amp;" - "&amp;INDEX('المجموعات'!$C$6:$C$105,MATCH(D184&amp;"",'المجموعات'!$A$6:$A$105,0)),"كود مجموعة غير موجود"))</f>
        <v/>
      </c>
      <c r="H184" s="21">
        <f>IF(A184&amp;""="","",IF(F184="متوقف",0,IFERROR(MAX(0,INDEX('المجموعات'!$F$6:$F$105,MATCH(D184&amp;"",'المجموعات'!$A$6:$A$105,0))-N(E184)),"")))</f>
        <v/>
      </c>
      <c r="I184" s="21">
        <f>IF(A184&amp;""="","",SUMIFS('الدفعات'!$E$6:$E$2005,'الدفعات'!$B$6:$B$2005,A184&amp;"",'الدفعات'!$C$6:$C$2005,D184&amp;"",'الدفعات'!$D$6:$D$2005,"&gt;="&amp;'الإعدادات'!$B$5,'الدفعات'!$D$6:$D$2005,"&lt;"&amp;'الإعدادات'!$B$6))</f>
        <v/>
      </c>
      <c r="J184" s="21">
        <f>IF(H184="","",ROUND(H184-I184,2))</f>
        <v/>
      </c>
      <c r="K184" s="20">
        <f>IF(A184&amp;""="","",COUNTIFS('الحضور'!$C$6:$C$3005,A184&amp;"",'الحضور'!$B$6:$B$3005,D184&amp;"",'الحضور'!$D$6:$D$3005,"حاضر",'الحضور'!$A$6:$A$3005,"&gt;="&amp;'الإعدادات'!$B$5,'الحضور'!$A$6:$A$3005,"&lt;"&amp;'الإعدادات'!$B$6))</f>
        <v/>
      </c>
      <c r="L184" s="20">
        <f>IF(A184&amp;""="","",COUNTIFS('الحضور'!$C$6:$C$3005,A184&amp;"",'الحضور'!$B$6:$B$3005,D184&amp;"",'الحضور'!$D$6:$D$3005,"غائب",'الحضور'!$A$6:$A$3005,"&gt;="&amp;'الإعدادات'!$B$5,'الحضور'!$A$6:$A$3005,"&lt;"&amp;'الإعدادات'!$B$6))</f>
        <v/>
      </c>
      <c r="M184" s="20">
        <f>IF(A184&amp;""="","",COUNTIFS('الحضور'!$C$6:$C$3005,A184&amp;"",'الحضور'!$B$6:$B$3005,D184&amp;"",'الحضور'!$D$6:$D$3005,"غائب بعذر",'الحضور'!$A$6:$A$3005,"&gt;="&amp;'الإعدادات'!$B$5,'الحضور'!$A$6:$A$3005,"&lt;"&amp;'الإعدادات'!$B$6))</f>
        <v/>
      </c>
      <c r="N184" s="22">
        <f>IF(A184&amp;""="","",IF(K184+L184=0,"",K184/(K184+L184)))</f>
        <v/>
      </c>
      <c r="O184" s="6">
        <f>IF(A184&amp;""="","",IF(H184="","كود مجموعة غير موجود",IF(F184="متوقف","متوقف",IF(J184&gt;0,IF(I184=0,"لم يدفع","جزئي"),"مسدد"))))</f>
        <v/>
      </c>
      <c r="P184" s="6">
        <f>IF(A184&amp;""="","",IF(AND(N('الإعدادات'!$B$7)&gt;0,L184&gt;='الإعدادات'!$B$7),"غياب متكرر",""))</f>
        <v/>
      </c>
      <c r="Q184" s="20">
        <f>IF(ISNUMBER(J184),IF(J184&gt;0,COUNTIFS($J$6:$J$505,"&gt;"&amp;J184)+COUNTIFS($J$6:J184,J184),""),"")</f>
        <v/>
      </c>
    </row>
    <row r="185">
      <c r="A185" s="5" t="n"/>
      <c r="B185" s="5" t="n"/>
      <c r="C185" s="17" t="n"/>
      <c r="D185" s="5" t="n"/>
      <c r="E185" s="18" t="n"/>
      <c r="F185" s="5" t="n"/>
      <c r="G185" s="6">
        <f>IF(A185&amp;""="","",IFERROR(INDEX('المجموعات'!$B$6:$B$105,MATCH(D185&amp;"",'المجموعات'!$A$6:$A$105,0))&amp;" - "&amp;INDEX('المجموعات'!$C$6:$C$105,MATCH(D185&amp;"",'المجموعات'!$A$6:$A$105,0)),"كود مجموعة غير موجود"))</f>
        <v/>
      </c>
      <c r="H185" s="21">
        <f>IF(A185&amp;""="","",IF(F185="متوقف",0,IFERROR(MAX(0,INDEX('المجموعات'!$F$6:$F$105,MATCH(D185&amp;"",'المجموعات'!$A$6:$A$105,0))-N(E185)),"")))</f>
        <v/>
      </c>
      <c r="I185" s="21">
        <f>IF(A185&amp;""="","",SUMIFS('الدفعات'!$E$6:$E$2005,'الدفعات'!$B$6:$B$2005,A185&amp;"",'الدفعات'!$C$6:$C$2005,D185&amp;"",'الدفعات'!$D$6:$D$2005,"&gt;="&amp;'الإعدادات'!$B$5,'الدفعات'!$D$6:$D$2005,"&lt;"&amp;'الإعدادات'!$B$6))</f>
        <v/>
      </c>
      <c r="J185" s="21">
        <f>IF(H185="","",ROUND(H185-I185,2))</f>
        <v/>
      </c>
      <c r="K185" s="20">
        <f>IF(A185&amp;""="","",COUNTIFS('الحضور'!$C$6:$C$3005,A185&amp;"",'الحضور'!$B$6:$B$3005,D185&amp;"",'الحضور'!$D$6:$D$3005,"حاضر",'الحضور'!$A$6:$A$3005,"&gt;="&amp;'الإعدادات'!$B$5,'الحضور'!$A$6:$A$3005,"&lt;"&amp;'الإعدادات'!$B$6))</f>
        <v/>
      </c>
      <c r="L185" s="20">
        <f>IF(A185&amp;""="","",COUNTIFS('الحضور'!$C$6:$C$3005,A185&amp;"",'الحضور'!$B$6:$B$3005,D185&amp;"",'الحضور'!$D$6:$D$3005,"غائب",'الحضور'!$A$6:$A$3005,"&gt;="&amp;'الإعدادات'!$B$5,'الحضور'!$A$6:$A$3005,"&lt;"&amp;'الإعدادات'!$B$6))</f>
        <v/>
      </c>
      <c r="M185" s="20">
        <f>IF(A185&amp;""="","",COUNTIFS('الحضور'!$C$6:$C$3005,A185&amp;"",'الحضور'!$B$6:$B$3005,D185&amp;"",'الحضور'!$D$6:$D$3005,"غائب بعذر",'الحضور'!$A$6:$A$3005,"&gt;="&amp;'الإعدادات'!$B$5,'الحضور'!$A$6:$A$3005,"&lt;"&amp;'الإعدادات'!$B$6))</f>
        <v/>
      </c>
      <c r="N185" s="22">
        <f>IF(A185&amp;""="","",IF(K185+L185=0,"",K185/(K185+L185)))</f>
        <v/>
      </c>
      <c r="O185" s="6">
        <f>IF(A185&amp;""="","",IF(H185="","كود مجموعة غير موجود",IF(F185="متوقف","متوقف",IF(J185&gt;0,IF(I185=0,"لم يدفع","جزئي"),"مسدد"))))</f>
        <v/>
      </c>
      <c r="P185" s="6">
        <f>IF(A185&amp;""="","",IF(AND(N('الإعدادات'!$B$7)&gt;0,L185&gt;='الإعدادات'!$B$7),"غياب متكرر",""))</f>
        <v/>
      </c>
      <c r="Q185" s="20">
        <f>IF(ISNUMBER(J185),IF(J185&gt;0,COUNTIFS($J$6:$J$505,"&gt;"&amp;J185)+COUNTIFS($J$6:J185,J185),""),"")</f>
        <v/>
      </c>
    </row>
    <row r="186">
      <c r="A186" s="5" t="n"/>
      <c r="B186" s="5" t="n"/>
      <c r="C186" s="17" t="n"/>
      <c r="D186" s="5" t="n"/>
      <c r="E186" s="18" t="n"/>
      <c r="F186" s="5" t="n"/>
      <c r="G186" s="6">
        <f>IF(A186&amp;""="","",IFERROR(INDEX('المجموعات'!$B$6:$B$105,MATCH(D186&amp;"",'المجموعات'!$A$6:$A$105,0))&amp;" - "&amp;INDEX('المجموعات'!$C$6:$C$105,MATCH(D186&amp;"",'المجموعات'!$A$6:$A$105,0)),"كود مجموعة غير موجود"))</f>
        <v/>
      </c>
      <c r="H186" s="21">
        <f>IF(A186&amp;""="","",IF(F186="متوقف",0,IFERROR(MAX(0,INDEX('المجموعات'!$F$6:$F$105,MATCH(D186&amp;"",'المجموعات'!$A$6:$A$105,0))-N(E186)),"")))</f>
        <v/>
      </c>
      <c r="I186" s="21">
        <f>IF(A186&amp;""="","",SUMIFS('الدفعات'!$E$6:$E$2005,'الدفعات'!$B$6:$B$2005,A186&amp;"",'الدفعات'!$C$6:$C$2005,D186&amp;"",'الدفعات'!$D$6:$D$2005,"&gt;="&amp;'الإعدادات'!$B$5,'الدفعات'!$D$6:$D$2005,"&lt;"&amp;'الإعدادات'!$B$6))</f>
        <v/>
      </c>
      <c r="J186" s="21">
        <f>IF(H186="","",ROUND(H186-I186,2))</f>
        <v/>
      </c>
      <c r="K186" s="20">
        <f>IF(A186&amp;""="","",COUNTIFS('الحضور'!$C$6:$C$3005,A186&amp;"",'الحضور'!$B$6:$B$3005,D186&amp;"",'الحضور'!$D$6:$D$3005,"حاضر",'الحضور'!$A$6:$A$3005,"&gt;="&amp;'الإعدادات'!$B$5,'الحضور'!$A$6:$A$3005,"&lt;"&amp;'الإعدادات'!$B$6))</f>
        <v/>
      </c>
      <c r="L186" s="20">
        <f>IF(A186&amp;""="","",COUNTIFS('الحضور'!$C$6:$C$3005,A186&amp;"",'الحضور'!$B$6:$B$3005,D186&amp;"",'الحضور'!$D$6:$D$3005,"غائب",'الحضور'!$A$6:$A$3005,"&gt;="&amp;'الإعدادات'!$B$5,'الحضور'!$A$6:$A$3005,"&lt;"&amp;'الإعدادات'!$B$6))</f>
        <v/>
      </c>
      <c r="M186" s="20">
        <f>IF(A186&amp;""="","",COUNTIFS('الحضور'!$C$6:$C$3005,A186&amp;"",'الحضور'!$B$6:$B$3005,D186&amp;"",'الحضور'!$D$6:$D$3005,"غائب بعذر",'الحضور'!$A$6:$A$3005,"&gt;="&amp;'الإعدادات'!$B$5,'الحضور'!$A$6:$A$3005,"&lt;"&amp;'الإعدادات'!$B$6))</f>
        <v/>
      </c>
      <c r="N186" s="22">
        <f>IF(A186&amp;""="","",IF(K186+L186=0,"",K186/(K186+L186)))</f>
        <v/>
      </c>
      <c r="O186" s="6">
        <f>IF(A186&amp;""="","",IF(H186="","كود مجموعة غير موجود",IF(F186="متوقف","متوقف",IF(J186&gt;0,IF(I186=0,"لم يدفع","جزئي"),"مسدد"))))</f>
        <v/>
      </c>
      <c r="P186" s="6">
        <f>IF(A186&amp;""="","",IF(AND(N('الإعدادات'!$B$7)&gt;0,L186&gt;='الإعدادات'!$B$7),"غياب متكرر",""))</f>
        <v/>
      </c>
      <c r="Q186" s="20">
        <f>IF(ISNUMBER(J186),IF(J186&gt;0,COUNTIFS($J$6:$J$505,"&gt;"&amp;J186)+COUNTIFS($J$6:J186,J186),""),"")</f>
        <v/>
      </c>
    </row>
    <row r="187">
      <c r="A187" s="5" t="n"/>
      <c r="B187" s="5" t="n"/>
      <c r="C187" s="17" t="n"/>
      <c r="D187" s="5" t="n"/>
      <c r="E187" s="18" t="n"/>
      <c r="F187" s="5" t="n"/>
      <c r="G187" s="6">
        <f>IF(A187&amp;""="","",IFERROR(INDEX('المجموعات'!$B$6:$B$105,MATCH(D187&amp;"",'المجموعات'!$A$6:$A$105,0))&amp;" - "&amp;INDEX('المجموعات'!$C$6:$C$105,MATCH(D187&amp;"",'المجموعات'!$A$6:$A$105,0)),"كود مجموعة غير موجود"))</f>
        <v/>
      </c>
      <c r="H187" s="21">
        <f>IF(A187&amp;""="","",IF(F187="متوقف",0,IFERROR(MAX(0,INDEX('المجموعات'!$F$6:$F$105,MATCH(D187&amp;"",'المجموعات'!$A$6:$A$105,0))-N(E187)),"")))</f>
        <v/>
      </c>
      <c r="I187" s="21">
        <f>IF(A187&amp;""="","",SUMIFS('الدفعات'!$E$6:$E$2005,'الدفعات'!$B$6:$B$2005,A187&amp;"",'الدفعات'!$C$6:$C$2005,D187&amp;"",'الدفعات'!$D$6:$D$2005,"&gt;="&amp;'الإعدادات'!$B$5,'الدفعات'!$D$6:$D$2005,"&lt;"&amp;'الإعدادات'!$B$6))</f>
        <v/>
      </c>
      <c r="J187" s="21">
        <f>IF(H187="","",ROUND(H187-I187,2))</f>
        <v/>
      </c>
      <c r="K187" s="20">
        <f>IF(A187&amp;""="","",COUNTIFS('الحضور'!$C$6:$C$3005,A187&amp;"",'الحضور'!$B$6:$B$3005,D187&amp;"",'الحضور'!$D$6:$D$3005,"حاضر",'الحضور'!$A$6:$A$3005,"&gt;="&amp;'الإعدادات'!$B$5,'الحضور'!$A$6:$A$3005,"&lt;"&amp;'الإعدادات'!$B$6))</f>
        <v/>
      </c>
      <c r="L187" s="20">
        <f>IF(A187&amp;""="","",COUNTIFS('الحضور'!$C$6:$C$3005,A187&amp;"",'الحضور'!$B$6:$B$3005,D187&amp;"",'الحضور'!$D$6:$D$3005,"غائب",'الحضور'!$A$6:$A$3005,"&gt;="&amp;'الإعدادات'!$B$5,'الحضور'!$A$6:$A$3005,"&lt;"&amp;'الإعدادات'!$B$6))</f>
        <v/>
      </c>
      <c r="M187" s="20">
        <f>IF(A187&amp;""="","",COUNTIFS('الحضور'!$C$6:$C$3005,A187&amp;"",'الحضور'!$B$6:$B$3005,D187&amp;"",'الحضور'!$D$6:$D$3005,"غائب بعذر",'الحضور'!$A$6:$A$3005,"&gt;="&amp;'الإعدادات'!$B$5,'الحضور'!$A$6:$A$3005,"&lt;"&amp;'الإعدادات'!$B$6))</f>
        <v/>
      </c>
      <c r="N187" s="22">
        <f>IF(A187&amp;""="","",IF(K187+L187=0,"",K187/(K187+L187)))</f>
        <v/>
      </c>
      <c r="O187" s="6">
        <f>IF(A187&amp;""="","",IF(H187="","كود مجموعة غير موجود",IF(F187="متوقف","متوقف",IF(J187&gt;0,IF(I187=0,"لم يدفع","جزئي"),"مسدد"))))</f>
        <v/>
      </c>
      <c r="P187" s="6">
        <f>IF(A187&amp;""="","",IF(AND(N('الإعدادات'!$B$7)&gt;0,L187&gt;='الإعدادات'!$B$7),"غياب متكرر",""))</f>
        <v/>
      </c>
      <c r="Q187" s="20">
        <f>IF(ISNUMBER(J187),IF(J187&gt;0,COUNTIFS($J$6:$J$505,"&gt;"&amp;J187)+COUNTIFS($J$6:J187,J187),""),"")</f>
        <v/>
      </c>
    </row>
    <row r="188">
      <c r="A188" s="5" t="n"/>
      <c r="B188" s="5" t="n"/>
      <c r="C188" s="17" t="n"/>
      <c r="D188" s="5" t="n"/>
      <c r="E188" s="18" t="n"/>
      <c r="F188" s="5" t="n"/>
      <c r="G188" s="6">
        <f>IF(A188&amp;""="","",IFERROR(INDEX('المجموعات'!$B$6:$B$105,MATCH(D188&amp;"",'المجموعات'!$A$6:$A$105,0))&amp;" - "&amp;INDEX('المجموعات'!$C$6:$C$105,MATCH(D188&amp;"",'المجموعات'!$A$6:$A$105,0)),"كود مجموعة غير موجود"))</f>
        <v/>
      </c>
      <c r="H188" s="21">
        <f>IF(A188&amp;""="","",IF(F188="متوقف",0,IFERROR(MAX(0,INDEX('المجموعات'!$F$6:$F$105,MATCH(D188&amp;"",'المجموعات'!$A$6:$A$105,0))-N(E188)),"")))</f>
        <v/>
      </c>
      <c r="I188" s="21">
        <f>IF(A188&amp;""="","",SUMIFS('الدفعات'!$E$6:$E$2005,'الدفعات'!$B$6:$B$2005,A188&amp;"",'الدفعات'!$C$6:$C$2005,D188&amp;"",'الدفعات'!$D$6:$D$2005,"&gt;="&amp;'الإعدادات'!$B$5,'الدفعات'!$D$6:$D$2005,"&lt;"&amp;'الإعدادات'!$B$6))</f>
        <v/>
      </c>
      <c r="J188" s="21">
        <f>IF(H188="","",ROUND(H188-I188,2))</f>
        <v/>
      </c>
      <c r="K188" s="20">
        <f>IF(A188&amp;""="","",COUNTIFS('الحضور'!$C$6:$C$3005,A188&amp;"",'الحضور'!$B$6:$B$3005,D188&amp;"",'الحضور'!$D$6:$D$3005,"حاضر",'الحضور'!$A$6:$A$3005,"&gt;="&amp;'الإعدادات'!$B$5,'الحضور'!$A$6:$A$3005,"&lt;"&amp;'الإعدادات'!$B$6))</f>
        <v/>
      </c>
      <c r="L188" s="20">
        <f>IF(A188&amp;""="","",COUNTIFS('الحضور'!$C$6:$C$3005,A188&amp;"",'الحضور'!$B$6:$B$3005,D188&amp;"",'الحضور'!$D$6:$D$3005,"غائب",'الحضور'!$A$6:$A$3005,"&gt;="&amp;'الإعدادات'!$B$5,'الحضور'!$A$6:$A$3005,"&lt;"&amp;'الإعدادات'!$B$6))</f>
        <v/>
      </c>
      <c r="M188" s="20">
        <f>IF(A188&amp;""="","",COUNTIFS('الحضور'!$C$6:$C$3005,A188&amp;"",'الحضور'!$B$6:$B$3005,D188&amp;"",'الحضور'!$D$6:$D$3005,"غائب بعذر",'الحضور'!$A$6:$A$3005,"&gt;="&amp;'الإعدادات'!$B$5,'الحضور'!$A$6:$A$3005,"&lt;"&amp;'الإعدادات'!$B$6))</f>
        <v/>
      </c>
      <c r="N188" s="22">
        <f>IF(A188&amp;""="","",IF(K188+L188=0,"",K188/(K188+L188)))</f>
        <v/>
      </c>
      <c r="O188" s="6">
        <f>IF(A188&amp;""="","",IF(H188="","كود مجموعة غير موجود",IF(F188="متوقف","متوقف",IF(J188&gt;0,IF(I188=0,"لم يدفع","جزئي"),"مسدد"))))</f>
        <v/>
      </c>
      <c r="P188" s="6">
        <f>IF(A188&amp;""="","",IF(AND(N('الإعدادات'!$B$7)&gt;0,L188&gt;='الإعدادات'!$B$7),"غياب متكرر",""))</f>
        <v/>
      </c>
      <c r="Q188" s="20">
        <f>IF(ISNUMBER(J188),IF(J188&gt;0,COUNTIFS($J$6:$J$505,"&gt;"&amp;J188)+COUNTIFS($J$6:J188,J188),""),"")</f>
        <v/>
      </c>
    </row>
    <row r="189">
      <c r="A189" s="5" t="n"/>
      <c r="B189" s="5" t="n"/>
      <c r="C189" s="17" t="n"/>
      <c r="D189" s="5" t="n"/>
      <c r="E189" s="18" t="n"/>
      <c r="F189" s="5" t="n"/>
      <c r="G189" s="6">
        <f>IF(A189&amp;""="","",IFERROR(INDEX('المجموعات'!$B$6:$B$105,MATCH(D189&amp;"",'المجموعات'!$A$6:$A$105,0))&amp;" - "&amp;INDEX('المجموعات'!$C$6:$C$105,MATCH(D189&amp;"",'المجموعات'!$A$6:$A$105,0)),"كود مجموعة غير موجود"))</f>
        <v/>
      </c>
      <c r="H189" s="21">
        <f>IF(A189&amp;""="","",IF(F189="متوقف",0,IFERROR(MAX(0,INDEX('المجموعات'!$F$6:$F$105,MATCH(D189&amp;"",'المجموعات'!$A$6:$A$105,0))-N(E189)),"")))</f>
        <v/>
      </c>
      <c r="I189" s="21">
        <f>IF(A189&amp;""="","",SUMIFS('الدفعات'!$E$6:$E$2005,'الدفعات'!$B$6:$B$2005,A189&amp;"",'الدفعات'!$C$6:$C$2005,D189&amp;"",'الدفعات'!$D$6:$D$2005,"&gt;="&amp;'الإعدادات'!$B$5,'الدفعات'!$D$6:$D$2005,"&lt;"&amp;'الإعدادات'!$B$6))</f>
        <v/>
      </c>
      <c r="J189" s="21">
        <f>IF(H189="","",ROUND(H189-I189,2))</f>
        <v/>
      </c>
      <c r="K189" s="20">
        <f>IF(A189&amp;""="","",COUNTIFS('الحضور'!$C$6:$C$3005,A189&amp;"",'الحضور'!$B$6:$B$3005,D189&amp;"",'الحضور'!$D$6:$D$3005,"حاضر",'الحضور'!$A$6:$A$3005,"&gt;="&amp;'الإعدادات'!$B$5,'الحضور'!$A$6:$A$3005,"&lt;"&amp;'الإعدادات'!$B$6))</f>
        <v/>
      </c>
      <c r="L189" s="20">
        <f>IF(A189&amp;""="","",COUNTIFS('الحضور'!$C$6:$C$3005,A189&amp;"",'الحضور'!$B$6:$B$3005,D189&amp;"",'الحضور'!$D$6:$D$3005,"غائب",'الحضور'!$A$6:$A$3005,"&gt;="&amp;'الإعدادات'!$B$5,'الحضور'!$A$6:$A$3005,"&lt;"&amp;'الإعدادات'!$B$6))</f>
        <v/>
      </c>
      <c r="M189" s="20">
        <f>IF(A189&amp;""="","",COUNTIFS('الحضور'!$C$6:$C$3005,A189&amp;"",'الحضور'!$B$6:$B$3005,D189&amp;"",'الحضور'!$D$6:$D$3005,"غائب بعذر",'الحضور'!$A$6:$A$3005,"&gt;="&amp;'الإعدادات'!$B$5,'الحضور'!$A$6:$A$3005,"&lt;"&amp;'الإعدادات'!$B$6))</f>
        <v/>
      </c>
      <c r="N189" s="22">
        <f>IF(A189&amp;""="","",IF(K189+L189=0,"",K189/(K189+L189)))</f>
        <v/>
      </c>
      <c r="O189" s="6">
        <f>IF(A189&amp;""="","",IF(H189="","كود مجموعة غير موجود",IF(F189="متوقف","متوقف",IF(J189&gt;0,IF(I189=0,"لم يدفع","جزئي"),"مسدد"))))</f>
        <v/>
      </c>
      <c r="P189" s="6">
        <f>IF(A189&amp;""="","",IF(AND(N('الإعدادات'!$B$7)&gt;0,L189&gt;='الإعدادات'!$B$7),"غياب متكرر",""))</f>
        <v/>
      </c>
      <c r="Q189" s="20">
        <f>IF(ISNUMBER(J189),IF(J189&gt;0,COUNTIFS($J$6:$J$505,"&gt;"&amp;J189)+COUNTIFS($J$6:J189,J189),""),"")</f>
        <v/>
      </c>
    </row>
    <row r="190">
      <c r="A190" s="5" t="n"/>
      <c r="B190" s="5" t="n"/>
      <c r="C190" s="17" t="n"/>
      <c r="D190" s="5" t="n"/>
      <c r="E190" s="18" t="n"/>
      <c r="F190" s="5" t="n"/>
      <c r="G190" s="6">
        <f>IF(A190&amp;""="","",IFERROR(INDEX('المجموعات'!$B$6:$B$105,MATCH(D190&amp;"",'المجموعات'!$A$6:$A$105,0))&amp;" - "&amp;INDEX('المجموعات'!$C$6:$C$105,MATCH(D190&amp;"",'المجموعات'!$A$6:$A$105,0)),"كود مجموعة غير موجود"))</f>
        <v/>
      </c>
      <c r="H190" s="21">
        <f>IF(A190&amp;""="","",IF(F190="متوقف",0,IFERROR(MAX(0,INDEX('المجموعات'!$F$6:$F$105,MATCH(D190&amp;"",'المجموعات'!$A$6:$A$105,0))-N(E190)),"")))</f>
        <v/>
      </c>
      <c r="I190" s="21">
        <f>IF(A190&amp;""="","",SUMIFS('الدفعات'!$E$6:$E$2005,'الدفعات'!$B$6:$B$2005,A190&amp;"",'الدفعات'!$C$6:$C$2005,D190&amp;"",'الدفعات'!$D$6:$D$2005,"&gt;="&amp;'الإعدادات'!$B$5,'الدفعات'!$D$6:$D$2005,"&lt;"&amp;'الإعدادات'!$B$6))</f>
        <v/>
      </c>
      <c r="J190" s="21">
        <f>IF(H190="","",ROUND(H190-I190,2))</f>
        <v/>
      </c>
      <c r="K190" s="20">
        <f>IF(A190&amp;""="","",COUNTIFS('الحضور'!$C$6:$C$3005,A190&amp;"",'الحضور'!$B$6:$B$3005,D190&amp;"",'الحضور'!$D$6:$D$3005,"حاضر",'الحضور'!$A$6:$A$3005,"&gt;="&amp;'الإعدادات'!$B$5,'الحضور'!$A$6:$A$3005,"&lt;"&amp;'الإعدادات'!$B$6))</f>
        <v/>
      </c>
      <c r="L190" s="20">
        <f>IF(A190&amp;""="","",COUNTIFS('الحضور'!$C$6:$C$3005,A190&amp;"",'الحضور'!$B$6:$B$3005,D190&amp;"",'الحضور'!$D$6:$D$3005,"غائب",'الحضور'!$A$6:$A$3005,"&gt;="&amp;'الإعدادات'!$B$5,'الحضور'!$A$6:$A$3005,"&lt;"&amp;'الإعدادات'!$B$6))</f>
        <v/>
      </c>
      <c r="M190" s="20">
        <f>IF(A190&amp;""="","",COUNTIFS('الحضور'!$C$6:$C$3005,A190&amp;"",'الحضور'!$B$6:$B$3005,D190&amp;"",'الحضور'!$D$6:$D$3005,"غائب بعذر",'الحضور'!$A$6:$A$3005,"&gt;="&amp;'الإعدادات'!$B$5,'الحضور'!$A$6:$A$3005,"&lt;"&amp;'الإعدادات'!$B$6))</f>
        <v/>
      </c>
      <c r="N190" s="22">
        <f>IF(A190&amp;""="","",IF(K190+L190=0,"",K190/(K190+L190)))</f>
        <v/>
      </c>
      <c r="O190" s="6">
        <f>IF(A190&amp;""="","",IF(H190="","كود مجموعة غير موجود",IF(F190="متوقف","متوقف",IF(J190&gt;0,IF(I190=0,"لم يدفع","جزئي"),"مسدد"))))</f>
        <v/>
      </c>
      <c r="P190" s="6">
        <f>IF(A190&amp;""="","",IF(AND(N('الإعدادات'!$B$7)&gt;0,L190&gt;='الإعدادات'!$B$7),"غياب متكرر",""))</f>
        <v/>
      </c>
      <c r="Q190" s="20">
        <f>IF(ISNUMBER(J190),IF(J190&gt;0,COUNTIFS($J$6:$J$505,"&gt;"&amp;J190)+COUNTIFS($J$6:J190,J190),""),"")</f>
        <v/>
      </c>
    </row>
    <row r="191">
      <c r="A191" s="5" t="n"/>
      <c r="B191" s="5" t="n"/>
      <c r="C191" s="17" t="n"/>
      <c r="D191" s="5" t="n"/>
      <c r="E191" s="18" t="n"/>
      <c r="F191" s="5" t="n"/>
      <c r="G191" s="6">
        <f>IF(A191&amp;""="","",IFERROR(INDEX('المجموعات'!$B$6:$B$105,MATCH(D191&amp;"",'المجموعات'!$A$6:$A$105,0))&amp;" - "&amp;INDEX('المجموعات'!$C$6:$C$105,MATCH(D191&amp;"",'المجموعات'!$A$6:$A$105,0)),"كود مجموعة غير موجود"))</f>
        <v/>
      </c>
      <c r="H191" s="21">
        <f>IF(A191&amp;""="","",IF(F191="متوقف",0,IFERROR(MAX(0,INDEX('المجموعات'!$F$6:$F$105,MATCH(D191&amp;"",'المجموعات'!$A$6:$A$105,0))-N(E191)),"")))</f>
        <v/>
      </c>
      <c r="I191" s="21">
        <f>IF(A191&amp;""="","",SUMIFS('الدفعات'!$E$6:$E$2005,'الدفعات'!$B$6:$B$2005,A191&amp;"",'الدفعات'!$C$6:$C$2005,D191&amp;"",'الدفعات'!$D$6:$D$2005,"&gt;="&amp;'الإعدادات'!$B$5,'الدفعات'!$D$6:$D$2005,"&lt;"&amp;'الإعدادات'!$B$6))</f>
        <v/>
      </c>
      <c r="J191" s="21">
        <f>IF(H191="","",ROUND(H191-I191,2))</f>
        <v/>
      </c>
      <c r="K191" s="20">
        <f>IF(A191&amp;""="","",COUNTIFS('الحضور'!$C$6:$C$3005,A191&amp;"",'الحضور'!$B$6:$B$3005,D191&amp;"",'الحضور'!$D$6:$D$3005,"حاضر",'الحضور'!$A$6:$A$3005,"&gt;="&amp;'الإعدادات'!$B$5,'الحضور'!$A$6:$A$3005,"&lt;"&amp;'الإعدادات'!$B$6))</f>
        <v/>
      </c>
      <c r="L191" s="20">
        <f>IF(A191&amp;""="","",COUNTIFS('الحضور'!$C$6:$C$3005,A191&amp;"",'الحضور'!$B$6:$B$3005,D191&amp;"",'الحضور'!$D$6:$D$3005,"غائب",'الحضور'!$A$6:$A$3005,"&gt;="&amp;'الإعدادات'!$B$5,'الحضور'!$A$6:$A$3005,"&lt;"&amp;'الإعدادات'!$B$6))</f>
        <v/>
      </c>
      <c r="M191" s="20">
        <f>IF(A191&amp;""="","",COUNTIFS('الحضور'!$C$6:$C$3005,A191&amp;"",'الحضور'!$B$6:$B$3005,D191&amp;"",'الحضور'!$D$6:$D$3005,"غائب بعذر",'الحضور'!$A$6:$A$3005,"&gt;="&amp;'الإعدادات'!$B$5,'الحضور'!$A$6:$A$3005,"&lt;"&amp;'الإعدادات'!$B$6))</f>
        <v/>
      </c>
      <c r="N191" s="22">
        <f>IF(A191&amp;""="","",IF(K191+L191=0,"",K191/(K191+L191)))</f>
        <v/>
      </c>
      <c r="O191" s="6">
        <f>IF(A191&amp;""="","",IF(H191="","كود مجموعة غير موجود",IF(F191="متوقف","متوقف",IF(J191&gt;0,IF(I191=0,"لم يدفع","جزئي"),"مسدد"))))</f>
        <v/>
      </c>
      <c r="P191" s="6">
        <f>IF(A191&amp;""="","",IF(AND(N('الإعدادات'!$B$7)&gt;0,L191&gt;='الإعدادات'!$B$7),"غياب متكرر",""))</f>
        <v/>
      </c>
      <c r="Q191" s="20">
        <f>IF(ISNUMBER(J191),IF(J191&gt;0,COUNTIFS($J$6:$J$505,"&gt;"&amp;J191)+COUNTIFS($J$6:J191,J191),""),"")</f>
        <v/>
      </c>
    </row>
    <row r="192">
      <c r="A192" s="5" t="n"/>
      <c r="B192" s="5" t="n"/>
      <c r="C192" s="17" t="n"/>
      <c r="D192" s="5" t="n"/>
      <c r="E192" s="18" t="n"/>
      <c r="F192" s="5" t="n"/>
      <c r="G192" s="6">
        <f>IF(A192&amp;""="","",IFERROR(INDEX('المجموعات'!$B$6:$B$105,MATCH(D192&amp;"",'المجموعات'!$A$6:$A$105,0))&amp;" - "&amp;INDEX('المجموعات'!$C$6:$C$105,MATCH(D192&amp;"",'المجموعات'!$A$6:$A$105,0)),"كود مجموعة غير موجود"))</f>
        <v/>
      </c>
      <c r="H192" s="21">
        <f>IF(A192&amp;""="","",IF(F192="متوقف",0,IFERROR(MAX(0,INDEX('المجموعات'!$F$6:$F$105,MATCH(D192&amp;"",'المجموعات'!$A$6:$A$105,0))-N(E192)),"")))</f>
        <v/>
      </c>
      <c r="I192" s="21">
        <f>IF(A192&amp;""="","",SUMIFS('الدفعات'!$E$6:$E$2005,'الدفعات'!$B$6:$B$2005,A192&amp;"",'الدفعات'!$C$6:$C$2005,D192&amp;"",'الدفعات'!$D$6:$D$2005,"&gt;="&amp;'الإعدادات'!$B$5,'الدفعات'!$D$6:$D$2005,"&lt;"&amp;'الإعدادات'!$B$6))</f>
        <v/>
      </c>
      <c r="J192" s="21">
        <f>IF(H192="","",ROUND(H192-I192,2))</f>
        <v/>
      </c>
      <c r="K192" s="20">
        <f>IF(A192&amp;""="","",COUNTIFS('الحضور'!$C$6:$C$3005,A192&amp;"",'الحضور'!$B$6:$B$3005,D192&amp;"",'الحضور'!$D$6:$D$3005,"حاضر",'الحضور'!$A$6:$A$3005,"&gt;="&amp;'الإعدادات'!$B$5,'الحضور'!$A$6:$A$3005,"&lt;"&amp;'الإعدادات'!$B$6))</f>
        <v/>
      </c>
      <c r="L192" s="20">
        <f>IF(A192&amp;""="","",COUNTIFS('الحضور'!$C$6:$C$3005,A192&amp;"",'الحضور'!$B$6:$B$3005,D192&amp;"",'الحضور'!$D$6:$D$3005,"غائب",'الحضور'!$A$6:$A$3005,"&gt;="&amp;'الإعدادات'!$B$5,'الحضور'!$A$6:$A$3005,"&lt;"&amp;'الإعدادات'!$B$6))</f>
        <v/>
      </c>
      <c r="M192" s="20">
        <f>IF(A192&amp;""="","",COUNTIFS('الحضور'!$C$6:$C$3005,A192&amp;"",'الحضور'!$B$6:$B$3005,D192&amp;"",'الحضور'!$D$6:$D$3005,"غائب بعذر",'الحضور'!$A$6:$A$3005,"&gt;="&amp;'الإعدادات'!$B$5,'الحضور'!$A$6:$A$3005,"&lt;"&amp;'الإعدادات'!$B$6))</f>
        <v/>
      </c>
      <c r="N192" s="22">
        <f>IF(A192&amp;""="","",IF(K192+L192=0,"",K192/(K192+L192)))</f>
        <v/>
      </c>
      <c r="O192" s="6">
        <f>IF(A192&amp;""="","",IF(H192="","كود مجموعة غير موجود",IF(F192="متوقف","متوقف",IF(J192&gt;0,IF(I192=0,"لم يدفع","جزئي"),"مسدد"))))</f>
        <v/>
      </c>
      <c r="P192" s="6">
        <f>IF(A192&amp;""="","",IF(AND(N('الإعدادات'!$B$7)&gt;0,L192&gt;='الإعدادات'!$B$7),"غياب متكرر",""))</f>
        <v/>
      </c>
      <c r="Q192" s="20">
        <f>IF(ISNUMBER(J192),IF(J192&gt;0,COUNTIFS($J$6:$J$505,"&gt;"&amp;J192)+COUNTIFS($J$6:J192,J192),""),"")</f>
        <v/>
      </c>
    </row>
    <row r="193">
      <c r="A193" s="5" t="n"/>
      <c r="B193" s="5" t="n"/>
      <c r="C193" s="17" t="n"/>
      <c r="D193" s="5" t="n"/>
      <c r="E193" s="18" t="n"/>
      <c r="F193" s="5" t="n"/>
      <c r="G193" s="6">
        <f>IF(A193&amp;""="","",IFERROR(INDEX('المجموعات'!$B$6:$B$105,MATCH(D193&amp;"",'المجموعات'!$A$6:$A$105,0))&amp;" - "&amp;INDEX('المجموعات'!$C$6:$C$105,MATCH(D193&amp;"",'المجموعات'!$A$6:$A$105,0)),"كود مجموعة غير موجود"))</f>
        <v/>
      </c>
      <c r="H193" s="21">
        <f>IF(A193&amp;""="","",IF(F193="متوقف",0,IFERROR(MAX(0,INDEX('المجموعات'!$F$6:$F$105,MATCH(D193&amp;"",'المجموعات'!$A$6:$A$105,0))-N(E193)),"")))</f>
        <v/>
      </c>
      <c r="I193" s="21">
        <f>IF(A193&amp;""="","",SUMIFS('الدفعات'!$E$6:$E$2005,'الدفعات'!$B$6:$B$2005,A193&amp;"",'الدفعات'!$C$6:$C$2005,D193&amp;"",'الدفعات'!$D$6:$D$2005,"&gt;="&amp;'الإعدادات'!$B$5,'الدفعات'!$D$6:$D$2005,"&lt;"&amp;'الإعدادات'!$B$6))</f>
        <v/>
      </c>
      <c r="J193" s="21">
        <f>IF(H193="","",ROUND(H193-I193,2))</f>
        <v/>
      </c>
      <c r="K193" s="20">
        <f>IF(A193&amp;""="","",COUNTIFS('الحضور'!$C$6:$C$3005,A193&amp;"",'الحضور'!$B$6:$B$3005,D193&amp;"",'الحضور'!$D$6:$D$3005,"حاضر",'الحضور'!$A$6:$A$3005,"&gt;="&amp;'الإعدادات'!$B$5,'الحضور'!$A$6:$A$3005,"&lt;"&amp;'الإعدادات'!$B$6))</f>
        <v/>
      </c>
      <c r="L193" s="20">
        <f>IF(A193&amp;""="","",COUNTIFS('الحضور'!$C$6:$C$3005,A193&amp;"",'الحضور'!$B$6:$B$3005,D193&amp;"",'الحضور'!$D$6:$D$3005,"غائب",'الحضور'!$A$6:$A$3005,"&gt;="&amp;'الإعدادات'!$B$5,'الحضور'!$A$6:$A$3005,"&lt;"&amp;'الإعدادات'!$B$6))</f>
        <v/>
      </c>
      <c r="M193" s="20">
        <f>IF(A193&amp;""="","",COUNTIFS('الحضور'!$C$6:$C$3005,A193&amp;"",'الحضور'!$B$6:$B$3005,D193&amp;"",'الحضور'!$D$6:$D$3005,"غائب بعذر",'الحضور'!$A$6:$A$3005,"&gt;="&amp;'الإعدادات'!$B$5,'الحضور'!$A$6:$A$3005,"&lt;"&amp;'الإعدادات'!$B$6))</f>
        <v/>
      </c>
      <c r="N193" s="22">
        <f>IF(A193&amp;""="","",IF(K193+L193=0,"",K193/(K193+L193)))</f>
        <v/>
      </c>
      <c r="O193" s="6">
        <f>IF(A193&amp;""="","",IF(H193="","كود مجموعة غير موجود",IF(F193="متوقف","متوقف",IF(J193&gt;0,IF(I193=0,"لم يدفع","جزئي"),"مسدد"))))</f>
        <v/>
      </c>
      <c r="P193" s="6">
        <f>IF(A193&amp;""="","",IF(AND(N('الإعدادات'!$B$7)&gt;0,L193&gt;='الإعدادات'!$B$7),"غياب متكرر",""))</f>
        <v/>
      </c>
      <c r="Q193" s="20">
        <f>IF(ISNUMBER(J193),IF(J193&gt;0,COUNTIFS($J$6:$J$505,"&gt;"&amp;J193)+COUNTIFS($J$6:J193,J193),""),"")</f>
        <v/>
      </c>
    </row>
    <row r="194">
      <c r="A194" s="5" t="n"/>
      <c r="B194" s="5" t="n"/>
      <c r="C194" s="17" t="n"/>
      <c r="D194" s="5" t="n"/>
      <c r="E194" s="18" t="n"/>
      <c r="F194" s="5" t="n"/>
      <c r="G194" s="6">
        <f>IF(A194&amp;""="","",IFERROR(INDEX('المجموعات'!$B$6:$B$105,MATCH(D194&amp;"",'المجموعات'!$A$6:$A$105,0))&amp;" - "&amp;INDEX('المجموعات'!$C$6:$C$105,MATCH(D194&amp;"",'المجموعات'!$A$6:$A$105,0)),"كود مجموعة غير موجود"))</f>
        <v/>
      </c>
      <c r="H194" s="21">
        <f>IF(A194&amp;""="","",IF(F194="متوقف",0,IFERROR(MAX(0,INDEX('المجموعات'!$F$6:$F$105,MATCH(D194&amp;"",'المجموعات'!$A$6:$A$105,0))-N(E194)),"")))</f>
        <v/>
      </c>
      <c r="I194" s="21">
        <f>IF(A194&amp;""="","",SUMIFS('الدفعات'!$E$6:$E$2005,'الدفعات'!$B$6:$B$2005,A194&amp;"",'الدفعات'!$C$6:$C$2005,D194&amp;"",'الدفعات'!$D$6:$D$2005,"&gt;="&amp;'الإعدادات'!$B$5,'الدفعات'!$D$6:$D$2005,"&lt;"&amp;'الإعدادات'!$B$6))</f>
        <v/>
      </c>
      <c r="J194" s="21">
        <f>IF(H194="","",ROUND(H194-I194,2))</f>
        <v/>
      </c>
      <c r="K194" s="20">
        <f>IF(A194&amp;""="","",COUNTIFS('الحضور'!$C$6:$C$3005,A194&amp;"",'الحضور'!$B$6:$B$3005,D194&amp;"",'الحضور'!$D$6:$D$3005,"حاضر",'الحضور'!$A$6:$A$3005,"&gt;="&amp;'الإعدادات'!$B$5,'الحضور'!$A$6:$A$3005,"&lt;"&amp;'الإعدادات'!$B$6))</f>
        <v/>
      </c>
      <c r="L194" s="20">
        <f>IF(A194&amp;""="","",COUNTIFS('الحضور'!$C$6:$C$3005,A194&amp;"",'الحضور'!$B$6:$B$3005,D194&amp;"",'الحضور'!$D$6:$D$3005,"غائب",'الحضور'!$A$6:$A$3005,"&gt;="&amp;'الإعدادات'!$B$5,'الحضور'!$A$6:$A$3005,"&lt;"&amp;'الإعدادات'!$B$6))</f>
        <v/>
      </c>
      <c r="M194" s="20">
        <f>IF(A194&amp;""="","",COUNTIFS('الحضور'!$C$6:$C$3005,A194&amp;"",'الحضور'!$B$6:$B$3005,D194&amp;"",'الحضور'!$D$6:$D$3005,"غائب بعذر",'الحضور'!$A$6:$A$3005,"&gt;="&amp;'الإعدادات'!$B$5,'الحضور'!$A$6:$A$3005,"&lt;"&amp;'الإعدادات'!$B$6))</f>
        <v/>
      </c>
      <c r="N194" s="22">
        <f>IF(A194&amp;""="","",IF(K194+L194=0,"",K194/(K194+L194)))</f>
        <v/>
      </c>
      <c r="O194" s="6">
        <f>IF(A194&amp;""="","",IF(H194="","كود مجموعة غير موجود",IF(F194="متوقف","متوقف",IF(J194&gt;0,IF(I194=0,"لم يدفع","جزئي"),"مسدد"))))</f>
        <v/>
      </c>
      <c r="P194" s="6">
        <f>IF(A194&amp;""="","",IF(AND(N('الإعدادات'!$B$7)&gt;0,L194&gt;='الإعدادات'!$B$7),"غياب متكرر",""))</f>
        <v/>
      </c>
      <c r="Q194" s="20">
        <f>IF(ISNUMBER(J194),IF(J194&gt;0,COUNTIFS($J$6:$J$505,"&gt;"&amp;J194)+COUNTIFS($J$6:J194,J194),""),"")</f>
        <v/>
      </c>
    </row>
    <row r="195">
      <c r="A195" s="5" t="n"/>
      <c r="B195" s="5" t="n"/>
      <c r="C195" s="17" t="n"/>
      <c r="D195" s="5" t="n"/>
      <c r="E195" s="18" t="n"/>
      <c r="F195" s="5" t="n"/>
      <c r="G195" s="6">
        <f>IF(A195&amp;""="","",IFERROR(INDEX('المجموعات'!$B$6:$B$105,MATCH(D195&amp;"",'المجموعات'!$A$6:$A$105,0))&amp;" - "&amp;INDEX('المجموعات'!$C$6:$C$105,MATCH(D195&amp;"",'المجموعات'!$A$6:$A$105,0)),"كود مجموعة غير موجود"))</f>
        <v/>
      </c>
      <c r="H195" s="21">
        <f>IF(A195&amp;""="","",IF(F195="متوقف",0,IFERROR(MAX(0,INDEX('المجموعات'!$F$6:$F$105,MATCH(D195&amp;"",'المجموعات'!$A$6:$A$105,0))-N(E195)),"")))</f>
        <v/>
      </c>
      <c r="I195" s="21">
        <f>IF(A195&amp;""="","",SUMIFS('الدفعات'!$E$6:$E$2005,'الدفعات'!$B$6:$B$2005,A195&amp;"",'الدفعات'!$C$6:$C$2005,D195&amp;"",'الدفعات'!$D$6:$D$2005,"&gt;="&amp;'الإعدادات'!$B$5,'الدفعات'!$D$6:$D$2005,"&lt;"&amp;'الإعدادات'!$B$6))</f>
        <v/>
      </c>
      <c r="J195" s="21">
        <f>IF(H195="","",ROUND(H195-I195,2))</f>
        <v/>
      </c>
      <c r="K195" s="20">
        <f>IF(A195&amp;""="","",COUNTIFS('الحضور'!$C$6:$C$3005,A195&amp;"",'الحضور'!$B$6:$B$3005,D195&amp;"",'الحضور'!$D$6:$D$3005,"حاضر",'الحضور'!$A$6:$A$3005,"&gt;="&amp;'الإعدادات'!$B$5,'الحضور'!$A$6:$A$3005,"&lt;"&amp;'الإعدادات'!$B$6))</f>
        <v/>
      </c>
      <c r="L195" s="20">
        <f>IF(A195&amp;""="","",COUNTIFS('الحضور'!$C$6:$C$3005,A195&amp;"",'الحضور'!$B$6:$B$3005,D195&amp;"",'الحضور'!$D$6:$D$3005,"غائب",'الحضور'!$A$6:$A$3005,"&gt;="&amp;'الإعدادات'!$B$5,'الحضور'!$A$6:$A$3005,"&lt;"&amp;'الإعدادات'!$B$6))</f>
        <v/>
      </c>
      <c r="M195" s="20">
        <f>IF(A195&amp;""="","",COUNTIFS('الحضور'!$C$6:$C$3005,A195&amp;"",'الحضور'!$B$6:$B$3005,D195&amp;"",'الحضور'!$D$6:$D$3005,"غائب بعذر",'الحضور'!$A$6:$A$3005,"&gt;="&amp;'الإعدادات'!$B$5,'الحضور'!$A$6:$A$3005,"&lt;"&amp;'الإعدادات'!$B$6))</f>
        <v/>
      </c>
      <c r="N195" s="22">
        <f>IF(A195&amp;""="","",IF(K195+L195=0,"",K195/(K195+L195)))</f>
        <v/>
      </c>
      <c r="O195" s="6">
        <f>IF(A195&amp;""="","",IF(H195="","كود مجموعة غير موجود",IF(F195="متوقف","متوقف",IF(J195&gt;0,IF(I195=0,"لم يدفع","جزئي"),"مسدد"))))</f>
        <v/>
      </c>
      <c r="P195" s="6">
        <f>IF(A195&amp;""="","",IF(AND(N('الإعدادات'!$B$7)&gt;0,L195&gt;='الإعدادات'!$B$7),"غياب متكرر",""))</f>
        <v/>
      </c>
      <c r="Q195" s="20">
        <f>IF(ISNUMBER(J195),IF(J195&gt;0,COUNTIFS($J$6:$J$505,"&gt;"&amp;J195)+COUNTIFS($J$6:J195,J195),""),"")</f>
        <v/>
      </c>
    </row>
    <row r="196">
      <c r="A196" s="5" t="n"/>
      <c r="B196" s="5" t="n"/>
      <c r="C196" s="17" t="n"/>
      <c r="D196" s="5" t="n"/>
      <c r="E196" s="18" t="n"/>
      <c r="F196" s="5" t="n"/>
      <c r="G196" s="6">
        <f>IF(A196&amp;""="","",IFERROR(INDEX('المجموعات'!$B$6:$B$105,MATCH(D196&amp;"",'المجموعات'!$A$6:$A$105,0))&amp;" - "&amp;INDEX('المجموعات'!$C$6:$C$105,MATCH(D196&amp;"",'المجموعات'!$A$6:$A$105,0)),"كود مجموعة غير موجود"))</f>
        <v/>
      </c>
      <c r="H196" s="21">
        <f>IF(A196&amp;""="","",IF(F196="متوقف",0,IFERROR(MAX(0,INDEX('المجموعات'!$F$6:$F$105,MATCH(D196&amp;"",'المجموعات'!$A$6:$A$105,0))-N(E196)),"")))</f>
        <v/>
      </c>
      <c r="I196" s="21">
        <f>IF(A196&amp;""="","",SUMIFS('الدفعات'!$E$6:$E$2005,'الدفعات'!$B$6:$B$2005,A196&amp;"",'الدفعات'!$C$6:$C$2005,D196&amp;"",'الدفعات'!$D$6:$D$2005,"&gt;="&amp;'الإعدادات'!$B$5,'الدفعات'!$D$6:$D$2005,"&lt;"&amp;'الإعدادات'!$B$6))</f>
        <v/>
      </c>
      <c r="J196" s="21">
        <f>IF(H196="","",ROUND(H196-I196,2))</f>
        <v/>
      </c>
      <c r="K196" s="20">
        <f>IF(A196&amp;""="","",COUNTIFS('الحضور'!$C$6:$C$3005,A196&amp;"",'الحضور'!$B$6:$B$3005,D196&amp;"",'الحضور'!$D$6:$D$3005,"حاضر",'الحضور'!$A$6:$A$3005,"&gt;="&amp;'الإعدادات'!$B$5,'الحضور'!$A$6:$A$3005,"&lt;"&amp;'الإعدادات'!$B$6))</f>
        <v/>
      </c>
      <c r="L196" s="20">
        <f>IF(A196&amp;""="","",COUNTIFS('الحضور'!$C$6:$C$3005,A196&amp;"",'الحضور'!$B$6:$B$3005,D196&amp;"",'الحضور'!$D$6:$D$3005,"غائب",'الحضور'!$A$6:$A$3005,"&gt;="&amp;'الإعدادات'!$B$5,'الحضور'!$A$6:$A$3005,"&lt;"&amp;'الإعدادات'!$B$6))</f>
        <v/>
      </c>
      <c r="M196" s="20">
        <f>IF(A196&amp;""="","",COUNTIFS('الحضور'!$C$6:$C$3005,A196&amp;"",'الحضور'!$B$6:$B$3005,D196&amp;"",'الحضور'!$D$6:$D$3005,"غائب بعذر",'الحضور'!$A$6:$A$3005,"&gt;="&amp;'الإعدادات'!$B$5,'الحضور'!$A$6:$A$3005,"&lt;"&amp;'الإعدادات'!$B$6))</f>
        <v/>
      </c>
      <c r="N196" s="22">
        <f>IF(A196&amp;""="","",IF(K196+L196=0,"",K196/(K196+L196)))</f>
        <v/>
      </c>
      <c r="O196" s="6">
        <f>IF(A196&amp;""="","",IF(H196="","كود مجموعة غير موجود",IF(F196="متوقف","متوقف",IF(J196&gt;0,IF(I196=0,"لم يدفع","جزئي"),"مسدد"))))</f>
        <v/>
      </c>
      <c r="P196" s="6">
        <f>IF(A196&amp;""="","",IF(AND(N('الإعدادات'!$B$7)&gt;0,L196&gt;='الإعدادات'!$B$7),"غياب متكرر",""))</f>
        <v/>
      </c>
      <c r="Q196" s="20">
        <f>IF(ISNUMBER(J196),IF(J196&gt;0,COUNTIFS($J$6:$J$505,"&gt;"&amp;J196)+COUNTIFS($J$6:J196,J196),""),"")</f>
        <v/>
      </c>
    </row>
    <row r="197">
      <c r="A197" s="5" t="n"/>
      <c r="B197" s="5" t="n"/>
      <c r="C197" s="17" t="n"/>
      <c r="D197" s="5" t="n"/>
      <c r="E197" s="18" t="n"/>
      <c r="F197" s="5" t="n"/>
      <c r="G197" s="6">
        <f>IF(A197&amp;""="","",IFERROR(INDEX('المجموعات'!$B$6:$B$105,MATCH(D197&amp;"",'المجموعات'!$A$6:$A$105,0))&amp;" - "&amp;INDEX('المجموعات'!$C$6:$C$105,MATCH(D197&amp;"",'المجموعات'!$A$6:$A$105,0)),"كود مجموعة غير موجود"))</f>
        <v/>
      </c>
      <c r="H197" s="21">
        <f>IF(A197&amp;""="","",IF(F197="متوقف",0,IFERROR(MAX(0,INDEX('المجموعات'!$F$6:$F$105,MATCH(D197&amp;"",'المجموعات'!$A$6:$A$105,0))-N(E197)),"")))</f>
        <v/>
      </c>
      <c r="I197" s="21">
        <f>IF(A197&amp;""="","",SUMIFS('الدفعات'!$E$6:$E$2005,'الدفعات'!$B$6:$B$2005,A197&amp;"",'الدفعات'!$C$6:$C$2005,D197&amp;"",'الدفعات'!$D$6:$D$2005,"&gt;="&amp;'الإعدادات'!$B$5,'الدفعات'!$D$6:$D$2005,"&lt;"&amp;'الإعدادات'!$B$6))</f>
        <v/>
      </c>
      <c r="J197" s="21">
        <f>IF(H197="","",ROUND(H197-I197,2))</f>
        <v/>
      </c>
      <c r="K197" s="20">
        <f>IF(A197&amp;""="","",COUNTIFS('الحضور'!$C$6:$C$3005,A197&amp;"",'الحضور'!$B$6:$B$3005,D197&amp;"",'الحضور'!$D$6:$D$3005,"حاضر",'الحضور'!$A$6:$A$3005,"&gt;="&amp;'الإعدادات'!$B$5,'الحضور'!$A$6:$A$3005,"&lt;"&amp;'الإعدادات'!$B$6))</f>
        <v/>
      </c>
      <c r="L197" s="20">
        <f>IF(A197&amp;""="","",COUNTIFS('الحضور'!$C$6:$C$3005,A197&amp;"",'الحضور'!$B$6:$B$3005,D197&amp;"",'الحضور'!$D$6:$D$3005,"غائب",'الحضور'!$A$6:$A$3005,"&gt;="&amp;'الإعدادات'!$B$5,'الحضور'!$A$6:$A$3005,"&lt;"&amp;'الإعدادات'!$B$6))</f>
        <v/>
      </c>
      <c r="M197" s="20">
        <f>IF(A197&amp;""="","",COUNTIFS('الحضور'!$C$6:$C$3005,A197&amp;"",'الحضور'!$B$6:$B$3005,D197&amp;"",'الحضور'!$D$6:$D$3005,"غائب بعذر",'الحضور'!$A$6:$A$3005,"&gt;="&amp;'الإعدادات'!$B$5,'الحضور'!$A$6:$A$3005,"&lt;"&amp;'الإعدادات'!$B$6))</f>
        <v/>
      </c>
      <c r="N197" s="22">
        <f>IF(A197&amp;""="","",IF(K197+L197=0,"",K197/(K197+L197)))</f>
        <v/>
      </c>
      <c r="O197" s="6">
        <f>IF(A197&amp;""="","",IF(H197="","كود مجموعة غير موجود",IF(F197="متوقف","متوقف",IF(J197&gt;0,IF(I197=0,"لم يدفع","جزئي"),"مسدد"))))</f>
        <v/>
      </c>
      <c r="P197" s="6">
        <f>IF(A197&amp;""="","",IF(AND(N('الإعدادات'!$B$7)&gt;0,L197&gt;='الإعدادات'!$B$7),"غياب متكرر",""))</f>
        <v/>
      </c>
      <c r="Q197" s="20">
        <f>IF(ISNUMBER(J197),IF(J197&gt;0,COUNTIFS($J$6:$J$505,"&gt;"&amp;J197)+COUNTIFS($J$6:J197,J197),""),"")</f>
        <v/>
      </c>
    </row>
    <row r="198">
      <c r="A198" s="5" t="n"/>
      <c r="B198" s="5" t="n"/>
      <c r="C198" s="17" t="n"/>
      <c r="D198" s="5" t="n"/>
      <c r="E198" s="18" t="n"/>
      <c r="F198" s="5" t="n"/>
      <c r="G198" s="6">
        <f>IF(A198&amp;""="","",IFERROR(INDEX('المجموعات'!$B$6:$B$105,MATCH(D198&amp;"",'المجموعات'!$A$6:$A$105,0))&amp;" - "&amp;INDEX('المجموعات'!$C$6:$C$105,MATCH(D198&amp;"",'المجموعات'!$A$6:$A$105,0)),"كود مجموعة غير موجود"))</f>
        <v/>
      </c>
      <c r="H198" s="21">
        <f>IF(A198&amp;""="","",IF(F198="متوقف",0,IFERROR(MAX(0,INDEX('المجموعات'!$F$6:$F$105,MATCH(D198&amp;"",'المجموعات'!$A$6:$A$105,0))-N(E198)),"")))</f>
        <v/>
      </c>
      <c r="I198" s="21">
        <f>IF(A198&amp;""="","",SUMIFS('الدفعات'!$E$6:$E$2005,'الدفعات'!$B$6:$B$2005,A198&amp;"",'الدفعات'!$C$6:$C$2005,D198&amp;"",'الدفعات'!$D$6:$D$2005,"&gt;="&amp;'الإعدادات'!$B$5,'الدفعات'!$D$6:$D$2005,"&lt;"&amp;'الإعدادات'!$B$6))</f>
        <v/>
      </c>
      <c r="J198" s="21">
        <f>IF(H198="","",ROUND(H198-I198,2))</f>
        <v/>
      </c>
      <c r="K198" s="20">
        <f>IF(A198&amp;""="","",COUNTIFS('الحضور'!$C$6:$C$3005,A198&amp;"",'الحضور'!$B$6:$B$3005,D198&amp;"",'الحضور'!$D$6:$D$3005,"حاضر",'الحضور'!$A$6:$A$3005,"&gt;="&amp;'الإعدادات'!$B$5,'الحضور'!$A$6:$A$3005,"&lt;"&amp;'الإعدادات'!$B$6))</f>
        <v/>
      </c>
      <c r="L198" s="20">
        <f>IF(A198&amp;""="","",COUNTIFS('الحضور'!$C$6:$C$3005,A198&amp;"",'الحضور'!$B$6:$B$3005,D198&amp;"",'الحضور'!$D$6:$D$3005,"غائب",'الحضور'!$A$6:$A$3005,"&gt;="&amp;'الإعدادات'!$B$5,'الحضور'!$A$6:$A$3005,"&lt;"&amp;'الإعدادات'!$B$6))</f>
        <v/>
      </c>
      <c r="M198" s="20">
        <f>IF(A198&amp;""="","",COUNTIFS('الحضور'!$C$6:$C$3005,A198&amp;"",'الحضور'!$B$6:$B$3005,D198&amp;"",'الحضور'!$D$6:$D$3005,"غائب بعذر",'الحضور'!$A$6:$A$3005,"&gt;="&amp;'الإعدادات'!$B$5,'الحضور'!$A$6:$A$3005,"&lt;"&amp;'الإعدادات'!$B$6))</f>
        <v/>
      </c>
      <c r="N198" s="22">
        <f>IF(A198&amp;""="","",IF(K198+L198=0,"",K198/(K198+L198)))</f>
        <v/>
      </c>
      <c r="O198" s="6">
        <f>IF(A198&amp;""="","",IF(H198="","كود مجموعة غير موجود",IF(F198="متوقف","متوقف",IF(J198&gt;0,IF(I198=0,"لم يدفع","جزئي"),"مسدد"))))</f>
        <v/>
      </c>
      <c r="P198" s="6">
        <f>IF(A198&amp;""="","",IF(AND(N('الإعدادات'!$B$7)&gt;0,L198&gt;='الإعدادات'!$B$7),"غياب متكرر",""))</f>
        <v/>
      </c>
      <c r="Q198" s="20">
        <f>IF(ISNUMBER(J198),IF(J198&gt;0,COUNTIFS($J$6:$J$505,"&gt;"&amp;J198)+COUNTIFS($J$6:J198,J198),""),"")</f>
        <v/>
      </c>
    </row>
    <row r="199">
      <c r="A199" s="5" t="n"/>
      <c r="B199" s="5" t="n"/>
      <c r="C199" s="17" t="n"/>
      <c r="D199" s="5" t="n"/>
      <c r="E199" s="18" t="n"/>
      <c r="F199" s="5" t="n"/>
      <c r="G199" s="6">
        <f>IF(A199&amp;""="","",IFERROR(INDEX('المجموعات'!$B$6:$B$105,MATCH(D199&amp;"",'المجموعات'!$A$6:$A$105,0))&amp;" - "&amp;INDEX('المجموعات'!$C$6:$C$105,MATCH(D199&amp;"",'المجموعات'!$A$6:$A$105,0)),"كود مجموعة غير موجود"))</f>
        <v/>
      </c>
      <c r="H199" s="21">
        <f>IF(A199&amp;""="","",IF(F199="متوقف",0,IFERROR(MAX(0,INDEX('المجموعات'!$F$6:$F$105,MATCH(D199&amp;"",'المجموعات'!$A$6:$A$105,0))-N(E199)),"")))</f>
        <v/>
      </c>
      <c r="I199" s="21">
        <f>IF(A199&amp;""="","",SUMIFS('الدفعات'!$E$6:$E$2005,'الدفعات'!$B$6:$B$2005,A199&amp;"",'الدفعات'!$C$6:$C$2005,D199&amp;"",'الدفعات'!$D$6:$D$2005,"&gt;="&amp;'الإعدادات'!$B$5,'الدفعات'!$D$6:$D$2005,"&lt;"&amp;'الإعدادات'!$B$6))</f>
        <v/>
      </c>
      <c r="J199" s="21">
        <f>IF(H199="","",ROUND(H199-I199,2))</f>
        <v/>
      </c>
      <c r="K199" s="20">
        <f>IF(A199&amp;""="","",COUNTIFS('الحضور'!$C$6:$C$3005,A199&amp;"",'الحضور'!$B$6:$B$3005,D199&amp;"",'الحضور'!$D$6:$D$3005,"حاضر",'الحضور'!$A$6:$A$3005,"&gt;="&amp;'الإعدادات'!$B$5,'الحضور'!$A$6:$A$3005,"&lt;"&amp;'الإعدادات'!$B$6))</f>
        <v/>
      </c>
      <c r="L199" s="20">
        <f>IF(A199&amp;""="","",COUNTIFS('الحضور'!$C$6:$C$3005,A199&amp;"",'الحضور'!$B$6:$B$3005,D199&amp;"",'الحضور'!$D$6:$D$3005,"غائب",'الحضور'!$A$6:$A$3005,"&gt;="&amp;'الإعدادات'!$B$5,'الحضور'!$A$6:$A$3005,"&lt;"&amp;'الإعدادات'!$B$6))</f>
        <v/>
      </c>
      <c r="M199" s="20">
        <f>IF(A199&amp;""="","",COUNTIFS('الحضور'!$C$6:$C$3005,A199&amp;"",'الحضور'!$B$6:$B$3005,D199&amp;"",'الحضور'!$D$6:$D$3005,"غائب بعذر",'الحضور'!$A$6:$A$3005,"&gt;="&amp;'الإعدادات'!$B$5,'الحضور'!$A$6:$A$3005,"&lt;"&amp;'الإعدادات'!$B$6))</f>
        <v/>
      </c>
      <c r="N199" s="22">
        <f>IF(A199&amp;""="","",IF(K199+L199=0,"",K199/(K199+L199)))</f>
        <v/>
      </c>
      <c r="O199" s="6">
        <f>IF(A199&amp;""="","",IF(H199="","كود مجموعة غير موجود",IF(F199="متوقف","متوقف",IF(J199&gt;0,IF(I199=0,"لم يدفع","جزئي"),"مسدد"))))</f>
        <v/>
      </c>
      <c r="P199" s="6">
        <f>IF(A199&amp;""="","",IF(AND(N('الإعدادات'!$B$7)&gt;0,L199&gt;='الإعدادات'!$B$7),"غياب متكرر",""))</f>
        <v/>
      </c>
      <c r="Q199" s="20">
        <f>IF(ISNUMBER(J199),IF(J199&gt;0,COUNTIFS($J$6:$J$505,"&gt;"&amp;J199)+COUNTIFS($J$6:J199,J199),""),"")</f>
        <v/>
      </c>
    </row>
    <row r="200">
      <c r="A200" s="5" t="n"/>
      <c r="B200" s="5" t="n"/>
      <c r="C200" s="17" t="n"/>
      <c r="D200" s="5" t="n"/>
      <c r="E200" s="18" t="n"/>
      <c r="F200" s="5" t="n"/>
      <c r="G200" s="6">
        <f>IF(A200&amp;""="","",IFERROR(INDEX('المجموعات'!$B$6:$B$105,MATCH(D200&amp;"",'المجموعات'!$A$6:$A$105,0))&amp;" - "&amp;INDEX('المجموعات'!$C$6:$C$105,MATCH(D200&amp;"",'المجموعات'!$A$6:$A$105,0)),"كود مجموعة غير موجود"))</f>
        <v/>
      </c>
      <c r="H200" s="21">
        <f>IF(A200&amp;""="","",IF(F200="متوقف",0,IFERROR(MAX(0,INDEX('المجموعات'!$F$6:$F$105,MATCH(D200&amp;"",'المجموعات'!$A$6:$A$105,0))-N(E200)),"")))</f>
        <v/>
      </c>
      <c r="I200" s="21">
        <f>IF(A200&amp;""="","",SUMIFS('الدفعات'!$E$6:$E$2005,'الدفعات'!$B$6:$B$2005,A200&amp;"",'الدفعات'!$C$6:$C$2005,D200&amp;"",'الدفعات'!$D$6:$D$2005,"&gt;="&amp;'الإعدادات'!$B$5,'الدفعات'!$D$6:$D$2005,"&lt;"&amp;'الإعدادات'!$B$6))</f>
        <v/>
      </c>
      <c r="J200" s="21">
        <f>IF(H200="","",ROUND(H200-I200,2))</f>
        <v/>
      </c>
      <c r="K200" s="20">
        <f>IF(A200&amp;""="","",COUNTIFS('الحضور'!$C$6:$C$3005,A200&amp;"",'الحضور'!$B$6:$B$3005,D200&amp;"",'الحضور'!$D$6:$D$3005,"حاضر",'الحضور'!$A$6:$A$3005,"&gt;="&amp;'الإعدادات'!$B$5,'الحضور'!$A$6:$A$3005,"&lt;"&amp;'الإعدادات'!$B$6))</f>
        <v/>
      </c>
      <c r="L200" s="20">
        <f>IF(A200&amp;""="","",COUNTIFS('الحضور'!$C$6:$C$3005,A200&amp;"",'الحضور'!$B$6:$B$3005,D200&amp;"",'الحضور'!$D$6:$D$3005,"غائب",'الحضور'!$A$6:$A$3005,"&gt;="&amp;'الإعدادات'!$B$5,'الحضور'!$A$6:$A$3005,"&lt;"&amp;'الإعدادات'!$B$6))</f>
        <v/>
      </c>
      <c r="M200" s="20">
        <f>IF(A200&amp;""="","",COUNTIFS('الحضور'!$C$6:$C$3005,A200&amp;"",'الحضور'!$B$6:$B$3005,D200&amp;"",'الحضور'!$D$6:$D$3005,"غائب بعذر",'الحضور'!$A$6:$A$3005,"&gt;="&amp;'الإعدادات'!$B$5,'الحضور'!$A$6:$A$3005,"&lt;"&amp;'الإعدادات'!$B$6))</f>
        <v/>
      </c>
      <c r="N200" s="22">
        <f>IF(A200&amp;""="","",IF(K200+L200=0,"",K200/(K200+L200)))</f>
        <v/>
      </c>
      <c r="O200" s="6">
        <f>IF(A200&amp;""="","",IF(H200="","كود مجموعة غير موجود",IF(F200="متوقف","متوقف",IF(J200&gt;0,IF(I200=0,"لم يدفع","جزئي"),"مسدد"))))</f>
        <v/>
      </c>
      <c r="P200" s="6">
        <f>IF(A200&amp;""="","",IF(AND(N('الإعدادات'!$B$7)&gt;0,L200&gt;='الإعدادات'!$B$7),"غياب متكرر",""))</f>
        <v/>
      </c>
      <c r="Q200" s="20">
        <f>IF(ISNUMBER(J200),IF(J200&gt;0,COUNTIFS($J$6:$J$505,"&gt;"&amp;J200)+COUNTIFS($J$6:J200,J200),""),"")</f>
        <v/>
      </c>
    </row>
    <row r="201">
      <c r="A201" s="5" t="n"/>
      <c r="B201" s="5" t="n"/>
      <c r="C201" s="17" t="n"/>
      <c r="D201" s="5" t="n"/>
      <c r="E201" s="18" t="n"/>
      <c r="F201" s="5" t="n"/>
      <c r="G201" s="6">
        <f>IF(A201&amp;""="","",IFERROR(INDEX('المجموعات'!$B$6:$B$105,MATCH(D201&amp;"",'المجموعات'!$A$6:$A$105,0))&amp;" - "&amp;INDEX('المجموعات'!$C$6:$C$105,MATCH(D201&amp;"",'المجموعات'!$A$6:$A$105,0)),"كود مجموعة غير موجود"))</f>
        <v/>
      </c>
      <c r="H201" s="21">
        <f>IF(A201&amp;""="","",IF(F201="متوقف",0,IFERROR(MAX(0,INDEX('المجموعات'!$F$6:$F$105,MATCH(D201&amp;"",'المجموعات'!$A$6:$A$105,0))-N(E201)),"")))</f>
        <v/>
      </c>
      <c r="I201" s="21">
        <f>IF(A201&amp;""="","",SUMIFS('الدفعات'!$E$6:$E$2005,'الدفعات'!$B$6:$B$2005,A201&amp;"",'الدفعات'!$C$6:$C$2005,D201&amp;"",'الدفعات'!$D$6:$D$2005,"&gt;="&amp;'الإعدادات'!$B$5,'الدفعات'!$D$6:$D$2005,"&lt;"&amp;'الإعدادات'!$B$6))</f>
        <v/>
      </c>
      <c r="J201" s="21">
        <f>IF(H201="","",ROUND(H201-I201,2))</f>
        <v/>
      </c>
      <c r="K201" s="20">
        <f>IF(A201&amp;""="","",COUNTIFS('الحضور'!$C$6:$C$3005,A201&amp;"",'الحضور'!$B$6:$B$3005,D201&amp;"",'الحضور'!$D$6:$D$3005,"حاضر",'الحضور'!$A$6:$A$3005,"&gt;="&amp;'الإعدادات'!$B$5,'الحضور'!$A$6:$A$3005,"&lt;"&amp;'الإعدادات'!$B$6))</f>
        <v/>
      </c>
      <c r="L201" s="20">
        <f>IF(A201&amp;""="","",COUNTIFS('الحضور'!$C$6:$C$3005,A201&amp;"",'الحضور'!$B$6:$B$3005,D201&amp;"",'الحضور'!$D$6:$D$3005,"غائب",'الحضور'!$A$6:$A$3005,"&gt;="&amp;'الإعدادات'!$B$5,'الحضور'!$A$6:$A$3005,"&lt;"&amp;'الإعدادات'!$B$6))</f>
        <v/>
      </c>
      <c r="M201" s="20">
        <f>IF(A201&amp;""="","",COUNTIFS('الحضور'!$C$6:$C$3005,A201&amp;"",'الحضور'!$B$6:$B$3005,D201&amp;"",'الحضور'!$D$6:$D$3005,"غائب بعذر",'الحضور'!$A$6:$A$3005,"&gt;="&amp;'الإعدادات'!$B$5,'الحضور'!$A$6:$A$3005,"&lt;"&amp;'الإعدادات'!$B$6))</f>
        <v/>
      </c>
      <c r="N201" s="22">
        <f>IF(A201&amp;""="","",IF(K201+L201=0,"",K201/(K201+L201)))</f>
        <v/>
      </c>
      <c r="O201" s="6">
        <f>IF(A201&amp;""="","",IF(H201="","كود مجموعة غير موجود",IF(F201="متوقف","متوقف",IF(J201&gt;0,IF(I201=0,"لم يدفع","جزئي"),"مسدد"))))</f>
        <v/>
      </c>
      <c r="P201" s="6">
        <f>IF(A201&amp;""="","",IF(AND(N('الإعدادات'!$B$7)&gt;0,L201&gt;='الإعدادات'!$B$7),"غياب متكرر",""))</f>
        <v/>
      </c>
      <c r="Q201" s="20">
        <f>IF(ISNUMBER(J201),IF(J201&gt;0,COUNTIFS($J$6:$J$505,"&gt;"&amp;J201)+COUNTIFS($J$6:J201,J201),""),"")</f>
        <v/>
      </c>
    </row>
    <row r="202">
      <c r="A202" s="5" t="n"/>
      <c r="B202" s="5" t="n"/>
      <c r="C202" s="17" t="n"/>
      <c r="D202" s="5" t="n"/>
      <c r="E202" s="18" t="n"/>
      <c r="F202" s="5" t="n"/>
      <c r="G202" s="6">
        <f>IF(A202&amp;""="","",IFERROR(INDEX('المجموعات'!$B$6:$B$105,MATCH(D202&amp;"",'المجموعات'!$A$6:$A$105,0))&amp;" - "&amp;INDEX('المجموعات'!$C$6:$C$105,MATCH(D202&amp;"",'المجموعات'!$A$6:$A$105,0)),"كود مجموعة غير موجود"))</f>
        <v/>
      </c>
      <c r="H202" s="21">
        <f>IF(A202&amp;""="","",IF(F202="متوقف",0,IFERROR(MAX(0,INDEX('المجموعات'!$F$6:$F$105,MATCH(D202&amp;"",'المجموعات'!$A$6:$A$105,0))-N(E202)),"")))</f>
        <v/>
      </c>
      <c r="I202" s="21">
        <f>IF(A202&amp;""="","",SUMIFS('الدفعات'!$E$6:$E$2005,'الدفعات'!$B$6:$B$2005,A202&amp;"",'الدفعات'!$C$6:$C$2005,D202&amp;"",'الدفعات'!$D$6:$D$2005,"&gt;="&amp;'الإعدادات'!$B$5,'الدفعات'!$D$6:$D$2005,"&lt;"&amp;'الإعدادات'!$B$6))</f>
        <v/>
      </c>
      <c r="J202" s="21">
        <f>IF(H202="","",ROUND(H202-I202,2))</f>
        <v/>
      </c>
      <c r="K202" s="20">
        <f>IF(A202&amp;""="","",COUNTIFS('الحضور'!$C$6:$C$3005,A202&amp;"",'الحضور'!$B$6:$B$3005,D202&amp;"",'الحضور'!$D$6:$D$3005,"حاضر",'الحضور'!$A$6:$A$3005,"&gt;="&amp;'الإعدادات'!$B$5,'الحضور'!$A$6:$A$3005,"&lt;"&amp;'الإعدادات'!$B$6))</f>
        <v/>
      </c>
      <c r="L202" s="20">
        <f>IF(A202&amp;""="","",COUNTIFS('الحضور'!$C$6:$C$3005,A202&amp;"",'الحضور'!$B$6:$B$3005,D202&amp;"",'الحضور'!$D$6:$D$3005,"غائب",'الحضور'!$A$6:$A$3005,"&gt;="&amp;'الإعدادات'!$B$5,'الحضور'!$A$6:$A$3005,"&lt;"&amp;'الإعدادات'!$B$6))</f>
        <v/>
      </c>
      <c r="M202" s="20">
        <f>IF(A202&amp;""="","",COUNTIFS('الحضور'!$C$6:$C$3005,A202&amp;"",'الحضور'!$B$6:$B$3005,D202&amp;"",'الحضور'!$D$6:$D$3005,"غائب بعذر",'الحضور'!$A$6:$A$3005,"&gt;="&amp;'الإعدادات'!$B$5,'الحضور'!$A$6:$A$3005,"&lt;"&amp;'الإعدادات'!$B$6))</f>
        <v/>
      </c>
      <c r="N202" s="22">
        <f>IF(A202&amp;""="","",IF(K202+L202=0,"",K202/(K202+L202)))</f>
        <v/>
      </c>
      <c r="O202" s="6">
        <f>IF(A202&amp;""="","",IF(H202="","كود مجموعة غير موجود",IF(F202="متوقف","متوقف",IF(J202&gt;0,IF(I202=0,"لم يدفع","جزئي"),"مسدد"))))</f>
        <v/>
      </c>
      <c r="P202" s="6">
        <f>IF(A202&amp;""="","",IF(AND(N('الإعدادات'!$B$7)&gt;0,L202&gt;='الإعدادات'!$B$7),"غياب متكرر",""))</f>
        <v/>
      </c>
      <c r="Q202" s="20">
        <f>IF(ISNUMBER(J202),IF(J202&gt;0,COUNTIFS($J$6:$J$505,"&gt;"&amp;J202)+COUNTIFS($J$6:J202,J202),""),"")</f>
        <v/>
      </c>
    </row>
    <row r="203">
      <c r="A203" s="5" t="n"/>
      <c r="B203" s="5" t="n"/>
      <c r="C203" s="17" t="n"/>
      <c r="D203" s="5" t="n"/>
      <c r="E203" s="18" t="n"/>
      <c r="F203" s="5" t="n"/>
      <c r="G203" s="6">
        <f>IF(A203&amp;""="","",IFERROR(INDEX('المجموعات'!$B$6:$B$105,MATCH(D203&amp;"",'المجموعات'!$A$6:$A$105,0))&amp;" - "&amp;INDEX('المجموعات'!$C$6:$C$105,MATCH(D203&amp;"",'المجموعات'!$A$6:$A$105,0)),"كود مجموعة غير موجود"))</f>
        <v/>
      </c>
      <c r="H203" s="21">
        <f>IF(A203&amp;""="","",IF(F203="متوقف",0,IFERROR(MAX(0,INDEX('المجموعات'!$F$6:$F$105,MATCH(D203&amp;"",'المجموعات'!$A$6:$A$105,0))-N(E203)),"")))</f>
        <v/>
      </c>
      <c r="I203" s="21">
        <f>IF(A203&amp;""="","",SUMIFS('الدفعات'!$E$6:$E$2005,'الدفعات'!$B$6:$B$2005,A203&amp;"",'الدفعات'!$C$6:$C$2005,D203&amp;"",'الدفعات'!$D$6:$D$2005,"&gt;="&amp;'الإعدادات'!$B$5,'الدفعات'!$D$6:$D$2005,"&lt;"&amp;'الإعدادات'!$B$6))</f>
        <v/>
      </c>
      <c r="J203" s="21">
        <f>IF(H203="","",ROUND(H203-I203,2))</f>
        <v/>
      </c>
      <c r="K203" s="20">
        <f>IF(A203&amp;""="","",COUNTIFS('الحضور'!$C$6:$C$3005,A203&amp;"",'الحضور'!$B$6:$B$3005,D203&amp;"",'الحضور'!$D$6:$D$3005,"حاضر",'الحضور'!$A$6:$A$3005,"&gt;="&amp;'الإعدادات'!$B$5,'الحضور'!$A$6:$A$3005,"&lt;"&amp;'الإعدادات'!$B$6))</f>
        <v/>
      </c>
      <c r="L203" s="20">
        <f>IF(A203&amp;""="","",COUNTIFS('الحضور'!$C$6:$C$3005,A203&amp;"",'الحضور'!$B$6:$B$3005,D203&amp;"",'الحضور'!$D$6:$D$3005,"غائب",'الحضور'!$A$6:$A$3005,"&gt;="&amp;'الإعدادات'!$B$5,'الحضور'!$A$6:$A$3005,"&lt;"&amp;'الإعدادات'!$B$6))</f>
        <v/>
      </c>
      <c r="M203" s="20">
        <f>IF(A203&amp;""="","",COUNTIFS('الحضور'!$C$6:$C$3005,A203&amp;"",'الحضور'!$B$6:$B$3005,D203&amp;"",'الحضور'!$D$6:$D$3005,"غائب بعذر",'الحضور'!$A$6:$A$3005,"&gt;="&amp;'الإعدادات'!$B$5,'الحضور'!$A$6:$A$3005,"&lt;"&amp;'الإعدادات'!$B$6))</f>
        <v/>
      </c>
      <c r="N203" s="22">
        <f>IF(A203&amp;""="","",IF(K203+L203=0,"",K203/(K203+L203)))</f>
        <v/>
      </c>
      <c r="O203" s="6">
        <f>IF(A203&amp;""="","",IF(H203="","كود مجموعة غير موجود",IF(F203="متوقف","متوقف",IF(J203&gt;0,IF(I203=0,"لم يدفع","جزئي"),"مسدد"))))</f>
        <v/>
      </c>
      <c r="P203" s="6">
        <f>IF(A203&amp;""="","",IF(AND(N('الإعدادات'!$B$7)&gt;0,L203&gt;='الإعدادات'!$B$7),"غياب متكرر",""))</f>
        <v/>
      </c>
      <c r="Q203" s="20">
        <f>IF(ISNUMBER(J203),IF(J203&gt;0,COUNTIFS($J$6:$J$505,"&gt;"&amp;J203)+COUNTIFS($J$6:J203,J203),""),"")</f>
        <v/>
      </c>
    </row>
    <row r="204">
      <c r="A204" s="5" t="n"/>
      <c r="B204" s="5" t="n"/>
      <c r="C204" s="17" t="n"/>
      <c r="D204" s="5" t="n"/>
      <c r="E204" s="18" t="n"/>
      <c r="F204" s="5" t="n"/>
      <c r="G204" s="6">
        <f>IF(A204&amp;""="","",IFERROR(INDEX('المجموعات'!$B$6:$B$105,MATCH(D204&amp;"",'المجموعات'!$A$6:$A$105,0))&amp;" - "&amp;INDEX('المجموعات'!$C$6:$C$105,MATCH(D204&amp;"",'المجموعات'!$A$6:$A$105,0)),"كود مجموعة غير موجود"))</f>
        <v/>
      </c>
      <c r="H204" s="21">
        <f>IF(A204&amp;""="","",IF(F204="متوقف",0,IFERROR(MAX(0,INDEX('المجموعات'!$F$6:$F$105,MATCH(D204&amp;"",'المجموعات'!$A$6:$A$105,0))-N(E204)),"")))</f>
        <v/>
      </c>
      <c r="I204" s="21">
        <f>IF(A204&amp;""="","",SUMIFS('الدفعات'!$E$6:$E$2005,'الدفعات'!$B$6:$B$2005,A204&amp;"",'الدفعات'!$C$6:$C$2005,D204&amp;"",'الدفعات'!$D$6:$D$2005,"&gt;="&amp;'الإعدادات'!$B$5,'الدفعات'!$D$6:$D$2005,"&lt;"&amp;'الإعدادات'!$B$6))</f>
        <v/>
      </c>
      <c r="J204" s="21">
        <f>IF(H204="","",ROUND(H204-I204,2))</f>
        <v/>
      </c>
      <c r="K204" s="20">
        <f>IF(A204&amp;""="","",COUNTIFS('الحضور'!$C$6:$C$3005,A204&amp;"",'الحضور'!$B$6:$B$3005,D204&amp;"",'الحضور'!$D$6:$D$3005,"حاضر",'الحضور'!$A$6:$A$3005,"&gt;="&amp;'الإعدادات'!$B$5,'الحضور'!$A$6:$A$3005,"&lt;"&amp;'الإعدادات'!$B$6))</f>
        <v/>
      </c>
      <c r="L204" s="20">
        <f>IF(A204&amp;""="","",COUNTIFS('الحضور'!$C$6:$C$3005,A204&amp;"",'الحضور'!$B$6:$B$3005,D204&amp;"",'الحضور'!$D$6:$D$3005,"غائب",'الحضور'!$A$6:$A$3005,"&gt;="&amp;'الإعدادات'!$B$5,'الحضور'!$A$6:$A$3005,"&lt;"&amp;'الإعدادات'!$B$6))</f>
        <v/>
      </c>
      <c r="M204" s="20">
        <f>IF(A204&amp;""="","",COUNTIFS('الحضور'!$C$6:$C$3005,A204&amp;"",'الحضور'!$B$6:$B$3005,D204&amp;"",'الحضور'!$D$6:$D$3005,"غائب بعذر",'الحضور'!$A$6:$A$3005,"&gt;="&amp;'الإعدادات'!$B$5,'الحضور'!$A$6:$A$3005,"&lt;"&amp;'الإعدادات'!$B$6))</f>
        <v/>
      </c>
      <c r="N204" s="22">
        <f>IF(A204&amp;""="","",IF(K204+L204=0,"",K204/(K204+L204)))</f>
        <v/>
      </c>
      <c r="O204" s="6">
        <f>IF(A204&amp;""="","",IF(H204="","كود مجموعة غير موجود",IF(F204="متوقف","متوقف",IF(J204&gt;0,IF(I204=0,"لم يدفع","جزئي"),"مسدد"))))</f>
        <v/>
      </c>
      <c r="P204" s="6">
        <f>IF(A204&amp;""="","",IF(AND(N('الإعدادات'!$B$7)&gt;0,L204&gt;='الإعدادات'!$B$7),"غياب متكرر",""))</f>
        <v/>
      </c>
      <c r="Q204" s="20">
        <f>IF(ISNUMBER(J204),IF(J204&gt;0,COUNTIFS($J$6:$J$505,"&gt;"&amp;J204)+COUNTIFS($J$6:J204,J204),""),"")</f>
        <v/>
      </c>
    </row>
    <row r="205">
      <c r="A205" s="5" t="n"/>
      <c r="B205" s="5" t="n"/>
      <c r="C205" s="17" t="n"/>
      <c r="D205" s="5" t="n"/>
      <c r="E205" s="18" t="n"/>
      <c r="F205" s="5" t="n"/>
      <c r="G205" s="6">
        <f>IF(A205&amp;""="","",IFERROR(INDEX('المجموعات'!$B$6:$B$105,MATCH(D205&amp;"",'المجموعات'!$A$6:$A$105,0))&amp;" - "&amp;INDEX('المجموعات'!$C$6:$C$105,MATCH(D205&amp;"",'المجموعات'!$A$6:$A$105,0)),"كود مجموعة غير موجود"))</f>
        <v/>
      </c>
      <c r="H205" s="21">
        <f>IF(A205&amp;""="","",IF(F205="متوقف",0,IFERROR(MAX(0,INDEX('المجموعات'!$F$6:$F$105,MATCH(D205&amp;"",'المجموعات'!$A$6:$A$105,0))-N(E205)),"")))</f>
        <v/>
      </c>
      <c r="I205" s="21">
        <f>IF(A205&amp;""="","",SUMIFS('الدفعات'!$E$6:$E$2005,'الدفعات'!$B$6:$B$2005,A205&amp;"",'الدفعات'!$C$6:$C$2005,D205&amp;"",'الدفعات'!$D$6:$D$2005,"&gt;="&amp;'الإعدادات'!$B$5,'الدفعات'!$D$6:$D$2005,"&lt;"&amp;'الإعدادات'!$B$6))</f>
        <v/>
      </c>
      <c r="J205" s="21">
        <f>IF(H205="","",ROUND(H205-I205,2))</f>
        <v/>
      </c>
      <c r="K205" s="20">
        <f>IF(A205&amp;""="","",COUNTIFS('الحضور'!$C$6:$C$3005,A205&amp;"",'الحضور'!$B$6:$B$3005,D205&amp;"",'الحضور'!$D$6:$D$3005,"حاضر",'الحضور'!$A$6:$A$3005,"&gt;="&amp;'الإعدادات'!$B$5,'الحضور'!$A$6:$A$3005,"&lt;"&amp;'الإعدادات'!$B$6))</f>
        <v/>
      </c>
      <c r="L205" s="20">
        <f>IF(A205&amp;""="","",COUNTIFS('الحضور'!$C$6:$C$3005,A205&amp;"",'الحضور'!$B$6:$B$3005,D205&amp;"",'الحضور'!$D$6:$D$3005,"غائب",'الحضور'!$A$6:$A$3005,"&gt;="&amp;'الإعدادات'!$B$5,'الحضور'!$A$6:$A$3005,"&lt;"&amp;'الإعدادات'!$B$6))</f>
        <v/>
      </c>
      <c r="M205" s="20">
        <f>IF(A205&amp;""="","",COUNTIFS('الحضور'!$C$6:$C$3005,A205&amp;"",'الحضور'!$B$6:$B$3005,D205&amp;"",'الحضور'!$D$6:$D$3005,"غائب بعذر",'الحضور'!$A$6:$A$3005,"&gt;="&amp;'الإعدادات'!$B$5,'الحضور'!$A$6:$A$3005,"&lt;"&amp;'الإعدادات'!$B$6))</f>
        <v/>
      </c>
      <c r="N205" s="22">
        <f>IF(A205&amp;""="","",IF(K205+L205=0,"",K205/(K205+L205)))</f>
        <v/>
      </c>
      <c r="O205" s="6">
        <f>IF(A205&amp;""="","",IF(H205="","كود مجموعة غير موجود",IF(F205="متوقف","متوقف",IF(J205&gt;0,IF(I205=0,"لم يدفع","جزئي"),"مسدد"))))</f>
        <v/>
      </c>
      <c r="P205" s="6">
        <f>IF(A205&amp;""="","",IF(AND(N('الإعدادات'!$B$7)&gt;0,L205&gt;='الإعدادات'!$B$7),"غياب متكرر",""))</f>
        <v/>
      </c>
      <c r="Q205" s="20">
        <f>IF(ISNUMBER(J205),IF(J205&gt;0,COUNTIFS($J$6:$J$505,"&gt;"&amp;J205)+COUNTIFS($J$6:J205,J205),""),"")</f>
        <v/>
      </c>
    </row>
    <row r="206">
      <c r="A206" s="5" t="n"/>
      <c r="B206" s="5" t="n"/>
      <c r="C206" s="17" t="n"/>
      <c r="D206" s="5" t="n"/>
      <c r="E206" s="18" t="n"/>
      <c r="F206" s="5" t="n"/>
      <c r="G206" s="6">
        <f>IF(A206&amp;""="","",IFERROR(INDEX('المجموعات'!$B$6:$B$105,MATCH(D206&amp;"",'المجموعات'!$A$6:$A$105,0))&amp;" - "&amp;INDEX('المجموعات'!$C$6:$C$105,MATCH(D206&amp;"",'المجموعات'!$A$6:$A$105,0)),"كود مجموعة غير موجود"))</f>
        <v/>
      </c>
      <c r="H206" s="21">
        <f>IF(A206&amp;""="","",IF(F206="متوقف",0,IFERROR(MAX(0,INDEX('المجموعات'!$F$6:$F$105,MATCH(D206&amp;"",'المجموعات'!$A$6:$A$105,0))-N(E206)),"")))</f>
        <v/>
      </c>
      <c r="I206" s="21">
        <f>IF(A206&amp;""="","",SUMIFS('الدفعات'!$E$6:$E$2005,'الدفعات'!$B$6:$B$2005,A206&amp;"",'الدفعات'!$C$6:$C$2005,D206&amp;"",'الدفعات'!$D$6:$D$2005,"&gt;="&amp;'الإعدادات'!$B$5,'الدفعات'!$D$6:$D$2005,"&lt;"&amp;'الإعدادات'!$B$6))</f>
        <v/>
      </c>
      <c r="J206" s="21">
        <f>IF(H206="","",ROUND(H206-I206,2))</f>
        <v/>
      </c>
      <c r="K206" s="20">
        <f>IF(A206&amp;""="","",COUNTIFS('الحضور'!$C$6:$C$3005,A206&amp;"",'الحضور'!$B$6:$B$3005,D206&amp;"",'الحضور'!$D$6:$D$3005,"حاضر",'الحضور'!$A$6:$A$3005,"&gt;="&amp;'الإعدادات'!$B$5,'الحضور'!$A$6:$A$3005,"&lt;"&amp;'الإعدادات'!$B$6))</f>
        <v/>
      </c>
      <c r="L206" s="20">
        <f>IF(A206&amp;""="","",COUNTIFS('الحضور'!$C$6:$C$3005,A206&amp;"",'الحضور'!$B$6:$B$3005,D206&amp;"",'الحضور'!$D$6:$D$3005,"غائب",'الحضور'!$A$6:$A$3005,"&gt;="&amp;'الإعدادات'!$B$5,'الحضور'!$A$6:$A$3005,"&lt;"&amp;'الإعدادات'!$B$6))</f>
        <v/>
      </c>
      <c r="M206" s="20">
        <f>IF(A206&amp;""="","",COUNTIFS('الحضور'!$C$6:$C$3005,A206&amp;"",'الحضور'!$B$6:$B$3005,D206&amp;"",'الحضور'!$D$6:$D$3005,"غائب بعذر",'الحضور'!$A$6:$A$3005,"&gt;="&amp;'الإعدادات'!$B$5,'الحضور'!$A$6:$A$3005,"&lt;"&amp;'الإعدادات'!$B$6))</f>
        <v/>
      </c>
      <c r="N206" s="22">
        <f>IF(A206&amp;""="","",IF(K206+L206=0,"",K206/(K206+L206)))</f>
        <v/>
      </c>
      <c r="O206" s="6">
        <f>IF(A206&amp;""="","",IF(H206="","كود مجموعة غير موجود",IF(F206="متوقف","متوقف",IF(J206&gt;0,IF(I206=0,"لم يدفع","جزئي"),"مسدد"))))</f>
        <v/>
      </c>
      <c r="P206" s="6">
        <f>IF(A206&amp;""="","",IF(AND(N('الإعدادات'!$B$7)&gt;0,L206&gt;='الإعدادات'!$B$7),"غياب متكرر",""))</f>
        <v/>
      </c>
      <c r="Q206" s="20">
        <f>IF(ISNUMBER(J206),IF(J206&gt;0,COUNTIFS($J$6:$J$505,"&gt;"&amp;J206)+COUNTIFS($J$6:J206,J206),""),"")</f>
        <v/>
      </c>
    </row>
    <row r="207">
      <c r="A207" s="5" t="n"/>
      <c r="B207" s="5" t="n"/>
      <c r="C207" s="17" t="n"/>
      <c r="D207" s="5" t="n"/>
      <c r="E207" s="18" t="n"/>
      <c r="F207" s="5" t="n"/>
      <c r="G207" s="6">
        <f>IF(A207&amp;""="","",IFERROR(INDEX('المجموعات'!$B$6:$B$105,MATCH(D207&amp;"",'المجموعات'!$A$6:$A$105,0))&amp;" - "&amp;INDEX('المجموعات'!$C$6:$C$105,MATCH(D207&amp;"",'المجموعات'!$A$6:$A$105,0)),"كود مجموعة غير موجود"))</f>
        <v/>
      </c>
      <c r="H207" s="21">
        <f>IF(A207&amp;""="","",IF(F207="متوقف",0,IFERROR(MAX(0,INDEX('المجموعات'!$F$6:$F$105,MATCH(D207&amp;"",'المجموعات'!$A$6:$A$105,0))-N(E207)),"")))</f>
        <v/>
      </c>
      <c r="I207" s="21">
        <f>IF(A207&amp;""="","",SUMIFS('الدفعات'!$E$6:$E$2005,'الدفعات'!$B$6:$B$2005,A207&amp;"",'الدفعات'!$C$6:$C$2005,D207&amp;"",'الدفعات'!$D$6:$D$2005,"&gt;="&amp;'الإعدادات'!$B$5,'الدفعات'!$D$6:$D$2005,"&lt;"&amp;'الإعدادات'!$B$6))</f>
        <v/>
      </c>
      <c r="J207" s="21">
        <f>IF(H207="","",ROUND(H207-I207,2))</f>
        <v/>
      </c>
      <c r="K207" s="20">
        <f>IF(A207&amp;""="","",COUNTIFS('الحضور'!$C$6:$C$3005,A207&amp;"",'الحضور'!$B$6:$B$3005,D207&amp;"",'الحضور'!$D$6:$D$3005,"حاضر",'الحضور'!$A$6:$A$3005,"&gt;="&amp;'الإعدادات'!$B$5,'الحضور'!$A$6:$A$3005,"&lt;"&amp;'الإعدادات'!$B$6))</f>
        <v/>
      </c>
      <c r="L207" s="20">
        <f>IF(A207&amp;""="","",COUNTIFS('الحضور'!$C$6:$C$3005,A207&amp;"",'الحضور'!$B$6:$B$3005,D207&amp;"",'الحضور'!$D$6:$D$3005,"غائب",'الحضور'!$A$6:$A$3005,"&gt;="&amp;'الإعدادات'!$B$5,'الحضور'!$A$6:$A$3005,"&lt;"&amp;'الإعدادات'!$B$6))</f>
        <v/>
      </c>
      <c r="M207" s="20">
        <f>IF(A207&amp;""="","",COUNTIFS('الحضور'!$C$6:$C$3005,A207&amp;"",'الحضور'!$B$6:$B$3005,D207&amp;"",'الحضور'!$D$6:$D$3005,"غائب بعذر",'الحضور'!$A$6:$A$3005,"&gt;="&amp;'الإعدادات'!$B$5,'الحضور'!$A$6:$A$3005,"&lt;"&amp;'الإعدادات'!$B$6))</f>
        <v/>
      </c>
      <c r="N207" s="22">
        <f>IF(A207&amp;""="","",IF(K207+L207=0,"",K207/(K207+L207)))</f>
        <v/>
      </c>
      <c r="O207" s="6">
        <f>IF(A207&amp;""="","",IF(H207="","كود مجموعة غير موجود",IF(F207="متوقف","متوقف",IF(J207&gt;0,IF(I207=0,"لم يدفع","جزئي"),"مسدد"))))</f>
        <v/>
      </c>
      <c r="P207" s="6">
        <f>IF(A207&amp;""="","",IF(AND(N('الإعدادات'!$B$7)&gt;0,L207&gt;='الإعدادات'!$B$7),"غياب متكرر",""))</f>
        <v/>
      </c>
      <c r="Q207" s="20">
        <f>IF(ISNUMBER(J207),IF(J207&gt;0,COUNTIFS($J$6:$J$505,"&gt;"&amp;J207)+COUNTIFS($J$6:J207,J207),""),"")</f>
        <v/>
      </c>
    </row>
    <row r="208">
      <c r="A208" s="5" t="n"/>
      <c r="B208" s="5" t="n"/>
      <c r="C208" s="17" t="n"/>
      <c r="D208" s="5" t="n"/>
      <c r="E208" s="18" t="n"/>
      <c r="F208" s="5" t="n"/>
      <c r="G208" s="6">
        <f>IF(A208&amp;""="","",IFERROR(INDEX('المجموعات'!$B$6:$B$105,MATCH(D208&amp;"",'المجموعات'!$A$6:$A$105,0))&amp;" - "&amp;INDEX('المجموعات'!$C$6:$C$105,MATCH(D208&amp;"",'المجموعات'!$A$6:$A$105,0)),"كود مجموعة غير موجود"))</f>
        <v/>
      </c>
      <c r="H208" s="21">
        <f>IF(A208&amp;""="","",IF(F208="متوقف",0,IFERROR(MAX(0,INDEX('المجموعات'!$F$6:$F$105,MATCH(D208&amp;"",'المجموعات'!$A$6:$A$105,0))-N(E208)),"")))</f>
        <v/>
      </c>
      <c r="I208" s="21">
        <f>IF(A208&amp;""="","",SUMIFS('الدفعات'!$E$6:$E$2005,'الدفعات'!$B$6:$B$2005,A208&amp;"",'الدفعات'!$C$6:$C$2005,D208&amp;"",'الدفعات'!$D$6:$D$2005,"&gt;="&amp;'الإعدادات'!$B$5,'الدفعات'!$D$6:$D$2005,"&lt;"&amp;'الإعدادات'!$B$6))</f>
        <v/>
      </c>
      <c r="J208" s="21">
        <f>IF(H208="","",ROUND(H208-I208,2))</f>
        <v/>
      </c>
      <c r="K208" s="20">
        <f>IF(A208&amp;""="","",COUNTIFS('الحضور'!$C$6:$C$3005,A208&amp;"",'الحضور'!$B$6:$B$3005,D208&amp;"",'الحضور'!$D$6:$D$3005,"حاضر",'الحضور'!$A$6:$A$3005,"&gt;="&amp;'الإعدادات'!$B$5,'الحضور'!$A$6:$A$3005,"&lt;"&amp;'الإعدادات'!$B$6))</f>
        <v/>
      </c>
      <c r="L208" s="20">
        <f>IF(A208&amp;""="","",COUNTIFS('الحضور'!$C$6:$C$3005,A208&amp;"",'الحضور'!$B$6:$B$3005,D208&amp;"",'الحضور'!$D$6:$D$3005,"غائب",'الحضور'!$A$6:$A$3005,"&gt;="&amp;'الإعدادات'!$B$5,'الحضور'!$A$6:$A$3005,"&lt;"&amp;'الإعدادات'!$B$6))</f>
        <v/>
      </c>
      <c r="M208" s="20">
        <f>IF(A208&amp;""="","",COUNTIFS('الحضور'!$C$6:$C$3005,A208&amp;"",'الحضور'!$B$6:$B$3005,D208&amp;"",'الحضور'!$D$6:$D$3005,"غائب بعذر",'الحضور'!$A$6:$A$3005,"&gt;="&amp;'الإعدادات'!$B$5,'الحضور'!$A$6:$A$3005,"&lt;"&amp;'الإعدادات'!$B$6))</f>
        <v/>
      </c>
      <c r="N208" s="22">
        <f>IF(A208&amp;""="","",IF(K208+L208=0,"",K208/(K208+L208)))</f>
        <v/>
      </c>
      <c r="O208" s="6">
        <f>IF(A208&amp;""="","",IF(H208="","كود مجموعة غير موجود",IF(F208="متوقف","متوقف",IF(J208&gt;0,IF(I208=0,"لم يدفع","جزئي"),"مسدد"))))</f>
        <v/>
      </c>
      <c r="P208" s="6">
        <f>IF(A208&amp;""="","",IF(AND(N('الإعدادات'!$B$7)&gt;0,L208&gt;='الإعدادات'!$B$7),"غياب متكرر",""))</f>
        <v/>
      </c>
      <c r="Q208" s="20">
        <f>IF(ISNUMBER(J208),IF(J208&gt;0,COUNTIFS($J$6:$J$505,"&gt;"&amp;J208)+COUNTIFS($J$6:J208,J208),""),"")</f>
        <v/>
      </c>
    </row>
    <row r="209">
      <c r="A209" s="5" t="n"/>
      <c r="B209" s="5" t="n"/>
      <c r="C209" s="17" t="n"/>
      <c r="D209" s="5" t="n"/>
      <c r="E209" s="18" t="n"/>
      <c r="F209" s="5" t="n"/>
      <c r="G209" s="6">
        <f>IF(A209&amp;""="","",IFERROR(INDEX('المجموعات'!$B$6:$B$105,MATCH(D209&amp;"",'المجموعات'!$A$6:$A$105,0))&amp;" - "&amp;INDEX('المجموعات'!$C$6:$C$105,MATCH(D209&amp;"",'المجموعات'!$A$6:$A$105,0)),"كود مجموعة غير موجود"))</f>
        <v/>
      </c>
      <c r="H209" s="21">
        <f>IF(A209&amp;""="","",IF(F209="متوقف",0,IFERROR(MAX(0,INDEX('المجموعات'!$F$6:$F$105,MATCH(D209&amp;"",'المجموعات'!$A$6:$A$105,0))-N(E209)),"")))</f>
        <v/>
      </c>
      <c r="I209" s="21">
        <f>IF(A209&amp;""="","",SUMIFS('الدفعات'!$E$6:$E$2005,'الدفعات'!$B$6:$B$2005,A209&amp;"",'الدفعات'!$C$6:$C$2005,D209&amp;"",'الدفعات'!$D$6:$D$2005,"&gt;="&amp;'الإعدادات'!$B$5,'الدفعات'!$D$6:$D$2005,"&lt;"&amp;'الإعدادات'!$B$6))</f>
        <v/>
      </c>
      <c r="J209" s="21">
        <f>IF(H209="","",ROUND(H209-I209,2))</f>
        <v/>
      </c>
      <c r="K209" s="20">
        <f>IF(A209&amp;""="","",COUNTIFS('الحضور'!$C$6:$C$3005,A209&amp;"",'الحضور'!$B$6:$B$3005,D209&amp;"",'الحضور'!$D$6:$D$3005,"حاضر",'الحضور'!$A$6:$A$3005,"&gt;="&amp;'الإعدادات'!$B$5,'الحضور'!$A$6:$A$3005,"&lt;"&amp;'الإعدادات'!$B$6))</f>
        <v/>
      </c>
      <c r="L209" s="20">
        <f>IF(A209&amp;""="","",COUNTIFS('الحضور'!$C$6:$C$3005,A209&amp;"",'الحضور'!$B$6:$B$3005,D209&amp;"",'الحضور'!$D$6:$D$3005,"غائب",'الحضور'!$A$6:$A$3005,"&gt;="&amp;'الإعدادات'!$B$5,'الحضور'!$A$6:$A$3005,"&lt;"&amp;'الإعدادات'!$B$6))</f>
        <v/>
      </c>
      <c r="M209" s="20">
        <f>IF(A209&amp;""="","",COUNTIFS('الحضور'!$C$6:$C$3005,A209&amp;"",'الحضور'!$B$6:$B$3005,D209&amp;"",'الحضور'!$D$6:$D$3005,"غائب بعذر",'الحضور'!$A$6:$A$3005,"&gt;="&amp;'الإعدادات'!$B$5,'الحضور'!$A$6:$A$3005,"&lt;"&amp;'الإعدادات'!$B$6))</f>
        <v/>
      </c>
      <c r="N209" s="22">
        <f>IF(A209&amp;""="","",IF(K209+L209=0,"",K209/(K209+L209)))</f>
        <v/>
      </c>
      <c r="O209" s="6">
        <f>IF(A209&amp;""="","",IF(H209="","كود مجموعة غير موجود",IF(F209="متوقف","متوقف",IF(J209&gt;0,IF(I209=0,"لم يدفع","جزئي"),"مسدد"))))</f>
        <v/>
      </c>
      <c r="P209" s="6">
        <f>IF(A209&amp;""="","",IF(AND(N('الإعدادات'!$B$7)&gt;0,L209&gt;='الإعدادات'!$B$7),"غياب متكرر",""))</f>
        <v/>
      </c>
      <c r="Q209" s="20">
        <f>IF(ISNUMBER(J209),IF(J209&gt;0,COUNTIFS($J$6:$J$505,"&gt;"&amp;J209)+COUNTIFS($J$6:J209,J209),""),"")</f>
        <v/>
      </c>
    </row>
    <row r="210">
      <c r="A210" s="5" t="n"/>
      <c r="B210" s="5" t="n"/>
      <c r="C210" s="17" t="n"/>
      <c r="D210" s="5" t="n"/>
      <c r="E210" s="18" t="n"/>
      <c r="F210" s="5" t="n"/>
      <c r="G210" s="6">
        <f>IF(A210&amp;""="","",IFERROR(INDEX('المجموعات'!$B$6:$B$105,MATCH(D210&amp;"",'المجموعات'!$A$6:$A$105,0))&amp;" - "&amp;INDEX('المجموعات'!$C$6:$C$105,MATCH(D210&amp;"",'المجموعات'!$A$6:$A$105,0)),"كود مجموعة غير موجود"))</f>
        <v/>
      </c>
      <c r="H210" s="21">
        <f>IF(A210&amp;""="","",IF(F210="متوقف",0,IFERROR(MAX(0,INDEX('المجموعات'!$F$6:$F$105,MATCH(D210&amp;"",'المجموعات'!$A$6:$A$105,0))-N(E210)),"")))</f>
        <v/>
      </c>
      <c r="I210" s="21">
        <f>IF(A210&amp;""="","",SUMIFS('الدفعات'!$E$6:$E$2005,'الدفعات'!$B$6:$B$2005,A210&amp;"",'الدفعات'!$C$6:$C$2005,D210&amp;"",'الدفعات'!$D$6:$D$2005,"&gt;="&amp;'الإعدادات'!$B$5,'الدفعات'!$D$6:$D$2005,"&lt;"&amp;'الإعدادات'!$B$6))</f>
        <v/>
      </c>
      <c r="J210" s="21">
        <f>IF(H210="","",ROUND(H210-I210,2))</f>
        <v/>
      </c>
      <c r="K210" s="20">
        <f>IF(A210&amp;""="","",COUNTIFS('الحضور'!$C$6:$C$3005,A210&amp;"",'الحضور'!$B$6:$B$3005,D210&amp;"",'الحضور'!$D$6:$D$3005,"حاضر",'الحضور'!$A$6:$A$3005,"&gt;="&amp;'الإعدادات'!$B$5,'الحضور'!$A$6:$A$3005,"&lt;"&amp;'الإعدادات'!$B$6))</f>
        <v/>
      </c>
      <c r="L210" s="20">
        <f>IF(A210&amp;""="","",COUNTIFS('الحضور'!$C$6:$C$3005,A210&amp;"",'الحضور'!$B$6:$B$3005,D210&amp;"",'الحضور'!$D$6:$D$3005,"غائب",'الحضور'!$A$6:$A$3005,"&gt;="&amp;'الإعدادات'!$B$5,'الحضور'!$A$6:$A$3005,"&lt;"&amp;'الإعدادات'!$B$6))</f>
        <v/>
      </c>
      <c r="M210" s="20">
        <f>IF(A210&amp;""="","",COUNTIFS('الحضور'!$C$6:$C$3005,A210&amp;"",'الحضور'!$B$6:$B$3005,D210&amp;"",'الحضور'!$D$6:$D$3005,"غائب بعذر",'الحضور'!$A$6:$A$3005,"&gt;="&amp;'الإعدادات'!$B$5,'الحضور'!$A$6:$A$3005,"&lt;"&amp;'الإعدادات'!$B$6))</f>
        <v/>
      </c>
      <c r="N210" s="22">
        <f>IF(A210&amp;""="","",IF(K210+L210=0,"",K210/(K210+L210)))</f>
        <v/>
      </c>
      <c r="O210" s="6">
        <f>IF(A210&amp;""="","",IF(H210="","كود مجموعة غير موجود",IF(F210="متوقف","متوقف",IF(J210&gt;0,IF(I210=0,"لم يدفع","جزئي"),"مسدد"))))</f>
        <v/>
      </c>
      <c r="P210" s="6">
        <f>IF(A210&amp;""="","",IF(AND(N('الإعدادات'!$B$7)&gt;0,L210&gt;='الإعدادات'!$B$7),"غياب متكرر",""))</f>
        <v/>
      </c>
      <c r="Q210" s="20">
        <f>IF(ISNUMBER(J210),IF(J210&gt;0,COUNTIFS($J$6:$J$505,"&gt;"&amp;J210)+COUNTIFS($J$6:J210,J210),""),"")</f>
        <v/>
      </c>
    </row>
    <row r="211">
      <c r="A211" s="5" t="n"/>
      <c r="B211" s="5" t="n"/>
      <c r="C211" s="17" t="n"/>
      <c r="D211" s="5" t="n"/>
      <c r="E211" s="18" t="n"/>
      <c r="F211" s="5" t="n"/>
      <c r="G211" s="6">
        <f>IF(A211&amp;""="","",IFERROR(INDEX('المجموعات'!$B$6:$B$105,MATCH(D211&amp;"",'المجموعات'!$A$6:$A$105,0))&amp;" - "&amp;INDEX('المجموعات'!$C$6:$C$105,MATCH(D211&amp;"",'المجموعات'!$A$6:$A$105,0)),"كود مجموعة غير موجود"))</f>
        <v/>
      </c>
      <c r="H211" s="21">
        <f>IF(A211&amp;""="","",IF(F211="متوقف",0,IFERROR(MAX(0,INDEX('المجموعات'!$F$6:$F$105,MATCH(D211&amp;"",'المجموعات'!$A$6:$A$105,0))-N(E211)),"")))</f>
        <v/>
      </c>
      <c r="I211" s="21">
        <f>IF(A211&amp;""="","",SUMIFS('الدفعات'!$E$6:$E$2005,'الدفعات'!$B$6:$B$2005,A211&amp;"",'الدفعات'!$C$6:$C$2005,D211&amp;"",'الدفعات'!$D$6:$D$2005,"&gt;="&amp;'الإعدادات'!$B$5,'الدفعات'!$D$6:$D$2005,"&lt;"&amp;'الإعدادات'!$B$6))</f>
        <v/>
      </c>
      <c r="J211" s="21">
        <f>IF(H211="","",ROUND(H211-I211,2))</f>
        <v/>
      </c>
      <c r="K211" s="20">
        <f>IF(A211&amp;""="","",COUNTIFS('الحضور'!$C$6:$C$3005,A211&amp;"",'الحضور'!$B$6:$B$3005,D211&amp;"",'الحضور'!$D$6:$D$3005,"حاضر",'الحضور'!$A$6:$A$3005,"&gt;="&amp;'الإعدادات'!$B$5,'الحضور'!$A$6:$A$3005,"&lt;"&amp;'الإعدادات'!$B$6))</f>
        <v/>
      </c>
      <c r="L211" s="20">
        <f>IF(A211&amp;""="","",COUNTIFS('الحضور'!$C$6:$C$3005,A211&amp;"",'الحضور'!$B$6:$B$3005,D211&amp;"",'الحضور'!$D$6:$D$3005,"غائب",'الحضور'!$A$6:$A$3005,"&gt;="&amp;'الإعدادات'!$B$5,'الحضور'!$A$6:$A$3005,"&lt;"&amp;'الإعدادات'!$B$6))</f>
        <v/>
      </c>
      <c r="M211" s="20">
        <f>IF(A211&amp;""="","",COUNTIFS('الحضور'!$C$6:$C$3005,A211&amp;"",'الحضور'!$B$6:$B$3005,D211&amp;"",'الحضور'!$D$6:$D$3005,"غائب بعذر",'الحضور'!$A$6:$A$3005,"&gt;="&amp;'الإعدادات'!$B$5,'الحضور'!$A$6:$A$3005,"&lt;"&amp;'الإعدادات'!$B$6))</f>
        <v/>
      </c>
      <c r="N211" s="22">
        <f>IF(A211&amp;""="","",IF(K211+L211=0,"",K211/(K211+L211)))</f>
        <v/>
      </c>
      <c r="O211" s="6">
        <f>IF(A211&amp;""="","",IF(H211="","كود مجموعة غير موجود",IF(F211="متوقف","متوقف",IF(J211&gt;0,IF(I211=0,"لم يدفع","جزئي"),"مسدد"))))</f>
        <v/>
      </c>
      <c r="P211" s="6">
        <f>IF(A211&amp;""="","",IF(AND(N('الإعدادات'!$B$7)&gt;0,L211&gt;='الإعدادات'!$B$7),"غياب متكرر",""))</f>
        <v/>
      </c>
      <c r="Q211" s="20">
        <f>IF(ISNUMBER(J211),IF(J211&gt;0,COUNTIFS($J$6:$J$505,"&gt;"&amp;J211)+COUNTIFS($J$6:J211,J211),""),"")</f>
        <v/>
      </c>
    </row>
    <row r="212">
      <c r="A212" s="5" t="n"/>
      <c r="B212" s="5" t="n"/>
      <c r="C212" s="17" t="n"/>
      <c r="D212" s="5" t="n"/>
      <c r="E212" s="18" t="n"/>
      <c r="F212" s="5" t="n"/>
      <c r="G212" s="6">
        <f>IF(A212&amp;""="","",IFERROR(INDEX('المجموعات'!$B$6:$B$105,MATCH(D212&amp;"",'المجموعات'!$A$6:$A$105,0))&amp;" - "&amp;INDEX('المجموعات'!$C$6:$C$105,MATCH(D212&amp;"",'المجموعات'!$A$6:$A$105,0)),"كود مجموعة غير موجود"))</f>
        <v/>
      </c>
      <c r="H212" s="21">
        <f>IF(A212&amp;""="","",IF(F212="متوقف",0,IFERROR(MAX(0,INDEX('المجموعات'!$F$6:$F$105,MATCH(D212&amp;"",'المجموعات'!$A$6:$A$105,0))-N(E212)),"")))</f>
        <v/>
      </c>
      <c r="I212" s="21">
        <f>IF(A212&amp;""="","",SUMIFS('الدفعات'!$E$6:$E$2005,'الدفعات'!$B$6:$B$2005,A212&amp;"",'الدفعات'!$C$6:$C$2005,D212&amp;"",'الدفعات'!$D$6:$D$2005,"&gt;="&amp;'الإعدادات'!$B$5,'الدفعات'!$D$6:$D$2005,"&lt;"&amp;'الإعدادات'!$B$6))</f>
        <v/>
      </c>
      <c r="J212" s="21">
        <f>IF(H212="","",ROUND(H212-I212,2))</f>
        <v/>
      </c>
      <c r="K212" s="20">
        <f>IF(A212&amp;""="","",COUNTIFS('الحضور'!$C$6:$C$3005,A212&amp;"",'الحضور'!$B$6:$B$3005,D212&amp;"",'الحضور'!$D$6:$D$3005,"حاضر",'الحضور'!$A$6:$A$3005,"&gt;="&amp;'الإعدادات'!$B$5,'الحضور'!$A$6:$A$3005,"&lt;"&amp;'الإعدادات'!$B$6))</f>
        <v/>
      </c>
      <c r="L212" s="20">
        <f>IF(A212&amp;""="","",COUNTIFS('الحضور'!$C$6:$C$3005,A212&amp;"",'الحضور'!$B$6:$B$3005,D212&amp;"",'الحضور'!$D$6:$D$3005,"غائب",'الحضور'!$A$6:$A$3005,"&gt;="&amp;'الإعدادات'!$B$5,'الحضور'!$A$6:$A$3005,"&lt;"&amp;'الإعدادات'!$B$6))</f>
        <v/>
      </c>
      <c r="M212" s="20">
        <f>IF(A212&amp;""="","",COUNTIFS('الحضور'!$C$6:$C$3005,A212&amp;"",'الحضور'!$B$6:$B$3005,D212&amp;"",'الحضور'!$D$6:$D$3005,"غائب بعذر",'الحضور'!$A$6:$A$3005,"&gt;="&amp;'الإعدادات'!$B$5,'الحضور'!$A$6:$A$3005,"&lt;"&amp;'الإعدادات'!$B$6))</f>
        <v/>
      </c>
      <c r="N212" s="22">
        <f>IF(A212&amp;""="","",IF(K212+L212=0,"",K212/(K212+L212)))</f>
        <v/>
      </c>
      <c r="O212" s="6">
        <f>IF(A212&amp;""="","",IF(H212="","كود مجموعة غير موجود",IF(F212="متوقف","متوقف",IF(J212&gt;0,IF(I212=0,"لم يدفع","جزئي"),"مسدد"))))</f>
        <v/>
      </c>
      <c r="P212" s="6">
        <f>IF(A212&amp;""="","",IF(AND(N('الإعدادات'!$B$7)&gt;0,L212&gt;='الإعدادات'!$B$7),"غياب متكرر",""))</f>
        <v/>
      </c>
      <c r="Q212" s="20">
        <f>IF(ISNUMBER(J212),IF(J212&gt;0,COUNTIFS($J$6:$J$505,"&gt;"&amp;J212)+COUNTIFS($J$6:J212,J212),""),"")</f>
        <v/>
      </c>
    </row>
    <row r="213">
      <c r="A213" s="5" t="n"/>
      <c r="B213" s="5" t="n"/>
      <c r="C213" s="17" t="n"/>
      <c r="D213" s="5" t="n"/>
      <c r="E213" s="18" t="n"/>
      <c r="F213" s="5" t="n"/>
      <c r="G213" s="6">
        <f>IF(A213&amp;""="","",IFERROR(INDEX('المجموعات'!$B$6:$B$105,MATCH(D213&amp;"",'المجموعات'!$A$6:$A$105,0))&amp;" - "&amp;INDEX('المجموعات'!$C$6:$C$105,MATCH(D213&amp;"",'المجموعات'!$A$6:$A$105,0)),"كود مجموعة غير موجود"))</f>
        <v/>
      </c>
      <c r="H213" s="21">
        <f>IF(A213&amp;""="","",IF(F213="متوقف",0,IFERROR(MAX(0,INDEX('المجموعات'!$F$6:$F$105,MATCH(D213&amp;"",'المجموعات'!$A$6:$A$105,0))-N(E213)),"")))</f>
        <v/>
      </c>
      <c r="I213" s="21">
        <f>IF(A213&amp;""="","",SUMIFS('الدفعات'!$E$6:$E$2005,'الدفعات'!$B$6:$B$2005,A213&amp;"",'الدفعات'!$C$6:$C$2005,D213&amp;"",'الدفعات'!$D$6:$D$2005,"&gt;="&amp;'الإعدادات'!$B$5,'الدفعات'!$D$6:$D$2005,"&lt;"&amp;'الإعدادات'!$B$6))</f>
        <v/>
      </c>
      <c r="J213" s="21">
        <f>IF(H213="","",ROUND(H213-I213,2))</f>
        <v/>
      </c>
      <c r="K213" s="20">
        <f>IF(A213&amp;""="","",COUNTIFS('الحضور'!$C$6:$C$3005,A213&amp;"",'الحضور'!$B$6:$B$3005,D213&amp;"",'الحضور'!$D$6:$D$3005,"حاضر",'الحضور'!$A$6:$A$3005,"&gt;="&amp;'الإعدادات'!$B$5,'الحضور'!$A$6:$A$3005,"&lt;"&amp;'الإعدادات'!$B$6))</f>
        <v/>
      </c>
      <c r="L213" s="20">
        <f>IF(A213&amp;""="","",COUNTIFS('الحضور'!$C$6:$C$3005,A213&amp;"",'الحضور'!$B$6:$B$3005,D213&amp;"",'الحضور'!$D$6:$D$3005,"غائب",'الحضور'!$A$6:$A$3005,"&gt;="&amp;'الإعدادات'!$B$5,'الحضور'!$A$6:$A$3005,"&lt;"&amp;'الإعدادات'!$B$6))</f>
        <v/>
      </c>
      <c r="M213" s="20">
        <f>IF(A213&amp;""="","",COUNTIFS('الحضور'!$C$6:$C$3005,A213&amp;"",'الحضور'!$B$6:$B$3005,D213&amp;"",'الحضور'!$D$6:$D$3005,"غائب بعذر",'الحضور'!$A$6:$A$3005,"&gt;="&amp;'الإعدادات'!$B$5,'الحضور'!$A$6:$A$3005,"&lt;"&amp;'الإعدادات'!$B$6))</f>
        <v/>
      </c>
      <c r="N213" s="22">
        <f>IF(A213&amp;""="","",IF(K213+L213=0,"",K213/(K213+L213)))</f>
        <v/>
      </c>
      <c r="O213" s="6">
        <f>IF(A213&amp;""="","",IF(H213="","كود مجموعة غير موجود",IF(F213="متوقف","متوقف",IF(J213&gt;0,IF(I213=0,"لم يدفع","جزئي"),"مسدد"))))</f>
        <v/>
      </c>
      <c r="P213" s="6">
        <f>IF(A213&amp;""="","",IF(AND(N('الإعدادات'!$B$7)&gt;0,L213&gt;='الإعدادات'!$B$7),"غياب متكرر",""))</f>
        <v/>
      </c>
      <c r="Q213" s="20">
        <f>IF(ISNUMBER(J213),IF(J213&gt;0,COUNTIFS($J$6:$J$505,"&gt;"&amp;J213)+COUNTIFS($J$6:J213,J213),""),"")</f>
        <v/>
      </c>
    </row>
    <row r="214">
      <c r="A214" s="5" t="n"/>
      <c r="B214" s="5" t="n"/>
      <c r="C214" s="17" t="n"/>
      <c r="D214" s="5" t="n"/>
      <c r="E214" s="18" t="n"/>
      <c r="F214" s="5" t="n"/>
      <c r="G214" s="6">
        <f>IF(A214&amp;""="","",IFERROR(INDEX('المجموعات'!$B$6:$B$105,MATCH(D214&amp;"",'المجموعات'!$A$6:$A$105,0))&amp;" - "&amp;INDEX('المجموعات'!$C$6:$C$105,MATCH(D214&amp;"",'المجموعات'!$A$6:$A$105,0)),"كود مجموعة غير موجود"))</f>
        <v/>
      </c>
      <c r="H214" s="21">
        <f>IF(A214&amp;""="","",IF(F214="متوقف",0,IFERROR(MAX(0,INDEX('المجموعات'!$F$6:$F$105,MATCH(D214&amp;"",'المجموعات'!$A$6:$A$105,0))-N(E214)),"")))</f>
        <v/>
      </c>
      <c r="I214" s="21">
        <f>IF(A214&amp;""="","",SUMIFS('الدفعات'!$E$6:$E$2005,'الدفعات'!$B$6:$B$2005,A214&amp;"",'الدفعات'!$C$6:$C$2005,D214&amp;"",'الدفعات'!$D$6:$D$2005,"&gt;="&amp;'الإعدادات'!$B$5,'الدفعات'!$D$6:$D$2005,"&lt;"&amp;'الإعدادات'!$B$6))</f>
        <v/>
      </c>
      <c r="J214" s="21">
        <f>IF(H214="","",ROUND(H214-I214,2))</f>
        <v/>
      </c>
      <c r="K214" s="20">
        <f>IF(A214&amp;""="","",COUNTIFS('الحضور'!$C$6:$C$3005,A214&amp;"",'الحضور'!$B$6:$B$3005,D214&amp;"",'الحضور'!$D$6:$D$3005,"حاضر",'الحضور'!$A$6:$A$3005,"&gt;="&amp;'الإعدادات'!$B$5,'الحضور'!$A$6:$A$3005,"&lt;"&amp;'الإعدادات'!$B$6))</f>
        <v/>
      </c>
      <c r="L214" s="20">
        <f>IF(A214&amp;""="","",COUNTIFS('الحضور'!$C$6:$C$3005,A214&amp;"",'الحضور'!$B$6:$B$3005,D214&amp;"",'الحضور'!$D$6:$D$3005,"غائب",'الحضور'!$A$6:$A$3005,"&gt;="&amp;'الإعدادات'!$B$5,'الحضور'!$A$6:$A$3005,"&lt;"&amp;'الإعدادات'!$B$6))</f>
        <v/>
      </c>
      <c r="M214" s="20">
        <f>IF(A214&amp;""="","",COUNTIFS('الحضور'!$C$6:$C$3005,A214&amp;"",'الحضور'!$B$6:$B$3005,D214&amp;"",'الحضور'!$D$6:$D$3005,"غائب بعذر",'الحضور'!$A$6:$A$3005,"&gt;="&amp;'الإعدادات'!$B$5,'الحضور'!$A$6:$A$3005,"&lt;"&amp;'الإعدادات'!$B$6))</f>
        <v/>
      </c>
      <c r="N214" s="22">
        <f>IF(A214&amp;""="","",IF(K214+L214=0,"",K214/(K214+L214)))</f>
        <v/>
      </c>
      <c r="O214" s="6">
        <f>IF(A214&amp;""="","",IF(H214="","كود مجموعة غير موجود",IF(F214="متوقف","متوقف",IF(J214&gt;0,IF(I214=0,"لم يدفع","جزئي"),"مسدد"))))</f>
        <v/>
      </c>
      <c r="P214" s="6">
        <f>IF(A214&amp;""="","",IF(AND(N('الإعدادات'!$B$7)&gt;0,L214&gt;='الإعدادات'!$B$7),"غياب متكرر",""))</f>
        <v/>
      </c>
      <c r="Q214" s="20">
        <f>IF(ISNUMBER(J214),IF(J214&gt;0,COUNTIFS($J$6:$J$505,"&gt;"&amp;J214)+COUNTIFS($J$6:J214,J214),""),"")</f>
        <v/>
      </c>
    </row>
    <row r="215">
      <c r="A215" s="5" t="n"/>
      <c r="B215" s="5" t="n"/>
      <c r="C215" s="17" t="n"/>
      <c r="D215" s="5" t="n"/>
      <c r="E215" s="18" t="n"/>
      <c r="F215" s="5" t="n"/>
      <c r="G215" s="6">
        <f>IF(A215&amp;""="","",IFERROR(INDEX('المجموعات'!$B$6:$B$105,MATCH(D215&amp;"",'المجموعات'!$A$6:$A$105,0))&amp;" - "&amp;INDEX('المجموعات'!$C$6:$C$105,MATCH(D215&amp;"",'المجموعات'!$A$6:$A$105,0)),"كود مجموعة غير موجود"))</f>
        <v/>
      </c>
      <c r="H215" s="21">
        <f>IF(A215&amp;""="","",IF(F215="متوقف",0,IFERROR(MAX(0,INDEX('المجموعات'!$F$6:$F$105,MATCH(D215&amp;"",'المجموعات'!$A$6:$A$105,0))-N(E215)),"")))</f>
        <v/>
      </c>
      <c r="I215" s="21">
        <f>IF(A215&amp;""="","",SUMIFS('الدفعات'!$E$6:$E$2005,'الدفعات'!$B$6:$B$2005,A215&amp;"",'الدفعات'!$C$6:$C$2005,D215&amp;"",'الدفعات'!$D$6:$D$2005,"&gt;="&amp;'الإعدادات'!$B$5,'الدفعات'!$D$6:$D$2005,"&lt;"&amp;'الإعدادات'!$B$6))</f>
        <v/>
      </c>
      <c r="J215" s="21">
        <f>IF(H215="","",ROUND(H215-I215,2))</f>
        <v/>
      </c>
      <c r="K215" s="20">
        <f>IF(A215&amp;""="","",COUNTIFS('الحضور'!$C$6:$C$3005,A215&amp;"",'الحضور'!$B$6:$B$3005,D215&amp;"",'الحضور'!$D$6:$D$3005,"حاضر",'الحضور'!$A$6:$A$3005,"&gt;="&amp;'الإعدادات'!$B$5,'الحضور'!$A$6:$A$3005,"&lt;"&amp;'الإعدادات'!$B$6))</f>
        <v/>
      </c>
      <c r="L215" s="20">
        <f>IF(A215&amp;""="","",COUNTIFS('الحضور'!$C$6:$C$3005,A215&amp;"",'الحضور'!$B$6:$B$3005,D215&amp;"",'الحضور'!$D$6:$D$3005,"غائب",'الحضور'!$A$6:$A$3005,"&gt;="&amp;'الإعدادات'!$B$5,'الحضور'!$A$6:$A$3005,"&lt;"&amp;'الإعدادات'!$B$6))</f>
        <v/>
      </c>
      <c r="M215" s="20">
        <f>IF(A215&amp;""="","",COUNTIFS('الحضور'!$C$6:$C$3005,A215&amp;"",'الحضور'!$B$6:$B$3005,D215&amp;"",'الحضور'!$D$6:$D$3005,"غائب بعذر",'الحضور'!$A$6:$A$3005,"&gt;="&amp;'الإعدادات'!$B$5,'الحضور'!$A$6:$A$3005,"&lt;"&amp;'الإعدادات'!$B$6))</f>
        <v/>
      </c>
      <c r="N215" s="22">
        <f>IF(A215&amp;""="","",IF(K215+L215=0,"",K215/(K215+L215)))</f>
        <v/>
      </c>
      <c r="O215" s="6">
        <f>IF(A215&amp;""="","",IF(H215="","كود مجموعة غير موجود",IF(F215="متوقف","متوقف",IF(J215&gt;0,IF(I215=0,"لم يدفع","جزئي"),"مسدد"))))</f>
        <v/>
      </c>
      <c r="P215" s="6">
        <f>IF(A215&amp;""="","",IF(AND(N('الإعدادات'!$B$7)&gt;0,L215&gt;='الإعدادات'!$B$7),"غياب متكرر",""))</f>
        <v/>
      </c>
      <c r="Q215" s="20">
        <f>IF(ISNUMBER(J215),IF(J215&gt;0,COUNTIFS($J$6:$J$505,"&gt;"&amp;J215)+COUNTIFS($J$6:J215,J215),""),"")</f>
        <v/>
      </c>
    </row>
    <row r="216">
      <c r="A216" s="5" t="n"/>
      <c r="B216" s="5" t="n"/>
      <c r="C216" s="17" t="n"/>
      <c r="D216" s="5" t="n"/>
      <c r="E216" s="18" t="n"/>
      <c r="F216" s="5" t="n"/>
      <c r="G216" s="6">
        <f>IF(A216&amp;""="","",IFERROR(INDEX('المجموعات'!$B$6:$B$105,MATCH(D216&amp;"",'المجموعات'!$A$6:$A$105,0))&amp;" - "&amp;INDEX('المجموعات'!$C$6:$C$105,MATCH(D216&amp;"",'المجموعات'!$A$6:$A$105,0)),"كود مجموعة غير موجود"))</f>
        <v/>
      </c>
      <c r="H216" s="21">
        <f>IF(A216&amp;""="","",IF(F216="متوقف",0,IFERROR(MAX(0,INDEX('المجموعات'!$F$6:$F$105,MATCH(D216&amp;"",'المجموعات'!$A$6:$A$105,0))-N(E216)),"")))</f>
        <v/>
      </c>
      <c r="I216" s="21">
        <f>IF(A216&amp;""="","",SUMIFS('الدفعات'!$E$6:$E$2005,'الدفعات'!$B$6:$B$2005,A216&amp;"",'الدفعات'!$C$6:$C$2005,D216&amp;"",'الدفعات'!$D$6:$D$2005,"&gt;="&amp;'الإعدادات'!$B$5,'الدفعات'!$D$6:$D$2005,"&lt;"&amp;'الإعدادات'!$B$6))</f>
        <v/>
      </c>
      <c r="J216" s="21">
        <f>IF(H216="","",ROUND(H216-I216,2))</f>
        <v/>
      </c>
      <c r="K216" s="20">
        <f>IF(A216&amp;""="","",COUNTIFS('الحضور'!$C$6:$C$3005,A216&amp;"",'الحضور'!$B$6:$B$3005,D216&amp;"",'الحضور'!$D$6:$D$3005,"حاضر",'الحضور'!$A$6:$A$3005,"&gt;="&amp;'الإعدادات'!$B$5,'الحضور'!$A$6:$A$3005,"&lt;"&amp;'الإعدادات'!$B$6))</f>
        <v/>
      </c>
      <c r="L216" s="20">
        <f>IF(A216&amp;""="","",COUNTIFS('الحضور'!$C$6:$C$3005,A216&amp;"",'الحضور'!$B$6:$B$3005,D216&amp;"",'الحضور'!$D$6:$D$3005,"غائب",'الحضور'!$A$6:$A$3005,"&gt;="&amp;'الإعدادات'!$B$5,'الحضور'!$A$6:$A$3005,"&lt;"&amp;'الإعدادات'!$B$6))</f>
        <v/>
      </c>
      <c r="M216" s="20">
        <f>IF(A216&amp;""="","",COUNTIFS('الحضور'!$C$6:$C$3005,A216&amp;"",'الحضور'!$B$6:$B$3005,D216&amp;"",'الحضور'!$D$6:$D$3005,"غائب بعذر",'الحضور'!$A$6:$A$3005,"&gt;="&amp;'الإعدادات'!$B$5,'الحضور'!$A$6:$A$3005,"&lt;"&amp;'الإعدادات'!$B$6))</f>
        <v/>
      </c>
      <c r="N216" s="22">
        <f>IF(A216&amp;""="","",IF(K216+L216=0,"",K216/(K216+L216)))</f>
        <v/>
      </c>
      <c r="O216" s="6">
        <f>IF(A216&amp;""="","",IF(H216="","كود مجموعة غير موجود",IF(F216="متوقف","متوقف",IF(J216&gt;0,IF(I216=0,"لم يدفع","جزئي"),"مسدد"))))</f>
        <v/>
      </c>
      <c r="P216" s="6">
        <f>IF(A216&amp;""="","",IF(AND(N('الإعدادات'!$B$7)&gt;0,L216&gt;='الإعدادات'!$B$7),"غياب متكرر",""))</f>
        <v/>
      </c>
      <c r="Q216" s="20">
        <f>IF(ISNUMBER(J216),IF(J216&gt;0,COUNTIFS($J$6:$J$505,"&gt;"&amp;J216)+COUNTIFS($J$6:J216,J216),""),"")</f>
        <v/>
      </c>
    </row>
    <row r="217">
      <c r="A217" s="5" t="n"/>
      <c r="B217" s="5" t="n"/>
      <c r="C217" s="17" t="n"/>
      <c r="D217" s="5" t="n"/>
      <c r="E217" s="18" t="n"/>
      <c r="F217" s="5" t="n"/>
      <c r="G217" s="6">
        <f>IF(A217&amp;""="","",IFERROR(INDEX('المجموعات'!$B$6:$B$105,MATCH(D217&amp;"",'المجموعات'!$A$6:$A$105,0))&amp;" - "&amp;INDEX('المجموعات'!$C$6:$C$105,MATCH(D217&amp;"",'المجموعات'!$A$6:$A$105,0)),"كود مجموعة غير موجود"))</f>
        <v/>
      </c>
      <c r="H217" s="21">
        <f>IF(A217&amp;""="","",IF(F217="متوقف",0,IFERROR(MAX(0,INDEX('المجموعات'!$F$6:$F$105,MATCH(D217&amp;"",'المجموعات'!$A$6:$A$105,0))-N(E217)),"")))</f>
        <v/>
      </c>
      <c r="I217" s="21">
        <f>IF(A217&amp;""="","",SUMIFS('الدفعات'!$E$6:$E$2005,'الدفعات'!$B$6:$B$2005,A217&amp;"",'الدفعات'!$C$6:$C$2005,D217&amp;"",'الدفعات'!$D$6:$D$2005,"&gt;="&amp;'الإعدادات'!$B$5,'الدفعات'!$D$6:$D$2005,"&lt;"&amp;'الإعدادات'!$B$6))</f>
        <v/>
      </c>
      <c r="J217" s="21">
        <f>IF(H217="","",ROUND(H217-I217,2))</f>
        <v/>
      </c>
      <c r="K217" s="20">
        <f>IF(A217&amp;""="","",COUNTIFS('الحضور'!$C$6:$C$3005,A217&amp;"",'الحضور'!$B$6:$B$3005,D217&amp;"",'الحضور'!$D$6:$D$3005,"حاضر",'الحضور'!$A$6:$A$3005,"&gt;="&amp;'الإعدادات'!$B$5,'الحضور'!$A$6:$A$3005,"&lt;"&amp;'الإعدادات'!$B$6))</f>
        <v/>
      </c>
      <c r="L217" s="20">
        <f>IF(A217&amp;""="","",COUNTIFS('الحضور'!$C$6:$C$3005,A217&amp;"",'الحضور'!$B$6:$B$3005,D217&amp;"",'الحضور'!$D$6:$D$3005,"غائب",'الحضور'!$A$6:$A$3005,"&gt;="&amp;'الإعدادات'!$B$5,'الحضور'!$A$6:$A$3005,"&lt;"&amp;'الإعدادات'!$B$6))</f>
        <v/>
      </c>
      <c r="M217" s="20">
        <f>IF(A217&amp;""="","",COUNTIFS('الحضور'!$C$6:$C$3005,A217&amp;"",'الحضور'!$B$6:$B$3005,D217&amp;"",'الحضور'!$D$6:$D$3005,"غائب بعذر",'الحضور'!$A$6:$A$3005,"&gt;="&amp;'الإعدادات'!$B$5,'الحضور'!$A$6:$A$3005,"&lt;"&amp;'الإعدادات'!$B$6))</f>
        <v/>
      </c>
      <c r="N217" s="22">
        <f>IF(A217&amp;""="","",IF(K217+L217=0,"",K217/(K217+L217)))</f>
        <v/>
      </c>
      <c r="O217" s="6">
        <f>IF(A217&amp;""="","",IF(H217="","كود مجموعة غير موجود",IF(F217="متوقف","متوقف",IF(J217&gt;0,IF(I217=0,"لم يدفع","جزئي"),"مسدد"))))</f>
        <v/>
      </c>
      <c r="P217" s="6">
        <f>IF(A217&amp;""="","",IF(AND(N('الإعدادات'!$B$7)&gt;0,L217&gt;='الإعدادات'!$B$7),"غياب متكرر",""))</f>
        <v/>
      </c>
      <c r="Q217" s="20">
        <f>IF(ISNUMBER(J217),IF(J217&gt;0,COUNTIFS($J$6:$J$505,"&gt;"&amp;J217)+COUNTIFS($J$6:J217,J217),""),"")</f>
        <v/>
      </c>
    </row>
    <row r="218">
      <c r="A218" s="5" t="n"/>
      <c r="B218" s="5" t="n"/>
      <c r="C218" s="17" t="n"/>
      <c r="D218" s="5" t="n"/>
      <c r="E218" s="18" t="n"/>
      <c r="F218" s="5" t="n"/>
      <c r="G218" s="6">
        <f>IF(A218&amp;""="","",IFERROR(INDEX('المجموعات'!$B$6:$B$105,MATCH(D218&amp;"",'المجموعات'!$A$6:$A$105,0))&amp;" - "&amp;INDEX('المجموعات'!$C$6:$C$105,MATCH(D218&amp;"",'المجموعات'!$A$6:$A$105,0)),"كود مجموعة غير موجود"))</f>
        <v/>
      </c>
      <c r="H218" s="21">
        <f>IF(A218&amp;""="","",IF(F218="متوقف",0,IFERROR(MAX(0,INDEX('المجموعات'!$F$6:$F$105,MATCH(D218&amp;"",'المجموعات'!$A$6:$A$105,0))-N(E218)),"")))</f>
        <v/>
      </c>
      <c r="I218" s="21">
        <f>IF(A218&amp;""="","",SUMIFS('الدفعات'!$E$6:$E$2005,'الدفعات'!$B$6:$B$2005,A218&amp;"",'الدفعات'!$C$6:$C$2005,D218&amp;"",'الدفعات'!$D$6:$D$2005,"&gt;="&amp;'الإعدادات'!$B$5,'الدفعات'!$D$6:$D$2005,"&lt;"&amp;'الإعدادات'!$B$6))</f>
        <v/>
      </c>
      <c r="J218" s="21">
        <f>IF(H218="","",ROUND(H218-I218,2))</f>
        <v/>
      </c>
      <c r="K218" s="20">
        <f>IF(A218&amp;""="","",COUNTIFS('الحضور'!$C$6:$C$3005,A218&amp;"",'الحضور'!$B$6:$B$3005,D218&amp;"",'الحضور'!$D$6:$D$3005,"حاضر",'الحضور'!$A$6:$A$3005,"&gt;="&amp;'الإعدادات'!$B$5,'الحضور'!$A$6:$A$3005,"&lt;"&amp;'الإعدادات'!$B$6))</f>
        <v/>
      </c>
      <c r="L218" s="20">
        <f>IF(A218&amp;""="","",COUNTIFS('الحضور'!$C$6:$C$3005,A218&amp;"",'الحضور'!$B$6:$B$3005,D218&amp;"",'الحضور'!$D$6:$D$3005,"غائب",'الحضور'!$A$6:$A$3005,"&gt;="&amp;'الإعدادات'!$B$5,'الحضور'!$A$6:$A$3005,"&lt;"&amp;'الإعدادات'!$B$6))</f>
        <v/>
      </c>
      <c r="M218" s="20">
        <f>IF(A218&amp;""="","",COUNTIFS('الحضور'!$C$6:$C$3005,A218&amp;"",'الحضور'!$B$6:$B$3005,D218&amp;"",'الحضور'!$D$6:$D$3005,"غائب بعذر",'الحضور'!$A$6:$A$3005,"&gt;="&amp;'الإعدادات'!$B$5,'الحضور'!$A$6:$A$3005,"&lt;"&amp;'الإعدادات'!$B$6))</f>
        <v/>
      </c>
      <c r="N218" s="22">
        <f>IF(A218&amp;""="","",IF(K218+L218=0,"",K218/(K218+L218)))</f>
        <v/>
      </c>
      <c r="O218" s="6">
        <f>IF(A218&amp;""="","",IF(H218="","كود مجموعة غير موجود",IF(F218="متوقف","متوقف",IF(J218&gt;0,IF(I218=0,"لم يدفع","جزئي"),"مسدد"))))</f>
        <v/>
      </c>
      <c r="P218" s="6">
        <f>IF(A218&amp;""="","",IF(AND(N('الإعدادات'!$B$7)&gt;0,L218&gt;='الإعدادات'!$B$7),"غياب متكرر",""))</f>
        <v/>
      </c>
      <c r="Q218" s="20">
        <f>IF(ISNUMBER(J218),IF(J218&gt;0,COUNTIFS($J$6:$J$505,"&gt;"&amp;J218)+COUNTIFS($J$6:J218,J218),""),"")</f>
        <v/>
      </c>
    </row>
    <row r="219">
      <c r="A219" s="5" t="n"/>
      <c r="B219" s="5" t="n"/>
      <c r="C219" s="17" t="n"/>
      <c r="D219" s="5" t="n"/>
      <c r="E219" s="18" t="n"/>
      <c r="F219" s="5" t="n"/>
      <c r="G219" s="6">
        <f>IF(A219&amp;""="","",IFERROR(INDEX('المجموعات'!$B$6:$B$105,MATCH(D219&amp;"",'المجموعات'!$A$6:$A$105,0))&amp;" - "&amp;INDEX('المجموعات'!$C$6:$C$105,MATCH(D219&amp;"",'المجموعات'!$A$6:$A$105,0)),"كود مجموعة غير موجود"))</f>
        <v/>
      </c>
      <c r="H219" s="21">
        <f>IF(A219&amp;""="","",IF(F219="متوقف",0,IFERROR(MAX(0,INDEX('المجموعات'!$F$6:$F$105,MATCH(D219&amp;"",'المجموعات'!$A$6:$A$105,0))-N(E219)),"")))</f>
        <v/>
      </c>
      <c r="I219" s="21">
        <f>IF(A219&amp;""="","",SUMIFS('الدفعات'!$E$6:$E$2005,'الدفعات'!$B$6:$B$2005,A219&amp;"",'الدفعات'!$C$6:$C$2005,D219&amp;"",'الدفعات'!$D$6:$D$2005,"&gt;="&amp;'الإعدادات'!$B$5,'الدفعات'!$D$6:$D$2005,"&lt;"&amp;'الإعدادات'!$B$6))</f>
        <v/>
      </c>
      <c r="J219" s="21">
        <f>IF(H219="","",ROUND(H219-I219,2))</f>
        <v/>
      </c>
      <c r="K219" s="20">
        <f>IF(A219&amp;""="","",COUNTIFS('الحضور'!$C$6:$C$3005,A219&amp;"",'الحضور'!$B$6:$B$3005,D219&amp;"",'الحضور'!$D$6:$D$3005,"حاضر",'الحضور'!$A$6:$A$3005,"&gt;="&amp;'الإعدادات'!$B$5,'الحضور'!$A$6:$A$3005,"&lt;"&amp;'الإعدادات'!$B$6))</f>
        <v/>
      </c>
      <c r="L219" s="20">
        <f>IF(A219&amp;""="","",COUNTIFS('الحضور'!$C$6:$C$3005,A219&amp;"",'الحضور'!$B$6:$B$3005,D219&amp;"",'الحضور'!$D$6:$D$3005,"غائب",'الحضور'!$A$6:$A$3005,"&gt;="&amp;'الإعدادات'!$B$5,'الحضور'!$A$6:$A$3005,"&lt;"&amp;'الإعدادات'!$B$6))</f>
        <v/>
      </c>
      <c r="M219" s="20">
        <f>IF(A219&amp;""="","",COUNTIFS('الحضور'!$C$6:$C$3005,A219&amp;"",'الحضور'!$B$6:$B$3005,D219&amp;"",'الحضور'!$D$6:$D$3005,"غائب بعذر",'الحضور'!$A$6:$A$3005,"&gt;="&amp;'الإعدادات'!$B$5,'الحضور'!$A$6:$A$3005,"&lt;"&amp;'الإعدادات'!$B$6))</f>
        <v/>
      </c>
      <c r="N219" s="22">
        <f>IF(A219&amp;""="","",IF(K219+L219=0,"",K219/(K219+L219)))</f>
        <v/>
      </c>
      <c r="O219" s="6">
        <f>IF(A219&amp;""="","",IF(H219="","كود مجموعة غير موجود",IF(F219="متوقف","متوقف",IF(J219&gt;0,IF(I219=0,"لم يدفع","جزئي"),"مسدد"))))</f>
        <v/>
      </c>
      <c r="P219" s="6">
        <f>IF(A219&amp;""="","",IF(AND(N('الإعدادات'!$B$7)&gt;0,L219&gt;='الإعدادات'!$B$7),"غياب متكرر",""))</f>
        <v/>
      </c>
      <c r="Q219" s="20">
        <f>IF(ISNUMBER(J219),IF(J219&gt;0,COUNTIFS($J$6:$J$505,"&gt;"&amp;J219)+COUNTIFS($J$6:J219,J219),""),"")</f>
        <v/>
      </c>
    </row>
    <row r="220">
      <c r="A220" s="5" t="n"/>
      <c r="B220" s="5" t="n"/>
      <c r="C220" s="17" t="n"/>
      <c r="D220" s="5" t="n"/>
      <c r="E220" s="18" t="n"/>
      <c r="F220" s="5" t="n"/>
      <c r="G220" s="6">
        <f>IF(A220&amp;""="","",IFERROR(INDEX('المجموعات'!$B$6:$B$105,MATCH(D220&amp;"",'المجموعات'!$A$6:$A$105,0))&amp;" - "&amp;INDEX('المجموعات'!$C$6:$C$105,MATCH(D220&amp;"",'المجموعات'!$A$6:$A$105,0)),"كود مجموعة غير موجود"))</f>
        <v/>
      </c>
      <c r="H220" s="21">
        <f>IF(A220&amp;""="","",IF(F220="متوقف",0,IFERROR(MAX(0,INDEX('المجموعات'!$F$6:$F$105,MATCH(D220&amp;"",'المجموعات'!$A$6:$A$105,0))-N(E220)),"")))</f>
        <v/>
      </c>
      <c r="I220" s="21">
        <f>IF(A220&amp;""="","",SUMIFS('الدفعات'!$E$6:$E$2005,'الدفعات'!$B$6:$B$2005,A220&amp;"",'الدفعات'!$C$6:$C$2005,D220&amp;"",'الدفعات'!$D$6:$D$2005,"&gt;="&amp;'الإعدادات'!$B$5,'الدفعات'!$D$6:$D$2005,"&lt;"&amp;'الإعدادات'!$B$6))</f>
        <v/>
      </c>
      <c r="J220" s="21">
        <f>IF(H220="","",ROUND(H220-I220,2))</f>
        <v/>
      </c>
      <c r="K220" s="20">
        <f>IF(A220&amp;""="","",COUNTIFS('الحضور'!$C$6:$C$3005,A220&amp;"",'الحضور'!$B$6:$B$3005,D220&amp;"",'الحضور'!$D$6:$D$3005,"حاضر",'الحضور'!$A$6:$A$3005,"&gt;="&amp;'الإعدادات'!$B$5,'الحضور'!$A$6:$A$3005,"&lt;"&amp;'الإعدادات'!$B$6))</f>
        <v/>
      </c>
      <c r="L220" s="20">
        <f>IF(A220&amp;""="","",COUNTIFS('الحضور'!$C$6:$C$3005,A220&amp;"",'الحضور'!$B$6:$B$3005,D220&amp;"",'الحضور'!$D$6:$D$3005,"غائب",'الحضور'!$A$6:$A$3005,"&gt;="&amp;'الإعدادات'!$B$5,'الحضور'!$A$6:$A$3005,"&lt;"&amp;'الإعدادات'!$B$6))</f>
        <v/>
      </c>
      <c r="M220" s="20">
        <f>IF(A220&amp;""="","",COUNTIFS('الحضور'!$C$6:$C$3005,A220&amp;"",'الحضور'!$B$6:$B$3005,D220&amp;"",'الحضور'!$D$6:$D$3005,"غائب بعذر",'الحضور'!$A$6:$A$3005,"&gt;="&amp;'الإعدادات'!$B$5,'الحضور'!$A$6:$A$3005,"&lt;"&amp;'الإعدادات'!$B$6))</f>
        <v/>
      </c>
      <c r="N220" s="22">
        <f>IF(A220&amp;""="","",IF(K220+L220=0,"",K220/(K220+L220)))</f>
        <v/>
      </c>
      <c r="O220" s="6">
        <f>IF(A220&amp;""="","",IF(H220="","كود مجموعة غير موجود",IF(F220="متوقف","متوقف",IF(J220&gt;0,IF(I220=0,"لم يدفع","جزئي"),"مسدد"))))</f>
        <v/>
      </c>
      <c r="P220" s="6">
        <f>IF(A220&amp;""="","",IF(AND(N('الإعدادات'!$B$7)&gt;0,L220&gt;='الإعدادات'!$B$7),"غياب متكرر",""))</f>
        <v/>
      </c>
      <c r="Q220" s="20">
        <f>IF(ISNUMBER(J220),IF(J220&gt;0,COUNTIFS($J$6:$J$505,"&gt;"&amp;J220)+COUNTIFS($J$6:J220,J220),""),"")</f>
        <v/>
      </c>
    </row>
    <row r="221">
      <c r="A221" s="5" t="n"/>
      <c r="B221" s="5" t="n"/>
      <c r="C221" s="17" t="n"/>
      <c r="D221" s="5" t="n"/>
      <c r="E221" s="18" t="n"/>
      <c r="F221" s="5" t="n"/>
      <c r="G221" s="6">
        <f>IF(A221&amp;""="","",IFERROR(INDEX('المجموعات'!$B$6:$B$105,MATCH(D221&amp;"",'المجموعات'!$A$6:$A$105,0))&amp;" - "&amp;INDEX('المجموعات'!$C$6:$C$105,MATCH(D221&amp;"",'المجموعات'!$A$6:$A$105,0)),"كود مجموعة غير موجود"))</f>
        <v/>
      </c>
      <c r="H221" s="21">
        <f>IF(A221&amp;""="","",IF(F221="متوقف",0,IFERROR(MAX(0,INDEX('المجموعات'!$F$6:$F$105,MATCH(D221&amp;"",'المجموعات'!$A$6:$A$105,0))-N(E221)),"")))</f>
        <v/>
      </c>
      <c r="I221" s="21">
        <f>IF(A221&amp;""="","",SUMIFS('الدفعات'!$E$6:$E$2005,'الدفعات'!$B$6:$B$2005,A221&amp;"",'الدفعات'!$C$6:$C$2005,D221&amp;"",'الدفعات'!$D$6:$D$2005,"&gt;="&amp;'الإعدادات'!$B$5,'الدفعات'!$D$6:$D$2005,"&lt;"&amp;'الإعدادات'!$B$6))</f>
        <v/>
      </c>
      <c r="J221" s="21">
        <f>IF(H221="","",ROUND(H221-I221,2))</f>
        <v/>
      </c>
      <c r="K221" s="20">
        <f>IF(A221&amp;""="","",COUNTIFS('الحضور'!$C$6:$C$3005,A221&amp;"",'الحضور'!$B$6:$B$3005,D221&amp;"",'الحضور'!$D$6:$D$3005,"حاضر",'الحضور'!$A$6:$A$3005,"&gt;="&amp;'الإعدادات'!$B$5,'الحضور'!$A$6:$A$3005,"&lt;"&amp;'الإعدادات'!$B$6))</f>
        <v/>
      </c>
      <c r="L221" s="20">
        <f>IF(A221&amp;""="","",COUNTIFS('الحضور'!$C$6:$C$3005,A221&amp;"",'الحضور'!$B$6:$B$3005,D221&amp;"",'الحضور'!$D$6:$D$3005,"غائب",'الحضور'!$A$6:$A$3005,"&gt;="&amp;'الإعدادات'!$B$5,'الحضور'!$A$6:$A$3005,"&lt;"&amp;'الإعدادات'!$B$6))</f>
        <v/>
      </c>
      <c r="M221" s="20">
        <f>IF(A221&amp;""="","",COUNTIFS('الحضور'!$C$6:$C$3005,A221&amp;"",'الحضور'!$B$6:$B$3005,D221&amp;"",'الحضور'!$D$6:$D$3005,"غائب بعذر",'الحضور'!$A$6:$A$3005,"&gt;="&amp;'الإعدادات'!$B$5,'الحضور'!$A$6:$A$3005,"&lt;"&amp;'الإعدادات'!$B$6))</f>
        <v/>
      </c>
      <c r="N221" s="22">
        <f>IF(A221&amp;""="","",IF(K221+L221=0,"",K221/(K221+L221)))</f>
        <v/>
      </c>
      <c r="O221" s="6">
        <f>IF(A221&amp;""="","",IF(H221="","كود مجموعة غير موجود",IF(F221="متوقف","متوقف",IF(J221&gt;0,IF(I221=0,"لم يدفع","جزئي"),"مسدد"))))</f>
        <v/>
      </c>
      <c r="P221" s="6">
        <f>IF(A221&amp;""="","",IF(AND(N('الإعدادات'!$B$7)&gt;0,L221&gt;='الإعدادات'!$B$7),"غياب متكرر",""))</f>
        <v/>
      </c>
      <c r="Q221" s="20">
        <f>IF(ISNUMBER(J221),IF(J221&gt;0,COUNTIFS($J$6:$J$505,"&gt;"&amp;J221)+COUNTIFS($J$6:J221,J221),""),"")</f>
        <v/>
      </c>
    </row>
    <row r="222">
      <c r="A222" s="5" t="n"/>
      <c r="B222" s="5" t="n"/>
      <c r="C222" s="17" t="n"/>
      <c r="D222" s="5" t="n"/>
      <c r="E222" s="18" t="n"/>
      <c r="F222" s="5" t="n"/>
      <c r="G222" s="6">
        <f>IF(A222&amp;""="","",IFERROR(INDEX('المجموعات'!$B$6:$B$105,MATCH(D222&amp;"",'المجموعات'!$A$6:$A$105,0))&amp;" - "&amp;INDEX('المجموعات'!$C$6:$C$105,MATCH(D222&amp;"",'المجموعات'!$A$6:$A$105,0)),"كود مجموعة غير موجود"))</f>
        <v/>
      </c>
      <c r="H222" s="21">
        <f>IF(A222&amp;""="","",IF(F222="متوقف",0,IFERROR(MAX(0,INDEX('المجموعات'!$F$6:$F$105,MATCH(D222&amp;"",'المجموعات'!$A$6:$A$105,0))-N(E222)),"")))</f>
        <v/>
      </c>
      <c r="I222" s="21">
        <f>IF(A222&amp;""="","",SUMIFS('الدفعات'!$E$6:$E$2005,'الدفعات'!$B$6:$B$2005,A222&amp;"",'الدفعات'!$C$6:$C$2005,D222&amp;"",'الدفعات'!$D$6:$D$2005,"&gt;="&amp;'الإعدادات'!$B$5,'الدفعات'!$D$6:$D$2005,"&lt;"&amp;'الإعدادات'!$B$6))</f>
        <v/>
      </c>
      <c r="J222" s="21">
        <f>IF(H222="","",ROUND(H222-I222,2))</f>
        <v/>
      </c>
      <c r="K222" s="20">
        <f>IF(A222&amp;""="","",COUNTIFS('الحضور'!$C$6:$C$3005,A222&amp;"",'الحضور'!$B$6:$B$3005,D222&amp;"",'الحضور'!$D$6:$D$3005,"حاضر",'الحضور'!$A$6:$A$3005,"&gt;="&amp;'الإعدادات'!$B$5,'الحضور'!$A$6:$A$3005,"&lt;"&amp;'الإعدادات'!$B$6))</f>
        <v/>
      </c>
      <c r="L222" s="20">
        <f>IF(A222&amp;""="","",COUNTIFS('الحضور'!$C$6:$C$3005,A222&amp;"",'الحضور'!$B$6:$B$3005,D222&amp;"",'الحضور'!$D$6:$D$3005,"غائب",'الحضور'!$A$6:$A$3005,"&gt;="&amp;'الإعدادات'!$B$5,'الحضور'!$A$6:$A$3005,"&lt;"&amp;'الإعدادات'!$B$6))</f>
        <v/>
      </c>
      <c r="M222" s="20">
        <f>IF(A222&amp;""="","",COUNTIFS('الحضور'!$C$6:$C$3005,A222&amp;"",'الحضور'!$B$6:$B$3005,D222&amp;"",'الحضور'!$D$6:$D$3005,"غائب بعذر",'الحضور'!$A$6:$A$3005,"&gt;="&amp;'الإعدادات'!$B$5,'الحضور'!$A$6:$A$3005,"&lt;"&amp;'الإعدادات'!$B$6))</f>
        <v/>
      </c>
      <c r="N222" s="22">
        <f>IF(A222&amp;""="","",IF(K222+L222=0,"",K222/(K222+L222)))</f>
        <v/>
      </c>
      <c r="O222" s="6">
        <f>IF(A222&amp;""="","",IF(H222="","كود مجموعة غير موجود",IF(F222="متوقف","متوقف",IF(J222&gt;0,IF(I222=0,"لم يدفع","جزئي"),"مسدد"))))</f>
        <v/>
      </c>
      <c r="P222" s="6">
        <f>IF(A222&amp;""="","",IF(AND(N('الإعدادات'!$B$7)&gt;0,L222&gt;='الإعدادات'!$B$7),"غياب متكرر",""))</f>
        <v/>
      </c>
      <c r="Q222" s="20">
        <f>IF(ISNUMBER(J222),IF(J222&gt;0,COUNTIFS($J$6:$J$505,"&gt;"&amp;J222)+COUNTIFS($J$6:J222,J222),""),"")</f>
        <v/>
      </c>
    </row>
    <row r="223">
      <c r="A223" s="5" t="n"/>
      <c r="B223" s="5" t="n"/>
      <c r="C223" s="17" t="n"/>
      <c r="D223" s="5" t="n"/>
      <c r="E223" s="18" t="n"/>
      <c r="F223" s="5" t="n"/>
      <c r="G223" s="6">
        <f>IF(A223&amp;""="","",IFERROR(INDEX('المجموعات'!$B$6:$B$105,MATCH(D223&amp;"",'المجموعات'!$A$6:$A$105,0))&amp;" - "&amp;INDEX('المجموعات'!$C$6:$C$105,MATCH(D223&amp;"",'المجموعات'!$A$6:$A$105,0)),"كود مجموعة غير موجود"))</f>
        <v/>
      </c>
      <c r="H223" s="21">
        <f>IF(A223&amp;""="","",IF(F223="متوقف",0,IFERROR(MAX(0,INDEX('المجموعات'!$F$6:$F$105,MATCH(D223&amp;"",'المجموعات'!$A$6:$A$105,0))-N(E223)),"")))</f>
        <v/>
      </c>
      <c r="I223" s="21">
        <f>IF(A223&amp;""="","",SUMIFS('الدفعات'!$E$6:$E$2005,'الدفعات'!$B$6:$B$2005,A223&amp;"",'الدفعات'!$C$6:$C$2005,D223&amp;"",'الدفعات'!$D$6:$D$2005,"&gt;="&amp;'الإعدادات'!$B$5,'الدفعات'!$D$6:$D$2005,"&lt;"&amp;'الإعدادات'!$B$6))</f>
        <v/>
      </c>
      <c r="J223" s="21">
        <f>IF(H223="","",ROUND(H223-I223,2))</f>
        <v/>
      </c>
      <c r="K223" s="20">
        <f>IF(A223&amp;""="","",COUNTIFS('الحضور'!$C$6:$C$3005,A223&amp;"",'الحضور'!$B$6:$B$3005,D223&amp;"",'الحضور'!$D$6:$D$3005,"حاضر",'الحضور'!$A$6:$A$3005,"&gt;="&amp;'الإعدادات'!$B$5,'الحضور'!$A$6:$A$3005,"&lt;"&amp;'الإعدادات'!$B$6))</f>
        <v/>
      </c>
      <c r="L223" s="20">
        <f>IF(A223&amp;""="","",COUNTIFS('الحضور'!$C$6:$C$3005,A223&amp;"",'الحضور'!$B$6:$B$3005,D223&amp;"",'الحضور'!$D$6:$D$3005,"غائب",'الحضور'!$A$6:$A$3005,"&gt;="&amp;'الإعدادات'!$B$5,'الحضور'!$A$6:$A$3005,"&lt;"&amp;'الإعدادات'!$B$6))</f>
        <v/>
      </c>
      <c r="M223" s="20">
        <f>IF(A223&amp;""="","",COUNTIFS('الحضور'!$C$6:$C$3005,A223&amp;"",'الحضور'!$B$6:$B$3005,D223&amp;"",'الحضور'!$D$6:$D$3005,"غائب بعذر",'الحضور'!$A$6:$A$3005,"&gt;="&amp;'الإعدادات'!$B$5,'الحضور'!$A$6:$A$3005,"&lt;"&amp;'الإعدادات'!$B$6))</f>
        <v/>
      </c>
      <c r="N223" s="22">
        <f>IF(A223&amp;""="","",IF(K223+L223=0,"",K223/(K223+L223)))</f>
        <v/>
      </c>
      <c r="O223" s="6">
        <f>IF(A223&amp;""="","",IF(H223="","كود مجموعة غير موجود",IF(F223="متوقف","متوقف",IF(J223&gt;0,IF(I223=0,"لم يدفع","جزئي"),"مسدد"))))</f>
        <v/>
      </c>
      <c r="P223" s="6">
        <f>IF(A223&amp;""="","",IF(AND(N('الإعدادات'!$B$7)&gt;0,L223&gt;='الإعدادات'!$B$7),"غياب متكرر",""))</f>
        <v/>
      </c>
      <c r="Q223" s="20">
        <f>IF(ISNUMBER(J223),IF(J223&gt;0,COUNTIFS($J$6:$J$505,"&gt;"&amp;J223)+COUNTIFS($J$6:J223,J223),""),"")</f>
        <v/>
      </c>
    </row>
    <row r="224">
      <c r="A224" s="5" t="n"/>
      <c r="B224" s="5" t="n"/>
      <c r="C224" s="17" t="n"/>
      <c r="D224" s="5" t="n"/>
      <c r="E224" s="18" t="n"/>
      <c r="F224" s="5" t="n"/>
      <c r="G224" s="6">
        <f>IF(A224&amp;""="","",IFERROR(INDEX('المجموعات'!$B$6:$B$105,MATCH(D224&amp;"",'المجموعات'!$A$6:$A$105,0))&amp;" - "&amp;INDEX('المجموعات'!$C$6:$C$105,MATCH(D224&amp;"",'المجموعات'!$A$6:$A$105,0)),"كود مجموعة غير موجود"))</f>
        <v/>
      </c>
      <c r="H224" s="21">
        <f>IF(A224&amp;""="","",IF(F224="متوقف",0,IFERROR(MAX(0,INDEX('المجموعات'!$F$6:$F$105,MATCH(D224&amp;"",'المجموعات'!$A$6:$A$105,0))-N(E224)),"")))</f>
        <v/>
      </c>
      <c r="I224" s="21">
        <f>IF(A224&amp;""="","",SUMIFS('الدفعات'!$E$6:$E$2005,'الدفعات'!$B$6:$B$2005,A224&amp;"",'الدفعات'!$C$6:$C$2005,D224&amp;"",'الدفعات'!$D$6:$D$2005,"&gt;="&amp;'الإعدادات'!$B$5,'الدفعات'!$D$6:$D$2005,"&lt;"&amp;'الإعدادات'!$B$6))</f>
        <v/>
      </c>
      <c r="J224" s="21">
        <f>IF(H224="","",ROUND(H224-I224,2))</f>
        <v/>
      </c>
      <c r="K224" s="20">
        <f>IF(A224&amp;""="","",COUNTIFS('الحضور'!$C$6:$C$3005,A224&amp;"",'الحضور'!$B$6:$B$3005,D224&amp;"",'الحضور'!$D$6:$D$3005,"حاضر",'الحضور'!$A$6:$A$3005,"&gt;="&amp;'الإعدادات'!$B$5,'الحضور'!$A$6:$A$3005,"&lt;"&amp;'الإعدادات'!$B$6))</f>
        <v/>
      </c>
      <c r="L224" s="20">
        <f>IF(A224&amp;""="","",COUNTIFS('الحضور'!$C$6:$C$3005,A224&amp;"",'الحضور'!$B$6:$B$3005,D224&amp;"",'الحضور'!$D$6:$D$3005,"غائب",'الحضور'!$A$6:$A$3005,"&gt;="&amp;'الإعدادات'!$B$5,'الحضور'!$A$6:$A$3005,"&lt;"&amp;'الإعدادات'!$B$6))</f>
        <v/>
      </c>
      <c r="M224" s="20">
        <f>IF(A224&amp;""="","",COUNTIFS('الحضور'!$C$6:$C$3005,A224&amp;"",'الحضور'!$B$6:$B$3005,D224&amp;"",'الحضور'!$D$6:$D$3005,"غائب بعذر",'الحضور'!$A$6:$A$3005,"&gt;="&amp;'الإعدادات'!$B$5,'الحضور'!$A$6:$A$3005,"&lt;"&amp;'الإعدادات'!$B$6))</f>
        <v/>
      </c>
      <c r="N224" s="22">
        <f>IF(A224&amp;""="","",IF(K224+L224=0,"",K224/(K224+L224)))</f>
        <v/>
      </c>
      <c r="O224" s="6">
        <f>IF(A224&amp;""="","",IF(H224="","كود مجموعة غير موجود",IF(F224="متوقف","متوقف",IF(J224&gt;0,IF(I224=0,"لم يدفع","جزئي"),"مسدد"))))</f>
        <v/>
      </c>
      <c r="P224" s="6">
        <f>IF(A224&amp;""="","",IF(AND(N('الإعدادات'!$B$7)&gt;0,L224&gt;='الإعدادات'!$B$7),"غياب متكرر",""))</f>
        <v/>
      </c>
      <c r="Q224" s="20">
        <f>IF(ISNUMBER(J224),IF(J224&gt;0,COUNTIFS($J$6:$J$505,"&gt;"&amp;J224)+COUNTIFS($J$6:J224,J224),""),"")</f>
        <v/>
      </c>
    </row>
    <row r="225">
      <c r="A225" s="5" t="n"/>
      <c r="B225" s="5" t="n"/>
      <c r="C225" s="17" t="n"/>
      <c r="D225" s="5" t="n"/>
      <c r="E225" s="18" t="n"/>
      <c r="F225" s="5" t="n"/>
      <c r="G225" s="6">
        <f>IF(A225&amp;""="","",IFERROR(INDEX('المجموعات'!$B$6:$B$105,MATCH(D225&amp;"",'المجموعات'!$A$6:$A$105,0))&amp;" - "&amp;INDEX('المجموعات'!$C$6:$C$105,MATCH(D225&amp;"",'المجموعات'!$A$6:$A$105,0)),"كود مجموعة غير موجود"))</f>
        <v/>
      </c>
      <c r="H225" s="21">
        <f>IF(A225&amp;""="","",IF(F225="متوقف",0,IFERROR(MAX(0,INDEX('المجموعات'!$F$6:$F$105,MATCH(D225&amp;"",'المجموعات'!$A$6:$A$105,0))-N(E225)),"")))</f>
        <v/>
      </c>
      <c r="I225" s="21">
        <f>IF(A225&amp;""="","",SUMIFS('الدفعات'!$E$6:$E$2005,'الدفعات'!$B$6:$B$2005,A225&amp;"",'الدفعات'!$C$6:$C$2005,D225&amp;"",'الدفعات'!$D$6:$D$2005,"&gt;="&amp;'الإعدادات'!$B$5,'الدفعات'!$D$6:$D$2005,"&lt;"&amp;'الإعدادات'!$B$6))</f>
        <v/>
      </c>
      <c r="J225" s="21">
        <f>IF(H225="","",ROUND(H225-I225,2))</f>
        <v/>
      </c>
      <c r="K225" s="20">
        <f>IF(A225&amp;""="","",COUNTIFS('الحضور'!$C$6:$C$3005,A225&amp;"",'الحضور'!$B$6:$B$3005,D225&amp;"",'الحضور'!$D$6:$D$3005,"حاضر",'الحضور'!$A$6:$A$3005,"&gt;="&amp;'الإعدادات'!$B$5,'الحضور'!$A$6:$A$3005,"&lt;"&amp;'الإعدادات'!$B$6))</f>
        <v/>
      </c>
      <c r="L225" s="20">
        <f>IF(A225&amp;""="","",COUNTIFS('الحضور'!$C$6:$C$3005,A225&amp;"",'الحضور'!$B$6:$B$3005,D225&amp;"",'الحضور'!$D$6:$D$3005,"غائب",'الحضور'!$A$6:$A$3005,"&gt;="&amp;'الإعدادات'!$B$5,'الحضور'!$A$6:$A$3005,"&lt;"&amp;'الإعدادات'!$B$6))</f>
        <v/>
      </c>
      <c r="M225" s="20">
        <f>IF(A225&amp;""="","",COUNTIFS('الحضور'!$C$6:$C$3005,A225&amp;"",'الحضور'!$B$6:$B$3005,D225&amp;"",'الحضور'!$D$6:$D$3005,"غائب بعذر",'الحضور'!$A$6:$A$3005,"&gt;="&amp;'الإعدادات'!$B$5,'الحضور'!$A$6:$A$3005,"&lt;"&amp;'الإعدادات'!$B$6))</f>
        <v/>
      </c>
      <c r="N225" s="22">
        <f>IF(A225&amp;""="","",IF(K225+L225=0,"",K225/(K225+L225)))</f>
        <v/>
      </c>
      <c r="O225" s="6">
        <f>IF(A225&amp;""="","",IF(H225="","كود مجموعة غير موجود",IF(F225="متوقف","متوقف",IF(J225&gt;0,IF(I225=0,"لم يدفع","جزئي"),"مسدد"))))</f>
        <v/>
      </c>
      <c r="P225" s="6">
        <f>IF(A225&amp;""="","",IF(AND(N('الإعدادات'!$B$7)&gt;0,L225&gt;='الإعدادات'!$B$7),"غياب متكرر",""))</f>
        <v/>
      </c>
      <c r="Q225" s="20">
        <f>IF(ISNUMBER(J225),IF(J225&gt;0,COUNTIFS($J$6:$J$505,"&gt;"&amp;J225)+COUNTIFS($J$6:J225,J225),""),"")</f>
        <v/>
      </c>
    </row>
    <row r="226">
      <c r="A226" s="5" t="n"/>
      <c r="B226" s="5" t="n"/>
      <c r="C226" s="17" t="n"/>
      <c r="D226" s="5" t="n"/>
      <c r="E226" s="18" t="n"/>
      <c r="F226" s="5" t="n"/>
      <c r="G226" s="6">
        <f>IF(A226&amp;""="","",IFERROR(INDEX('المجموعات'!$B$6:$B$105,MATCH(D226&amp;"",'المجموعات'!$A$6:$A$105,0))&amp;" - "&amp;INDEX('المجموعات'!$C$6:$C$105,MATCH(D226&amp;"",'المجموعات'!$A$6:$A$105,0)),"كود مجموعة غير موجود"))</f>
        <v/>
      </c>
      <c r="H226" s="21">
        <f>IF(A226&amp;""="","",IF(F226="متوقف",0,IFERROR(MAX(0,INDEX('المجموعات'!$F$6:$F$105,MATCH(D226&amp;"",'المجموعات'!$A$6:$A$105,0))-N(E226)),"")))</f>
        <v/>
      </c>
      <c r="I226" s="21">
        <f>IF(A226&amp;""="","",SUMIFS('الدفعات'!$E$6:$E$2005,'الدفعات'!$B$6:$B$2005,A226&amp;"",'الدفعات'!$C$6:$C$2005,D226&amp;"",'الدفعات'!$D$6:$D$2005,"&gt;="&amp;'الإعدادات'!$B$5,'الدفعات'!$D$6:$D$2005,"&lt;"&amp;'الإعدادات'!$B$6))</f>
        <v/>
      </c>
      <c r="J226" s="21">
        <f>IF(H226="","",ROUND(H226-I226,2))</f>
        <v/>
      </c>
      <c r="K226" s="20">
        <f>IF(A226&amp;""="","",COUNTIFS('الحضور'!$C$6:$C$3005,A226&amp;"",'الحضور'!$B$6:$B$3005,D226&amp;"",'الحضور'!$D$6:$D$3005,"حاضر",'الحضور'!$A$6:$A$3005,"&gt;="&amp;'الإعدادات'!$B$5,'الحضور'!$A$6:$A$3005,"&lt;"&amp;'الإعدادات'!$B$6))</f>
        <v/>
      </c>
      <c r="L226" s="20">
        <f>IF(A226&amp;""="","",COUNTIFS('الحضور'!$C$6:$C$3005,A226&amp;"",'الحضور'!$B$6:$B$3005,D226&amp;"",'الحضور'!$D$6:$D$3005,"غائب",'الحضور'!$A$6:$A$3005,"&gt;="&amp;'الإعدادات'!$B$5,'الحضور'!$A$6:$A$3005,"&lt;"&amp;'الإعدادات'!$B$6))</f>
        <v/>
      </c>
      <c r="M226" s="20">
        <f>IF(A226&amp;""="","",COUNTIFS('الحضور'!$C$6:$C$3005,A226&amp;"",'الحضور'!$B$6:$B$3005,D226&amp;"",'الحضور'!$D$6:$D$3005,"غائب بعذر",'الحضور'!$A$6:$A$3005,"&gt;="&amp;'الإعدادات'!$B$5,'الحضور'!$A$6:$A$3005,"&lt;"&amp;'الإعدادات'!$B$6))</f>
        <v/>
      </c>
      <c r="N226" s="22">
        <f>IF(A226&amp;""="","",IF(K226+L226=0,"",K226/(K226+L226)))</f>
        <v/>
      </c>
      <c r="O226" s="6">
        <f>IF(A226&amp;""="","",IF(H226="","كود مجموعة غير موجود",IF(F226="متوقف","متوقف",IF(J226&gt;0,IF(I226=0,"لم يدفع","جزئي"),"مسدد"))))</f>
        <v/>
      </c>
      <c r="P226" s="6">
        <f>IF(A226&amp;""="","",IF(AND(N('الإعدادات'!$B$7)&gt;0,L226&gt;='الإعدادات'!$B$7),"غياب متكرر",""))</f>
        <v/>
      </c>
      <c r="Q226" s="20">
        <f>IF(ISNUMBER(J226),IF(J226&gt;0,COUNTIFS($J$6:$J$505,"&gt;"&amp;J226)+COUNTIFS($J$6:J226,J226),""),"")</f>
        <v/>
      </c>
    </row>
    <row r="227">
      <c r="A227" s="5" t="n"/>
      <c r="B227" s="5" t="n"/>
      <c r="C227" s="17" t="n"/>
      <c r="D227" s="5" t="n"/>
      <c r="E227" s="18" t="n"/>
      <c r="F227" s="5" t="n"/>
      <c r="G227" s="6">
        <f>IF(A227&amp;""="","",IFERROR(INDEX('المجموعات'!$B$6:$B$105,MATCH(D227&amp;"",'المجموعات'!$A$6:$A$105,0))&amp;" - "&amp;INDEX('المجموعات'!$C$6:$C$105,MATCH(D227&amp;"",'المجموعات'!$A$6:$A$105,0)),"كود مجموعة غير موجود"))</f>
        <v/>
      </c>
      <c r="H227" s="21">
        <f>IF(A227&amp;""="","",IF(F227="متوقف",0,IFERROR(MAX(0,INDEX('المجموعات'!$F$6:$F$105,MATCH(D227&amp;"",'المجموعات'!$A$6:$A$105,0))-N(E227)),"")))</f>
        <v/>
      </c>
      <c r="I227" s="21">
        <f>IF(A227&amp;""="","",SUMIFS('الدفعات'!$E$6:$E$2005,'الدفعات'!$B$6:$B$2005,A227&amp;"",'الدفعات'!$C$6:$C$2005,D227&amp;"",'الدفعات'!$D$6:$D$2005,"&gt;="&amp;'الإعدادات'!$B$5,'الدفعات'!$D$6:$D$2005,"&lt;"&amp;'الإعدادات'!$B$6))</f>
        <v/>
      </c>
      <c r="J227" s="21">
        <f>IF(H227="","",ROUND(H227-I227,2))</f>
        <v/>
      </c>
      <c r="K227" s="20">
        <f>IF(A227&amp;""="","",COUNTIFS('الحضور'!$C$6:$C$3005,A227&amp;"",'الحضور'!$B$6:$B$3005,D227&amp;"",'الحضور'!$D$6:$D$3005,"حاضر",'الحضور'!$A$6:$A$3005,"&gt;="&amp;'الإعدادات'!$B$5,'الحضور'!$A$6:$A$3005,"&lt;"&amp;'الإعدادات'!$B$6))</f>
        <v/>
      </c>
      <c r="L227" s="20">
        <f>IF(A227&amp;""="","",COUNTIFS('الحضور'!$C$6:$C$3005,A227&amp;"",'الحضور'!$B$6:$B$3005,D227&amp;"",'الحضور'!$D$6:$D$3005,"غائب",'الحضور'!$A$6:$A$3005,"&gt;="&amp;'الإعدادات'!$B$5,'الحضور'!$A$6:$A$3005,"&lt;"&amp;'الإعدادات'!$B$6))</f>
        <v/>
      </c>
      <c r="M227" s="20">
        <f>IF(A227&amp;""="","",COUNTIFS('الحضور'!$C$6:$C$3005,A227&amp;"",'الحضور'!$B$6:$B$3005,D227&amp;"",'الحضور'!$D$6:$D$3005,"غائب بعذر",'الحضور'!$A$6:$A$3005,"&gt;="&amp;'الإعدادات'!$B$5,'الحضور'!$A$6:$A$3005,"&lt;"&amp;'الإعدادات'!$B$6))</f>
        <v/>
      </c>
      <c r="N227" s="22">
        <f>IF(A227&amp;""="","",IF(K227+L227=0,"",K227/(K227+L227)))</f>
        <v/>
      </c>
      <c r="O227" s="6">
        <f>IF(A227&amp;""="","",IF(H227="","كود مجموعة غير موجود",IF(F227="متوقف","متوقف",IF(J227&gt;0,IF(I227=0,"لم يدفع","جزئي"),"مسدد"))))</f>
        <v/>
      </c>
      <c r="P227" s="6">
        <f>IF(A227&amp;""="","",IF(AND(N('الإعدادات'!$B$7)&gt;0,L227&gt;='الإعدادات'!$B$7),"غياب متكرر",""))</f>
        <v/>
      </c>
      <c r="Q227" s="20">
        <f>IF(ISNUMBER(J227),IF(J227&gt;0,COUNTIFS($J$6:$J$505,"&gt;"&amp;J227)+COUNTIFS($J$6:J227,J227),""),"")</f>
        <v/>
      </c>
    </row>
    <row r="228">
      <c r="A228" s="5" t="n"/>
      <c r="B228" s="5" t="n"/>
      <c r="C228" s="17" t="n"/>
      <c r="D228" s="5" t="n"/>
      <c r="E228" s="18" t="n"/>
      <c r="F228" s="5" t="n"/>
      <c r="G228" s="6">
        <f>IF(A228&amp;""="","",IFERROR(INDEX('المجموعات'!$B$6:$B$105,MATCH(D228&amp;"",'المجموعات'!$A$6:$A$105,0))&amp;" - "&amp;INDEX('المجموعات'!$C$6:$C$105,MATCH(D228&amp;"",'المجموعات'!$A$6:$A$105,0)),"كود مجموعة غير موجود"))</f>
        <v/>
      </c>
      <c r="H228" s="21">
        <f>IF(A228&amp;""="","",IF(F228="متوقف",0,IFERROR(MAX(0,INDEX('المجموعات'!$F$6:$F$105,MATCH(D228&amp;"",'المجموعات'!$A$6:$A$105,0))-N(E228)),"")))</f>
        <v/>
      </c>
      <c r="I228" s="21">
        <f>IF(A228&amp;""="","",SUMIFS('الدفعات'!$E$6:$E$2005,'الدفعات'!$B$6:$B$2005,A228&amp;"",'الدفعات'!$C$6:$C$2005,D228&amp;"",'الدفعات'!$D$6:$D$2005,"&gt;="&amp;'الإعدادات'!$B$5,'الدفعات'!$D$6:$D$2005,"&lt;"&amp;'الإعدادات'!$B$6))</f>
        <v/>
      </c>
      <c r="J228" s="21">
        <f>IF(H228="","",ROUND(H228-I228,2))</f>
        <v/>
      </c>
      <c r="K228" s="20">
        <f>IF(A228&amp;""="","",COUNTIFS('الحضور'!$C$6:$C$3005,A228&amp;"",'الحضور'!$B$6:$B$3005,D228&amp;"",'الحضور'!$D$6:$D$3005,"حاضر",'الحضور'!$A$6:$A$3005,"&gt;="&amp;'الإعدادات'!$B$5,'الحضور'!$A$6:$A$3005,"&lt;"&amp;'الإعدادات'!$B$6))</f>
        <v/>
      </c>
      <c r="L228" s="20">
        <f>IF(A228&amp;""="","",COUNTIFS('الحضور'!$C$6:$C$3005,A228&amp;"",'الحضور'!$B$6:$B$3005,D228&amp;"",'الحضور'!$D$6:$D$3005,"غائب",'الحضور'!$A$6:$A$3005,"&gt;="&amp;'الإعدادات'!$B$5,'الحضور'!$A$6:$A$3005,"&lt;"&amp;'الإعدادات'!$B$6))</f>
        <v/>
      </c>
      <c r="M228" s="20">
        <f>IF(A228&amp;""="","",COUNTIFS('الحضور'!$C$6:$C$3005,A228&amp;"",'الحضور'!$B$6:$B$3005,D228&amp;"",'الحضور'!$D$6:$D$3005,"غائب بعذر",'الحضور'!$A$6:$A$3005,"&gt;="&amp;'الإعدادات'!$B$5,'الحضور'!$A$6:$A$3005,"&lt;"&amp;'الإعدادات'!$B$6))</f>
        <v/>
      </c>
      <c r="N228" s="22">
        <f>IF(A228&amp;""="","",IF(K228+L228=0,"",K228/(K228+L228)))</f>
        <v/>
      </c>
      <c r="O228" s="6">
        <f>IF(A228&amp;""="","",IF(H228="","كود مجموعة غير موجود",IF(F228="متوقف","متوقف",IF(J228&gt;0,IF(I228=0,"لم يدفع","جزئي"),"مسدد"))))</f>
        <v/>
      </c>
      <c r="P228" s="6">
        <f>IF(A228&amp;""="","",IF(AND(N('الإعدادات'!$B$7)&gt;0,L228&gt;='الإعدادات'!$B$7),"غياب متكرر",""))</f>
        <v/>
      </c>
      <c r="Q228" s="20">
        <f>IF(ISNUMBER(J228),IF(J228&gt;0,COUNTIFS($J$6:$J$505,"&gt;"&amp;J228)+COUNTIFS($J$6:J228,J228),""),"")</f>
        <v/>
      </c>
    </row>
    <row r="229">
      <c r="A229" s="5" t="n"/>
      <c r="B229" s="5" t="n"/>
      <c r="C229" s="17" t="n"/>
      <c r="D229" s="5" t="n"/>
      <c r="E229" s="18" t="n"/>
      <c r="F229" s="5" t="n"/>
      <c r="G229" s="6">
        <f>IF(A229&amp;""="","",IFERROR(INDEX('المجموعات'!$B$6:$B$105,MATCH(D229&amp;"",'المجموعات'!$A$6:$A$105,0))&amp;" - "&amp;INDEX('المجموعات'!$C$6:$C$105,MATCH(D229&amp;"",'المجموعات'!$A$6:$A$105,0)),"كود مجموعة غير موجود"))</f>
        <v/>
      </c>
      <c r="H229" s="21">
        <f>IF(A229&amp;""="","",IF(F229="متوقف",0,IFERROR(MAX(0,INDEX('المجموعات'!$F$6:$F$105,MATCH(D229&amp;"",'المجموعات'!$A$6:$A$105,0))-N(E229)),"")))</f>
        <v/>
      </c>
      <c r="I229" s="21">
        <f>IF(A229&amp;""="","",SUMIFS('الدفعات'!$E$6:$E$2005,'الدفعات'!$B$6:$B$2005,A229&amp;"",'الدفعات'!$C$6:$C$2005,D229&amp;"",'الدفعات'!$D$6:$D$2005,"&gt;="&amp;'الإعدادات'!$B$5,'الدفعات'!$D$6:$D$2005,"&lt;"&amp;'الإعدادات'!$B$6))</f>
        <v/>
      </c>
      <c r="J229" s="21">
        <f>IF(H229="","",ROUND(H229-I229,2))</f>
        <v/>
      </c>
      <c r="K229" s="20">
        <f>IF(A229&amp;""="","",COUNTIFS('الحضور'!$C$6:$C$3005,A229&amp;"",'الحضور'!$B$6:$B$3005,D229&amp;"",'الحضور'!$D$6:$D$3005,"حاضر",'الحضور'!$A$6:$A$3005,"&gt;="&amp;'الإعدادات'!$B$5,'الحضور'!$A$6:$A$3005,"&lt;"&amp;'الإعدادات'!$B$6))</f>
        <v/>
      </c>
      <c r="L229" s="20">
        <f>IF(A229&amp;""="","",COUNTIFS('الحضور'!$C$6:$C$3005,A229&amp;"",'الحضور'!$B$6:$B$3005,D229&amp;"",'الحضور'!$D$6:$D$3005,"غائب",'الحضور'!$A$6:$A$3005,"&gt;="&amp;'الإعدادات'!$B$5,'الحضور'!$A$6:$A$3005,"&lt;"&amp;'الإعدادات'!$B$6))</f>
        <v/>
      </c>
      <c r="M229" s="20">
        <f>IF(A229&amp;""="","",COUNTIFS('الحضور'!$C$6:$C$3005,A229&amp;"",'الحضور'!$B$6:$B$3005,D229&amp;"",'الحضور'!$D$6:$D$3005,"غائب بعذر",'الحضور'!$A$6:$A$3005,"&gt;="&amp;'الإعدادات'!$B$5,'الحضور'!$A$6:$A$3005,"&lt;"&amp;'الإعدادات'!$B$6))</f>
        <v/>
      </c>
      <c r="N229" s="22">
        <f>IF(A229&amp;""="","",IF(K229+L229=0,"",K229/(K229+L229)))</f>
        <v/>
      </c>
      <c r="O229" s="6">
        <f>IF(A229&amp;""="","",IF(H229="","كود مجموعة غير موجود",IF(F229="متوقف","متوقف",IF(J229&gt;0,IF(I229=0,"لم يدفع","جزئي"),"مسدد"))))</f>
        <v/>
      </c>
      <c r="P229" s="6">
        <f>IF(A229&amp;""="","",IF(AND(N('الإعدادات'!$B$7)&gt;0,L229&gt;='الإعدادات'!$B$7),"غياب متكرر",""))</f>
        <v/>
      </c>
      <c r="Q229" s="20">
        <f>IF(ISNUMBER(J229),IF(J229&gt;0,COUNTIFS($J$6:$J$505,"&gt;"&amp;J229)+COUNTIFS($J$6:J229,J229),""),"")</f>
        <v/>
      </c>
    </row>
    <row r="230">
      <c r="A230" s="5" t="n"/>
      <c r="B230" s="5" t="n"/>
      <c r="C230" s="17" t="n"/>
      <c r="D230" s="5" t="n"/>
      <c r="E230" s="18" t="n"/>
      <c r="F230" s="5" t="n"/>
      <c r="G230" s="6">
        <f>IF(A230&amp;""="","",IFERROR(INDEX('المجموعات'!$B$6:$B$105,MATCH(D230&amp;"",'المجموعات'!$A$6:$A$105,0))&amp;" - "&amp;INDEX('المجموعات'!$C$6:$C$105,MATCH(D230&amp;"",'المجموعات'!$A$6:$A$105,0)),"كود مجموعة غير موجود"))</f>
        <v/>
      </c>
      <c r="H230" s="21">
        <f>IF(A230&amp;""="","",IF(F230="متوقف",0,IFERROR(MAX(0,INDEX('المجموعات'!$F$6:$F$105,MATCH(D230&amp;"",'المجموعات'!$A$6:$A$105,0))-N(E230)),"")))</f>
        <v/>
      </c>
      <c r="I230" s="21">
        <f>IF(A230&amp;""="","",SUMIFS('الدفعات'!$E$6:$E$2005,'الدفعات'!$B$6:$B$2005,A230&amp;"",'الدفعات'!$C$6:$C$2005,D230&amp;"",'الدفعات'!$D$6:$D$2005,"&gt;="&amp;'الإعدادات'!$B$5,'الدفعات'!$D$6:$D$2005,"&lt;"&amp;'الإعدادات'!$B$6))</f>
        <v/>
      </c>
      <c r="J230" s="21">
        <f>IF(H230="","",ROUND(H230-I230,2))</f>
        <v/>
      </c>
      <c r="K230" s="20">
        <f>IF(A230&amp;""="","",COUNTIFS('الحضور'!$C$6:$C$3005,A230&amp;"",'الحضور'!$B$6:$B$3005,D230&amp;"",'الحضور'!$D$6:$D$3005,"حاضر",'الحضور'!$A$6:$A$3005,"&gt;="&amp;'الإعدادات'!$B$5,'الحضور'!$A$6:$A$3005,"&lt;"&amp;'الإعدادات'!$B$6))</f>
        <v/>
      </c>
      <c r="L230" s="20">
        <f>IF(A230&amp;""="","",COUNTIFS('الحضور'!$C$6:$C$3005,A230&amp;"",'الحضور'!$B$6:$B$3005,D230&amp;"",'الحضور'!$D$6:$D$3005,"غائب",'الحضور'!$A$6:$A$3005,"&gt;="&amp;'الإعدادات'!$B$5,'الحضور'!$A$6:$A$3005,"&lt;"&amp;'الإعدادات'!$B$6))</f>
        <v/>
      </c>
      <c r="M230" s="20">
        <f>IF(A230&amp;""="","",COUNTIFS('الحضور'!$C$6:$C$3005,A230&amp;"",'الحضور'!$B$6:$B$3005,D230&amp;"",'الحضور'!$D$6:$D$3005,"غائب بعذر",'الحضور'!$A$6:$A$3005,"&gt;="&amp;'الإعدادات'!$B$5,'الحضور'!$A$6:$A$3005,"&lt;"&amp;'الإعدادات'!$B$6))</f>
        <v/>
      </c>
      <c r="N230" s="22">
        <f>IF(A230&amp;""="","",IF(K230+L230=0,"",K230/(K230+L230)))</f>
        <v/>
      </c>
      <c r="O230" s="6">
        <f>IF(A230&amp;""="","",IF(H230="","كود مجموعة غير موجود",IF(F230="متوقف","متوقف",IF(J230&gt;0,IF(I230=0,"لم يدفع","جزئي"),"مسدد"))))</f>
        <v/>
      </c>
      <c r="P230" s="6">
        <f>IF(A230&amp;""="","",IF(AND(N('الإعدادات'!$B$7)&gt;0,L230&gt;='الإعدادات'!$B$7),"غياب متكرر",""))</f>
        <v/>
      </c>
      <c r="Q230" s="20">
        <f>IF(ISNUMBER(J230),IF(J230&gt;0,COUNTIFS($J$6:$J$505,"&gt;"&amp;J230)+COUNTIFS($J$6:J230,J230),""),"")</f>
        <v/>
      </c>
    </row>
    <row r="231">
      <c r="A231" s="5" t="n"/>
      <c r="B231" s="5" t="n"/>
      <c r="C231" s="17" t="n"/>
      <c r="D231" s="5" t="n"/>
      <c r="E231" s="18" t="n"/>
      <c r="F231" s="5" t="n"/>
      <c r="G231" s="6">
        <f>IF(A231&amp;""="","",IFERROR(INDEX('المجموعات'!$B$6:$B$105,MATCH(D231&amp;"",'المجموعات'!$A$6:$A$105,0))&amp;" - "&amp;INDEX('المجموعات'!$C$6:$C$105,MATCH(D231&amp;"",'المجموعات'!$A$6:$A$105,0)),"كود مجموعة غير موجود"))</f>
        <v/>
      </c>
      <c r="H231" s="21">
        <f>IF(A231&amp;""="","",IF(F231="متوقف",0,IFERROR(MAX(0,INDEX('المجموعات'!$F$6:$F$105,MATCH(D231&amp;"",'المجموعات'!$A$6:$A$105,0))-N(E231)),"")))</f>
        <v/>
      </c>
      <c r="I231" s="21">
        <f>IF(A231&amp;""="","",SUMIFS('الدفعات'!$E$6:$E$2005,'الدفعات'!$B$6:$B$2005,A231&amp;"",'الدفعات'!$C$6:$C$2005,D231&amp;"",'الدفعات'!$D$6:$D$2005,"&gt;="&amp;'الإعدادات'!$B$5,'الدفعات'!$D$6:$D$2005,"&lt;"&amp;'الإعدادات'!$B$6))</f>
        <v/>
      </c>
      <c r="J231" s="21">
        <f>IF(H231="","",ROUND(H231-I231,2))</f>
        <v/>
      </c>
      <c r="K231" s="20">
        <f>IF(A231&amp;""="","",COUNTIFS('الحضور'!$C$6:$C$3005,A231&amp;"",'الحضور'!$B$6:$B$3005,D231&amp;"",'الحضور'!$D$6:$D$3005,"حاضر",'الحضور'!$A$6:$A$3005,"&gt;="&amp;'الإعدادات'!$B$5,'الحضور'!$A$6:$A$3005,"&lt;"&amp;'الإعدادات'!$B$6))</f>
        <v/>
      </c>
      <c r="L231" s="20">
        <f>IF(A231&amp;""="","",COUNTIFS('الحضور'!$C$6:$C$3005,A231&amp;"",'الحضور'!$B$6:$B$3005,D231&amp;"",'الحضور'!$D$6:$D$3005,"غائب",'الحضور'!$A$6:$A$3005,"&gt;="&amp;'الإعدادات'!$B$5,'الحضور'!$A$6:$A$3005,"&lt;"&amp;'الإعدادات'!$B$6))</f>
        <v/>
      </c>
      <c r="M231" s="20">
        <f>IF(A231&amp;""="","",COUNTIFS('الحضور'!$C$6:$C$3005,A231&amp;"",'الحضور'!$B$6:$B$3005,D231&amp;"",'الحضور'!$D$6:$D$3005,"غائب بعذر",'الحضور'!$A$6:$A$3005,"&gt;="&amp;'الإعدادات'!$B$5,'الحضور'!$A$6:$A$3005,"&lt;"&amp;'الإعدادات'!$B$6))</f>
        <v/>
      </c>
      <c r="N231" s="22">
        <f>IF(A231&amp;""="","",IF(K231+L231=0,"",K231/(K231+L231)))</f>
        <v/>
      </c>
      <c r="O231" s="6">
        <f>IF(A231&amp;""="","",IF(H231="","كود مجموعة غير موجود",IF(F231="متوقف","متوقف",IF(J231&gt;0,IF(I231=0,"لم يدفع","جزئي"),"مسدد"))))</f>
        <v/>
      </c>
      <c r="P231" s="6">
        <f>IF(A231&amp;""="","",IF(AND(N('الإعدادات'!$B$7)&gt;0,L231&gt;='الإعدادات'!$B$7),"غياب متكرر",""))</f>
        <v/>
      </c>
      <c r="Q231" s="20">
        <f>IF(ISNUMBER(J231),IF(J231&gt;0,COUNTIFS($J$6:$J$505,"&gt;"&amp;J231)+COUNTIFS($J$6:J231,J231),""),"")</f>
        <v/>
      </c>
    </row>
    <row r="232">
      <c r="A232" s="5" t="n"/>
      <c r="B232" s="5" t="n"/>
      <c r="C232" s="17" t="n"/>
      <c r="D232" s="5" t="n"/>
      <c r="E232" s="18" t="n"/>
      <c r="F232" s="5" t="n"/>
      <c r="G232" s="6">
        <f>IF(A232&amp;""="","",IFERROR(INDEX('المجموعات'!$B$6:$B$105,MATCH(D232&amp;"",'المجموعات'!$A$6:$A$105,0))&amp;" - "&amp;INDEX('المجموعات'!$C$6:$C$105,MATCH(D232&amp;"",'المجموعات'!$A$6:$A$105,0)),"كود مجموعة غير موجود"))</f>
        <v/>
      </c>
      <c r="H232" s="21">
        <f>IF(A232&amp;""="","",IF(F232="متوقف",0,IFERROR(MAX(0,INDEX('المجموعات'!$F$6:$F$105,MATCH(D232&amp;"",'المجموعات'!$A$6:$A$105,0))-N(E232)),"")))</f>
        <v/>
      </c>
      <c r="I232" s="21">
        <f>IF(A232&amp;""="","",SUMIFS('الدفعات'!$E$6:$E$2005,'الدفعات'!$B$6:$B$2005,A232&amp;"",'الدفعات'!$C$6:$C$2005,D232&amp;"",'الدفعات'!$D$6:$D$2005,"&gt;="&amp;'الإعدادات'!$B$5,'الدفعات'!$D$6:$D$2005,"&lt;"&amp;'الإعدادات'!$B$6))</f>
        <v/>
      </c>
      <c r="J232" s="21">
        <f>IF(H232="","",ROUND(H232-I232,2))</f>
        <v/>
      </c>
      <c r="K232" s="20">
        <f>IF(A232&amp;""="","",COUNTIFS('الحضور'!$C$6:$C$3005,A232&amp;"",'الحضور'!$B$6:$B$3005,D232&amp;"",'الحضور'!$D$6:$D$3005,"حاضر",'الحضور'!$A$6:$A$3005,"&gt;="&amp;'الإعدادات'!$B$5,'الحضور'!$A$6:$A$3005,"&lt;"&amp;'الإعدادات'!$B$6))</f>
        <v/>
      </c>
      <c r="L232" s="20">
        <f>IF(A232&amp;""="","",COUNTIFS('الحضور'!$C$6:$C$3005,A232&amp;"",'الحضور'!$B$6:$B$3005,D232&amp;"",'الحضور'!$D$6:$D$3005,"غائب",'الحضور'!$A$6:$A$3005,"&gt;="&amp;'الإعدادات'!$B$5,'الحضور'!$A$6:$A$3005,"&lt;"&amp;'الإعدادات'!$B$6))</f>
        <v/>
      </c>
      <c r="M232" s="20">
        <f>IF(A232&amp;""="","",COUNTIFS('الحضور'!$C$6:$C$3005,A232&amp;"",'الحضور'!$B$6:$B$3005,D232&amp;"",'الحضور'!$D$6:$D$3005,"غائب بعذر",'الحضور'!$A$6:$A$3005,"&gt;="&amp;'الإعدادات'!$B$5,'الحضور'!$A$6:$A$3005,"&lt;"&amp;'الإعدادات'!$B$6))</f>
        <v/>
      </c>
      <c r="N232" s="22">
        <f>IF(A232&amp;""="","",IF(K232+L232=0,"",K232/(K232+L232)))</f>
        <v/>
      </c>
      <c r="O232" s="6">
        <f>IF(A232&amp;""="","",IF(H232="","كود مجموعة غير موجود",IF(F232="متوقف","متوقف",IF(J232&gt;0,IF(I232=0,"لم يدفع","جزئي"),"مسدد"))))</f>
        <v/>
      </c>
      <c r="P232" s="6">
        <f>IF(A232&amp;""="","",IF(AND(N('الإعدادات'!$B$7)&gt;0,L232&gt;='الإعدادات'!$B$7),"غياب متكرر",""))</f>
        <v/>
      </c>
      <c r="Q232" s="20">
        <f>IF(ISNUMBER(J232),IF(J232&gt;0,COUNTIFS($J$6:$J$505,"&gt;"&amp;J232)+COUNTIFS($J$6:J232,J232),""),"")</f>
        <v/>
      </c>
    </row>
    <row r="233">
      <c r="A233" s="5" t="n"/>
      <c r="B233" s="5" t="n"/>
      <c r="C233" s="17" t="n"/>
      <c r="D233" s="5" t="n"/>
      <c r="E233" s="18" t="n"/>
      <c r="F233" s="5" t="n"/>
      <c r="G233" s="6">
        <f>IF(A233&amp;""="","",IFERROR(INDEX('المجموعات'!$B$6:$B$105,MATCH(D233&amp;"",'المجموعات'!$A$6:$A$105,0))&amp;" - "&amp;INDEX('المجموعات'!$C$6:$C$105,MATCH(D233&amp;"",'المجموعات'!$A$6:$A$105,0)),"كود مجموعة غير موجود"))</f>
        <v/>
      </c>
      <c r="H233" s="21">
        <f>IF(A233&amp;""="","",IF(F233="متوقف",0,IFERROR(MAX(0,INDEX('المجموعات'!$F$6:$F$105,MATCH(D233&amp;"",'المجموعات'!$A$6:$A$105,0))-N(E233)),"")))</f>
        <v/>
      </c>
      <c r="I233" s="21">
        <f>IF(A233&amp;""="","",SUMIFS('الدفعات'!$E$6:$E$2005,'الدفعات'!$B$6:$B$2005,A233&amp;"",'الدفعات'!$C$6:$C$2005,D233&amp;"",'الدفعات'!$D$6:$D$2005,"&gt;="&amp;'الإعدادات'!$B$5,'الدفعات'!$D$6:$D$2005,"&lt;"&amp;'الإعدادات'!$B$6))</f>
        <v/>
      </c>
      <c r="J233" s="21">
        <f>IF(H233="","",ROUND(H233-I233,2))</f>
        <v/>
      </c>
      <c r="K233" s="20">
        <f>IF(A233&amp;""="","",COUNTIFS('الحضور'!$C$6:$C$3005,A233&amp;"",'الحضور'!$B$6:$B$3005,D233&amp;"",'الحضور'!$D$6:$D$3005,"حاضر",'الحضور'!$A$6:$A$3005,"&gt;="&amp;'الإعدادات'!$B$5,'الحضور'!$A$6:$A$3005,"&lt;"&amp;'الإعدادات'!$B$6))</f>
        <v/>
      </c>
      <c r="L233" s="20">
        <f>IF(A233&amp;""="","",COUNTIFS('الحضور'!$C$6:$C$3005,A233&amp;"",'الحضور'!$B$6:$B$3005,D233&amp;"",'الحضور'!$D$6:$D$3005,"غائب",'الحضور'!$A$6:$A$3005,"&gt;="&amp;'الإعدادات'!$B$5,'الحضور'!$A$6:$A$3005,"&lt;"&amp;'الإعدادات'!$B$6))</f>
        <v/>
      </c>
      <c r="M233" s="20">
        <f>IF(A233&amp;""="","",COUNTIFS('الحضور'!$C$6:$C$3005,A233&amp;"",'الحضور'!$B$6:$B$3005,D233&amp;"",'الحضور'!$D$6:$D$3005,"غائب بعذر",'الحضور'!$A$6:$A$3005,"&gt;="&amp;'الإعدادات'!$B$5,'الحضور'!$A$6:$A$3005,"&lt;"&amp;'الإعدادات'!$B$6))</f>
        <v/>
      </c>
      <c r="N233" s="22">
        <f>IF(A233&amp;""="","",IF(K233+L233=0,"",K233/(K233+L233)))</f>
        <v/>
      </c>
      <c r="O233" s="6">
        <f>IF(A233&amp;""="","",IF(H233="","كود مجموعة غير موجود",IF(F233="متوقف","متوقف",IF(J233&gt;0,IF(I233=0,"لم يدفع","جزئي"),"مسدد"))))</f>
        <v/>
      </c>
      <c r="P233" s="6">
        <f>IF(A233&amp;""="","",IF(AND(N('الإعدادات'!$B$7)&gt;0,L233&gt;='الإعدادات'!$B$7),"غياب متكرر",""))</f>
        <v/>
      </c>
      <c r="Q233" s="20">
        <f>IF(ISNUMBER(J233),IF(J233&gt;0,COUNTIFS($J$6:$J$505,"&gt;"&amp;J233)+COUNTIFS($J$6:J233,J233),""),"")</f>
        <v/>
      </c>
    </row>
    <row r="234">
      <c r="A234" s="5" t="n"/>
      <c r="B234" s="5" t="n"/>
      <c r="C234" s="17" t="n"/>
      <c r="D234" s="5" t="n"/>
      <c r="E234" s="18" t="n"/>
      <c r="F234" s="5" t="n"/>
      <c r="G234" s="6">
        <f>IF(A234&amp;""="","",IFERROR(INDEX('المجموعات'!$B$6:$B$105,MATCH(D234&amp;"",'المجموعات'!$A$6:$A$105,0))&amp;" - "&amp;INDEX('المجموعات'!$C$6:$C$105,MATCH(D234&amp;"",'المجموعات'!$A$6:$A$105,0)),"كود مجموعة غير موجود"))</f>
        <v/>
      </c>
      <c r="H234" s="21">
        <f>IF(A234&amp;""="","",IF(F234="متوقف",0,IFERROR(MAX(0,INDEX('المجموعات'!$F$6:$F$105,MATCH(D234&amp;"",'المجموعات'!$A$6:$A$105,0))-N(E234)),"")))</f>
        <v/>
      </c>
      <c r="I234" s="21">
        <f>IF(A234&amp;""="","",SUMIFS('الدفعات'!$E$6:$E$2005,'الدفعات'!$B$6:$B$2005,A234&amp;"",'الدفعات'!$C$6:$C$2005,D234&amp;"",'الدفعات'!$D$6:$D$2005,"&gt;="&amp;'الإعدادات'!$B$5,'الدفعات'!$D$6:$D$2005,"&lt;"&amp;'الإعدادات'!$B$6))</f>
        <v/>
      </c>
      <c r="J234" s="21">
        <f>IF(H234="","",ROUND(H234-I234,2))</f>
        <v/>
      </c>
      <c r="K234" s="20">
        <f>IF(A234&amp;""="","",COUNTIFS('الحضور'!$C$6:$C$3005,A234&amp;"",'الحضور'!$B$6:$B$3005,D234&amp;"",'الحضور'!$D$6:$D$3005,"حاضر",'الحضور'!$A$6:$A$3005,"&gt;="&amp;'الإعدادات'!$B$5,'الحضور'!$A$6:$A$3005,"&lt;"&amp;'الإعدادات'!$B$6))</f>
        <v/>
      </c>
      <c r="L234" s="20">
        <f>IF(A234&amp;""="","",COUNTIFS('الحضور'!$C$6:$C$3005,A234&amp;"",'الحضور'!$B$6:$B$3005,D234&amp;"",'الحضور'!$D$6:$D$3005,"غائب",'الحضور'!$A$6:$A$3005,"&gt;="&amp;'الإعدادات'!$B$5,'الحضور'!$A$6:$A$3005,"&lt;"&amp;'الإعدادات'!$B$6))</f>
        <v/>
      </c>
      <c r="M234" s="20">
        <f>IF(A234&amp;""="","",COUNTIFS('الحضور'!$C$6:$C$3005,A234&amp;"",'الحضور'!$B$6:$B$3005,D234&amp;"",'الحضور'!$D$6:$D$3005,"غائب بعذر",'الحضور'!$A$6:$A$3005,"&gt;="&amp;'الإعدادات'!$B$5,'الحضور'!$A$6:$A$3005,"&lt;"&amp;'الإعدادات'!$B$6))</f>
        <v/>
      </c>
      <c r="N234" s="22">
        <f>IF(A234&amp;""="","",IF(K234+L234=0,"",K234/(K234+L234)))</f>
        <v/>
      </c>
      <c r="O234" s="6">
        <f>IF(A234&amp;""="","",IF(H234="","كود مجموعة غير موجود",IF(F234="متوقف","متوقف",IF(J234&gt;0,IF(I234=0,"لم يدفع","جزئي"),"مسدد"))))</f>
        <v/>
      </c>
      <c r="P234" s="6">
        <f>IF(A234&amp;""="","",IF(AND(N('الإعدادات'!$B$7)&gt;0,L234&gt;='الإعدادات'!$B$7),"غياب متكرر",""))</f>
        <v/>
      </c>
      <c r="Q234" s="20">
        <f>IF(ISNUMBER(J234),IF(J234&gt;0,COUNTIFS($J$6:$J$505,"&gt;"&amp;J234)+COUNTIFS($J$6:J234,J234),""),"")</f>
        <v/>
      </c>
    </row>
    <row r="235">
      <c r="A235" s="5" t="n"/>
      <c r="B235" s="5" t="n"/>
      <c r="C235" s="17" t="n"/>
      <c r="D235" s="5" t="n"/>
      <c r="E235" s="18" t="n"/>
      <c r="F235" s="5" t="n"/>
      <c r="G235" s="6">
        <f>IF(A235&amp;""="","",IFERROR(INDEX('المجموعات'!$B$6:$B$105,MATCH(D235&amp;"",'المجموعات'!$A$6:$A$105,0))&amp;" - "&amp;INDEX('المجموعات'!$C$6:$C$105,MATCH(D235&amp;"",'المجموعات'!$A$6:$A$105,0)),"كود مجموعة غير موجود"))</f>
        <v/>
      </c>
      <c r="H235" s="21">
        <f>IF(A235&amp;""="","",IF(F235="متوقف",0,IFERROR(MAX(0,INDEX('المجموعات'!$F$6:$F$105,MATCH(D235&amp;"",'المجموعات'!$A$6:$A$105,0))-N(E235)),"")))</f>
        <v/>
      </c>
      <c r="I235" s="21">
        <f>IF(A235&amp;""="","",SUMIFS('الدفعات'!$E$6:$E$2005,'الدفعات'!$B$6:$B$2005,A235&amp;"",'الدفعات'!$C$6:$C$2005,D235&amp;"",'الدفعات'!$D$6:$D$2005,"&gt;="&amp;'الإعدادات'!$B$5,'الدفعات'!$D$6:$D$2005,"&lt;"&amp;'الإعدادات'!$B$6))</f>
        <v/>
      </c>
      <c r="J235" s="21">
        <f>IF(H235="","",ROUND(H235-I235,2))</f>
        <v/>
      </c>
      <c r="K235" s="20">
        <f>IF(A235&amp;""="","",COUNTIFS('الحضور'!$C$6:$C$3005,A235&amp;"",'الحضور'!$B$6:$B$3005,D235&amp;"",'الحضور'!$D$6:$D$3005,"حاضر",'الحضور'!$A$6:$A$3005,"&gt;="&amp;'الإعدادات'!$B$5,'الحضور'!$A$6:$A$3005,"&lt;"&amp;'الإعدادات'!$B$6))</f>
        <v/>
      </c>
      <c r="L235" s="20">
        <f>IF(A235&amp;""="","",COUNTIFS('الحضور'!$C$6:$C$3005,A235&amp;"",'الحضور'!$B$6:$B$3005,D235&amp;"",'الحضور'!$D$6:$D$3005,"غائب",'الحضور'!$A$6:$A$3005,"&gt;="&amp;'الإعدادات'!$B$5,'الحضور'!$A$6:$A$3005,"&lt;"&amp;'الإعدادات'!$B$6))</f>
        <v/>
      </c>
      <c r="M235" s="20">
        <f>IF(A235&amp;""="","",COUNTIFS('الحضور'!$C$6:$C$3005,A235&amp;"",'الحضور'!$B$6:$B$3005,D235&amp;"",'الحضور'!$D$6:$D$3005,"غائب بعذر",'الحضور'!$A$6:$A$3005,"&gt;="&amp;'الإعدادات'!$B$5,'الحضور'!$A$6:$A$3005,"&lt;"&amp;'الإعدادات'!$B$6))</f>
        <v/>
      </c>
      <c r="N235" s="22">
        <f>IF(A235&amp;""="","",IF(K235+L235=0,"",K235/(K235+L235)))</f>
        <v/>
      </c>
      <c r="O235" s="6">
        <f>IF(A235&amp;""="","",IF(H235="","كود مجموعة غير موجود",IF(F235="متوقف","متوقف",IF(J235&gt;0,IF(I235=0,"لم يدفع","جزئي"),"مسدد"))))</f>
        <v/>
      </c>
      <c r="P235" s="6">
        <f>IF(A235&amp;""="","",IF(AND(N('الإعدادات'!$B$7)&gt;0,L235&gt;='الإعدادات'!$B$7),"غياب متكرر",""))</f>
        <v/>
      </c>
      <c r="Q235" s="20">
        <f>IF(ISNUMBER(J235),IF(J235&gt;0,COUNTIFS($J$6:$J$505,"&gt;"&amp;J235)+COUNTIFS($J$6:J235,J235),""),"")</f>
        <v/>
      </c>
    </row>
    <row r="236">
      <c r="A236" s="5" t="n"/>
      <c r="B236" s="5" t="n"/>
      <c r="C236" s="17" t="n"/>
      <c r="D236" s="5" t="n"/>
      <c r="E236" s="18" t="n"/>
      <c r="F236" s="5" t="n"/>
      <c r="G236" s="6">
        <f>IF(A236&amp;""="","",IFERROR(INDEX('المجموعات'!$B$6:$B$105,MATCH(D236&amp;"",'المجموعات'!$A$6:$A$105,0))&amp;" - "&amp;INDEX('المجموعات'!$C$6:$C$105,MATCH(D236&amp;"",'المجموعات'!$A$6:$A$105,0)),"كود مجموعة غير موجود"))</f>
        <v/>
      </c>
      <c r="H236" s="21">
        <f>IF(A236&amp;""="","",IF(F236="متوقف",0,IFERROR(MAX(0,INDEX('المجموعات'!$F$6:$F$105,MATCH(D236&amp;"",'المجموعات'!$A$6:$A$105,0))-N(E236)),"")))</f>
        <v/>
      </c>
      <c r="I236" s="21">
        <f>IF(A236&amp;""="","",SUMIFS('الدفعات'!$E$6:$E$2005,'الدفعات'!$B$6:$B$2005,A236&amp;"",'الدفعات'!$C$6:$C$2005,D236&amp;"",'الدفعات'!$D$6:$D$2005,"&gt;="&amp;'الإعدادات'!$B$5,'الدفعات'!$D$6:$D$2005,"&lt;"&amp;'الإعدادات'!$B$6))</f>
        <v/>
      </c>
      <c r="J236" s="21">
        <f>IF(H236="","",ROUND(H236-I236,2))</f>
        <v/>
      </c>
      <c r="K236" s="20">
        <f>IF(A236&amp;""="","",COUNTIFS('الحضور'!$C$6:$C$3005,A236&amp;"",'الحضور'!$B$6:$B$3005,D236&amp;"",'الحضور'!$D$6:$D$3005,"حاضر",'الحضور'!$A$6:$A$3005,"&gt;="&amp;'الإعدادات'!$B$5,'الحضور'!$A$6:$A$3005,"&lt;"&amp;'الإعدادات'!$B$6))</f>
        <v/>
      </c>
      <c r="L236" s="20">
        <f>IF(A236&amp;""="","",COUNTIFS('الحضور'!$C$6:$C$3005,A236&amp;"",'الحضور'!$B$6:$B$3005,D236&amp;"",'الحضور'!$D$6:$D$3005,"غائب",'الحضور'!$A$6:$A$3005,"&gt;="&amp;'الإعدادات'!$B$5,'الحضور'!$A$6:$A$3005,"&lt;"&amp;'الإعدادات'!$B$6))</f>
        <v/>
      </c>
      <c r="M236" s="20">
        <f>IF(A236&amp;""="","",COUNTIFS('الحضور'!$C$6:$C$3005,A236&amp;"",'الحضور'!$B$6:$B$3005,D236&amp;"",'الحضور'!$D$6:$D$3005,"غائب بعذر",'الحضور'!$A$6:$A$3005,"&gt;="&amp;'الإعدادات'!$B$5,'الحضور'!$A$6:$A$3005,"&lt;"&amp;'الإعدادات'!$B$6))</f>
        <v/>
      </c>
      <c r="N236" s="22">
        <f>IF(A236&amp;""="","",IF(K236+L236=0,"",K236/(K236+L236)))</f>
        <v/>
      </c>
      <c r="O236" s="6">
        <f>IF(A236&amp;""="","",IF(H236="","كود مجموعة غير موجود",IF(F236="متوقف","متوقف",IF(J236&gt;0,IF(I236=0,"لم يدفع","جزئي"),"مسدد"))))</f>
        <v/>
      </c>
      <c r="P236" s="6">
        <f>IF(A236&amp;""="","",IF(AND(N('الإعدادات'!$B$7)&gt;0,L236&gt;='الإعدادات'!$B$7),"غياب متكرر",""))</f>
        <v/>
      </c>
      <c r="Q236" s="20">
        <f>IF(ISNUMBER(J236),IF(J236&gt;0,COUNTIFS($J$6:$J$505,"&gt;"&amp;J236)+COUNTIFS($J$6:J236,J236),""),"")</f>
        <v/>
      </c>
    </row>
    <row r="237">
      <c r="A237" s="5" t="n"/>
      <c r="B237" s="5" t="n"/>
      <c r="C237" s="17" t="n"/>
      <c r="D237" s="5" t="n"/>
      <c r="E237" s="18" t="n"/>
      <c r="F237" s="5" t="n"/>
      <c r="G237" s="6">
        <f>IF(A237&amp;""="","",IFERROR(INDEX('المجموعات'!$B$6:$B$105,MATCH(D237&amp;"",'المجموعات'!$A$6:$A$105,0))&amp;" - "&amp;INDEX('المجموعات'!$C$6:$C$105,MATCH(D237&amp;"",'المجموعات'!$A$6:$A$105,0)),"كود مجموعة غير موجود"))</f>
        <v/>
      </c>
      <c r="H237" s="21">
        <f>IF(A237&amp;""="","",IF(F237="متوقف",0,IFERROR(MAX(0,INDEX('المجموعات'!$F$6:$F$105,MATCH(D237&amp;"",'المجموعات'!$A$6:$A$105,0))-N(E237)),"")))</f>
        <v/>
      </c>
      <c r="I237" s="21">
        <f>IF(A237&amp;""="","",SUMIFS('الدفعات'!$E$6:$E$2005,'الدفعات'!$B$6:$B$2005,A237&amp;"",'الدفعات'!$C$6:$C$2005,D237&amp;"",'الدفعات'!$D$6:$D$2005,"&gt;="&amp;'الإعدادات'!$B$5,'الدفعات'!$D$6:$D$2005,"&lt;"&amp;'الإعدادات'!$B$6))</f>
        <v/>
      </c>
      <c r="J237" s="21">
        <f>IF(H237="","",ROUND(H237-I237,2))</f>
        <v/>
      </c>
      <c r="K237" s="20">
        <f>IF(A237&amp;""="","",COUNTIFS('الحضور'!$C$6:$C$3005,A237&amp;"",'الحضور'!$B$6:$B$3005,D237&amp;"",'الحضور'!$D$6:$D$3005,"حاضر",'الحضور'!$A$6:$A$3005,"&gt;="&amp;'الإعدادات'!$B$5,'الحضور'!$A$6:$A$3005,"&lt;"&amp;'الإعدادات'!$B$6))</f>
        <v/>
      </c>
      <c r="L237" s="20">
        <f>IF(A237&amp;""="","",COUNTIFS('الحضور'!$C$6:$C$3005,A237&amp;"",'الحضور'!$B$6:$B$3005,D237&amp;"",'الحضور'!$D$6:$D$3005,"غائب",'الحضور'!$A$6:$A$3005,"&gt;="&amp;'الإعدادات'!$B$5,'الحضور'!$A$6:$A$3005,"&lt;"&amp;'الإعدادات'!$B$6))</f>
        <v/>
      </c>
      <c r="M237" s="20">
        <f>IF(A237&amp;""="","",COUNTIFS('الحضور'!$C$6:$C$3005,A237&amp;"",'الحضور'!$B$6:$B$3005,D237&amp;"",'الحضور'!$D$6:$D$3005,"غائب بعذر",'الحضور'!$A$6:$A$3005,"&gt;="&amp;'الإعدادات'!$B$5,'الحضور'!$A$6:$A$3005,"&lt;"&amp;'الإعدادات'!$B$6))</f>
        <v/>
      </c>
      <c r="N237" s="22">
        <f>IF(A237&amp;""="","",IF(K237+L237=0,"",K237/(K237+L237)))</f>
        <v/>
      </c>
      <c r="O237" s="6">
        <f>IF(A237&amp;""="","",IF(H237="","كود مجموعة غير موجود",IF(F237="متوقف","متوقف",IF(J237&gt;0,IF(I237=0,"لم يدفع","جزئي"),"مسدد"))))</f>
        <v/>
      </c>
      <c r="P237" s="6">
        <f>IF(A237&amp;""="","",IF(AND(N('الإعدادات'!$B$7)&gt;0,L237&gt;='الإعدادات'!$B$7),"غياب متكرر",""))</f>
        <v/>
      </c>
      <c r="Q237" s="20">
        <f>IF(ISNUMBER(J237),IF(J237&gt;0,COUNTIFS($J$6:$J$505,"&gt;"&amp;J237)+COUNTIFS($J$6:J237,J237),""),"")</f>
        <v/>
      </c>
    </row>
    <row r="238">
      <c r="A238" s="5" t="n"/>
      <c r="B238" s="5" t="n"/>
      <c r="C238" s="17" t="n"/>
      <c r="D238" s="5" t="n"/>
      <c r="E238" s="18" t="n"/>
      <c r="F238" s="5" t="n"/>
      <c r="G238" s="6">
        <f>IF(A238&amp;""="","",IFERROR(INDEX('المجموعات'!$B$6:$B$105,MATCH(D238&amp;"",'المجموعات'!$A$6:$A$105,0))&amp;" - "&amp;INDEX('المجموعات'!$C$6:$C$105,MATCH(D238&amp;"",'المجموعات'!$A$6:$A$105,0)),"كود مجموعة غير موجود"))</f>
        <v/>
      </c>
      <c r="H238" s="21">
        <f>IF(A238&amp;""="","",IF(F238="متوقف",0,IFERROR(MAX(0,INDEX('المجموعات'!$F$6:$F$105,MATCH(D238&amp;"",'المجموعات'!$A$6:$A$105,0))-N(E238)),"")))</f>
        <v/>
      </c>
      <c r="I238" s="21">
        <f>IF(A238&amp;""="","",SUMIFS('الدفعات'!$E$6:$E$2005,'الدفعات'!$B$6:$B$2005,A238&amp;"",'الدفعات'!$C$6:$C$2005,D238&amp;"",'الدفعات'!$D$6:$D$2005,"&gt;="&amp;'الإعدادات'!$B$5,'الدفعات'!$D$6:$D$2005,"&lt;"&amp;'الإعدادات'!$B$6))</f>
        <v/>
      </c>
      <c r="J238" s="21">
        <f>IF(H238="","",ROUND(H238-I238,2))</f>
        <v/>
      </c>
      <c r="K238" s="20">
        <f>IF(A238&amp;""="","",COUNTIFS('الحضور'!$C$6:$C$3005,A238&amp;"",'الحضور'!$B$6:$B$3005,D238&amp;"",'الحضور'!$D$6:$D$3005,"حاضر",'الحضور'!$A$6:$A$3005,"&gt;="&amp;'الإعدادات'!$B$5,'الحضور'!$A$6:$A$3005,"&lt;"&amp;'الإعدادات'!$B$6))</f>
        <v/>
      </c>
      <c r="L238" s="20">
        <f>IF(A238&amp;""="","",COUNTIFS('الحضور'!$C$6:$C$3005,A238&amp;"",'الحضور'!$B$6:$B$3005,D238&amp;"",'الحضور'!$D$6:$D$3005,"غائب",'الحضور'!$A$6:$A$3005,"&gt;="&amp;'الإعدادات'!$B$5,'الحضور'!$A$6:$A$3005,"&lt;"&amp;'الإعدادات'!$B$6))</f>
        <v/>
      </c>
      <c r="M238" s="20">
        <f>IF(A238&amp;""="","",COUNTIFS('الحضور'!$C$6:$C$3005,A238&amp;"",'الحضور'!$B$6:$B$3005,D238&amp;"",'الحضور'!$D$6:$D$3005,"غائب بعذر",'الحضور'!$A$6:$A$3005,"&gt;="&amp;'الإعدادات'!$B$5,'الحضور'!$A$6:$A$3005,"&lt;"&amp;'الإعدادات'!$B$6))</f>
        <v/>
      </c>
      <c r="N238" s="22">
        <f>IF(A238&amp;""="","",IF(K238+L238=0,"",K238/(K238+L238)))</f>
        <v/>
      </c>
      <c r="O238" s="6">
        <f>IF(A238&amp;""="","",IF(H238="","كود مجموعة غير موجود",IF(F238="متوقف","متوقف",IF(J238&gt;0,IF(I238=0,"لم يدفع","جزئي"),"مسدد"))))</f>
        <v/>
      </c>
      <c r="P238" s="6">
        <f>IF(A238&amp;""="","",IF(AND(N('الإعدادات'!$B$7)&gt;0,L238&gt;='الإعدادات'!$B$7),"غياب متكرر",""))</f>
        <v/>
      </c>
      <c r="Q238" s="20">
        <f>IF(ISNUMBER(J238),IF(J238&gt;0,COUNTIFS($J$6:$J$505,"&gt;"&amp;J238)+COUNTIFS($J$6:J238,J238),""),"")</f>
        <v/>
      </c>
    </row>
    <row r="239">
      <c r="A239" s="5" t="n"/>
      <c r="B239" s="5" t="n"/>
      <c r="C239" s="17" t="n"/>
      <c r="D239" s="5" t="n"/>
      <c r="E239" s="18" t="n"/>
      <c r="F239" s="5" t="n"/>
      <c r="G239" s="6">
        <f>IF(A239&amp;""="","",IFERROR(INDEX('المجموعات'!$B$6:$B$105,MATCH(D239&amp;"",'المجموعات'!$A$6:$A$105,0))&amp;" - "&amp;INDEX('المجموعات'!$C$6:$C$105,MATCH(D239&amp;"",'المجموعات'!$A$6:$A$105,0)),"كود مجموعة غير موجود"))</f>
        <v/>
      </c>
      <c r="H239" s="21">
        <f>IF(A239&amp;""="","",IF(F239="متوقف",0,IFERROR(MAX(0,INDEX('المجموعات'!$F$6:$F$105,MATCH(D239&amp;"",'المجموعات'!$A$6:$A$105,0))-N(E239)),"")))</f>
        <v/>
      </c>
      <c r="I239" s="21">
        <f>IF(A239&amp;""="","",SUMIFS('الدفعات'!$E$6:$E$2005,'الدفعات'!$B$6:$B$2005,A239&amp;"",'الدفعات'!$C$6:$C$2005,D239&amp;"",'الدفعات'!$D$6:$D$2005,"&gt;="&amp;'الإعدادات'!$B$5,'الدفعات'!$D$6:$D$2005,"&lt;"&amp;'الإعدادات'!$B$6))</f>
        <v/>
      </c>
      <c r="J239" s="21">
        <f>IF(H239="","",ROUND(H239-I239,2))</f>
        <v/>
      </c>
      <c r="K239" s="20">
        <f>IF(A239&amp;""="","",COUNTIFS('الحضور'!$C$6:$C$3005,A239&amp;"",'الحضور'!$B$6:$B$3005,D239&amp;"",'الحضور'!$D$6:$D$3005,"حاضر",'الحضور'!$A$6:$A$3005,"&gt;="&amp;'الإعدادات'!$B$5,'الحضور'!$A$6:$A$3005,"&lt;"&amp;'الإعدادات'!$B$6))</f>
        <v/>
      </c>
      <c r="L239" s="20">
        <f>IF(A239&amp;""="","",COUNTIFS('الحضور'!$C$6:$C$3005,A239&amp;"",'الحضور'!$B$6:$B$3005,D239&amp;"",'الحضور'!$D$6:$D$3005,"غائب",'الحضور'!$A$6:$A$3005,"&gt;="&amp;'الإعدادات'!$B$5,'الحضور'!$A$6:$A$3005,"&lt;"&amp;'الإعدادات'!$B$6))</f>
        <v/>
      </c>
      <c r="M239" s="20">
        <f>IF(A239&amp;""="","",COUNTIFS('الحضور'!$C$6:$C$3005,A239&amp;"",'الحضور'!$B$6:$B$3005,D239&amp;"",'الحضور'!$D$6:$D$3005,"غائب بعذر",'الحضور'!$A$6:$A$3005,"&gt;="&amp;'الإعدادات'!$B$5,'الحضور'!$A$6:$A$3005,"&lt;"&amp;'الإعدادات'!$B$6))</f>
        <v/>
      </c>
      <c r="N239" s="22">
        <f>IF(A239&amp;""="","",IF(K239+L239=0,"",K239/(K239+L239)))</f>
        <v/>
      </c>
      <c r="O239" s="6">
        <f>IF(A239&amp;""="","",IF(H239="","كود مجموعة غير موجود",IF(F239="متوقف","متوقف",IF(J239&gt;0,IF(I239=0,"لم يدفع","جزئي"),"مسدد"))))</f>
        <v/>
      </c>
      <c r="P239" s="6">
        <f>IF(A239&amp;""="","",IF(AND(N('الإعدادات'!$B$7)&gt;0,L239&gt;='الإعدادات'!$B$7),"غياب متكرر",""))</f>
        <v/>
      </c>
      <c r="Q239" s="20">
        <f>IF(ISNUMBER(J239),IF(J239&gt;0,COUNTIFS($J$6:$J$505,"&gt;"&amp;J239)+COUNTIFS($J$6:J239,J239),""),"")</f>
        <v/>
      </c>
    </row>
    <row r="240">
      <c r="A240" s="5" t="n"/>
      <c r="B240" s="5" t="n"/>
      <c r="C240" s="17" t="n"/>
      <c r="D240" s="5" t="n"/>
      <c r="E240" s="18" t="n"/>
      <c r="F240" s="5" t="n"/>
      <c r="G240" s="6">
        <f>IF(A240&amp;""="","",IFERROR(INDEX('المجموعات'!$B$6:$B$105,MATCH(D240&amp;"",'المجموعات'!$A$6:$A$105,0))&amp;" - "&amp;INDEX('المجموعات'!$C$6:$C$105,MATCH(D240&amp;"",'المجموعات'!$A$6:$A$105,0)),"كود مجموعة غير موجود"))</f>
        <v/>
      </c>
      <c r="H240" s="21">
        <f>IF(A240&amp;""="","",IF(F240="متوقف",0,IFERROR(MAX(0,INDEX('المجموعات'!$F$6:$F$105,MATCH(D240&amp;"",'المجموعات'!$A$6:$A$105,0))-N(E240)),"")))</f>
        <v/>
      </c>
      <c r="I240" s="21">
        <f>IF(A240&amp;""="","",SUMIFS('الدفعات'!$E$6:$E$2005,'الدفعات'!$B$6:$B$2005,A240&amp;"",'الدفعات'!$C$6:$C$2005,D240&amp;"",'الدفعات'!$D$6:$D$2005,"&gt;="&amp;'الإعدادات'!$B$5,'الدفعات'!$D$6:$D$2005,"&lt;"&amp;'الإعدادات'!$B$6))</f>
        <v/>
      </c>
      <c r="J240" s="21">
        <f>IF(H240="","",ROUND(H240-I240,2))</f>
        <v/>
      </c>
      <c r="K240" s="20">
        <f>IF(A240&amp;""="","",COUNTIFS('الحضور'!$C$6:$C$3005,A240&amp;"",'الحضور'!$B$6:$B$3005,D240&amp;"",'الحضور'!$D$6:$D$3005,"حاضر",'الحضور'!$A$6:$A$3005,"&gt;="&amp;'الإعدادات'!$B$5,'الحضور'!$A$6:$A$3005,"&lt;"&amp;'الإعدادات'!$B$6))</f>
        <v/>
      </c>
      <c r="L240" s="20">
        <f>IF(A240&amp;""="","",COUNTIFS('الحضور'!$C$6:$C$3005,A240&amp;"",'الحضور'!$B$6:$B$3005,D240&amp;"",'الحضور'!$D$6:$D$3005,"غائب",'الحضور'!$A$6:$A$3005,"&gt;="&amp;'الإعدادات'!$B$5,'الحضور'!$A$6:$A$3005,"&lt;"&amp;'الإعدادات'!$B$6))</f>
        <v/>
      </c>
      <c r="M240" s="20">
        <f>IF(A240&amp;""="","",COUNTIFS('الحضور'!$C$6:$C$3005,A240&amp;"",'الحضور'!$B$6:$B$3005,D240&amp;"",'الحضور'!$D$6:$D$3005,"غائب بعذر",'الحضور'!$A$6:$A$3005,"&gt;="&amp;'الإعدادات'!$B$5,'الحضور'!$A$6:$A$3005,"&lt;"&amp;'الإعدادات'!$B$6))</f>
        <v/>
      </c>
      <c r="N240" s="22">
        <f>IF(A240&amp;""="","",IF(K240+L240=0,"",K240/(K240+L240)))</f>
        <v/>
      </c>
      <c r="O240" s="6">
        <f>IF(A240&amp;""="","",IF(H240="","كود مجموعة غير موجود",IF(F240="متوقف","متوقف",IF(J240&gt;0,IF(I240=0,"لم يدفع","جزئي"),"مسدد"))))</f>
        <v/>
      </c>
      <c r="P240" s="6">
        <f>IF(A240&amp;""="","",IF(AND(N('الإعدادات'!$B$7)&gt;0,L240&gt;='الإعدادات'!$B$7),"غياب متكرر",""))</f>
        <v/>
      </c>
      <c r="Q240" s="20">
        <f>IF(ISNUMBER(J240),IF(J240&gt;0,COUNTIFS($J$6:$J$505,"&gt;"&amp;J240)+COUNTIFS($J$6:J240,J240),""),"")</f>
        <v/>
      </c>
    </row>
    <row r="241">
      <c r="A241" s="5" t="n"/>
      <c r="B241" s="5" t="n"/>
      <c r="C241" s="17" t="n"/>
      <c r="D241" s="5" t="n"/>
      <c r="E241" s="18" t="n"/>
      <c r="F241" s="5" t="n"/>
      <c r="G241" s="6">
        <f>IF(A241&amp;""="","",IFERROR(INDEX('المجموعات'!$B$6:$B$105,MATCH(D241&amp;"",'المجموعات'!$A$6:$A$105,0))&amp;" - "&amp;INDEX('المجموعات'!$C$6:$C$105,MATCH(D241&amp;"",'المجموعات'!$A$6:$A$105,0)),"كود مجموعة غير موجود"))</f>
        <v/>
      </c>
      <c r="H241" s="21">
        <f>IF(A241&amp;""="","",IF(F241="متوقف",0,IFERROR(MAX(0,INDEX('المجموعات'!$F$6:$F$105,MATCH(D241&amp;"",'المجموعات'!$A$6:$A$105,0))-N(E241)),"")))</f>
        <v/>
      </c>
      <c r="I241" s="21">
        <f>IF(A241&amp;""="","",SUMIFS('الدفعات'!$E$6:$E$2005,'الدفعات'!$B$6:$B$2005,A241&amp;"",'الدفعات'!$C$6:$C$2005,D241&amp;"",'الدفعات'!$D$6:$D$2005,"&gt;="&amp;'الإعدادات'!$B$5,'الدفعات'!$D$6:$D$2005,"&lt;"&amp;'الإعدادات'!$B$6))</f>
        <v/>
      </c>
      <c r="J241" s="21">
        <f>IF(H241="","",ROUND(H241-I241,2))</f>
        <v/>
      </c>
      <c r="K241" s="20">
        <f>IF(A241&amp;""="","",COUNTIFS('الحضور'!$C$6:$C$3005,A241&amp;"",'الحضور'!$B$6:$B$3005,D241&amp;"",'الحضور'!$D$6:$D$3005,"حاضر",'الحضور'!$A$6:$A$3005,"&gt;="&amp;'الإعدادات'!$B$5,'الحضور'!$A$6:$A$3005,"&lt;"&amp;'الإعدادات'!$B$6))</f>
        <v/>
      </c>
      <c r="L241" s="20">
        <f>IF(A241&amp;""="","",COUNTIFS('الحضور'!$C$6:$C$3005,A241&amp;"",'الحضور'!$B$6:$B$3005,D241&amp;"",'الحضور'!$D$6:$D$3005,"غائب",'الحضور'!$A$6:$A$3005,"&gt;="&amp;'الإعدادات'!$B$5,'الحضور'!$A$6:$A$3005,"&lt;"&amp;'الإعدادات'!$B$6))</f>
        <v/>
      </c>
      <c r="M241" s="20">
        <f>IF(A241&amp;""="","",COUNTIFS('الحضور'!$C$6:$C$3005,A241&amp;"",'الحضور'!$B$6:$B$3005,D241&amp;"",'الحضور'!$D$6:$D$3005,"غائب بعذر",'الحضور'!$A$6:$A$3005,"&gt;="&amp;'الإعدادات'!$B$5,'الحضور'!$A$6:$A$3005,"&lt;"&amp;'الإعدادات'!$B$6))</f>
        <v/>
      </c>
      <c r="N241" s="22">
        <f>IF(A241&amp;""="","",IF(K241+L241=0,"",K241/(K241+L241)))</f>
        <v/>
      </c>
      <c r="O241" s="6">
        <f>IF(A241&amp;""="","",IF(H241="","كود مجموعة غير موجود",IF(F241="متوقف","متوقف",IF(J241&gt;0,IF(I241=0,"لم يدفع","جزئي"),"مسدد"))))</f>
        <v/>
      </c>
      <c r="P241" s="6">
        <f>IF(A241&amp;""="","",IF(AND(N('الإعدادات'!$B$7)&gt;0,L241&gt;='الإعدادات'!$B$7),"غياب متكرر",""))</f>
        <v/>
      </c>
      <c r="Q241" s="20">
        <f>IF(ISNUMBER(J241),IF(J241&gt;0,COUNTIFS($J$6:$J$505,"&gt;"&amp;J241)+COUNTIFS($J$6:J241,J241),""),"")</f>
        <v/>
      </c>
    </row>
    <row r="242">
      <c r="A242" s="5" t="n"/>
      <c r="B242" s="5" t="n"/>
      <c r="C242" s="17" t="n"/>
      <c r="D242" s="5" t="n"/>
      <c r="E242" s="18" t="n"/>
      <c r="F242" s="5" t="n"/>
      <c r="G242" s="6">
        <f>IF(A242&amp;""="","",IFERROR(INDEX('المجموعات'!$B$6:$B$105,MATCH(D242&amp;"",'المجموعات'!$A$6:$A$105,0))&amp;" - "&amp;INDEX('المجموعات'!$C$6:$C$105,MATCH(D242&amp;"",'المجموعات'!$A$6:$A$105,0)),"كود مجموعة غير موجود"))</f>
        <v/>
      </c>
      <c r="H242" s="21">
        <f>IF(A242&amp;""="","",IF(F242="متوقف",0,IFERROR(MAX(0,INDEX('المجموعات'!$F$6:$F$105,MATCH(D242&amp;"",'المجموعات'!$A$6:$A$105,0))-N(E242)),"")))</f>
        <v/>
      </c>
      <c r="I242" s="21">
        <f>IF(A242&amp;""="","",SUMIFS('الدفعات'!$E$6:$E$2005,'الدفعات'!$B$6:$B$2005,A242&amp;"",'الدفعات'!$C$6:$C$2005,D242&amp;"",'الدفعات'!$D$6:$D$2005,"&gt;="&amp;'الإعدادات'!$B$5,'الدفعات'!$D$6:$D$2005,"&lt;"&amp;'الإعدادات'!$B$6))</f>
        <v/>
      </c>
      <c r="J242" s="21">
        <f>IF(H242="","",ROUND(H242-I242,2))</f>
        <v/>
      </c>
      <c r="K242" s="20">
        <f>IF(A242&amp;""="","",COUNTIFS('الحضور'!$C$6:$C$3005,A242&amp;"",'الحضور'!$B$6:$B$3005,D242&amp;"",'الحضور'!$D$6:$D$3005,"حاضر",'الحضور'!$A$6:$A$3005,"&gt;="&amp;'الإعدادات'!$B$5,'الحضور'!$A$6:$A$3005,"&lt;"&amp;'الإعدادات'!$B$6))</f>
        <v/>
      </c>
      <c r="L242" s="20">
        <f>IF(A242&amp;""="","",COUNTIFS('الحضور'!$C$6:$C$3005,A242&amp;"",'الحضور'!$B$6:$B$3005,D242&amp;"",'الحضور'!$D$6:$D$3005,"غائب",'الحضور'!$A$6:$A$3005,"&gt;="&amp;'الإعدادات'!$B$5,'الحضور'!$A$6:$A$3005,"&lt;"&amp;'الإعدادات'!$B$6))</f>
        <v/>
      </c>
      <c r="M242" s="20">
        <f>IF(A242&amp;""="","",COUNTIFS('الحضور'!$C$6:$C$3005,A242&amp;"",'الحضور'!$B$6:$B$3005,D242&amp;"",'الحضور'!$D$6:$D$3005,"غائب بعذر",'الحضور'!$A$6:$A$3005,"&gt;="&amp;'الإعدادات'!$B$5,'الحضور'!$A$6:$A$3005,"&lt;"&amp;'الإعدادات'!$B$6))</f>
        <v/>
      </c>
      <c r="N242" s="22">
        <f>IF(A242&amp;""="","",IF(K242+L242=0,"",K242/(K242+L242)))</f>
        <v/>
      </c>
      <c r="O242" s="6">
        <f>IF(A242&amp;""="","",IF(H242="","كود مجموعة غير موجود",IF(F242="متوقف","متوقف",IF(J242&gt;0,IF(I242=0,"لم يدفع","جزئي"),"مسدد"))))</f>
        <v/>
      </c>
      <c r="P242" s="6">
        <f>IF(A242&amp;""="","",IF(AND(N('الإعدادات'!$B$7)&gt;0,L242&gt;='الإعدادات'!$B$7),"غياب متكرر",""))</f>
        <v/>
      </c>
      <c r="Q242" s="20">
        <f>IF(ISNUMBER(J242),IF(J242&gt;0,COUNTIFS($J$6:$J$505,"&gt;"&amp;J242)+COUNTIFS($J$6:J242,J242),""),"")</f>
        <v/>
      </c>
    </row>
    <row r="243">
      <c r="A243" s="5" t="n"/>
      <c r="B243" s="5" t="n"/>
      <c r="C243" s="17" t="n"/>
      <c r="D243" s="5" t="n"/>
      <c r="E243" s="18" t="n"/>
      <c r="F243" s="5" t="n"/>
      <c r="G243" s="6">
        <f>IF(A243&amp;""="","",IFERROR(INDEX('المجموعات'!$B$6:$B$105,MATCH(D243&amp;"",'المجموعات'!$A$6:$A$105,0))&amp;" - "&amp;INDEX('المجموعات'!$C$6:$C$105,MATCH(D243&amp;"",'المجموعات'!$A$6:$A$105,0)),"كود مجموعة غير موجود"))</f>
        <v/>
      </c>
      <c r="H243" s="21">
        <f>IF(A243&amp;""="","",IF(F243="متوقف",0,IFERROR(MAX(0,INDEX('المجموعات'!$F$6:$F$105,MATCH(D243&amp;"",'المجموعات'!$A$6:$A$105,0))-N(E243)),"")))</f>
        <v/>
      </c>
      <c r="I243" s="21">
        <f>IF(A243&amp;""="","",SUMIFS('الدفعات'!$E$6:$E$2005,'الدفعات'!$B$6:$B$2005,A243&amp;"",'الدفعات'!$C$6:$C$2005,D243&amp;"",'الدفعات'!$D$6:$D$2005,"&gt;="&amp;'الإعدادات'!$B$5,'الدفعات'!$D$6:$D$2005,"&lt;"&amp;'الإعدادات'!$B$6))</f>
        <v/>
      </c>
      <c r="J243" s="21">
        <f>IF(H243="","",ROUND(H243-I243,2))</f>
        <v/>
      </c>
      <c r="K243" s="20">
        <f>IF(A243&amp;""="","",COUNTIFS('الحضور'!$C$6:$C$3005,A243&amp;"",'الحضور'!$B$6:$B$3005,D243&amp;"",'الحضور'!$D$6:$D$3005,"حاضر",'الحضور'!$A$6:$A$3005,"&gt;="&amp;'الإعدادات'!$B$5,'الحضور'!$A$6:$A$3005,"&lt;"&amp;'الإعدادات'!$B$6))</f>
        <v/>
      </c>
      <c r="L243" s="20">
        <f>IF(A243&amp;""="","",COUNTIFS('الحضور'!$C$6:$C$3005,A243&amp;"",'الحضور'!$B$6:$B$3005,D243&amp;"",'الحضور'!$D$6:$D$3005,"غائب",'الحضور'!$A$6:$A$3005,"&gt;="&amp;'الإعدادات'!$B$5,'الحضور'!$A$6:$A$3005,"&lt;"&amp;'الإعدادات'!$B$6))</f>
        <v/>
      </c>
      <c r="M243" s="20">
        <f>IF(A243&amp;""="","",COUNTIFS('الحضور'!$C$6:$C$3005,A243&amp;"",'الحضور'!$B$6:$B$3005,D243&amp;"",'الحضور'!$D$6:$D$3005,"غائب بعذر",'الحضور'!$A$6:$A$3005,"&gt;="&amp;'الإعدادات'!$B$5,'الحضور'!$A$6:$A$3005,"&lt;"&amp;'الإعدادات'!$B$6))</f>
        <v/>
      </c>
      <c r="N243" s="22">
        <f>IF(A243&amp;""="","",IF(K243+L243=0,"",K243/(K243+L243)))</f>
        <v/>
      </c>
      <c r="O243" s="6">
        <f>IF(A243&amp;""="","",IF(H243="","كود مجموعة غير موجود",IF(F243="متوقف","متوقف",IF(J243&gt;0,IF(I243=0,"لم يدفع","جزئي"),"مسدد"))))</f>
        <v/>
      </c>
      <c r="P243" s="6">
        <f>IF(A243&amp;""="","",IF(AND(N('الإعدادات'!$B$7)&gt;0,L243&gt;='الإعدادات'!$B$7),"غياب متكرر",""))</f>
        <v/>
      </c>
      <c r="Q243" s="20">
        <f>IF(ISNUMBER(J243),IF(J243&gt;0,COUNTIFS($J$6:$J$505,"&gt;"&amp;J243)+COUNTIFS($J$6:J243,J243),""),"")</f>
        <v/>
      </c>
    </row>
    <row r="244">
      <c r="A244" s="5" t="n"/>
      <c r="B244" s="5" t="n"/>
      <c r="C244" s="17" t="n"/>
      <c r="D244" s="5" t="n"/>
      <c r="E244" s="18" t="n"/>
      <c r="F244" s="5" t="n"/>
      <c r="G244" s="6">
        <f>IF(A244&amp;""="","",IFERROR(INDEX('المجموعات'!$B$6:$B$105,MATCH(D244&amp;"",'المجموعات'!$A$6:$A$105,0))&amp;" - "&amp;INDEX('المجموعات'!$C$6:$C$105,MATCH(D244&amp;"",'المجموعات'!$A$6:$A$105,0)),"كود مجموعة غير موجود"))</f>
        <v/>
      </c>
      <c r="H244" s="21">
        <f>IF(A244&amp;""="","",IF(F244="متوقف",0,IFERROR(MAX(0,INDEX('المجموعات'!$F$6:$F$105,MATCH(D244&amp;"",'المجموعات'!$A$6:$A$105,0))-N(E244)),"")))</f>
        <v/>
      </c>
      <c r="I244" s="21">
        <f>IF(A244&amp;""="","",SUMIFS('الدفعات'!$E$6:$E$2005,'الدفعات'!$B$6:$B$2005,A244&amp;"",'الدفعات'!$C$6:$C$2005,D244&amp;"",'الدفعات'!$D$6:$D$2005,"&gt;="&amp;'الإعدادات'!$B$5,'الدفعات'!$D$6:$D$2005,"&lt;"&amp;'الإعدادات'!$B$6))</f>
        <v/>
      </c>
      <c r="J244" s="21">
        <f>IF(H244="","",ROUND(H244-I244,2))</f>
        <v/>
      </c>
      <c r="K244" s="20">
        <f>IF(A244&amp;""="","",COUNTIFS('الحضور'!$C$6:$C$3005,A244&amp;"",'الحضور'!$B$6:$B$3005,D244&amp;"",'الحضور'!$D$6:$D$3005,"حاضر",'الحضور'!$A$6:$A$3005,"&gt;="&amp;'الإعدادات'!$B$5,'الحضور'!$A$6:$A$3005,"&lt;"&amp;'الإعدادات'!$B$6))</f>
        <v/>
      </c>
      <c r="L244" s="20">
        <f>IF(A244&amp;""="","",COUNTIFS('الحضور'!$C$6:$C$3005,A244&amp;"",'الحضور'!$B$6:$B$3005,D244&amp;"",'الحضور'!$D$6:$D$3005,"غائب",'الحضور'!$A$6:$A$3005,"&gt;="&amp;'الإعدادات'!$B$5,'الحضور'!$A$6:$A$3005,"&lt;"&amp;'الإعدادات'!$B$6))</f>
        <v/>
      </c>
      <c r="M244" s="20">
        <f>IF(A244&amp;""="","",COUNTIFS('الحضور'!$C$6:$C$3005,A244&amp;"",'الحضور'!$B$6:$B$3005,D244&amp;"",'الحضور'!$D$6:$D$3005,"غائب بعذر",'الحضور'!$A$6:$A$3005,"&gt;="&amp;'الإعدادات'!$B$5,'الحضور'!$A$6:$A$3005,"&lt;"&amp;'الإعدادات'!$B$6))</f>
        <v/>
      </c>
      <c r="N244" s="22">
        <f>IF(A244&amp;""="","",IF(K244+L244=0,"",K244/(K244+L244)))</f>
        <v/>
      </c>
      <c r="O244" s="6">
        <f>IF(A244&amp;""="","",IF(H244="","كود مجموعة غير موجود",IF(F244="متوقف","متوقف",IF(J244&gt;0,IF(I244=0,"لم يدفع","جزئي"),"مسدد"))))</f>
        <v/>
      </c>
      <c r="P244" s="6">
        <f>IF(A244&amp;""="","",IF(AND(N('الإعدادات'!$B$7)&gt;0,L244&gt;='الإعدادات'!$B$7),"غياب متكرر",""))</f>
        <v/>
      </c>
      <c r="Q244" s="20">
        <f>IF(ISNUMBER(J244),IF(J244&gt;0,COUNTIFS($J$6:$J$505,"&gt;"&amp;J244)+COUNTIFS($J$6:J244,J244),""),"")</f>
        <v/>
      </c>
    </row>
    <row r="245">
      <c r="A245" s="5" t="n"/>
      <c r="B245" s="5" t="n"/>
      <c r="C245" s="17" t="n"/>
      <c r="D245" s="5" t="n"/>
      <c r="E245" s="18" t="n"/>
      <c r="F245" s="5" t="n"/>
      <c r="G245" s="6">
        <f>IF(A245&amp;""="","",IFERROR(INDEX('المجموعات'!$B$6:$B$105,MATCH(D245&amp;"",'المجموعات'!$A$6:$A$105,0))&amp;" - "&amp;INDEX('المجموعات'!$C$6:$C$105,MATCH(D245&amp;"",'المجموعات'!$A$6:$A$105,0)),"كود مجموعة غير موجود"))</f>
        <v/>
      </c>
      <c r="H245" s="21">
        <f>IF(A245&amp;""="","",IF(F245="متوقف",0,IFERROR(MAX(0,INDEX('المجموعات'!$F$6:$F$105,MATCH(D245&amp;"",'المجموعات'!$A$6:$A$105,0))-N(E245)),"")))</f>
        <v/>
      </c>
      <c r="I245" s="21">
        <f>IF(A245&amp;""="","",SUMIFS('الدفعات'!$E$6:$E$2005,'الدفعات'!$B$6:$B$2005,A245&amp;"",'الدفعات'!$C$6:$C$2005,D245&amp;"",'الدفعات'!$D$6:$D$2005,"&gt;="&amp;'الإعدادات'!$B$5,'الدفعات'!$D$6:$D$2005,"&lt;"&amp;'الإعدادات'!$B$6))</f>
        <v/>
      </c>
      <c r="J245" s="21">
        <f>IF(H245="","",ROUND(H245-I245,2))</f>
        <v/>
      </c>
      <c r="K245" s="20">
        <f>IF(A245&amp;""="","",COUNTIFS('الحضور'!$C$6:$C$3005,A245&amp;"",'الحضور'!$B$6:$B$3005,D245&amp;"",'الحضور'!$D$6:$D$3005,"حاضر",'الحضور'!$A$6:$A$3005,"&gt;="&amp;'الإعدادات'!$B$5,'الحضور'!$A$6:$A$3005,"&lt;"&amp;'الإعدادات'!$B$6))</f>
        <v/>
      </c>
      <c r="L245" s="20">
        <f>IF(A245&amp;""="","",COUNTIFS('الحضور'!$C$6:$C$3005,A245&amp;"",'الحضور'!$B$6:$B$3005,D245&amp;"",'الحضور'!$D$6:$D$3005,"غائب",'الحضور'!$A$6:$A$3005,"&gt;="&amp;'الإعدادات'!$B$5,'الحضور'!$A$6:$A$3005,"&lt;"&amp;'الإعدادات'!$B$6))</f>
        <v/>
      </c>
      <c r="M245" s="20">
        <f>IF(A245&amp;""="","",COUNTIFS('الحضور'!$C$6:$C$3005,A245&amp;"",'الحضور'!$B$6:$B$3005,D245&amp;"",'الحضور'!$D$6:$D$3005,"غائب بعذر",'الحضور'!$A$6:$A$3005,"&gt;="&amp;'الإعدادات'!$B$5,'الحضور'!$A$6:$A$3005,"&lt;"&amp;'الإعدادات'!$B$6))</f>
        <v/>
      </c>
      <c r="N245" s="22">
        <f>IF(A245&amp;""="","",IF(K245+L245=0,"",K245/(K245+L245)))</f>
        <v/>
      </c>
      <c r="O245" s="6">
        <f>IF(A245&amp;""="","",IF(H245="","كود مجموعة غير موجود",IF(F245="متوقف","متوقف",IF(J245&gt;0,IF(I245=0,"لم يدفع","جزئي"),"مسدد"))))</f>
        <v/>
      </c>
      <c r="P245" s="6">
        <f>IF(A245&amp;""="","",IF(AND(N('الإعدادات'!$B$7)&gt;0,L245&gt;='الإعدادات'!$B$7),"غياب متكرر",""))</f>
        <v/>
      </c>
      <c r="Q245" s="20">
        <f>IF(ISNUMBER(J245),IF(J245&gt;0,COUNTIFS($J$6:$J$505,"&gt;"&amp;J245)+COUNTIFS($J$6:J245,J245),""),"")</f>
        <v/>
      </c>
    </row>
    <row r="246">
      <c r="A246" s="5" t="n"/>
      <c r="B246" s="5" t="n"/>
      <c r="C246" s="17" t="n"/>
      <c r="D246" s="5" t="n"/>
      <c r="E246" s="18" t="n"/>
      <c r="F246" s="5" t="n"/>
      <c r="G246" s="6">
        <f>IF(A246&amp;""="","",IFERROR(INDEX('المجموعات'!$B$6:$B$105,MATCH(D246&amp;"",'المجموعات'!$A$6:$A$105,0))&amp;" - "&amp;INDEX('المجموعات'!$C$6:$C$105,MATCH(D246&amp;"",'المجموعات'!$A$6:$A$105,0)),"كود مجموعة غير موجود"))</f>
        <v/>
      </c>
      <c r="H246" s="21">
        <f>IF(A246&amp;""="","",IF(F246="متوقف",0,IFERROR(MAX(0,INDEX('المجموعات'!$F$6:$F$105,MATCH(D246&amp;"",'المجموعات'!$A$6:$A$105,0))-N(E246)),"")))</f>
        <v/>
      </c>
      <c r="I246" s="21">
        <f>IF(A246&amp;""="","",SUMIFS('الدفعات'!$E$6:$E$2005,'الدفعات'!$B$6:$B$2005,A246&amp;"",'الدفعات'!$C$6:$C$2005,D246&amp;"",'الدفعات'!$D$6:$D$2005,"&gt;="&amp;'الإعدادات'!$B$5,'الدفعات'!$D$6:$D$2005,"&lt;"&amp;'الإعدادات'!$B$6))</f>
        <v/>
      </c>
      <c r="J246" s="21">
        <f>IF(H246="","",ROUND(H246-I246,2))</f>
        <v/>
      </c>
      <c r="K246" s="20">
        <f>IF(A246&amp;""="","",COUNTIFS('الحضور'!$C$6:$C$3005,A246&amp;"",'الحضور'!$B$6:$B$3005,D246&amp;"",'الحضور'!$D$6:$D$3005,"حاضر",'الحضور'!$A$6:$A$3005,"&gt;="&amp;'الإعدادات'!$B$5,'الحضور'!$A$6:$A$3005,"&lt;"&amp;'الإعدادات'!$B$6))</f>
        <v/>
      </c>
      <c r="L246" s="20">
        <f>IF(A246&amp;""="","",COUNTIFS('الحضور'!$C$6:$C$3005,A246&amp;"",'الحضور'!$B$6:$B$3005,D246&amp;"",'الحضور'!$D$6:$D$3005,"غائب",'الحضور'!$A$6:$A$3005,"&gt;="&amp;'الإعدادات'!$B$5,'الحضور'!$A$6:$A$3005,"&lt;"&amp;'الإعدادات'!$B$6))</f>
        <v/>
      </c>
      <c r="M246" s="20">
        <f>IF(A246&amp;""="","",COUNTIFS('الحضور'!$C$6:$C$3005,A246&amp;"",'الحضور'!$B$6:$B$3005,D246&amp;"",'الحضور'!$D$6:$D$3005,"غائب بعذر",'الحضور'!$A$6:$A$3005,"&gt;="&amp;'الإعدادات'!$B$5,'الحضور'!$A$6:$A$3005,"&lt;"&amp;'الإعدادات'!$B$6))</f>
        <v/>
      </c>
      <c r="N246" s="22">
        <f>IF(A246&amp;""="","",IF(K246+L246=0,"",K246/(K246+L246)))</f>
        <v/>
      </c>
      <c r="O246" s="6">
        <f>IF(A246&amp;""="","",IF(H246="","كود مجموعة غير موجود",IF(F246="متوقف","متوقف",IF(J246&gt;0,IF(I246=0,"لم يدفع","جزئي"),"مسدد"))))</f>
        <v/>
      </c>
      <c r="P246" s="6">
        <f>IF(A246&amp;""="","",IF(AND(N('الإعدادات'!$B$7)&gt;0,L246&gt;='الإعدادات'!$B$7),"غياب متكرر",""))</f>
        <v/>
      </c>
      <c r="Q246" s="20">
        <f>IF(ISNUMBER(J246),IF(J246&gt;0,COUNTIFS($J$6:$J$505,"&gt;"&amp;J246)+COUNTIFS($J$6:J246,J246),""),"")</f>
        <v/>
      </c>
    </row>
    <row r="247">
      <c r="A247" s="5" t="n"/>
      <c r="B247" s="5" t="n"/>
      <c r="C247" s="17" t="n"/>
      <c r="D247" s="5" t="n"/>
      <c r="E247" s="18" t="n"/>
      <c r="F247" s="5" t="n"/>
      <c r="G247" s="6">
        <f>IF(A247&amp;""="","",IFERROR(INDEX('المجموعات'!$B$6:$B$105,MATCH(D247&amp;"",'المجموعات'!$A$6:$A$105,0))&amp;" - "&amp;INDEX('المجموعات'!$C$6:$C$105,MATCH(D247&amp;"",'المجموعات'!$A$6:$A$105,0)),"كود مجموعة غير موجود"))</f>
        <v/>
      </c>
      <c r="H247" s="21">
        <f>IF(A247&amp;""="","",IF(F247="متوقف",0,IFERROR(MAX(0,INDEX('المجموعات'!$F$6:$F$105,MATCH(D247&amp;"",'المجموعات'!$A$6:$A$105,0))-N(E247)),"")))</f>
        <v/>
      </c>
      <c r="I247" s="21">
        <f>IF(A247&amp;""="","",SUMIFS('الدفعات'!$E$6:$E$2005,'الدفعات'!$B$6:$B$2005,A247&amp;"",'الدفعات'!$C$6:$C$2005,D247&amp;"",'الدفعات'!$D$6:$D$2005,"&gt;="&amp;'الإعدادات'!$B$5,'الدفعات'!$D$6:$D$2005,"&lt;"&amp;'الإعدادات'!$B$6))</f>
        <v/>
      </c>
      <c r="J247" s="21">
        <f>IF(H247="","",ROUND(H247-I247,2))</f>
        <v/>
      </c>
      <c r="K247" s="20">
        <f>IF(A247&amp;""="","",COUNTIFS('الحضور'!$C$6:$C$3005,A247&amp;"",'الحضور'!$B$6:$B$3005,D247&amp;"",'الحضور'!$D$6:$D$3005,"حاضر",'الحضور'!$A$6:$A$3005,"&gt;="&amp;'الإعدادات'!$B$5,'الحضور'!$A$6:$A$3005,"&lt;"&amp;'الإعدادات'!$B$6))</f>
        <v/>
      </c>
      <c r="L247" s="20">
        <f>IF(A247&amp;""="","",COUNTIFS('الحضور'!$C$6:$C$3005,A247&amp;"",'الحضور'!$B$6:$B$3005,D247&amp;"",'الحضور'!$D$6:$D$3005,"غائب",'الحضور'!$A$6:$A$3005,"&gt;="&amp;'الإعدادات'!$B$5,'الحضور'!$A$6:$A$3005,"&lt;"&amp;'الإعدادات'!$B$6))</f>
        <v/>
      </c>
      <c r="M247" s="20">
        <f>IF(A247&amp;""="","",COUNTIFS('الحضور'!$C$6:$C$3005,A247&amp;"",'الحضور'!$B$6:$B$3005,D247&amp;"",'الحضور'!$D$6:$D$3005,"غائب بعذر",'الحضور'!$A$6:$A$3005,"&gt;="&amp;'الإعدادات'!$B$5,'الحضور'!$A$6:$A$3005,"&lt;"&amp;'الإعدادات'!$B$6))</f>
        <v/>
      </c>
      <c r="N247" s="22">
        <f>IF(A247&amp;""="","",IF(K247+L247=0,"",K247/(K247+L247)))</f>
        <v/>
      </c>
      <c r="O247" s="6">
        <f>IF(A247&amp;""="","",IF(H247="","كود مجموعة غير موجود",IF(F247="متوقف","متوقف",IF(J247&gt;0,IF(I247=0,"لم يدفع","جزئي"),"مسدد"))))</f>
        <v/>
      </c>
      <c r="P247" s="6">
        <f>IF(A247&amp;""="","",IF(AND(N('الإعدادات'!$B$7)&gt;0,L247&gt;='الإعدادات'!$B$7),"غياب متكرر",""))</f>
        <v/>
      </c>
      <c r="Q247" s="20">
        <f>IF(ISNUMBER(J247),IF(J247&gt;0,COUNTIFS($J$6:$J$505,"&gt;"&amp;J247)+COUNTIFS($J$6:J247,J247),""),"")</f>
        <v/>
      </c>
    </row>
    <row r="248">
      <c r="A248" s="5" t="n"/>
      <c r="B248" s="5" t="n"/>
      <c r="C248" s="17" t="n"/>
      <c r="D248" s="5" t="n"/>
      <c r="E248" s="18" t="n"/>
      <c r="F248" s="5" t="n"/>
      <c r="G248" s="6">
        <f>IF(A248&amp;""="","",IFERROR(INDEX('المجموعات'!$B$6:$B$105,MATCH(D248&amp;"",'المجموعات'!$A$6:$A$105,0))&amp;" - "&amp;INDEX('المجموعات'!$C$6:$C$105,MATCH(D248&amp;"",'المجموعات'!$A$6:$A$105,0)),"كود مجموعة غير موجود"))</f>
        <v/>
      </c>
      <c r="H248" s="21">
        <f>IF(A248&amp;""="","",IF(F248="متوقف",0,IFERROR(MAX(0,INDEX('المجموعات'!$F$6:$F$105,MATCH(D248&amp;"",'المجموعات'!$A$6:$A$105,0))-N(E248)),"")))</f>
        <v/>
      </c>
      <c r="I248" s="21">
        <f>IF(A248&amp;""="","",SUMIFS('الدفعات'!$E$6:$E$2005,'الدفعات'!$B$6:$B$2005,A248&amp;"",'الدفعات'!$C$6:$C$2005,D248&amp;"",'الدفعات'!$D$6:$D$2005,"&gt;="&amp;'الإعدادات'!$B$5,'الدفعات'!$D$6:$D$2005,"&lt;"&amp;'الإعدادات'!$B$6))</f>
        <v/>
      </c>
      <c r="J248" s="21">
        <f>IF(H248="","",ROUND(H248-I248,2))</f>
        <v/>
      </c>
      <c r="K248" s="20">
        <f>IF(A248&amp;""="","",COUNTIFS('الحضور'!$C$6:$C$3005,A248&amp;"",'الحضور'!$B$6:$B$3005,D248&amp;"",'الحضور'!$D$6:$D$3005,"حاضر",'الحضور'!$A$6:$A$3005,"&gt;="&amp;'الإعدادات'!$B$5,'الحضور'!$A$6:$A$3005,"&lt;"&amp;'الإعدادات'!$B$6))</f>
        <v/>
      </c>
      <c r="L248" s="20">
        <f>IF(A248&amp;""="","",COUNTIFS('الحضور'!$C$6:$C$3005,A248&amp;"",'الحضور'!$B$6:$B$3005,D248&amp;"",'الحضور'!$D$6:$D$3005,"غائب",'الحضور'!$A$6:$A$3005,"&gt;="&amp;'الإعدادات'!$B$5,'الحضور'!$A$6:$A$3005,"&lt;"&amp;'الإعدادات'!$B$6))</f>
        <v/>
      </c>
      <c r="M248" s="20">
        <f>IF(A248&amp;""="","",COUNTIFS('الحضور'!$C$6:$C$3005,A248&amp;"",'الحضور'!$B$6:$B$3005,D248&amp;"",'الحضور'!$D$6:$D$3005,"غائب بعذر",'الحضور'!$A$6:$A$3005,"&gt;="&amp;'الإعدادات'!$B$5,'الحضور'!$A$6:$A$3005,"&lt;"&amp;'الإعدادات'!$B$6))</f>
        <v/>
      </c>
      <c r="N248" s="22">
        <f>IF(A248&amp;""="","",IF(K248+L248=0,"",K248/(K248+L248)))</f>
        <v/>
      </c>
      <c r="O248" s="6">
        <f>IF(A248&amp;""="","",IF(H248="","كود مجموعة غير موجود",IF(F248="متوقف","متوقف",IF(J248&gt;0,IF(I248=0,"لم يدفع","جزئي"),"مسدد"))))</f>
        <v/>
      </c>
      <c r="P248" s="6">
        <f>IF(A248&amp;""="","",IF(AND(N('الإعدادات'!$B$7)&gt;0,L248&gt;='الإعدادات'!$B$7),"غياب متكرر",""))</f>
        <v/>
      </c>
      <c r="Q248" s="20">
        <f>IF(ISNUMBER(J248),IF(J248&gt;0,COUNTIFS($J$6:$J$505,"&gt;"&amp;J248)+COUNTIFS($J$6:J248,J248),""),"")</f>
        <v/>
      </c>
    </row>
    <row r="249">
      <c r="A249" s="5" t="n"/>
      <c r="B249" s="5" t="n"/>
      <c r="C249" s="17" t="n"/>
      <c r="D249" s="5" t="n"/>
      <c r="E249" s="18" t="n"/>
      <c r="F249" s="5" t="n"/>
      <c r="G249" s="6">
        <f>IF(A249&amp;""="","",IFERROR(INDEX('المجموعات'!$B$6:$B$105,MATCH(D249&amp;"",'المجموعات'!$A$6:$A$105,0))&amp;" - "&amp;INDEX('المجموعات'!$C$6:$C$105,MATCH(D249&amp;"",'المجموعات'!$A$6:$A$105,0)),"كود مجموعة غير موجود"))</f>
        <v/>
      </c>
      <c r="H249" s="21">
        <f>IF(A249&amp;""="","",IF(F249="متوقف",0,IFERROR(MAX(0,INDEX('المجموعات'!$F$6:$F$105,MATCH(D249&amp;"",'المجموعات'!$A$6:$A$105,0))-N(E249)),"")))</f>
        <v/>
      </c>
      <c r="I249" s="21">
        <f>IF(A249&amp;""="","",SUMIFS('الدفعات'!$E$6:$E$2005,'الدفعات'!$B$6:$B$2005,A249&amp;"",'الدفعات'!$C$6:$C$2005,D249&amp;"",'الدفعات'!$D$6:$D$2005,"&gt;="&amp;'الإعدادات'!$B$5,'الدفعات'!$D$6:$D$2005,"&lt;"&amp;'الإعدادات'!$B$6))</f>
        <v/>
      </c>
      <c r="J249" s="21">
        <f>IF(H249="","",ROUND(H249-I249,2))</f>
        <v/>
      </c>
      <c r="K249" s="20">
        <f>IF(A249&amp;""="","",COUNTIFS('الحضور'!$C$6:$C$3005,A249&amp;"",'الحضور'!$B$6:$B$3005,D249&amp;"",'الحضور'!$D$6:$D$3005,"حاضر",'الحضور'!$A$6:$A$3005,"&gt;="&amp;'الإعدادات'!$B$5,'الحضور'!$A$6:$A$3005,"&lt;"&amp;'الإعدادات'!$B$6))</f>
        <v/>
      </c>
      <c r="L249" s="20">
        <f>IF(A249&amp;""="","",COUNTIFS('الحضور'!$C$6:$C$3005,A249&amp;"",'الحضور'!$B$6:$B$3005,D249&amp;"",'الحضور'!$D$6:$D$3005,"غائب",'الحضور'!$A$6:$A$3005,"&gt;="&amp;'الإعدادات'!$B$5,'الحضور'!$A$6:$A$3005,"&lt;"&amp;'الإعدادات'!$B$6))</f>
        <v/>
      </c>
      <c r="M249" s="20">
        <f>IF(A249&amp;""="","",COUNTIFS('الحضور'!$C$6:$C$3005,A249&amp;"",'الحضور'!$B$6:$B$3005,D249&amp;"",'الحضور'!$D$6:$D$3005,"غائب بعذر",'الحضور'!$A$6:$A$3005,"&gt;="&amp;'الإعدادات'!$B$5,'الحضور'!$A$6:$A$3005,"&lt;"&amp;'الإعدادات'!$B$6))</f>
        <v/>
      </c>
      <c r="N249" s="22">
        <f>IF(A249&amp;""="","",IF(K249+L249=0,"",K249/(K249+L249)))</f>
        <v/>
      </c>
      <c r="O249" s="6">
        <f>IF(A249&amp;""="","",IF(H249="","كود مجموعة غير موجود",IF(F249="متوقف","متوقف",IF(J249&gt;0,IF(I249=0,"لم يدفع","جزئي"),"مسدد"))))</f>
        <v/>
      </c>
      <c r="P249" s="6">
        <f>IF(A249&amp;""="","",IF(AND(N('الإعدادات'!$B$7)&gt;0,L249&gt;='الإعدادات'!$B$7),"غياب متكرر",""))</f>
        <v/>
      </c>
      <c r="Q249" s="20">
        <f>IF(ISNUMBER(J249),IF(J249&gt;0,COUNTIFS($J$6:$J$505,"&gt;"&amp;J249)+COUNTIFS($J$6:J249,J249),""),"")</f>
        <v/>
      </c>
    </row>
    <row r="250">
      <c r="A250" s="5" t="n"/>
      <c r="B250" s="5" t="n"/>
      <c r="C250" s="17" t="n"/>
      <c r="D250" s="5" t="n"/>
      <c r="E250" s="18" t="n"/>
      <c r="F250" s="5" t="n"/>
      <c r="G250" s="6">
        <f>IF(A250&amp;""="","",IFERROR(INDEX('المجموعات'!$B$6:$B$105,MATCH(D250&amp;"",'المجموعات'!$A$6:$A$105,0))&amp;" - "&amp;INDEX('المجموعات'!$C$6:$C$105,MATCH(D250&amp;"",'المجموعات'!$A$6:$A$105,0)),"كود مجموعة غير موجود"))</f>
        <v/>
      </c>
      <c r="H250" s="21">
        <f>IF(A250&amp;""="","",IF(F250="متوقف",0,IFERROR(MAX(0,INDEX('المجموعات'!$F$6:$F$105,MATCH(D250&amp;"",'المجموعات'!$A$6:$A$105,0))-N(E250)),"")))</f>
        <v/>
      </c>
      <c r="I250" s="21">
        <f>IF(A250&amp;""="","",SUMIFS('الدفعات'!$E$6:$E$2005,'الدفعات'!$B$6:$B$2005,A250&amp;"",'الدفعات'!$C$6:$C$2005,D250&amp;"",'الدفعات'!$D$6:$D$2005,"&gt;="&amp;'الإعدادات'!$B$5,'الدفعات'!$D$6:$D$2005,"&lt;"&amp;'الإعدادات'!$B$6))</f>
        <v/>
      </c>
      <c r="J250" s="21">
        <f>IF(H250="","",ROUND(H250-I250,2))</f>
        <v/>
      </c>
      <c r="K250" s="20">
        <f>IF(A250&amp;""="","",COUNTIFS('الحضور'!$C$6:$C$3005,A250&amp;"",'الحضور'!$B$6:$B$3005,D250&amp;"",'الحضور'!$D$6:$D$3005,"حاضر",'الحضور'!$A$6:$A$3005,"&gt;="&amp;'الإعدادات'!$B$5,'الحضور'!$A$6:$A$3005,"&lt;"&amp;'الإعدادات'!$B$6))</f>
        <v/>
      </c>
      <c r="L250" s="20">
        <f>IF(A250&amp;""="","",COUNTIFS('الحضور'!$C$6:$C$3005,A250&amp;"",'الحضور'!$B$6:$B$3005,D250&amp;"",'الحضور'!$D$6:$D$3005,"غائب",'الحضور'!$A$6:$A$3005,"&gt;="&amp;'الإعدادات'!$B$5,'الحضور'!$A$6:$A$3005,"&lt;"&amp;'الإعدادات'!$B$6))</f>
        <v/>
      </c>
      <c r="M250" s="20">
        <f>IF(A250&amp;""="","",COUNTIFS('الحضور'!$C$6:$C$3005,A250&amp;"",'الحضور'!$B$6:$B$3005,D250&amp;"",'الحضور'!$D$6:$D$3005,"غائب بعذر",'الحضور'!$A$6:$A$3005,"&gt;="&amp;'الإعدادات'!$B$5,'الحضور'!$A$6:$A$3005,"&lt;"&amp;'الإعدادات'!$B$6))</f>
        <v/>
      </c>
      <c r="N250" s="22">
        <f>IF(A250&amp;""="","",IF(K250+L250=0,"",K250/(K250+L250)))</f>
        <v/>
      </c>
      <c r="O250" s="6">
        <f>IF(A250&amp;""="","",IF(H250="","كود مجموعة غير موجود",IF(F250="متوقف","متوقف",IF(J250&gt;0,IF(I250=0,"لم يدفع","جزئي"),"مسدد"))))</f>
        <v/>
      </c>
      <c r="P250" s="6">
        <f>IF(A250&amp;""="","",IF(AND(N('الإعدادات'!$B$7)&gt;0,L250&gt;='الإعدادات'!$B$7),"غياب متكرر",""))</f>
        <v/>
      </c>
      <c r="Q250" s="20">
        <f>IF(ISNUMBER(J250),IF(J250&gt;0,COUNTIFS($J$6:$J$505,"&gt;"&amp;J250)+COUNTIFS($J$6:J250,J250),""),"")</f>
        <v/>
      </c>
    </row>
    <row r="251">
      <c r="A251" s="5" t="n"/>
      <c r="B251" s="5" t="n"/>
      <c r="C251" s="17" t="n"/>
      <c r="D251" s="5" t="n"/>
      <c r="E251" s="18" t="n"/>
      <c r="F251" s="5" t="n"/>
      <c r="G251" s="6">
        <f>IF(A251&amp;""="","",IFERROR(INDEX('المجموعات'!$B$6:$B$105,MATCH(D251&amp;"",'المجموعات'!$A$6:$A$105,0))&amp;" - "&amp;INDEX('المجموعات'!$C$6:$C$105,MATCH(D251&amp;"",'المجموعات'!$A$6:$A$105,0)),"كود مجموعة غير موجود"))</f>
        <v/>
      </c>
      <c r="H251" s="21">
        <f>IF(A251&amp;""="","",IF(F251="متوقف",0,IFERROR(MAX(0,INDEX('المجموعات'!$F$6:$F$105,MATCH(D251&amp;"",'المجموعات'!$A$6:$A$105,0))-N(E251)),"")))</f>
        <v/>
      </c>
      <c r="I251" s="21">
        <f>IF(A251&amp;""="","",SUMIFS('الدفعات'!$E$6:$E$2005,'الدفعات'!$B$6:$B$2005,A251&amp;"",'الدفعات'!$C$6:$C$2005,D251&amp;"",'الدفعات'!$D$6:$D$2005,"&gt;="&amp;'الإعدادات'!$B$5,'الدفعات'!$D$6:$D$2005,"&lt;"&amp;'الإعدادات'!$B$6))</f>
        <v/>
      </c>
      <c r="J251" s="21">
        <f>IF(H251="","",ROUND(H251-I251,2))</f>
        <v/>
      </c>
      <c r="K251" s="20">
        <f>IF(A251&amp;""="","",COUNTIFS('الحضور'!$C$6:$C$3005,A251&amp;"",'الحضور'!$B$6:$B$3005,D251&amp;"",'الحضور'!$D$6:$D$3005,"حاضر",'الحضور'!$A$6:$A$3005,"&gt;="&amp;'الإعدادات'!$B$5,'الحضور'!$A$6:$A$3005,"&lt;"&amp;'الإعدادات'!$B$6))</f>
        <v/>
      </c>
      <c r="L251" s="20">
        <f>IF(A251&amp;""="","",COUNTIFS('الحضور'!$C$6:$C$3005,A251&amp;"",'الحضور'!$B$6:$B$3005,D251&amp;"",'الحضور'!$D$6:$D$3005,"غائب",'الحضور'!$A$6:$A$3005,"&gt;="&amp;'الإعدادات'!$B$5,'الحضور'!$A$6:$A$3005,"&lt;"&amp;'الإعدادات'!$B$6))</f>
        <v/>
      </c>
      <c r="M251" s="20">
        <f>IF(A251&amp;""="","",COUNTIFS('الحضور'!$C$6:$C$3005,A251&amp;"",'الحضور'!$B$6:$B$3005,D251&amp;"",'الحضور'!$D$6:$D$3005,"غائب بعذر",'الحضور'!$A$6:$A$3005,"&gt;="&amp;'الإعدادات'!$B$5,'الحضور'!$A$6:$A$3005,"&lt;"&amp;'الإعدادات'!$B$6))</f>
        <v/>
      </c>
      <c r="N251" s="22">
        <f>IF(A251&amp;""="","",IF(K251+L251=0,"",K251/(K251+L251)))</f>
        <v/>
      </c>
      <c r="O251" s="6">
        <f>IF(A251&amp;""="","",IF(H251="","كود مجموعة غير موجود",IF(F251="متوقف","متوقف",IF(J251&gt;0,IF(I251=0,"لم يدفع","جزئي"),"مسدد"))))</f>
        <v/>
      </c>
      <c r="P251" s="6">
        <f>IF(A251&amp;""="","",IF(AND(N('الإعدادات'!$B$7)&gt;0,L251&gt;='الإعدادات'!$B$7),"غياب متكرر",""))</f>
        <v/>
      </c>
      <c r="Q251" s="20">
        <f>IF(ISNUMBER(J251),IF(J251&gt;0,COUNTIFS($J$6:$J$505,"&gt;"&amp;J251)+COUNTIFS($J$6:J251,J251),""),"")</f>
        <v/>
      </c>
    </row>
    <row r="252">
      <c r="A252" s="5" t="n"/>
      <c r="B252" s="5" t="n"/>
      <c r="C252" s="17" t="n"/>
      <c r="D252" s="5" t="n"/>
      <c r="E252" s="18" t="n"/>
      <c r="F252" s="5" t="n"/>
      <c r="G252" s="6">
        <f>IF(A252&amp;""="","",IFERROR(INDEX('المجموعات'!$B$6:$B$105,MATCH(D252&amp;"",'المجموعات'!$A$6:$A$105,0))&amp;" - "&amp;INDEX('المجموعات'!$C$6:$C$105,MATCH(D252&amp;"",'المجموعات'!$A$6:$A$105,0)),"كود مجموعة غير موجود"))</f>
        <v/>
      </c>
      <c r="H252" s="21">
        <f>IF(A252&amp;""="","",IF(F252="متوقف",0,IFERROR(MAX(0,INDEX('المجموعات'!$F$6:$F$105,MATCH(D252&amp;"",'المجموعات'!$A$6:$A$105,0))-N(E252)),"")))</f>
        <v/>
      </c>
      <c r="I252" s="21">
        <f>IF(A252&amp;""="","",SUMIFS('الدفعات'!$E$6:$E$2005,'الدفعات'!$B$6:$B$2005,A252&amp;"",'الدفعات'!$C$6:$C$2005,D252&amp;"",'الدفعات'!$D$6:$D$2005,"&gt;="&amp;'الإعدادات'!$B$5,'الدفعات'!$D$6:$D$2005,"&lt;"&amp;'الإعدادات'!$B$6))</f>
        <v/>
      </c>
      <c r="J252" s="21">
        <f>IF(H252="","",ROUND(H252-I252,2))</f>
        <v/>
      </c>
      <c r="K252" s="20">
        <f>IF(A252&amp;""="","",COUNTIFS('الحضور'!$C$6:$C$3005,A252&amp;"",'الحضور'!$B$6:$B$3005,D252&amp;"",'الحضور'!$D$6:$D$3005,"حاضر",'الحضور'!$A$6:$A$3005,"&gt;="&amp;'الإعدادات'!$B$5,'الحضور'!$A$6:$A$3005,"&lt;"&amp;'الإعدادات'!$B$6))</f>
        <v/>
      </c>
      <c r="L252" s="20">
        <f>IF(A252&amp;""="","",COUNTIFS('الحضور'!$C$6:$C$3005,A252&amp;"",'الحضور'!$B$6:$B$3005,D252&amp;"",'الحضور'!$D$6:$D$3005,"غائب",'الحضور'!$A$6:$A$3005,"&gt;="&amp;'الإعدادات'!$B$5,'الحضور'!$A$6:$A$3005,"&lt;"&amp;'الإعدادات'!$B$6))</f>
        <v/>
      </c>
      <c r="M252" s="20">
        <f>IF(A252&amp;""="","",COUNTIFS('الحضور'!$C$6:$C$3005,A252&amp;"",'الحضور'!$B$6:$B$3005,D252&amp;"",'الحضور'!$D$6:$D$3005,"غائب بعذر",'الحضور'!$A$6:$A$3005,"&gt;="&amp;'الإعدادات'!$B$5,'الحضور'!$A$6:$A$3005,"&lt;"&amp;'الإعدادات'!$B$6))</f>
        <v/>
      </c>
      <c r="N252" s="22">
        <f>IF(A252&amp;""="","",IF(K252+L252=0,"",K252/(K252+L252)))</f>
        <v/>
      </c>
      <c r="O252" s="6">
        <f>IF(A252&amp;""="","",IF(H252="","كود مجموعة غير موجود",IF(F252="متوقف","متوقف",IF(J252&gt;0,IF(I252=0,"لم يدفع","جزئي"),"مسدد"))))</f>
        <v/>
      </c>
      <c r="P252" s="6">
        <f>IF(A252&amp;""="","",IF(AND(N('الإعدادات'!$B$7)&gt;0,L252&gt;='الإعدادات'!$B$7),"غياب متكرر",""))</f>
        <v/>
      </c>
      <c r="Q252" s="20">
        <f>IF(ISNUMBER(J252),IF(J252&gt;0,COUNTIFS($J$6:$J$505,"&gt;"&amp;J252)+COUNTIFS($J$6:J252,J252),""),"")</f>
        <v/>
      </c>
    </row>
    <row r="253">
      <c r="A253" s="5" t="n"/>
      <c r="B253" s="5" t="n"/>
      <c r="C253" s="17" t="n"/>
      <c r="D253" s="5" t="n"/>
      <c r="E253" s="18" t="n"/>
      <c r="F253" s="5" t="n"/>
      <c r="G253" s="6">
        <f>IF(A253&amp;""="","",IFERROR(INDEX('المجموعات'!$B$6:$B$105,MATCH(D253&amp;"",'المجموعات'!$A$6:$A$105,0))&amp;" - "&amp;INDEX('المجموعات'!$C$6:$C$105,MATCH(D253&amp;"",'المجموعات'!$A$6:$A$105,0)),"كود مجموعة غير موجود"))</f>
        <v/>
      </c>
      <c r="H253" s="21">
        <f>IF(A253&amp;""="","",IF(F253="متوقف",0,IFERROR(MAX(0,INDEX('المجموعات'!$F$6:$F$105,MATCH(D253&amp;"",'المجموعات'!$A$6:$A$105,0))-N(E253)),"")))</f>
        <v/>
      </c>
      <c r="I253" s="21">
        <f>IF(A253&amp;""="","",SUMIFS('الدفعات'!$E$6:$E$2005,'الدفعات'!$B$6:$B$2005,A253&amp;"",'الدفعات'!$C$6:$C$2005,D253&amp;"",'الدفعات'!$D$6:$D$2005,"&gt;="&amp;'الإعدادات'!$B$5,'الدفعات'!$D$6:$D$2005,"&lt;"&amp;'الإعدادات'!$B$6))</f>
        <v/>
      </c>
      <c r="J253" s="21">
        <f>IF(H253="","",ROUND(H253-I253,2))</f>
        <v/>
      </c>
      <c r="K253" s="20">
        <f>IF(A253&amp;""="","",COUNTIFS('الحضور'!$C$6:$C$3005,A253&amp;"",'الحضور'!$B$6:$B$3005,D253&amp;"",'الحضور'!$D$6:$D$3005,"حاضر",'الحضور'!$A$6:$A$3005,"&gt;="&amp;'الإعدادات'!$B$5,'الحضور'!$A$6:$A$3005,"&lt;"&amp;'الإعدادات'!$B$6))</f>
        <v/>
      </c>
      <c r="L253" s="20">
        <f>IF(A253&amp;""="","",COUNTIFS('الحضور'!$C$6:$C$3005,A253&amp;"",'الحضور'!$B$6:$B$3005,D253&amp;"",'الحضور'!$D$6:$D$3005,"غائب",'الحضور'!$A$6:$A$3005,"&gt;="&amp;'الإعدادات'!$B$5,'الحضور'!$A$6:$A$3005,"&lt;"&amp;'الإعدادات'!$B$6))</f>
        <v/>
      </c>
      <c r="M253" s="20">
        <f>IF(A253&amp;""="","",COUNTIFS('الحضور'!$C$6:$C$3005,A253&amp;"",'الحضور'!$B$6:$B$3005,D253&amp;"",'الحضور'!$D$6:$D$3005,"غائب بعذر",'الحضور'!$A$6:$A$3005,"&gt;="&amp;'الإعدادات'!$B$5,'الحضور'!$A$6:$A$3005,"&lt;"&amp;'الإعدادات'!$B$6))</f>
        <v/>
      </c>
      <c r="N253" s="22">
        <f>IF(A253&amp;""="","",IF(K253+L253=0,"",K253/(K253+L253)))</f>
        <v/>
      </c>
      <c r="O253" s="6">
        <f>IF(A253&amp;""="","",IF(H253="","كود مجموعة غير موجود",IF(F253="متوقف","متوقف",IF(J253&gt;0,IF(I253=0,"لم يدفع","جزئي"),"مسدد"))))</f>
        <v/>
      </c>
      <c r="P253" s="6">
        <f>IF(A253&amp;""="","",IF(AND(N('الإعدادات'!$B$7)&gt;0,L253&gt;='الإعدادات'!$B$7),"غياب متكرر",""))</f>
        <v/>
      </c>
      <c r="Q253" s="20">
        <f>IF(ISNUMBER(J253),IF(J253&gt;0,COUNTIFS($J$6:$J$505,"&gt;"&amp;J253)+COUNTIFS($J$6:J253,J253),""),"")</f>
        <v/>
      </c>
    </row>
    <row r="254">
      <c r="A254" s="5" t="n"/>
      <c r="B254" s="5" t="n"/>
      <c r="C254" s="17" t="n"/>
      <c r="D254" s="5" t="n"/>
      <c r="E254" s="18" t="n"/>
      <c r="F254" s="5" t="n"/>
      <c r="G254" s="6">
        <f>IF(A254&amp;""="","",IFERROR(INDEX('المجموعات'!$B$6:$B$105,MATCH(D254&amp;"",'المجموعات'!$A$6:$A$105,0))&amp;" - "&amp;INDEX('المجموعات'!$C$6:$C$105,MATCH(D254&amp;"",'المجموعات'!$A$6:$A$105,0)),"كود مجموعة غير موجود"))</f>
        <v/>
      </c>
      <c r="H254" s="21">
        <f>IF(A254&amp;""="","",IF(F254="متوقف",0,IFERROR(MAX(0,INDEX('المجموعات'!$F$6:$F$105,MATCH(D254&amp;"",'المجموعات'!$A$6:$A$105,0))-N(E254)),"")))</f>
        <v/>
      </c>
      <c r="I254" s="21">
        <f>IF(A254&amp;""="","",SUMIFS('الدفعات'!$E$6:$E$2005,'الدفعات'!$B$6:$B$2005,A254&amp;"",'الدفعات'!$C$6:$C$2005,D254&amp;"",'الدفعات'!$D$6:$D$2005,"&gt;="&amp;'الإعدادات'!$B$5,'الدفعات'!$D$6:$D$2005,"&lt;"&amp;'الإعدادات'!$B$6))</f>
        <v/>
      </c>
      <c r="J254" s="21">
        <f>IF(H254="","",ROUND(H254-I254,2))</f>
        <v/>
      </c>
      <c r="K254" s="20">
        <f>IF(A254&amp;""="","",COUNTIFS('الحضور'!$C$6:$C$3005,A254&amp;"",'الحضور'!$B$6:$B$3005,D254&amp;"",'الحضور'!$D$6:$D$3005,"حاضر",'الحضور'!$A$6:$A$3005,"&gt;="&amp;'الإعدادات'!$B$5,'الحضور'!$A$6:$A$3005,"&lt;"&amp;'الإعدادات'!$B$6))</f>
        <v/>
      </c>
      <c r="L254" s="20">
        <f>IF(A254&amp;""="","",COUNTIFS('الحضور'!$C$6:$C$3005,A254&amp;"",'الحضور'!$B$6:$B$3005,D254&amp;"",'الحضور'!$D$6:$D$3005,"غائب",'الحضور'!$A$6:$A$3005,"&gt;="&amp;'الإعدادات'!$B$5,'الحضور'!$A$6:$A$3005,"&lt;"&amp;'الإعدادات'!$B$6))</f>
        <v/>
      </c>
      <c r="M254" s="20">
        <f>IF(A254&amp;""="","",COUNTIFS('الحضور'!$C$6:$C$3005,A254&amp;"",'الحضور'!$B$6:$B$3005,D254&amp;"",'الحضور'!$D$6:$D$3005,"غائب بعذر",'الحضور'!$A$6:$A$3005,"&gt;="&amp;'الإعدادات'!$B$5,'الحضور'!$A$6:$A$3005,"&lt;"&amp;'الإعدادات'!$B$6))</f>
        <v/>
      </c>
      <c r="N254" s="22">
        <f>IF(A254&amp;""="","",IF(K254+L254=0,"",K254/(K254+L254)))</f>
        <v/>
      </c>
      <c r="O254" s="6">
        <f>IF(A254&amp;""="","",IF(H254="","كود مجموعة غير موجود",IF(F254="متوقف","متوقف",IF(J254&gt;0,IF(I254=0,"لم يدفع","جزئي"),"مسدد"))))</f>
        <v/>
      </c>
      <c r="P254" s="6">
        <f>IF(A254&amp;""="","",IF(AND(N('الإعدادات'!$B$7)&gt;0,L254&gt;='الإعدادات'!$B$7),"غياب متكرر",""))</f>
        <v/>
      </c>
      <c r="Q254" s="20">
        <f>IF(ISNUMBER(J254),IF(J254&gt;0,COUNTIFS($J$6:$J$505,"&gt;"&amp;J254)+COUNTIFS($J$6:J254,J254),""),"")</f>
        <v/>
      </c>
    </row>
    <row r="255">
      <c r="A255" s="5" t="n"/>
      <c r="B255" s="5" t="n"/>
      <c r="C255" s="17" t="n"/>
      <c r="D255" s="5" t="n"/>
      <c r="E255" s="18" t="n"/>
      <c r="F255" s="5" t="n"/>
      <c r="G255" s="6">
        <f>IF(A255&amp;""="","",IFERROR(INDEX('المجموعات'!$B$6:$B$105,MATCH(D255&amp;"",'المجموعات'!$A$6:$A$105,0))&amp;" - "&amp;INDEX('المجموعات'!$C$6:$C$105,MATCH(D255&amp;"",'المجموعات'!$A$6:$A$105,0)),"كود مجموعة غير موجود"))</f>
        <v/>
      </c>
      <c r="H255" s="21">
        <f>IF(A255&amp;""="","",IF(F255="متوقف",0,IFERROR(MAX(0,INDEX('المجموعات'!$F$6:$F$105,MATCH(D255&amp;"",'المجموعات'!$A$6:$A$105,0))-N(E255)),"")))</f>
        <v/>
      </c>
      <c r="I255" s="21">
        <f>IF(A255&amp;""="","",SUMIFS('الدفعات'!$E$6:$E$2005,'الدفعات'!$B$6:$B$2005,A255&amp;"",'الدفعات'!$C$6:$C$2005,D255&amp;"",'الدفعات'!$D$6:$D$2005,"&gt;="&amp;'الإعدادات'!$B$5,'الدفعات'!$D$6:$D$2005,"&lt;"&amp;'الإعدادات'!$B$6))</f>
        <v/>
      </c>
      <c r="J255" s="21">
        <f>IF(H255="","",ROUND(H255-I255,2))</f>
        <v/>
      </c>
      <c r="K255" s="20">
        <f>IF(A255&amp;""="","",COUNTIFS('الحضور'!$C$6:$C$3005,A255&amp;"",'الحضور'!$B$6:$B$3005,D255&amp;"",'الحضور'!$D$6:$D$3005,"حاضر",'الحضور'!$A$6:$A$3005,"&gt;="&amp;'الإعدادات'!$B$5,'الحضور'!$A$6:$A$3005,"&lt;"&amp;'الإعدادات'!$B$6))</f>
        <v/>
      </c>
      <c r="L255" s="20">
        <f>IF(A255&amp;""="","",COUNTIFS('الحضور'!$C$6:$C$3005,A255&amp;"",'الحضور'!$B$6:$B$3005,D255&amp;"",'الحضور'!$D$6:$D$3005,"غائب",'الحضور'!$A$6:$A$3005,"&gt;="&amp;'الإعدادات'!$B$5,'الحضور'!$A$6:$A$3005,"&lt;"&amp;'الإعدادات'!$B$6))</f>
        <v/>
      </c>
      <c r="M255" s="20">
        <f>IF(A255&amp;""="","",COUNTIFS('الحضور'!$C$6:$C$3005,A255&amp;"",'الحضور'!$B$6:$B$3005,D255&amp;"",'الحضور'!$D$6:$D$3005,"غائب بعذر",'الحضور'!$A$6:$A$3005,"&gt;="&amp;'الإعدادات'!$B$5,'الحضور'!$A$6:$A$3005,"&lt;"&amp;'الإعدادات'!$B$6))</f>
        <v/>
      </c>
      <c r="N255" s="22">
        <f>IF(A255&amp;""="","",IF(K255+L255=0,"",K255/(K255+L255)))</f>
        <v/>
      </c>
      <c r="O255" s="6">
        <f>IF(A255&amp;""="","",IF(H255="","كود مجموعة غير موجود",IF(F255="متوقف","متوقف",IF(J255&gt;0,IF(I255=0,"لم يدفع","جزئي"),"مسدد"))))</f>
        <v/>
      </c>
      <c r="P255" s="6">
        <f>IF(A255&amp;""="","",IF(AND(N('الإعدادات'!$B$7)&gt;0,L255&gt;='الإعدادات'!$B$7),"غياب متكرر",""))</f>
        <v/>
      </c>
      <c r="Q255" s="20">
        <f>IF(ISNUMBER(J255),IF(J255&gt;0,COUNTIFS($J$6:$J$505,"&gt;"&amp;J255)+COUNTIFS($J$6:J255,J255),""),"")</f>
        <v/>
      </c>
    </row>
    <row r="256">
      <c r="A256" s="5" t="n"/>
      <c r="B256" s="5" t="n"/>
      <c r="C256" s="17" t="n"/>
      <c r="D256" s="5" t="n"/>
      <c r="E256" s="18" t="n"/>
      <c r="F256" s="5" t="n"/>
      <c r="G256" s="6">
        <f>IF(A256&amp;""="","",IFERROR(INDEX('المجموعات'!$B$6:$B$105,MATCH(D256&amp;"",'المجموعات'!$A$6:$A$105,0))&amp;" - "&amp;INDEX('المجموعات'!$C$6:$C$105,MATCH(D256&amp;"",'المجموعات'!$A$6:$A$105,0)),"كود مجموعة غير موجود"))</f>
        <v/>
      </c>
      <c r="H256" s="21">
        <f>IF(A256&amp;""="","",IF(F256="متوقف",0,IFERROR(MAX(0,INDEX('المجموعات'!$F$6:$F$105,MATCH(D256&amp;"",'المجموعات'!$A$6:$A$105,0))-N(E256)),"")))</f>
        <v/>
      </c>
      <c r="I256" s="21">
        <f>IF(A256&amp;""="","",SUMIFS('الدفعات'!$E$6:$E$2005,'الدفعات'!$B$6:$B$2005,A256&amp;"",'الدفعات'!$C$6:$C$2005,D256&amp;"",'الدفعات'!$D$6:$D$2005,"&gt;="&amp;'الإعدادات'!$B$5,'الدفعات'!$D$6:$D$2005,"&lt;"&amp;'الإعدادات'!$B$6))</f>
        <v/>
      </c>
      <c r="J256" s="21">
        <f>IF(H256="","",ROUND(H256-I256,2))</f>
        <v/>
      </c>
      <c r="K256" s="20">
        <f>IF(A256&amp;""="","",COUNTIFS('الحضور'!$C$6:$C$3005,A256&amp;"",'الحضور'!$B$6:$B$3005,D256&amp;"",'الحضور'!$D$6:$D$3005,"حاضر",'الحضور'!$A$6:$A$3005,"&gt;="&amp;'الإعدادات'!$B$5,'الحضور'!$A$6:$A$3005,"&lt;"&amp;'الإعدادات'!$B$6))</f>
        <v/>
      </c>
      <c r="L256" s="20">
        <f>IF(A256&amp;""="","",COUNTIFS('الحضور'!$C$6:$C$3005,A256&amp;"",'الحضور'!$B$6:$B$3005,D256&amp;"",'الحضور'!$D$6:$D$3005,"غائب",'الحضور'!$A$6:$A$3005,"&gt;="&amp;'الإعدادات'!$B$5,'الحضور'!$A$6:$A$3005,"&lt;"&amp;'الإعدادات'!$B$6))</f>
        <v/>
      </c>
      <c r="M256" s="20">
        <f>IF(A256&amp;""="","",COUNTIFS('الحضور'!$C$6:$C$3005,A256&amp;"",'الحضور'!$B$6:$B$3005,D256&amp;"",'الحضور'!$D$6:$D$3005,"غائب بعذر",'الحضور'!$A$6:$A$3005,"&gt;="&amp;'الإعدادات'!$B$5,'الحضور'!$A$6:$A$3005,"&lt;"&amp;'الإعدادات'!$B$6))</f>
        <v/>
      </c>
      <c r="N256" s="22">
        <f>IF(A256&amp;""="","",IF(K256+L256=0,"",K256/(K256+L256)))</f>
        <v/>
      </c>
      <c r="O256" s="6">
        <f>IF(A256&amp;""="","",IF(H256="","كود مجموعة غير موجود",IF(F256="متوقف","متوقف",IF(J256&gt;0,IF(I256=0,"لم يدفع","جزئي"),"مسدد"))))</f>
        <v/>
      </c>
      <c r="P256" s="6">
        <f>IF(A256&amp;""="","",IF(AND(N('الإعدادات'!$B$7)&gt;0,L256&gt;='الإعدادات'!$B$7),"غياب متكرر",""))</f>
        <v/>
      </c>
      <c r="Q256" s="20">
        <f>IF(ISNUMBER(J256),IF(J256&gt;0,COUNTIFS($J$6:$J$505,"&gt;"&amp;J256)+COUNTIFS($J$6:J256,J256),""),"")</f>
        <v/>
      </c>
    </row>
    <row r="257">
      <c r="A257" s="5" t="n"/>
      <c r="B257" s="5" t="n"/>
      <c r="C257" s="17" t="n"/>
      <c r="D257" s="5" t="n"/>
      <c r="E257" s="18" t="n"/>
      <c r="F257" s="5" t="n"/>
      <c r="G257" s="6">
        <f>IF(A257&amp;""="","",IFERROR(INDEX('المجموعات'!$B$6:$B$105,MATCH(D257&amp;"",'المجموعات'!$A$6:$A$105,0))&amp;" - "&amp;INDEX('المجموعات'!$C$6:$C$105,MATCH(D257&amp;"",'المجموعات'!$A$6:$A$105,0)),"كود مجموعة غير موجود"))</f>
        <v/>
      </c>
      <c r="H257" s="21">
        <f>IF(A257&amp;""="","",IF(F257="متوقف",0,IFERROR(MAX(0,INDEX('المجموعات'!$F$6:$F$105,MATCH(D257&amp;"",'المجموعات'!$A$6:$A$105,0))-N(E257)),"")))</f>
        <v/>
      </c>
      <c r="I257" s="21">
        <f>IF(A257&amp;""="","",SUMIFS('الدفعات'!$E$6:$E$2005,'الدفعات'!$B$6:$B$2005,A257&amp;"",'الدفعات'!$C$6:$C$2005,D257&amp;"",'الدفعات'!$D$6:$D$2005,"&gt;="&amp;'الإعدادات'!$B$5,'الدفعات'!$D$6:$D$2005,"&lt;"&amp;'الإعدادات'!$B$6))</f>
        <v/>
      </c>
      <c r="J257" s="21">
        <f>IF(H257="","",ROUND(H257-I257,2))</f>
        <v/>
      </c>
      <c r="K257" s="20">
        <f>IF(A257&amp;""="","",COUNTIFS('الحضور'!$C$6:$C$3005,A257&amp;"",'الحضور'!$B$6:$B$3005,D257&amp;"",'الحضور'!$D$6:$D$3005,"حاضر",'الحضور'!$A$6:$A$3005,"&gt;="&amp;'الإعدادات'!$B$5,'الحضور'!$A$6:$A$3005,"&lt;"&amp;'الإعدادات'!$B$6))</f>
        <v/>
      </c>
      <c r="L257" s="20">
        <f>IF(A257&amp;""="","",COUNTIFS('الحضور'!$C$6:$C$3005,A257&amp;"",'الحضور'!$B$6:$B$3005,D257&amp;"",'الحضور'!$D$6:$D$3005,"غائب",'الحضور'!$A$6:$A$3005,"&gt;="&amp;'الإعدادات'!$B$5,'الحضور'!$A$6:$A$3005,"&lt;"&amp;'الإعدادات'!$B$6))</f>
        <v/>
      </c>
      <c r="M257" s="20">
        <f>IF(A257&amp;""="","",COUNTIFS('الحضور'!$C$6:$C$3005,A257&amp;"",'الحضور'!$B$6:$B$3005,D257&amp;"",'الحضور'!$D$6:$D$3005,"غائب بعذر",'الحضور'!$A$6:$A$3005,"&gt;="&amp;'الإعدادات'!$B$5,'الحضور'!$A$6:$A$3005,"&lt;"&amp;'الإعدادات'!$B$6))</f>
        <v/>
      </c>
      <c r="N257" s="22">
        <f>IF(A257&amp;""="","",IF(K257+L257=0,"",K257/(K257+L257)))</f>
        <v/>
      </c>
      <c r="O257" s="6">
        <f>IF(A257&amp;""="","",IF(H257="","كود مجموعة غير موجود",IF(F257="متوقف","متوقف",IF(J257&gt;0,IF(I257=0,"لم يدفع","جزئي"),"مسدد"))))</f>
        <v/>
      </c>
      <c r="P257" s="6">
        <f>IF(A257&amp;""="","",IF(AND(N('الإعدادات'!$B$7)&gt;0,L257&gt;='الإعدادات'!$B$7),"غياب متكرر",""))</f>
        <v/>
      </c>
      <c r="Q257" s="20">
        <f>IF(ISNUMBER(J257),IF(J257&gt;0,COUNTIFS($J$6:$J$505,"&gt;"&amp;J257)+COUNTIFS($J$6:J257,J257),""),"")</f>
        <v/>
      </c>
    </row>
    <row r="258">
      <c r="A258" s="5" t="n"/>
      <c r="B258" s="5" t="n"/>
      <c r="C258" s="17" t="n"/>
      <c r="D258" s="5" t="n"/>
      <c r="E258" s="18" t="n"/>
      <c r="F258" s="5" t="n"/>
      <c r="G258" s="6">
        <f>IF(A258&amp;""="","",IFERROR(INDEX('المجموعات'!$B$6:$B$105,MATCH(D258&amp;"",'المجموعات'!$A$6:$A$105,0))&amp;" - "&amp;INDEX('المجموعات'!$C$6:$C$105,MATCH(D258&amp;"",'المجموعات'!$A$6:$A$105,0)),"كود مجموعة غير موجود"))</f>
        <v/>
      </c>
      <c r="H258" s="21">
        <f>IF(A258&amp;""="","",IF(F258="متوقف",0,IFERROR(MAX(0,INDEX('المجموعات'!$F$6:$F$105,MATCH(D258&amp;"",'المجموعات'!$A$6:$A$105,0))-N(E258)),"")))</f>
        <v/>
      </c>
      <c r="I258" s="21">
        <f>IF(A258&amp;""="","",SUMIFS('الدفعات'!$E$6:$E$2005,'الدفعات'!$B$6:$B$2005,A258&amp;"",'الدفعات'!$C$6:$C$2005,D258&amp;"",'الدفعات'!$D$6:$D$2005,"&gt;="&amp;'الإعدادات'!$B$5,'الدفعات'!$D$6:$D$2005,"&lt;"&amp;'الإعدادات'!$B$6))</f>
        <v/>
      </c>
      <c r="J258" s="21">
        <f>IF(H258="","",ROUND(H258-I258,2))</f>
        <v/>
      </c>
      <c r="K258" s="20">
        <f>IF(A258&amp;""="","",COUNTIFS('الحضور'!$C$6:$C$3005,A258&amp;"",'الحضور'!$B$6:$B$3005,D258&amp;"",'الحضور'!$D$6:$D$3005,"حاضر",'الحضور'!$A$6:$A$3005,"&gt;="&amp;'الإعدادات'!$B$5,'الحضور'!$A$6:$A$3005,"&lt;"&amp;'الإعدادات'!$B$6))</f>
        <v/>
      </c>
      <c r="L258" s="20">
        <f>IF(A258&amp;""="","",COUNTIFS('الحضور'!$C$6:$C$3005,A258&amp;"",'الحضور'!$B$6:$B$3005,D258&amp;"",'الحضور'!$D$6:$D$3005,"غائب",'الحضور'!$A$6:$A$3005,"&gt;="&amp;'الإعدادات'!$B$5,'الحضور'!$A$6:$A$3005,"&lt;"&amp;'الإعدادات'!$B$6))</f>
        <v/>
      </c>
      <c r="M258" s="20">
        <f>IF(A258&amp;""="","",COUNTIFS('الحضور'!$C$6:$C$3005,A258&amp;"",'الحضور'!$B$6:$B$3005,D258&amp;"",'الحضور'!$D$6:$D$3005,"غائب بعذر",'الحضور'!$A$6:$A$3005,"&gt;="&amp;'الإعدادات'!$B$5,'الحضور'!$A$6:$A$3005,"&lt;"&amp;'الإعدادات'!$B$6))</f>
        <v/>
      </c>
      <c r="N258" s="22">
        <f>IF(A258&amp;""="","",IF(K258+L258=0,"",K258/(K258+L258)))</f>
        <v/>
      </c>
      <c r="O258" s="6">
        <f>IF(A258&amp;""="","",IF(H258="","كود مجموعة غير موجود",IF(F258="متوقف","متوقف",IF(J258&gt;0,IF(I258=0,"لم يدفع","جزئي"),"مسدد"))))</f>
        <v/>
      </c>
      <c r="P258" s="6">
        <f>IF(A258&amp;""="","",IF(AND(N('الإعدادات'!$B$7)&gt;0,L258&gt;='الإعدادات'!$B$7),"غياب متكرر",""))</f>
        <v/>
      </c>
      <c r="Q258" s="20">
        <f>IF(ISNUMBER(J258),IF(J258&gt;0,COUNTIFS($J$6:$J$505,"&gt;"&amp;J258)+COUNTIFS($J$6:J258,J258),""),"")</f>
        <v/>
      </c>
    </row>
    <row r="259">
      <c r="A259" s="5" t="n"/>
      <c r="B259" s="5" t="n"/>
      <c r="C259" s="17" t="n"/>
      <c r="D259" s="5" t="n"/>
      <c r="E259" s="18" t="n"/>
      <c r="F259" s="5" t="n"/>
      <c r="G259" s="6">
        <f>IF(A259&amp;""="","",IFERROR(INDEX('المجموعات'!$B$6:$B$105,MATCH(D259&amp;"",'المجموعات'!$A$6:$A$105,0))&amp;" - "&amp;INDEX('المجموعات'!$C$6:$C$105,MATCH(D259&amp;"",'المجموعات'!$A$6:$A$105,0)),"كود مجموعة غير موجود"))</f>
        <v/>
      </c>
      <c r="H259" s="21">
        <f>IF(A259&amp;""="","",IF(F259="متوقف",0,IFERROR(MAX(0,INDEX('المجموعات'!$F$6:$F$105,MATCH(D259&amp;"",'المجموعات'!$A$6:$A$105,0))-N(E259)),"")))</f>
        <v/>
      </c>
      <c r="I259" s="21">
        <f>IF(A259&amp;""="","",SUMIFS('الدفعات'!$E$6:$E$2005,'الدفعات'!$B$6:$B$2005,A259&amp;"",'الدفعات'!$C$6:$C$2005,D259&amp;"",'الدفعات'!$D$6:$D$2005,"&gt;="&amp;'الإعدادات'!$B$5,'الدفعات'!$D$6:$D$2005,"&lt;"&amp;'الإعدادات'!$B$6))</f>
        <v/>
      </c>
      <c r="J259" s="21">
        <f>IF(H259="","",ROUND(H259-I259,2))</f>
        <v/>
      </c>
      <c r="K259" s="20">
        <f>IF(A259&amp;""="","",COUNTIFS('الحضور'!$C$6:$C$3005,A259&amp;"",'الحضور'!$B$6:$B$3005,D259&amp;"",'الحضور'!$D$6:$D$3005,"حاضر",'الحضور'!$A$6:$A$3005,"&gt;="&amp;'الإعدادات'!$B$5,'الحضور'!$A$6:$A$3005,"&lt;"&amp;'الإعدادات'!$B$6))</f>
        <v/>
      </c>
      <c r="L259" s="20">
        <f>IF(A259&amp;""="","",COUNTIFS('الحضور'!$C$6:$C$3005,A259&amp;"",'الحضور'!$B$6:$B$3005,D259&amp;"",'الحضور'!$D$6:$D$3005,"غائب",'الحضور'!$A$6:$A$3005,"&gt;="&amp;'الإعدادات'!$B$5,'الحضور'!$A$6:$A$3005,"&lt;"&amp;'الإعدادات'!$B$6))</f>
        <v/>
      </c>
      <c r="M259" s="20">
        <f>IF(A259&amp;""="","",COUNTIFS('الحضور'!$C$6:$C$3005,A259&amp;"",'الحضور'!$B$6:$B$3005,D259&amp;"",'الحضور'!$D$6:$D$3005,"غائب بعذر",'الحضور'!$A$6:$A$3005,"&gt;="&amp;'الإعدادات'!$B$5,'الحضور'!$A$6:$A$3005,"&lt;"&amp;'الإعدادات'!$B$6))</f>
        <v/>
      </c>
      <c r="N259" s="22">
        <f>IF(A259&amp;""="","",IF(K259+L259=0,"",K259/(K259+L259)))</f>
        <v/>
      </c>
      <c r="O259" s="6">
        <f>IF(A259&amp;""="","",IF(H259="","كود مجموعة غير موجود",IF(F259="متوقف","متوقف",IF(J259&gt;0,IF(I259=0,"لم يدفع","جزئي"),"مسدد"))))</f>
        <v/>
      </c>
      <c r="P259" s="6">
        <f>IF(A259&amp;""="","",IF(AND(N('الإعدادات'!$B$7)&gt;0,L259&gt;='الإعدادات'!$B$7),"غياب متكرر",""))</f>
        <v/>
      </c>
      <c r="Q259" s="20">
        <f>IF(ISNUMBER(J259),IF(J259&gt;0,COUNTIFS($J$6:$J$505,"&gt;"&amp;J259)+COUNTIFS($J$6:J259,J259),""),"")</f>
        <v/>
      </c>
    </row>
    <row r="260">
      <c r="A260" s="5" t="n"/>
      <c r="B260" s="5" t="n"/>
      <c r="C260" s="17" t="n"/>
      <c r="D260" s="5" t="n"/>
      <c r="E260" s="18" t="n"/>
      <c r="F260" s="5" t="n"/>
      <c r="G260" s="6">
        <f>IF(A260&amp;""="","",IFERROR(INDEX('المجموعات'!$B$6:$B$105,MATCH(D260&amp;"",'المجموعات'!$A$6:$A$105,0))&amp;" - "&amp;INDEX('المجموعات'!$C$6:$C$105,MATCH(D260&amp;"",'المجموعات'!$A$6:$A$105,0)),"كود مجموعة غير موجود"))</f>
        <v/>
      </c>
      <c r="H260" s="21">
        <f>IF(A260&amp;""="","",IF(F260="متوقف",0,IFERROR(MAX(0,INDEX('المجموعات'!$F$6:$F$105,MATCH(D260&amp;"",'المجموعات'!$A$6:$A$105,0))-N(E260)),"")))</f>
        <v/>
      </c>
      <c r="I260" s="21">
        <f>IF(A260&amp;""="","",SUMIFS('الدفعات'!$E$6:$E$2005,'الدفعات'!$B$6:$B$2005,A260&amp;"",'الدفعات'!$C$6:$C$2005,D260&amp;"",'الدفعات'!$D$6:$D$2005,"&gt;="&amp;'الإعدادات'!$B$5,'الدفعات'!$D$6:$D$2005,"&lt;"&amp;'الإعدادات'!$B$6))</f>
        <v/>
      </c>
      <c r="J260" s="21">
        <f>IF(H260="","",ROUND(H260-I260,2))</f>
        <v/>
      </c>
      <c r="K260" s="20">
        <f>IF(A260&amp;""="","",COUNTIFS('الحضور'!$C$6:$C$3005,A260&amp;"",'الحضور'!$B$6:$B$3005,D260&amp;"",'الحضور'!$D$6:$D$3005,"حاضر",'الحضور'!$A$6:$A$3005,"&gt;="&amp;'الإعدادات'!$B$5,'الحضور'!$A$6:$A$3005,"&lt;"&amp;'الإعدادات'!$B$6))</f>
        <v/>
      </c>
      <c r="L260" s="20">
        <f>IF(A260&amp;""="","",COUNTIFS('الحضور'!$C$6:$C$3005,A260&amp;"",'الحضور'!$B$6:$B$3005,D260&amp;"",'الحضور'!$D$6:$D$3005,"غائب",'الحضور'!$A$6:$A$3005,"&gt;="&amp;'الإعدادات'!$B$5,'الحضور'!$A$6:$A$3005,"&lt;"&amp;'الإعدادات'!$B$6))</f>
        <v/>
      </c>
      <c r="M260" s="20">
        <f>IF(A260&amp;""="","",COUNTIFS('الحضور'!$C$6:$C$3005,A260&amp;"",'الحضور'!$B$6:$B$3005,D260&amp;"",'الحضور'!$D$6:$D$3005,"غائب بعذر",'الحضور'!$A$6:$A$3005,"&gt;="&amp;'الإعدادات'!$B$5,'الحضور'!$A$6:$A$3005,"&lt;"&amp;'الإعدادات'!$B$6))</f>
        <v/>
      </c>
      <c r="N260" s="22">
        <f>IF(A260&amp;""="","",IF(K260+L260=0,"",K260/(K260+L260)))</f>
        <v/>
      </c>
      <c r="O260" s="6">
        <f>IF(A260&amp;""="","",IF(H260="","كود مجموعة غير موجود",IF(F260="متوقف","متوقف",IF(J260&gt;0,IF(I260=0,"لم يدفع","جزئي"),"مسدد"))))</f>
        <v/>
      </c>
      <c r="P260" s="6">
        <f>IF(A260&amp;""="","",IF(AND(N('الإعدادات'!$B$7)&gt;0,L260&gt;='الإعدادات'!$B$7),"غياب متكرر",""))</f>
        <v/>
      </c>
      <c r="Q260" s="20">
        <f>IF(ISNUMBER(J260),IF(J260&gt;0,COUNTIFS($J$6:$J$505,"&gt;"&amp;J260)+COUNTIFS($J$6:J260,J260),""),"")</f>
        <v/>
      </c>
    </row>
    <row r="261">
      <c r="A261" s="5" t="n"/>
      <c r="B261" s="5" t="n"/>
      <c r="C261" s="17" t="n"/>
      <c r="D261" s="5" t="n"/>
      <c r="E261" s="18" t="n"/>
      <c r="F261" s="5" t="n"/>
      <c r="G261" s="6">
        <f>IF(A261&amp;""="","",IFERROR(INDEX('المجموعات'!$B$6:$B$105,MATCH(D261&amp;"",'المجموعات'!$A$6:$A$105,0))&amp;" - "&amp;INDEX('المجموعات'!$C$6:$C$105,MATCH(D261&amp;"",'المجموعات'!$A$6:$A$105,0)),"كود مجموعة غير موجود"))</f>
        <v/>
      </c>
      <c r="H261" s="21">
        <f>IF(A261&amp;""="","",IF(F261="متوقف",0,IFERROR(MAX(0,INDEX('المجموعات'!$F$6:$F$105,MATCH(D261&amp;"",'المجموعات'!$A$6:$A$105,0))-N(E261)),"")))</f>
        <v/>
      </c>
      <c r="I261" s="21">
        <f>IF(A261&amp;""="","",SUMIFS('الدفعات'!$E$6:$E$2005,'الدفعات'!$B$6:$B$2005,A261&amp;"",'الدفعات'!$C$6:$C$2005,D261&amp;"",'الدفعات'!$D$6:$D$2005,"&gt;="&amp;'الإعدادات'!$B$5,'الدفعات'!$D$6:$D$2005,"&lt;"&amp;'الإعدادات'!$B$6))</f>
        <v/>
      </c>
      <c r="J261" s="21">
        <f>IF(H261="","",ROUND(H261-I261,2))</f>
        <v/>
      </c>
      <c r="K261" s="20">
        <f>IF(A261&amp;""="","",COUNTIFS('الحضور'!$C$6:$C$3005,A261&amp;"",'الحضور'!$B$6:$B$3005,D261&amp;"",'الحضور'!$D$6:$D$3005,"حاضر",'الحضور'!$A$6:$A$3005,"&gt;="&amp;'الإعدادات'!$B$5,'الحضور'!$A$6:$A$3005,"&lt;"&amp;'الإعدادات'!$B$6))</f>
        <v/>
      </c>
      <c r="L261" s="20">
        <f>IF(A261&amp;""="","",COUNTIFS('الحضور'!$C$6:$C$3005,A261&amp;"",'الحضور'!$B$6:$B$3005,D261&amp;"",'الحضور'!$D$6:$D$3005,"غائب",'الحضور'!$A$6:$A$3005,"&gt;="&amp;'الإعدادات'!$B$5,'الحضور'!$A$6:$A$3005,"&lt;"&amp;'الإعدادات'!$B$6))</f>
        <v/>
      </c>
      <c r="M261" s="20">
        <f>IF(A261&amp;""="","",COUNTIFS('الحضور'!$C$6:$C$3005,A261&amp;"",'الحضور'!$B$6:$B$3005,D261&amp;"",'الحضور'!$D$6:$D$3005,"غائب بعذر",'الحضور'!$A$6:$A$3005,"&gt;="&amp;'الإعدادات'!$B$5,'الحضور'!$A$6:$A$3005,"&lt;"&amp;'الإعدادات'!$B$6))</f>
        <v/>
      </c>
      <c r="N261" s="22">
        <f>IF(A261&amp;""="","",IF(K261+L261=0,"",K261/(K261+L261)))</f>
        <v/>
      </c>
      <c r="O261" s="6">
        <f>IF(A261&amp;""="","",IF(H261="","كود مجموعة غير موجود",IF(F261="متوقف","متوقف",IF(J261&gt;0,IF(I261=0,"لم يدفع","جزئي"),"مسدد"))))</f>
        <v/>
      </c>
      <c r="P261" s="6">
        <f>IF(A261&amp;""="","",IF(AND(N('الإعدادات'!$B$7)&gt;0,L261&gt;='الإعدادات'!$B$7),"غياب متكرر",""))</f>
        <v/>
      </c>
      <c r="Q261" s="20">
        <f>IF(ISNUMBER(J261),IF(J261&gt;0,COUNTIFS($J$6:$J$505,"&gt;"&amp;J261)+COUNTIFS($J$6:J261,J261),""),"")</f>
        <v/>
      </c>
    </row>
    <row r="262">
      <c r="A262" s="5" t="n"/>
      <c r="B262" s="5" t="n"/>
      <c r="C262" s="17" t="n"/>
      <c r="D262" s="5" t="n"/>
      <c r="E262" s="18" t="n"/>
      <c r="F262" s="5" t="n"/>
      <c r="G262" s="6">
        <f>IF(A262&amp;""="","",IFERROR(INDEX('المجموعات'!$B$6:$B$105,MATCH(D262&amp;"",'المجموعات'!$A$6:$A$105,0))&amp;" - "&amp;INDEX('المجموعات'!$C$6:$C$105,MATCH(D262&amp;"",'المجموعات'!$A$6:$A$105,0)),"كود مجموعة غير موجود"))</f>
        <v/>
      </c>
      <c r="H262" s="21">
        <f>IF(A262&amp;""="","",IF(F262="متوقف",0,IFERROR(MAX(0,INDEX('المجموعات'!$F$6:$F$105,MATCH(D262&amp;"",'المجموعات'!$A$6:$A$105,0))-N(E262)),"")))</f>
        <v/>
      </c>
      <c r="I262" s="21">
        <f>IF(A262&amp;""="","",SUMIFS('الدفعات'!$E$6:$E$2005,'الدفعات'!$B$6:$B$2005,A262&amp;"",'الدفعات'!$C$6:$C$2005,D262&amp;"",'الدفعات'!$D$6:$D$2005,"&gt;="&amp;'الإعدادات'!$B$5,'الدفعات'!$D$6:$D$2005,"&lt;"&amp;'الإعدادات'!$B$6))</f>
        <v/>
      </c>
      <c r="J262" s="21">
        <f>IF(H262="","",ROUND(H262-I262,2))</f>
        <v/>
      </c>
      <c r="K262" s="20">
        <f>IF(A262&amp;""="","",COUNTIFS('الحضور'!$C$6:$C$3005,A262&amp;"",'الحضور'!$B$6:$B$3005,D262&amp;"",'الحضور'!$D$6:$D$3005,"حاضر",'الحضور'!$A$6:$A$3005,"&gt;="&amp;'الإعدادات'!$B$5,'الحضور'!$A$6:$A$3005,"&lt;"&amp;'الإعدادات'!$B$6))</f>
        <v/>
      </c>
      <c r="L262" s="20">
        <f>IF(A262&amp;""="","",COUNTIFS('الحضور'!$C$6:$C$3005,A262&amp;"",'الحضور'!$B$6:$B$3005,D262&amp;"",'الحضور'!$D$6:$D$3005,"غائب",'الحضور'!$A$6:$A$3005,"&gt;="&amp;'الإعدادات'!$B$5,'الحضور'!$A$6:$A$3005,"&lt;"&amp;'الإعدادات'!$B$6))</f>
        <v/>
      </c>
      <c r="M262" s="20">
        <f>IF(A262&amp;""="","",COUNTIFS('الحضور'!$C$6:$C$3005,A262&amp;"",'الحضور'!$B$6:$B$3005,D262&amp;"",'الحضور'!$D$6:$D$3005,"غائب بعذر",'الحضور'!$A$6:$A$3005,"&gt;="&amp;'الإعدادات'!$B$5,'الحضور'!$A$6:$A$3005,"&lt;"&amp;'الإعدادات'!$B$6))</f>
        <v/>
      </c>
      <c r="N262" s="22">
        <f>IF(A262&amp;""="","",IF(K262+L262=0,"",K262/(K262+L262)))</f>
        <v/>
      </c>
      <c r="O262" s="6">
        <f>IF(A262&amp;""="","",IF(H262="","كود مجموعة غير موجود",IF(F262="متوقف","متوقف",IF(J262&gt;0,IF(I262=0,"لم يدفع","جزئي"),"مسدد"))))</f>
        <v/>
      </c>
      <c r="P262" s="6">
        <f>IF(A262&amp;""="","",IF(AND(N('الإعدادات'!$B$7)&gt;0,L262&gt;='الإعدادات'!$B$7),"غياب متكرر",""))</f>
        <v/>
      </c>
      <c r="Q262" s="20">
        <f>IF(ISNUMBER(J262),IF(J262&gt;0,COUNTIFS($J$6:$J$505,"&gt;"&amp;J262)+COUNTIFS($J$6:J262,J262),""),"")</f>
        <v/>
      </c>
    </row>
    <row r="263">
      <c r="A263" s="5" t="n"/>
      <c r="B263" s="5" t="n"/>
      <c r="C263" s="17" t="n"/>
      <c r="D263" s="5" t="n"/>
      <c r="E263" s="18" t="n"/>
      <c r="F263" s="5" t="n"/>
      <c r="G263" s="6">
        <f>IF(A263&amp;""="","",IFERROR(INDEX('المجموعات'!$B$6:$B$105,MATCH(D263&amp;"",'المجموعات'!$A$6:$A$105,0))&amp;" - "&amp;INDEX('المجموعات'!$C$6:$C$105,MATCH(D263&amp;"",'المجموعات'!$A$6:$A$105,0)),"كود مجموعة غير موجود"))</f>
        <v/>
      </c>
      <c r="H263" s="21">
        <f>IF(A263&amp;""="","",IF(F263="متوقف",0,IFERROR(MAX(0,INDEX('المجموعات'!$F$6:$F$105,MATCH(D263&amp;"",'المجموعات'!$A$6:$A$105,0))-N(E263)),"")))</f>
        <v/>
      </c>
      <c r="I263" s="21">
        <f>IF(A263&amp;""="","",SUMIFS('الدفعات'!$E$6:$E$2005,'الدفعات'!$B$6:$B$2005,A263&amp;"",'الدفعات'!$C$6:$C$2005,D263&amp;"",'الدفعات'!$D$6:$D$2005,"&gt;="&amp;'الإعدادات'!$B$5,'الدفعات'!$D$6:$D$2005,"&lt;"&amp;'الإعدادات'!$B$6))</f>
        <v/>
      </c>
      <c r="J263" s="21">
        <f>IF(H263="","",ROUND(H263-I263,2))</f>
        <v/>
      </c>
      <c r="K263" s="20">
        <f>IF(A263&amp;""="","",COUNTIFS('الحضور'!$C$6:$C$3005,A263&amp;"",'الحضور'!$B$6:$B$3005,D263&amp;"",'الحضور'!$D$6:$D$3005,"حاضر",'الحضور'!$A$6:$A$3005,"&gt;="&amp;'الإعدادات'!$B$5,'الحضور'!$A$6:$A$3005,"&lt;"&amp;'الإعدادات'!$B$6))</f>
        <v/>
      </c>
      <c r="L263" s="20">
        <f>IF(A263&amp;""="","",COUNTIFS('الحضور'!$C$6:$C$3005,A263&amp;"",'الحضور'!$B$6:$B$3005,D263&amp;"",'الحضور'!$D$6:$D$3005,"غائب",'الحضور'!$A$6:$A$3005,"&gt;="&amp;'الإعدادات'!$B$5,'الحضور'!$A$6:$A$3005,"&lt;"&amp;'الإعدادات'!$B$6))</f>
        <v/>
      </c>
      <c r="M263" s="20">
        <f>IF(A263&amp;""="","",COUNTIFS('الحضور'!$C$6:$C$3005,A263&amp;"",'الحضور'!$B$6:$B$3005,D263&amp;"",'الحضور'!$D$6:$D$3005,"غائب بعذر",'الحضور'!$A$6:$A$3005,"&gt;="&amp;'الإعدادات'!$B$5,'الحضور'!$A$6:$A$3005,"&lt;"&amp;'الإعدادات'!$B$6))</f>
        <v/>
      </c>
      <c r="N263" s="22">
        <f>IF(A263&amp;""="","",IF(K263+L263=0,"",K263/(K263+L263)))</f>
        <v/>
      </c>
      <c r="O263" s="6">
        <f>IF(A263&amp;""="","",IF(H263="","كود مجموعة غير موجود",IF(F263="متوقف","متوقف",IF(J263&gt;0,IF(I263=0,"لم يدفع","جزئي"),"مسدد"))))</f>
        <v/>
      </c>
      <c r="P263" s="6">
        <f>IF(A263&amp;""="","",IF(AND(N('الإعدادات'!$B$7)&gt;0,L263&gt;='الإعدادات'!$B$7),"غياب متكرر",""))</f>
        <v/>
      </c>
      <c r="Q263" s="20">
        <f>IF(ISNUMBER(J263),IF(J263&gt;0,COUNTIFS($J$6:$J$505,"&gt;"&amp;J263)+COUNTIFS($J$6:J263,J263),""),"")</f>
        <v/>
      </c>
    </row>
    <row r="264">
      <c r="A264" s="5" t="n"/>
      <c r="B264" s="5" t="n"/>
      <c r="C264" s="17" t="n"/>
      <c r="D264" s="5" t="n"/>
      <c r="E264" s="18" t="n"/>
      <c r="F264" s="5" t="n"/>
      <c r="G264" s="6">
        <f>IF(A264&amp;""="","",IFERROR(INDEX('المجموعات'!$B$6:$B$105,MATCH(D264&amp;"",'المجموعات'!$A$6:$A$105,0))&amp;" - "&amp;INDEX('المجموعات'!$C$6:$C$105,MATCH(D264&amp;"",'المجموعات'!$A$6:$A$105,0)),"كود مجموعة غير موجود"))</f>
        <v/>
      </c>
      <c r="H264" s="21">
        <f>IF(A264&amp;""="","",IF(F264="متوقف",0,IFERROR(MAX(0,INDEX('المجموعات'!$F$6:$F$105,MATCH(D264&amp;"",'المجموعات'!$A$6:$A$105,0))-N(E264)),"")))</f>
        <v/>
      </c>
      <c r="I264" s="21">
        <f>IF(A264&amp;""="","",SUMIFS('الدفعات'!$E$6:$E$2005,'الدفعات'!$B$6:$B$2005,A264&amp;"",'الدفعات'!$C$6:$C$2005,D264&amp;"",'الدفعات'!$D$6:$D$2005,"&gt;="&amp;'الإعدادات'!$B$5,'الدفعات'!$D$6:$D$2005,"&lt;"&amp;'الإعدادات'!$B$6))</f>
        <v/>
      </c>
      <c r="J264" s="21">
        <f>IF(H264="","",ROUND(H264-I264,2))</f>
        <v/>
      </c>
      <c r="K264" s="20">
        <f>IF(A264&amp;""="","",COUNTIFS('الحضور'!$C$6:$C$3005,A264&amp;"",'الحضور'!$B$6:$B$3005,D264&amp;"",'الحضور'!$D$6:$D$3005,"حاضر",'الحضور'!$A$6:$A$3005,"&gt;="&amp;'الإعدادات'!$B$5,'الحضور'!$A$6:$A$3005,"&lt;"&amp;'الإعدادات'!$B$6))</f>
        <v/>
      </c>
      <c r="L264" s="20">
        <f>IF(A264&amp;""="","",COUNTIFS('الحضور'!$C$6:$C$3005,A264&amp;"",'الحضور'!$B$6:$B$3005,D264&amp;"",'الحضور'!$D$6:$D$3005,"غائب",'الحضور'!$A$6:$A$3005,"&gt;="&amp;'الإعدادات'!$B$5,'الحضور'!$A$6:$A$3005,"&lt;"&amp;'الإعدادات'!$B$6))</f>
        <v/>
      </c>
      <c r="M264" s="20">
        <f>IF(A264&amp;""="","",COUNTIFS('الحضور'!$C$6:$C$3005,A264&amp;"",'الحضور'!$B$6:$B$3005,D264&amp;"",'الحضور'!$D$6:$D$3005,"غائب بعذر",'الحضور'!$A$6:$A$3005,"&gt;="&amp;'الإعدادات'!$B$5,'الحضور'!$A$6:$A$3005,"&lt;"&amp;'الإعدادات'!$B$6))</f>
        <v/>
      </c>
      <c r="N264" s="22">
        <f>IF(A264&amp;""="","",IF(K264+L264=0,"",K264/(K264+L264)))</f>
        <v/>
      </c>
      <c r="O264" s="6">
        <f>IF(A264&amp;""="","",IF(H264="","كود مجموعة غير موجود",IF(F264="متوقف","متوقف",IF(J264&gt;0,IF(I264=0,"لم يدفع","جزئي"),"مسدد"))))</f>
        <v/>
      </c>
      <c r="P264" s="6">
        <f>IF(A264&amp;""="","",IF(AND(N('الإعدادات'!$B$7)&gt;0,L264&gt;='الإعدادات'!$B$7),"غياب متكرر",""))</f>
        <v/>
      </c>
      <c r="Q264" s="20">
        <f>IF(ISNUMBER(J264),IF(J264&gt;0,COUNTIFS($J$6:$J$505,"&gt;"&amp;J264)+COUNTIFS($J$6:J264,J264),""),"")</f>
        <v/>
      </c>
    </row>
    <row r="265">
      <c r="A265" s="5" t="n"/>
      <c r="B265" s="5" t="n"/>
      <c r="C265" s="17" t="n"/>
      <c r="D265" s="5" t="n"/>
      <c r="E265" s="18" t="n"/>
      <c r="F265" s="5" t="n"/>
      <c r="G265" s="6">
        <f>IF(A265&amp;""="","",IFERROR(INDEX('المجموعات'!$B$6:$B$105,MATCH(D265&amp;"",'المجموعات'!$A$6:$A$105,0))&amp;" - "&amp;INDEX('المجموعات'!$C$6:$C$105,MATCH(D265&amp;"",'المجموعات'!$A$6:$A$105,0)),"كود مجموعة غير موجود"))</f>
        <v/>
      </c>
      <c r="H265" s="21">
        <f>IF(A265&amp;""="","",IF(F265="متوقف",0,IFERROR(MAX(0,INDEX('المجموعات'!$F$6:$F$105,MATCH(D265&amp;"",'المجموعات'!$A$6:$A$105,0))-N(E265)),"")))</f>
        <v/>
      </c>
      <c r="I265" s="21">
        <f>IF(A265&amp;""="","",SUMIFS('الدفعات'!$E$6:$E$2005,'الدفعات'!$B$6:$B$2005,A265&amp;"",'الدفعات'!$C$6:$C$2005,D265&amp;"",'الدفعات'!$D$6:$D$2005,"&gt;="&amp;'الإعدادات'!$B$5,'الدفعات'!$D$6:$D$2005,"&lt;"&amp;'الإعدادات'!$B$6))</f>
        <v/>
      </c>
      <c r="J265" s="21">
        <f>IF(H265="","",ROUND(H265-I265,2))</f>
        <v/>
      </c>
      <c r="K265" s="20">
        <f>IF(A265&amp;""="","",COUNTIFS('الحضور'!$C$6:$C$3005,A265&amp;"",'الحضور'!$B$6:$B$3005,D265&amp;"",'الحضور'!$D$6:$D$3005,"حاضر",'الحضور'!$A$6:$A$3005,"&gt;="&amp;'الإعدادات'!$B$5,'الحضور'!$A$6:$A$3005,"&lt;"&amp;'الإعدادات'!$B$6))</f>
        <v/>
      </c>
      <c r="L265" s="20">
        <f>IF(A265&amp;""="","",COUNTIFS('الحضور'!$C$6:$C$3005,A265&amp;"",'الحضور'!$B$6:$B$3005,D265&amp;"",'الحضور'!$D$6:$D$3005,"غائب",'الحضور'!$A$6:$A$3005,"&gt;="&amp;'الإعدادات'!$B$5,'الحضور'!$A$6:$A$3005,"&lt;"&amp;'الإعدادات'!$B$6))</f>
        <v/>
      </c>
      <c r="M265" s="20">
        <f>IF(A265&amp;""="","",COUNTIFS('الحضور'!$C$6:$C$3005,A265&amp;"",'الحضور'!$B$6:$B$3005,D265&amp;"",'الحضور'!$D$6:$D$3005,"غائب بعذر",'الحضور'!$A$6:$A$3005,"&gt;="&amp;'الإعدادات'!$B$5,'الحضور'!$A$6:$A$3005,"&lt;"&amp;'الإعدادات'!$B$6))</f>
        <v/>
      </c>
      <c r="N265" s="22">
        <f>IF(A265&amp;""="","",IF(K265+L265=0,"",K265/(K265+L265)))</f>
        <v/>
      </c>
      <c r="O265" s="6">
        <f>IF(A265&amp;""="","",IF(H265="","كود مجموعة غير موجود",IF(F265="متوقف","متوقف",IF(J265&gt;0,IF(I265=0,"لم يدفع","جزئي"),"مسدد"))))</f>
        <v/>
      </c>
      <c r="P265" s="6">
        <f>IF(A265&amp;""="","",IF(AND(N('الإعدادات'!$B$7)&gt;0,L265&gt;='الإعدادات'!$B$7),"غياب متكرر",""))</f>
        <v/>
      </c>
      <c r="Q265" s="20">
        <f>IF(ISNUMBER(J265),IF(J265&gt;0,COUNTIFS($J$6:$J$505,"&gt;"&amp;J265)+COUNTIFS($J$6:J265,J265),""),"")</f>
        <v/>
      </c>
    </row>
    <row r="266">
      <c r="A266" s="5" t="n"/>
      <c r="B266" s="5" t="n"/>
      <c r="C266" s="17" t="n"/>
      <c r="D266" s="5" t="n"/>
      <c r="E266" s="18" t="n"/>
      <c r="F266" s="5" t="n"/>
      <c r="G266" s="6">
        <f>IF(A266&amp;""="","",IFERROR(INDEX('المجموعات'!$B$6:$B$105,MATCH(D266&amp;"",'المجموعات'!$A$6:$A$105,0))&amp;" - "&amp;INDEX('المجموعات'!$C$6:$C$105,MATCH(D266&amp;"",'المجموعات'!$A$6:$A$105,0)),"كود مجموعة غير موجود"))</f>
        <v/>
      </c>
      <c r="H266" s="21">
        <f>IF(A266&amp;""="","",IF(F266="متوقف",0,IFERROR(MAX(0,INDEX('المجموعات'!$F$6:$F$105,MATCH(D266&amp;"",'المجموعات'!$A$6:$A$105,0))-N(E266)),"")))</f>
        <v/>
      </c>
      <c r="I266" s="21">
        <f>IF(A266&amp;""="","",SUMIFS('الدفعات'!$E$6:$E$2005,'الدفعات'!$B$6:$B$2005,A266&amp;"",'الدفعات'!$C$6:$C$2005,D266&amp;"",'الدفعات'!$D$6:$D$2005,"&gt;="&amp;'الإعدادات'!$B$5,'الدفعات'!$D$6:$D$2005,"&lt;"&amp;'الإعدادات'!$B$6))</f>
        <v/>
      </c>
      <c r="J266" s="21">
        <f>IF(H266="","",ROUND(H266-I266,2))</f>
        <v/>
      </c>
      <c r="K266" s="20">
        <f>IF(A266&amp;""="","",COUNTIFS('الحضور'!$C$6:$C$3005,A266&amp;"",'الحضور'!$B$6:$B$3005,D266&amp;"",'الحضور'!$D$6:$D$3005,"حاضر",'الحضور'!$A$6:$A$3005,"&gt;="&amp;'الإعدادات'!$B$5,'الحضور'!$A$6:$A$3005,"&lt;"&amp;'الإعدادات'!$B$6))</f>
        <v/>
      </c>
      <c r="L266" s="20">
        <f>IF(A266&amp;""="","",COUNTIFS('الحضور'!$C$6:$C$3005,A266&amp;"",'الحضور'!$B$6:$B$3005,D266&amp;"",'الحضور'!$D$6:$D$3005,"غائب",'الحضور'!$A$6:$A$3005,"&gt;="&amp;'الإعدادات'!$B$5,'الحضور'!$A$6:$A$3005,"&lt;"&amp;'الإعدادات'!$B$6))</f>
        <v/>
      </c>
      <c r="M266" s="20">
        <f>IF(A266&amp;""="","",COUNTIFS('الحضور'!$C$6:$C$3005,A266&amp;"",'الحضور'!$B$6:$B$3005,D266&amp;"",'الحضور'!$D$6:$D$3005,"غائب بعذر",'الحضور'!$A$6:$A$3005,"&gt;="&amp;'الإعدادات'!$B$5,'الحضور'!$A$6:$A$3005,"&lt;"&amp;'الإعدادات'!$B$6))</f>
        <v/>
      </c>
      <c r="N266" s="22">
        <f>IF(A266&amp;""="","",IF(K266+L266=0,"",K266/(K266+L266)))</f>
        <v/>
      </c>
      <c r="O266" s="6">
        <f>IF(A266&amp;""="","",IF(H266="","كود مجموعة غير موجود",IF(F266="متوقف","متوقف",IF(J266&gt;0,IF(I266=0,"لم يدفع","جزئي"),"مسدد"))))</f>
        <v/>
      </c>
      <c r="P266" s="6">
        <f>IF(A266&amp;""="","",IF(AND(N('الإعدادات'!$B$7)&gt;0,L266&gt;='الإعدادات'!$B$7),"غياب متكرر",""))</f>
        <v/>
      </c>
      <c r="Q266" s="20">
        <f>IF(ISNUMBER(J266),IF(J266&gt;0,COUNTIFS($J$6:$J$505,"&gt;"&amp;J266)+COUNTIFS($J$6:J266,J266),""),"")</f>
        <v/>
      </c>
    </row>
    <row r="267">
      <c r="A267" s="5" t="n"/>
      <c r="B267" s="5" t="n"/>
      <c r="C267" s="17" t="n"/>
      <c r="D267" s="5" t="n"/>
      <c r="E267" s="18" t="n"/>
      <c r="F267" s="5" t="n"/>
      <c r="G267" s="6">
        <f>IF(A267&amp;""="","",IFERROR(INDEX('المجموعات'!$B$6:$B$105,MATCH(D267&amp;"",'المجموعات'!$A$6:$A$105,0))&amp;" - "&amp;INDEX('المجموعات'!$C$6:$C$105,MATCH(D267&amp;"",'المجموعات'!$A$6:$A$105,0)),"كود مجموعة غير موجود"))</f>
        <v/>
      </c>
      <c r="H267" s="21">
        <f>IF(A267&amp;""="","",IF(F267="متوقف",0,IFERROR(MAX(0,INDEX('المجموعات'!$F$6:$F$105,MATCH(D267&amp;"",'المجموعات'!$A$6:$A$105,0))-N(E267)),"")))</f>
        <v/>
      </c>
      <c r="I267" s="21">
        <f>IF(A267&amp;""="","",SUMIFS('الدفعات'!$E$6:$E$2005,'الدفعات'!$B$6:$B$2005,A267&amp;"",'الدفعات'!$C$6:$C$2005,D267&amp;"",'الدفعات'!$D$6:$D$2005,"&gt;="&amp;'الإعدادات'!$B$5,'الدفعات'!$D$6:$D$2005,"&lt;"&amp;'الإعدادات'!$B$6))</f>
        <v/>
      </c>
      <c r="J267" s="21">
        <f>IF(H267="","",ROUND(H267-I267,2))</f>
        <v/>
      </c>
      <c r="K267" s="20">
        <f>IF(A267&amp;""="","",COUNTIFS('الحضور'!$C$6:$C$3005,A267&amp;"",'الحضور'!$B$6:$B$3005,D267&amp;"",'الحضور'!$D$6:$D$3005,"حاضر",'الحضور'!$A$6:$A$3005,"&gt;="&amp;'الإعدادات'!$B$5,'الحضور'!$A$6:$A$3005,"&lt;"&amp;'الإعدادات'!$B$6))</f>
        <v/>
      </c>
      <c r="L267" s="20">
        <f>IF(A267&amp;""="","",COUNTIFS('الحضور'!$C$6:$C$3005,A267&amp;"",'الحضور'!$B$6:$B$3005,D267&amp;"",'الحضور'!$D$6:$D$3005,"غائب",'الحضور'!$A$6:$A$3005,"&gt;="&amp;'الإعدادات'!$B$5,'الحضور'!$A$6:$A$3005,"&lt;"&amp;'الإعدادات'!$B$6))</f>
        <v/>
      </c>
      <c r="M267" s="20">
        <f>IF(A267&amp;""="","",COUNTIFS('الحضور'!$C$6:$C$3005,A267&amp;"",'الحضور'!$B$6:$B$3005,D267&amp;"",'الحضور'!$D$6:$D$3005,"غائب بعذر",'الحضور'!$A$6:$A$3005,"&gt;="&amp;'الإعدادات'!$B$5,'الحضور'!$A$6:$A$3005,"&lt;"&amp;'الإعدادات'!$B$6))</f>
        <v/>
      </c>
      <c r="N267" s="22">
        <f>IF(A267&amp;""="","",IF(K267+L267=0,"",K267/(K267+L267)))</f>
        <v/>
      </c>
      <c r="O267" s="6">
        <f>IF(A267&amp;""="","",IF(H267="","كود مجموعة غير موجود",IF(F267="متوقف","متوقف",IF(J267&gt;0,IF(I267=0,"لم يدفع","جزئي"),"مسدد"))))</f>
        <v/>
      </c>
      <c r="P267" s="6">
        <f>IF(A267&amp;""="","",IF(AND(N('الإعدادات'!$B$7)&gt;0,L267&gt;='الإعدادات'!$B$7),"غياب متكرر",""))</f>
        <v/>
      </c>
      <c r="Q267" s="20">
        <f>IF(ISNUMBER(J267),IF(J267&gt;0,COUNTIFS($J$6:$J$505,"&gt;"&amp;J267)+COUNTIFS($J$6:J267,J267),""),"")</f>
        <v/>
      </c>
    </row>
    <row r="268">
      <c r="A268" s="5" t="n"/>
      <c r="B268" s="5" t="n"/>
      <c r="C268" s="17" t="n"/>
      <c r="D268" s="5" t="n"/>
      <c r="E268" s="18" t="n"/>
      <c r="F268" s="5" t="n"/>
      <c r="G268" s="6">
        <f>IF(A268&amp;""="","",IFERROR(INDEX('المجموعات'!$B$6:$B$105,MATCH(D268&amp;"",'المجموعات'!$A$6:$A$105,0))&amp;" - "&amp;INDEX('المجموعات'!$C$6:$C$105,MATCH(D268&amp;"",'المجموعات'!$A$6:$A$105,0)),"كود مجموعة غير موجود"))</f>
        <v/>
      </c>
      <c r="H268" s="21">
        <f>IF(A268&amp;""="","",IF(F268="متوقف",0,IFERROR(MAX(0,INDEX('المجموعات'!$F$6:$F$105,MATCH(D268&amp;"",'المجموعات'!$A$6:$A$105,0))-N(E268)),"")))</f>
        <v/>
      </c>
      <c r="I268" s="21">
        <f>IF(A268&amp;""="","",SUMIFS('الدفعات'!$E$6:$E$2005,'الدفعات'!$B$6:$B$2005,A268&amp;"",'الدفعات'!$C$6:$C$2005,D268&amp;"",'الدفعات'!$D$6:$D$2005,"&gt;="&amp;'الإعدادات'!$B$5,'الدفعات'!$D$6:$D$2005,"&lt;"&amp;'الإعدادات'!$B$6))</f>
        <v/>
      </c>
      <c r="J268" s="21">
        <f>IF(H268="","",ROUND(H268-I268,2))</f>
        <v/>
      </c>
      <c r="K268" s="20">
        <f>IF(A268&amp;""="","",COUNTIFS('الحضور'!$C$6:$C$3005,A268&amp;"",'الحضور'!$B$6:$B$3005,D268&amp;"",'الحضور'!$D$6:$D$3005,"حاضر",'الحضور'!$A$6:$A$3005,"&gt;="&amp;'الإعدادات'!$B$5,'الحضور'!$A$6:$A$3005,"&lt;"&amp;'الإعدادات'!$B$6))</f>
        <v/>
      </c>
      <c r="L268" s="20">
        <f>IF(A268&amp;""="","",COUNTIFS('الحضور'!$C$6:$C$3005,A268&amp;"",'الحضور'!$B$6:$B$3005,D268&amp;"",'الحضور'!$D$6:$D$3005,"غائب",'الحضور'!$A$6:$A$3005,"&gt;="&amp;'الإعدادات'!$B$5,'الحضور'!$A$6:$A$3005,"&lt;"&amp;'الإعدادات'!$B$6))</f>
        <v/>
      </c>
      <c r="M268" s="20">
        <f>IF(A268&amp;""="","",COUNTIFS('الحضور'!$C$6:$C$3005,A268&amp;"",'الحضور'!$B$6:$B$3005,D268&amp;"",'الحضور'!$D$6:$D$3005,"غائب بعذر",'الحضور'!$A$6:$A$3005,"&gt;="&amp;'الإعدادات'!$B$5,'الحضور'!$A$6:$A$3005,"&lt;"&amp;'الإعدادات'!$B$6))</f>
        <v/>
      </c>
      <c r="N268" s="22">
        <f>IF(A268&amp;""="","",IF(K268+L268=0,"",K268/(K268+L268)))</f>
        <v/>
      </c>
      <c r="O268" s="6">
        <f>IF(A268&amp;""="","",IF(H268="","كود مجموعة غير موجود",IF(F268="متوقف","متوقف",IF(J268&gt;0,IF(I268=0,"لم يدفع","جزئي"),"مسدد"))))</f>
        <v/>
      </c>
      <c r="P268" s="6">
        <f>IF(A268&amp;""="","",IF(AND(N('الإعدادات'!$B$7)&gt;0,L268&gt;='الإعدادات'!$B$7),"غياب متكرر",""))</f>
        <v/>
      </c>
      <c r="Q268" s="20">
        <f>IF(ISNUMBER(J268),IF(J268&gt;0,COUNTIFS($J$6:$J$505,"&gt;"&amp;J268)+COUNTIFS($J$6:J268,J268),""),"")</f>
        <v/>
      </c>
    </row>
    <row r="269">
      <c r="A269" s="5" t="n"/>
      <c r="B269" s="5" t="n"/>
      <c r="C269" s="17" t="n"/>
      <c r="D269" s="5" t="n"/>
      <c r="E269" s="18" t="n"/>
      <c r="F269" s="5" t="n"/>
      <c r="G269" s="6">
        <f>IF(A269&amp;""="","",IFERROR(INDEX('المجموعات'!$B$6:$B$105,MATCH(D269&amp;"",'المجموعات'!$A$6:$A$105,0))&amp;" - "&amp;INDEX('المجموعات'!$C$6:$C$105,MATCH(D269&amp;"",'المجموعات'!$A$6:$A$105,0)),"كود مجموعة غير موجود"))</f>
        <v/>
      </c>
      <c r="H269" s="21">
        <f>IF(A269&amp;""="","",IF(F269="متوقف",0,IFERROR(MAX(0,INDEX('المجموعات'!$F$6:$F$105,MATCH(D269&amp;"",'المجموعات'!$A$6:$A$105,0))-N(E269)),"")))</f>
        <v/>
      </c>
      <c r="I269" s="21">
        <f>IF(A269&amp;""="","",SUMIFS('الدفعات'!$E$6:$E$2005,'الدفعات'!$B$6:$B$2005,A269&amp;"",'الدفعات'!$C$6:$C$2005,D269&amp;"",'الدفعات'!$D$6:$D$2005,"&gt;="&amp;'الإعدادات'!$B$5,'الدفعات'!$D$6:$D$2005,"&lt;"&amp;'الإعدادات'!$B$6))</f>
        <v/>
      </c>
      <c r="J269" s="21">
        <f>IF(H269="","",ROUND(H269-I269,2))</f>
        <v/>
      </c>
      <c r="K269" s="20">
        <f>IF(A269&amp;""="","",COUNTIFS('الحضور'!$C$6:$C$3005,A269&amp;"",'الحضور'!$B$6:$B$3005,D269&amp;"",'الحضور'!$D$6:$D$3005,"حاضر",'الحضور'!$A$6:$A$3005,"&gt;="&amp;'الإعدادات'!$B$5,'الحضور'!$A$6:$A$3005,"&lt;"&amp;'الإعدادات'!$B$6))</f>
        <v/>
      </c>
      <c r="L269" s="20">
        <f>IF(A269&amp;""="","",COUNTIFS('الحضور'!$C$6:$C$3005,A269&amp;"",'الحضور'!$B$6:$B$3005,D269&amp;"",'الحضور'!$D$6:$D$3005,"غائب",'الحضور'!$A$6:$A$3005,"&gt;="&amp;'الإعدادات'!$B$5,'الحضور'!$A$6:$A$3005,"&lt;"&amp;'الإعدادات'!$B$6))</f>
        <v/>
      </c>
      <c r="M269" s="20">
        <f>IF(A269&amp;""="","",COUNTIFS('الحضور'!$C$6:$C$3005,A269&amp;"",'الحضور'!$B$6:$B$3005,D269&amp;"",'الحضور'!$D$6:$D$3005,"غائب بعذر",'الحضور'!$A$6:$A$3005,"&gt;="&amp;'الإعدادات'!$B$5,'الحضور'!$A$6:$A$3005,"&lt;"&amp;'الإعدادات'!$B$6))</f>
        <v/>
      </c>
      <c r="N269" s="22">
        <f>IF(A269&amp;""="","",IF(K269+L269=0,"",K269/(K269+L269)))</f>
        <v/>
      </c>
      <c r="O269" s="6">
        <f>IF(A269&amp;""="","",IF(H269="","كود مجموعة غير موجود",IF(F269="متوقف","متوقف",IF(J269&gt;0,IF(I269=0,"لم يدفع","جزئي"),"مسدد"))))</f>
        <v/>
      </c>
      <c r="P269" s="6">
        <f>IF(A269&amp;""="","",IF(AND(N('الإعدادات'!$B$7)&gt;0,L269&gt;='الإعدادات'!$B$7),"غياب متكرر",""))</f>
        <v/>
      </c>
      <c r="Q269" s="20">
        <f>IF(ISNUMBER(J269),IF(J269&gt;0,COUNTIFS($J$6:$J$505,"&gt;"&amp;J269)+COUNTIFS($J$6:J269,J269),""),"")</f>
        <v/>
      </c>
    </row>
    <row r="270">
      <c r="A270" s="5" t="n"/>
      <c r="B270" s="5" t="n"/>
      <c r="C270" s="17" t="n"/>
      <c r="D270" s="5" t="n"/>
      <c r="E270" s="18" t="n"/>
      <c r="F270" s="5" t="n"/>
      <c r="G270" s="6">
        <f>IF(A270&amp;""="","",IFERROR(INDEX('المجموعات'!$B$6:$B$105,MATCH(D270&amp;"",'المجموعات'!$A$6:$A$105,0))&amp;" - "&amp;INDEX('المجموعات'!$C$6:$C$105,MATCH(D270&amp;"",'المجموعات'!$A$6:$A$105,0)),"كود مجموعة غير موجود"))</f>
        <v/>
      </c>
      <c r="H270" s="21">
        <f>IF(A270&amp;""="","",IF(F270="متوقف",0,IFERROR(MAX(0,INDEX('المجموعات'!$F$6:$F$105,MATCH(D270&amp;"",'المجموعات'!$A$6:$A$105,0))-N(E270)),"")))</f>
        <v/>
      </c>
      <c r="I270" s="21">
        <f>IF(A270&amp;""="","",SUMIFS('الدفعات'!$E$6:$E$2005,'الدفعات'!$B$6:$B$2005,A270&amp;"",'الدفعات'!$C$6:$C$2005,D270&amp;"",'الدفعات'!$D$6:$D$2005,"&gt;="&amp;'الإعدادات'!$B$5,'الدفعات'!$D$6:$D$2005,"&lt;"&amp;'الإعدادات'!$B$6))</f>
        <v/>
      </c>
      <c r="J270" s="21">
        <f>IF(H270="","",ROUND(H270-I270,2))</f>
        <v/>
      </c>
      <c r="K270" s="20">
        <f>IF(A270&amp;""="","",COUNTIFS('الحضور'!$C$6:$C$3005,A270&amp;"",'الحضور'!$B$6:$B$3005,D270&amp;"",'الحضور'!$D$6:$D$3005,"حاضر",'الحضور'!$A$6:$A$3005,"&gt;="&amp;'الإعدادات'!$B$5,'الحضور'!$A$6:$A$3005,"&lt;"&amp;'الإعدادات'!$B$6))</f>
        <v/>
      </c>
      <c r="L270" s="20">
        <f>IF(A270&amp;""="","",COUNTIFS('الحضور'!$C$6:$C$3005,A270&amp;"",'الحضور'!$B$6:$B$3005,D270&amp;"",'الحضور'!$D$6:$D$3005,"غائب",'الحضور'!$A$6:$A$3005,"&gt;="&amp;'الإعدادات'!$B$5,'الحضور'!$A$6:$A$3005,"&lt;"&amp;'الإعدادات'!$B$6))</f>
        <v/>
      </c>
      <c r="M270" s="20">
        <f>IF(A270&amp;""="","",COUNTIFS('الحضور'!$C$6:$C$3005,A270&amp;"",'الحضور'!$B$6:$B$3005,D270&amp;"",'الحضور'!$D$6:$D$3005,"غائب بعذر",'الحضور'!$A$6:$A$3005,"&gt;="&amp;'الإعدادات'!$B$5,'الحضور'!$A$6:$A$3005,"&lt;"&amp;'الإعدادات'!$B$6))</f>
        <v/>
      </c>
      <c r="N270" s="22">
        <f>IF(A270&amp;""="","",IF(K270+L270=0,"",K270/(K270+L270)))</f>
        <v/>
      </c>
      <c r="O270" s="6">
        <f>IF(A270&amp;""="","",IF(H270="","كود مجموعة غير موجود",IF(F270="متوقف","متوقف",IF(J270&gt;0,IF(I270=0,"لم يدفع","جزئي"),"مسدد"))))</f>
        <v/>
      </c>
      <c r="P270" s="6">
        <f>IF(A270&amp;""="","",IF(AND(N('الإعدادات'!$B$7)&gt;0,L270&gt;='الإعدادات'!$B$7),"غياب متكرر",""))</f>
        <v/>
      </c>
      <c r="Q270" s="20">
        <f>IF(ISNUMBER(J270),IF(J270&gt;0,COUNTIFS($J$6:$J$505,"&gt;"&amp;J270)+COUNTIFS($J$6:J270,J270),""),"")</f>
        <v/>
      </c>
    </row>
    <row r="271">
      <c r="A271" s="5" t="n"/>
      <c r="B271" s="5" t="n"/>
      <c r="C271" s="17" t="n"/>
      <c r="D271" s="5" t="n"/>
      <c r="E271" s="18" t="n"/>
      <c r="F271" s="5" t="n"/>
      <c r="G271" s="6">
        <f>IF(A271&amp;""="","",IFERROR(INDEX('المجموعات'!$B$6:$B$105,MATCH(D271&amp;"",'المجموعات'!$A$6:$A$105,0))&amp;" - "&amp;INDEX('المجموعات'!$C$6:$C$105,MATCH(D271&amp;"",'المجموعات'!$A$6:$A$105,0)),"كود مجموعة غير موجود"))</f>
        <v/>
      </c>
      <c r="H271" s="21">
        <f>IF(A271&amp;""="","",IF(F271="متوقف",0,IFERROR(MAX(0,INDEX('المجموعات'!$F$6:$F$105,MATCH(D271&amp;"",'المجموعات'!$A$6:$A$105,0))-N(E271)),"")))</f>
        <v/>
      </c>
      <c r="I271" s="21">
        <f>IF(A271&amp;""="","",SUMIFS('الدفعات'!$E$6:$E$2005,'الدفعات'!$B$6:$B$2005,A271&amp;"",'الدفعات'!$C$6:$C$2005,D271&amp;"",'الدفعات'!$D$6:$D$2005,"&gt;="&amp;'الإعدادات'!$B$5,'الدفعات'!$D$6:$D$2005,"&lt;"&amp;'الإعدادات'!$B$6))</f>
        <v/>
      </c>
      <c r="J271" s="21">
        <f>IF(H271="","",ROUND(H271-I271,2))</f>
        <v/>
      </c>
      <c r="K271" s="20">
        <f>IF(A271&amp;""="","",COUNTIFS('الحضور'!$C$6:$C$3005,A271&amp;"",'الحضور'!$B$6:$B$3005,D271&amp;"",'الحضور'!$D$6:$D$3005,"حاضر",'الحضور'!$A$6:$A$3005,"&gt;="&amp;'الإعدادات'!$B$5,'الحضور'!$A$6:$A$3005,"&lt;"&amp;'الإعدادات'!$B$6))</f>
        <v/>
      </c>
      <c r="L271" s="20">
        <f>IF(A271&amp;""="","",COUNTIFS('الحضور'!$C$6:$C$3005,A271&amp;"",'الحضور'!$B$6:$B$3005,D271&amp;"",'الحضور'!$D$6:$D$3005,"غائب",'الحضور'!$A$6:$A$3005,"&gt;="&amp;'الإعدادات'!$B$5,'الحضور'!$A$6:$A$3005,"&lt;"&amp;'الإعدادات'!$B$6))</f>
        <v/>
      </c>
      <c r="M271" s="20">
        <f>IF(A271&amp;""="","",COUNTIFS('الحضور'!$C$6:$C$3005,A271&amp;"",'الحضور'!$B$6:$B$3005,D271&amp;"",'الحضور'!$D$6:$D$3005,"غائب بعذر",'الحضور'!$A$6:$A$3005,"&gt;="&amp;'الإعدادات'!$B$5,'الحضور'!$A$6:$A$3005,"&lt;"&amp;'الإعدادات'!$B$6))</f>
        <v/>
      </c>
      <c r="N271" s="22">
        <f>IF(A271&amp;""="","",IF(K271+L271=0,"",K271/(K271+L271)))</f>
        <v/>
      </c>
      <c r="O271" s="6">
        <f>IF(A271&amp;""="","",IF(H271="","كود مجموعة غير موجود",IF(F271="متوقف","متوقف",IF(J271&gt;0,IF(I271=0,"لم يدفع","جزئي"),"مسدد"))))</f>
        <v/>
      </c>
      <c r="P271" s="6">
        <f>IF(A271&amp;""="","",IF(AND(N('الإعدادات'!$B$7)&gt;0,L271&gt;='الإعدادات'!$B$7),"غياب متكرر",""))</f>
        <v/>
      </c>
      <c r="Q271" s="20">
        <f>IF(ISNUMBER(J271),IF(J271&gt;0,COUNTIFS($J$6:$J$505,"&gt;"&amp;J271)+COUNTIFS($J$6:J271,J271),""),"")</f>
        <v/>
      </c>
    </row>
    <row r="272">
      <c r="A272" s="5" t="n"/>
      <c r="B272" s="5" t="n"/>
      <c r="C272" s="17" t="n"/>
      <c r="D272" s="5" t="n"/>
      <c r="E272" s="18" t="n"/>
      <c r="F272" s="5" t="n"/>
      <c r="G272" s="6">
        <f>IF(A272&amp;""="","",IFERROR(INDEX('المجموعات'!$B$6:$B$105,MATCH(D272&amp;"",'المجموعات'!$A$6:$A$105,0))&amp;" - "&amp;INDEX('المجموعات'!$C$6:$C$105,MATCH(D272&amp;"",'المجموعات'!$A$6:$A$105,0)),"كود مجموعة غير موجود"))</f>
        <v/>
      </c>
      <c r="H272" s="21">
        <f>IF(A272&amp;""="","",IF(F272="متوقف",0,IFERROR(MAX(0,INDEX('المجموعات'!$F$6:$F$105,MATCH(D272&amp;"",'المجموعات'!$A$6:$A$105,0))-N(E272)),"")))</f>
        <v/>
      </c>
      <c r="I272" s="21">
        <f>IF(A272&amp;""="","",SUMIFS('الدفعات'!$E$6:$E$2005,'الدفعات'!$B$6:$B$2005,A272&amp;"",'الدفعات'!$C$6:$C$2005,D272&amp;"",'الدفعات'!$D$6:$D$2005,"&gt;="&amp;'الإعدادات'!$B$5,'الدفعات'!$D$6:$D$2005,"&lt;"&amp;'الإعدادات'!$B$6))</f>
        <v/>
      </c>
      <c r="J272" s="21">
        <f>IF(H272="","",ROUND(H272-I272,2))</f>
        <v/>
      </c>
      <c r="K272" s="20">
        <f>IF(A272&amp;""="","",COUNTIFS('الحضور'!$C$6:$C$3005,A272&amp;"",'الحضور'!$B$6:$B$3005,D272&amp;"",'الحضور'!$D$6:$D$3005,"حاضر",'الحضور'!$A$6:$A$3005,"&gt;="&amp;'الإعدادات'!$B$5,'الحضور'!$A$6:$A$3005,"&lt;"&amp;'الإعدادات'!$B$6))</f>
        <v/>
      </c>
      <c r="L272" s="20">
        <f>IF(A272&amp;""="","",COUNTIFS('الحضور'!$C$6:$C$3005,A272&amp;"",'الحضور'!$B$6:$B$3005,D272&amp;"",'الحضور'!$D$6:$D$3005,"غائب",'الحضور'!$A$6:$A$3005,"&gt;="&amp;'الإعدادات'!$B$5,'الحضور'!$A$6:$A$3005,"&lt;"&amp;'الإعدادات'!$B$6))</f>
        <v/>
      </c>
      <c r="M272" s="20">
        <f>IF(A272&amp;""="","",COUNTIFS('الحضور'!$C$6:$C$3005,A272&amp;"",'الحضور'!$B$6:$B$3005,D272&amp;"",'الحضور'!$D$6:$D$3005,"غائب بعذر",'الحضور'!$A$6:$A$3005,"&gt;="&amp;'الإعدادات'!$B$5,'الحضور'!$A$6:$A$3005,"&lt;"&amp;'الإعدادات'!$B$6))</f>
        <v/>
      </c>
      <c r="N272" s="22">
        <f>IF(A272&amp;""="","",IF(K272+L272=0,"",K272/(K272+L272)))</f>
        <v/>
      </c>
      <c r="O272" s="6">
        <f>IF(A272&amp;""="","",IF(H272="","كود مجموعة غير موجود",IF(F272="متوقف","متوقف",IF(J272&gt;0,IF(I272=0,"لم يدفع","جزئي"),"مسدد"))))</f>
        <v/>
      </c>
      <c r="P272" s="6">
        <f>IF(A272&amp;""="","",IF(AND(N('الإعدادات'!$B$7)&gt;0,L272&gt;='الإعدادات'!$B$7),"غياب متكرر",""))</f>
        <v/>
      </c>
      <c r="Q272" s="20">
        <f>IF(ISNUMBER(J272),IF(J272&gt;0,COUNTIFS($J$6:$J$505,"&gt;"&amp;J272)+COUNTIFS($J$6:J272,J272),""),"")</f>
        <v/>
      </c>
    </row>
    <row r="273">
      <c r="A273" s="5" t="n"/>
      <c r="B273" s="5" t="n"/>
      <c r="C273" s="17" t="n"/>
      <c r="D273" s="5" t="n"/>
      <c r="E273" s="18" t="n"/>
      <c r="F273" s="5" t="n"/>
      <c r="G273" s="6">
        <f>IF(A273&amp;""="","",IFERROR(INDEX('المجموعات'!$B$6:$B$105,MATCH(D273&amp;"",'المجموعات'!$A$6:$A$105,0))&amp;" - "&amp;INDEX('المجموعات'!$C$6:$C$105,MATCH(D273&amp;"",'المجموعات'!$A$6:$A$105,0)),"كود مجموعة غير موجود"))</f>
        <v/>
      </c>
      <c r="H273" s="21">
        <f>IF(A273&amp;""="","",IF(F273="متوقف",0,IFERROR(MAX(0,INDEX('المجموعات'!$F$6:$F$105,MATCH(D273&amp;"",'المجموعات'!$A$6:$A$105,0))-N(E273)),"")))</f>
        <v/>
      </c>
      <c r="I273" s="21">
        <f>IF(A273&amp;""="","",SUMIFS('الدفعات'!$E$6:$E$2005,'الدفعات'!$B$6:$B$2005,A273&amp;"",'الدفعات'!$C$6:$C$2005,D273&amp;"",'الدفعات'!$D$6:$D$2005,"&gt;="&amp;'الإعدادات'!$B$5,'الدفعات'!$D$6:$D$2005,"&lt;"&amp;'الإعدادات'!$B$6))</f>
        <v/>
      </c>
      <c r="J273" s="21">
        <f>IF(H273="","",ROUND(H273-I273,2))</f>
        <v/>
      </c>
      <c r="K273" s="20">
        <f>IF(A273&amp;""="","",COUNTIFS('الحضور'!$C$6:$C$3005,A273&amp;"",'الحضور'!$B$6:$B$3005,D273&amp;"",'الحضور'!$D$6:$D$3005,"حاضر",'الحضور'!$A$6:$A$3005,"&gt;="&amp;'الإعدادات'!$B$5,'الحضور'!$A$6:$A$3005,"&lt;"&amp;'الإعدادات'!$B$6))</f>
        <v/>
      </c>
      <c r="L273" s="20">
        <f>IF(A273&amp;""="","",COUNTIFS('الحضور'!$C$6:$C$3005,A273&amp;"",'الحضور'!$B$6:$B$3005,D273&amp;"",'الحضور'!$D$6:$D$3005,"غائب",'الحضور'!$A$6:$A$3005,"&gt;="&amp;'الإعدادات'!$B$5,'الحضور'!$A$6:$A$3005,"&lt;"&amp;'الإعدادات'!$B$6))</f>
        <v/>
      </c>
      <c r="M273" s="20">
        <f>IF(A273&amp;""="","",COUNTIFS('الحضور'!$C$6:$C$3005,A273&amp;"",'الحضور'!$B$6:$B$3005,D273&amp;"",'الحضور'!$D$6:$D$3005,"غائب بعذر",'الحضور'!$A$6:$A$3005,"&gt;="&amp;'الإعدادات'!$B$5,'الحضور'!$A$6:$A$3005,"&lt;"&amp;'الإعدادات'!$B$6))</f>
        <v/>
      </c>
      <c r="N273" s="22">
        <f>IF(A273&amp;""="","",IF(K273+L273=0,"",K273/(K273+L273)))</f>
        <v/>
      </c>
      <c r="O273" s="6">
        <f>IF(A273&amp;""="","",IF(H273="","كود مجموعة غير موجود",IF(F273="متوقف","متوقف",IF(J273&gt;0,IF(I273=0,"لم يدفع","جزئي"),"مسدد"))))</f>
        <v/>
      </c>
      <c r="P273" s="6">
        <f>IF(A273&amp;""="","",IF(AND(N('الإعدادات'!$B$7)&gt;0,L273&gt;='الإعدادات'!$B$7),"غياب متكرر",""))</f>
        <v/>
      </c>
      <c r="Q273" s="20">
        <f>IF(ISNUMBER(J273),IF(J273&gt;0,COUNTIFS($J$6:$J$505,"&gt;"&amp;J273)+COUNTIFS($J$6:J273,J273),""),"")</f>
        <v/>
      </c>
    </row>
    <row r="274">
      <c r="A274" s="5" t="n"/>
      <c r="B274" s="5" t="n"/>
      <c r="C274" s="17" t="n"/>
      <c r="D274" s="5" t="n"/>
      <c r="E274" s="18" t="n"/>
      <c r="F274" s="5" t="n"/>
      <c r="G274" s="6">
        <f>IF(A274&amp;""="","",IFERROR(INDEX('المجموعات'!$B$6:$B$105,MATCH(D274&amp;"",'المجموعات'!$A$6:$A$105,0))&amp;" - "&amp;INDEX('المجموعات'!$C$6:$C$105,MATCH(D274&amp;"",'المجموعات'!$A$6:$A$105,0)),"كود مجموعة غير موجود"))</f>
        <v/>
      </c>
      <c r="H274" s="21">
        <f>IF(A274&amp;""="","",IF(F274="متوقف",0,IFERROR(MAX(0,INDEX('المجموعات'!$F$6:$F$105,MATCH(D274&amp;"",'المجموعات'!$A$6:$A$105,0))-N(E274)),"")))</f>
        <v/>
      </c>
      <c r="I274" s="21">
        <f>IF(A274&amp;""="","",SUMIFS('الدفعات'!$E$6:$E$2005,'الدفعات'!$B$6:$B$2005,A274&amp;"",'الدفعات'!$C$6:$C$2005,D274&amp;"",'الدفعات'!$D$6:$D$2005,"&gt;="&amp;'الإعدادات'!$B$5,'الدفعات'!$D$6:$D$2005,"&lt;"&amp;'الإعدادات'!$B$6))</f>
        <v/>
      </c>
      <c r="J274" s="21">
        <f>IF(H274="","",ROUND(H274-I274,2))</f>
        <v/>
      </c>
      <c r="K274" s="20">
        <f>IF(A274&amp;""="","",COUNTIFS('الحضور'!$C$6:$C$3005,A274&amp;"",'الحضور'!$B$6:$B$3005,D274&amp;"",'الحضور'!$D$6:$D$3005,"حاضر",'الحضور'!$A$6:$A$3005,"&gt;="&amp;'الإعدادات'!$B$5,'الحضور'!$A$6:$A$3005,"&lt;"&amp;'الإعدادات'!$B$6))</f>
        <v/>
      </c>
      <c r="L274" s="20">
        <f>IF(A274&amp;""="","",COUNTIFS('الحضور'!$C$6:$C$3005,A274&amp;"",'الحضور'!$B$6:$B$3005,D274&amp;"",'الحضور'!$D$6:$D$3005,"غائب",'الحضور'!$A$6:$A$3005,"&gt;="&amp;'الإعدادات'!$B$5,'الحضور'!$A$6:$A$3005,"&lt;"&amp;'الإعدادات'!$B$6))</f>
        <v/>
      </c>
      <c r="M274" s="20">
        <f>IF(A274&amp;""="","",COUNTIFS('الحضور'!$C$6:$C$3005,A274&amp;"",'الحضور'!$B$6:$B$3005,D274&amp;"",'الحضور'!$D$6:$D$3005,"غائب بعذر",'الحضور'!$A$6:$A$3005,"&gt;="&amp;'الإعدادات'!$B$5,'الحضور'!$A$6:$A$3005,"&lt;"&amp;'الإعدادات'!$B$6))</f>
        <v/>
      </c>
      <c r="N274" s="22">
        <f>IF(A274&amp;""="","",IF(K274+L274=0,"",K274/(K274+L274)))</f>
        <v/>
      </c>
      <c r="O274" s="6">
        <f>IF(A274&amp;""="","",IF(H274="","كود مجموعة غير موجود",IF(F274="متوقف","متوقف",IF(J274&gt;0,IF(I274=0,"لم يدفع","جزئي"),"مسدد"))))</f>
        <v/>
      </c>
      <c r="P274" s="6">
        <f>IF(A274&amp;""="","",IF(AND(N('الإعدادات'!$B$7)&gt;0,L274&gt;='الإعدادات'!$B$7),"غياب متكرر",""))</f>
        <v/>
      </c>
      <c r="Q274" s="20">
        <f>IF(ISNUMBER(J274),IF(J274&gt;0,COUNTIFS($J$6:$J$505,"&gt;"&amp;J274)+COUNTIFS($J$6:J274,J274),""),"")</f>
        <v/>
      </c>
    </row>
    <row r="275">
      <c r="A275" s="5" t="n"/>
      <c r="B275" s="5" t="n"/>
      <c r="C275" s="17" t="n"/>
      <c r="D275" s="5" t="n"/>
      <c r="E275" s="18" t="n"/>
      <c r="F275" s="5" t="n"/>
      <c r="G275" s="6">
        <f>IF(A275&amp;""="","",IFERROR(INDEX('المجموعات'!$B$6:$B$105,MATCH(D275&amp;"",'المجموعات'!$A$6:$A$105,0))&amp;" - "&amp;INDEX('المجموعات'!$C$6:$C$105,MATCH(D275&amp;"",'المجموعات'!$A$6:$A$105,0)),"كود مجموعة غير موجود"))</f>
        <v/>
      </c>
      <c r="H275" s="21">
        <f>IF(A275&amp;""="","",IF(F275="متوقف",0,IFERROR(MAX(0,INDEX('المجموعات'!$F$6:$F$105,MATCH(D275&amp;"",'المجموعات'!$A$6:$A$105,0))-N(E275)),"")))</f>
        <v/>
      </c>
      <c r="I275" s="21">
        <f>IF(A275&amp;""="","",SUMIFS('الدفعات'!$E$6:$E$2005,'الدفعات'!$B$6:$B$2005,A275&amp;"",'الدفعات'!$C$6:$C$2005,D275&amp;"",'الدفعات'!$D$6:$D$2005,"&gt;="&amp;'الإعدادات'!$B$5,'الدفعات'!$D$6:$D$2005,"&lt;"&amp;'الإعدادات'!$B$6))</f>
        <v/>
      </c>
      <c r="J275" s="21">
        <f>IF(H275="","",ROUND(H275-I275,2))</f>
        <v/>
      </c>
      <c r="K275" s="20">
        <f>IF(A275&amp;""="","",COUNTIFS('الحضور'!$C$6:$C$3005,A275&amp;"",'الحضور'!$B$6:$B$3005,D275&amp;"",'الحضور'!$D$6:$D$3005,"حاضر",'الحضور'!$A$6:$A$3005,"&gt;="&amp;'الإعدادات'!$B$5,'الحضور'!$A$6:$A$3005,"&lt;"&amp;'الإعدادات'!$B$6))</f>
        <v/>
      </c>
      <c r="L275" s="20">
        <f>IF(A275&amp;""="","",COUNTIFS('الحضور'!$C$6:$C$3005,A275&amp;"",'الحضور'!$B$6:$B$3005,D275&amp;"",'الحضور'!$D$6:$D$3005,"غائب",'الحضور'!$A$6:$A$3005,"&gt;="&amp;'الإعدادات'!$B$5,'الحضور'!$A$6:$A$3005,"&lt;"&amp;'الإعدادات'!$B$6))</f>
        <v/>
      </c>
      <c r="M275" s="20">
        <f>IF(A275&amp;""="","",COUNTIFS('الحضور'!$C$6:$C$3005,A275&amp;"",'الحضور'!$B$6:$B$3005,D275&amp;"",'الحضور'!$D$6:$D$3005,"غائب بعذر",'الحضور'!$A$6:$A$3005,"&gt;="&amp;'الإعدادات'!$B$5,'الحضور'!$A$6:$A$3005,"&lt;"&amp;'الإعدادات'!$B$6))</f>
        <v/>
      </c>
      <c r="N275" s="22">
        <f>IF(A275&amp;""="","",IF(K275+L275=0,"",K275/(K275+L275)))</f>
        <v/>
      </c>
      <c r="O275" s="6">
        <f>IF(A275&amp;""="","",IF(H275="","كود مجموعة غير موجود",IF(F275="متوقف","متوقف",IF(J275&gt;0,IF(I275=0,"لم يدفع","جزئي"),"مسدد"))))</f>
        <v/>
      </c>
      <c r="P275" s="6">
        <f>IF(A275&amp;""="","",IF(AND(N('الإعدادات'!$B$7)&gt;0,L275&gt;='الإعدادات'!$B$7),"غياب متكرر",""))</f>
        <v/>
      </c>
      <c r="Q275" s="20">
        <f>IF(ISNUMBER(J275),IF(J275&gt;0,COUNTIFS($J$6:$J$505,"&gt;"&amp;J275)+COUNTIFS($J$6:J275,J275),""),"")</f>
        <v/>
      </c>
    </row>
    <row r="276">
      <c r="A276" s="5" t="n"/>
      <c r="B276" s="5" t="n"/>
      <c r="C276" s="17" t="n"/>
      <c r="D276" s="5" t="n"/>
      <c r="E276" s="18" t="n"/>
      <c r="F276" s="5" t="n"/>
      <c r="G276" s="6">
        <f>IF(A276&amp;""="","",IFERROR(INDEX('المجموعات'!$B$6:$B$105,MATCH(D276&amp;"",'المجموعات'!$A$6:$A$105,0))&amp;" - "&amp;INDEX('المجموعات'!$C$6:$C$105,MATCH(D276&amp;"",'المجموعات'!$A$6:$A$105,0)),"كود مجموعة غير موجود"))</f>
        <v/>
      </c>
      <c r="H276" s="21">
        <f>IF(A276&amp;""="","",IF(F276="متوقف",0,IFERROR(MAX(0,INDEX('المجموعات'!$F$6:$F$105,MATCH(D276&amp;"",'المجموعات'!$A$6:$A$105,0))-N(E276)),"")))</f>
        <v/>
      </c>
      <c r="I276" s="21">
        <f>IF(A276&amp;""="","",SUMIFS('الدفعات'!$E$6:$E$2005,'الدفعات'!$B$6:$B$2005,A276&amp;"",'الدفعات'!$C$6:$C$2005,D276&amp;"",'الدفعات'!$D$6:$D$2005,"&gt;="&amp;'الإعدادات'!$B$5,'الدفعات'!$D$6:$D$2005,"&lt;"&amp;'الإعدادات'!$B$6))</f>
        <v/>
      </c>
      <c r="J276" s="21">
        <f>IF(H276="","",ROUND(H276-I276,2))</f>
        <v/>
      </c>
      <c r="K276" s="20">
        <f>IF(A276&amp;""="","",COUNTIFS('الحضور'!$C$6:$C$3005,A276&amp;"",'الحضور'!$B$6:$B$3005,D276&amp;"",'الحضور'!$D$6:$D$3005,"حاضر",'الحضور'!$A$6:$A$3005,"&gt;="&amp;'الإعدادات'!$B$5,'الحضور'!$A$6:$A$3005,"&lt;"&amp;'الإعدادات'!$B$6))</f>
        <v/>
      </c>
      <c r="L276" s="20">
        <f>IF(A276&amp;""="","",COUNTIFS('الحضور'!$C$6:$C$3005,A276&amp;"",'الحضور'!$B$6:$B$3005,D276&amp;"",'الحضور'!$D$6:$D$3005,"غائب",'الحضور'!$A$6:$A$3005,"&gt;="&amp;'الإعدادات'!$B$5,'الحضور'!$A$6:$A$3005,"&lt;"&amp;'الإعدادات'!$B$6))</f>
        <v/>
      </c>
      <c r="M276" s="20">
        <f>IF(A276&amp;""="","",COUNTIFS('الحضور'!$C$6:$C$3005,A276&amp;"",'الحضور'!$B$6:$B$3005,D276&amp;"",'الحضور'!$D$6:$D$3005,"غائب بعذر",'الحضور'!$A$6:$A$3005,"&gt;="&amp;'الإعدادات'!$B$5,'الحضور'!$A$6:$A$3005,"&lt;"&amp;'الإعدادات'!$B$6))</f>
        <v/>
      </c>
      <c r="N276" s="22">
        <f>IF(A276&amp;""="","",IF(K276+L276=0,"",K276/(K276+L276)))</f>
        <v/>
      </c>
      <c r="O276" s="6">
        <f>IF(A276&amp;""="","",IF(H276="","كود مجموعة غير موجود",IF(F276="متوقف","متوقف",IF(J276&gt;0,IF(I276=0,"لم يدفع","جزئي"),"مسدد"))))</f>
        <v/>
      </c>
      <c r="P276" s="6">
        <f>IF(A276&amp;""="","",IF(AND(N('الإعدادات'!$B$7)&gt;0,L276&gt;='الإعدادات'!$B$7),"غياب متكرر",""))</f>
        <v/>
      </c>
      <c r="Q276" s="20">
        <f>IF(ISNUMBER(J276),IF(J276&gt;0,COUNTIFS($J$6:$J$505,"&gt;"&amp;J276)+COUNTIFS($J$6:J276,J276),""),"")</f>
        <v/>
      </c>
    </row>
    <row r="277">
      <c r="A277" s="5" t="n"/>
      <c r="B277" s="5" t="n"/>
      <c r="C277" s="17" t="n"/>
      <c r="D277" s="5" t="n"/>
      <c r="E277" s="18" t="n"/>
      <c r="F277" s="5" t="n"/>
      <c r="G277" s="6">
        <f>IF(A277&amp;""="","",IFERROR(INDEX('المجموعات'!$B$6:$B$105,MATCH(D277&amp;"",'المجموعات'!$A$6:$A$105,0))&amp;" - "&amp;INDEX('المجموعات'!$C$6:$C$105,MATCH(D277&amp;"",'المجموعات'!$A$6:$A$105,0)),"كود مجموعة غير موجود"))</f>
        <v/>
      </c>
      <c r="H277" s="21">
        <f>IF(A277&amp;""="","",IF(F277="متوقف",0,IFERROR(MAX(0,INDEX('المجموعات'!$F$6:$F$105,MATCH(D277&amp;"",'المجموعات'!$A$6:$A$105,0))-N(E277)),"")))</f>
        <v/>
      </c>
      <c r="I277" s="21">
        <f>IF(A277&amp;""="","",SUMIFS('الدفعات'!$E$6:$E$2005,'الدفعات'!$B$6:$B$2005,A277&amp;"",'الدفعات'!$C$6:$C$2005,D277&amp;"",'الدفعات'!$D$6:$D$2005,"&gt;="&amp;'الإعدادات'!$B$5,'الدفعات'!$D$6:$D$2005,"&lt;"&amp;'الإعدادات'!$B$6))</f>
        <v/>
      </c>
      <c r="J277" s="21">
        <f>IF(H277="","",ROUND(H277-I277,2))</f>
        <v/>
      </c>
      <c r="K277" s="20">
        <f>IF(A277&amp;""="","",COUNTIFS('الحضور'!$C$6:$C$3005,A277&amp;"",'الحضور'!$B$6:$B$3005,D277&amp;"",'الحضور'!$D$6:$D$3005,"حاضر",'الحضور'!$A$6:$A$3005,"&gt;="&amp;'الإعدادات'!$B$5,'الحضور'!$A$6:$A$3005,"&lt;"&amp;'الإعدادات'!$B$6))</f>
        <v/>
      </c>
      <c r="L277" s="20">
        <f>IF(A277&amp;""="","",COUNTIFS('الحضور'!$C$6:$C$3005,A277&amp;"",'الحضور'!$B$6:$B$3005,D277&amp;"",'الحضور'!$D$6:$D$3005,"غائب",'الحضور'!$A$6:$A$3005,"&gt;="&amp;'الإعدادات'!$B$5,'الحضور'!$A$6:$A$3005,"&lt;"&amp;'الإعدادات'!$B$6))</f>
        <v/>
      </c>
      <c r="M277" s="20">
        <f>IF(A277&amp;""="","",COUNTIFS('الحضور'!$C$6:$C$3005,A277&amp;"",'الحضور'!$B$6:$B$3005,D277&amp;"",'الحضور'!$D$6:$D$3005,"غائب بعذر",'الحضور'!$A$6:$A$3005,"&gt;="&amp;'الإعدادات'!$B$5,'الحضور'!$A$6:$A$3005,"&lt;"&amp;'الإعدادات'!$B$6))</f>
        <v/>
      </c>
      <c r="N277" s="22">
        <f>IF(A277&amp;""="","",IF(K277+L277=0,"",K277/(K277+L277)))</f>
        <v/>
      </c>
      <c r="O277" s="6">
        <f>IF(A277&amp;""="","",IF(H277="","كود مجموعة غير موجود",IF(F277="متوقف","متوقف",IF(J277&gt;0,IF(I277=0,"لم يدفع","جزئي"),"مسدد"))))</f>
        <v/>
      </c>
      <c r="P277" s="6">
        <f>IF(A277&amp;""="","",IF(AND(N('الإعدادات'!$B$7)&gt;0,L277&gt;='الإعدادات'!$B$7),"غياب متكرر",""))</f>
        <v/>
      </c>
      <c r="Q277" s="20">
        <f>IF(ISNUMBER(J277),IF(J277&gt;0,COUNTIFS($J$6:$J$505,"&gt;"&amp;J277)+COUNTIFS($J$6:J277,J277),""),"")</f>
        <v/>
      </c>
    </row>
    <row r="278">
      <c r="A278" s="5" t="n"/>
      <c r="B278" s="5" t="n"/>
      <c r="C278" s="17" t="n"/>
      <c r="D278" s="5" t="n"/>
      <c r="E278" s="18" t="n"/>
      <c r="F278" s="5" t="n"/>
      <c r="G278" s="6">
        <f>IF(A278&amp;""="","",IFERROR(INDEX('المجموعات'!$B$6:$B$105,MATCH(D278&amp;"",'المجموعات'!$A$6:$A$105,0))&amp;" - "&amp;INDEX('المجموعات'!$C$6:$C$105,MATCH(D278&amp;"",'المجموعات'!$A$6:$A$105,0)),"كود مجموعة غير موجود"))</f>
        <v/>
      </c>
      <c r="H278" s="21">
        <f>IF(A278&amp;""="","",IF(F278="متوقف",0,IFERROR(MAX(0,INDEX('المجموعات'!$F$6:$F$105,MATCH(D278&amp;"",'المجموعات'!$A$6:$A$105,0))-N(E278)),"")))</f>
        <v/>
      </c>
      <c r="I278" s="21">
        <f>IF(A278&amp;""="","",SUMIFS('الدفعات'!$E$6:$E$2005,'الدفعات'!$B$6:$B$2005,A278&amp;"",'الدفعات'!$C$6:$C$2005,D278&amp;"",'الدفعات'!$D$6:$D$2005,"&gt;="&amp;'الإعدادات'!$B$5,'الدفعات'!$D$6:$D$2005,"&lt;"&amp;'الإعدادات'!$B$6))</f>
        <v/>
      </c>
      <c r="J278" s="21">
        <f>IF(H278="","",ROUND(H278-I278,2))</f>
        <v/>
      </c>
      <c r="K278" s="20">
        <f>IF(A278&amp;""="","",COUNTIFS('الحضور'!$C$6:$C$3005,A278&amp;"",'الحضور'!$B$6:$B$3005,D278&amp;"",'الحضور'!$D$6:$D$3005,"حاضر",'الحضور'!$A$6:$A$3005,"&gt;="&amp;'الإعدادات'!$B$5,'الحضور'!$A$6:$A$3005,"&lt;"&amp;'الإعدادات'!$B$6))</f>
        <v/>
      </c>
      <c r="L278" s="20">
        <f>IF(A278&amp;""="","",COUNTIFS('الحضور'!$C$6:$C$3005,A278&amp;"",'الحضور'!$B$6:$B$3005,D278&amp;"",'الحضور'!$D$6:$D$3005,"غائب",'الحضور'!$A$6:$A$3005,"&gt;="&amp;'الإعدادات'!$B$5,'الحضور'!$A$6:$A$3005,"&lt;"&amp;'الإعدادات'!$B$6))</f>
        <v/>
      </c>
      <c r="M278" s="20">
        <f>IF(A278&amp;""="","",COUNTIFS('الحضور'!$C$6:$C$3005,A278&amp;"",'الحضور'!$B$6:$B$3005,D278&amp;"",'الحضور'!$D$6:$D$3005,"غائب بعذر",'الحضور'!$A$6:$A$3005,"&gt;="&amp;'الإعدادات'!$B$5,'الحضور'!$A$6:$A$3005,"&lt;"&amp;'الإعدادات'!$B$6))</f>
        <v/>
      </c>
      <c r="N278" s="22">
        <f>IF(A278&amp;""="","",IF(K278+L278=0,"",K278/(K278+L278)))</f>
        <v/>
      </c>
      <c r="O278" s="6">
        <f>IF(A278&amp;""="","",IF(H278="","كود مجموعة غير موجود",IF(F278="متوقف","متوقف",IF(J278&gt;0,IF(I278=0,"لم يدفع","جزئي"),"مسدد"))))</f>
        <v/>
      </c>
      <c r="P278" s="6">
        <f>IF(A278&amp;""="","",IF(AND(N('الإعدادات'!$B$7)&gt;0,L278&gt;='الإعدادات'!$B$7),"غياب متكرر",""))</f>
        <v/>
      </c>
      <c r="Q278" s="20">
        <f>IF(ISNUMBER(J278),IF(J278&gt;0,COUNTIFS($J$6:$J$505,"&gt;"&amp;J278)+COUNTIFS($J$6:J278,J278),""),"")</f>
        <v/>
      </c>
    </row>
    <row r="279">
      <c r="A279" s="5" t="n"/>
      <c r="B279" s="5" t="n"/>
      <c r="C279" s="17" t="n"/>
      <c r="D279" s="5" t="n"/>
      <c r="E279" s="18" t="n"/>
      <c r="F279" s="5" t="n"/>
      <c r="G279" s="6">
        <f>IF(A279&amp;""="","",IFERROR(INDEX('المجموعات'!$B$6:$B$105,MATCH(D279&amp;"",'المجموعات'!$A$6:$A$105,0))&amp;" - "&amp;INDEX('المجموعات'!$C$6:$C$105,MATCH(D279&amp;"",'المجموعات'!$A$6:$A$105,0)),"كود مجموعة غير موجود"))</f>
        <v/>
      </c>
      <c r="H279" s="21">
        <f>IF(A279&amp;""="","",IF(F279="متوقف",0,IFERROR(MAX(0,INDEX('المجموعات'!$F$6:$F$105,MATCH(D279&amp;"",'المجموعات'!$A$6:$A$105,0))-N(E279)),"")))</f>
        <v/>
      </c>
      <c r="I279" s="21">
        <f>IF(A279&amp;""="","",SUMIFS('الدفعات'!$E$6:$E$2005,'الدفعات'!$B$6:$B$2005,A279&amp;"",'الدفعات'!$C$6:$C$2005,D279&amp;"",'الدفعات'!$D$6:$D$2005,"&gt;="&amp;'الإعدادات'!$B$5,'الدفعات'!$D$6:$D$2005,"&lt;"&amp;'الإعدادات'!$B$6))</f>
        <v/>
      </c>
      <c r="J279" s="21">
        <f>IF(H279="","",ROUND(H279-I279,2))</f>
        <v/>
      </c>
      <c r="K279" s="20">
        <f>IF(A279&amp;""="","",COUNTIFS('الحضور'!$C$6:$C$3005,A279&amp;"",'الحضور'!$B$6:$B$3005,D279&amp;"",'الحضور'!$D$6:$D$3005,"حاضر",'الحضور'!$A$6:$A$3005,"&gt;="&amp;'الإعدادات'!$B$5,'الحضور'!$A$6:$A$3005,"&lt;"&amp;'الإعدادات'!$B$6))</f>
        <v/>
      </c>
      <c r="L279" s="20">
        <f>IF(A279&amp;""="","",COUNTIFS('الحضور'!$C$6:$C$3005,A279&amp;"",'الحضور'!$B$6:$B$3005,D279&amp;"",'الحضور'!$D$6:$D$3005,"غائب",'الحضور'!$A$6:$A$3005,"&gt;="&amp;'الإعدادات'!$B$5,'الحضور'!$A$6:$A$3005,"&lt;"&amp;'الإعدادات'!$B$6))</f>
        <v/>
      </c>
      <c r="M279" s="20">
        <f>IF(A279&amp;""="","",COUNTIFS('الحضور'!$C$6:$C$3005,A279&amp;"",'الحضور'!$B$6:$B$3005,D279&amp;"",'الحضور'!$D$6:$D$3005,"غائب بعذر",'الحضور'!$A$6:$A$3005,"&gt;="&amp;'الإعدادات'!$B$5,'الحضور'!$A$6:$A$3005,"&lt;"&amp;'الإعدادات'!$B$6))</f>
        <v/>
      </c>
      <c r="N279" s="22">
        <f>IF(A279&amp;""="","",IF(K279+L279=0,"",K279/(K279+L279)))</f>
        <v/>
      </c>
      <c r="O279" s="6">
        <f>IF(A279&amp;""="","",IF(H279="","كود مجموعة غير موجود",IF(F279="متوقف","متوقف",IF(J279&gt;0,IF(I279=0,"لم يدفع","جزئي"),"مسدد"))))</f>
        <v/>
      </c>
      <c r="P279" s="6">
        <f>IF(A279&amp;""="","",IF(AND(N('الإعدادات'!$B$7)&gt;0,L279&gt;='الإعدادات'!$B$7),"غياب متكرر",""))</f>
        <v/>
      </c>
      <c r="Q279" s="20">
        <f>IF(ISNUMBER(J279),IF(J279&gt;0,COUNTIFS($J$6:$J$505,"&gt;"&amp;J279)+COUNTIFS($J$6:J279,J279),""),"")</f>
        <v/>
      </c>
    </row>
    <row r="280">
      <c r="A280" s="5" t="n"/>
      <c r="B280" s="5" t="n"/>
      <c r="C280" s="17" t="n"/>
      <c r="D280" s="5" t="n"/>
      <c r="E280" s="18" t="n"/>
      <c r="F280" s="5" t="n"/>
      <c r="G280" s="6">
        <f>IF(A280&amp;""="","",IFERROR(INDEX('المجموعات'!$B$6:$B$105,MATCH(D280&amp;"",'المجموعات'!$A$6:$A$105,0))&amp;" - "&amp;INDEX('المجموعات'!$C$6:$C$105,MATCH(D280&amp;"",'المجموعات'!$A$6:$A$105,0)),"كود مجموعة غير موجود"))</f>
        <v/>
      </c>
      <c r="H280" s="21">
        <f>IF(A280&amp;""="","",IF(F280="متوقف",0,IFERROR(MAX(0,INDEX('المجموعات'!$F$6:$F$105,MATCH(D280&amp;"",'المجموعات'!$A$6:$A$105,0))-N(E280)),"")))</f>
        <v/>
      </c>
      <c r="I280" s="21">
        <f>IF(A280&amp;""="","",SUMIFS('الدفعات'!$E$6:$E$2005,'الدفعات'!$B$6:$B$2005,A280&amp;"",'الدفعات'!$C$6:$C$2005,D280&amp;"",'الدفعات'!$D$6:$D$2005,"&gt;="&amp;'الإعدادات'!$B$5,'الدفعات'!$D$6:$D$2005,"&lt;"&amp;'الإعدادات'!$B$6))</f>
        <v/>
      </c>
      <c r="J280" s="21">
        <f>IF(H280="","",ROUND(H280-I280,2))</f>
        <v/>
      </c>
      <c r="K280" s="20">
        <f>IF(A280&amp;""="","",COUNTIFS('الحضور'!$C$6:$C$3005,A280&amp;"",'الحضور'!$B$6:$B$3005,D280&amp;"",'الحضور'!$D$6:$D$3005,"حاضر",'الحضور'!$A$6:$A$3005,"&gt;="&amp;'الإعدادات'!$B$5,'الحضور'!$A$6:$A$3005,"&lt;"&amp;'الإعدادات'!$B$6))</f>
        <v/>
      </c>
      <c r="L280" s="20">
        <f>IF(A280&amp;""="","",COUNTIFS('الحضور'!$C$6:$C$3005,A280&amp;"",'الحضور'!$B$6:$B$3005,D280&amp;"",'الحضور'!$D$6:$D$3005,"غائب",'الحضور'!$A$6:$A$3005,"&gt;="&amp;'الإعدادات'!$B$5,'الحضور'!$A$6:$A$3005,"&lt;"&amp;'الإعدادات'!$B$6))</f>
        <v/>
      </c>
      <c r="M280" s="20">
        <f>IF(A280&amp;""="","",COUNTIFS('الحضور'!$C$6:$C$3005,A280&amp;"",'الحضور'!$B$6:$B$3005,D280&amp;"",'الحضور'!$D$6:$D$3005,"غائب بعذر",'الحضور'!$A$6:$A$3005,"&gt;="&amp;'الإعدادات'!$B$5,'الحضور'!$A$6:$A$3005,"&lt;"&amp;'الإعدادات'!$B$6))</f>
        <v/>
      </c>
      <c r="N280" s="22">
        <f>IF(A280&amp;""="","",IF(K280+L280=0,"",K280/(K280+L280)))</f>
        <v/>
      </c>
      <c r="O280" s="6">
        <f>IF(A280&amp;""="","",IF(H280="","كود مجموعة غير موجود",IF(F280="متوقف","متوقف",IF(J280&gt;0,IF(I280=0,"لم يدفع","جزئي"),"مسدد"))))</f>
        <v/>
      </c>
      <c r="P280" s="6">
        <f>IF(A280&amp;""="","",IF(AND(N('الإعدادات'!$B$7)&gt;0,L280&gt;='الإعدادات'!$B$7),"غياب متكرر",""))</f>
        <v/>
      </c>
      <c r="Q280" s="20">
        <f>IF(ISNUMBER(J280),IF(J280&gt;0,COUNTIFS($J$6:$J$505,"&gt;"&amp;J280)+COUNTIFS($J$6:J280,J280),""),"")</f>
        <v/>
      </c>
    </row>
    <row r="281">
      <c r="A281" s="5" t="n"/>
      <c r="B281" s="5" t="n"/>
      <c r="C281" s="17" t="n"/>
      <c r="D281" s="5" t="n"/>
      <c r="E281" s="18" t="n"/>
      <c r="F281" s="5" t="n"/>
      <c r="G281" s="6">
        <f>IF(A281&amp;""="","",IFERROR(INDEX('المجموعات'!$B$6:$B$105,MATCH(D281&amp;"",'المجموعات'!$A$6:$A$105,0))&amp;" - "&amp;INDEX('المجموعات'!$C$6:$C$105,MATCH(D281&amp;"",'المجموعات'!$A$6:$A$105,0)),"كود مجموعة غير موجود"))</f>
        <v/>
      </c>
      <c r="H281" s="21">
        <f>IF(A281&amp;""="","",IF(F281="متوقف",0,IFERROR(MAX(0,INDEX('المجموعات'!$F$6:$F$105,MATCH(D281&amp;"",'المجموعات'!$A$6:$A$105,0))-N(E281)),"")))</f>
        <v/>
      </c>
      <c r="I281" s="21">
        <f>IF(A281&amp;""="","",SUMIFS('الدفعات'!$E$6:$E$2005,'الدفعات'!$B$6:$B$2005,A281&amp;"",'الدفعات'!$C$6:$C$2005,D281&amp;"",'الدفعات'!$D$6:$D$2005,"&gt;="&amp;'الإعدادات'!$B$5,'الدفعات'!$D$6:$D$2005,"&lt;"&amp;'الإعدادات'!$B$6))</f>
        <v/>
      </c>
      <c r="J281" s="21">
        <f>IF(H281="","",ROUND(H281-I281,2))</f>
        <v/>
      </c>
      <c r="K281" s="20">
        <f>IF(A281&amp;""="","",COUNTIFS('الحضور'!$C$6:$C$3005,A281&amp;"",'الحضور'!$B$6:$B$3005,D281&amp;"",'الحضور'!$D$6:$D$3005,"حاضر",'الحضور'!$A$6:$A$3005,"&gt;="&amp;'الإعدادات'!$B$5,'الحضور'!$A$6:$A$3005,"&lt;"&amp;'الإعدادات'!$B$6))</f>
        <v/>
      </c>
      <c r="L281" s="20">
        <f>IF(A281&amp;""="","",COUNTIFS('الحضور'!$C$6:$C$3005,A281&amp;"",'الحضور'!$B$6:$B$3005,D281&amp;"",'الحضور'!$D$6:$D$3005,"غائب",'الحضور'!$A$6:$A$3005,"&gt;="&amp;'الإعدادات'!$B$5,'الحضور'!$A$6:$A$3005,"&lt;"&amp;'الإعدادات'!$B$6))</f>
        <v/>
      </c>
      <c r="M281" s="20">
        <f>IF(A281&amp;""="","",COUNTIFS('الحضور'!$C$6:$C$3005,A281&amp;"",'الحضور'!$B$6:$B$3005,D281&amp;"",'الحضور'!$D$6:$D$3005,"غائب بعذر",'الحضور'!$A$6:$A$3005,"&gt;="&amp;'الإعدادات'!$B$5,'الحضور'!$A$6:$A$3005,"&lt;"&amp;'الإعدادات'!$B$6))</f>
        <v/>
      </c>
      <c r="N281" s="22">
        <f>IF(A281&amp;""="","",IF(K281+L281=0,"",K281/(K281+L281)))</f>
        <v/>
      </c>
      <c r="O281" s="6">
        <f>IF(A281&amp;""="","",IF(H281="","كود مجموعة غير موجود",IF(F281="متوقف","متوقف",IF(J281&gt;0,IF(I281=0,"لم يدفع","جزئي"),"مسدد"))))</f>
        <v/>
      </c>
      <c r="P281" s="6">
        <f>IF(A281&amp;""="","",IF(AND(N('الإعدادات'!$B$7)&gt;0,L281&gt;='الإعدادات'!$B$7),"غياب متكرر",""))</f>
        <v/>
      </c>
      <c r="Q281" s="20">
        <f>IF(ISNUMBER(J281),IF(J281&gt;0,COUNTIFS($J$6:$J$505,"&gt;"&amp;J281)+COUNTIFS($J$6:J281,J281),""),"")</f>
        <v/>
      </c>
    </row>
    <row r="282">
      <c r="A282" s="5" t="n"/>
      <c r="B282" s="5" t="n"/>
      <c r="C282" s="17" t="n"/>
      <c r="D282" s="5" t="n"/>
      <c r="E282" s="18" t="n"/>
      <c r="F282" s="5" t="n"/>
      <c r="G282" s="6">
        <f>IF(A282&amp;""="","",IFERROR(INDEX('المجموعات'!$B$6:$B$105,MATCH(D282&amp;"",'المجموعات'!$A$6:$A$105,0))&amp;" - "&amp;INDEX('المجموعات'!$C$6:$C$105,MATCH(D282&amp;"",'المجموعات'!$A$6:$A$105,0)),"كود مجموعة غير موجود"))</f>
        <v/>
      </c>
      <c r="H282" s="21">
        <f>IF(A282&amp;""="","",IF(F282="متوقف",0,IFERROR(MAX(0,INDEX('المجموعات'!$F$6:$F$105,MATCH(D282&amp;"",'المجموعات'!$A$6:$A$105,0))-N(E282)),"")))</f>
        <v/>
      </c>
      <c r="I282" s="21">
        <f>IF(A282&amp;""="","",SUMIFS('الدفعات'!$E$6:$E$2005,'الدفعات'!$B$6:$B$2005,A282&amp;"",'الدفعات'!$C$6:$C$2005,D282&amp;"",'الدفعات'!$D$6:$D$2005,"&gt;="&amp;'الإعدادات'!$B$5,'الدفعات'!$D$6:$D$2005,"&lt;"&amp;'الإعدادات'!$B$6))</f>
        <v/>
      </c>
      <c r="J282" s="21">
        <f>IF(H282="","",ROUND(H282-I282,2))</f>
        <v/>
      </c>
      <c r="K282" s="20">
        <f>IF(A282&amp;""="","",COUNTIFS('الحضور'!$C$6:$C$3005,A282&amp;"",'الحضور'!$B$6:$B$3005,D282&amp;"",'الحضور'!$D$6:$D$3005,"حاضر",'الحضور'!$A$6:$A$3005,"&gt;="&amp;'الإعدادات'!$B$5,'الحضور'!$A$6:$A$3005,"&lt;"&amp;'الإعدادات'!$B$6))</f>
        <v/>
      </c>
      <c r="L282" s="20">
        <f>IF(A282&amp;""="","",COUNTIFS('الحضور'!$C$6:$C$3005,A282&amp;"",'الحضور'!$B$6:$B$3005,D282&amp;"",'الحضور'!$D$6:$D$3005,"غائب",'الحضور'!$A$6:$A$3005,"&gt;="&amp;'الإعدادات'!$B$5,'الحضور'!$A$6:$A$3005,"&lt;"&amp;'الإعدادات'!$B$6))</f>
        <v/>
      </c>
      <c r="M282" s="20">
        <f>IF(A282&amp;""="","",COUNTIFS('الحضور'!$C$6:$C$3005,A282&amp;"",'الحضور'!$B$6:$B$3005,D282&amp;"",'الحضور'!$D$6:$D$3005,"غائب بعذر",'الحضور'!$A$6:$A$3005,"&gt;="&amp;'الإعدادات'!$B$5,'الحضور'!$A$6:$A$3005,"&lt;"&amp;'الإعدادات'!$B$6))</f>
        <v/>
      </c>
      <c r="N282" s="22">
        <f>IF(A282&amp;""="","",IF(K282+L282=0,"",K282/(K282+L282)))</f>
        <v/>
      </c>
      <c r="O282" s="6">
        <f>IF(A282&amp;""="","",IF(H282="","كود مجموعة غير موجود",IF(F282="متوقف","متوقف",IF(J282&gt;0,IF(I282=0,"لم يدفع","جزئي"),"مسدد"))))</f>
        <v/>
      </c>
      <c r="P282" s="6">
        <f>IF(A282&amp;""="","",IF(AND(N('الإعدادات'!$B$7)&gt;0,L282&gt;='الإعدادات'!$B$7),"غياب متكرر",""))</f>
        <v/>
      </c>
      <c r="Q282" s="20">
        <f>IF(ISNUMBER(J282),IF(J282&gt;0,COUNTIFS($J$6:$J$505,"&gt;"&amp;J282)+COUNTIFS($J$6:J282,J282),""),"")</f>
        <v/>
      </c>
    </row>
    <row r="283">
      <c r="A283" s="5" t="n"/>
      <c r="B283" s="5" t="n"/>
      <c r="C283" s="17" t="n"/>
      <c r="D283" s="5" t="n"/>
      <c r="E283" s="18" t="n"/>
      <c r="F283" s="5" t="n"/>
      <c r="G283" s="6">
        <f>IF(A283&amp;""="","",IFERROR(INDEX('المجموعات'!$B$6:$B$105,MATCH(D283&amp;"",'المجموعات'!$A$6:$A$105,0))&amp;" - "&amp;INDEX('المجموعات'!$C$6:$C$105,MATCH(D283&amp;"",'المجموعات'!$A$6:$A$105,0)),"كود مجموعة غير موجود"))</f>
        <v/>
      </c>
      <c r="H283" s="21">
        <f>IF(A283&amp;""="","",IF(F283="متوقف",0,IFERROR(MAX(0,INDEX('المجموعات'!$F$6:$F$105,MATCH(D283&amp;"",'المجموعات'!$A$6:$A$105,0))-N(E283)),"")))</f>
        <v/>
      </c>
      <c r="I283" s="21">
        <f>IF(A283&amp;""="","",SUMIFS('الدفعات'!$E$6:$E$2005,'الدفعات'!$B$6:$B$2005,A283&amp;"",'الدفعات'!$C$6:$C$2005,D283&amp;"",'الدفعات'!$D$6:$D$2005,"&gt;="&amp;'الإعدادات'!$B$5,'الدفعات'!$D$6:$D$2005,"&lt;"&amp;'الإعدادات'!$B$6))</f>
        <v/>
      </c>
      <c r="J283" s="21">
        <f>IF(H283="","",ROUND(H283-I283,2))</f>
        <v/>
      </c>
      <c r="K283" s="20">
        <f>IF(A283&amp;""="","",COUNTIFS('الحضور'!$C$6:$C$3005,A283&amp;"",'الحضور'!$B$6:$B$3005,D283&amp;"",'الحضور'!$D$6:$D$3005,"حاضر",'الحضور'!$A$6:$A$3005,"&gt;="&amp;'الإعدادات'!$B$5,'الحضور'!$A$6:$A$3005,"&lt;"&amp;'الإعدادات'!$B$6))</f>
        <v/>
      </c>
      <c r="L283" s="20">
        <f>IF(A283&amp;""="","",COUNTIFS('الحضور'!$C$6:$C$3005,A283&amp;"",'الحضور'!$B$6:$B$3005,D283&amp;"",'الحضور'!$D$6:$D$3005,"غائب",'الحضور'!$A$6:$A$3005,"&gt;="&amp;'الإعدادات'!$B$5,'الحضور'!$A$6:$A$3005,"&lt;"&amp;'الإعدادات'!$B$6))</f>
        <v/>
      </c>
      <c r="M283" s="20">
        <f>IF(A283&amp;""="","",COUNTIFS('الحضور'!$C$6:$C$3005,A283&amp;"",'الحضور'!$B$6:$B$3005,D283&amp;"",'الحضور'!$D$6:$D$3005,"غائب بعذر",'الحضور'!$A$6:$A$3005,"&gt;="&amp;'الإعدادات'!$B$5,'الحضور'!$A$6:$A$3005,"&lt;"&amp;'الإعدادات'!$B$6))</f>
        <v/>
      </c>
      <c r="N283" s="22">
        <f>IF(A283&amp;""="","",IF(K283+L283=0,"",K283/(K283+L283)))</f>
        <v/>
      </c>
      <c r="O283" s="6">
        <f>IF(A283&amp;""="","",IF(H283="","كود مجموعة غير موجود",IF(F283="متوقف","متوقف",IF(J283&gt;0,IF(I283=0,"لم يدفع","جزئي"),"مسدد"))))</f>
        <v/>
      </c>
      <c r="P283" s="6">
        <f>IF(A283&amp;""="","",IF(AND(N('الإعدادات'!$B$7)&gt;0,L283&gt;='الإعدادات'!$B$7),"غياب متكرر",""))</f>
        <v/>
      </c>
      <c r="Q283" s="20">
        <f>IF(ISNUMBER(J283),IF(J283&gt;0,COUNTIFS($J$6:$J$505,"&gt;"&amp;J283)+COUNTIFS($J$6:J283,J283),""),"")</f>
        <v/>
      </c>
    </row>
    <row r="284">
      <c r="A284" s="5" t="n"/>
      <c r="B284" s="5" t="n"/>
      <c r="C284" s="17" t="n"/>
      <c r="D284" s="5" t="n"/>
      <c r="E284" s="18" t="n"/>
      <c r="F284" s="5" t="n"/>
      <c r="G284" s="6">
        <f>IF(A284&amp;""="","",IFERROR(INDEX('المجموعات'!$B$6:$B$105,MATCH(D284&amp;"",'المجموعات'!$A$6:$A$105,0))&amp;" - "&amp;INDEX('المجموعات'!$C$6:$C$105,MATCH(D284&amp;"",'المجموعات'!$A$6:$A$105,0)),"كود مجموعة غير موجود"))</f>
        <v/>
      </c>
      <c r="H284" s="21">
        <f>IF(A284&amp;""="","",IF(F284="متوقف",0,IFERROR(MAX(0,INDEX('المجموعات'!$F$6:$F$105,MATCH(D284&amp;"",'المجموعات'!$A$6:$A$105,0))-N(E284)),"")))</f>
        <v/>
      </c>
      <c r="I284" s="21">
        <f>IF(A284&amp;""="","",SUMIFS('الدفعات'!$E$6:$E$2005,'الدفعات'!$B$6:$B$2005,A284&amp;"",'الدفعات'!$C$6:$C$2005,D284&amp;"",'الدفعات'!$D$6:$D$2005,"&gt;="&amp;'الإعدادات'!$B$5,'الدفعات'!$D$6:$D$2005,"&lt;"&amp;'الإعدادات'!$B$6))</f>
        <v/>
      </c>
      <c r="J284" s="21">
        <f>IF(H284="","",ROUND(H284-I284,2))</f>
        <v/>
      </c>
      <c r="K284" s="20">
        <f>IF(A284&amp;""="","",COUNTIFS('الحضور'!$C$6:$C$3005,A284&amp;"",'الحضور'!$B$6:$B$3005,D284&amp;"",'الحضور'!$D$6:$D$3005,"حاضر",'الحضور'!$A$6:$A$3005,"&gt;="&amp;'الإعدادات'!$B$5,'الحضور'!$A$6:$A$3005,"&lt;"&amp;'الإعدادات'!$B$6))</f>
        <v/>
      </c>
      <c r="L284" s="20">
        <f>IF(A284&amp;""="","",COUNTIFS('الحضور'!$C$6:$C$3005,A284&amp;"",'الحضور'!$B$6:$B$3005,D284&amp;"",'الحضور'!$D$6:$D$3005,"غائب",'الحضور'!$A$6:$A$3005,"&gt;="&amp;'الإعدادات'!$B$5,'الحضور'!$A$6:$A$3005,"&lt;"&amp;'الإعدادات'!$B$6))</f>
        <v/>
      </c>
      <c r="M284" s="20">
        <f>IF(A284&amp;""="","",COUNTIFS('الحضور'!$C$6:$C$3005,A284&amp;"",'الحضور'!$B$6:$B$3005,D284&amp;"",'الحضور'!$D$6:$D$3005,"غائب بعذر",'الحضور'!$A$6:$A$3005,"&gt;="&amp;'الإعدادات'!$B$5,'الحضور'!$A$6:$A$3005,"&lt;"&amp;'الإعدادات'!$B$6))</f>
        <v/>
      </c>
      <c r="N284" s="22">
        <f>IF(A284&amp;""="","",IF(K284+L284=0,"",K284/(K284+L284)))</f>
        <v/>
      </c>
      <c r="O284" s="6">
        <f>IF(A284&amp;""="","",IF(H284="","كود مجموعة غير موجود",IF(F284="متوقف","متوقف",IF(J284&gt;0,IF(I284=0,"لم يدفع","جزئي"),"مسدد"))))</f>
        <v/>
      </c>
      <c r="P284" s="6">
        <f>IF(A284&amp;""="","",IF(AND(N('الإعدادات'!$B$7)&gt;0,L284&gt;='الإعدادات'!$B$7),"غياب متكرر",""))</f>
        <v/>
      </c>
      <c r="Q284" s="20">
        <f>IF(ISNUMBER(J284),IF(J284&gt;0,COUNTIFS($J$6:$J$505,"&gt;"&amp;J284)+COUNTIFS($J$6:J284,J284),""),"")</f>
        <v/>
      </c>
    </row>
    <row r="285">
      <c r="A285" s="5" t="n"/>
      <c r="B285" s="5" t="n"/>
      <c r="C285" s="17" t="n"/>
      <c r="D285" s="5" t="n"/>
      <c r="E285" s="18" t="n"/>
      <c r="F285" s="5" t="n"/>
      <c r="G285" s="6">
        <f>IF(A285&amp;""="","",IFERROR(INDEX('المجموعات'!$B$6:$B$105,MATCH(D285&amp;"",'المجموعات'!$A$6:$A$105,0))&amp;" - "&amp;INDEX('المجموعات'!$C$6:$C$105,MATCH(D285&amp;"",'المجموعات'!$A$6:$A$105,0)),"كود مجموعة غير موجود"))</f>
        <v/>
      </c>
      <c r="H285" s="21">
        <f>IF(A285&amp;""="","",IF(F285="متوقف",0,IFERROR(MAX(0,INDEX('المجموعات'!$F$6:$F$105,MATCH(D285&amp;"",'المجموعات'!$A$6:$A$105,0))-N(E285)),"")))</f>
        <v/>
      </c>
      <c r="I285" s="21">
        <f>IF(A285&amp;""="","",SUMIFS('الدفعات'!$E$6:$E$2005,'الدفعات'!$B$6:$B$2005,A285&amp;"",'الدفعات'!$C$6:$C$2005,D285&amp;"",'الدفعات'!$D$6:$D$2005,"&gt;="&amp;'الإعدادات'!$B$5,'الدفعات'!$D$6:$D$2005,"&lt;"&amp;'الإعدادات'!$B$6))</f>
        <v/>
      </c>
      <c r="J285" s="21">
        <f>IF(H285="","",ROUND(H285-I285,2))</f>
        <v/>
      </c>
      <c r="K285" s="20">
        <f>IF(A285&amp;""="","",COUNTIFS('الحضور'!$C$6:$C$3005,A285&amp;"",'الحضور'!$B$6:$B$3005,D285&amp;"",'الحضور'!$D$6:$D$3005,"حاضر",'الحضور'!$A$6:$A$3005,"&gt;="&amp;'الإعدادات'!$B$5,'الحضور'!$A$6:$A$3005,"&lt;"&amp;'الإعدادات'!$B$6))</f>
        <v/>
      </c>
      <c r="L285" s="20">
        <f>IF(A285&amp;""="","",COUNTIFS('الحضور'!$C$6:$C$3005,A285&amp;"",'الحضور'!$B$6:$B$3005,D285&amp;"",'الحضور'!$D$6:$D$3005,"غائب",'الحضور'!$A$6:$A$3005,"&gt;="&amp;'الإعدادات'!$B$5,'الحضور'!$A$6:$A$3005,"&lt;"&amp;'الإعدادات'!$B$6))</f>
        <v/>
      </c>
      <c r="M285" s="20">
        <f>IF(A285&amp;""="","",COUNTIFS('الحضور'!$C$6:$C$3005,A285&amp;"",'الحضور'!$B$6:$B$3005,D285&amp;"",'الحضور'!$D$6:$D$3005,"غائب بعذر",'الحضور'!$A$6:$A$3005,"&gt;="&amp;'الإعدادات'!$B$5,'الحضور'!$A$6:$A$3005,"&lt;"&amp;'الإعدادات'!$B$6))</f>
        <v/>
      </c>
      <c r="N285" s="22">
        <f>IF(A285&amp;""="","",IF(K285+L285=0,"",K285/(K285+L285)))</f>
        <v/>
      </c>
      <c r="O285" s="6">
        <f>IF(A285&amp;""="","",IF(H285="","كود مجموعة غير موجود",IF(F285="متوقف","متوقف",IF(J285&gt;0,IF(I285=0,"لم يدفع","جزئي"),"مسدد"))))</f>
        <v/>
      </c>
      <c r="P285" s="6">
        <f>IF(A285&amp;""="","",IF(AND(N('الإعدادات'!$B$7)&gt;0,L285&gt;='الإعدادات'!$B$7),"غياب متكرر",""))</f>
        <v/>
      </c>
      <c r="Q285" s="20">
        <f>IF(ISNUMBER(J285),IF(J285&gt;0,COUNTIFS($J$6:$J$505,"&gt;"&amp;J285)+COUNTIFS($J$6:J285,J285),""),"")</f>
        <v/>
      </c>
    </row>
    <row r="286">
      <c r="A286" s="5" t="n"/>
      <c r="B286" s="5" t="n"/>
      <c r="C286" s="17" t="n"/>
      <c r="D286" s="5" t="n"/>
      <c r="E286" s="18" t="n"/>
      <c r="F286" s="5" t="n"/>
      <c r="G286" s="6">
        <f>IF(A286&amp;""="","",IFERROR(INDEX('المجموعات'!$B$6:$B$105,MATCH(D286&amp;"",'المجموعات'!$A$6:$A$105,0))&amp;" - "&amp;INDEX('المجموعات'!$C$6:$C$105,MATCH(D286&amp;"",'المجموعات'!$A$6:$A$105,0)),"كود مجموعة غير موجود"))</f>
        <v/>
      </c>
      <c r="H286" s="21">
        <f>IF(A286&amp;""="","",IF(F286="متوقف",0,IFERROR(MAX(0,INDEX('المجموعات'!$F$6:$F$105,MATCH(D286&amp;"",'المجموعات'!$A$6:$A$105,0))-N(E286)),"")))</f>
        <v/>
      </c>
      <c r="I286" s="21">
        <f>IF(A286&amp;""="","",SUMIFS('الدفعات'!$E$6:$E$2005,'الدفعات'!$B$6:$B$2005,A286&amp;"",'الدفعات'!$C$6:$C$2005,D286&amp;"",'الدفعات'!$D$6:$D$2005,"&gt;="&amp;'الإعدادات'!$B$5,'الدفعات'!$D$6:$D$2005,"&lt;"&amp;'الإعدادات'!$B$6))</f>
        <v/>
      </c>
      <c r="J286" s="21">
        <f>IF(H286="","",ROUND(H286-I286,2))</f>
        <v/>
      </c>
      <c r="K286" s="20">
        <f>IF(A286&amp;""="","",COUNTIFS('الحضور'!$C$6:$C$3005,A286&amp;"",'الحضور'!$B$6:$B$3005,D286&amp;"",'الحضور'!$D$6:$D$3005,"حاضر",'الحضور'!$A$6:$A$3005,"&gt;="&amp;'الإعدادات'!$B$5,'الحضور'!$A$6:$A$3005,"&lt;"&amp;'الإعدادات'!$B$6))</f>
        <v/>
      </c>
      <c r="L286" s="20">
        <f>IF(A286&amp;""="","",COUNTIFS('الحضور'!$C$6:$C$3005,A286&amp;"",'الحضور'!$B$6:$B$3005,D286&amp;"",'الحضور'!$D$6:$D$3005,"غائب",'الحضور'!$A$6:$A$3005,"&gt;="&amp;'الإعدادات'!$B$5,'الحضور'!$A$6:$A$3005,"&lt;"&amp;'الإعدادات'!$B$6))</f>
        <v/>
      </c>
      <c r="M286" s="20">
        <f>IF(A286&amp;""="","",COUNTIFS('الحضور'!$C$6:$C$3005,A286&amp;"",'الحضور'!$B$6:$B$3005,D286&amp;"",'الحضور'!$D$6:$D$3005,"غائب بعذر",'الحضور'!$A$6:$A$3005,"&gt;="&amp;'الإعدادات'!$B$5,'الحضور'!$A$6:$A$3005,"&lt;"&amp;'الإعدادات'!$B$6))</f>
        <v/>
      </c>
      <c r="N286" s="22">
        <f>IF(A286&amp;""="","",IF(K286+L286=0,"",K286/(K286+L286)))</f>
        <v/>
      </c>
      <c r="O286" s="6">
        <f>IF(A286&amp;""="","",IF(H286="","كود مجموعة غير موجود",IF(F286="متوقف","متوقف",IF(J286&gt;0,IF(I286=0,"لم يدفع","جزئي"),"مسدد"))))</f>
        <v/>
      </c>
      <c r="P286" s="6">
        <f>IF(A286&amp;""="","",IF(AND(N('الإعدادات'!$B$7)&gt;0,L286&gt;='الإعدادات'!$B$7),"غياب متكرر",""))</f>
        <v/>
      </c>
      <c r="Q286" s="20">
        <f>IF(ISNUMBER(J286),IF(J286&gt;0,COUNTIFS($J$6:$J$505,"&gt;"&amp;J286)+COUNTIFS($J$6:J286,J286),""),"")</f>
        <v/>
      </c>
    </row>
    <row r="287">
      <c r="A287" s="5" t="n"/>
      <c r="B287" s="5" t="n"/>
      <c r="C287" s="17" t="n"/>
      <c r="D287" s="5" t="n"/>
      <c r="E287" s="18" t="n"/>
      <c r="F287" s="5" t="n"/>
      <c r="G287" s="6">
        <f>IF(A287&amp;""="","",IFERROR(INDEX('المجموعات'!$B$6:$B$105,MATCH(D287&amp;"",'المجموعات'!$A$6:$A$105,0))&amp;" - "&amp;INDEX('المجموعات'!$C$6:$C$105,MATCH(D287&amp;"",'المجموعات'!$A$6:$A$105,0)),"كود مجموعة غير موجود"))</f>
        <v/>
      </c>
      <c r="H287" s="21">
        <f>IF(A287&amp;""="","",IF(F287="متوقف",0,IFERROR(MAX(0,INDEX('المجموعات'!$F$6:$F$105,MATCH(D287&amp;"",'المجموعات'!$A$6:$A$105,0))-N(E287)),"")))</f>
        <v/>
      </c>
      <c r="I287" s="21">
        <f>IF(A287&amp;""="","",SUMIFS('الدفعات'!$E$6:$E$2005,'الدفعات'!$B$6:$B$2005,A287&amp;"",'الدفعات'!$C$6:$C$2005,D287&amp;"",'الدفعات'!$D$6:$D$2005,"&gt;="&amp;'الإعدادات'!$B$5,'الدفعات'!$D$6:$D$2005,"&lt;"&amp;'الإعدادات'!$B$6))</f>
        <v/>
      </c>
      <c r="J287" s="21">
        <f>IF(H287="","",ROUND(H287-I287,2))</f>
        <v/>
      </c>
      <c r="K287" s="20">
        <f>IF(A287&amp;""="","",COUNTIFS('الحضور'!$C$6:$C$3005,A287&amp;"",'الحضور'!$B$6:$B$3005,D287&amp;"",'الحضور'!$D$6:$D$3005,"حاضر",'الحضور'!$A$6:$A$3005,"&gt;="&amp;'الإعدادات'!$B$5,'الحضور'!$A$6:$A$3005,"&lt;"&amp;'الإعدادات'!$B$6))</f>
        <v/>
      </c>
      <c r="L287" s="20">
        <f>IF(A287&amp;""="","",COUNTIFS('الحضور'!$C$6:$C$3005,A287&amp;"",'الحضور'!$B$6:$B$3005,D287&amp;"",'الحضور'!$D$6:$D$3005,"غائب",'الحضور'!$A$6:$A$3005,"&gt;="&amp;'الإعدادات'!$B$5,'الحضور'!$A$6:$A$3005,"&lt;"&amp;'الإعدادات'!$B$6))</f>
        <v/>
      </c>
      <c r="M287" s="20">
        <f>IF(A287&amp;""="","",COUNTIFS('الحضور'!$C$6:$C$3005,A287&amp;"",'الحضور'!$B$6:$B$3005,D287&amp;"",'الحضور'!$D$6:$D$3005,"غائب بعذر",'الحضور'!$A$6:$A$3005,"&gt;="&amp;'الإعدادات'!$B$5,'الحضور'!$A$6:$A$3005,"&lt;"&amp;'الإعدادات'!$B$6))</f>
        <v/>
      </c>
      <c r="N287" s="22">
        <f>IF(A287&amp;""="","",IF(K287+L287=0,"",K287/(K287+L287)))</f>
        <v/>
      </c>
      <c r="O287" s="6">
        <f>IF(A287&amp;""="","",IF(H287="","كود مجموعة غير موجود",IF(F287="متوقف","متوقف",IF(J287&gt;0,IF(I287=0,"لم يدفع","جزئي"),"مسدد"))))</f>
        <v/>
      </c>
      <c r="P287" s="6">
        <f>IF(A287&amp;""="","",IF(AND(N('الإعدادات'!$B$7)&gt;0,L287&gt;='الإعدادات'!$B$7),"غياب متكرر",""))</f>
        <v/>
      </c>
      <c r="Q287" s="20">
        <f>IF(ISNUMBER(J287),IF(J287&gt;0,COUNTIFS($J$6:$J$505,"&gt;"&amp;J287)+COUNTIFS($J$6:J287,J287),""),"")</f>
        <v/>
      </c>
    </row>
    <row r="288">
      <c r="A288" s="5" t="n"/>
      <c r="B288" s="5" t="n"/>
      <c r="C288" s="17" t="n"/>
      <c r="D288" s="5" t="n"/>
      <c r="E288" s="18" t="n"/>
      <c r="F288" s="5" t="n"/>
      <c r="G288" s="6">
        <f>IF(A288&amp;""="","",IFERROR(INDEX('المجموعات'!$B$6:$B$105,MATCH(D288&amp;"",'المجموعات'!$A$6:$A$105,0))&amp;" - "&amp;INDEX('المجموعات'!$C$6:$C$105,MATCH(D288&amp;"",'المجموعات'!$A$6:$A$105,0)),"كود مجموعة غير موجود"))</f>
        <v/>
      </c>
      <c r="H288" s="21">
        <f>IF(A288&amp;""="","",IF(F288="متوقف",0,IFERROR(MAX(0,INDEX('المجموعات'!$F$6:$F$105,MATCH(D288&amp;"",'المجموعات'!$A$6:$A$105,0))-N(E288)),"")))</f>
        <v/>
      </c>
      <c r="I288" s="21">
        <f>IF(A288&amp;""="","",SUMIFS('الدفعات'!$E$6:$E$2005,'الدفعات'!$B$6:$B$2005,A288&amp;"",'الدفعات'!$C$6:$C$2005,D288&amp;"",'الدفعات'!$D$6:$D$2005,"&gt;="&amp;'الإعدادات'!$B$5,'الدفعات'!$D$6:$D$2005,"&lt;"&amp;'الإعدادات'!$B$6))</f>
        <v/>
      </c>
      <c r="J288" s="21">
        <f>IF(H288="","",ROUND(H288-I288,2))</f>
        <v/>
      </c>
      <c r="K288" s="20">
        <f>IF(A288&amp;""="","",COUNTIFS('الحضور'!$C$6:$C$3005,A288&amp;"",'الحضور'!$B$6:$B$3005,D288&amp;"",'الحضور'!$D$6:$D$3005,"حاضر",'الحضور'!$A$6:$A$3005,"&gt;="&amp;'الإعدادات'!$B$5,'الحضور'!$A$6:$A$3005,"&lt;"&amp;'الإعدادات'!$B$6))</f>
        <v/>
      </c>
      <c r="L288" s="20">
        <f>IF(A288&amp;""="","",COUNTIFS('الحضور'!$C$6:$C$3005,A288&amp;"",'الحضور'!$B$6:$B$3005,D288&amp;"",'الحضور'!$D$6:$D$3005,"غائب",'الحضور'!$A$6:$A$3005,"&gt;="&amp;'الإعدادات'!$B$5,'الحضور'!$A$6:$A$3005,"&lt;"&amp;'الإعدادات'!$B$6))</f>
        <v/>
      </c>
      <c r="M288" s="20">
        <f>IF(A288&amp;""="","",COUNTIFS('الحضور'!$C$6:$C$3005,A288&amp;"",'الحضور'!$B$6:$B$3005,D288&amp;"",'الحضور'!$D$6:$D$3005,"غائب بعذر",'الحضور'!$A$6:$A$3005,"&gt;="&amp;'الإعدادات'!$B$5,'الحضور'!$A$6:$A$3005,"&lt;"&amp;'الإعدادات'!$B$6))</f>
        <v/>
      </c>
      <c r="N288" s="22">
        <f>IF(A288&amp;""="","",IF(K288+L288=0,"",K288/(K288+L288)))</f>
        <v/>
      </c>
      <c r="O288" s="6">
        <f>IF(A288&amp;""="","",IF(H288="","كود مجموعة غير موجود",IF(F288="متوقف","متوقف",IF(J288&gt;0,IF(I288=0,"لم يدفع","جزئي"),"مسدد"))))</f>
        <v/>
      </c>
      <c r="P288" s="6">
        <f>IF(A288&amp;""="","",IF(AND(N('الإعدادات'!$B$7)&gt;0,L288&gt;='الإعدادات'!$B$7),"غياب متكرر",""))</f>
        <v/>
      </c>
      <c r="Q288" s="20">
        <f>IF(ISNUMBER(J288),IF(J288&gt;0,COUNTIFS($J$6:$J$505,"&gt;"&amp;J288)+COUNTIFS($J$6:J288,J288),""),"")</f>
        <v/>
      </c>
    </row>
    <row r="289">
      <c r="A289" s="5" t="n"/>
      <c r="B289" s="5" t="n"/>
      <c r="C289" s="17" t="n"/>
      <c r="D289" s="5" t="n"/>
      <c r="E289" s="18" t="n"/>
      <c r="F289" s="5" t="n"/>
      <c r="G289" s="6">
        <f>IF(A289&amp;""="","",IFERROR(INDEX('المجموعات'!$B$6:$B$105,MATCH(D289&amp;"",'المجموعات'!$A$6:$A$105,0))&amp;" - "&amp;INDEX('المجموعات'!$C$6:$C$105,MATCH(D289&amp;"",'المجموعات'!$A$6:$A$105,0)),"كود مجموعة غير موجود"))</f>
        <v/>
      </c>
      <c r="H289" s="21">
        <f>IF(A289&amp;""="","",IF(F289="متوقف",0,IFERROR(MAX(0,INDEX('المجموعات'!$F$6:$F$105,MATCH(D289&amp;"",'المجموعات'!$A$6:$A$105,0))-N(E289)),"")))</f>
        <v/>
      </c>
      <c r="I289" s="21">
        <f>IF(A289&amp;""="","",SUMIFS('الدفعات'!$E$6:$E$2005,'الدفعات'!$B$6:$B$2005,A289&amp;"",'الدفعات'!$C$6:$C$2005,D289&amp;"",'الدفعات'!$D$6:$D$2005,"&gt;="&amp;'الإعدادات'!$B$5,'الدفعات'!$D$6:$D$2005,"&lt;"&amp;'الإعدادات'!$B$6))</f>
        <v/>
      </c>
      <c r="J289" s="21">
        <f>IF(H289="","",ROUND(H289-I289,2))</f>
        <v/>
      </c>
      <c r="K289" s="20">
        <f>IF(A289&amp;""="","",COUNTIFS('الحضور'!$C$6:$C$3005,A289&amp;"",'الحضور'!$B$6:$B$3005,D289&amp;"",'الحضور'!$D$6:$D$3005,"حاضر",'الحضور'!$A$6:$A$3005,"&gt;="&amp;'الإعدادات'!$B$5,'الحضور'!$A$6:$A$3005,"&lt;"&amp;'الإعدادات'!$B$6))</f>
        <v/>
      </c>
      <c r="L289" s="20">
        <f>IF(A289&amp;""="","",COUNTIFS('الحضور'!$C$6:$C$3005,A289&amp;"",'الحضور'!$B$6:$B$3005,D289&amp;"",'الحضور'!$D$6:$D$3005,"غائب",'الحضور'!$A$6:$A$3005,"&gt;="&amp;'الإعدادات'!$B$5,'الحضور'!$A$6:$A$3005,"&lt;"&amp;'الإعدادات'!$B$6))</f>
        <v/>
      </c>
      <c r="M289" s="20">
        <f>IF(A289&amp;""="","",COUNTIFS('الحضور'!$C$6:$C$3005,A289&amp;"",'الحضور'!$B$6:$B$3005,D289&amp;"",'الحضور'!$D$6:$D$3005,"غائب بعذر",'الحضور'!$A$6:$A$3005,"&gt;="&amp;'الإعدادات'!$B$5,'الحضور'!$A$6:$A$3005,"&lt;"&amp;'الإعدادات'!$B$6))</f>
        <v/>
      </c>
      <c r="N289" s="22">
        <f>IF(A289&amp;""="","",IF(K289+L289=0,"",K289/(K289+L289)))</f>
        <v/>
      </c>
      <c r="O289" s="6">
        <f>IF(A289&amp;""="","",IF(H289="","كود مجموعة غير موجود",IF(F289="متوقف","متوقف",IF(J289&gt;0,IF(I289=0,"لم يدفع","جزئي"),"مسدد"))))</f>
        <v/>
      </c>
      <c r="P289" s="6">
        <f>IF(A289&amp;""="","",IF(AND(N('الإعدادات'!$B$7)&gt;0,L289&gt;='الإعدادات'!$B$7),"غياب متكرر",""))</f>
        <v/>
      </c>
      <c r="Q289" s="20">
        <f>IF(ISNUMBER(J289),IF(J289&gt;0,COUNTIFS($J$6:$J$505,"&gt;"&amp;J289)+COUNTIFS($J$6:J289,J289),""),"")</f>
        <v/>
      </c>
    </row>
    <row r="290">
      <c r="A290" s="5" t="n"/>
      <c r="B290" s="5" t="n"/>
      <c r="C290" s="17" t="n"/>
      <c r="D290" s="5" t="n"/>
      <c r="E290" s="18" t="n"/>
      <c r="F290" s="5" t="n"/>
      <c r="G290" s="6">
        <f>IF(A290&amp;""="","",IFERROR(INDEX('المجموعات'!$B$6:$B$105,MATCH(D290&amp;"",'المجموعات'!$A$6:$A$105,0))&amp;" - "&amp;INDEX('المجموعات'!$C$6:$C$105,MATCH(D290&amp;"",'المجموعات'!$A$6:$A$105,0)),"كود مجموعة غير موجود"))</f>
        <v/>
      </c>
      <c r="H290" s="21">
        <f>IF(A290&amp;""="","",IF(F290="متوقف",0,IFERROR(MAX(0,INDEX('المجموعات'!$F$6:$F$105,MATCH(D290&amp;"",'المجموعات'!$A$6:$A$105,0))-N(E290)),"")))</f>
        <v/>
      </c>
      <c r="I290" s="21">
        <f>IF(A290&amp;""="","",SUMIFS('الدفعات'!$E$6:$E$2005,'الدفعات'!$B$6:$B$2005,A290&amp;"",'الدفعات'!$C$6:$C$2005,D290&amp;"",'الدفعات'!$D$6:$D$2005,"&gt;="&amp;'الإعدادات'!$B$5,'الدفعات'!$D$6:$D$2005,"&lt;"&amp;'الإعدادات'!$B$6))</f>
        <v/>
      </c>
      <c r="J290" s="21">
        <f>IF(H290="","",ROUND(H290-I290,2))</f>
        <v/>
      </c>
      <c r="K290" s="20">
        <f>IF(A290&amp;""="","",COUNTIFS('الحضور'!$C$6:$C$3005,A290&amp;"",'الحضور'!$B$6:$B$3005,D290&amp;"",'الحضور'!$D$6:$D$3005,"حاضر",'الحضور'!$A$6:$A$3005,"&gt;="&amp;'الإعدادات'!$B$5,'الحضور'!$A$6:$A$3005,"&lt;"&amp;'الإعدادات'!$B$6))</f>
        <v/>
      </c>
      <c r="L290" s="20">
        <f>IF(A290&amp;""="","",COUNTIFS('الحضور'!$C$6:$C$3005,A290&amp;"",'الحضور'!$B$6:$B$3005,D290&amp;"",'الحضور'!$D$6:$D$3005,"غائب",'الحضور'!$A$6:$A$3005,"&gt;="&amp;'الإعدادات'!$B$5,'الحضور'!$A$6:$A$3005,"&lt;"&amp;'الإعدادات'!$B$6))</f>
        <v/>
      </c>
      <c r="M290" s="20">
        <f>IF(A290&amp;""="","",COUNTIFS('الحضور'!$C$6:$C$3005,A290&amp;"",'الحضور'!$B$6:$B$3005,D290&amp;"",'الحضور'!$D$6:$D$3005,"غائب بعذر",'الحضور'!$A$6:$A$3005,"&gt;="&amp;'الإعدادات'!$B$5,'الحضور'!$A$6:$A$3005,"&lt;"&amp;'الإعدادات'!$B$6))</f>
        <v/>
      </c>
      <c r="N290" s="22">
        <f>IF(A290&amp;""="","",IF(K290+L290=0,"",K290/(K290+L290)))</f>
        <v/>
      </c>
      <c r="O290" s="6">
        <f>IF(A290&amp;""="","",IF(H290="","كود مجموعة غير موجود",IF(F290="متوقف","متوقف",IF(J290&gt;0,IF(I290=0,"لم يدفع","جزئي"),"مسدد"))))</f>
        <v/>
      </c>
      <c r="P290" s="6">
        <f>IF(A290&amp;""="","",IF(AND(N('الإعدادات'!$B$7)&gt;0,L290&gt;='الإعدادات'!$B$7),"غياب متكرر",""))</f>
        <v/>
      </c>
      <c r="Q290" s="20">
        <f>IF(ISNUMBER(J290),IF(J290&gt;0,COUNTIFS($J$6:$J$505,"&gt;"&amp;J290)+COUNTIFS($J$6:J290,J290),""),"")</f>
        <v/>
      </c>
    </row>
    <row r="291">
      <c r="A291" s="5" t="n"/>
      <c r="B291" s="5" t="n"/>
      <c r="C291" s="17" t="n"/>
      <c r="D291" s="5" t="n"/>
      <c r="E291" s="18" t="n"/>
      <c r="F291" s="5" t="n"/>
      <c r="G291" s="6">
        <f>IF(A291&amp;""="","",IFERROR(INDEX('المجموعات'!$B$6:$B$105,MATCH(D291&amp;"",'المجموعات'!$A$6:$A$105,0))&amp;" - "&amp;INDEX('المجموعات'!$C$6:$C$105,MATCH(D291&amp;"",'المجموعات'!$A$6:$A$105,0)),"كود مجموعة غير موجود"))</f>
        <v/>
      </c>
      <c r="H291" s="21">
        <f>IF(A291&amp;""="","",IF(F291="متوقف",0,IFERROR(MAX(0,INDEX('المجموعات'!$F$6:$F$105,MATCH(D291&amp;"",'المجموعات'!$A$6:$A$105,0))-N(E291)),"")))</f>
        <v/>
      </c>
      <c r="I291" s="21">
        <f>IF(A291&amp;""="","",SUMIFS('الدفعات'!$E$6:$E$2005,'الدفعات'!$B$6:$B$2005,A291&amp;"",'الدفعات'!$C$6:$C$2005,D291&amp;"",'الدفعات'!$D$6:$D$2005,"&gt;="&amp;'الإعدادات'!$B$5,'الدفعات'!$D$6:$D$2005,"&lt;"&amp;'الإعدادات'!$B$6))</f>
        <v/>
      </c>
      <c r="J291" s="21">
        <f>IF(H291="","",ROUND(H291-I291,2))</f>
        <v/>
      </c>
      <c r="K291" s="20">
        <f>IF(A291&amp;""="","",COUNTIFS('الحضور'!$C$6:$C$3005,A291&amp;"",'الحضور'!$B$6:$B$3005,D291&amp;"",'الحضور'!$D$6:$D$3005,"حاضر",'الحضور'!$A$6:$A$3005,"&gt;="&amp;'الإعدادات'!$B$5,'الحضور'!$A$6:$A$3005,"&lt;"&amp;'الإعدادات'!$B$6))</f>
        <v/>
      </c>
      <c r="L291" s="20">
        <f>IF(A291&amp;""="","",COUNTIFS('الحضور'!$C$6:$C$3005,A291&amp;"",'الحضور'!$B$6:$B$3005,D291&amp;"",'الحضور'!$D$6:$D$3005,"غائب",'الحضور'!$A$6:$A$3005,"&gt;="&amp;'الإعدادات'!$B$5,'الحضور'!$A$6:$A$3005,"&lt;"&amp;'الإعدادات'!$B$6))</f>
        <v/>
      </c>
      <c r="M291" s="20">
        <f>IF(A291&amp;""="","",COUNTIFS('الحضور'!$C$6:$C$3005,A291&amp;"",'الحضور'!$B$6:$B$3005,D291&amp;"",'الحضور'!$D$6:$D$3005,"غائب بعذر",'الحضور'!$A$6:$A$3005,"&gt;="&amp;'الإعدادات'!$B$5,'الحضور'!$A$6:$A$3005,"&lt;"&amp;'الإعدادات'!$B$6))</f>
        <v/>
      </c>
      <c r="N291" s="22">
        <f>IF(A291&amp;""="","",IF(K291+L291=0,"",K291/(K291+L291)))</f>
        <v/>
      </c>
      <c r="O291" s="6">
        <f>IF(A291&amp;""="","",IF(H291="","كود مجموعة غير موجود",IF(F291="متوقف","متوقف",IF(J291&gt;0,IF(I291=0,"لم يدفع","جزئي"),"مسدد"))))</f>
        <v/>
      </c>
      <c r="P291" s="6">
        <f>IF(A291&amp;""="","",IF(AND(N('الإعدادات'!$B$7)&gt;0,L291&gt;='الإعدادات'!$B$7),"غياب متكرر",""))</f>
        <v/>
      </c>
      <c r="Q291" s="20">
        <f>IF(ISNUMBER(J291),IF(J291&gt;0,COUNTIFS($J$6:$J$505,"&gt;"&amp;J291)+COUNTIFS($J$6:J291,J291),""),"")</f>
        <v/>
      </c>
    </row>
    <row r="292">
      <c r="A292" s="5" t="n"/>
      <c r="B292" s="5" t="n"/>
      <c r="C292" s="17" t="n"/>
      <c r="D292" s="5" t="n"/>
      <c r="E292" s="18" t="n"/>
      <c r="F292" s="5" t="n"/>
      <c r="G292" s="6">
        <f>IF(A292&amp;""="","",IFERROR(INDEX('المجموعات'!$B$6:$B$105,MATCH(D292&amp;"",'المجموعات'!$A$6:$A$105,0))&amp;" - "&amp;INDEX('المجموعات'!$C$6:$C$105,MATCH(D292&amp;"",'المجموعات'!$A$6:$A$105,0)),"كود مجموعة غير موجود"))</f>
        <v/>
      </c>
      <c r="H292" s="21">
        <f>IF(A292&amp;""="","",IF(F292="متوقف",0,IFERROR(MAX(0,INDEX('المجموعات'!$F$6:$F$105,MATCH(D292&amp;"",'المجموعات'!$A$6:$A$105,0))-N(E292)),"")))</f>
        <v/>
      </c>
      <c r="I292" s="21">
        <f>IF(A292&amp;""="","",SUMIFS('الدفعات'!$E$6:$E$2005,'الدفعات'!$B$6:$B$2005,A292&amp;"",'الدفعات'!$C$6:$C$2005,D292&amp;"",'الدفعات'!$D$6:$D$2005,"&gt;="&amp;'الإعدادات'!$B$5,'الدفعات'!$D$6:$D$2005,"&lt;"&amp;'الإعدادات'!$B$6))</f>
        <v/>
      </c>
      <c r="J292" s="21">
        <f>IF(H292="","",ROUND(H292-I292,2))</f>
        <v/>
      </c>
      <c r="K292" s="20">
        <f>IF(A292&amp;""="","",COUNTIFS('الحضور'!$C$6:$C$3005,A292&amp;"",'الحضور'!$B$6:$B$3005,D292&amp;"",'الحضور'!$D$6:$D$3005,"حاضر",'الحضور'!$A$6:$A$3005,"&gt;="&amp;'الإعدادات'!$B$5,'الحضور'!$A$6:$A$3005,"&lt;"&amp;'الإعدادات'!$B$6))</f>
        <v/>
      </c>
      <c r="L292" s="20">
        <f>IF(A292&amp;""="","",COUNTIFS('الحضور'!$C$6:$C$3005,A292&amp;"",'الحضور'!$B$6:$B$3005,D292&amp;"",'الحضور'!$D$6:$D$3005,"غائب",'الحضور'!$A$6:$A$3005,"&gt;="&amp;'الإعدادات'!$B$5,'الحضور'!$A$6:$A$3005,"&lt;"&amp;'الإعدادات'!$B$6))</f>
        <v/>
      </c>
      <c r="M292" s="20">
        <f>IF(A292&amp;""="","",COUNTIFS('الحضور'!$C$6:$C$3005,A292&amp;"",'الحضور'!$B$6:$B$3005,D292&amp;"",'الحضور'!$D$6:$D$3005,"غائب بعذر",'الحضور'!$A$6:$A$3005,"&gt;="&amp;'الإعدادات'!$B$5,'الحضور'!$A$6:$A$3005,"&lt;"&amp;'الإعدادات'!$B$6))</f>
        <v/>
      </c>
      <c r="N292" s="22">
        <f>IF(A292&amp;""="","",IF(K292+L292=0,"",K292/(K292+L292)))</f>
        <v/>
      </c>
      <c r="O292" s="6">
        <f>IF(A292&amp;""="","",IF(H292="","كود مجموعة غير موجود",IF(F292="متوقف","متوقف",IF(J292&gt;0,IF(I292=0,"لم يدفع","جزئي"),"مسدد"))))</f>
        <v/>
      </c>
      <c r="P292" s="6">
        <f>IF(A292&amp;""="","",IF(AND(N('الإعدادات'!$B$7)&gt;0,L292&gt;='الإعدادات'!$B$7),"غياب متكرر",""))</f>
        <v/>
      </c>
      <c r="Q292" s="20">
        <f>IF(ISNUMBER(J292),IF(J292&gt;0,COUNTIFS($J$6:$J$505,"&gt;"&amp;J292)+COUNTIFS($J$6:J292,J292),""),"")</f>
        <v/>
      </c>
    </row>
    <row r="293">
      <c r="A293" s="5" t="n"/>
      <c r="B293" s="5" t="n"/>
      <c r="C293" s="17" t="n"/>
      <c r="D293" s="5" t="n"/>
      <c r="E293" s="18" t="n"/>
      <c r="F293" s="5" t="n"/>
      <c r="G293" s="6">
        <f>IF(A293&amp;""="","",IFERROR(INDEX('المجموعات'!$B$6:$B$105,MATCH(D293&amp;"",'المجموعات'!$A$6:$A$105,0))&amp;" - "&amp;INDEX('المجموعات'!$C$6:$C$105,MATCH(D293&amp;"",'المجموعات'!$A$6:$A$105,0)),"كود مجموعة غير موجود"))</f>
        <v/>
      </c>
      <c r="H293" s="21">
        <f>IF(A293&amp;""="","",IF(F293="متوقف",0,IFERROR(MAX(0,INDEX('المجموعات'!$F$6:$F$105,MATCH(D293&amp;"",'المجموعات'!$A$6:$A$105,0))-N(E293)),"")))</f>
        <v/>
      </c>
      <c r="I293" s="21">
        <f>IF(A293&amp;""="","",SUMIFS('الدفعات'!$E$6:$E$2005,'الدفعات'!$B$6:$B$2005,A293&amp;"",'الدفعات'!$C$6:$C$2005,D293&amp;"",'الدفعات'!$D$6:$D$2005,"&gt;="&amp;'الإعدادات'!$B$5,'الدفعات'!$D$6:$D$2005,"&lt;"&amp;'الإعدادات'!$B$6))</f>
        <v/>
      </c>
      <c r="J293" s="21">
        <f>IF(H293="","",ROUND(H293-I293,2))</f>
        <v/>
      </c>
      <c r="K293" s="20">
        <f>IF(A293&amp;""="","",COUNTIFS('الحضور'!$C$6:$C$3005,A293&amp;"",'الحضور'!$B$6:$B$3005,D293&amp;"",'الحضور'!$D$6:$D$3005,"حاضر",'الحضور'!$A$6:$A$3005,"&gt;="&amp;'الإعدادات'!$B$5,'الحضور'!$A$6:$A$3005,"&lt;"&amp;'الإعدادات'!$B$6))</f>
        <v/>
      </c>
      <c r="L293" s="20">
        <f>IF(A293&amp;""="","",COUNTIFS('الحضور'!$C$6:$C$3005,A293&amp;"",'الحضور'!$B$6:$B$3005,D293&amp;"",'الحضور'!$D$6:$D$3005,"غائب",'الحضور'!$A$6:$A$3005,"&gt;="&amp;'الإعدادات'!$B$5,'الحضور'!$A$6:$A$3005,"&lt;"&amp;'الإعدادات'!$B$6))</f>
        <v/>
      </c>
      <c r="M293" s="20">
        <f>IF(A293&amp;""="","",COUNTIFS('الحضور'!$C$6:$C$3005,A293&amp;"",'الحضور'!$B$6:$B$3005,D293&amp;"",'الحضور'!$D$6:$D$3005,"غائب بعذر",'الحضور'!$A$6:$A$3005,"&gt;="&amp;'الإعدادات'!$B$5,'الحضور'!$A$6:$A$3005,"&lt;"&amp;'الإعدادات'!$B$6))</f>
        <v/>
      </c>
      <c r="N293" s="22">
        <f>IF(A293&amp;""="","",IF(K293+L293=0,"",K293/(K293+L293)))</f>
        <v/>
      </c>
      <c r="O293" s="6">
        <f>IF(A293&amp;""="","",IF(H293="","كود مجموعة غير موجود",IF(F293="متوقف","متوقف",IF(J293&gt;0,IF(I293=0,"لم يدفع","جزئي"),"مسدد"))))</f>
        <v/>
      </c>
      <c r="P293" s="6">
        <f>IF(A293&amp;""="","",IF(AND(N('الإعدادات'!$B$7)&gt;0,L293&gt;='الإعدادات'!$B$7),"غياب متكرر",""))</f>
        <v/>
      </c>
      <c r="Q293" s="20">
        <f>IF(ISNUMBER(J293),IF(J293&gt;0,COUNTIFS($J$6:$J$505,"&gt;"&amp;J293)+COUNTIFS($J$6:J293,J293),""),"")</f>
        <v/>
      </c>
    </row>
    <row r="294">
      <c r="A294" s="5" t="n"/>
      <c r="B294" s="5" t="n"/>
      <c r="C294" s="17" t="n"/>
      <c r="D294" s="5" t="n"/>
      <c r="E294" s="18" t="n"/>
      <c r="F294" s="5" t="n"/>
      <c r="G294" s="6">
        <f>IF(A294&amp;""="","",IFERROR(INDEX('المجموعات'!$B$6:$B$105,MATCH(D294&amp;"",'المجموعات'!$A$6:$A$105,0))&amp;" - "&amp;INDEX('المجموعات'!$C$6:$C$105,MATCH(D294&amp;"",'المجموعات'!$A$6:$A$105,0)),"كود مجموعة غير موجود"))</f>
        <v/>
      </c>
      <c r="H294" s="21">
        <f>IF(A294&amp;""="","",IF(F294="متوقف",0,IFERROR(MAX(0,INDEX('المجموعات'!$F$6:$F$105,MATCH(D294&amp;"",'المجموعات'!$A$6:$A$105,0))-N(E294)),"")))</f>
        <v/>
      </c>
      <c r="I294" s="21">
        <f>IF(A294&amp;""="","",SUMIFS('الدفعات'!$E$6:$E$2005,'الدفعات'!$B$6:$B$2005,A294&amp;"",'الدفعات'!$C$6:$C$2005,D294&amp;"",'الدفعات'!$D$6:$D$2005,"&gt;="&amp;'الإعدادات'!$B$5,'الدفعات'!$D$6:$D$2005,"&lt;"&amp;'الإعدادات'!$B$6))</f>
        <v/>
      </c>
      <c r="J294" s="21">
        <f>IF(H294="","",ROUND(H294-I294,2))</f>
        <v/>
      </c>
      <c r="K294" s="20">
        <f>IF(A294&amp;""="","",COUNTIFS('الحضور'!$C$6:$C$3005,A294&amp;"",'الحضور'!$B$6:$B$3005,D294&amp;"",'الحضور'!$D$6:$D$3005,"حاضر",'الحضور'!$A$6:$A$3005,"&gt;="&amp;'الإعدادات'!$B$5,'الحضور'!$A$6:$A$3005,"&lt;"&amp;'الإعدادات'!$B$6))</f>
        <v/>
      </c>
      <c r="L294" s="20">
        <f>IF(A294&amp;""="","",COUNTIFS('الحضور'!$C$6:$C$3005,A294&amp;"",'الحضور'!$B$6:$B$3005,D294&amp;"",'الحضور'!$D$6:$D$3005,"غائب",'الحضور'!$A$6:$A$3005,"&gt;="&amp;'الإعدادات'!$B$5,'الحضور'!$A$6:$A$3005,"&lt;"&amp;'الإعدادات'!$B$6))</f>
        <v/>
      </c>
      <c r="M294" s="20">
        <f>IF(A294&amp;""="","",COUNTIFS('الحضور'!$C$6:$C$3005,A294&amp;"",'الحضور'!$B$6:$B$3005,D294&amp;"",'الحضور'!$D$6:$D$3005,"غائب بعذر",'الحضور'!$A$6:$A$3005,"&gt;="&amp;'الإعدادات'!$B$5,'الحضور'!$A$6:$A$3005,"&lt;"&amp;'الإعدادات'!$B$6))</f>
        <v/>
      </c>
      <c r="N294" s="22">
        <f>IF(A294&amp;""="","",IF(K294+L294=0,"",K294/(K294+L294)))</f>
        <v/>
      </c>
      <c r="O294" s="6">
        <f>IF(A294&amp;""="","",IF(H294="","كود مجموعة غير موجود",IF(F294="متوقف","متوقف",IF(J294&gt;0,IF(I294=0,"لم يدفع","جزئي"),"مسدد"))))</f>
        <v/>
      </c>
      <c r="P294" s="6">
        <f>IF(A294&amp;""="","",IF(AND(N('الإعدادات'!$B$7)&gt;0,L294&gt;='الإعدادات'!$B$7),"غياب متكرر",""))</f>
        <v/>
      </c>
      <c r="Q294" s="20">
        <f>IF(ISNUMBER(J294),IF(J294&gt;0,COUNTIFS($J$6:$J$505,"&gt;"&amp;J294)+COUNTIFS($J$6:J294,J294),""),"")</f>
        <v/>
      </c>
    </row>
    <row r="295">
      <c r="A295" s="5" t="n"/>
      <c r="B295" s="5" t="n"/>
      <c r="C295" s="17" t="n"/>
      <c r="D295" s="5" t="n"/>
      <c r="E295" s="18" t="n"/>
      <c r="F295" s="5" t="n"/>
      <c r="G295" s="6">
        <f>IF(A295&amp;""="","",IFERROR(INDEX('المجموعات'!$B$6:$B$105,MATCH(D295&amp;"",'المجموعات'!$A$6:$A$105,0))&amp;" - "&amp;INDEX('المجموعات'!$C$6:$C$105,MATCH(D295&amp;"",'المجموعات'!$A$6:$A$105,0)),"كود مجموعة غير موجود"))</f>
        <v/>
      </c>
      <c r="H295" s="21">
        <f>IF(A295&amp;""="","",IF(F295="متوقف",0,IFERROR(MAX(0,INDEX('المجموعات'!$F$6:$F$105,MATCH(D295&amp;"",'المجموعات'!$A$6:$A$105,0))-N(E295)),"")))</f>
        <v/>
      </c>
      <c r="I295" s="21">
        <f>IF(A295&amp;""="","",SUMIFS('الدفعات'!$E$6:$E$2005,'الدفعات'!$B$6:$B$2005,A295&amp;"",'الدفعات'!$C$6:$C$2005,D295&amp;"",'الدفعات'!$D$6:$D$2005,"&gt;="&amp;'الإعدادات'!$B$5,'الدفعات'!$D$6:$D$2005,"&lt;"&amp;'الإعدادات'!$B$6))</f>
        <v/>
      </c>
      <c r="J295" s="21">
        <f>IF(H295="","",ROUND(H295-I295,2))</f>
        <v/>
      </c>
      <c r="K295" s="20">
        <f>IF(A295&amp;""="","",COUNTIFS('الحضور'!$C$6:$C$3005,A295&amp;"",'الحضور'!$B$6:$B$3005,D295&amp;"",'الحضور'!$D$6:$D$3005,"حاضر",'الحضور'!$A$6:$A$3005,"&gt;="&amp;'الإعدادات'!$B$5,'الحضور'!$A$6:$A$3005,"&lt;"&amp;'الإعدادات'!$B$6))</f>
        <v/>
      </c>
      <c r="L295" s="20">
        <f>IF(A295&amp;""="","",COUNTIFS('الحضور'!$C$6:$C$3005,A295&amp;"",'الحضور'!$B$6:$B$3005,D295&amp;"",'الحضور'!$D$6:$D$3005,"غائب",'الحضور'!$A$6:$A$3005,"&gt;="&amp;'الإعدادات'!$B$5,'الحضور'!$A$6:$A$3005,"&lt;"&amp;'الإعدادات'!$B$6))</f>
        <v/>
      </c>
      <c r="M295" s="20">
        <f>IF(A295&amp;""="","",COUNTIFS('الحضور'!$C$6:$C$3005,A295&amp;"",'الحضور'!$B$6:$B$3005,D295&amp;"",'الحضور'!$D$6:$D$3005,"غائب بعذر",'الحضور'!$A$6:$A$3005,"&gt;="&amp;'الإعدادات'!$B$5,'الحضور'!$A$6:$A$3005,"&lt;"&amp;'الإعدادات'!$B$6))</f>
        <v/>
      </c>
      <c r="N295" s="22">
        <f>IF(A295&amp;""="","",IF(K295+L295=0,"",K295/(K295+L295)))</f>
        <v/>
      </c>
      <c r="O295" s="6">
        <f>IF(A295&amp;""="","",IF(H295="","كود مجموعة غير موجود",IF(F295="متوقف","متوقف",IF(J295&gt;0,IF(I295=0,"لم يدفع","جزئي"),"مسدد"))))</f>
        <v/>
      </c>
      <c r="P295" s="6">
        <f>IF(A295&amp;""="","",IF(AND(N('الإعدادات'!$B$7)&gt;0,L295&gt;='الإعدادات'!$B$7),"غياب متكرر",""))</f>
        <v/>
      </c>
      <c r="Q295" s="20">
        <f>IF(ISNUMBER(J295),IF(J295&gt;0,COUNTIFS($J$6:$J$505,"&gt;"&amp;J295)+COUNTIFS($J$6:J295,J295),""),"")</f>
        <v/>
      </c>
    </row>
    <row r="296">
      <c r="A296" s="5" t="n"/>
      <c r="B296" s="5" t="n"/>
      <c r="C296" s="17" t="n"/>
      <c r="D296" s="5" t="n"/>
      <c r="E296" s="18" t="n"/>
      <c r="F296" s="5" t="n"/>
      <c r="G296" s="6">
        <f>IF(A296&amp;""="","",IFERROR(INDEX('المجموعات'!$B$6:$B$105,MATCH(D296&amp;"",'المجموعات'!$A$6:$A$105,0))&amp;" - "&amp;INDEX('المجموعات'!$C$6:$C$105,MATCH(D296&amp;"",'المجموعات'!$A$6:$A$105,0)),"كود مجموعة غير موجود"))</f>
        <v/>
      </c>
      <c r="H296" s="21">
        <f>IF(A296&amp;""="","",IF(F296="متوقف",0,IFERROR(MAX(0,INDEX('المجموعات'!$F$6:$F$105,MATCH(D296&amp;"",'المجموعات'!$A$6:$A$105,0))-N(E296)),"")))</f>
        <v/>
      </c>
      <c r="I296" s="21">
        <f>IF(A296&amp;""="","",SUMIFS('الدفعات'!$E$6:$E$2005,'الدفعات'!$B$6:$B$2005,A296&amp;"",'الدفعات'!$C$6:$C$2005,D296&amp;"",'الدفعات'!$D$6:$D$2005,"&gt;="&amp;'الإعدادات'!$B$5,'الدفعات'!$D$6:$D$2005,"&lt;"&amp;'الإعدادات'!$B$6))</f>
        <v/>
      </c>
      <c r="J296" s="21">
        <f>IF(H296="","",ROUND(H296-I296,2))</f>
        <v/>
      </c>
      <c r="K296" s="20">
        <f>IF(A296&amp;""="","",COUNTIFS('الحضور'!$C$6:$C$3005,A296&amp;"",'الحضور'!$B$6:$B$3005,D296&amp;"",'الحضور'!$D$6:$D$3005,"حاضر",'الحضور'!$A$6:$A$3005,"&gt;="&amp;'الإعدادات'!$B$5,'الحضور'!$A$6:$A$3005,"&lt;"&amp;'الإعدادات'!$B$6))</f>
        <v/>
      </c>
      <c r="L296" s="20">
        <f>IF(A296&amp;""="","",COUNTIFS('الحضور'!$C$6:$C$3005,A296&amp;"",'الحضور'!$B$6:$B$3005,D296&amp;"",'الحضور'!$D$6:$D$3005,"غائب",'الحضور'!$A$6:$A$3005,"&gt;="&amp;'الإعدادات'!$B$5,'الحضور'!$A$6:$A$3005,"&lt;"&amp;'الإعدادات'!$B$6))</f>
        <v/>
      </c>
      <c r="M296" s="20">
        <f>IF(A296&amp;""="","",COUNTIFS('الحضور'!$C$6:$C$3005,A296&amp;"",'الحضور'!$B$6:$B$3005,D296&amp;"",'الحضور'!$D$6:$D$3005,"غائب بعذر",'الحضور'!$A$6:$A$3005,"&gt;="&amp;'الإعدادات'!$B$5,'الحضور'!$A$6:$A$3005,"&lt;"&amp;'الإعدادات'!$B$6))</f>
        <v/>
      </c>
      <c r="N296" s="22">
        <f>IF(A296&amp;""="","",IF(K296+L296=0,"",K296/(K296+L296)))</f>
        <v/>
      </c>
      <c r="O296" s="6">
        <f>IF(A296&amp;""="","",IF(H296="","كود مجموعة غير موجود",IF(F296="متوقف","متوقف",IF(J296&gt;0,IF(I296=0,"لم يدفع","جزئي"),"مسدد"))))</f>
        <v/>
      </c>
      <c r="P296" s="6">
        <f>IF(A296&amp;""="","",IF(AND(N('الإعدادات'!$B$7)&gt;0,L296&gt;='الإعدادات'!$B$7),"غياب متكرر",""))</f>
        <v/>
      </c>
      <c r="Q296" s="20">
        <f>IF(ISNUMBER(J296),IF(J296&gt;0,COUNTIFS($J$6:$J$505,"&gt;"&amp;J296)+COUNTIFS($J$6:J296,J296),""),"")</f>
        <v/>
      </c>
    </row>
    <row r="297">
      <c r="A297" s="5" t="n"/>
      <c r="B297" s="5" t="n"/>
      <c r="C297" s="17" t="n"/>
      <c r="D297" s="5" t="n"/>
      <c r="E297" s="18" t="n"/>
      <c r="F297" s="5" t="n"/>
      <c r="G297" s="6">
        <f>IF(A297&amp;""="","",IFERROR(INDEX('المجموعات'!$B$6:$B$105,MATCH(D297&amp;"",'المجموعات'!$A$6:$A$105,0))&amp;" - "&amp;INDEX('المجموعات'!$C$6:$C$105,MATCH(D297&amp;"",'المجموعات'!$A$6:$A$105,0)),"كود مجموعة غير موجود"))</f>
        <v/>
      </c>
      <c r="H297" s="21">
        <f>IF(A297&amp;""="","",IF(F297="متوقف",0,IFERROR(MAX(0,INDEX('المجموعات'!$F$6:$F$105,MATCH(D297&amp;"",'المجموعات'!$A$6:$A$105,0))-N(E297)),"")))</f>
        <v/>
      </c>
      <c r="I297" s="21">
        <f>IF(A297&amp;""="","",SUMIFS('الدفعات'!$E$6:$E$2005,'الدفعات'!$B$6:$B$2005,A297&amp;"",'الدفعات'!$C$6:$C$2005,D297&amp;"",'الدفعات'!$D$6:$D$2005,"&gt;="&amp;'الإعدادات'!$B$5,'الدفعات'!$D$6:$D$2005,"&lt;"&amp;'الإعدادات'!$B$6))</f>
        <v/>
      </c>
      <c r="J297" s="21">
        <f>IF(H297="","",ROUND(H297-I297,2))</f>
        <v/>
      </c>
      <c r="K297" s="20">
        <f>IF(A297&amp;""="","",COUNTIFS('الحضور'!$C$6:$C$3005,A297&amp;"",'الحضور'!$B$6:$B$3005,D297&amp;"",'الحضور'!$D$6:$D$3005,"حاضر",'الحضور'!$A$6:$A$3005,"&gt;="&amp;'الإعدادات'!$B$5,'الحضور'!$A$6:$A$3005,"&lt;"&amp;'الإعدادات'!$B$6))</f>
        <v/>
      </c>
      <c r="L297" s="20">
        <f>IF(A297&amp;""="","",COUNTIFS('الحضور'!$C$6:$C$3005,A297&amp;"",'الحضور'!$B$6:$B$3005,D297&amp;"",'الحضور'!$D$6:$D$3005,"غائب",'الحضور'!$A$6:$A$3005,"&gt;="&amp;'الإعدادات'!$B$5,'الحضور'!$A$6:$A$3005,"&lt;"&amp;'الإعدادات'!$B$6))</f>
        <v/>
      </c>
      <c r="M297" s="20">
        <f>IF(A297&amp;""="","",COUNTIFS('الحضور'!$C$6:$C$3005,A297&amp;"",'الحضور'!$B$6:$B$3005,D297&amp;"",'الحضور'!$D$6:$D$3005,"غائب بعذر",'الحضور'!$A$6:$A$3005,"&gt;="&amp;'الإعدادات'!$B$5,'الحضور'!$A$6:$A$3005,"&lt;"&amp;'الإعدادات'!$B$6))</f>
        <v/>
      </c>
      <c r="N297" s="22">
        <f>IF(A297&amp;""="","",IF(K297+L297=0,"",K297/(K297+L297)))</f>
        <v/>
      </c>
      <c r="O297" s="6">
        <f>IF(A297&amp;""="","",IF(H297="","كود مجموعة غير موجود",IF(F297="متوقف","متوقف",IF(J297&gt;0,IF(I297=0,"لم يدفع","جزئي"),"مسدد"))))</f>
        <v/>
      </c>
      <c r="P297" s="6">
        <f>IF(A297&amp;""="","",IF(AND(N('الإعدادات'!$B$7)&gt;0,L297&gt;='الإعدادات'!$B$7),"غياب متكرر",""))</f>
        <v/>
      </c>
      <c r="Q297" s="20">
        <f>IF(ISNUMBER(J297),IF(J297&gt;0,COUNTIFS($J$6:$J$505,"&gt;"&amp;J297)+COUNTIFS($J$6:J297,J297),""),"")</f>
        <v/>
      </c>
    </row>
    <row r="298">
      <c r="A298" s="5" t="n"/>
      <c r="B298" s="5" t="n"/>
      <c r="C298" s="17" t="n"/>
      <c r="D298" s="5" t="n"/>
      <c r="E298" s="18" t="n"/>
      <c r="F298" s="5" t="n"/>
      <c r="G298" s="6">
        <f>IF(A298&amp;""="","",IFERROR(INDEX('المجموعات'!$B$6:$B$105,MATCH(D298&amp;"",'المجموعات'!$A$6:$A$105,0))&amp;" - "&amp;INDEX('المجموعات'!$C$6:$C$105,MATCH(D298&amp;"",'المجموعات'!$A$6:$A$105,0)),"كود مجموعة غير موجود"))</f>
        <v/>
      </c>
      <c r="H298" s="21">
        <f>IF(A298&amp;""="","",IF(F298="متوقف",0,IFERROR(MAX(0,INDEX('المجموعات'!$F$6:$F$105,MATCH(D298&amp;"",'المجموعات'!$A$6:$A$105,0))-N(E298)),"")))</f>
        <v/>
      </c>
      <c r="I298" s="21">
        <f>IF(A298&amp;""="","",SUMIFS('الدفعات'!$E$6:$E$2005,'الدفعات'!$B$6:$B$2005,A298&amp;"",'الدفعات'!$C$6:$C$2005,D298&amp;"",'الدفعات'!$D$6:$D$2005,"&gt;="&amp;'الإعدادات'!$B$5,'الدفعات'!$D$6:$D$2005,"&lt;"&amp;'الإعدادات'!$B$6))</f>
        <v/>
      </c>
      <c r="J298" s="21">
        <f>IF(H298="","",ROUND(H298-I298,2))</f>
        <v/>
      </c>
      <c r="K298" s="20">
        <f>IF(A298&amp;""="","",COUNTIFS('الحضور'!$C$6:$C$3005,A298&amp;"",'الحضور'!$B$6:$B$3005,D298&amp;"",'الحضور'!$D$6:$D$3005,"حاضر",'الحضور'!$A$6:$A$3005,"&gt;="&amp;'الإعدادات'!$B$5,'الحضور'!$A$6:$A$3005,"&lt;"&amp;'الإعدادات'!$B$6))</f>
        <v/>
      </c>
      <c r="L298" s="20">
        <f>IF(A298&amp;""="","",COUNTIFS('الحضور'!$C$6:$C$3005,A298&amp;"",'الحضور'!$B$6:$B$3005,D298&amp;"",'الحضور'!$D$6:$D$3005,"غائب",'الحضور'!$A$6:$A$3005,"&gt;="&amp;'الإعدادات'!$B$5,'الحضور'!$A$6:$A$3005,"&lt;"&amp;'الإعدادات'!$B$6))</f>
        <v/>
      </c>
      <c r="M298" s="20">
        <f>IF(A298&amp;""="","",COUNTIFS('الحضور'!$C$6:$C$3005,A298&amp;"",'الحضور'!$B$6:$B$3005,D298&amp;"",'الحضور'!$D$6:$D$3005,"غائب بعذر",'الحضور'!$A$6:$A$3005,"&gt;="&amp;'الإعدادات'!$B$5,'الحضور'!$A$6:$A$3005,"&lt;"&amp;'الإعدادات'!$B$6))</f>
        <v/>
      </c>
      <c r="N298" s="22">
        <f>IF(A298&amp;""="","",IF(K298+L298=0,"",K298/(K298+L298)))</f>
        <v/>
      </c>
      <c r="O298" s="6">
        <f>IF(A298&amp;""="","",IF(H298="","كود مجموعة غير موجود",IF(F298="متوقف","متوقف",IF(J298&gt;0,IF(I298=0,"لم يدفع","جزئي"),"مسدد"))))</f>
        <v/>
      </c>
      <c r="P298" s="6">
        <f>IF(A298&amp;""="","",IF(AND(N('الإعدادات'!$B$7)&gt;0,L298&gt;='الإعدادات'!$B$7),"غياب متكرر",""))</f>
        <v/>
      </c>
      <c r="Q298" s="20">
        <f>IF(ISNUMBER(J298),IF(J298&gt;0,COUNTIFS($J$6:$J$505,"&gt;"&amp;J298)+COUNTIFS($J$6:J298,J298),""),"")</f>
        <v/>
      </c>
    </row>
    <row r="299">
      <c r="A299" s="5" t="n"/>
      <c r="B299" s="5" t="n"/>
      <c r="C299" s="17" t="n"/>
      <c r="D299" s="5" t="n"/>
      <c r="E299" s="18" t="n"/>
      <c r="F299" s="5" t="n"/>
      <c r="G299" s="6">
        <f>IF(A299&amp;""="","",IFERROR(INDEX('المجموعات'!$B$6:$B$105,MATCH(D299&amp;"",'المجموعات'!$A$6:$A$105,0))&amp;" - "&amp;INDEX('المجموعات'!$C$6:$C$105,MATCH(D299&amp;"",'المجموعات'!$A$6:$A$105,0)),"كود مجموعة غير موجود"))</f>
        <v/>
      </c>
      <c r="H299" s="21">
        <f>IF(A299&amp;""="","",IF(F299="متوقف",0,IFERROR(MAX(0,INDEX('المجموعات'!$F$6:$F$105,MATCH(D299&amp;"",'المجموعات'!$A$6:$A$105,0))-N(E299)),"")))</f>
        <v/>
      </c>
      <c r="I299" s="21">
        <f>IF(A299&amp;""="","",SUMIFS('الدفعات'!$E$6:$E$2005,'الدفعات'!$B$6:$B$2005,A299&amp;"",'الدفعات'!$C$6:$C$2005,D299&amp;"",'الدفعات'!$D$6:$D$2005,"&gt;="&amp;'الإعدادات'!$B$5,'الدفعات'!$D$6:$D$2005,"&lt;"&amp;'الإعدادات'!$B$6))</f>
        <v/>
      </c>
      <c r="J299" s="21">
        <f>IF(H299="","",ROUND(H299-I299,2))</f>
        <v/>
      </c>
      <c r="K299" s="20">
        <f>IF(A299&amp;""="","",COUNTIFS('الحضور'!$C$6:$C$3005,A299&amp;"",'الحضور'!$B$6:$B$3005,D299&amp;"",'الحضور'!$D$6:$D$3005,"حاضر",'الحضور'!$A$6:$A$3005,"&gt;="&amp;'الإعدادات'!$B$5,'الحضور'!$A$6:$A$3005,"&lt;"&amp;'الإعدادات'!$B$6))</f>
        <v/>
      </c>
      <c r="L299" s="20">
        <f>IF(A299&amp;""="","",COUNTIFS('الحضور'!$C$6:$C$3005,A299&amp;"",'الحضور'!$B$6:$B$3005,D299&amp;"",'الحضور'!$D$6:$D$3005,"غائب",'الحضور'!$A$6:$A$3005,"&gt;="&amp;'الإعدادات'!$B$5,'الحضور'!$A$6:$A$3005,"&lt;"&amp;'الإعدادات'!$B$6))</f>
        <v/>
      </c>
      <c r="M299" s="20">
        <f>IF(A299&amp;""="","",COUNTIFS('الحضور'!$C$6:$C$3005,A299&amp;"",'الحضور'!$B$6:$B$3005,D299&amp;"",'الحضور'!$D$6:$D$3005,"غائب بعذر",'الحضور'!$A$6:$A$3005,"&gt;="&amp;'الإعدادات'!$B$5,'الحضور'!$A$6:$A$3005,"&lt;"&amp;'الإعدادات'!$B$6))</f>
        <v/>
      </c>
      <c r="N299" s="22">
        <f>IF(A299&amp;""="","",IF(K299+L299=0,"",K299/(K299+L299)))</f>
        <v/>
      </c>
      <c r="O299" s="6">
        <f>IF(A299&amp;""="","",IF(H299="","كود مجموعة غير موجود",IF(F299="متوقف","متوقف",IF(J299&gt;0,IF(I299=0,"لم يدفع","جزئي"),"مسدد"))))</f>
        <v/>
      </c>
      <c r="P299" s="6">
        <f>IF(A299&amp;""="","",IF(AND(N('الإعدادات'!$B$7)&gt;0,L299&gt;='الإعدادات'!$B$7),"غياب متكرر",""))</f>
        <v/>
      </c>
      <c r="Q299" s="20">
        <f>IF(ISNUMBER(J299),IF(J299&gt;0,COUNTIFS($J$6:$J$505,"&gt;"&amp;J299)+COUNTIFS($J$6:J299,J299),""),"")</f>
        <v/>
      </c>
    </row>
    <row r="300">
      <c r="A300" s="5" t="n"/>
      <c r="B300" s="5" t="n"/>
      <c r="C300" s="17" t="n"/>
      <c r="D300" s="5" t="n"/>
      <c r="E300" s="18" t="n"/>
      <c r="F300" s="5" t="n"/>
      <c r="G300" s="6">
        <f>IF(A300&amp;""="","",IFERROR(INDEX('المجموعات'!$B$6:$B$105,MATCH(D300&amp;"",'المجموعات'!$A$6:$A$105,0))&amp;" - "&amp;INDEX('المجموعات'!$C$6:$C$105,MATCH(D300&amp;"",'المجموعات'!$A$6:$A$105,0)),"كود مجموعة غير موجود"))</f>
        <v/>
      </c>
      <c r="H300" s="21">
        <f>IF(A300&amp;""="","",IF(F300="متوقف",0,IFERROR(MAX(0,INDEX('المجموعات'!$F$6:$F$105,MATCH(D300&amp;"",'المجموعات'!$A$6:$A$105,0))-N(E300)),"")))</f>
        <v/>
      </c>
      <c r="I300" s="21">
        <f>IF(A300&amp;""="","",SUMIFS('الدفعات'!$E$6:$E$2005,'الدفعات'!$B$6:$B$2005,A300&amp;"",'الدفعات'!$C$6:$C$2005,D300&amp;"",'الدفعات'!$D$6:$D$2005,"&gt;="&amp;'الإعدادات'!$B$5,'الدفعات'!$D$6:$D$2005,"&lt;"&amp;'الإعدادات'!$B$6))</f>
        <v/>
      </c>
      <c r="J300" s="21">
        <f>IF(H300="","",ROUND(H300-I300,2))</f>
        <v/>
      </c>
      <c r="K300" s="20">
        <f>IF(A300&amp;""="","",COUNTIFS('الحضور'!$C$6:$C$3005,A300&amp;"",'الحضور'!$B$6:$B$3005,D300&amp;"",'الحضور'!$D$6:$D$3005,"حاضر",'الحضور'!$A$6:$A$3005,"&gt;="&amp;'الإعدادات'!$B$5,'الحضور'!$A$6:$A$3005,"&lt;"&amp;'الإعدادات'!$B$6))</f>
        <v/>
      </c>
      <c r="L300" s="20">
        <f>IF(A300&amp;""="","",COUNTIFS('الحضور'!$C$6:$C$3005,A300&amp;"",'الحضور'!$B$6:$B$3005,D300&amp;"",'الحضور'!$D$6:$D$3005,"غائب",'الحضور'!$A$6:$A$3005,"&gt;="&amp;'الإعدادات'!$B$5,'الحضور'!$A$6:$A$3005,"&lt;"&amp;'الإعدادات'!$B$6))</f>
        <v/>
      </c>
      <c r="M300" s="20">
        <f>IF(A300&amp;""="","",COUNTIFS('الحضور'!$C$6:$C$3005,A300&amp;"",'الحضور'!$B$6:$B$3005,D300&amp;"",'الحضور'!$D$6:$D$3005,"غائب بعذر",'الحضور'!$A$6:$A$3005,"&gt;="&amp;'الإعدادات'!$B$5,'الحضور'!$A$6:$A$3005,"&lt;"&amp;'الإعدادات'!$B$6))</f>
        <v/>
      </c>
      <c r="N300" s="22">
        <f>IF(A300&amp;""="","",IF(K300+L300=0,"",K300/(K300+L300)))</f>
        <v/>
      </c>
      <c r="O300" s="6">
        <f>IF(A300&amp;""="","",IF(H300="","كود مجموعة غير موجود",IF(F300="متوقف","متوقف",IF(J300&gt;0,IF(I300=0,"لم يدفع","جزئي"),"مسدد"))))</f>
        <v/>
      </c>
      <c r="P300" s="6">
        <f>IF(A300&amp;""="","",IF(AND(N('الإعدادات'!$B$7)&gt;0,L300&gt;='الإعدادات'!$B$7),"غياب متكرر",""))</f>
        <v/>
      </c>
      <c r="Q300" s="20">
        <f>IF(ISNUMBER(J300),IF(J300&gt;0,COUNTIFS($J$6:$J$505,"&gt;"&amp;J300)+COUNTIFS($J$6:J300,J300),""),"")</f>
        <v/>
      </c>
    </row>
    <row r="301">
      <c r="A301" s="5" t="n"/>
      <c r="B301" s="5" t="n"/>
      <c r="C301" s="17" t="n"/>
      <c r="D301" s="5" t="n"/>
      <c r="E301" s="18" t="n"/>
      <c r="F301" s="5" t="n"/>
      <c r="G301" s="6">
        <f>IF(A301&amp;""="","",IFERROR(INDEX('المجموعات'!$B$6:$B$105,MATCH(D301&amp;"",'المجموعات'!$A$6:$A$105,0))&amp;" - "&amp;INDEX('المجموعات'!$C$6:$C$105,MATCH(D301&amp;"",'المجموعات'!$A$6:$A$105,0)),"كود مجموعة غير موجود"))</f>
        <v/>
      </c>
      <c r="H301" s="21">
        <f>IF(A301&amp;""="","",IF(F301="متوقف",0,IFERROR(MAX(0,INDEX('المجموعات'!$F$6:$F$105,MATCH(D301&amp;"",'المجموعات'!$A$6:$A$105,0))-N(E301)),"")))</f>
        <v/>
      </c>
      <c r="I301" s="21">
        <f>IF(A301&amp;""="","",SUMIFS('الدفعات'!$E$6:$E$2005,'الدفعات'!$B$6:$B$2005,A301&amp;"",'الدفعات'!$C$6:$C$2005,D301&amp;"",'الدفعات'!$D$6:$D$2005,"&gt;="&amp;'الإعدادات'!$B$5,'الدفعات'!$D$6:$D$2005,"&lt;"&amp;'الإعدادات'!$B$6))</f>
        <v/>
      </c>
      <c r="J301" s="21">
        <f>IF(H301="","",ROUND(H301-I301,2))</f>
        <v/>
      </c>
      <c r="K301" s="20">
        <f>IF(A301&amp;""="","",COUNTIFS('الحضور'!$C$6:$C$3005,A301&amp;"",'الحضور'!$B$6:$B$3005,D301&amp;"",'الحضور'!$D$6:$D$3005,"حاضر",'الحضور'!$A$6:$A$3005,"&gt;="&amp;'الإعدادات'!$B$5,'الحضور'!$A$6:$A$3005,"&lt;"&amp;'الإعدادات'!$B$6))</f>
        <v/>
      </c>
      <c r="L301" s="20">
        <f>IF(A301&amp;""="","",COUNTIFS('الحضور'!$C$6:$C$3005,A301&amp;"",'الحضور'!$B$6:$B$3005,D301&amp;"",'الحضور'!$D$6:$D$3005,"غائب",'الحضور'!$A$6:$A$3005,"&gt;="&amp;'الإعدادات'!$B$5,'الحضور'!$A$6:$A$3005,"&lt;"&amp;'الإعدادات'!$B$6))</f>
        <v/>
      </c>
      <c r="M301" s="20">
        <f>IF(A301&amp;""="","",COUNTIFS('الحضور'!$C$6:$C$3005,A301&amp;"",'الحضور'!$B$6:$B$3005,D301&amp;"",'الحضور'!$D$6:$D$3005,"غائب بعذر",'الحضور'!$A$6:$A$3005,"&gt;="&amp;'الإعدادات'!$B$5,'الحضور'!$A$6:$A$3005,"&lt;"&amp;'الإعدادات'!$B$6))</f>
        <v/>
      </c>
      <c r="N301" s="22">
        <f>IF(A301&amp;""="","",IF(K301+L301=0,"",K301/(K301+L301)))</f>
        <v/>
      </c>
      <c r="O301" s="6">
        <f>IF(A301&amp;""="","",IF(H301="","كود مجموعة غير موجود",IF(F301="متوقف","متوقف",IF(J301&gt;0,IF(I301=0,"لم يدفع","جزئي"),"مسدد"))))</f>
        <v/>
      </c>
      <c r="P301" s="6">
        <f>IF(A301&amp;""="","",IF(AND(N('الإعدادات'!$B$7)&gt;0,L301&gt;='الإعدادات'!$B$7),"غياب متكرر",""))</f>
        <v/>
      </c>
      <c r="Q301" s="20">
        <f>IF(ISNUMBER(J301),IF(J301&gt;0,COUNTIFS($J$6:$J$505,"&gt;"&amp;J301)+COUNTIFS($J$6:J301,J301),""),"")</f>
        <v/>
      </c>
    </row>
    <row r="302">
      <c r="A302" s="5" t="n"/>
      <c r="B302" s="5" t="n"/>
      <c r="C302" s="17" t="n"/>
      <c r="D302" s="5" t="n"/>
      <c r="E302" s="18" t="n"/>
      <c r="F302" s="5" t="n"/>
      <c r="G302" s="6">
        <f>IF(A302&amp;""="","",IFERROR(INDEX('المجموعات'!$B$6:$B$105,MATCH(D302&amp;"",'المجموعات'!$A$6:$A$105,0))&amp;" - "&amp;INDEX('المجموعات'!$C$6:$C$105,MATCH(D302&amp;"",'المجموعات'!$A$6:$A$105,0)),"كود مجموعة غير موجود"))</f>
        <v/>
      </c>
      <c r="H302" s="21">
        <f>IF(A302&amp;""="","",IF(F302="متوقف",0,IFERROR(MAX(0,INDEX('المجموعات'!$F$6:$F$105,MATCH(D302&amp;"",'المجموعات'!$A$6:$A$105,0))-N(E302)),"")))</f>
        <v/>
      </c>
      <c r="I302" s="21">
        <f>IF(A302&amp;""="","",SUMIFS('الدفعات'!$E$6:$E$2005,'الدفعات'!$B$6:$B$2005,A302&amp;"",'الدفعات'!$C$6:$C$2005,D302&amp;"",'الدفعات'!$D$6:$D$2005,"&gt;="&amp;'الإعدادات'!$B$5,'الدفعات'!$D$6:$D$2005,"&lt;"&amp;'الإعدادات'!$B$6))</f>
        <v/>
      </c>
      <c r="J302" s="21">
        <f>IF(H302="","",ROUND(H302-I302,2))</f>
        <v/>
      </c>
      <c r="K302" s="20">
        <f>IF(A302&amp;""="","",COUNTIFS('الحضور'!$C$6:$C$3005,A302&amp;"",'الحضور'!$B$6:$B$3005,D302&amp;"",'الحضور'!$D$6:$D$3005,"حاضر",'الحضور'!$A$6:$A$3005,"&gt;="&amp;'الإعدادات'!$B$5,'الحضور'!$A$6:$A$3005,"&lt;"&amp;'الإعدادات'!$B$6))</f>
        <v/>
      </c>
      <c r="L302" s="20">
        <f>IF(A302&amp;""="","",COUNTIFS('الحضور'!$C$6:$C$3005,A302&amp;"",'الحضور'!$B$6:$B$3005,D302&amp;"",'الحضور'!$D$6:$D$3005,"غائب",'الحضور'!$A$6:$A$3005,"&gt;="&amp;'الإعدادات'!$B$5,'الحضور'!$A$6:$A$3005,"&lt;"&amp;'الإعدادات'!$B$6))</f>
        <v/>
      </c>
      <c r="M302" s="20">
        <f>IF(A302&amp;""="","",COUNTIFS('الحضور'!$C$6:$C$3005,A302&amp;"",'الحضور'!$B$6:$B$3005,D302&amp;"",'الحضور'!$D$6:$D$3005,"غائب بعذر",'الحضور'!$A$6:$A$3005,"&gt;="&amp;'الإعدادات'!$B$5,'الحضور'!$A$6:$A$3005,"&lt;"&amp;'الإعدادات'!$B$6))</f>
        <v/>
      </c>
      <c r="N302" s="22">
        <f>IF(A302&amp;""="","",IF(K302+L302=0,"",K302/(K302+L302)))</f>
        <v/>
      </c>
      <c r="O302" s="6">
        <f>IF(A302&amp;""="","",IF(H302="","كود مجموعة غير موجود",IF(F302="متوقف","متوقف",IF(J302&gt;0,IF(I302=0,"لم يدفع","جزئي"),"مسدد"))))</f>
        <v/>
      </c>
      <c r="P302" s="6">
        <f>IF(A302&amp;""="","",IF(AND(N('الإعدادات'!$B$7)&gt;0,L302&gt;='الإعدادات'!$B$7),"غياب متكرر",""))</f>
        <v/>
      </c>
      <c r="Q302" s="20">
        <f>IF(ISNUMBER(J302),IF(J302&gt;0,COUNTIFS($J$6:$J$505,"&gt;"&amp;J302)+COUNTIFS($J$6:J302,J302),""),"")</f>
        <v/>
      </c>
    </row>
    <row r="303">
      <c r="A303" s="5" t="n"/>
      <c r="B303" s="5" t="n"/>
      <c r="C303" s="17" t="n"/>
      <c r="D303" s="5" t="n"/>
      <c r="E303" s="18" t="n"/>
      <c r="F303" s="5" t="n"/>
      <c r="G303" s="6">
        <f>IF(A303&amp;""="","",IFERROR(INDEX('المجموعات'!$B$6:$B$105,MATCH(D303&amp;"",'المجموعات'!$A$6:$A$105,0))&amp;" - "&amp;INDEX('المجموعات'!$C$6:$C$105,MATCH(D303&amp;"",'المجموعات'!$A$6:$A$105,0)),"كود مجموعة غير موجود"))</f>
        <v/>
      </c>
      <c r="H303" s="21">
        <f>IF(A303&amp;""="","",IF(F303="متوقف",0,IFERROR(MAX(0,INDEX('المجموعات'!$F$6:$F$105,MATCH(D303&amp;"",'المجموعات'!$A$6:$A$105,0))-N(E303)),"")))</f>
        <v/>
      </c>
      <c r="I303" s="21">
        <f>IF(A303&amp;""="","",SUMIFS('الدفعات'!$E$6:$E$2005,'الدفعات'!$B$6:$B$2005,A303&amp;"",'الدفعات'!$C$6:$C$2005,D303&amp;"",'الدفعات'!$D$6:$D$2005,"&gt;="&amp;'الإعدادات'!$B$5,'الدفعات'!$D$6:$D$2005,"&lt;"&amp;'الإعدادات'!$B$6))</f>
        <v/>
      </c>
      <c r="J303" s="21">
        <f>IF(H303="","",ROUND(H303-I303,2))</f>
        <v/>
      </c>
      <c r="K303" s="20">
        <f>IF(A303&amp;""="","",COUNTIFS('الحضور'!$C$6:$C$3005,A303&amp;"",'الحضور'!$B$6:$B$3005,D303&amp;"",'الحضور'!$D$6:$D$3005,"حاضر",'الحضور'!$A$6:$A$3005,"&gt;="&amp;'الإعدادات'!$B$5,'الحضور'!$A$6:$A$3005,"&lt;"&amp;'الإعدادات'!$B$6))</f>
        <v/>
      </c>
      <c r="L303" s="20">
        <f>IF(A303&amp;""="","",COUNTIFS('الحضور'!$C$6:$C$3005,A303&amp;"",'الحضور'!$B$6:$B$3005,D303&amp;"",'الحضور'!$D$6:$D$3005,"غائب",'الحضور'!$A$6:$A$3005,"&gt;="&amp;'الإعدادات'!$B$5,'الحضور'!$A$6:$A$3005,"&lt;"&amp;'الإعدادات'!$B$6))</f>
        <v/>
      </c>
      <c r="M303" s="20">
        <f>IF(A303&amp;""="","",COUNTIFS('الحضور'!$C$6:$C$3005,A303&amp;"",'الحضور'!$B$6:$B$3005,D303&amp;"",'الحضور'!$D$6:$D$3005,"غائب بعذر",'الحضور'!$A$6:$A$3005,"&gt;="&amp;'الإعدادات'!$B$5,'الحضور'!$A$6:$A$3005,"&lt;"&amp;'الإعدادات'!$B$6))</f>
        <v/>
      </c>
      <c r="N303" s="22">
        <f>IF(A303&amp;""="","",IF(K303+L303=0,"",K303/(K303+L303)))</f>
        <v/>
      </c>
      <c r="O303" s="6">
        <f>IF(A303&amp;""="","",IF(H303="","كود مجموعة غير موجود",IF(F303="متوقف","متوقف",IF(J303&gt;0,IF(I303=0,"لم يدفع","جزئي"),"مسدد"))))</f>
        <v/>
      </c>
      <c r="P303" s="6">
        <f>IF(A303&amp;""="","",IF(AND(N('الإعدادات'!$B$7)&gt;0,L303&gt;='الإعدادات'!$B$7),"غياب متكرر",""))</f>
        <v/>
      </c>
      <c r="Q303" s="20">
        <f>IF(ISNUMBER(J303),IF(J303&gt;0,COUNTIFS($J$6:$J$505,"&gt;"&amp;J303)+COUNTIFS($J$6:J303,J303),""),"")</f>
        <v/>
      </c>
    </row>
    <row r="304">
      <c r="A304" s="5" t="n"/>
      <c r="B304" s="5" t="n"/>
      <c r="C304" s="17" t="n"/>
      <c r="D304" s="5" t="n"/>
      <c r="E304" s="18" t="n"/>
      <c r="F304" s="5" t="n"/>
      <c r="G304" s="6">
        <f>IF(A304&amp;""="","",IFERROR(INDEX('المجموعات'!$B$6:$B$105,MATCH(D304&amp;"",'المجموعات'!$A$6:$A$105,0))&amp;" - "&amp;INDEX('المجموعات'!$C$6:$C$105,MATCH(D304&amp;"",'المجموعات'!$A$6:$A$105,0)),"كود مجموعة غير موجود"))</f>
        <v/>
      </c>
      <c r="H304" s="21">
        <f>IF(A304&amp;""="","",IF(F304="متوقف",0,IFERROR(MAX(0,INDEX('المجموعات'!$F$6:$F$105,MATCH(D304&amp;"",'المجموعات'!$A$6:$A$105,0))-N(E304)),"")))</f>
        <v/>
      </c>
      <c r="I304" s="21">
        <f>IF(A304&amp;""="","",SUMIFS('الدفعات'!$E$6:$E$2005,'الدفعات'!$B$6:$B$2005,A304&amp;"",'الدفعات'!$C$6:$C$2005,D304&amp;"",'الدفعات'!$D$6:$D$2005,"&gt;="&amp;'الإعدادات'!$B$5,'الدفعات'!$D$6:$D$2005,"&lt;"&amp;'الإعدادات'!$B$6))</f>
        <v/>
      </c>
      <c r="J304" s="21">
        <f>IF(H304="","",ROUND(H304-I304,2))</f>
        <v/>
      </c>
      <c r="K304" s="20">
        <f>IF(A304&amp;""="","",COUNTIFS('الحضور'!$C$6:$C$3005,A304&amp;"",'الحضور'!$B$6:$B$3005,D304&amp;"",'الحضور'!$D$6:$D$3005,"حاضر",'الحضور'!$A$6:$A$3005,"&gt;="&amp;'الإعدادات'!$B$5,'الحضور'!$A$6:$A$3005,"&lt;"&amp;'الإعدادات'!$B$6))</f>
        <v/>
      </c>
      <c r="L304" s="20">
        <f>IF(A304&amp;""="","",COUNTIFS('الحضور'!$C$6:$C$3005,A304&amp;"",'الحضور'!$B$6:$B$3005,D304&amp;"",'الحضور'!$D$6:$D$3005,"غائب",'الحضور'!$A$6:$A$3005,"&gt;="&amp;'الإعدادات'!$B$5,'الحضور'!$A$6:$A$3005,"&lt;"&amp;'الإعدادات'!$B$6))</f>
        <v/>
      </c>
      <c r="M304" s="20">
        <f>IF(A304&amp;""="","",COUNTIFS('الحضور'!$C$6:$C$3005,A304&amp;"",'الحضور'!$B$6:$B$3005,D304&amp;"",'الحضور'!$D$6:$D$3005,"غائب بعذر",'الحضور'!$A$6:$A$3005,"&gt;="&amp;'الإعدادات'!$B$5,'الحضور'!$A$6:$A$3005,"&lt;"&amp;'الإعدادات'!$B$6))</f>
        <v/>
      </c>
      <c r="N304" s="22">
        <f>IF(A304&amp;""="","",IF(K304+L304=0,"",K304/(K304+L304)))</f>
        <v/>
      </c>
      <c r="O304" s="6">
        <f>IF(A304&amp;""="","",IF(H304="","كود مجموعة غير موجود",IF(F304="متوقف","متوقف",IF(J304&gt;0,IF(I304=0,"لم يدفع","جزئي"),"مسدد"))))</f>
        <v/>
      </c>
      <c r="P304" s="6">
        <f>IF(A304&amp;""="","",IF(AND(N('الإعدادات'!$B$7)&gt;0,L304&gt;='الإعدادات'!$B$7),"غياب متكرر",""))</f>
        <v/>
      </c>
      <c r="Q304" s="20">
        <f>IF(ISNUMBER(J304),IF(J304&gt;0,COUNTIFS($J$6:$J$505,"&gt;"&amp;J304)+COUNTIFS($J$6:J304,J304),""),"")</f>
        <v/>
      </c>
    </row>
    <row r="305">
      <c r="A305" s="5" t="n"/>
      <c r="B305" s="5" t="n"/>
      <c r="C305" s="17" t="n"/>
      <c r="D305" s="5" t="n"/>
      <c r="E305" s="18" t="n"/>
      <c r="F305" s="5" t="n"/>
      <c r="G305" s="6">
        <f>IF(A305&amp;""="","",IFERROR(INDEX('المجموعات'!$B$6:$B$105,MATCH(D305&amp;"",'المجموعات'!$A$6:$A$105,0))&amp;" - "&amp;INDEX('المجموعات'!$C$6:$C$105,MATCH(D305&amp;"",'المجموعات'!$A$6:$A$105,0)),"كود مجموعة غير موجود"))</f>
        <v/>
      </c>
      <c r="H305" s="21">
        <f>IF(A305&amp;""="","",IF(F305="متوقف",0,IFERROR(MAX(0,INDEX('المجموعات'!$F$6:$F$105,MATCH(D305&amp;"",'المجموعات'!$A$6:$A$105,0))-N(E305)),"")))</f>
        <v/>
      </c>
      <c r="I305" s="21">
        <f>IF(A305&amp;""="","",SUMIFS('الدفعات'!$E$6:$E$2005,'الدفعات'!$B$6:$B$2005,A305&amp;"",'الدفعات'!$C$6:$C$2005,D305&amp;"",'الدفعات'!$D$6:$D$2005,"&gt;="&amp;'الإعدادات'!$B$5,'الدفعات'!$D$6:$D$2005,"&lt;"&amp;'الإعدادات'!$B$6))</f>
        <v/>
      </c>
      <c r="J305" s="21">
        <f>IF(H305="","",ROUND(H305-I305,2))</f>
        <v/>
      </c>
      <c r="K305" s="20">
        <f>IF(A305&amp;""="","",COUNTIFS('الحضور'!$C$6:$C$3005,A305&amp;"",'الحضور'!$B$6:$B$3005,D305&amp;"",'الحضور'!$D$6:$D$3005,"حاضر",'الحضور'!$A$6:$A$3005,"&gt;="&amp;'الإعدادات'!$B$5,'الحضور'!$A$6:$A$3005,"&lt;"&amp;'الإعدادات'!$B$6))</f>
        <v/>
      </c>
      <c r="L305" s="20">
        <f>IF(A305&amp;""="","",COUNTIFS('الحضور'!$C$6:$C$3005,A305&amp;"",'الحضور'!$B$6:$B$3005,D305&amp;"",'الحضور'!$D$6:$D$3005,"غائب",'الحضور'!$A$6:$A$3005,"&gt;="&amp;'الإعدادات'!$B$5,'الحضور'!$A$6:$A$3005,"&lt;"&amp;'الإعدادات'!$B$6))</f>
        <v/>
      </c>
      <c r="M305" s="20">
        <f>IF(A305&amp;""="","",COUNTIFS('الحضور'!$C$6:$C$3005,A305&amp;"",'الحضور'!$B$6:$B$3005,D305&amp;"",'الحضور'!$D$6:$D$3005,"غائب بعذر",'الحضور'!$A$6:$A$3005,"&gt;="&amp;'الإعدادات'!$B$5,'الحضور'!$A$6:$A$3005,"&lt;"&amp;'الإعدادات'!$B$6))</f>
        <v/>
      </c>
      <c r="N305" s="22">
        <f>IF(A305&amp;""="","",IF(K305+L305=0,"",K305/(K305+L305)))</f>
        <v/>
      </c>
      <c r="O305" s="6">
        <f>IF(A305&amp;""="","",IF(H305="","كود مجموعة غير موجود",IF(F305="متوقف","متوقف",IF(J305&gt;0,IF(I305=0,"لم يدفع","جزئي"),"مسدد"))))</f>
        <v/>
      </c>
      <c r="P305" s="6">
        <f>IF(A305&amp;""="","",IF(AND(N('الإعدادات'!$B$7)&gt;0,L305&gt;='الإعدادات'!$B$7),"غياب متكرر",""))</f>
        <v/>
      </c>
      <c r="Q305" s="20">
        <f>IF(ISNUMBER(J305),IF(J305&gt;0,COUNTIFS($J$6:$J$505,"&gt;"&amp;J305)+COUNTIFS($J$6:J305,J305),""),"")</f>
        <v/>
      </c>
    </row>
    <row r="306">
      <c r="A306" s="5" t="n"/>
      <c r="B306" s="5" t="n"/>
      <c r="C306" s="17" t="n"/>
      <c r="D306" s="5" t="n"/>
      <c r="E306" s="18" t="n"/>
      <c r="F306" s="5" t="n"/>
      <c r="G306" s="6">
        <f>IF(A306&amp;""="","",IFERROR(INDEX('المجموعات'!$B$6:$B$105,MATCH(D306&amp;"",'المجموعات'!$A$6:$A$105,0))&amp;" - "&amp;INDEX('المجموعات'!$C$6:$C$105,MATCH(D306&amp;"",'المجموعات'!$A$6:$A$105,0)),"كود مجموعة غير موجود"))</f>
        <v/>
      </c>
      <c r="H306" s="21">
        <f>IF(A306&amp;""="","",IF(F306="متوقف",0,IFERROR(MAX(0,INDEX('المجموعات'!$F$6:$F$105,MATCH(D306&amp;"",'المجموعات'!$A$6:$A$105,0))-N(E306)),"")))</f>
        <v/>
      </c>
      <c r="I306" s="21">
        <f>IF(A306&amp;""="","",SUMIFS('الدفعات'!$E$6:$E$2005,'الدفعات'!$B$6:$B$2005,A306&amp;"",'الدفعات'!$C$6:$C$2005,D306&amp;"",'الدفعات'!$D$6:$D$2005,"&gt;="&amp;'الإعدادات'!$B$5,'الدفعات'!$D$6:$D$2005,"&lt;"&amp;'الإعدادات'!$B$6))</f>
        <v/>
      </c>
      <c r="J306" s="21">
        <f>IF(H306="","",ROUND(H306-I306,2))</f>
        <v/>
      </c>
      <c r="K306" s="20">
        <f>IF(A306&amp;""="","",COUNTIFS('الحضور'!$C$6:$C$3005,A306&amp;"",'الحضور'!$B$6:$B$3005,D306&amp;"",'الحضور'!$D$6:$D$3005,"حاضر",'الحضور'!$A$6:$A$3005,"&gt;="&amp;'الإعدادات'!$B$5,'الحضور'!$A$6:$A$3005,"&lt;"&amp;'الإعدادات'!$B$6))</f>
        <v/>
      </c>
      <c r="L306" s="20">
        <f>IF(A306&amp;""="","",COUNTIFS('الحضور'!$C$6:$C$3005,A306&amp;"",'الحضور'!$B$6:$B$3005,D306&amp;"",'الحضور'!$D$6:$D$3005,"غائب",'الحضور'!$A$6:$A$3005,"&gt;="&amp;'الإعدادات'!$B$5,'الحضور'!$A$6:$A$3005,"&lt;"&amp;'الإعدادات'!$B$6))</f>
        <v/>
      </c>
      <c r="M306" s="20">
        <f>IF(A306&amp;""="","",COUNTIFS('الحضور'!$C$6:$C$3005,A306&amp;"",'الحضور'!$B$6:$B$3005,D306&amp;"",'الحضور'!$D$6:$D$3005,"غائب بعذر",'الحضور'!$A$6:$A$3005,"&gt;="&amp;'الإعدادات'!$B$5,'الحضور'!$A$6:$A$3005,"&lt;"&amp;'الإعدادات'!$B$6))</f>
        <v/>
      </c>
      <c r="N306" s="22">
        <f>IF(A306&amp;""="","",IF(K306+L306=0,"",K306/(K306+L306)))</f>
        <v/>
      </c>
      <c r="O306" s="6">
        <f>IF(A306&amp;""="","",IF(H306="","كود مجموعة غير موجود",IF(F306="متوقف","متوقف",IF(J306&gt;0,IF(I306=0,"لم يدفع","جزئي"),"مسدد"))))</f>
        <v/>
      </c>
      <c r="P306" s="6">
        <f>IF(A306&amp;""="","",IF(AND(N('الإعدادات'!$B$7)&gt;0,L306&gt;='الإعدادات'!$B$7),"غياب متكرر",""))</f>
        <v/>
      </c>
      <c r="Q306" s="20">
        <f>IF(ISNUMBER(J306),IF(J306&gt;0,COUNTIFS($J$6:$J$505,"&gt;"&amp;J306)+COUNTIFS($J$6:J306,J306),""),"")</f>
        <v/>
      </c>
    </row>
    <row r="307">
      <c r="A307" s="5" t="n"/>
      <c r="B307" s="5" t="n"/>
      <c r="C307" s="17" t="n"/>
      <c r="D307" s="5" t="n"/>
      <c r="E307" s="18" t="n"/>
      <c r="F307" s="5" t="n"/>
      <c r="G307" s="6">
        <f>IF(A307&amp;""="","",IFERROR(INDEX('المجموعات'!$B$6:$B$105,MATCH(D307&amp;"",'المجموعات'!$A$6:$A$105,0))&amp;" - "&amp;INDEX('المجموعات'!$C$6:$C$105,MATCH(D307&amp;"",'المجموعات'!$A$6:$A$105,0)),"كود مجموعة غير موجود"))</f>
        <v/>
      </c>
      <c r="H307" s="21">
        <f>IF(A307&amp;""="","",IF(F307="متوقف",0,IFERROR(MAX(0,INDEX('المجموعات'!$F$6:$F$105,MATCH(D307&amp;"",'المجموعات'!$A$6:$A$105,0))-N(E307)),"")))</f>
        <v/>
      </c>
      <c r="I307" s="21">
        <f>IF(A307&amp;""="","",SUMIFS('الدفعات'!$E$6:$E$2005,'الدفعات'!$B$6:$B$2005,A307&amp;"",'الدفعات'!$C$6:$C$2005,D307&amp;"",'الدفعات'!$D$6:$D$2005,"&gt;="&amp;'الإعدادات'!$B$5,'الدفعات'!$D$6:$D$2005,"&lt;"&amp;'الإعدادات'!$B$6))</f>
        <v/>
      </c>
      <c r="J307" s="21">
        <f>IF(H307="","",ROUND(H307-I307,2))</f>
        <v/>
      </c>
      <c r="K307" s="20">
        <f>IF(A307&amp;""="","",COUNTIFS('الحضور'!$C$6:$C$3005,A307&amp;"",'الحضور'!$B$6:$B$3005,D307&amp;"",'الحضور'!$D$6:$D$3005,"حاضر",'الحضور'!$A$6:$A$3005,"&gt;="&amp;'الإعدادات'!$B$5,'الحضور'!$A$6:$A$3005,"&lt;"&amp;'الإعدادات'!$B$6))</f>
        <v/>
      </c>
      <c r="L307" s="20">
        <f>IF(A307&amp;""="","",COUNTIFS('الحضور'!$C$6:$C$3005,A307&amp;"",'الحضور'!$B$6:$B$3005,D307&amp;"",'الحضور'!$D$6:$D$3005,"غائب",'الحضور'!$A$6:$A$3005,"&gt;="&amp;'الإعدادات'!$B$5,'الحضور'!$A$6:$A$3005,"&lt;"&amp;'الإعدادات'!$B$6))</f>
        <v/>
      </c>
      <c r="M307" s="20">
        <f>IF(A307&amp;""="","",COUNTIFS('الحضور'!$C$6:$C$3005,A307&amp;"",'الحضور'!$B$6:$B$3005,D307&amp;"",'الحضور'!$D$6:$D$3005,"غائب بعذر",'الحضور'!$A$6:$A$3005,"&gt;="&amp;'الإعدادات'!$B$5,'الحضور'!$A$6:$A$3005,"&lt;"&amp;'الإعدادات'!$B$6))</f>
        <v/>
      </c>
      <c r="N307" s="22">
        <f>IF(A307&amp;""="","",IF(K307+L307=0,"",K307/(K307+L307)))</f>
        <v/>
      </c>
      <c r="O307" s="6">
        <f>IF(A307&amp;""="","",IF(H307="","كود مجموعة غير موجود",IF(F307="متوقف","متوقف",IF(J307&gt;0,IF(I307=0,"لم يدفع","جزئي"),"مسدد"))))</f>
        <v/>
      </c>
      <c r="P307" s="6">
        <f>IF(A307&amp;""="","",IF(AND(N('الإعدادات'!$B$7)&gt;0,L307&gt;='الإعدادات'!$B$7),"غياب متكرر",""))</f>
        <v/>
      </c>
      <c r="Q307" s="20">
        <f>IF(ISNUMBER(J307),IF(J307&gt;0,COUNTIFS($J$6:$J$505,"&gt;"&amp;J307)+COUNTIFS($J$6:J307,J307),""),"")</f>
        <v/>
      </c>
    </row>
    <row r="308">
      <c r="A308" s="5" t="n"/>
      <c r="B308" s="5" t="n"/>
      <c r="C308" s="17" t="n"/>
      <c r="D308" s="5" t="n"/>
      <c r="E308" s="18" t="n"/>
      <c r="F308" s="5" t="n"/>
      <c r="G308" s="6">
        <f>IF(A308&amp;""="","",IFERROR(INDEX('المجموعات'!$B$6:$B$105,MATCH(D308&amp;"",'المجموعات'!$A$6:$A$105,0))&amp;" - "&amp;INDEX('المجموعات'!$C$6:$C$105,MATCH(D308&amp;"",'المجموعات'!$A$6:$A$105,0)),"كود مجموعة غير موجود"))</f>
        <v/>
      </c>
      <c r="H308" s="21">
        <f>IF(A308&amp;""="","",IF(F308="متوقف",0,IFERROR(MAX(0,INDEX('المجموعات'!$F$6:$F$105,MATCH(D308&amp;"",'المجموعات'!$A$6:$A$105,0))-N(E308)),"")))</f>
        <v/>
      </c>
      <c r="I308" s="21">
        <f>IF(A308&amp;""="","",SUMIFS('الدفعات'!$E$6:$E$2005,'الدفعات'!$B$6:$B$2005,A308&amp;"",'الدفعات'!$C$6:$C$2005,D308&amp;"",'الدفعات'!$D$6:$D$2005,"&gt;="&amp;'الإعدادات'!$B$5,'الدفعات'!$D$6:$D$2005,"&lt;"&amp;'الإعدادات'!$B$6))</f>
        <v/>
      </c>
      <c r="J308" s="21">
        <f>IF(H308="","",ROUND(H308-I308,2))</f>
        <v/>
      </c>
      <c r="K308" s="20">
        <f>IF(A308&amp;""="","",COUNTIFS('الحضور'!$C$6:$C$3005,A308&amp;"",'الحضور'!$B$6:$B$3005,D308&amp;"",'الحضور'!$D$6:$D$3005,"حاضر",'الحضور'!$A$6:$A$3005,"&gt;="&amp;'الإعدادات'!$B$5,'الحضور'!$A$6:$A$3005,"&lt;"&amp;'الإعدادات'!$B$6))</f>
        <v/>
      </c>
      <c r="L308" s="20">
        <f>IF(A308&amp;""="","",COUNTIFS('الحضور'!$C$6:$C$3005,A308&amp;"",'الحضور'!$B$6:$B$3005,D308&amp;"",'الحضور'!$D$6:$D$3005,"غائب",'الحضور'!$A$6:$A$3005,"&gt;="&amp;'الإعدادات'!$B$5,'الحضور'!$A$6:$A$3005,"&lt;"&amp;'الإعدادات'!$B$6))</f>
        <v/>
      </c>
      <c r="M308" s="20">
        <f>IF(A308&amp;""="","",COUNTIFS('الحضور'!$C$6:$C$3005,A308&amp;"",'الحضور'!$B$6:$B$3005,D308&amp;"",'الحضور'!$D$6:$D$3005,"غائب بعذر",'الحضور'!$A$6:$A$3005,"&gt;="&amp;'الإعدادات'!$B$5,'الحضور'!$A$6:$A$3005,"&lt;"&amp;'الإعدادات'!$B$6))</f>
        <v/>
      </c>
      <c r="N308" s="22">
        <f>IF(A308&amp;""="","",IF(K308+L308=0,"",K308/(K308+L308)))</f>
        <v/>
      </c>
      <c r="O308" s="6">
        <f>IF(A308&amp;""="","",IF(H308="","كود مجموعة غير موجود",IF(F308="متوقف","متوقف",IF(J308&gt;0,IF(I308=0,"لم يدفع","جزئي"),"مسدد"))))</f>
        <v/>
      </c>
      <c r="P308" s="6">
        <f>IF(A308&amp;""="","",IF(AND(N('الإعدادات'!$B$7)&gt;0,L308&gt;='الإعدادات'!$B$7),"غياب متكرر",""))</f>
        <v/>
      </c>
      <c r="Q308" s="20">
        <f>IF(ISNUMBER(J308),IF(J308&gt;0,COUNTIFS($J$6:$J$505,"&gt;"&amp;J308)+COUNTIFS($J$6:J308,J308),""),"")</f>
        <v/>
      </c>
    </row>
    <row r="309">
      <c r="A309" s="5" t="n"/>
      <c r="B309" s="5" t="n"/>
      <c r="C309" s="17" t="n"/>
      <c r="D309" s="5" t="n"/>
      <c r="E309" s="18" t="n"/>
      <c r="F309" s="5" t="n"/>
      <c r="G309" s="6">
        <f>IF(A309&amp;""="","",IFERROR(INDEX('المجموعات'!$B$6:$B$105,MATCH(D309&amp;"",'المجموعات'!$A$6:$A$105,0))&amp;" - "&amp;INDEX('المجموعات'!$C$6:$C$105,MATCH(D309&amp;"",'المجموعات'!$A$6:$A$105,0)),"كود مجموعة غير موجود"))</f>
        <v/>
      </c>
      <c r="H309" s="21">
        <f>IF(A309&amp;""="","",IF(F309="متوقف",0,IFERROR(MAX(0,INDEX('المجموعات'!$F$6:$F$105,MATCH(D309&amp;"",'المجموعات'!$A$6:$A$105,0))-N(E309)),"")))</f>
        <v/>
      </c>
      <c r="I309" s="21">
        <f>IF(A309&amp;""="","",SUMIFS('الدفعات'!$E$6:$E$2005,'الدفعات'!$B$6:$B$2005,A309&amp;"",'الدفعات'!$C$6:$C$2005,D309&amp;"",'الدفعات'!$D$6:$D$2005,"&gt;="&amp;'الإعدادات'!$B$5,'الدفعات'!$D$6:$D$2005,"&lt;"&amp;'الإعدادات'!$B$6))</f>
        <v/>
      </c>
      <c r="J309" s="21">
        <f>IF(H309="","",ROUND(H309-I309,2))</f>
        <v/>
      </c>
      <c r="K309" s="20">
        <f>IF(A309&amp;""="","",COUNTIFS('الحضور'!$C$6:$C$3005,A309&amp;"",'الحضور'!$B$6:$B$3005,D309&amp;"",'الحضور'!$D$6:$D$3005,"حاضر",'الحضور'!$A$6:$A$3005,"&gt;="&amp;'الإعدادات'!$B$5,'الحضور'!$A$6:$A$3005,"&lt;"&amp;'الإعدادات'!$B$6))</f>
        <v/>
      </c>
      <c r="L309" s="20">
        <f>IF(A309&amp;""="","",COUNTIFS('الحضور'!$C$6:$C$3005,A309&amp;"",'الحضور'!$B$6:$B$3005,D309&amp;"",'الحضور'!$D$6:$D$3005,"غائب",'الحضور'!$A$6:$A$3005,"&gt;="&amp;'الإعدادات'!$B$5,'الحضور'!$A$6:$A$3005,"&lt;"&amp;'الإعدادات'!$B$6))</f>
        <v/>
      </c>
      <c r="M309" s="20">
        <f>IF(A309&amp;""="","",COUNTIFS('الحضور'!$C$6:$C$3005,A309&amp;"",'الحضور'!$B$6:$B$3005,D309&amp;"",'الحضور'!$D$6:$D$3005,"غائب بعذر",'الحضور'!$A$6:$A$3005,"&gt;="&amp;'الإعدادات'!$B$5,'الحضور'!$A$6:$A$3005,"&lt;"&amp;'الإعدادات'!$B$6))</f>
        <v/>
      </c>
      <c r="N309" s="22">
        <f>IF(A309&amp;""="","",IF(K309+L309=0,"",K309/(K309+L309)))</f>
        <v/>
      </c>
      <c r="O309" s="6">
        <f>IF(A309&amp;""="","",IF(H309="","كود مجموعة غير موجود",IF(F309="متوقف","متوقف",IF(J309&gt;0,IF(I309=0,"لم يدفع","جزئي"),"مسدد"))))</f>
        <v/>
      </c>
      <c r="P309" s="6">
        <f>IF(A309&amp;""="","",IF(AND(N('الإعدادات'!$B$7)&gt;0,L309&gt;='الإعدادات'!$B$7),"غياب متكرر",""))</f>
        <v/>
      </c>
      <c r="Q309" s="20">
        <f>IF(ISNUMBER(J309),IF(J309&gt;0,COUNTIFS($J$6:$J$505,"&gt;"&amp;J309)+COUNTIFS($J$6:J309,J309),""),"")</f>
        <v/>
      </c>
    </row>
    <row r="310">
      <c r="A310" s="5" t="n"/>
      <c r="B310" s="5" t="n"/>
      <c r="C310" s="17" t="n"/>
      <c r="D310" s="5" t="n"/>
      <c r="E310" s="18" t="n"/>
      <c r="F310" s="5" t="n"/>
      <c r="G310" s="6">
        <f>IF(A310&amp;""="","",IFERROR(INDEX('المجموعات'!$B$6:$B$105,MATCH(D310&amp;"",'المجموعات'!$A$6:$A$105,0))&amp;" - "&amp;INDEX('المجموعات'!$C$6:$C$105,MATCH(D310&amp;"",'المجموعات'!$A$6:$A$105,0)),"كود مجموعة غير موجود"))</f>
        <v/>
      </c>
      <c r="H310" s="21">
        <f>IF(A310&amp;""="","",IF(F310="متوقف",0,IFERROR(MAX(0,INDEX('المجموعات'!$F$6:$F$105,MATCH(D310&amp;"",'المجموعات'!$A$6:$A$105,0))-N(E310)),"")))</f>
        <v/>
      </c>
      <c r="I310" s="21">
        <f>IF(A310&amp;""="","",SUMIFS('الدفعات'!$E$6:$E$2005,'الدفعات'!$B$6:$B$2005,A310&amp;"",'الدفعات'!$C$6:$C$2005,D310&amp;"",'الدفعات'!$D$6:$D$2005,"&gt;="&amp;'الإعدادات'!$B$5,'الدفعات'!$D$6:$D$2005,"&lt;"&amp;'الإعدادات'!$B$6))</f>
        <v/>
      </c>
      <c r="J310" s="21">
        <f>IF(H310="","",ROUND(H310-I310,2))</f>
        <v/>
      </c>
      <c r="K310" s="20">
        <f>IF(A310&amp;""="","",COUNTIFS('الحضور'!$C$6:$C$3005,A310&amp;"",'الحضور'!$B$6:$B$3005,D310&amp;"",'الحضور'!$D$6:$D$3005,"حاضر",'الحضور'!$A$6:$A$3005,"&gt;="&amp;'الإعدادات'!$B$5,'الحضور'!$A$6:$A$3005,"&lt;"&amp;'الإعدادات'!$B$6))</f>
        <v/>
      </c>
      <c r="L310" s="20">
        <f>IF(A310&amp;""="","",COUNTIFS('الحضور'!$C$6:$C$3005,A310&amp;"",'الحضور'!$B$6:$B$3005,D310&amp;"",'الحضور'!$D$6:$D$3005,"غائب",'الحضور'!$A$6:$A$3005,"&gt;="&amp;'الإعدادات'!$B$5,'الحضور'!$A$6:$A$3005,"&lt;"&amp;'الإعدادات'!$B$6))</f>
        <v/>
      </c>
      <c r="M310" s="20">
        <f>IF(A310&amp;""="","",COUNTIFS('الحضور'!$C$6:$C$3005,A310&amp;"",'الحضور'!$B$6:$B$3005,D310&amp;"",'الحضور'!$D$6:$D$3005,"غائب بعذر",'الحضور'!$A$6:$A$3005,"&gt;="&amp;'الإعدادات'!$B$5,'الحضور'!$A$6:$A$3005,"&lt;"&amp;'الإعدادات'!$B$6))</f>
        <v/>
      </c>
      <c r="N310" s="22">
        <f>IF(A310&amp;""="","",IF(K310+L310=0,"",K310/(K310+L310)))</f>
        <v/>
      </c>
      <c r="O310" s="6">
        <f>IF(A310&amp;""="","",IF(H310="","كود مجموعة غير موجود",IF(F310="متوقف","متوقف",IF(J310&gt;0,IF(I310=0,"لم يدفع","جزئي"),"مسدد"))))</f>
        <v/>
      </c>
      <c r="P310" s="6">
        <f>IF(A310&amp;""="","",IF(AND(N('الإعدادات'!$B$7)&gt;0,L310&gt;='الإعدادات'!$B$7),"غياب متكرر",""))</f>
        <v/>
      </c>
      <c r="Q310" s="20">
        <f>IF(ISNUMBER(J310),IF(J310&gt;0,COUNTIFS($J$6:$J$505,"&gt;"&amp;J310)+COUNTIFS($J$6:J310,J310),""),"")</f>
        <v/>
      </c>
    </row>
    <row r="311">
      <c r="A311" s="5" t="n"/>
      <c r="B311" s="5" t="n"/>
      <c r="C311" s="17" t="n"/>
      <c r="D311" s="5" t="n"/>
      <c r="E311" s="18" t="n"/>
      <c r="F311" s="5" t="n"/>
      <c r="G311" s="6">
        <f>IF(A311&amp;""="","",IFERROR(INDEX('المجموعات'!$B$6:$B$105,MATCH(D311&amp;"",'المجموعات'!$A$6:$A$105,0))&amp;" - "&amp;INDEX('المجموعات'!$C$6:$C$105,MATCH(D311&amp;"",'المجموعات'!$A$6:$A$105,0)),"كود مجموعة غير موجود"))</f>
        <v/>
      </c>
      <c r="H311" s="21">
        <f>IF(A311&amp;""="","",IF(F311="متوقف",0,IFERROR(MAX(0,INDEX('المجموعات'!$F$6:$F$105,MATCH(D311&amp;"",'المجموعات'!$A$6:$A$105,0))-N(E311)),"")))</f>
        <v/>
      </c>
      <c r="I311" s="21">
        <f>IF(A311&amp;""="","",SUMIFS('الدفعات'!$E$6:$E$2005,'الدفعات'!$B$6:$B$2005,A311&amp;"",'الدفعات'!$C$6:$C$2005,D311&amp;"",'الدفعات'!$D$6:$D$2005,"&gt;="&amp;'الإعدادات'!$B$5,'الدفعات'!$D$6:$D$2005,"&lt;"&amp;'الإعدادات'!$B$6))</f>
        <v/>
      </c>
      <c r="J311" s="21">
        <f>IF(H311="","",ROUND(H311-I311,2))</f>
        <v/>
      </c>
      <c r="K311" s="20">
        <f>IF(A311&amp;""="","",COUNTIFS('الحضور'!$C$6:$C$3005,A311&amp;"",'الحضور'!$B$6:$B$3005,D311&amp;"",'الحضور'!$D$6:$D$3005,"حاضر",'الحضور'!$A$6:$A$3005,"&gt;="&amp;'الإعدادات'!$B$5,'الحضور'!$A$6:$A$3005,"&lt;"&amp;'الإعدادات'!$B$6))</f>
        <v/>
      </c>
      <c r="L311" s="20">
        <f>IF(A311&amp;""="","",COUNTIFS('الحضور'!$C$6:$C$3005,A311&amp;"",'الحضور'!$B$6:$B$3005,D311&amp;"",'الحضور'!$D$6:$D$3005,"غائب",'الحضور'!$A$6:$A$3005,"&gt;="&amp;'الإعدادات'!$B$5,'الحضور'!$A$6:$A$3005,"&lt;"&amp;'الإعدادات'!$B$6))</f>
        <v/>
      </c>
      <c r="M311" s="20">
        <f>IF(A311&amp;""="","",COUNTIFS('الحضور'!$C$6:$C$3005,A311&amp;"",'الحضور'!$B$6:$B$3005,D311&amp;"",'الحضور'!$D$6:$D$3005,"غائب بعذر",'الحضور'!$A$6:$A$3005,"&gt;="&amp;'الإعدادات'!$B$5,'الحضور'!$A$6:$A$3005,"&lt;"&amp;'الإعدادات'!$B$6))</f>
        <v/>
      </c>
      <c r="N311" s="22">
        <f>IF(A311&amp;""="","",IF(K311+L311=0,"",K311/(K311+L311)))</f>
        <v/>
      </c>
      <c r="O311" s="6">
        <f>IF(A311&amp;""="","",IF(H311="","كود مجموعة غير موجود",IF(F311="متوقف","متوقف",IF(J311&gt;0,IF(I311=0,"لم يدفع","جزئي"),"مسدد"))))</f>
        <v/>
      </c>
      <c r="P311" s="6">
        <f>IF(A311&amp;""="","",IF(AND(N('الإعدادات'!$B$7)&gt;0,L311&gt;='الإعدادات'!$B$7),"غياب متكرر",""))</f>
        <v/>
      </c>
      <c r="Q311" s="20">
        <f>IF(ISNUMBER(J311),IF(J311&gt;0,COUNTIFS($J$6:$J$505,"&gt;"&amp;J311)+COUNTIFS($J$6:J311,J311),""),"")</f>
        <v/>
      </c>
    </row>
    <row r="312">
      <c r="A312" s="5" t="n"/>
      <c r="B312" s="5" t="n"/>
      <c r="C312" s="17" t="n"/>
      <c r="D312" s="5" t="n"/>
      <c r="E312" s="18" t="n"/>
      <c r="F312" s="5" t="n"/>
      <c r="G312" s="6">
        <f>IF(A312&amp;""="","",IFERROR(INDEX('المجموعات'!$B$6:$B$105,MATCH(D312&amp;"",'المجموعات'!$A$6:$A$105,0))&amp;" - "&amp;INDEX('المجموعات'!$C$6:$C$105,MATCH(D312&amp;"",'المجموعات'!$A$6:$A$105,0)),"كود مجموعة غير موجود"))</f>
        <v/>
      </c>
      <c r="H312" s="21">
        <f>IF(A312&amp;""="","",IF(F312="متوقف",0,IFERROR(MAX(0,INDEX('المجموعات'!$F$6:$F$105,MATCH(D312&amp;"",'المجموعات'!$A$6:$A$105,0))-N(E312)),"")))</f>
        <v/>
      </c>
      <c r="I312" s="21">
        <f>IF(A312&amp;""="","",SUMIFS('الدفعات'!$E$6:$E$2005,'الدفعات'!$B$6:$B$2005,A312&amp;"",'الدفعات'!$C$6:$C$2005,D312&amp;"",'الدفعات'!$D$6:$D$2005,"&gt;="&amp;'الإعدادات'!$B$5,'الدفعات'!$D$6:$D$2005,"&lt;"&amp;'الإعدادات'!$B$6))</f>
        <v/>
      </c>
      <c r="J312" s="21">
        <f>IF(H312="","",ROUND(H312-I312,2))</f>
        <v/>
      </c>
      <c r="K312" s="20">
        <f>IF(A312&amp;""="","",COUNTIFS('الحضور'!$C$6:$C$3005,A312&amp;"",'الحضور'!$B$6:$B$3005,D312&amp;"",'الحضور'!$D$6:$D$3005,"حاضر",'الحضور'!$A$6:$A$3005,"&gt;="&amp;'الإعدادات'!$B$5,'الحضور'!$A$6:$A$3005,"&lt;"&amp;'الإعدادات'!$B$6))</f>
        <v/>
      </c>
      <c r="L312" s="20">
        <f>IF(A312&amp;""="","",COUNTIFS('الحضور'!$C$6:$C$3005,A312&amp;"",'الحضور'!$B$6:$B$3005,D312&amp;"",'الحضور'!$D$6:$D$3005,"غائب",'الحضور'!$A$6:$A$3005,"&gt;="&amp;'الإعدادات'!$B$5,'الحضور'!$A$6:$A$3005,"&lt;"&amp;'الإعدادات'!$B$6))</f>
        <v/>
      </c>
      <c r="M312" s="20">
        <f>IF(A312&amp;""="","",COUNTIFS('الحضور'!$C$6:$C$3005,A312&amp;"",'الحضور'!$B$6:$B$3005,D312&amp;"",'الحضور'!$D$6:$D$3005,"غائب بعذر",'الحضور'!$A$6:$A$3005,"&gt;="&amp;'الإعدادات'!$B$5,'الحضور'!$A$6:$A$3005,"&lt;"&amp;'الإعدادات'!$B$6))</f>
        <v/>
      </c>
      <c r="N312" s="22">
        <f>IF(A312&amp;""="","",IF(K312+L312=0,"",K312/(K312+L312)))</f>
        <v/>
      </c>
      <c r="O312" s="6">
        <f>IF(A312&amp;""="","",IF(H312="","كود مجموعة غير موجود",IF(F312="متوقف","متوقف",IF(J312&gt;0,IF(I312=0,"لم يدفع","جزئي"),"مسدد"))))</f>
        <v/>
      </c>
      <c r="P312" s="6">
        <f>IF(A312&amp;""="","",IF(AND(N('الإعدادات'!$B$7)&gt;0,L312&gt;='الإعدادات'!$B$7),"غياب متكرر",""))</f>
        <v/>
      </c>
      <c r="Q312" s="20">
        <f>IF(ISNUMBER(J312),IF(J312&gt;0,COUNTIFS($J$6:$J$505,"&gt;"&amp;J312)+COUNTIFS($J$6:J312,J312),""),"")</f>
        <v/>
      </c>
    </row>
    <row r="313">
      <c r="A313" s="5" t="n"/>
      <c r="B313" s="5" t="n"/>
      <c r="C313" s="17" t="n"/>
      <c r="D313" s="5" t="n"/>
      <c r="E313" s="18" t="n"/>
      <c r="F313" s="5" t="n"/>
      <c r="G313" s="6">
        <f>IF(A313&amp;""="","",IFERROR(INDEX('المجموعات'!$B$6:$B$105,MATCH(D313&amp;"",'المجموعات'!$A$6:$A$105,0))&amp;" - "&amp;INDEX('المجموعات'!$C$6:$C$105,MATCH(D313&amp;"",'المجموعات'!$A$6:$A$105,0)),"كود مجموعة غير موجود"))</f>
        <v/>
      </c>
      <c r="H313" s="21">
        <f>IF(A313&amp;""="","",IF(F313="متوقف",0,IFERROR(MAX(0,INDEX('المجموعات'!$F$6:$F$105,MATCH(D313&amp;"",'المجموعات'!$A$6:$A$105,0))-N(E313)),"")))</f>
        <v/>
      </c>
      <c r="I313" s="21">
        <f>IF(A313&amp;""="","",SUMIFS('الدفعات'!$E$6:$E$2005,'الدفعات'!$B$6:$B$2005,A313&amp;"",'الدفعات'!$C$6:$C$2005,D313&amp;"",'الدفعات'!$D$6:$D$2005,"&gt;="&amp;'الإعدادات'!$B$5,'الدفعات'!$D$6:$D$2005,"&lt;"&amp;'الإعدادات'!$B$6))</f>
        <v/>
      </c>
      <c r="J313" s="21">
        <f>IF(H313="","",ROUND(H313-I313,2))</f>
        <v/>
      </c>
      <c r="K313" s="20">
        <f>IF(A313&amp;""="","",COUNTIFS('الحضور'!$C$6:$C$3005,A313&amp;"",'الحضور'!$B$6:$B$3005,D313&amp;"",'الحضور'!$D$6:$D$3005,"حاضر",'الحضور'!$A$6:$A$3005,"&gt;="&amp;'الإعدادات'!$B$5,'الحضور'!$A$6:$A$3005,"&lt;"&amp;'الإعدادات'!$B$6))</f>
        <v/>
      </c>
      <c r="L313" s="20">
        <f>IF(A313&amp;""="","",COUNTIFS('الحضور'!$C$6:$C$3005,A313&amp;"",'الحضور'!$B$6:$B$3005,D313&amp;"",'الحضور'!$D$6:$D$3005,"غائب",'الحضور'!$A$6:$A$3005,"&gt;="&amp;'الإعدادات'!$B$5,'الحضور'!$A$6:$A$3005,"&lt;"&amp;'الإعدادات'!$B$6))</f>
        <v/>
      </c>
      <c r="M313" s="20">
        <f>IF(A313&amp;""="","",COUNTIFS('الحضور'!$C$6:$C$3005,A313&amp;"",'الحضور'!$B$6:$B$3005,D313&amp;"",'الحضور'!$D$6:$D$3005,"غائب بعذر",'الحضور'!$A$6:$A$3005,"&gt;="&amp;'الإعدادات'!$B$5,'الحضور'!$A$6:$A$3005,"&lt;"&amp;'الإعدادات'!$B$6))</f>
        <v/>
      </c>
      <c r="N313" s="22">
        <f>IF(A313&amp;""="","",IF(K313+L313=0,"",K313/(K313+L313)))</f>
        <v/>
      </c>
      <c r="O313" s="6">
        <f>IF(A313&amp;""="","",IF(H313="","كود مجموعة غير موجود",IF(F313="متوقف","متوقف",IF(J313&gt;0,IF(I313=0,"لم يدفع","جزئي"),"مسدد"))))</f>
        <v/>
      </c>
      <c r="P313" s="6">
        <f>IF(A313&amp;""="","",IF(AND(N('الإعدادات'!$B$7)&gt;0,L313&gt;='الإعدادات'!$B$7),"غياب متكرر",""))</f>
        <v/>
      </c>
      <c r="Q313" s="20">
        <f>IF(ISNUMBER(J313),IF(J313&gt;0,COUNTIFS($J$6:$J$505,"&gt;"&amp;J313)+COUNTIFS($J$6:J313,J313),""),"")</f>
        <v/>
      </c>
    </row>
    <row r="314">
      <c r="A314" s="5" t="n"/>
      <c r="B314" s="5" t="n"/>
      <c r="C314" s="17" t="n"/>
      <c r="D314" s="5" t="n"/>
      <c r="E314" s="18" t="n"/>
      <c r="F314" s="5" t="n"/>
      <c r="G314" s="6">
        <f>IF(A314&amp;""="","",IFERROR(INDEX('المجموعات'!$B$6:$B$105,MATCH(D314&amp;"",'المجموعات'!$A$6:$A$105,0))&amp;" - "&amp;INDEX('المجموعات'!$C$6:$C$105,MATCH(D314&amp;"",'المجموعات'!$A$6:$A$105,0)),"كود مجموعة غير موجود"))</f>
        <v/>
      </c>
      <c r="H314" s="21">
        <f>IF(A314&amp;""="","",IF(F314="متوقف",0,IFERROR(MAX(0,INDEX('المجموعات'!$F$6:$F$105,MATCH(D314&amp;"",'المجموعات'!$A$6:$A$105,0))-N(E314)),"")))</f>
        <v/>
      </c>
      <c r="I314" s="21">
        <f>IF(A314&amp;""="","",SUMIFS('الدفعات'!$E$6:$E$2005,'الدفعات'!$B$6:$B$2005,A314&amp;"",'الدفعات'!$C$6:$C$2005,D314&amp;"",'الدفعات'!$D$6:$D$2005,"&gt;="&amp;'الإعدادات'!$B$5,'الدفعات'!$D$6:$D$2005,"&lt;"&amp;'الإعدادات'!$B$6))</f>
        <v/>
      </c>
      <c r="J314" s="21">
        <f>IF(H314="","",ROUND(H314-I314,2))</f>
        <v/>
      </c>
      <c r="K314" s="20">
        <f>IF(A314&amp;""="","",COUNTIFS('الحضور'!$C$6:$C$3005,A314&amp;"",'الحضور'!$B$6:$B$3005,D314&amp;"",'الحضور'!$D$6:$D$3005,"حاضر",'الحضور'!$A$6:$A$3005,"&gt;="&amp;'الإعدادات'!$B$5,'الحضور'!$A$6:$A$3005,"&lt;"&amp;'الإعدادات'!$B$6))</f>
        <v/>
      </c>
      <c r="L314" s="20">
        <f>IF(A314&amp;""="","",COUNTIFS('الحضور'!$C$6:$C$3005,A314&amp;"",'الحضور'!$B$6:$B$3005,D314&amp;"",'الحضور'!$D$6:$D$3005,"غائب",'الحضور'!$A$6:$A$3005,"&gt;="&amp;'الإعدادات'!$B$5,'الحضور'!$A$6:$A$3005,"&lt;"&amp;'الإعدادات'!$B$6))</f>
        <v/>
      </c>
      <c r="M314" s="20">
        <f>IF(A314&amp;""="","",COUNTIFS('الحضور'!$C$6:$C$3005,A314&amp;"",'الحضور'!$B$6:$B$3005,D314&amp;"",'الحضور'!$D$6:$D$3005,"غائب بعذر",'الحضور'!$A$6:$A$3005,"&gt;="&amp;'الإعدادات'!$B$5,'الحضور'!$A$6:$A$3005,"&lt;"&amp;'الإعدادات'!$B$6))</f>
        <v/>
      </c>
      <c r="N314" s="22">
        <f>IF(A314&amp;""="","",IF(K314+L314=0,"",K314/(K314+L314)))</f>
        <v/>
      </c>
      <c r="O314" s="6">
        <f>IF(A314&amp;""="","",IF(H314="","كود مجموعة غير موجود",IF(F314="متوقف","متوقف",IF(J314&gt;0,IF(I314=0,"لم يدفع","جزئي"),"مسدد"))))</f>
        <v/>
      </c>
      <c r="P314" s="6">
        <f>IF(A314&amp;""="","",IF(AND(N('الإعدادات'!$B$7)&gt;0,L314&gt;='الإعدادات'!$B$7),"غياب متكرر",""))</f>
        <v/>
      </c>
      <c r="Q314" s="20">
        <f>IF(ISNUMBER(J314),IF(J314&gt;0,COUNTIFS($J$6:$J$505,"&gt;"&amp;J314)+COUNTIFS($J$6:J314,J314),""),"")</f>
        <v/>
      </c>
    </row>
    <row r="315">
      <c r="A315" s="5" t="n"/>
      <c r="B315" s="5" t="n"/>
      <c r="C315" s="17" t="n"/>
      <c r="D315" s="5" t="n"/>
      <c r="E315" s="18" t="n"/>
      <c r="F315" s="5" t="n"/>
      <c r="G315" s="6">
        <f>IF(A315&amp;""="","",IFERROR(INDEX('المجموعات'!$B$6:$B$105,MATCH(D315&amp;"",'المجموعات'!$A$6:$A$105,0))&amp;" - "&amp;INDEX('المجموعات'!$C$6:$C$105,MATCH(D315&amp;"",'المجموعات'!$A$6:$A$105,0)),"كود مجموعة غير موجود"))</f>
        <v/>
      </c>
      <c r="H315" s="21">
        <f>IF(A315&amp;""="","",IF(F315="متوقف",0,IFERROR(MAX(0,INDEX('المجموعات'!$F$6:$F$105,MATCH(D315&amp;"",'المجموعات'!$A$6:$A$105,0))-N(E315)),"")))</f>
        <v/>
      </c>
      <c r="I315" s="21">
        <f>IF(A315&amp;""="","",SUMIFS('الدفعات'!$E$6:$E$2005,'الدفعات'!$B$6:$B$2005,A315&amp;"",'الدفعات'!$C$6:$C$2005,D315&amp;"",'الدفعات'!$D$6:$D$2005,"&gt;="&amp;'الإعدادات'!$B$5,'الدفعات'!$D$6:$D$2005,"&lt;"&amp;'الإعدادات'!$B$6))</f>
        <v/>
      </c>
      <c r="J315" s="21">
        <f>IF(H315="","",ROUND(H315-I315,2))</f>
        <v/>
      </c>
      <c r="K315" s="20">
        <f>IF(A315&amp;""="","",COUNTIFS('الحضور'!$C$6:$C$3005,A315&amp;"",'الحضور'!$B$6:$B$3005,D315&amp;"",'الحضور'!$D$6:$D$3005,"حاضر",'الحضور'!$A$6:$A$3005,"&gt;="&amp;'الإعدادات'!$B$5,'الحضور'!$A$6:$A$3005,"&lt;"&amp;'الإعدادات'!$B$6))</f>
        <v/>
      </c>
      <c r="L315" s="20">
        <f>IF(A315&amp;""="","",COUNTIFS('الحضور'!$C$6:$C$3005,A315&amp;"",'الحضور'!$B$6:$B$3005,D315&amp;"",'الحضور'!$D$6:$D$3005,"غائب",'الحضور'!$A$6:$A$3005,"&gt;="&amp;'الإعدادات'!$B$5,'الحضور'!$A$6:$A$3005,"&lt;"&amp;'الإعدادات'!$B$6))</f>
        <v/>
      </c>
      <c r="M315" s="20">
        <f>IF(A315&amp;""="","",COUNTIFS('الحضور'!$C$6:$C$3005,A315&amp;"",'الحضور'!$B$6:$B$3005,D315&amp;"",'الحضور'!$D$6:$D$3005,"غائب بعذر",'الحضور'!$A$6:$A$3005,"&gt;="&amp;'الإعدادات'!$B$5,'الحضور'!$A$6:$A$3005,"&lt;"&amp;'الإعدادات'!$B$6))</f>
        <v/>
      </c>
      <c r="N315" s="22">
        <f>IF(A315&amp;""="","",IF(K315+L315=0,"",K315/(K315+L315)))</f>
        <v/>
      </c>
      <c r="O315" s="6">
        <f>IF(A315&amp;""="","",IF(H315="","كود مجموعة غير موجود",IF(F315="متوقف","متوقف",IF(J315&gt;0,IF(I315=0,"لم يدفع","جزئي"),"مسدد"))))</f>
        <v/>
      </c>
      <c r="P315" s="6">
        <f>IF(A315&amp;""="","",IF(AND(N('الإعدادات'!$B$7)&gt;0,L315&gt;='الإعدادات'!$B$7),"غياب متكرر",""))</f>
        <v/>
      </c>
      <c r="Q315" s="20">
        <f>IF(ISNUMBER(J315),IF(J315&gt;0,COUNTIFS($J$6:$J$505,"&gt;"&amp;J315)+COUNTIFS($J$6:J315,J315),""),"")</f>
        <v/>
      </c>
    </row>
    <row r="316">
      <c r="A316" s="5" t="n"/>
      <c r="B316" s="5" t="n"/>
      <c r="C316" s="17" t="n"/>
      <c r="D316" s="5" t="n"/>
      <c r="E316" s="18" t="n"/>
      <c r="F316" s="5" t="n"/>
      <c r="G316" s="6">
        <f>IF(A316&amp;""="","",IFERROR(INDEX('المجموعات'!$B$6:$B$105,MATCH(D316&amp;"",'المجموعات'!$A$6:$A$105,0))&amp;" - "&amp;INDEX('المجموعات'!$C$6:$C$105,MATCH(D316&amp;"",'المجموعات'!$A$6:$A$105,0)),"كود مجموعة غير موجود"))</f>
        <v/>
      </c>
      <c r="H316" s="21">
        <f>IF(A316&amp;""="","",IF(F316="متوقف",0,IFERROR(MAX(0,INDEX('المجموعات'!$F$6:$F$105,MATCH(D316&amp;"",'المجموعات'!$A$6:$A$105,0))-N(E316)),"")))</f>
        <v/>
      </c>
      <c r="I316" s="21">
        <f>IF(A316&amp;""="","",SUMIFS('الدفعات'!$E$6:$E$2005,'الدفعات'!$B$6:$B$2005,A316&amp;"",'الدفعات'!$C$6:$C$2005,D316&amp;"",'الدفعات'!$D$6:$D$2005,"&gt;="&amp;'الإعدادات'!$B$5,'الدفعات'!$D$6:$D$2005,"&lt;"&amp;'الإعدادات'!$B$6))</f>
        <v/>
      </c>
      <c r="J316" s="21">
        <f>IF(H316="","",ROUND(H316-I316,2))</f>
        <v/>
      </c>
      <c r="K316" s="20">
        <f>IF(A316&amp;""="","",COUNTIFS('الحضور'!$C$6:$C$3005,A316&amp;"",'الحضور'!$B$6:$B$3005,D316&amp;"",'الحضور'!$D$6:$D$3005,"حاضر",'الحضور'!$A$6:$A$3005,"&gt;="&amp;'الإعدادات'!$B$5,'الحضور'!$A$6:$A$3005,"&lt;"&amp;'الإعدادات'!$B$6))</f>
        <v/>
      </c>
      <c r="L316" s="20">
        <f>IF(A316&amp;""="","",COUNTIFS('الحضور'!$C$6:$C$3005,A316&amp;"",'الحضور'!$B$6:$B$3005,D316&amp;"",'الحضور'!$D$6:$D$3005,"غائب",'الحضور'!$A$6:$A$3005,"&gt;="&amp;'الإعدادات'!$B$5,'الحضور'!$A$6:$A$3005,"&lt;"&amp;'الإعدادات'!$B$6))</f>
        <v/>
      </c>
      <c r="M316" s="20">
        <f>IF(A316&amp;""="","",COUNTIFS('الحضور'!$C$6:$C$3005,A316&amp;"",'الحضور'!$B$6:$B$3005,D316&amp;"",'الحضور'!$D$6:$D$3005,"غائب بعذر",'الحضور'!$A$6:$A$3005,"&gt;="&amp;'الإعدادات'!$B$5,'الحضور'!$A$6:$A$3005,"&lt;"&amp;'الإعدادات'!$B$6))</f>
        <v/>
      </c>
      <c r="N316" s="22">
        <f>IF(A316&amp;""="","",IF(K316+L316=0,"",K316/(K316+L316)))</f>
        <v/>
      </c>
      <c r="O316" s="6">
        <f>IF(A316&amp;""="","",IF(H316="","كود مجموعة غير موجود",IF(F316="متوقف","متوقف",IF(J316&gt;0,IF(I316=0,"لم يدفع","جزئي"),"مسدد"))))</f>
        <v/>
      </c>
      <c r="P316" s="6">
        <f>IF(A316&amp;""="","",IF(AND(N('الإعدادات'!$B$7)&gt;0,L316&gt;='الإعدادات'!$B$7),"غياب متكرر",""))</f>
        <v/>
      </c>
      <c r="Q316" s="20">
        <f>IF(ISNUMBER(J316),IF(J316&gt;0,COUNTIFS($J$6:$J$505,"&gt;"&amp;J316)+COUNTIFS($J$6:J316,J316),""),"")</f>
        <v/>
      </c>
    </row>
    <row r="317">
      <c r="A317" s="5" t="n"/>
      <c r="B317" s="5" t="n"/>
      <c r="C317" s="17" t="n"/>
      <c r="D317" s="5" t="n"/>
      <c r="E317" s="18" t="n"/>
      <c r="F317" s="5" t="n"/>
      <c r="G317" s="6">
        <f>IF(A317&amp;""="","",IFERROR(INDEX('المجموعات'!$B$6:$B$105,MATCH(D317&amp;"",'المجموعات'!$A$6:$A$105,0))&amp;" - "&amp;INDEX('المجموعات'!$C$6:$C$105,MATCH(D317&amp;"",'المجموعات'!$A$6:$A$105,0)),"كود مجموعة غير موجود"))</f>
        <v/>
      </c>
      <c r="H317" s="21">
        <f>IF(A317&amp;""="","",IF(F317="متوقف",0,IFERROR(MAX(0,INDEX('المجموعات'!$F$6:$F$105,MATCH(D317&amp;"",'المجموعات'!$A$6:$A$105,0))-N(E317)),"")))</f>
        <v/>
      </c>
      <c r="I317" s="21">
        <f>IF(A317&amp;""="","",SUMIFS('الدفعات'!$E$6:$E$2005,'الدفعات'!$B$6:$B$2005,A317&amp;"",'الدفعات'!$C$6:$C$2005,D317&amp;"",'الدفعات'!$D$6:$D$2005,"&gt;="&amp;'الإعدادات'!$B$5,'الدفعات'!$D$6:$D$2005,"&lt;"&amp;'الإعدادات'!$B$6))</f>
        <v/>
      </c>
      <c r="J317" s="21">
        <f>IF(H317="","",ROUND(H317-I317,2))</f>
        <v/>
      </c>
      <c r="K317" s="20">
        <f>IF(A317&amp;""="","",COUNTIFS('الحضور'!$C$6:$C$3005,A317&amp;"",'الحضور'!$B$6:$B$3005,D317&amp;"",'الحضور'!$D$6:$D$3005,"حاضر",'الحضور'!$A$6:$A$3005,"&gt;="&amp;'الإعدادات'!$B$5,'الحضور'!$A$6:$A$3005,"&lt;"&amp;'الإعدادات'!$B$6))</f>
        <v/>
      </c>
      <c r="L317" s="20">
        <f>IF(A317&amp;""="","",COUNTIFS('الحضور'!$C$6:$C$3005,A317&amp;"",'الحضور'!$B$6:$B$3005,D317&amp;"",'الحضور'!$D$6:$D$3005,"غائب",'الحضور'!$A$6:$A$3005,"&gt;="&amp;'الإعدادات'!$B$5,'الحضور'!$A$6:$A$3005,"&lt;"&amp;'الإعدادات'!$B$6))</f>
        <v/>
      </c>
      <c r="M317" s="20">
        <f>IF(A317&amp;""="","",COUNTIFS('الحضور'!$C$6:$C$3005,A317&amp;"",'الحضور'!$B$6:$B$3005,D317&amp;"",'الحضور'!$D$6:$D$3005,"غائب بعذر",'الحضور'!$A$6:$A$3005,"&gt;="&amp;'الإعدادات'!$B$5,'الحضور'!$A$6:$A$3005,"&lt;"&amp;'الإعدادات'!$B$6))</f>
        <v/>
      </c>
      <c r="N317" s="22">
        <f>IF(A317&amp;""="","",IF(K317+L317=0,"",K317/(K317+L317)))</f>
        <v/>
      </c>
      <c r="O317" s="6">
        <f>IF(A317&amp;""="","",IF(H317="","كود مجموعة غير موجود",IF(F317="متوقف","متوقف",IF(J317&gt;0,IF(I317=0,"لم يدفع","جزئي"),"مسدد"))))</f>
        <v/>
      </c>
      <c r="P317" s="6">
        <f>IF(A317&amp;""="","",IF(AND(N('الإعدادات'!$B$7)&gt;0,L317&gt;='الإعدادات'!$B$7),"غياب متكرر",""))</f>
        <v/>
      </c>
      <c r="Q317" s="20">
        <f>IF(ISNUMBER(J317),IF(J317&gt;0,COUNTIFS($J$6:$J$505,"&gt;"&amp;J317)+COUNTIFS($J$6:J317,J317),""),"")</f>
        <v/>
      </c>
    </row>
    <row r="318">
      <c r="A318" s="5" t="n"/>
      <c r="B318" s="5" t="n"/>
      <c r="C318" s="17" t="n"/>
      <c r="D318" s="5" t="n"/>
      <c r="E318" s="18" t="n"/>
      <c r="F318" s="5" t="n"/>
      <c r="G318" s="6">
        <f>IF(A318&amp;""="","",IFERROR(INDEX('المجموعات'!$B$6:$B$105,MATCH(D318&amp;"",'المجموعات'!$A$6:$A$105,0))&amp;" - "&amp;INDEX('المجموعات'!$C$6:$C$105,MATCH(D318&amp;"",'المجموعات'!$A$6:$A$105,0)),"كود مجموعة غير موجود"))</f>
        <v/>
      </c>
      <c r="H318" s="21">
        <f>IF(A318&amp;""="","",IF(F318="متوقف",0,IFERROR(MAX(0,INDEX('المجموعات'!$F$6:$F$105,MATCH(D318&amp;"",'المجموعات'!$A$6:$A$105,0))-N(E318)),"")))</f>
        <v/>
      </c>
      <c r="I318" s="21">
        <f>IF(A318&amp;""="","",SUMIFS('الدفعات'!$E$6:$E$2005,'الدفعات'!$B$6:$B$2005,A318&amp;"",'الدفعات'!$C$6:$C$2005,D318&amp;"",'الدفعات'!$D$6:$D$2005,"&gt;="&amp;'الإعدادات'!$B$5,'الدفعات'!$D$6:$D$2005,"&lt;"&amp;'الإعدادات'!$B$6))</f>
        <v/>
      </c>
      <c r="J318" s="21">
        <f>IF(H318="","",ROUND(H318-I318,2))</f>
        <v/>
      </c>
      <c r="K318" s="20">
        <f>IF(A318&amp;""="","",COUNTIFS('الحضور'!$C$6:$C$3005,A318&amp;"",'الحضور'!$B$6:$B$3005,D318&amp;"",'الحضور'!$D$6:$D$3005,"حاضر",'الحضور'!$A$6:$A$3005,"&gt;="&amp;'الإعدادات'!$B$5,'الحضور'!$A$6:$A$3005,"&lt;"&amp;'الإعدادات'!$B$6))</f>
        <v/>
      </c>
      <c r="L318" s="20">
        <f>IF(A318&amp;""="","",COUNTIFS('الحضور'!$C$6:$C$3005,A318&amp;"",'الحضور'!$B$6:$B$3005,D318&amp;"",'الحضور'!$D$6:$D$3005,"غائب",'الحضور'!$A$6:$A$3005,"&gt;="&amp;'الإعدادات'!$B$5,'الحضور'!$A$6:$A$3005,"&lt;"&amp;'الإعدادات'!$B$6))</f>
        <v/>
      </c>
      <c r="M318" s="20">
        <f>IF(A318&amp;""="","",COUNTIFS('الحضور'!$C$6:$C$3005,A318&amp;"",'الحضور'!$B$6:$B$3005,D318&amp;"",'الحضور'!$D$6:$D$3005,"غائب بعذر",'الحضور'!$A$6:$A$3005,"&gt;="&amp;'الإعدادات'!$B$5,'الحضور'!$A$6:$A$3005,"&lt;"&amp;'الإعدادات'!$B$6))</f>
        <v/>
      </c>
      <c r="N318" s="22">
        <f>IF(A318&amp;""="","",IF(K318+L318=0,"",K318/(K318+L318)))</f>
        <v/>
      </c>
      <c r="O318" s="6">
        <f>IF(A318&amp;""="","",IF(H318="","كود مجموعة غير موجود",IF(F318="متوقف","متوقف",IF(J318&gt;0,IF(I318=0,"لم يدفع","جزئي"),"مسدد"))))</f>
        <v/>
      </c>
      <c r="P318" s="6">
        <f>IF(A318&amp;""="","",IF(AND(N('الإعدادات'!$B$7)&gt;0,L318&gt;='الإعدادات'!$B$7),"غياب متكرر",""))</f>
        <v/>
      </c>
      <c r="Q318" s="20">
        <f>IF(ISNUMBER(J318),IF(J318&gt;0,COUNTIFS($J$6:$J$505,"&gt;"&amp;J318)+COUNTIFS($J$6:J318,J318),""),"")</f>
        <v/>
      </c>
    </row>
    <row r="319">
      <c r="A319" s="5" t="n"/>
      <c r="B319" s="5" t="n"/>
      <c r="C319" s="17" t="n"/>
      <c r="D319" s="5" t="n"/>
      <c r="E319" s="18" t="n"/>
      <c r="F319" s="5" t="n"/>
      <c r="G319" s="6">
        <f>IF(A319&amp;""="","",IFERROR(INDEX('المجموعات'!$B$6:$B$105,MATCH(D319&amp;"",'المجموعات'!$A$6:$A$105,0))&amp;" - "&amp;INDEX('المجموعات'!$C$6:$C$105,MATCH(D319&amp;"",'المجموعات'!$A$6:$A$105,0)),"كود مجموعة غير موجود"))</f>
        <v/>
      </c>
      <c r="H319" s="21">
        <f>IF(A319&amp;""="","",IF(F319="متوقف",0,IFERROR(MAX(0,INDEX('المجموعات'!$F$6:$F$105,MATCH(D319&amp;"",'المجموعات'!$A$6:$A$105,0))-N(E319)),"")))</f>
        <v/>
      </c>
      <c r="I319" s="21">
        <f>IF(A319&amp;""="","",SUMIFS('الدفعات'!$E$6:$E$2005,'الدفعات'!$B$6:$B$2005,A319&amp;"",'الدفعات'!$C$6:$C$2005,D319&amp;"",'الدفعات'!$D$6:$D$2005,"&gt;="&amp;'الإعدادات'!$B$5,'الدفعات'!$D$6:$D$2005,"&lt;"&amp;'الإعدادات'!$B$6))</f>
        <v/>
      </c>
      <c r="J319" s="21">
        <f>IF(H319="","",ROUND(H319-I319,2))</f>
        <v/>
      </c>
      <c r="K319" s="20">
        <f>IF(A319&amp;""="","",COUNTIFS('الحضور'!$C$6:$C$3005,A319&amp;"",'الحضور'!$B$6:$B$3005,D319&amp;"",'الحضور'!$D$6:$D$3005,"حاضر",'الحضور'!$A$6:$A$3005,"&gt;="&amp;'الإعدادات'!$B$5,'الحضور'!$A$6:$A$3005,"&lt;"&amp;'الإعدادات'!$B$6))</f>
        <v/>
      </c>
      <c r="L319" s="20">
        <f>IF(A319&amp;""="","",COUNTIFS('الحضور'!$C$6:$C$3005,A319&amp;"",'الحضور'!$B$6:$B$3005,D319&amp;"",'الحضور'!$D$6:$D$3005,"غائب",'الحضور'!$A$6:$A$3005,"&gt;="&amp;'الإعدادات'!$B$5,'الحضور'!$A$6:$A$3005,"&lt;"&amp;'الإعدادات'!$B$6))</f>
        <v/>
      </c>
      <c r="M319" s="20">
        <f>IF(A319&amp;""="","",COUNTIFS('الحضور'!$C$6:$C$3005,A319&amp;"",'الحضور'!$B$6:$B$3005,D319&amp;"",'الحضور'!$D$6:$D$3005,"غائب بعذر",'الحضور'!$A$6:$A$3005,"&gt;="&amp;'الإعدادات'!$B$5,'الحضور'!$A$6:$A$3005,"&lt;"&amp;'الإعدادات'!$B$6))</f>
        <v/>
      </c>
      <c r="N319" s="22">
        <f>IF(A319&amp;""="","",IF(K319+L319=0,"",K319/(K319+L319)))</f>
        <v/>
      </c>
      <c r="O319" s="6">
        <f>IF(A319&amp;""="","",IF(H319="","كود مجموعة غير موجود",IF(F319="متوقف","متوقف",IF(J319&gt;0,IF(I319=0,"لم يدفع","جزئي"),"مسدد"))))</f>
        <v/>
      </c>
      <c r="P319" s="6">
        <f>IF(A319&amp;""="","",IF(AND(N('الإعدادات'!$B$7)&gt;0,L319&gt;='الإعدادات'!$B$7),"غياب متكرر",""))</f>
        <v/>
      </c>
      <c r="Q319" s="20">
        <f>IF(ISNUMBER(J319),IF(J319&gt;0,COUNTIFS($J$6:$J$505,"&gt;"&amp;J319)+COUNTIFS($J$6:J319,J319),""),"")</f>
        <v/>
      </c>
    </row>
    <row r="320">
      <c r="A320" s="5" t="n"/>
      <c r="B320" s="5" t="n"/>
      <c r="C320" s="17" t="n"/>
      <c r="D320" s="5" t="n"/>
      <c r="E320" s="18" t="n"/>
      <c r="F320" s="5" t="n"/>
      <c r="G320" s="6">
        <f>IF(A320&amp;""="","",IFERROR(INDEX('المجموعات'!$B$6:$B$105,MATCH(D320&amp;"",'المجموعات'!$A$6:$A$105,0))&amp;" - "&amp;INDEX('المجموعات'!$C$6:$C$105,MATCH(D320&amp;"",'المجموعات'!$A$6:$A$105,0)),"كود مجموعة غير موجود"))</f>
        <v/>
      </c>
      <c r="H320" s="21">
        <f>IF(A320&amp;""="","",IF(F320="متوقف",0,IFERROR(MAX(0,INDEX('المجموعات'!$F$6:$F$105,MATCH(D320&amp;"",'المجموعات'!$A$6:$A$105,0))-N(E320)),"")))</f>
        <v/>
      </c>
      <c r="I320" s="21">
        <f>IF(A320&amp;""="","",SUMIFS('الدفعات'!$E$6:$E$2005,'الدفعات'!$B$6:$B$2005,A320&amp;"",'الدفعات'!$C$6:$C$2005,D320&amp;"",'الدفعات'!$D$6:$D$2005,"&gt;="&amp;'الإعدادات'!$B$5,'الدفعات'!$D$6:$D$2005,"&lt;"&amp;'الإعدادات'!$B$6))</f>
        <v/>
      </c>
      <c r="J320" s="21">
        <f>IF(H320="","",ROUND(H320-I320,2))</f>
        <v/>
      </c>
      <c r="K320" s="20">
        <f>IF(A320&amp;""="","",COUNTIFS('الحضور'!$C$6:$C$3005,A320&amp;"",'الحضور'!$B$6:$B$3005,D320&amp;"",'الحضور'!$D$6:$D$3005,"حاضر",'الحضور'!$A$6:$A$3005,"&gt;="&amp;'الإعدادات'!$B$5,'الحضور'!$A$6:$A$3005,"&lt;"&amp;'الإعدادات'!$B$6))</f>
        <v/>
      </c>
      <c r="L320" s="20">
        <f>IF(A320&amp;""="","",COUNTIFS('الحضور'!$C$6:$C$3005,A320&amp;"",'الحضور'!$B$6:$B$3005,D320&amp;"",'الحضور'!$D$6:$D$3005,"غائب",'الحضور'!$A$6:$A$3005,"&gt;="&amp;'الإعدادات'!$B$5,'الحضور'!$A$6:$A$3005,"&lt;"&amp;'الإعدادات'!$B$6))</f>
        <v/>
      </c>
      <c r="M320" s="20">
        <f>IF(A320&amp;""="","",COUNTIFS('الحضور'!$C$6:$C$3005,A320&amp;"",'الحضور'!$B$6:$B$3005,D320&amp;"",'الحضور'!$D$6:$D$3005,"غائب بعذر",'الحضور'!$A$6:$A$3005,"&gt;="&amp;'الإعدادات'!$B$5,'الحضور'!$A$6:$A$3005,"&lt;"&amp;'الإعدادات'!$B$6))</f>
        <v/>
      </c>
      <c r="N320" s="22">
        <f>IF(A320&amp;""="","",IF(K320+L320=0,"",K320/(K320+L320)))</f>
        <v/>
      </c>
      <c r="O320" s="6">
        <f>IF(A320&amp;""="","",IF(H320="","كود مجموعة غير موجود",IF(F320="متوقف","متوقف",IF(J320&gt;0,IF(I320=0,"لم يدفع","جزئي"),"مسدد"))))</f>
        <v/>
      </c>
      <c r="P320" s="6">
        <f>IF(A320&amp;""="","",IF(AND(N('الإعدادات'!$B$7)&gt;0,L320&gt;='الإعدادات'!$B$7),"غياب متكرر",""))</f>
        <v/>
      </c>
      <c r="Q320" s="20">
        <f>IF(ISNUMBER(J320),IF(J320&gt;0,COUNTIFS($J$6:$J$505,"&gt;"&amp;J320)+COUNTIFS($J$6:J320,J320),""),"")</f>
        <v/>
      </c>
    </row>
    <row r="321">
      <c r="A321" s="5" t="n"/>
      <c r="B321" s="5" t="n"/>
      <c r="C321" s="17" t="n"/>
      <c r="D321" s="5" t="n"/>
      <c r="E321" s="18" t="n"/>
      <c r="F321" s="5" t="n"/>
      <c r="G321" s="6">
        <f>IF(A321&amp;""="","",IFERROR(INDEX('المجموعات'!$B$6:$B$105,MATCH(D321&amp;"",'المجموعات'!$A$6:$A$105,0))&amp;" - "&amp;INDEX('المجموعات'!$C$6:$C$105,MATCH(D321&amp;"",'المجموعات'!$A$6:$A$105,0)),"كود مجموعة غير موجود"))</f>
        <v/>
      </c>
      <c r="H321" s="21">
        <f>IF(A321&amp;""="","",IF(F321="متوقف",0,IFERROR(MAX(0,INDEX('المجموعات'!$F$6:$F$105,MATCH(D321&amp;"",'المجموعات'!$A$6:$A$105,0))-N(E321)),"")))</f>
        <v/>
      </c>
      <c r="I321" s="21">
        <f>IF(A321&amp;""="","",SUMIFS('الدفعات'!$E$6:$E$2005,'الدفعات'!$B$6:$B$2005,A321&amp;"",'الدفعات'!$C$6:$C$2005,D321&amp;"",'الدفعات'!$D$6:$D$2005,"&gt;="&amp;'الإعدادات'!$B$5,'الدفعات'!$D$6:$D$2005,"&lt;"&amp;'الإعدادات'!$B$6))</f>
        <v/>
      </c>
      <c r="J321" s="21">
        <f>IF(H321="","",ROUND(H321-I321,2))</f>
        <v/>
      </c>
      <c r="K321" s="20">
        <f>IF(A321&amp;""="","",COUNTIFS('الحضور'!$C$6:$C$3005,A321&amp;"",'الحضور'!$B$6:$B$3005,D321&amp;"",'الحضور'!$D$6:$D$3005,"حاضر",'الحضور'!$A$6:$A$3005,"&gt;="&amp;'الإعدادات'!$B$5,'الحضور'!$A$6:$A$3005,"&lt;"&amp;'الإعدادات'!$B$6))</f>
        <v/>
      </c>
      <c r="L321" s="20">
        <f>IF(A321&amp;""="","",COUNTIFS('الحضور'!$C$6:$C$3005,A321&amp;"",'الحضور'!$B$6:$B$3005,D321&amp;"",'الحضور'!$D$6:$D$3005,"غائب",'الحضور'!$A$6:$A$3005,"&gt;="&amp;'الإعدادات'!$B$5,'الحضور'!$A$6:$A$3005,"&lt;"&amp;'الإعدادات'!$B$6))</f>
        <v/>
      </c>
      <c r="M321" s="20">
        <f>IF(A321&amp;""="","",COUNTIFS('الحضور'!$C$6:$C$3005,A321&amp;"",'الحضور'!$B$6:$B$3005,D321&amp;"",'الحضور'!$D$6:$D$3005,"غائب بعذر",'الحضور'!$A$6:$A$3005,"&gt;="&amp;'الإعدادات'!$B$5,'الحضور'!$A$6:$A$3005,"&lt;"&amp;'الإعدادات'!$B$6))</f>
        <v/>
      </c>
      <c r="N321" s="22">
        <f>IF(A321&amp;""="","",IF(K321+L321=0,"",K321/(K321+L321)))</f>
        <v/>
      </c>
      <c r="O321" s="6">
        <f>IF(A321&amp;""="","",IF(H321="","كود مجموعة غير موجود",IF(F321="متوقف","متوقف",IF(J321&gt;0,IF(I321=0,"لم يدفع","جزئي"),"مسدد"))))</f>
        <v/>
      </c>
      <c r="P321" s="6">
        <f>IF(A321&amp;""="","",IF(AND(N('الإعدادات'!$B$7)&gt;0,L321&gt;='الإعدادات'!$B$7),"غياب متكرر",""))</f>
        <v/>
      </c>
      <c r="Q321" s="20">
        <f>IF(ISNUMBER(J321),IF(J321&gt;0,COUNTIFS($J$6:$J$505,"&gt;"&amp;J321)+COUNTIFS($J$6:J321,J321),""),"")</f>
        <v/>
      </c>
    </row>
    <row r="322">
      <c r="A322" s="5" t="n"/>
      <c r="B322" s="5" t="n"/>
      <c r="C322" s="17" t="n"/>
      <c r="D322" s="5" t="n"/>
      <c r="E322" s="18" t="n"/>
      <c r="F322" s="5" t="n"/>
      <c r="G322" s="6">
        <f>IF(A322&amp;""="","",IFERROR(INDEX('المجموعات'!$B$6:$B$105,MATCH(D322&amp;"",'المجموعات'!$A$6:$A$105,0))&amp;" - "&amp;INDEX('المجموعات'!$C$6:$C$105,MATCH(D322&amp;"",'المجموعات'!$A$6:$A$105,0)),"كود مجموعة غير موجود"))</f>
        <v/>
      </c>
      <c r="H322" s="21">
        <f>IF(A322&amp;""="","",IF(F322="متوقف",0,IFERROR(MAX(0,INDEX('المجموعات'!$F$6:$F$105,MATCH(D322&amp;"",'المجموعات'!$A$6:$A$105,0))-N(E322)),"")))</f>
        <v/>
      </c>
      <c r="I322" s="21">
        <f>IF(A322&amp;""="","",SUMIFS('الدفعات'!$E$6:$E$2005,'الدفعات'!$B$6:$B$2005,A322&amp;"",'الدفعات'!$C$6:$C$2005,D322&amp;"",'الدفعات'!$D$6:$D$2005,"&gt;="&amp;'الإعدادات'!$B$5,'الدفعات'!$D$6:$D$2005,"&lt;"&amp;'الإعدادات'!$B$6))</f>
        <v/>
      </c>
      <c r="J322" s="21">
        <f>IF(H322="","",ROUND(H322-I322,2))</f>
        <v/>
      </c>
      <c r="K322" s="20">
        <f>IF(A322&amp;""="","",COUNTIFS('الحضور'!$C$6:$C$3005,A322&amp;"",'الحضور'!$B$6:$B$3005,D322&amp;"",'الحضور'!$D$6:$D$3005,"حاضر",'الحضور'!$A$6:$A$3005,"&gt;="&amp;'الإعدادات'!$B$5,'الحضور'!$A$6:$A$3005,"&lt;"&amp;'الإعدادات'!$B$6))</f>
        <v/>
      </c>
      <c r="L322" s="20">
        <f>IF(A322&amp;""="","",COUNTIFS('الحضور'!$C$6:$C$3005,A322&amp;"",'الحضور'!$B$6:$B$3005,D322&amp;"",'الحضور'!$D$6:$D$3005,"غائب",'الحضور'!$A$6:$A$3005,"&gt;="&amp;'الإعدادات'!$B$5,'الحضور'!$A$6:$A$3005,"&lt;"&amp;'الإعدادات'!$B$6))</f>
        <v/>
      </c>
      <c r="M322" s="20">
        <f>IF(A322&amp;""="","",COUNTIFS('الحضور'!$C$6:$C$3005,A322&amp;"",'الحضور'!$B$6:$B$3005,D322&amp;"",'الحضور'!$D$6:$D$3005,"غائب بعذر",'الحضور'!$A$6:$A$3005,"&gt;="&amp;'الإعدادات'!$B$5,'الحضور'!$A$6:$A$3005,"&lt;"&amp;'الإعدادات'!$B$6))</f>
        <v/>
      </c>
      <c r="N322" s="22">
        <f>IF(A322&amp;""="","",IF(K322+L322=0,"",K322/(K322+L322)))</f>
        <v/>
      </c>
      <c r="O322" s="6">
        <f>IF(A322&amp;""="","",IF(H322="","كود مجموعة غير موجود",IF(F322="متوقف","متوقف",IF(J322&gt;0,IF(I322=0,"لم يدفع","جزئي"),"مسدد"))))</f>
        <v/>
      </c>
      <c r="P322" s="6">
        <f>IF(A322&amp;""="","",IF(AND(N('الإعدادات'!$B$7)&gt;0,L322&gt;='الإعدادات'!$B$7),"غياب متكرر",""))</f>
        <v/>
      </c>
      <c r="Q322" s="20">
        <f>IF(ISNUMBER(J322),IF(J322&gt;0,COUNTIFS($J$6:$J$505,"&gt;"&amp;J322)+COUNTIFS($J$6:J322,J322),""),"")</f>
        <v/>
      </c>
    </row>
    <row r="323">
      <c r="A323" s="5" t="n"/>
      <c r="B323" s="5" t="n"/>
      <c r="C323" s="17" t="n"/>
      <c r="D323" s="5" t="n"/>
      <c r="E323" s="18" t="n"/>
      <c r="F323" s="5" t="n"/>
      <c r="G323" s="6">
        <f>IF(A323&amp;""="","",IFERROR(INDEX('المجموعات'!$B$6:$B$105,MATCH(D323&amp;"",'المجموعات'!$A$6:$A$105,0))&amp;" - "&amp;INDEX('المجموعات'!$C$6:$C$105,MATCH(D323&amp;"",'المجموعات'!$A$6:$A$105,0)),"كود مجموعة غير موجود"))</f>
        <v/>
      </c>
      <c r="H323" s="21">
        <f>IF(A323&amp;""="","",IF(F323="متوقف",0,IFERROR(MAX(0,INDEX('المجموعات'!$F$6:$F$105,MATCH(D323&amp;"",'المجموعات'!$A$6:$A$105,0))-N(E323)),"")))</f>
        <v/>
      </c>
      <c r="I323" s="21">
        <f>IF(A323&amp;""="","",SUMIFS('الدفعات'!$E$6:$E$2005,'الدفعات'!$B$6:$B$2005,A323&amp;"",'الدفعات'!$C$6:$C$2005,D323&amp;"",'الدفعات'!$D$6:$D$2005,"&gt;="&amp;'الإعدادات'!$B$5,'الدفعات'!$D$6:$D$2005,"&lt;"&amp;'الإعدادات'!$B$6))</f>
        <v/>
      </c>
      <c r="J323" s="21">
        <f>IF(H323="","",ROUND(H323-I323,2))</f>
        <v/>
      </c>
      <c r="K323" s="20">
        <f>IF(A323&amp;""="","",COUNTIFS('الحضور'!$C$6:$C$3005,A323&amp;"",'الحضور'!$B$6:$B$3005,D323&amp;"",'الحضور'!$D$6:$D$3005,"حاضر",'الحضور'!$A$6:$A$3005,"&gt;="&amp;'الإعدادات'!$B$5,'الحضور'!$A$6:$A$3005,"&lt;"&amp;'الإعدادات'!$B$6))</f>
        <v/>
      </c>
      <c r="L323" s="20">
        <f>IF(A323&amp;""="","",COUNTIFS('الحضور'!$C$6:$C$3005,A323&amp;"",'الحضور'!$B$6:$B$3005,D323&amp;"",'الحضور'!$D$6:$D$3005,"غائب",'الحضور'!$A$6:$A$3005,"&gt;="&amp;'الإعدادات'!$B$5,'الحضور'!$A$6:$A$3005,"&lt;"&amp;'الإعدادات'!$B$6))</f>
        <v/>
      </c>
      <c r="M323" s="20">
        <f>IF(A323&amp;""="","",COUNTIFS('الحضور'!$C$6:$C$3005,A323&amp;"",'الحضور'!$B$6:$B$3005,D323&amp;"",'الحضور'!$D$6:$D$3005,"غائب بعذر",'الحضور'!$A$6:$A$3005,"&gt;="&amp;'الإعدادات'!$B$5,'الحضور'!$A$6:$A$3005,"&lt;"&amp;'الإعدادات'!$B$6))</f>
        <v/>
      </c>
      <c r="N323" s="22">
        <f>IF(A323&amp;""="","",IF(K323+L323=0,"",K323/(K323+L323)))</f>
        <v/>
      </c>
      <c r="O323" s="6">
        <f>IF(A323&amp;""="","",IF(H323="","كود مجموعة غير موجود",IF(F323="متوقف","متوقف",IF(J323&gt;0,IF(I323=0,"لم يدفع","جزئي"),"مسدد"))))</f>
        <v/>
      </c>
      <c r="P323" s="6">
        <f>IF(A323&amp;""="","",IF(AND(N('الإعدادات'!$B$7)&gt;0,L323&gt;='الإعدادات'!$B$7),"غياب متكرر",""))</f>
        <v/>
      </c>
      <c r="Q323" s="20">
        <f>IF(ISNUMBER(J323),IF(J323&gt;0,COUNTIFS($J$6:$J$505,"&gt;"&amp;J323)+COUNTIFS($J$6:J323,J323),""),"")</f>
        <v/>
      </c>
    </row>
    <row r="324">
      <c r="A324" s="5" t="n"/>
      <c r="B324" s="5" t="n"/>
      <c r="C324" s="17" t="n"/>
      <c r="D324" s="5" t="n"/>
      <c r="E324" s="18" t="n"/>
      <c r="F324" s="5" t="n"/>
      <c r="G324" s="6">
        <f>IF(A324&amp;""="","",IFERROR(INDEX('المجموعات'!$B$6:$B$105,MATCH(D324&amp;"",'المجموعات'!$A$6:$A$105,0))&amp;" - "&amp;INDEX('المجموعات'!$C$6:$C$105,MATCH(D324&amp;"",'المجموعات'!$A$6:$A$105,0)),"كود مجموعة غير موجود"))</f>
        <v/>
      </c>
      <c r="H324" s="21">
        <f>IF(A324&amp;""="","",IF(F324="متوقف",0,IFERROR(MAX(0,INDEX('المجموعات'!$F$6:$F$105,MATCH(D324&amp;"",'المجموعات'!$A$6:$A$105,0))-N(E324)),"")))</f>
        <v/>
      </c>
      <c r="I324" s="21">
        <f>IF(A324&amp;""="","",SUMIFS('الدفعات'!$E$6:$E$2005,'الدفعات'!$B$6:$B$2005,A324&amp;"",'الدفعات'!$C$6:$C$2005,D324&amp;"",'الدفعات'!$D$6:$D$2005,"&gt;="&amp;'الإعدادات'!$B$5,'الدفعات'!$D$6:$D$2005,"&lt;"&amp;'الإعدادات'!$B$6))</f>
        <v/>
      </c>
      <c r="J324" s="21">
        <f>IF(H324="","",ROUND(H324-I324,2))</f>
        <v/>
      </c>
      <c r="K324" s="20">
        <f>IF(A324&amp;""="","",COUNTIFS('الحضور'!$C$6:$C$3005,A324&amp;"",'الحضور'!$B$6:$B$3005,D324&amp;"",'الحضور'!$D$6:$D$3005,"حاضر",'الحضور'!$A$6:$A$3005,"&gt;="&amp;'الإعدادات'!$B$5,'الحضور'!$A$6:$A$3005,"&lt;"&amp;'الإعدادات'!$B$6))</f>
        <v/>
      </c>
      <c r="L324" s="20">
        <f>IF(A324&amp;""="","",COUNTIFS('الحضور'!$C$6:$C$3005,A324&amp;"",'الحضور'!$B$6:$B$3005,D324&amp;"",'الحضور'!$D$6:$D$3005,"غائب",'الحضور'!$A$6:$A$3005,"&gt;="&amp;'الإعدادات'!$B$5,'الحضور'!$A$6:$A$3005,"&lt;"&amp;'الإعدادات'!$B$6))</f>
        <v/>
      </c>
      <c r="M324" s="20">
        <f>IF(A324&amp;""="","",COUNTIFS('الحضور'!$C$6:$C$3005,A324&amp;"",'الحضور'!$B$6:$B$3005,D324&amp;"",'الحضور'!$D$6:$D$3005,"غائب بعذر",'الحضور'!$A$6:$A$3005,"&gt;="&amp;'الإعدادات'!$B$5,'الحضور'!$A$6:$A$3005,"&lt;"&amp;'الإعدادات'!$B$6))</f>
        <v/>
      </c>
      <c r="N324" s="22">
        <f>IF(A324&amp;""="","",IF(K324+L324=0,"",K324/(K324+L324)))</f>
        <v/>
      </c>
      <c r="O324" s="6">
        <f>IF(A324&amp;""="","",IF(H324="","كود مجموعة غير موجود",IF(F324="متوقف","متوقف",IF(J324&gt;0,IF(I324=0,"لم يدفع","جزئي"),"مسدد"))))</f>
        <v/>
      </c>
      <c r="P324" s="6">
        <f>IF(A324&amp;""="","",IF(AND(N('الإعدادات'!$B$7)&gt;0,L324&gt;='الإعدادات'!$B$7),"غياب متكرر",""))</f>
        <v/>
      </c>
      <c r="Q324" s="20">
        <f>IF(ISNUMBER(J324),IF(J324&gt;0,COUNTIFS($J$6:$J$505,"&gt;"&amp;J324)+COUNTIFS($J$6:J324,J324),""),"")</f>
        <v/>
      </c>
    </row>
    <row r="325">
      <c r="A325" s="5" t="n"/>
      <c r="B325" s="5" t="n"/>
      <c r="C325" s="17" t="n"/>
      <c r="D325" s="5" t="n"/>
      <c r="E325" s="18" t="n"/>
      <c r="F325" s="5" t="n"/>
      <c r="G325" s="6">
        <f>IF(A325&amp;""="","",IFERROR(INDEX('المجموعات'!$B$6:$B$105,MATCH(D325&amp;"",'المجموعات'!$A$6:$A$105,0))&amp;" - "&amp;INDEX('المجموعات'!$C$6:$C$105,MATCH(D325&amp;"",'المجموعات'!$A$6:$A$105,0)),"كود مجموعة غير موجود"))</f>
        <v/>
      </c>
      <c r="H325" s="21">
        <f>IF(A325&amp;""="","",IF(F325="متوقف",0,IFERROR(MAX(0,INDEX('المجموعات'!$F$6:$F$105,MATCH(D325&amp;"",'المجموعات'!$A$6:$A$105,0))-N(E325)),"")))</f>
        <v/>
      </c>
      <c r="I325" s="21">
        <f>IF(A325&amp;""="","",SUMIFS('الدفعات'!$E$6:$E$2005,'الدفعات'!$B$6:$B$2005,A325&amp;"",'الدفعات'!$C$6:$C$2005,D325&amp;"",'الدفعات'!$D$6:$D$2005,"&gt;="&amp;'الإعدادات'!$B$5,'الدفعات'!$D$6:$D$2005,"&lt;"&amp;'الإعدادات'!$B$6))</f>
        <v/>
      </c>
      <c r="J325" s="21">
        <f>IF(H325="","",ROUND(H325-I325,2))</f>
        <v/>
      </c>
      <c r="K325" s="20">
        <f>IF(A325&amp;""="","",COUNTIFS('الحضور'!$C$6:$C$3005,A325&amp;"",'الحضور'!$B$6:$B$3005,D325&amp;"",'الحضور'!$D$6:$D$3005,"حاضر",'الحضور'!$A$6:$A$3005,"&gt;="&amp;'الإعدادات'!$B$5,'الحضور'!$A$6:$A$3005,"&lt;"&amp;'الإعدادات'!$B$6))</f>
        <v/>
      </c>
      <c r="L325" s="20">
        <f>IF(A325&amp;""="","",COUNTIFS('الحضور'!$C$6:$C$3005,A325&amp;"",'الحضور'!$B$6:$B$3005,D325&amp;"",'الحضور'!$D$6:$D$3005,"غائب",'الحضور'!$A$6:$A$3005,"&gt;="&amp;'الإعدادات'!$B$5,'الحضور'!$A$6:$A$3005,"&lt;"&amp;'الإعدادات'!$B$6))</f>
        <v/>
      </c>
      <c r="M325" s="20">
        <f>IF(A325&amp;""="","",COUNTIFS('الحضور'!$C$6:$C$3005,A325&amp;"",'الحضور'!$B$6:$B$3005,D325&amp;"",'الحضور'!$D$6:$D$3005,"غائب بعذر",'الحضور'!$A$6:$A$3005,"&gt;="&amp;'الإعدادات'!$B$5,'الحضور'!$A$6:$A$3005,"&lt;"&amp;'الإعدادات'!$B$6))</f>
        <v/>
      </c>
      <c r="N325" s="22">
        <f>IF(A325&amp;""="","",IF(K325+L325=0,"",K325/(K325+L325)))</f>
        <v/>
      </c>
      <c r="O325" s="6">
        <f>IF(A325&amp;""="","",IF(H325="","كود مجموعة غير موجود",IF(F325="متوقف","متوقف",IF(J325&gt;0,IF(I325=0,"لم يدفع","جزئي"),"مسدد"))))</f>
        <v/>
      </c>
      <c r="P325" s="6">
        <f>IF(A325&amp;""="","",IF(AND(N('الإعدادات'!$B$7)&gt;0,L325&gt;='الإعدادات'!$B$7),"غياب متكرر",""))</f>
        <v/>
      </c>
      <c r="Q325" s="20">
        <f>IF(ISNUMBER(J325),IF(J325&gt;0,COUNTIFS($J$6:$J$505,"&gt;"&amp;J325)+COUNTIFS($J$6:J325,J325),""),"")</f>
        <v/>
      </c>
    </row>
    <row r="326">
      <c r="A326" s="5" t="n"/>
      <c r="B326" s="5" t="n"/>
      <c r="C326" s="17" t="n"/>
      <c r="D326" s="5" t="n"/>
      <c r="E326" s="18" t="n"/>
      <c r="F326" s="5" t="n"/>
      <c r="G326" s="6">
        <f>IF(A326&amp;""="","",IFERROR(INDEX('المجموعات'!$B$6:$B$105,MATCH(D326&amp;"",'المجموعات'!$A$6:$A$105,0))&amp;" - "&amp;INDEX('المجموعات'!$C$6:$C$105,MATCH(D326&amp;"",'المجموعات'!$A$6:$A$105,0)),"كود مجموعة غير موجود"))</f>
        <v/>
      </c>
      <c r="H326" s="21">
        <f>IF(A326&amp;""="","",IF(F326="متوقف",0,IFERROR(MAX(0,INDEX('المجموعات'!$F$6:$F$105,MATCH(D326&amp;"",'المجموعات'!$A$6:$A$105,0))-N(E326)),"")))</f>
        <v/>
      </c>
      <c r="I326" s="21">
        <f>IF(A326&amp;""="","",SUMIFS('الدفعات'!$E$6:$E$2005,'الدفعات'!$B$6:$B$2005,A326&amp;"",'الدفعات'!$C$6:$C$2005,D326&amp;"",'الدفعات'!$D$6:$D$2005,"&gt;="&amp;'الإعدادات'!$B$5,'الدفعات'!$D$6:$D$2005,"&lt;"&amp;'الإعدادات'!$B$6))</f>
        <v/>
      </c>
      <c r="J326" s="21">
        <f>IF(H326="","",ROUND(H326-I326,2))</f>
        <v/>
      </c>
      <c r="K326" s="20">
        <f>IF(A326&amp;""="","",COUNTIFS('الحضور'!$C$6:$C$3005,A326&amp;"",'الحضور'!$B$6:$B$3005,D326&amp;"",'الحضور'!$D$6:$D$3005,"حاضر",'الحضور'!$A$6:$A$3005,"&gt;="&amp;'الإعدادات'!$B$5,'الحضور'!$A$6:$A$3005,"&lt;"&amp;'الإعدادات'!$B$6))</f>
        <v/>
      </c>
      <c r="L326" s="20">
        <f>IF(A326&amp;""="","",COUNTIFS('الحضور'!$C$6:$C$3005,A326&amp;"",'الحضور'!$B$6:$B$3005,D326&amp;"",'الحضور'!$D$6:$D$3005,"غائب",'الحضور'!$A$6:$A$3005,"&gt;="&amp;'الإعدادات'!$B$5,'الحضور'!$A$6:$A$3005,"&lt;"&amp;'الإعدادات'!$B$6))</f>
        <v/>
      </c>
      <c r="M326" s="20">
        <f>IF(A326&amp;""="","",COUNTIFS('الحضور'!$C$6:$C$3005,A326&amp;"",'الحضور'!$B$6:$B$3005,D326&amp;"",'الحضور'!$D$6:$D$3005,"غائب بعذر",'الحضور'!$A$6:$A$3005,"&gt;="&amp;'الإعدادات'!$B$5,'الحضور'!$A$6:$A$3005,"&lt;"&amp;'الإعدادات'!$B$6))</f>
        <v/>
      </c>
      <c r="N326" s="22">
        <f>IF(A326&amp;""="","",IF(K326+L326=0,"",K326/(K326+L326)))</f>
        <v/>
      </c>
      <c r="O326" s="6">
        <f>IF(A326&amp;""="","",IF(H326="","كود مجموعة غير موجود",IF(F326="متوقف","متوقف",IF(J326&gt;0,IF(I326=0,"لم يدفع","جزئي"),"مسدد"))))</f>
        <v/>
      </c>
      <c r="P326" s="6">
        <f>IF(A326&amp;""="","",IF(AND(N('الإعدادات'!$B$7)&gt;0,L326&gt;='الإعدادات'!$B$7),"غياب متكرر",""))</f>
        <v/>
      </c>
      <c r="Q326" s="20">
        <f>IF(ISNUMBER(J326),IF(J326&gt;0,COUNTIFS($J$6:$J$505,"&gt;"&amp;J326)+COUNTIFS($J$6:J326,J326),""),"")</f>
        <v/>
      </c>
    </row>
    <row r="327">
      <c r="A327" s="5" t="n"/>
      <c r="B327" s="5" t="n"/>
      <c r="C327" s="17" t="n"/>
      <c r="D327" s="5" t="n"/>
      <c r="E327" s="18" t="n"/>
      <c r="F327" s="5" t="n"/>
      <c r="G327" s="6">
        <f>IF(A327&amp;""="","",IFERROR(INDEX('المجموعات'!$B$6:$B$105,MATCH(D327&amp;"",'المجموعات'!$A$6:$A$105,0))&amp;" - "&amp;INDEX('المجموعات'!$C$6:$C$105,MATCH(D327&amp;"",'المجموعات'!$A$6:$A$105,0)),"كود مجموعة غير موجود"))</f>
        <v/>
      </c>
      <c r="H327" s="21">
        <f>IF(A327&amp;""="","",IF(F327="متوقف",0,IFERROR(MAX(0,INDEX('المجموعات'!$F$6:$F$105,MATCH(D327&amp;"",'المجموعات'!$A$6:$A$105,0))-N(E327)),"")))</f>
        <v/>
      </c>
      <c r="I327" s="21">
        <f>IF(A327&amp;""="","",SUMIFS('الدفعات'!$E$6:$E$2005,'الدفعات'!$B$6:$B$2005,A327&amp;"",'الدفعات'!$C$6:$C$2005,D327&amp;"",'الدفعات'!$D$6:$D$2005,"&gt;="&amp;'الإعدادات'!$B$5,'الدفعات'!$D$6:$D$2005,"&lt;"&amp;'الإعدادات'!$B$6))</f>
        <v/>
      </c>
      <c r="J327" s="21">
        <f>IF(H327="","",ROUND(H327-I327,2))</f>
        <v/>
      </c>
      <c r="K327" s="20">
        <f>IF(A327&amp;""="","",COUNTIFS('الحضور'!$C$6:$C$3005,A327&amp;"",'الحضور'!$B$6:$B$3005,D327&amp;"",'الحضور'!$D$6:$D$3005,"حاضر",'الحضور'!$A$6:$A$3005,"&gt;="&amp;'الإعدادات'!$B$5,'الحضور'!$A$6:$A$3005,"&lt;"&amp;'الإعدادات'!$B$6))</f>
        <v/>
      </c>
      <c r="L327" s="20">
        <f>IF(A327&amp;""="","",COUNTIFS('الحضور'!$C$6:$C$3005,A327&amp;"",'الحضور'!$B$6:$B$3005,D327&amp;"",'الحضور'!$D$6:$D$3005,"غائب",'الحضور'!$A$6:$A$3005,"&gt;="&amp;'الإعدادات'!$B$5,'الحضور'!$A$6:$A$3005,"&lt;"&amp;'الإعدادات'!$B$6))</f>
        <v/>
      </c>
      <c r="M327" s="20">
        <f>IF(A327&amp;""="","",COUNTIFS('الحضور'!$C$6:$C$3005,A327&amp;"",'الحضور'!$B$6:$B$3005,D327&amp;"",'الحضور'!$D$6:$D$3005,"غائب بعذر",'الحضور'!$A$6:$A$3005,"&gt;="&amp;'الإعدادات'!$B$5,'الحضور'!$A$6:$A$3005,"&lt;"&amp;'الإعدادات'!$B$6))</f>
        <v/>
      </c>
      <c r="N327" s="22">
        <f>IF(A327&amp;""="","",IF(K327+L327=0,"",K327/(K327+L327)))</f>
        <v/>
      </c>
      <c r="O327" s="6">
        <f>IF(A327&amp;""="","",IF(H327="","كود مجموعة غير موجود",IF(F327="متوقف","متوقف",IF(J327&gt;0,IF(I327=0,"لم يدفع","جزئي"),"مسدد"))))</f>
        <v/>
      </c>
      <c r="P327" s="6">
        <f>IF(A327&amp;""="","",IF(AND(N('الإعدادات'!$B$7)&gt;0,L327&gt;='الإعدادات'!$B$7),"غياب متكرر",""))</f>
        <v/>
      </c>
      <c r="Q327" s="20">
        <f>IF(ISNUMBER(J327),IF(J327&gt;0,COUNTIFS($J$6:$J$505,"&gt;"&amp;J327)+COUNTIFS($J$6:J327,J327),""),"")</f>
        <v/>
      </c>
    </row>
    <row r="328">
      <c r="A328" s="5" t="n"/>
      <c r="B328" s="5" t="n"/>
      <c r="C328" s="17" t="n"/>
      <c r="D328" s="5" t="n"/>
      <c r="E328" s="18" t="n"/>
      <c r="F328" s="5" t="n"/>
      <c r="G328" s="6">
        <f>IF(A328&amp;""="","",IFERROR(INDEX('المجموعات'!$B$6:$B$105,MATCH(D328&amp;"",'المجموعات'!$A$6:$A$105,0))&amp;" - "&amp;INDEX('المجموعات'!$C$6:$C$105,MATCH(D328&amp;"",'المجموعات'!$A$6:$A$105,0)),"كود مجموعة غير موجود"))</f>
        <v/>
      </c>
      <c r="H328" s="21">
        <f>IF(A328&amp;""="","",IF(F328="متوقف",0,IFERROR(MAX(0,INDEX('المجموعات'!$F$6:$F$105,MATCH(D328&amp;"",'المجموعات'!$A$6:$A$105,0))-N(E328)),"")))</f>
        <v/>
      </c>
      <c r="I328" s="21">
        <f>IF(A328&amp;""="","",SUMIFS('الدفعات'!$E$6:$E$2005,'الدفعات'!$B$6:$B$2005,A328&amp;"",'الدفعات'!$C$6:$C$2005,D328&amp;"",'الدفعات'!$D$6:$D$2005,"&gt;="&amp;'الإعدادات'!$B$5,'الدفعات'!$D$6:$D$2005,"&lt;"&amp;'الإعدادات'!$B$6))</f>
        <v/>
      </c>
      <c r="J328" s="21">
        <f>IF(H328="","",ROUND(H328-I328,2))</f>
        <v/>
      </c>
      <c r="K328" s="20">
        <f>IF(A328&amp;""="","",COUNTIFS('الحضور'!$C$6:$C$3005,A328&amp;"",'الحضور'!$B$6:$B$3005,D328&amp;"",'الحضور'!$D$6:$D$3005,"حاضر",'الحضور'!$A$6:$A$3005,"&gt;="&amp;'الإعدادات'!$B$5,'الحضور'!$A$6:$A$3005,"&lt;"&amp;'الإعدادات'!$B$6))</f>
        <v/>
      </c>
      <c r="L328" s="20">
        <f>IF(A328&amp;""="","",COUNTIFS('الحضور'!$C$6:$C$3005,A328&amp;"",'الحضور'!$B$6:$B$3005,D328&amp;"",'الحضور'!$D$6:$D$3005,"غائب",'الحضور'!$A$6:$A$3005,"&gt;="&amp;'الإعدادات'!$B$5,'الحضور'!$A$6:$A$3005,"&lt;"&amp;'الإعدادات'!$B$6))</f>
        <v/>
      </c>
      <c r="M328" s="20">
        <f>IF(A328&amp;""="","",COUNTIFS('الحضور'!$C$6:$C$3005,A328&amp;"",'الحضور'!$B$6:$B$3005,D328&amp;"",'الحضور'!$D$6:$D$3005,"غائب بعذر",'الحضور'!$A$6:$A$3005,"&gt;="&amp;'الإعدادات'!$B$5,'الحضور'!$A$6:$A$3005,"&lt;"&amp;'الإعدادات'!$B$6))</f>
        <v/>
      </c>
      <c r="N328" s="22">
        <f>IF(A328&amp;""="","",IF(K328+L328=0,"",K328/(K328+L328)))</f>
        <v/>
      </c>
      <c r="O328" s="6">
        <f>IF(A328&amp;""="","",IF(H328="","كود مجموعة غير موجود",IF(F328="متوقف","متوقف",IF(J328&gt;0,IF(I328=0,"لم يدفع","جزئي"),"مسدد"))))</f>
        <v/>
      </c>
      <c r="P328" s="6">
        <f>IF(A328&amp;""="","",IF(AND(N('الإعدادات'!$B$7)&gt;0,L328&gt;='الإعدادات'!$B$7),"غياب متكرر",""))</f>
        <v/>
      </c>
      <c r="Q328" s="20">
        <f>IF(ISNUMBER(J328),IF(J328&gt;0,COUNTIFS($J$6:$J$505,"&gt;"&amp;J328)+COUNTIFS($J$6:J328,J328),""),"")</f>
        <v/>
      </c>
    </row>
    <row r="329">
      <c r="A329" s="5" t="n"/>
      <c r="B329" s="5" t="n"/>
      <c r="C329" s="17" t="n"/>
      <c r="D329" s="5" t="n"/>
      <c r="E329" s="18" t="n"/>
      <c r="F329" s="5" t="n"/>
      <c r="G329" s="6">
        <f>IF(A329&amp;""="","",IFERROR(INDEX('المجموعات'!$B$6:$B$105,MATCH(D329&amp;"",'المجموعات'!$A$6:$A$105,0))&amp;" - "&amp;INDEX('المجموعات'!$C$6:$C$105,MATCH(D329&amp;"",'المجموعات'!$A$6:$A$105,0)),"كود مجموعة غير موجود"))</f>
        <v/>
      </c>
      <c r="H329" s="21">
        <f>IF(A329&amp;""="","",IF(F329="متوقف",0,IFERROR(MAX(0,INDEX('المجموعات'!$F$6:$F$105,MATCH(D329&amp;"",'المجموعات'!$A$6:$A$105,0))-N(E329)),"")))</f>
        <v/>
      </c>
      <c r="I329" s="21">
        <f>IF(A329&amp;""="","",SUMIFS('الدفعات'!$E$6:$E$2005,'الدفعات'!$B$6:$B$2005,A329&amp;"",'الدفعات'!$C$6:$C$2005,D329&amp;"",'الدفعات'!$D$6:$D$2005,"&gt;="&amp;'الإعدادات'!$B$5,'الدفعات'!$D$6:$D$2005,"&lt;"&amp;'الإعدادات'!$B$6))</f>
        <v/>
      </c>
      <c r="J329" s="21">
        <f>IF(H329="","",ROUND(H329-I329,2))</f>
        <v/>
      </c>
      <c r="K329" s="20">
        <f>IF(A329&amp;""="","",COUNTIFS('الحضور'!$C$6:$C$3005,A329&amp;"",'الحضور'!$B$6:$B$3005,D329&amp;"",'الحضور'!$D$6:$D$3005,"حاضر",'الحضور'!$A$6:$A$3005,"&gt;="&amp;'الإعدادات'!$B$5,'الحضور'!$A$6:$A$3005,"&lt;"&amp;'الإعدادات'!$B$6))</f>
        <v/>
      </c>
      <c r="L329" s="20">
        <f>IF(A329&amp;""="","",COUNTIFS('الحضور'!$C$6:$C$3005,A329&amp;"",'الحضور'!$B$6:$B$3005,D329&amp;"",'الحضور'!$D$6:$D$3005,"غائب",'الحضور'!$A$6:$A$3005,"&gt;="&amp;'الإعدادات'!$B$5,'الحضور'!$A$6:$A$3005,"&lt;"&amp;'الإعدادات'!$B$6))</f>
        <v/>
      </c>
      <c r="M329" s="20">
        <f>IF(A329&amp;""="","",COUNTIFS('الحضور'!$C$6:$C$3005,A329&amp;"",'الحضور'!$B$6:$B$3005,D329&amp;"",'الحضور'!$D$6:$D$3005,"غائب بعذر",'الحضور'!$A$6:$A$3005,"&gt;="&amp;'الإعدادات'!$B$5,'الحضور'!$A$6:$A$3005,"&lt;"&amp;'الإعدادات'!$B$6))</f>
        <v/>
      </c>
      <c r="N329" s="22">
        <f>IF(A329&amp;""="","",IF(K329+L329=0,"",K329/(K329+L329)))</f>
        <v/>
      </c>
      <c r="O329" s="6">
        <f>IF(A329&amp;""="","",IF(H329="","كود مجموعة غير موجود",IF(F329="متوقف","متوقف",IF(J329&gt;0,IF(I329=0,"لم يدفع","جزئي"),"مسدد"))))</f>
        <v/>
      </c>
      <c r="P329" s="6">
        <f>IF(A329&amp;""="","",IF(AND(N('الإعدادات'!$B$7)&gt;0,L329&gt;='الإعدادات'!$B$7),"غياب متكرر",""))</f>
        <v/>
      </c>
      <c r="Q329" s="20">
        <f>IF(ISNUMBER(J329),IF(J329&gt;0,COUNTIFS($J$6:$J$505,"&gt;"&amp;J329)+COUNTIFS($J$6:J329,J329),""),"")</f>
        <v/>
      </c>
    </row>
    <row r="330">
      <c r="A330" s="5" t="n"/>
      <c r="B330" s="5" t="n"/>
      <c r="C330" s="17" t="n"/>
      <c r="D330" s="5" t="n"/>
      <c r="E330" s="18" t="n"/>
      <c r="F330" s="5" t="n"/>
      <c r="G330" s="6">
        <f>IF(A330&amp;""="","",IFERROR(INDEX('المجموعات'!$B$6:$B$105,MATCH(D330&amp;"",'المجموعات'!$A$6:$A$105,0))&amp;" - "&amp;INDEX('المجموعات'!$C$6:$C$105,MATCH(D330&amp;"",'المجموعات'!$A$6:$A$105,0)),"كود مجموعة غير موجود"))</f>
        <v/>
      </c>
      <c r="H330" s="21">
        <f>IF(A330&amp;""="","",IF(F330="متوقف",0,IFERROR(MAX(0,INDEX('المجموعات'!$F$6:$F$105,MATCH(D330&amp;"",'المجموعات'!$A$6:$A$105,0))-N(E330)),"")))</f>
        <v/>
      </c>
      <c r="I330" s="21">
        <f>IF(A330&amp;""="","",SUMIFS('الدفعات'!$E$6:$E$2005,'الدفعات'!$B$6:$B$2005,A330&amp;"",'الدفعات'!$C$6:$C$2005,D330&amp;"",'الدفعات'!$D$6:$D$2005,"&gt;="&amp;'الإعدادات'!$B$5,'الدفعات'!$D$6:$D$2005,"&lt;"&amp;'الإعدادات'!$B$6))</f>
        <v/>
      </c>
      <c r="J330" s="21">
        <f>IF(H330="","",ROUND(H330-I330,2))</f>
        <v/>
      </c>
      <c r="K330" s="20">
        <f>IF(A330&amp;""="","",COUNTIFS('الحضور'!$C$6:$C$3005,A330&amp;"",'الحضور'!$B$6:$B$3005,D330&amp;"",'الحضور'!$D$6:$D$3005,"حاضر",'الحضور'!$A$6:$A$3005,"&gt;="&amp;'الإعدادات'!$B$5,'الحضور'!$A$6:$A$3005,"&lt;"&amp;'الإعدادات'!$B$6))</f>
        <v/>
      </c>
      <c r="L330" s="20">
        <f>IF(A330&amp;""="","",COUNTIFS('الحضور'!$C$6:$C$3005,A330&amp;"",'الحضور'!$B$6:$B$3005,D330&amp;"",'الحضور'!$D$6:$D$3005,"غائب",'الحضور'!$A$6:$A$3005,"&gt;="&amp;'الإعدادات'!$B$5,'الحضور'!$A$6:$A$3005,"&lt;"&amp;'الإعدادات'!$B$6))</f>
        <v/>
      </c>
      <c r="M330" s="20">
        <f>IF(A330&amp;""="","",COUNTIFS('الحضور'!$C$6:$C$3005,A330&amp;"",'الحضور'!$B$6:$B$3005,D330&amp;"",'الحضور'!$D$6:$D$3005,"غائب بعذر",'الحضور'!$A$6:$A$3005,"&gt;="&amp;'الإعدادات'!$B$5,'الحضور'!$A$6:$A$3005,"&lt;"&amp;'الإعدادات'!$B$6))</f>
        <v/>
      </c>
      <c r="N330" s="22">
        <f>IF(A330&amp;""="","",IF(K330+L330=0,"",K330/(K330+L330)))</f>
        <v/>
      </c>
      <c r="O330" s="6">
        <f>IF(A330&amp;""="","",IF(H330="","كود مجموعة غير موجود",IF(F330="متوقف","متوقف",IF(J330&gt;0,IF(I330=0,"لم يدفع","جزئي"),"مسدد"))))</f>
        <v/>
      </c>
      <c r="P330" s="6">
        <f>IF(A330&amp;""="","",IF(AND(N('الإعدادات'!$B$7)&gt;0,L330&gt;='الإعدادات'!$B$7),"غياب متكرر",""))</f>
        <v/>
      </c>
      <c r="Q330" s="20">
        <f>IF(ISNUMBER(J330),IF(J330&gt;0,COUNTIFS($J$6:$J$505,"&gt;"&amp;J330)+COUNTIFS($J$6:J330,J330),""),"")</f>
        <v/>
      </c>
    </row>
    <row r="331">
      <c r="A331" s="5" t="n"/>
      <c r="B331" s="5" t="n"/>
      <c r="C331" s="17" t="n"/>
      <c r="D331" s="5" t="n"/>
      <c r="E331" s="18" t="n"/>
      <c r="F331" s="5" t="n"/>
      <c r="G331" s="6">
        <f>IF(A331&amp;""="","",IFERROR(INDEX('المجموعات'!$B$6:$B$105,MATCH(D331&amp;"",'المجموعات'!$A$6:$A$105,0))&amp;" - "&amp;INDEX('المجموعات'!$C$6:$C$105,MATCH(D331&amp;"",'المجموعات'!$A$6:$A$105,0)),"كود مجموعة غير موجود"))</f>
        <v/>
      </c>
      <c r="H331" s="21">
        <f>IF(A331&amp;""="","",IF(F331="متوقف",0,IFERROR(MAX(0,INDEX('المجموعات'!$F$6:$F$105,MATCH(D331&amp;"",'المجموعات'!$A$6:$A$105,0))-N(E331)),"")))</f>
        <v/>
      </c>
      <c r="I331" s="21">
        <f>IF(A331&amp;""="","",SUMIFS('الدفعات'!$E$6:$E$2005,'الدفعات'!$B$6:$B$2005,A331&amp;"",'الدفعات'!$C$6:$C$2005,D331&amp;"",'الدفعات'!$D$6:$D$2005,"&gt;="&amp;'الإعدادات'!$B$5,'الدفعات'!$D$6:$D$2005,"&lt;"&amp;'الإعدادات'!$B$6))</f>
        <v/>
      </c>
      <c r="J331" s="21">
        <f>IF(H331="","",ROUND(H331-I331,2))</f>
        <v/>
      </c>
      <c r="K331" s="20">
        <f>IF(A331&amp;""="","",COUNTIFS('الحضور'!$C$6:$C$3005,A331&amp;"",'الحضور'!$B$6:$B$3005,D331&amp;"",'الحضور'!$D$6:$D$3005,"حاضر",'الحضور'!$A$6:$A$3005,"&gt;="&amp;'الإعدادات'!$B$5,'الحضور'!$A$6:$A$3005,"&lt;"&amp;'الإعدادات'!$B$6))</f>
        <v/>
      </c>
      <c r="L331" s="20">
        <f>IF(A331&amp;""="","",COUNTIFS('الحضور'!$C$6:$C$3005,A331&amp;"",'الحضور'!$B$6:$B$3005,D331&amp;"",'الحضور'!$D$6:$D$3005,"غائب",'الحضور'!$A$6:$A$3005,"&gt;="&amp;'الإعدادات'!$B$5,'الحضور'!$A$6:$A$3005,"&lt;"&amp;'الإعدادات'!$B$6))</f>
        <v/>
      </c>
      <c r="M331" s="20">
        <f>IF(A331&amp;""="","",COUNTIFS('الحضور'!$C$6:$C$3005,A331&amp;"",'الحضور'!$B$6:$B$3005,D331&amp;"",'الحضور'!$D$6:$D$3005,"غائب بعذر",'الحضور'!$A$6:$A$3005,"&gt;="&amp;'الإعدادات'!$B$5,'الحضور'!$A$6:$A$3005,"&lt;"&amp;'الإعدادات'!$B$6))</f>
        <v/>
      </c>
      <c r="N331" s="22">
        <f>IF(A331&amp;""="","",IF(K331+L331=0,"",K331/(K331+L331)))</f>
        <v/>
      </c>
      <c r="O331" s="6">
        <f>IF(A331&amp;""="","",IF(H331="","كود مجموعة غير موجود",IF(F331="متوقف","متوقف",IF(J331&gt;0,IF(I331=0,"لم يدفع","جزئي"),"مسدد"))))</f>
        <v/>
      </c>
      <c r="P331" s="6">
        <f>IF(A331&amp;""="","",IF(AND(N('الإعدادات'!$B$7)&gt;0,L331&gt;='الإعدادات'!$B$7),"غياب متكرر",""))</f>
        <v/>
      </c>
      <c r="Q331" s="20">
        <f>IF(ISNUMBER(J331),IF(J331&gt;0,COUNTIFS($J$6:$J$505,"&gt;"&amp;J331)+COUNTIFS($J$6:J331,J331),""),"")</f>
        <v/>
      </c>
    </row>
    <row r="332">
      <c r="A332" s="5" t="n"/>
      <c r="B332" s="5" t="n"/>
      <c r="C332" s="17" t="n"/>
      <c r="D332" s="5" t="n"/>
      <c r="E332" s="18" t="n"/>
      <c r="F332" s="5" t="n"/>
      <c r="G332" s="6">
        <f>IF(A332&amp;""="","",IFERROR(INDEX('المجموعات'!$B$6:$B$105,MATCH(D332&amp;"",'المجموعات'!$A$6:$A$105,0))&amp;" - "&amp;INDEX('المجموعات'!$C$6:$C$105,MATCH(D332&amp;"",'المجموعات'!$A$6:$A$105,0)),"كود مجموعة غير موجود"))</f>
        <v/>
      </c>
      <c r="H332" s="21">
        <f>IF(A332&amp;""="","",IF(F332="متوقف",0,IFERROR(MAX(0,INDEX('المجموعات'!$F$6:$F$105,MATCH(D332&amp;"",'المجموعات'!$A$6:$A$105,0))-N(E332)),"")))</f>
        <v/>
      </c>
      <c r="I332" s="21">
        <f>IF(A332&amp;""="","",SUMIFS('الدفعات'!$E$6:$E$2005,'الدفعات'!$B$6:$B$2005,A332&amp;"",'الدفعات'!$C$6:$C$2005,D332&amp;"",'الدفعات'!$D$6:$D$2005,"&gt;="&amp;'الإعدادات'!$B$5,'الدفعات'!$D$6:$D$2005,"&lt;"&amp;'الإعدادات'!$B$6))</f>
        <v/>
      </c>
      <c r="J332" s="21">
        <f>IF(H332="","",ROUND(H332-I332,2))</f>
        <v/>
      </c>
      <c r="K332" s="20">
        <f>IF(A332&amp;""="","",COUNTIFS('الحضور'!$C$6:$C$3005,A332&amp;"",'الحضور'!$B$6:$B$3005,D332&amp;"",'الحضور'!$D$6:$D$3005,"حاضر",'الحضور'!$A$6:$A$3005,"&gt;="&amp;'الإعدادات'!$B$5,'الحضور'!$A$6:$A$3005,"&lt;"&amp;'الإعدادات'!$B$6))</f>
        <v/>
      </c>
      <c r="L332" s="20">
        <f>IF(A332&amp;""="","",COUNTIFS('الحضور'!$C$6:$C$3005,A332&amp;"",'الحضور'!$B$6:$B$3005,D332&amp;"",'الحضور'!$D$6:$D$3005,"غائب",'الحضور'!$A$6:$A$3005,"&gt;="&amp;'الإعدادات'!$B$5,'الحضور'!$A$6:$A$3005,"&lt;"&amp;'الإعدادات'!$B$6))</f>
        <v/>
      </c>
      <c r="M332" s="20">
        <f>IF(A332&amp;""="","",COUNTIFS('الحضور'!$C$6:$C$3005,A332&amp;"",'الحضور'!$B$6:$B$3005,D332&amp;"",'الحضور'!$D$6:$D$3005,"غائب بعذر",'الحضور'!$A$6:$A$3005,"&gt;="&amp;'الإعدادات'!$B$5,'الحضور'!$A$6:$A$3005,"&lt;"&amp;'الإعدادات'!$B$6))</f>
        <v/>
      </c>
      <c r="N332" s="22">
        <f>IF(A332&amp;""="","",IF(K332+L332=0,"",K332/(K332+L332)))</f>
        <v/>
      </c>
      <c r="O332" s="6">
        <f>IF(A332&amp;""="","",IF(H332="","كود مجموعة غير موجود",IF(F332="متوقف","متوقف",IF(J332&gt;0,IF(I332=0,"لم يدفع","جزئي"),"مسدد"))))</f>
        <v/>
      </c>
      <c r="P332" s="6">
        <f>IF(A332&amp;""="","",IF(AND(N('الإعدادات'!$B$7)&gt;0,L332&gt;='الإعدادات'!$B$7),"غياب متكرر",""))</f>
        <v/>
      </c>
      <c r="Q332" s="20">
        <f>IF(ISNUMBER(J332),IF(J332&gt;0,COUNTIFS($J$6:$J$505,"&gt;"&amp;J332)+COUNTIFS($J$6:J332,J332),""),"")</f>
        <v/>
      </c>
    </row>
    <row r="333">
      <c r="A333" s="5" t="n"/>
      <c r="B333" s="5" t="n"/>
      <c r="C333" s="17" t="n"/>
      <c r="D333" s="5" t="n"/>
      <c r="E333" s="18" t="n"/>
      <c r="F333" s="5" t="n"/>
      <c r="G333" s="6">
        <f>IF(A333&amp;""="","",IFERROR(INDEX('المجموعات'!$B$6:$B$105,MATCH(D333&amp;"",'المجموعات'!$A$6:$A$105,0))&amp;" - "&amp;INDEX('المجموعات'!$C$6:$C$105,MATCH(D333&amp;"",'المجموعات'!$A$6:$A$105,0)),"كود مجموعة غير موجود"))</f>
        <v/>
      </c>
      <c r="H333" s="21">
        <f>IF(A333&amp;""="","",IF(F333="متوقف",0,IFERROR(MAX(0,INDEX('المجموعات'!$F$6:$F$105,MATCH(D333&amp;"",'المجموعات'!$A$6:$A$105,0))-N(E333)),"")))</f>
        <v/>
      </c>
      <c r="I333" s="21">
        <f>IF(A333&amp;""="","",SUMIFS('الدفعات'!$E$6:$E$2005,'الدفعات'!$B$6:$B$2005,A333&amp;"",'الدفعات'!$C$6:$C$2005,D333&amp;"",'الدفعات'!$D$6:$D$2005,"&gt;="&amp;'الإعدادات'!$B$5,'الدفعات'!$D$6:$D$2005,"&lt;"&amp;'الإعدادات'!$B$6))</f>
        <v/>
      </c>
      <c r="J333" s="21">
        <f>IF(H333="","",ROUND(H333-I333,2))</f>
        <v/>
      </c>
      <c r="K333" s="20">
        <f>IF(A333&amp;""="","",COUNTIFS('الحضور'!$C$6:$C$3005,A333&amp;"",'الحضور'!$B$6:$B$3005,D333&amp;"",'الحضور'!$D$6:$D$3005,"حاضر",'الحضور'!$A$6:$A$3005,"&gt;="&amp;'الإعدادات'!$B$5,'الحضور'!$A$6:$A$3005,"&lt;"&amp;'الإعدادات'!$B$6))</f>
        <v/>
      </c>
      <c r="L333" s="20">
        <f>IF(A333&amp;""="","",COUNTIFS('الحضور'!$C$6:$C$3005,A333&amp;"",'الحضور'!$B$6:$B$3005,D333&amp;"",'الحضور'!$D$6:$D$3005,"غائب",'الحضور'!$A$6:$A$3005,"&gt;="&amp;'الإعدادات'!$B$5,'الحضور'!$A$6:$A$3005,"&lt;"&amp;'الإعدادات'!$B$6))</f>
        <v/>
      </c>
      <c r="M333" s="20">
        <f>IF(A333&amp;""="","",COUNTIFS('الحضور'!$C$6:$C$3005,A333&amp;"",'الحضور'!$B$6:$B$3005,D333&amp;"",'الحضور'!$D$6:$D$3005,"غائب بعذر",'الحضور'!$A$6:$A$3005,"&gt;="&amp;'الإعدادات'!$B$5,'الحضور'!$A$6:$A$3005,"&lt;"&amp;'الإعدادات'!$B$6))</f>
        <v/>
      </c>
      <c r="N333" s="22">
        <f>IF(A333&amp;""="","",IF(K333+L333=0,"",K333/(K333+L333)))</f>
        <v/>
      </c>
      <c r="O333" s="6">
        <f>IF(A333&amp;""="","",IF(H333="","كود مجموعة غير موجود",IF(F333="متوقف","متوقف",IF(J333&gt;0,IF(I333=0,"لم يدفع","جزئي"),"مسدد"))))</f>
        <v/>
      </c>
      <c r="P333" s="6">
        <f>IF(A333&amp;""="","",IF(AND(N('الإعدادات'!$B$7)&gt;0,L333&gt;='الإعدادات'!$B$7),"غياب متكرر",""))</f>
        <v/>
      </c>
      <c r="Q333" s="20">
        <f>IF(ISNUMBER(J333),IF(J333&gt;0,COUNTIFS($J$6:$J$505,"&gt;"&amp;J333)+COUNTIFS($J$6:J333,J333),""),"")</f>
        <v/>
      </c>
    </row>
    <row r="334">
      <c r="A334" s="5" t="n"/>
      <c r="B334" s="5" t="n"/>
      <c r="C334" s="17" t="n"/>
      <c r="D334" s="5" t="n"/>
      <c r="E334" s="18" t="n"/>
      <c r="F334" s="5" t="n"/>
      <c r="G334" s="6">
        <f>IF(A334&amp;""="","",IFERROR(INDEX('المجموعات'!$B$6:$B$105,MATCH(D334&amp;"",'المجموعات'!$A$6:$A$105,0))&amp;" - "&amp;INDEX('المجموعات'!$C$6:$C$105,MATCH(D334&amp;"",'المجموعات'!$A$6:$A$105,0)),"كود مجموعة غير موجود"))</f>
        <v/>
      </c>
      <c r="H334" s="21">
        <f>IF(A334&amp;""="","",IF(F334="متوقف",0,IFERROR(MAX(0,INDEX('المجموعات'!$F$6:$F$105,MATCH(D334&amp;"",'المجموعات'!$A$6:$A$105,0))-N(E334)),"")))</f>
        <v/>
      </c>
      <c r="I334" s="21">
        <f>IF(A334&amp;""="","",SUMIFS('الدفعات'!$E$6:$E$2005,'الدفعات'!$B$6:$B$2005,A334&amp;"",'الدفعات'!$C$6:$C$2005,D334&amp;"",'الدفعات'!$D$6:$D$2005,"&gt;="&amp;'الإعدادات'!$B$5,'الدفعات'!$D$6:$D$2005,"&lt;"&amp;'الإعدادات'!$B$6))</f>
        <v/>
      </c>
      <c r="J334" s="21">
        <f>IF(H334="","",ROUND(H334-I334,2))</f>
        <v/>
      </c>
      <c r="K334" s="20">
        <f>IF(A334&amp;""="","",COUNTIFS('الحضور'!$C$6:$C$3005,A334&amp;"",'الحضور'!$B$6:$B$3005,D334&amp;"",'الحضور'!$D$6:$D$3005,"حاضر",'الحضور'!$A$6:$A$3005,"&gt;="&amp;'الإعدادات'!$B$5,'الحضور'!$A$6:$A$3005,"&lt;"&amp;'الإعدادات'!$B$6))</f>
        <v/>
      </c>
      <c r="L334" s="20">
        <f>IF(A334&amp;""="","",COUNTIFS('الحضور'!$C$6:$C$3005,A334&amp;"",'الحضور'!$B$6:$B$3005,D334&amp;"",'الحضور'!$D$6:$D$3005,"غائب",'الحضور'!$A$6:$A$3005,"&gt;="&amp;'الإعدادات'!$B$5,'الحضور'!$A$6:$A$3005,"&lt;"&amp;'الإعدادات'!$B$6))</f>
        <v/>
      </c>
      <c r="M334" s="20">
        <f>IF(A334&amp;""="","",COUNTIFS('الحضور'!$C$6:$C$3005,A334&amp;"",'الحضور'!$B$6:$B$3005,D334&amp;"",'الحضور'!$D$6:$D$3005,"غائب بعذر",'الحضور'!$A$6:$A$3005,"&gt;="&amp;'الإعدادات'!$B$5,'الحضور'!$A$6:$A$3005,"&lt;"&amp;'الإعدادات'!$B$6))</f>
        <v/>
      </c>
      <c r="N334" s="22">
        <f>IF(A334&amp;""="","",IF(K334+L334=0,"",K334/(K334+L334)))</f>
        <v/>
      </c>
      <c r="O334" s="6">
        <f>IF(A334&amp;""="","",IF(H334="","كود مجموعة غير موجود",IF(F334="متوقف","متوقف",IF(J334&gt;0,IF(I334=0,"لم يدفع","جزئي"),"مسدد"))))</f>
        <v/>
      </c>
      <c r="P334" s="6">
        <f>IF(A334&amp;""="","",IF(AND(N('الإعدادات'!$B$7)&gt;0,L334&gt;='الإعدادات'!$B$7),"غياب متكرر",""))</f>
        <v/>
      </c>
      <c r="Q334" s="20">
        <f>IF(ISNUMBER(J334),IF(J334&gt;0,COUNTIFS($J$6:$J$505,"&gt;"&amp;J334)+COUNTIFS($J$6:J334,J334),""),"")</f>
        <v/>
      </c>
    </row>
    <row r="335">
      <c r="A335" s="5" t="n"/>
      <c r="B335" s="5" t="n"/>
      <c r="C335" s="17" t="n"/>
      <c r="D335" s="5" t="n"/>
      <c r="E335" s="18" t="n"/>
      <c r="F335" s="5" t="n"/>
      <c r="G335" s="6">
        <f>IF(A335&amp;""="","",IFERROR(INDEX('المجموعات'!$B$6:$B$105,MATCH(D335&amp;"",'المجموعات'!$A$6:$A$105,0))&amp;" - "&amp;INDEX('المجموعات'!$C$6:$C$105,MATCH(D335&amp;"",'المجموعات'!$A$6:$A$105,0)),"كود مجموعة غير موجود"))</f>
        <v/>
      </c>
      <c r="H335" s="21">
        <f>IF(A335&amp;""="","",IF(F335="متوقف",0,IFERROR(MAX(0,INDEX('المجموعات'!$F$6:$F$105,MATCH(D335&amp;"",'المجموعات'!$A$6:$A$105,0))-N(E335)),"")))</f>
        <v/>
      </c>
      <c r="I335" s="21">
        <f>IF(A335&amp;""="","",SUMIFS('الدفعات'!$E$6:$E$2005,'الدفعات'!$B$6:$B$2005,A335&amp;"",'الدفعات'!$C$6:$C$2005,D335&amp;"",'الدفعات'!$D$6:$D$2005,"&gt;="&amp;'الإعدادات'!$B$5,'الدفعات'!$D$6:$D$2005,"&lt;"&amp;'الإعدادات'!$B$6))</f>
        <v/>
      </c>
      <c r="J335" s="21">
        <f>IF(H335="","",ROUND(H335-I335,2))</f>
        <v/>
      </c>
      <c r="K335" s="20">
        <f>IF(A335&amp;""="","",COUNTIFS('الحضور'!$C$6:$C$3005,A335&amp;"",'الحضور'!$B$6:$B$3005,D335&amp;"",'الحضور'!$D$6:$D$3005,"حاضر",'الحضور'!$A$6:$A$3005,"&gt;="&amp;'الإعدادات'!$B$5,'الحضور'!$A$6:$A$3005,"&lt;"&amp;'الإعدادات'!$B$6))</f>
        <v/>
      </c>
      <c r="L335" s="20">
        <f>IF(A335&amp;""="","",COUNTIFS('الحضور'!$C$6:$C$3005,A335&amp;"",'الحضور'!$B$6:$B$3005,D335&amp;"",'الحضور'!$D$6:$D$3005,"غائب",'الحضور'!$A$6:$A$3005,"&gt;="&amp;'الإعدادات'!$B$5,'الحضور'!$A$6:$A$3005,"&lt;"&amp;'الإعدادات'!$B$6))</f>
        <v/>
      </c>
      <c r="M335" s="20">
        <f>IF(A335&amp;""="","",COUNTIFS('الحضور'!$C$6:$C$3005,A335&amp;"",'الحضور'!$B$6:$B$3005,D335&amp;"",'الحضور'!$D$6:$D$3005,"غائب بعذر",'الحضور'!$A$6:$A$3005,"&gt;="&amp;'الإعدادات'!$B$5,'الحضور'!$A$6:$A$3005,"&lt;"&amp;'الإعدادات'!$B$6))</f>
        <v/>
      </c>
      <c r="N335" s="22">
        <f>IF(A335&amp;""="","",IF(K335+L335=0,"",K335/(K335+L335)))</f>
        <v/>
      </c>
      <c r="O335" s="6">
        <f>IF(A335&amp;""="","",IF(H335="","كود مجموعة غير موجود",IF(F335="متوقف","متوقف",IF(J335&gt;0,IF(I335=0,"لم يدفع","جزئي"),"مسدد"))))</f>
        <v/>
      </c>
      <c r="P335" s="6">
        <f>IF(A335&amp;""="","",IF(AND(N('الإعدادات'!$B$7)&gt;0,L335&gt;='الإعدادات'!$B$7),"غياب متكرر",""))</f>
        <v/>
      </c>
      <c r="Q335" s="20">
        <f>IF(ISNUMBER(J335),IF(J335&gt;0,COUNTIFS($J$6:$J$505,"&gt;"&amp;J335)+COUNTIFS($J$6:J335,J335),""),"")</f>
        <v/>
      </c>
    </row>
    <row r="336">
      <c r="A336" s="5" t="n"/>
      <c r="B336" s="5" t="n"/>
      <c r="C336" s="17" t="n"/>
      <c r="D336" s="5" t="n"/>
      <c r="E336" s="18" t="n"/>
      <c r="F336" s="5" t="n"/>
      <c r="G336" s="6">
        <f>IF(A336&amp;""="","",IFERROR(INDEX('المجموعات'!$B$6:$B$105,MATCH(D336&amp;"",'المجموعات'!$A$6:$A$105,0))&amp;" - "&amp;INDEX('المجموعات'!$C$6:$C$105,MATCH(D336&amp;"",'المجموعات'!$A$6:$A$105,0)),"كود مجموعة غير موجود"))</f>
        <v/>
      </c>
      <c r="H336" s="21">
        <f>IF(A336&amp;""="","",IF(F336="متوقف",0,IFERROR(MAX(0,INDEX('المجموعات'!$F$6:$F$105,MATCH(D336&amp;"",'المجموعات'!$A$6:$A$105,0))-N(E336)),"")))</f>
        <v/>
      </c>
      <c r="I336" s="21">
        <f>IF(A336&amp;""="","",SUMIFS('الدفعات'!$E$6:$E$2005,'الدفعات'!$B$6:$B$2005,A336&amp;"",'الدفعات'!$C$6:$C$2005,D336&amp;"",'الدفعات'!$D$6:$D$2005,"&gt;="&amp;'الإعدادات'!$B$5,'الدفعات'!$D$6:$D$2005,"&lt;"&amp;'الإعدادات'!$B$6))</f>
        <v/>
      </c>
      <c r="J336" s="21">
        <f>IF(H336="","",ROUND(H336-I336,2))</f>
        <v/>
      </c>
      <c r="K336" s="20">
        <f>IF(A336&amp;""="","",COUNTIFS('الحضور'!$C$6:$C$3005,A336&amp;"",'الحضور'!$B$6:$B$3005,D336&amp;"",'الحضور'!$D$6:$D$3005,"حاضر",'الحضور'!$A$6:$A$3005,"&gt;="&amp;'الإعدادات'!$B$5,'الحضور'!$A$6:$A$3005,"&lt;"&amp;'الإعدادات'!$B$6))</f>
        <v/>
      </c>
      <c r="L336" s="20">
        <f>IF(A336&amp;""="","",COUNTIFS('الحضور'!$C$6:$C$3005,A336&amp;"",'الحضور'!$B$6:$B$3005,D336&amp;"",'الحضور'!$D$6:$D$3005,"غائب",'الحضور'!$A$6:$A$3005,"&gt;="&amp;'الإعدادات'!$B$5,'الحضور'!$A$6:$A$3005,"&lt;"&amp;'الإعدادات'!$B$6))</f>
        <v/>
      </c>
      <c r="M336" s="20">
        <f>IF(A336&amp;""="","",COUNTIFS('الحضور'!$C$6:$C$3005,A336&amp;"",'الحضور'!$B$6:$B$3005,D336&amp;"",'الحضور'!$D$6:$D$3005,"غائب بعذر",'الحضور'!$A$6:$A$3005,"&gt;="&amp;'الإعدادات'!$B$5,'الحضور'!$A$6:$A$3005,"&lt;"&amp;'الإعدادات'!$B$6))</f>
        <v/>
      </c>
      <c r="N336" s="22">
        <f>IF(A336&amp;""="","",IF(K336+L336=0,"",K336/(K336+L336)))</f>
        <v/>
      </c>
      <c r="O336" s="6">
        <f>IF(A336&amp;""="","",IF(H336="","كود مجموعة غير موجود",IF(F336="متوقف","متوقف",IF(J336&gt;0,IF(I336=0,"لم يدفع","جزئي"),"مسدد"))))</f>
        <v/>
      </c>
      <c r="P336" s="6">
        <f>IF(A336&amp;""="","",IF(AND(N('الإعدادات'!$B$7)&gt;0,L336&gt;='الإعدادات'!$B$7),"غياب متكرر",""))</f>
        <v/>
      </c>
      <c r="Q336" s="20">
        <f>IF(ISNUMBER(J336),IF(J336&gt;0,COUNTIFS($J$6:$J$505,"&gt;"&amp;J336)+COUNTIFS($J$6:J336,J336),""),"")</f>
        <v/>
      </c>
    </row>
    <row r="337">
      <c r="A337" s="5" t="n"/>
      <c r="B337" s="5" t="n"/>
      <c r="C337" s="17" t="n"/>
      <c r="D337" s="5" t="n"/>
      <c r="E337" s="18" t="n"/>
      <c r="F337" s="5" t="n"/>
      <c r="G337" s="6">
        <f>IF(A337&amp;""="","",IFERROR(INDEX('المجموعات'!$B$6:$B$105,MATCH(D337&amp;"",'المجموعات'!$A$6:$A$105,0))&amp;" - "&amp;INDEX('المجموعات'!$C$6:$C$105,MATCH(D337&amp;"",'المجموعات'!$A$6:$A$105,0)),"كود مجموعة غير موجود"))</f>
        <v/>
      </c>
      <c r="H337" s="21">
        <f>IF(A337&amp;""="","",IF(F337="متوقف",0,IFERROR(MAX(0,INDEX('المجموعات'!$F$6:$F$105,MATCH(D337&amp;"",'المجموعات'!$A$6:$A$105,0))-N(E337)),"")))</f>
        <v/>
      </c>
      <c r="I337" s="21">
        <f>IF(A337&amp;""="","",SUMIFS('الدفعات'!$E$6:$E$2005,'الدفعات'!$B$6:$B$2005,A337&amp;"",'الدفعات'!$C$6:$C$2005,D337&amp;"",'الدفعات'!$D$6:$D$2005,"&gt;="&amp;'الإعدادات'!$B$5,'الدفعات'!$D$6:$D$2005,"&lt;"&amp;'الإعدادات'!$B$6))</f>
        <v/>
      </c>
      <c r="J337" s="21">
        <f>IF(H337="","",ROUND(H337-I337,2))</f>
        <v/>
      </c>
      <c r="K337" s="20">
        <f>IF(A337&amp;""="","",COUNTIFS('الحضور'!$C$6:$C$3005,A337&amp;"",'الحضور'!$B$6:$B$3005,D337&amp;"",'الحضور'!$D$6:$D$3005,"حاضر",'الحضور'!$A$6:$A$3005,"&gt;="&amp;'الإعدادات'!$B$5,'الحضور'!$A$6:$A$3005,"&lt;"&amp;'الإعدادات'!$B$6))</f>
        <v/>
      </c>
      <c r="L337" s="20">
        <f>IF(A337&amp;""="","",COUNTIFS('الحضور'!$C$6:$C$3005,A337&amp;"",'الحضور'!$B$6:$B$3005,D337&amp;"",'الحضور'!$D$6:$D$3005,"غائب",'الحضور'!$A$6:$A$3005,"&gt;="&amp;'الإعدادات'!$B$5,'الحضور'!$A$6:$A$3005,"&lt;"&amp;'الإعدادات'!$B$6))</f>
        <v/>
      </c>
      <c r="M337" s="20">
        <f>IF(A337&amp;""="","",COUNTIFS('الحضور'!$C$6:$C$3005,A337&amp;"",'الحضور'!$B$6:$B$3005,D337&amp;"",'الحضور'!$D$6:$D$3005,"غائب بعذر",'الحضور'!$A$6:$A$3005,"&gt;="&amp;'الإعدادات'!$B$5,'الحضور'!$A$6:$A$3005,"&lt;"&amp;'الإعدادات'!$B$6))</f>
        <v/>
      </c>
      <c r="N337" s="22">
        <f>IF(A337&amp;""="","",IF(K337+L337=0,"",K337/(K337+L337)))</f>
        <v/>
      </c>
      <c r="O337" s="6">
        <f>IF(A337&amp;""="","",IF(H337="","كود مجموعة غير موجود",IF(F337="متوقف","متوقف",IF(J337&gt;0,IF(I337=0,"لم يدفع","جزئي"),"مسدد"))))</f>
        <v/>
      </c>
      <c r="P337" s="6">
        <f>IF(A337&amp;""="","",IF(AND(N('الإعدادات'!$B$7)&gt;0,L337&gt;='الإعدادات'!$B$7),"غياب متكرر",""))</f>
        <v/>
      </c>
      <c r="Q337" s="20">
        <f>IF(ISNUMBER(J337),IF(J337&gt;0,COUNTIFS($J$6:$J$505,"&gt;"&amp;J337)+COUNTIFS($J$6:J337,J337),""),"")</f>
        <v/>
      </c>
    </row>
    <row r="338">
      <c r="A338" s="5" t="n"/>
      <c r="B338" s="5" t="n"/>
      <c r="C338" s="17" t="n"/>
      <c r="D338" s="5" t="n"/>
      <c r="E338" s="18" t="n"/>
      <c r="F338" s="5" t="n"/>
      <c r="G338" s="6">
        <f>IF(A338&amp;""="","",IFERROR(INDEX('المجموعات'!$B$6:$B$105,MATCH(D338&amp;"",'المجموعات'!$A$6:$A$105,0))&amp;" - "&amp;INDEX('المجموعات'!$C$6:$C$105,MATCH(D338&amp;"",'المجموعات'!$A$6:$A$105,0)),"كود مجموعة غير موجود"))</f>
        <v/>
      </c>
      <c r="H338" s="21">
        <f>IF(A338&amp;""="","",IF(F338="متوقف",0,IFERROR(MAX(0,INDEX('المجموعات'!$F$6:$F$105,MATCH(D338&amp;"",'المجموعات'!$A$6:$A$105,0))-N(E338)),"")))</f>
        <v/>
      </c>
      <c r="I338" s="21">
        <f>IF(A338&amp;""="","",SUMIFS('الدفعات'!$E$6:$E$2005,'الدفعات'!$B$6:$B$2005,A338&amp;"",'الدفعات'!$C$6:$C$2005,D338&amp;"",'الدفعات'!$D$6:$D$2005,"&gt;="&amp;'الإعدادات'!$B$5,'الدفعات'!$D$6:$D$2005,"&lt;"&amp;'الإعدادات'!$B$6))</f>
        <v/>
      </c>
      <c r="J338" s="21">
        <f>IF(H338="","",ROUND(H338-I338,2))</f>
        <v/>
      </c>
      <c r="K338" s="20">
        <f>IF(A338&amp;""="","",COUNTIFS('الحضور'!$C$6:$C$3005,A338&amp;"",'الحضور'!$B$6:$B$3005,D338&amp;"",'الحضور'!$D$6:$D$3005,"حاضر",'الحضور'!$A$6:$A$3005,"&gt;="&amp;'الإعدادات'!$B$5,'الحضور'!$A$6:$A$3005,"&lt;"&amp;'الإعدادات'!$B$6))</f>
        <v/>
      </c>
      <c r="L338" s="20">
        <f>IF(A338&amp;""="","",COUNTIFS('الحضور'!$C$6:$C$3005,A338&amp;"",'الحضور'!$B$6:$B$3005,D338&amp;"",'الحضور'!$D$6:$D$3005,"غائب",'الحضور'!$A$6:$A$3005,"&gt;="&amp;'الإعدادات'!$B$5,'الحضور'!$A$6:$A$3005,"&lt;"&amp;'الإعدادات'!$B$6))</f>
        <v/>
      </c>
      <c r="M338" s="20">
        <f>IF(A338&amp;""="","",COUNTIFS('الحضور'!$C$6:$C$3005,A338&amp;"",'الحضور'!$B$6:$B$3005,D338&amp;"",'الحضور'!$D$6:$D$3005,"غائب بعذر",'الحضور'!$A$6:$A$3005,"&gt;="&amp;'الإعدادات'!$B$5,'الحضور'!$A$6:$A$3005,"&lt;"&amp;'الإعدادات'!$B$6))</f>
        <v/>
      </c>
      <c r="N338" s="22">
        <f>IF(A338&amp;""="","",IF(K338+L338=0,"",K338/(K338+L338)))</f>
        <v/>
      </c>
      <c r="O338" s="6">
        <f>IF(A338&amp;""="","",IF(H338="","كود مجموعة غير موجود",IF(F338="متوقف","متوقف",IF(J338&gt;0,IF(I338=0,"لم يدفع","جزئي"),"مسدد"))))</f>
        <v/>
      </c>
      <c r="P338" s="6">
        <f>IF(A338&amp;""="","",IF(AND(N('الإعدادات'!$B$7)&gt;0,L338&gt;='الإعدادات'!$B$7),"غياب متكرر",""))</f>
        <v/>
      </c>
      <c r="Q338" s="20">
        <f>IF(ISNUMBER(J338),IF(J338&gt;0,COUNTIFS($J$6:$J$505,"&gt;"&amp;J338)+COUNTIFS($J$6:J338,J338),""),"")</f>
        <v/>
      </c>
    </row>
    <row r="339">
      <c r="A339" s="5" t="n"/>
      <c r="B339" s="5" t="n"/>
      <c r="C339" s="17" t="n"/>
      <c r="D339" s="5" t="n"/>
      <c r="E339" s="18" t="n"/>
      <c r="F339" s="5" t="n"/>
      <c r="G339" s="6">
        <f>IF(A339&amp;""="","",IFERROR(INDEX('المجموعات'!$B$6:$B$105,MATCH(D339&amp;"",'المجموعات'!$A$6:$A$105,0))&amp;" - "&amp;INDEX('المجموعات'!$C$6:$C$105,MATCH(D339&amp;"",'المجموعات'!$A$6:$A$105,0)),"كود مجموعة غير موجود"))</f>
        <v/>
      </c>
      <c r="H339" s="21">
        <f>IF(A339&amp;""="","",IF(F339="متوقف",0,IFERROR(MAX(0,INDEX('المجموعات'!$F$6:$F$105,MATCH(D339&amp;"",'المجموعات'!$A$6:$A$105,0))-N(E339)),"")))</f>
        <v/>
      </c>
      <c r="I339" s="21">
        <f>IF(A339&amp;""="","",SUMIFS('الدفعات'!$E$6:$E$2005,'الدفعات'!$B$6:$B$2005,A339&amp;"",'الدفعات'!$C$6:$C$2005,D339&amp;"",'الدفعات'!$D$6:$D$2005,"&gt;="&amp;'الإعدادات'!$B$5,'الدفعات'!$D$6:$D$2005,"&lt;"&amp;'الإعدادات'!$B$6))</f>
        <v/>
      </c>
      <c r="J339" s="21">
        <f>IF(H339="","",ROUND(H339-I339,2))</f>
        <v/>
      </c>
      <c r="K339" s="20">
        <f>IF(A339&amp;""="","",COUNTIFS('الحضور'!$C$6:$C$3005,A339&amp;"",'الحضور'!$B$6:$B$3005,D339&amp;"",'الحضور'!$D$6:$D$3005,"حاضر",'الحضور'!$A$6:$A$3005,"&gt;="&amp;'الإعدادات'!$B$5,'الحضور'!$A$6:$A$3005,"&lt;"&amp;'الإعدادات'!$B$6))</f>
        <v/>
      </c>
      <c r="L339" s="20">
        <f>IF(A339&amp;""="","",COUNTIFS('الحضور'!$C$6:$C$3005,A339&amp;"",'الحضور'!$B$6:$B$3005,D339&amp;"",'الحضور'!$D$6:$D$3005,"غائب",'الحضور'!$A$6:$A$3005,"&gt;="&amp;'الإعدادات'!$B$5,'الحضور'!$A$6:$A$3005,"&lt;"&amp;'الإعدادات'!$B$6))</f>
        <v/>
      </c>
      <c r="M339" s="20">
        <f>IF(A339&amp;""="","",COUNTIFS('الحضور'!$C$6:$C$3005,A339&amp;"",'الحضور'!$B$6:$B$3005,D339&amp;"",'الحضور'!$D$6:$D$3005,"غائب بعذر",'الحضور'!$A$6:$A$3005,"&gt;="&amp;'الإعدادات'!$B$5,'الحضور'!$A$6:$A$3005,"&lt;"&amp;'الإعدادات'!$B$6))</f>
        <v/>
      </c>
      <c r="N339" s="22">
        <f>IF(A339&amp;""="","",IF(K339+L339=0,"",K339/(K339+L339)))</f>
        <v/>
      </c>
      <c r="O339" s="6">
        <f>IF(A339&amp;""="","",IF(H339="","كود مجموعة غير موجود",IF(F339="متوقف","متوقف",IF(J339&gt;0,IF(I339=0,"لم يدفع","جزئي"),"مسدد"))))</f>
        <v/>
      </c>
      <c r="P339" s="6">
        <f>IF(A339&amp;""="","",IF(AND(N('الإعدادات'!$B$7)&gt;0,L339&gt;='الإعدادات'!$B$7),"غياب متكرر",""))</f>
        <v/>
      </c>
      <c r="Q339" s="20">
        <f>IF(ISNUMBER(J339),IF(J339&gt;0,COUNTIFS($J$6:$J$505,"&gt;"&amp;J339)+COUNTIFS($J$6:J339,J339),""),"")</f>
        <v/>
      </c>
    </row>
    <row r="340">
      <c r="A340" s="5" t="n"/>
      <c r="B340" s="5" t="n"/>
      <c r="C340" s="17" t="n"/>
      <c r="D340" s="5" t="n"/>
      <c r="E340" s="18" t="n"/>
      <c r="F340" s="5" t="n"/>
      <c r="G340" s="6">
        <f>IF(A340&amp;""="","",IFERROR(INDEX('المجموعات'!$B$6:$B$105,MATCH(D340&amp;"",'المجموعات'!$A$6:$A$105,0))&amp;" - "&amp;INDEX('المجموعات'!$C$6:$C$105,MATCH(D340&amp;"",'المجموعات'!$A$6:$A$105,0)),"كود مجموعة غير موجود"))</f>
        <v/>
      </c>
      <c r="H340" s="21">
        <f>IF(A340&amp;""="","",IF(F340="متوقف",0,IFERROR(MAX(0,INDEX('المجموعات'!$F$6:$F$105,MATCH(D340&amp;"",'المجموعات'!$A$6:$A$105,0))-N(E340)),"")))</f>
        <v/>
      </c>
      <c r="I340" s="21">
        <f>IF(A340&amp;""="","",SUMIFS('الدفعات'!$E$6:$E$2005,'الدفعات'!$B$6:$B$2005,A340&amp;"",'الدفعات'!$C$6:$C$2005,D340&amp;"",'الدفعات'!$D$6:$D$2005,"&gt;="&amp;'الإعدادات'!$B$5,'الدفعات'!$D$6:$D$2005,"&lt;"&amp;'الإعدادات'!$B$6))</f>
        <v/>
      </c>
      <c r="J340" s="21">
        <f>IF(H340="","",ROUND(H340-I340,2))</f>
        <v/>
      </c>
      <c r="K340" s="20">
        <f>IF(A340&amp;""="","",COUNTIFS('الحضور'!$C$6:$C$3005,A340&amp;"",'الحضور'!$B$6:$B$3005,D340&amp;"",'الحضور'!$D$6:$D$3005,"حاضر",'الحضور'!$A$6:$A$3005,"&gt;="&amp;'الإعدادات'!$B$5,'الحضور'!$A$6:$A$3005,"&lt;"&amp;'الإعدادات'!$B$6))</f>
        <v/>
      </c>
      <c r="L340" s="20">
        <f>IF(A340&amp;""="","",COUNTIFS('الحضور'!$C$6:$C$3005,A340&amp;"",'الحضور'!$B$6:$B$3005,D340&amp;"",'الحضور'!$D$6:$D$3005,"غائب",'الحضور'!$A$6:$A$3005,"&gt;="&amp;'الإعدادات'!$B$5,'الحضور'!$A$6:$A$3005,"&lt;"&amp;'الإعدادات'!$B$6))</f>
        <v/>
      </c>
      <c r="M340" s="20">
        <f>IF(A340&amp;""="","",COUNTIFS('الحضور'!$C$6:$C$3005,A340&amp;"",'الحضور'!$B$6:$B$3005,D340&amp;"",'الحضور'!$D$6:$D$3005,"غائب بعذر",'الحضور'!$A$6:$A$3005,"&gt;="&amp;'الإعدادات'!$B$5,'الحضور'!$A$6:$A$3005,"&lt;"&amp;'الإعدادات'!$B$6))</f>
        <v/>
      </c>
      <c r="N340" s="22">
        <f>IF(A340&amp;""="","",IF(K340+L340=0,"",K340/(K340+L340)))</f>
        <v/>
      </c>
      <c r="O340" s="6">
        <f>IF(A340&amp;""="","",IF(H340="","كود مجموعة غير موجود",IF(F340="متوقف","متوقف",IF(J340&gt;0,IF(I340=0,"لم يدفع","جزئي"),"مسدد"))))</f>
        <v/>
      </c>
      <c r="P340" s="6">
        <f>IF(A340&amp;""="","",IF(AND(N('الإعدادات'!$B$7)&gt;0,L340&gt;='الإعدادات'!$B$7),"غياب متكرر",""))</f>
        <v/>
      </c>
      <c r="Q340" s="20">
        <f>IF(ISNUMBER(J340),IF(J340&gt;0,COUNTIFS($J$6:$J$505,"&gt;"&amp;J340)+COUNTIFS($J$6:J340,J340),""),"")</f>
        <v/>
      </c>
    </row>
    <row r="341">
      <c r="A341" s="5" t="n"/>
      <c r="B341" s="5" t="n"/>
      <c r="C341" s="17" t="n"/>
      <c r="D341" s="5" t="n"/>
      <c r="E341" s="18" t="n"/>
      <c r="F341" s="5" t="n"/>
      <c r="G341" s="6">
        <f>IF(A341&amp;""="","",IFERROR(INDEX('المجموعات'!$B$6:$B$105,MATCH(D341&amp;"",'المجموعات'!$A$6:$A$105,0))&amp;" - "&amp;INDEX('المجموعات'!$C$6:$C$105,MATCH(D341&amp;"",'المجموعات'!$A$6:$A$105,0)),"كود مجموعة غير موجود"))</f>
        <v/>
      </c>
      <c r="H341" s="21">
        <f>IF(A341&amp;""="","",IF(F341="متوقف",0,IFERROR(MAX(0,INDEX('المجموعات'!$F$6:$F$105,MATCH(D341&amp;"",'المجموعات'!$A$6:$A$105,0))-N(E341)),"")))</f>
        <v/>
      </c>
      <c r="I341" s="21">
        <f>IF(A341&amp;""="","",SUMIFS('الدفعات'!$E$6:$E$2005,'الدفعات'!$B$6:$B$2005,A341&amp;"",'الدفعات'!$C$6:$C$2005,D341&amp;"",'الدفعات'!$D$6:$D$2005,"&gt;="&amp;'الإعدادات'!$B$5,'الدفعات'!$D$6:$D$2005,"&lt;"&amp;'الإعدادات'!$B$6))</f>
        <v/>
      </c>
      <c r="J341" s="21">
        <f>IF(H341="","",ROUND(H341-I341,2))</f>
        <v/>
      </c>
      <c r="K341" s="20">
        <f>IF(A341&amp;""="","",COUNTIFS('الحضور'!$C$6:$C$3005,A341&amp;"",'الحضور'!$B$6:$B$3005,D341&amp;"",'الحضور'!$D$6:$D$3005,"حاضر",'الحضور'!$A$6:$A$3005,"&gt;="&amp;'الإعدادات'!$B$5,'الحضور'!$A$6:$A$3005,"&lt;"&amp;'الإعدادات'!$B$6))</f>
        <v/>
      </c>
      <c r="L341" s="20">
        <f>IF(A341&amp;""="","",COUNTIFS('الحضور'!$C$6:$C$3005,A341&amp;"",'الحضور'!$B$6:$B$3005,D341&amp;"",'الحضور'!$D$6:$D$3005,"غائب",'الحضور'!$A$6:$A$3005,"&gt;="&amp;'الإعدادات'!$B$5,'الحضور'!$A$6:$A$3005,"&lt;"&amp;'الإعدادات'!$B$6))</f>
        <v/>
      </c>
      <c r="M341" s="20">
        <f>IF(A341&amp;""="","",COUNTIFS('الحضور'!$C$6:$C$3005,A341&amp;"",'الحضور'!$B$6:$B$3005,D341&amp;"",'الحضور'!$D$6:$D$3005,"غائب بعذر",'الحضور'!$A$6:$A$3005,"&gt;="&amp;'الإعدادات'!$B$5,'الحضور'!$A$6:$A$3005,"&lt;"&amp;'الإعدادات'!$B$6))</f>
        <v/>
      </c>
      <c r="N341" s="22">
        <f>IF(A341&amp;""="","",IF(K341+L341=0,"",K341/(K341+L341)))</f>
        <v/>
      </c>
      <c r="O341" s="6">
        <f>IF(A341&amp;""="","",IF(H341="","كود مجموعة غير موجود",IF(F341="متوقف","متوقف",IF(J341&gt;0,IF(I341=0,"لم يدفع","جزئي"),"مسدد"))))</f>
        <v/>
      </c>
      <c r="P341" s="6">
        <f>IF(A341&amp;""="","",IF(AND(N('الإعدادات'!$B$7)&gt;0,L341&gt;='الإعدادات'!$B$7),"غياب متكرر",""))</f>
        <v/>
      </c>
      <c r="Q341" s="20">
        <f>IF(ISNUMBER(J341),IF(J341&gt;0,COUNTIFS($J$6:$J$505,"&gt;"&amp;J341)+COUNTIFS($J$6:J341,J341),""),"")</f>
        <v/>
      </c>
    </row>
    <row r="342">
      <c r="A342" s="5" t="n"/>
      <c r="B342" s="5" t="n"/>
      <c r="C342" s="17" t="n"/>
      <c r="D342" s="5" t="n"/>
      <c r="E342" s="18" t="n"/>
      <c r="F342" s="5" t="n"/>
      <c r="G342" s="6">
        <f>IF(A342&amp;""="","",IFERROR(INDEX('المجموعات'!$B$6:$B$105,MATCH(D342&amp;"",'المجموعات'!$A$6:$A$105,0))&amp;" - "&amp;INDEX('المجموعات'!$C$6:$C$105,MATCH(D342&amp;"",'المجموعات'!$A$6:$A$105,0)),"كود مجموعة غير موجود"))</f>
        <v/>
      </c>
      <c r="H342" s="21">
        <f>IF(A342&amp;""="","",IF(F342="متوقف",0,IFERROR(MAX(0,INDEX('المجموعات'!$F$6:$F$105,MATCH(D342&amp;"",'المجموعات'!$A$6:$A$105,0))-N(E342)),"")))</f>
        <v/>
      </c>
      <c r="I342" s="21">
        <f>IF(A342&amp;""="","",SUMIFS('الدفعات'!$E$6:$E$2005,'الدفعات'!$B$6:$B$2005,A342&amp;"",'الدفعات'!$C$6:$C$2005,D342&amp;"",'الدفعات'!$D$6:$D$2005,"&gt;="&amp;'الإعدادات'!$B$5,'الدفعات'!$D$6:$D$2005,"&lt;"&amp;'الإعدادات'!$B$6))</f>
        <v/>
      </c>
      <c r="J342" s="21">
        <f>IF(H342="","",ROUND(H342-I342,2))</f>
        <v/>
      </c>
      <c r="K342" s="20">
        <f>IF(A342&amp;""="","",COUNTIFS('الحضور'!$C$6:$C$3005,A342&amp;"",'الحضور'!$B$6:$B$3005,D342&amp;"",'الحضور'!$D$6:$D$3005,"حاضر",'الحضور'!$A$6:$A$3005,"&gt;="&amp;'الإعدادات'!$B$5,'الحضور'!$A$6:$A$3005,"&lt;"&amp;'الإعدادات'!$B$6))</f>
        <v/>
      </c>
      <c r="L342" s="20">
        <f>IF(A342&amp;""="","",COUNTIFS('الحضور'!$C$6:$C$3005,A342&amp;"",'الحضور'!$B$6:$B$3005,D342&amp;"",'الحضور'!$D$6:$D$3005,"غائب",'الحضور'!$A$6:$A$3005,"&gt;="&amp;'الإعدادات'!$B$5,'الحضور'!$A$6:$A$3005,"&lt;"&amp;'الإعدادات'!$B$6))</f>
        <v/>
      </c>
      <c r="M342" s="20">
        <f>IF(A342&amp;""="","",COUNTIFS('الحضور'!$C$6:$C$3005,A342&amp;"",'الحضور'!$B$6:$B$3005,D342&amp;"",'الحضور'!$D$6:$D$3005,"غائب بعذر",'الحضور'!$A$6:$A$3005,"&gt;="&amp;'الإعدادات'!$B$5,'الحضور'!$A$6:$A$3005,"&lt;"&amp;'الإعدادات'!$B$6))</f>
        <v/>
      </c>
      <c r="N342" s="22">
        <f>IF(A342&amp;""="","",IF(K342+L342=0,"",K342/(K342+L342)))</f>
        <v/>
      </c>
      <c r="O342" s="6">
        <f>IF(A342&amp;""="","",IF(H342="","كود مجموعة غير موجود",IF(F342="متوقف","متوقف",IF(J342&gt;0,IF(I342=0,"لم يدفع","جزئي"),"مسدد"))))</f>
        <v/>
      </c>
      <c r="P342" s="6">
        <f>IF(A342&amp;""="","",IF(AND(N('الإعدادات'!$B$7)&gt;0,L342&gt;='الإعدادات'!$B$7),"غياب متكرر",""))</f>
        <v/>
      </c>
      <c r="Q342" s="20">
        <f>IF(ISNUMBER(J342),IF(J342&gt;0,COUNTIFS($J$6:$J$505,"&gt;"&amp;J342)+COUNTIFS($J$6:J342,J342),""),"")</f>
        <v/>
      </c>
    </row>
    <row r="343">
      <c r="A343" s="5" t="n"/>
      <c r="B343" s="5" t="n"/>
      <c r="C343" s="17" t="n"/>
      <c r="D343" s="5" t="n"/>
      <c r="E343" s="18" t="n"/>
      <c r="F343" s="5" t="n"/>
      <c r="G343" s="6">
        <f>IF(A343&amp;""="","",IFERROR(INDEX('المجموعات'!$B$6:$B$105,MATCH(D343&amp;"",'المجموعات'!$A$6:$A$105,0))&amp;" - "&amp;INDEX('المجموعات'!$C$6:$C$105,MATCH(D343&amp;"",'المجموعات'!$A$6:$A$105,0)),"كود مجموعة غير موجود"))</f>
        <v/>
      </c>
      <c r="H343" s="21">
        <f>IF(A343&amp;""="","",IF(F343="متوقف",0,IFERROR(MAX(0,INDEX('المجموعات'!$F$6:$F$105,MATCH(D343&amp;"",'المجموعات'!$A$6:$A$105,0))-N(E343)),"")))</f>
        <v/>
      </c>
      <c r="I343" s="21">
        <f>IF(A343&amp;""="","",SUMIFS('الدفعات'!$E$6:$E$2005,'الدفعات'!$B$6:$B$2005,A343&amp;"",'الدفعات'!$C$6:$C$2005,D343&amp;"",'الدفعات'!$D$6:$D$2005,"&gt;="&amp;'الإعدادات'!$B$5,'الدفعات'!$D$6:$D$2005,"&lt;"&amp;'الإعدادات'!$B$6))</f>
        <v/>
      </c>
      <c r="J343" s="21">
        <f>IF(H343="","",ROUND(H343-I343,2))</f>
        <v/>
      </c>
      <c r="K343" s="20">
        <f>IF(A343&amp;""="","",COUNTIFS('الحضور'!$C$6:$C$3005,A343&amp;"",'الحضور'!$B$6:$B$3005,D343&amp;"",'الحضور'!$D$6:$D$3005,"حاضر",'الحضور'!$A$6:$A$3005,"&gt;="&amp;'الإعدادات'!$B$5,'الحضور'!$A$6:$A$3005,"&lt;"&amp;'الإعدادات'!$B$6))</f>
        <v/>
      </c>
      <c r="L343" s="20">
        <f>IF(A343&amp;""="","",COUNTIFS('الحضور'!$C$6:$C$3005,A343&amp;"",'الحضور'!$B$6:$B$3005,D343&amp;"",'الحضور'!$D$6:$D$3005,"غائب",'الحضور'!$A$6:$A$3005,"&gt;="&amp;'الإعدادات'!$B$5,'الحضور'!$A$6:$A$3005,"&lt;"&amp;'الإعدادات'!$B$6))</f>
        <v/>
      </c>
      <c r="M343" s="20">
        <f>IF(A343&amp;""="","",COUNTIFS('الحضور'!$C$6:$C$3005,A343&amp;"",'الحضور'!$B$6:$B$3005,D343&amp;"",'الحضور'!$D$6:$D$3005,"غائب بعذر",'الحضور'!$A$6:$A$3005,"&gt;="&amp;'الإعدادات'!$B$5,'الحضور'!$A$6:$A$3005,"&lt;"&amp;'الإعدادات'!$B$6))</f>
        <v/>
      </c>
      <c r="N343" s="22">
        <f>IF(A343&amp;""="","",IF(K343+L343=0,"",K343/(K343+L343)))</f>
        <v/>
      </c>
      <c r="O343" s="6">
        <f>IF(A343&amp;""="","",IF(H343="","كود مجموعة غير موجود",IF(F343="متوقف","متوقف",IF(J343&gt;0,IF(I343=0,"لم يدفع","جزئي"),"مسدد"))))</f>
        <v/>
      </c>
      <c r="P343" s="6">
        <f>IF(A343&amp;""="","",IF(AND(N('الإعدادات'!$B$7)&gt;0,L343&gt;='الإعدادات'!$B$7),"غياب متكرر",""))</f>
        <v/>
      </c>
      <c r="Q343" s="20">
        <f>IF(ISNUMBER(J343),IF(J343&gt;0,COUNTIFS($J$6:$J$505,"&gt;"&amp;J343)+COUNTIFS($J$6:J343,J343),""),"")</f>
        <v/>
      </c>
    </row>
    <row r="344">
      <c r="A344" s="5" t="n"/>
      <c r="B344" s="5" t="n"/>
      <c r="C344" s="17" t="n"/>
      <c r="D344" s="5" t="n"/>
      <c r="E344" s="18" t="n"/>
      <c r="F344" s="5" t="n"/>
      <c r="G344" s="6">
        <f>IF(A344&amp;""="","",IFERROR(INDEX('المجموعات'!$B$6:$B$105,MATCH(D344&amp;"",'المجموعات'!$A$6:$A$105,0))&amp;" - "&amp;INDEX('المجموعات'!$C$6:$C$105,MATCH(D344&amp;"",'المجموعات'!$A$6:$A$105,0)),"كود مجموعة غير موجود"))</f>
        <v/>
      </c>
      <c r="H344" s="21">
        <f>IF(A344&amp;""="","",IF(F344="متوقف",0,IFERROR(MAX(0,INDEX('المجموعات'!$F$6:$F$105,MATCH(D344&amp;"",'المجموعات'!$A$6:$A$105,0))-N(E344)),"")))</f>
        <v/>
      </c>
      <c r="I344" s="21">
        <f>IF(A344&amp;""="","",SUMIFS('الدفعات'!$E$6:$E$2005,'الدفعات'!$B$6:$B$2005,A344&amp;"",'الدفعات'!$C$6:$C$2005,D344&amp;"",'الدفعات'!$D$6:$D$2005,"&gt;="&amp;'الإعدادات'!$B$5,'الدفعات'!$D$6:$D$2005,"&lt;"&amp;'الإعدادات'!$B$6))</f>
        <v/>
      </c>
      <c r="J344" s="21">
        <f>IF(H344="","",ROUND(H344-I344,2))</f>
        <v/>
      </c>
      <c r="K344" s="20">
        <f>IF(A344&amp;""="","",COUNTIFS('الحضور'!$C$6:$C$3005,A344&amp;"",'الحضور'!$B$6:$B$3005,D344&amp;"",'الحضور'!$D$6:$D$3005,"حاضر",'الحضور'!$A$6:$A$3005,"&gt;="&amp;'الإعدادات'!$B$5,'الحضور'!$A$6:$A$3005,"&lt;"&amp;'الإعدادات'!$B$6))</f>
        <v/>
      </c>
      <c r="L344" s="20">
        <f>IF(A344&amp;""="","",COUNTIFS('الحضور'!$C$6:$C$3005,A344&amp;"",'الحضور'!$B$6:$B$3005,D344&amp;"",'الحضور'!$D$6:$D$3005,"غائب",'الحضور'!$A$6:$A$3005,"&gt;="&amp;'الإعدادات'!$B$5,'الحضور'!$A$6:$A$3005,"&lt;"&amp;'الإعدادات'!$B$6))</f>
        <v/>
      </c>
      <c r="M344" s="20">
        <f>IF(A344&amp;""="","",COUNTIFS('الحضور'!$C$6:$C$3005,A344&amp;"",'الحضور'!$B$6:$B$3005,D344&amp;"",'الحضور'!$D$6:$D$3005,"غائب بعذر",'الحضور'!$A$6:$A$3005,"&gt;="&amp;'الإعدادات'!$B$5,'الحضور'!$A$6:$A$3005,"&lt;"&amp;'الإعدادات'!$B$6))</f>
        <v/>
      </c>
      <c r="N344" s="22">
        <f>IF(A344&amp;""="","",IF(K344+L344=0,"",K344/(K344+L344)))</f>
        <v/>
      </c>
      <c r="O344" s="6">
        <f>IF(A344&amp;""="","",IF(H344="","كود مجموعة غير موجود",IF(F344="متوقف","متوقف",IF(J344&gt;0,IF(I344=0,"لم يدفع","جزئي"),"مسدد"))))</f>
        <v/>
      </c>
      <c r="P344" s="6">
        <f>IF(A344&amp;""="","",IF(AND(N('الإعدادات'!$B$7)&gt;0,L344&gt;='الإعدادات'!$B$7),"غياب متكرر",""))</f>
        <v/>
      </c>
      <c r="Q344" s="20">
        <f>IF(ISNUMBER(J344),IF(J344&gt;0,COUNTIFS($J$6:$J$505,"&gt;"&amp;J344)+COUNTIFS($J$6:J344,J344),""),"")</f>
        <v/>
      </c>
    </row>
    <row r="345">
      <c r="A345" s="5" t="n"/>
      <c r="B345" s="5" t="n"/>
      <c r="C345" s="17" t="n"/>
      <c r="D345" s="5" t="n"/>
      <c r="E345" s="18" t="n"/>
      <c r="F345" s="5" t="n"/>
      <c r="G345" s="6">
        <f>IF(A345&amp;""="","",IFERROR(INDEX('المجموعات'!$B$6:$B$105,MATCH(D345&amp;"",'المجموعات'!$A$6:$A$105,0))&amp;" - "&amp;INDEX('المجموعات'!$C$6:$C$105,MATCH(D345&amp;"",'المجموعات'!$A$6:$A$105,0)),"كود مجموعة غير موجود"))</f>
        <v/>
      </c>
      <c r="H345" s="21">
        <f>IF(A345&amp;""="","",IF(F345="متوقف",0,IFERROR(MAX(0,INDEX('المجموعات'!$F$6:$F$105,MATCH(D345&amp;"",'المجموعات'!$A$6:$A$105,0))-N(E345)),"")))</f>
        <v/>
      </c>
      <c r="I345" s="21">
        <f>IF(A345&amp;""="","",SUMIFS('الدفعات'!$E$6:$E$2005,'الدفعات'!$B$6:$B$2005,A345&amp;"",'الدفعات'!$C$6:$C$2005,D345&amp;"",'الدفعات'!$D$6:$D$2005,"&gt;="&amp;'الإعدادات'!$B$5,'الدفعات'!$D$6:$D$2005,"&lt;"&amp;'الإعدادات'!$B$6))</f>
        <v/>
      </c>
      <c r="J345" s="21">
        <f>IF(H345="","",ROUND(H345-I345,2))</f>
        <v/>
      </c>
      <c r="K345" s="20">
        <f>IF(A345&amp;""="","",COUNTIFS('الحضور'!$C$6:$C$3005,A345&amp;"",'الحضور'!$B$6:$B$3005,D345&amp;"",'الحضور'!$D$6:$D$3005,"حاضر",'الحضور'!$A$6:$A$3005,"&gt;="&amp;'الإعدادات'!$B$5,'الحضور'!$A$6:$A$3005,"&lt;"&amp;'الإعدادات'!$B$6))</f>
        <v/>
      </c>
      <c r="L345" s="20">
        <f>IF(A345&amp;""="","",COUNTIFS('الحضور'!$C$6:$C$3005,A345&amp;"",'الحضور'!$B$6:$B$3005,D345&amp;"",'الحضور'!$D$6:$D$3005,"غائب",'الحضور'!$A$6:$A$3005,"&gt;="&amp;'الإعدادات'!$B$5,'الحضور'!$A$6:$A$3005,"&lt;"&amp;'الإعدادات'!$B$6))</f>
        <v/>
      </c>
      <c r="M345" s="20">
        <f>IF(A345&amp;""="","",COUNTIFS('الحضور'!$C$6:$C$3005,A345&amp;"",'الحضور'!$B$6:$B$3005,D345&amp;"",'الحضور'!$D$6:$D$3005,"غائب بعذر",'الحضور'!$A$6:$A$3005,"&gt;="&amp;'الإعدادات'!$B$5,'الحضور'!$A$6:$A$3005,"&lt;"&amp;'الإعدادات'!$B$6))</f>
        <v/>
      </c>
      <c r="N345" s="22">
        <f>IF(A345&amp;""="","",IF(K345+L345=0,"",K345/(K345+L345)))</f>
        <v/>
      </c>
      <c r="O345" s="6">
        <f>IF(A345&amp;""="","",IF(H345="","كود مجموعة غير موجود",IF(F345="متوقف","متوقف",IF(J345&gt;0,IF(I345=0,"لم يدفع","جزئي"),"مسدد"))))</f>
        <v/>
      </c>
      <c r="P345" s="6">
        <f>IF(A345&amp;""="","",IF(AND(N('الإعدادات'!$B$7)&gt;0,L345&gt;='الإعدادات'!$B$7),"غياب متكرر",""))</f>
        <v/>
      </c>
      <c r="Q345" s="20">
        <f>IF(ISNUMBER(J345),IF(J345&gt;0,COUNTIFS($J$6:$J$505,"&gt;"&amp;J345)+COUNTIFS($J$6:J345,J345),""),"")</f>
        <v/>
      </c>
    </row>
    <row r="346">
      <c r="A346" s="5" t="n"/>
      <c r="B346" s="5" t="n"/>
      <c r="C346" s="17" t="n"/>
      <c r="D346" s="5" t="n"/>
      <c r="E346" s="18" t="n"/>
      <c r="F346" s="5" t="n"/>
      <c r="G346" s="6">
        <f>IF(A346&amp;""="","",IFERROR(INDEX('المجموعات'!$B$6:$B$105,MATCH(D346&amp;"",'المجموعات'!$A$6:$A$105,0))&amp;" - "&amp;INDEX('المجموعات'!$C$6:$C$105,MATCH(D346&amp;"",'المجموعات'!$A$6:$A$105,0)),"كود مجموعة غير موجود"))</f>
        <v/>
      </c>
      <c r="H346" s="21">
        <f>IF(A346&amp;""="","",IF(F346="متوقف",0,IFERROR(MAX(0,INDEX('المجموعات'!$F$6:$F$105,MATCH(D346&amp;"",'المجموعات'!$A$6:$A$105,0))-N(E346)),"")))</f>
        <v/>
      </c>
      <c r="I346" s="21">
        <f>IF(A346&amp;""="","",SUMIFS('الدفعات'!$E$6:$E$2005,'الدفعات'!$B$6:$B$2005,A346&amp;"",'الدفعات'!$C$6:$C$2005,D346&amp;"",'الدفعات'!$D$6:$D$2005,"&gt;="&amp;'الإعدادات'!$B$5,'الدفعات'!$D$6:$D$2005,"&lt;"&amp;'الإعدادات'!$B$6))</f>
        <v/>
      </c>
      <c r="J346" s="21">
        <f>IF(H346="","",ROUND(H346-I346,2))</f>
        <v/>
      </c>
      <c r="K346" s="20">
        <f>IF(A346&amp;""="","",COUNTIFS('الحضور'!$C$6:$C$3005,A346&amp;"",'الحضور'!$B$6:$B$3005,D346&amp;"",'الحضور'!$D$6:$D$3005,"حاضر",'الحضور'!$A$6:$A$3005,"&gt;="&amp;'الإعدادات'!$B$5,'الحضور'!$A$6:$A$3005,"&lt;"&amp;'الإعدادات'!$B$6))</f>
        <v/>
      </c>
      <c r="L346" s="20">
        <f>IF(A346&amp;""="","",COUNTIFS('الحضور'!$C$6:$C$3005,A346&amp;"",'الحضور'!$B$6:$B$3005,D346&amp;"",'الحضور'!$D$6:$D$3005,"غائب",'الحضور'!$A$6:$A$3005,"&gt;="&amp;'الإعدادات'!$B$5,'الحضور'!$A$6:$A$3005,"&lt;"&amp;'الإعدادات'!$B$6))</f>
        <v/>
      </c>
      <c r="M346" s="20">
        <f>IF(A346&amp;""="","",COUNTIFS('الحضور'!$C$6:$C$3005,A346&amp;"",'الحضور'!$B$6:$B$3005,D346&amp;"",'الحضور'!$D$6:$D$3005,"غائب بعذر",'الحضور'!$A$6:$A$3005,"&gt;="&amp;'الإعدادات'!$B$5,'الحضور'!$A$6:$A$3005,"&lt;"&amp;'الإعدادات'!$B$6))</f>
        <v/>
      </c>
      <c r="N346" s="22">
        <f>IF(A346&amp;""="","",IF(K346+L346=0,"",K346/(K346+L346)))</f>
        <v/>
      </c>
      <c r="O346" s="6">
        <f>IF(A346&amp;""="","",IF(H346="","كود مجموعة غير موجود",IF(F346="متوقف","متوقف",IF(J346&gt;0,IF(I346=0,"لم يدفع","جزئي"),"مسدد"))))</f>
        <v/>
      </c>
      <c r="P346" s="6">
        <f>IF(A346&amp;""="","",IF(AND(N('الإعدادات'!$B$7)&gt;0,L346&gt;='الإعدادات'!$B$7),"غياب متكرر",""))</f>
        <v/>
      </c>
      <c r="Q346" s="20">
        <f>IF(ISNUMBER(J346),IF(J346&gt;0,COUNTIFS($J$6:$J$505,"&gt;"&amp;J346)+COUNTIFS($J$6:J346,J346),""),"")</f>
        <v/>
      </c>
    </row>
    <row r="347">
      <c r="A347" s="5" t="n"/>
      <c r="B347" s="5" t="n"/>
      <c r="C347" s="17" t="n"/>
      <c r="D347" s="5" t="n"/>
      <c r="E347" s="18" t="n"/>
      <c r="F347" s="5" t="n"/>
      <c r="G347" s="6">
        <f>IF(A347&amp;""="","",IFERROR(INDEX('المجموعات'!$B$6:$B$105,MATCH(D347&amp;"",'المجموعات'!$A$6:$A$105,0))&amp;" - "&amp;INDEX('المجموعات'!$C$6:$C$105,MATCH(D347&amp;"",'المجموعات'!$A$6:$A$105,0)),"كود مجموعة غير موجود"))</f>
        <v/>
      </c>
      <c r="H347" s="21">
        <f>IF(A347&amp;""="","",IF(F347="متوقف",0,IFERROR(MAX(0,INDEX('المجموعات'!$F$6:$F$105,MATCH(D347&amp;"",'المجموعات'!$A$6:$A$105,0))-N(E347)),"")))</f>
        <v/>
      </c>
      <c r="I347" s="21">
        <f>IF(A347&amp;""="","",SUMIFS('الدفعات'!$E$6:$E$2005,'الدفعات'!$B$6:$B$2005,A347&amp;"",'الدفعات'!$C$6:$C$2005,D347&amp;"",'الدفعات'!$D$6:$D$2005,"&gt;="&amp;'الإعدادات'!$B$5,'الدفعات'!$D$6:$D$2005,"&lt;"&amp;'الإعدادات'!$B$6))</f>
        <v/>
      </c>
      <c r="J347" s="21">
        <f>IF(H347="","",ROUND(H347-I347,2))</f>
        <v/>
      </c>
      <c r="K347" s="20">
        <f>IF(A347&amp;""="","",COUNTIFS('الحضور'!$C$6:$C$3005,A347&amp;"",'الحضور'!$B$6:$B$3005,D347&amp;"",'الحضور'!$D$6:$D$3005,"حاضر",'الحضور'!$A$6:$A$3005,"&gt;="&amp;'الإعدادات'!$B$5,'الحضور'!$A$6:$A$3005,"&lt;"&amp;'الإعدادات'!$B$6))</f>
        <v/>
      </c>
      <c r="L347" s="20">
        <f>IF(A347&amp;""="","",COUNTIFS('الحضور'!$C$6:$C$3005,A347&amp;"",'الحضور'!$B$6:$B$3005,D347&amp;"",'الحضور'!$D$6:$D$3005,"غائب",'الحضور'!$A$6:$A$3005,"&gt;="&amp;'الإعدادات'!$B$5,'الحضور'!$A$6:$A$3005,"&lt;"&amp;'الإعدادات'!$B$6))</f>
        <v/>
      </c>
      <c r="M347" s="20">
        <f>IF(A347&amp;""="","",COUNTIFS('الحضور'!$C$6:$C$3005,A347&amp;"",'الحضور'!$B$6:$B$3005,D347&amp;"",'الحضور'!$D$6:$D$3005,"غائب بعذر",'الحضور'!$A$6:$A$3005,"&gt;="&amp;'الإعدادات'!$B$5,'الحضور'!$A$6:$A$3005,"&lt;"&amp;'الإعدادات'!$B$6))</f>
        <v/>
      </c>
      <c r="N347" s="22">
        <f>IF(A347&amp;""="","",IF(K347+L347=0,"",K347/(K347+L347)))</f>
        <v/>
      </c>
      <c r="O347" s="6">
        <f>IF(A347&amp;""="","",IF(H347="","كود مجموعة غير موجود",IF(F347="متوقف","متوقف",IF(J347&gt;0,IF(I347=0,"لم يدفع","جزئي"),"مسدد"))))</f>
        <v/>
      </c>
      <c r="P347" s="6">
        <f>IF(A347&amp;""="","",IF(AND(N('الإعدادات'!$B$7)&gt;0,L347&gt;='الإعدادات'!$B$7),"غياب متكرر",""))</f>
        <v/>
      </c>
      <c r="Q347" s="20">
        <f>IF(ISNUMBER(J347),IF(J347&gt;0,COUNTIFS($J$6:$J$505,"&gt;"&amp;J347)+COUNTIFS($J$6:J347,J347),""),"")</f>
        <v/>
      </c>
    </row>
    <row r="348">
      <c r="A348" s="5" t="n"/>
      <c r="B348" s="5" t="n"/>
      <c r="C348" s="17" t="n"/>
      <c r="D348" s="5" t="n"/>
      <c r="E348" s="18" t="n"/>
      <c r="F348" s="5" t="n"/>
      <c r="G348" s="6">
        <f>IF(A348&amp;""="","",IFERROR(INDEX('المجموعات'!$B$6:$B$105,MATCH(D348&amp;"",'المجموعات'!$A$6:$A$105,0))&amp;" - "&amp;INDEX('المجموعات'!$C$6:$C$105,MATCH(D348&amp;"",'المجموعات'!$A$6:$A$105,0)),"كود مجموعة غير موجود"))</f>
        <v/>
      </c>
      <c r="H348" s="21">
        <f>IF(A348&amp;""="","",IF(F348="متوقف",0,IFERROR(MAX(0,INDEX('المجموعات'!$F$6:$F$105,MATCH(D348&amp;"",'المجموعات'!$A$6:$A$105,0))-N(E348)),"")))</f>
        <v/>
      </c>
      <c r="I348" s="21">
        <f>IF(A348&amp;""="","",SUMIFS('الدفعات'!$E$6:$E$2005,'الدفعات'!$B$6:$B$2005,A348&amp;"",'الدفعات'!$C$6:$C$2005,D348&amp;"",'الدفعات'!$D$6:$D$2005,"&gt;="&amp;'الإعدادات'!$B$5,'الدفعات'!$D$6:$D$2005,"&lt;"&amp;'الإعدادات'!$B$6))</f>
        <v/>
      </c>
      <c r="J348" s="21">
        <f>IF(H348="","",ROUND(H348-I348,2))</f>
        <v/>
      </c>
      <c r="K348" s="20">
        <f>IF(A348&amp;""="","",COUNTIFS('الحضور'!$C$6:$C$3005,A348&amp;"",'الحضور'!$B$6:$B$3005,D348&amp;"",'الحضور'!$D$6:$D$3005,"حاضر",'الحضور'!$A$6:$A$3005,"&gt;="&amp;'الإعدادات'!$B$5,'الحضور'!$A$6:$A$3005,"&lt;"&amp;'الإعدادات'!$B$6))</f>
        <v/>
      </c>
      <c r="L348" s="20">
        <f>IF(A348&amp;""="","",COUNTIFS('الحضور'!$C$6:$C$3005,A348&amp;"",'الحضور'!$B$6:$B$3005,D348&amp;"",'الحضور'!$D$6:$D$3005,"غائب",'الحضور'!$A$6:$A$3005,"&gt;="&amp;'الإعدادات'!$B$5,'الحضور'!$A$6:$A$3005,"&lt;"&amp;'الإعدادات'!$B$6))</f>
        <v/>
      </c>
      <c r="M348" s="20">
        <f>IF(A348&amp;""="","",COUNTIFS('الحضور'!$C$6:$C$3005,A348&amp;"",'الحضور'!$B$6:$B$3005,D348&amp;"",'الحضور'!$D$6:$D$3005,"غائب بعذر",'الحضور'!$A$6:$A$3005,"&gt;="&amp;'الإعدادات'!$B$5,'الحضور'!$A$6:$A$3005,"&lt;"&amp;'الإعدادات'!$B$6))</f>
        <v/>
      </c>
      <c r="N348" s="22">
        <f>IF(A348&amp;""="","",IF(K348+L348=0,"",K348/(K348+L348)))</f>
        <v/>
      </c>
      <c r="O348" s="6">
        <f>IF(A348&amp;""="","",IF(H348="","كود مجموعة غير موجود",IF(F348="متوقف","متوقف",IF(J348&gt;0,IF(I348=0,"لم يدفع","جزئي"),"مسدد"))))</f>
        <v/>
      </c>
      <c r="P348" s="6">
        <f>IF(A348&amp;""="","",IF(AND(N('الإعدادات'!$B$7)&gt;0,L348&gt;='الإعدادات'!$B$7),"غياب متكرر",""))</f>
        <v/>
      </c>
      <c r="Q348" s="20">
        <f>IF(ISNUMBER(J348),IF(J348&gt;0,COUNTIFS($J$6:$J$505,"&gt;"&amp;J348)+COUNTIFS($J$6:J348,J348),""),"")</f>
        <v/>
      </c>
    </row>
    <row r="349">
      <c r="A349" s="5" t="n"/>
      <c r="B349" s="5" t="n"/>
      <c r="C349" s="17" t="n"/>
      <c r="D349" s="5" t="n"/>
      <c r="E349" s="18" t="n"/>
      <c r="F349" s="5" t="n"/>
      <c r="G349" s="6">
        <f>IF(A349&amp;""="","",IFERROR(INDEX('المجموعات'!$B$6:$B$105,MATCH(D349&amp;"",'المجموعات'!$A$6:$A$105,0))&amp;" - "&amp;INDEX('المجموعات'!$C$6:$C$105,MATCH(D349&amp;"",'المجموعات'!$A$6:$A$105,0)),"كود مجموعة غير موجود"))</f>
        <v/>
      </c>
      <c r="H349" s="21">
        <f>IF(A349&amp;""="","",IF(F349="متوقف",0,IFERROR(MAX(0,INDEX('المجموعات'!$F$6:$F$105,MATCH(D349&amp;"",'المجموعات'!$A$6:$A$105,0))-N(E349)),"")))</f>
        <v/>
      </c>
      <c r="I349" s="21">
        <f>IF(A349&amp;""="","",SUMIFS('الدفعات'!$E$6:$E$2005,'الدفعات'!$B$6:$B$2005,A349&amp;"",'الدفعات'!$C$6:$C$2005,D349&amp;"",'الدفعات'!$D$6:$D$2005,"&gt;="&amp;'الإعدادات'!$B$5,'الدفعات'!$D$6:$D$2005,"&lt;"&amp;'الإعدادات'!$B$6))</f>
        <v/>
      </c>
      <c r="J349" s="21">
        <f>IF(H349="","",ROUND(H349-I349,2))</f>
        <v/>
      </c>
      <c r="K349" s="20">
        <f>IF(A349&amp;""="","",COUNTIFS('الحضور'!$C$6:$C$3005,A349&amp;"",'الحضور'!$B$6:$B$3005,D349&amp;"",'الحضور'!$D$6:$D$3005,"حاضر",'الحضور'!$A$6:$A$3005,"&gt;="&amp;'الإعدادات'!$B$5,'الحضور'!$A$6:$A$3005,"&lt;"&amp;'الإعدادات'!$B$6))</f>
        <v/>
      </c>
      <c r="L349" s="20">
        <f>IF(A349&amp;""="","",COUNTIFS('الحضور'!$C$6:$C$3005,A349&amp;"",'الحضور'!$B$6:$B$3005,D349&amp;"",'الحضور'!$D$6:$D$3005,"غائب",'الحضور'!$A$6:$A$3005,"&gt;="&amp;'الإعدادات'!$B$5,'الحضور'!$A$6:$A$3005,"&lt;"&amp;'الإعدادات'!$B$6))</f>
        <v/>
      </c>
      <c r="M349" s="20">
        <f>IF(A349&amp;""="","",COUNTIFS('الحضور'!$C$6:$C$3005,A349&amp;"",'الحضور'!$B$6:$B$3005,D349&amp;"",'الحضور'!$D$6:$D$3005,"غائب بعذر",'الحضور'!$A$6:$A$3005,"&gt;="&amp;'الإعدادات'!$B$5,'الحضور'!$A$6:$A$3005,"&lt;"&amp;'الإعدادات'!$B$6))</f>
        <v/>
      </c>
      <c r="N349" s="22">
        <f>IF(A349&amp;""="","",IF(K349+L349=0,"",K349/(K349+L349)))</f>
        <v/>
      </c>
      <c r="O349" s="6">
        <f>IF(A349&amp;""="","",IF(H349="","كود مجموعة غير موجود",IF(F349="متوقف","متوقف",IF(J349&gt;0,IF(I349=0,"لم يدفع","جزئي"),"مسدد"))))</f>
        <v/>
      </c>
      <c r="P349" s="6">
        <f>IF(A349&amp;""="","",IF(AND(N('الإعدادات'!$B$7)&gt;0,L349&gt;='الإعدادات'!$B$7),"غياب متكرر",""))</f>
        <v/>
      </c>
      <c r="Q349" s="20">
        <f>IF(ISNUMBER(J349),IF(J349&gt;0,COUNTIFS($J$6:$J$505,"&gt;"&amp;J349)+COUNTIFS($J$6:J349,J349),""),"")</f>
        <v/>
      </c>
    </row>
    <row r="350">
      <c r="A350" s="5" t="n"/>
      <c r="B350" s="5" t="n"/>
      <c r="C350" s="17" t="n"/>
      <c r="D350" s="5" t="n"/>
      <c r="E350" s="18" t="n"/>
      <c r="F350" s="5" t="n"/>
      <c r="G350" s="6">
        <f>IF(A350&amp;""="","",IFERROR(INDEX('المجموعات'!$B$6:$B$105,MATCH(D350&amp;"",'المجموعات'!$A$6:$A$105,0))&amp;" - "&amp;INDEX('المجموعات'!$C$6:$C$105,MATCH(D350&amp;"",'المجموعات'!$A$6:$A$105,0)),"كود مجموعة غير موجود"))</f>
        <v/>
      </c>
      <c r="H350" s="21">
        <f>IF(A350&amp;""="","",IF(F350="متوقف",0,IFERROR(MAX(0,INDEX('المجموعات'!$F$6:$F$105,MATCH(D350&amp;"",'المجموعات'!$A$6:$A$105,0))-N(E350)),"")))</f>
        <v/>
      </c>
      <c r="I350" s="21">
        <f>IF(A350&amp;""="","",SUMIFS('الدفعات'!$E$6:$E$2005,'الدفعات'!$B$6:$B$2005,A350&amp;"",'الدفعات'!$C$6:$C$2005,D350&amp;"",'الدفعات'!$D$6:$D$2005,"&gt;="&amp;'الإعدادات'!$B$5,'الدفعات'!$D$6:$D$2005,"&lt;"&amp;'الإعدادات'!$B$6))</f>
        <v/>
      </c>
      <c r="J350" s="21">
        <f>IF(H350="","",ROUND(H350-I350,2))</f>
        <v/>
      </c>
      <c r="K350" s="20">
        <f>IF(A350&amp;""="","",COUNTIFS('الحضور'!$C$6:$C$3005,A350&amp;"",'الحضور'!$B$6:$B$3005,D350&amp;"",'الحضور'!$D$6:$D$3005,"حاضر",'الحضور'!$A$6:$A$3005,"&gt;="&amp;'الإعدادات'!$B$5,'الحضور'!$A$6:$A$3005,"&lt;"&amp;'الإعدادات'!$B$6))</f>
        <v/>
      </c>
      <c r="L350" s="20">
        <f>IF(A350&amp;""="","",COUNTIFS('الحضور'!$C$6:$C$3005,A350&amp;"",'الحضور'!$B$6:$B$3005,D350&amp;"",'الحضور'!$D$6:$D$3005,"غائب",'الحضور'!$A$6:$A$3005,"&gt;="&amp;'الإعدادات'!$B$5,'الحضور'!$A$6:$A$3005,"&lt;"&amp;'الإعدادات'!$B$6))</f>
        <v/>
      </c>
      <c r="M350" s="20">
        <f>IF(A350&amp;""="","",COUNTIFS('الحضور'!$C$6:$C$3005,A350&amp;"",'الحضور'!$B$6:$B$3005,D350&amp;"",'الحضور'!$D$6:$D$3005,"غائب بعذر",'الحضور'!$A$6:$A$3005,"&gt;="&amp;'الإعدادات'!$B$5,'الحضور'!$A$6:$A$3005,"&lt;"&amp;'الإعدادات'!$B$6))</f>
        <v/>
      </c>
      <c r="N350" s="22">
        <f>IF(A350&amp;""="","",IF(K350+L350=0,"",K350/(K350+L350)))</f>
        <v/>
      </c>
      <c r="O350" s="6">
        <f>IF(A350&amp;""="","",IF(H350="","كود مجموعة غير موجود",IF(F350="متوقف","متوقف",IF(J350&gt;0,IF(I350=0,"لم يدفع","جزئي"),"مسدد"))))</f>
        <v/>
      </c>
      <c r="P350" s="6">
        <f>IF(A350&amp;""="","",IF(AND(N('الإعدادات'!$B$7)&gt;0,L350&gt;='الإعدادات'!$B$7),"غياب متكرر",""))</f>
        <v/>
      </c>
      <c r="Q350" s="20">
        <f>IF(ISNUMBER(J350),IF(J350&gt;0,COUNTIFS($J$6:$J$505,"&gt;"&amp;J350)+COUNTIFS($J$6:J350,J350),""),"")</f>
        <v/>
      </c>
    </row>
    <row r="351">
      <c r="A351" s="5" t="n"/>
      <c r="B351" s="5" t="n"/>
      <c r="C351" s="17" t="n"/>
      <c r="D351" s="5" t="n"/>
      <c r="E351" s="18" t="n"/>
      <c r="F351" s="5" t="n"/>
      <c r="G351" s="6">
        <f>IF(A351&amp;""="","",IFERROR(INDEX('المجموعات'!$B$6:$B$105,MATCH(D351&amp;"",'المجموعات'!$A$6:$A$105,0))&amp;" - "&amp;INDEX('المجموعات'!$C$6:$C$105,MATCH(D351&amp;"",'المجموعات'!$A$6:$A$105,0)),"كود مجموعة غير موجود"))</f>
        <v/>
      </c>
      <c r="H351" s="21">
        <f>IF(A351&amp;""="","",IF(F351="متوقف",0,IFERROR(MAX(0,INDEX('المجموعات'!$F$6:$F$105,MATCH(D351&amp;"",'المجموعات'!$A$6:$A$105,0))-N(E351)),"")))</f>
        <v/>
      </c>
      <c r="I351" s="21">
        <f>IF(A351&amp;""="","",SUMIFS('الدفعات'!$E$6:$E$2005,'الدفعات'!$B$6:$B$2005,A351&amp;"",'الدفعات'!$C$6:$C$2005,D351&amp;"",'الدفعات'!$D$6:$D$2005,"&gt;="&amp;'الإعدادات'!$B$5,'الدفعات'!$D$6:$D$2005,"&lt;"&amp;'الإعدادات'!$B$6))</f>
        <v/>
      </c>
      <c r="J351" s="21">
        <f>IF(H351="","",ROUND(H351-I351,2))</f>
        <v/>
      </c>
      <c r="K351" s="20">
        <f>IF(A351&amp;""="","",COUNTIFS('الحضور'!$C$6:$C$3005,A351&amp;"",'الحضور'!$B$6:$B$3005,D351&amp;"",'الحضور'!$D$6:$D$3005,"حاضر",'الحضور'!$A$6:$A$3005,"&gt;="&amp;'الإعدادات'!$B$5,'الحضور'!$A$6:$A$3005,"&lt;"&amp;'الإعدادات'!$B$6))</f>
        <v/>
      </c>
      <c r="L351" s="20">
        <f>IF(A351&amp;""="","",COUNTIFS('الحضور'!$C$6:$C$3005,A351&amp;"",'الحضور'!$B$6:$B$3005,D351&amp;"",'الحضور'!$D$6:$D$3005,"غائب",'الحضور'!$A$6:$A$3005,"&gt;="&amp;'الإعدادات'!$B$5,'الحضور'!$A$6:$A$3005,"&lt;"&amp;'الإعدادات'!$B$6))</f>
        <v/>
      </c>
      <c r="M351" s="20">
        <f>IF(A351&amp;""="","",COUNTIFS('الحضور'!$C$6:$C$3005,A351&amp;"",'الحضور'!$B$6:$B$3005,D351&amp;"",'الحضور'!$D$6:$D$3005,"غائب بعذر",'الحضور'!$A$6:$A$3005,"&gt;="&amp;'الإعدادات'!$B$5,'الحضور'!$A$6:$A$3005,"&lt;"&amp;'الإعدادات'!$B$6))</f>
        <v/>
      </c>
      <c r="N351" s="22">
        <f>IF(A351&amp;""="","",IF(K351+L351=0,"",K351/(K351+L351)))</f>
        <v/>
      </c>
      <c r="O351" s="6">
        <f>IF(A351&amp;""="","",IF(H351="","كود مجموعة غير موجود",IF(F351="متوقف","متوقف",IF(J351&gt;0,IF(I351=0,"لم يدفع","جزئي"),"مسدد"))))</f>
        <v/>
      </c>
      <c r="P351" s="6">
        <f>IF(A351&amp;""="","",IF(AND(N('الإعدادات'!$B$7)&gt;0,L351&gt;='الإعدادات'!$B$7),"غياب متكرر",""))</f>
        <v/>
      </c>
      <c r="Q351" s="20">
        <f>IF(ISNUMBER(J351),IF(J351&gt;0,COUNTIFS($J$6:$J$505,"&gt;"&amp;J351)+COUNTIFS($J$6:J351,J351),""),"")</f>
        <v/>
      </c>
    </row>
    <row r="352">
      <c r="A352" s="5" t="n"/>
      <c r="B352" s="5" t="n"/>
      <c r="C352" s="17" t="n"/>
      <c r="D352" s="5" t="n"/>
      <c r="E352" s="18" t="n"/>
      <c r="F352" s="5" t="n"/>
      <c r="G352" s="6">
        <f>IF(A352&amp;""="","",IFERROR(INDEX('المجموعات'!$B$6:$B$105,MATCH(D352&amp;"",'المجموعات'!$A$6:$A$105,0))&amp;" - "&amp;INDEX('المجموعات'!$C$6:$C$105,MATCH(D352&amp;"",'المجموعات'!$A$6:$A$105,0)),"كود مجموعة غير موجود"))</f>
        <v/>
      </c>
      <c r="H352" s="21">
        <f>IF(A352&amp;""="","",IF(F352="متوقف",0,IFERROR(MAX(0,INDEX('المجموعات'!$F$6:$F$105,MATCH(D352&amp;"",'المجموعات'!$A$6:$A$105,0))-N(E352)),"")))</f>
        <v/>
      </c>
      <c r="I352" s="21">
        <f>IF(A352&amp;""="","",SUMIFS('الدفعات'!$E$6:$E$2005,'الدفعات'!$B$6:$B$2005,A352&amp;"",'الدفعات'!$C$6:$C$2005,D352&amp;"",'الدفعات'!$D$6:$D$2005,"&gt;="&amp;'الإعدادات'!$B$5,'الدفعات'!$D$6:$D$2005,"&lt;"&amp;'الإعدادات'!$B$6))</f>
        <v/>
      </c>
      <c r="J352" s="21">
        <f>IF(H352="","",ROUND(H352-I352,2))</f>
        <v/>
      </c>
      <c r="K352" s="20">
        <f>IF(A352&amp;""="","",COUNTIFS('الحضور'!$C$6:$C$3005,A352&amp;"",'الحضور'!$B$6:$B$3005,D352&amp;"",'الحضور'!$D$6:$D$3005,"حاضر",'الحضور'!$A$6:$A$3005,"&gt;="&amp;'الإعدادات'!$B$5,'الحضور'!$A$6:$A$3005,"&lt;"&amp;'الإعدادات'!$B$6))</f>
        <v/>
      </c>
      <c r="L352" s="20">
        <f>IF(A352&amp;""="","",COUNTIFS('الحضور'!$C$6:$C$3005,A352&amp;"",'الحضور'!$B$6:$B$3005,D352&amp;"",'الحضور'!$D$6:$D$3005,"غائب",'الحضور'!$A$6:$A$3005,"&gt;="&amp;'الإعدادات'!$B$5,'الحضور'!$A$6:$A$3005,"&lt;"&amp;'الإعدادات'!$B$6))</f>
        <v/>
      </c>
      <c r="M352" s="20">
        <f>IF(A352&amp;""="","",COUNTIFS('الحضور'!$C$6:$C$3005,A352&amp;"",'الحضور'!$B$6:$B$3005,D352&amp;"",'الحضور'!$D$6:$D$3005,"غائب بعذر",'الحضور'!$A$6:$A$3005,"&gt;="&amp;'الإعدادات'!$B$5,'الحضور'!$A$6:$A$3005,"&lt;"&amp;'الإعدادات'!$B$6))</f>
        <v/>
      </c>
      <c r="N352" s="22">
        <f>IF(A352&amp;""="","",IF(K352+L352=0,"",K352/(K352+L352)))</f>
        <v/>
      </c>
      <c r="O352" s="6">
        <f>IF(A352&amp;""="","",IF(H352="","كود مجموعة غير موجود",IF(F352="متوقف","متوقف",IF(J352&gt;0,IF(I352=0,"لم يدفع","جزئي"),"مسدد"))))</f>
        <v/>
      </c>
      <c r="P352" s="6">
        <f>IF(A352&amp;""="","",IF(AND(N('الإعدادات'!$B$7)&gt;0,L352&gt;='الإعدادات'!$B$7),"غياب متكرر",""))</f>
        <v/>
      </c>
      <c r="Q352" s="20">
        <f>IF(ISNUMBER(J352),IF(J352&gt;0,COUNTIFS($J$6:$J$505,"&gt;"&amp;J352)+COUNTIFS($J$6:J352,J352),""),"")</f>
        <v/>
      </c>
    </row>
    <row r="353">
      <c r="A353" s="5" t="n"/>
      <c r="B353" s="5" t="n"/>
      <c r="C353" s="17" t="n"/>
      <c r="D353" s="5" t="n"/>
      <c r="E353" s="18" t="n"/>
      <c r="F353" s="5" t="n"/>
      <c r="G353" s="6">
        <f>IF(A353&amp;""="","",IFERROR(INDEX('المجموعات'!$B$6:$B$105,MATCH(D353&amp;"",'المجموعات'!$A$6:$A$105,0))&amp;" - "&amp;INDEX('المجموعات'!$C$6:$C$105,MATCH(D353&amp;"",'المجموعات'!$A$6:$A$105,0)),"كود مجموعة غير موجود"))</f>
        <v/>
      </c>
      <c r="H353" s="21">
        <f>IF(A353&amp;""="","",IF(F353="متوقف",0,IFERROR(MAX(0,INDEX('المجموعات'!$F$6:$F$105,MATCH(D353&amp;"",'المجموعات'!$A$6:$A$105,0))-N(E353)),"")))</f>
        <v/>
      </c>
      <c r="I353" s="21">
        <f>IF(A353&amp;""="","",SUMIFS('الدفعات'!$E$6:$E$2005,'الدفعات'!$B$6:$B$2005,A353&amp;"",'الدفعات'!$C$6:$C$2005,D353&amp;"",'الدفعات'!$D$6:$D$2005,"&gt;="&amp;'الإعدادات'!$B$5,'الدفعات'!$D$6:$D$2005,"&lt;"&amp;'الإعدادات'!$B$6))</f>
        <v/>
      </c>
      <c r="J353" s="21">
        <f>IF(H353="","",ROUND(H353-I353,2))</f>
        <v/>
      </c>
      <c r="K353" s="20">
        <f>IF(A353&amp;""="","",COUNTIFS('الحضور'!$C$6:$C$3005,A353&amp;"",'الحضور'!$B$6:$B$3005,D353&amp;"",'الحضور'!$D$6:$D$3005,"حاضر",'الحضور'!$A$6:$A$3005,"&gt;="&amp;'الإعدادات'!$B$5,'الحضور'!$A$6:$A$3005,"&lt;"&amp;'الإعدادات'!$B$6))</f>
        <v/>
      </c>
      <c r="L353" s="20">
        <f>IF(A353&amp;""="","",COUNTIFS('الحضور'!$C$6:$C$3005,A353&amp;"",'الحضور'!$B$6:$B$3005,D353&amp;"",'الحضور'!$D$6:$D$3005,"غائب",'الحضور'!$A$6:$A$3005,"&gt;="&amp;'الإعدادات'!$B$5,'الحضور'!$A$6:$A$3005,"&lt;"&amp;'الإعدادات'!$B$6))</f>
        <v/>
      </c>
      <c r="M353" s="20">
        <f>IF(A353&amp;""="","",COUNTIFS('الحضور'!$C$6:$C$3005,A353&amp;"",'الحضور'!$B$6:$B$3005,D353&amp;"",'الحضور'!$D$6:$D$3005,"غائب بعذر",'الحضور'!$A$6:$A$3005,"&gt;="&amp;'الإعدادات'!$B$5,'الحضور'!$A$6:$A$3005,"&lt;"&amp;'الإعدادات'!$B$6))</f>
        <v/>
      </c>
      <c r="N353" s="22">
        <f>IF(A353&amp;""="","",IF(K353+L353=0,"",K353/(K353+L353)))</f>
        <v/>
      </c>
      <c r="O353" s="6">
        <f>IF(A353&amp;""="","",IF(H353="","كود مجموعة غير موجود",IF(F353="متوقف","متوقف",IF(J353&gt;0,IF(I353=0,"لم يدفع","جزئي"),"مسدد"))))</f>
        <v/>
      </c>
      <c r="P353" s="6">
        <f>IF(A353&amp;""="","",IF(AND(N('الإعدادات'!$B$7)&gt;0,L353&gt;='الإعدادات'!$B$7),"غياب متكرر",""))</f>
        <v/>
      </c>
      <c r="Q353" s="20">
        <f>IF(ISNUMBER(J353),IF(J353&gt;0,COUNTIFS($J$6:$J$505,"&gt;"&amp;J353)+COUNTIFS($J$6:J353,J353),""),"")</f>
        <v/>
      </c>
    </row>
    <row r="354">
      <c r="A354" s="5" t="n"/>
      <c r="B354" s="5" t="n"/>
      <c r="C354" s="17" t="n"/>
      <c r="D354" s="5" t="n"/>
      <c r="E354" s="18" t="n"/>
      <c r="F354" s="5" t="n"/>
      <c r="G354" s="6">
        <f>IF(A354&amp;""="","",IFERROR(INDEX('المجموعات'!$B$6:$B$105,MATCH(D354&amp;"",'المجموعات'!$A$6:$A$105,0))&amp;" - "&amp;INDEX('المجموعات'!$C$6:$C$105,MATCH(D354&amp;"",'المجموعات'!$A$6:$A$105,0)),"كود مجموعة غير موجود"))</f>
        <v/>
      </c>
      <c r="H354" s="21">
        <f>IF(A354&amp;""="","",IF(F354="متوقف",0,IFERROR(MAX(0,INDEX('المجموعات'!$F$6:$F$105,MATCH(D354&amp;"",'المجموعات'!$A$6:$A$105,0))-N(E354)),"")))</f>
        <v/>
      </c>
      <c r="I354" s="21">
        <f>IF(A354&amp;""="","",SUMIFS('الدفعات'!$E$6:$E$2005,'الدفعات'!$B$6:$B$2005,A354&amp;"",'الدفعات'!$C$6:$C$2005,D354&amp;"",'الدفعات'!$D$6:$D$2005,"&gt;="&amp;'الإعدادات'!$B$5,'الدفعات'!$D$6:$D$2005,"&lt;"&amp;'الإعدادات'!$B$6))</f>
        <v/>
      </c>
      <c r="J354" s="21">
        <f>IF(H354="","",ROUND(H354-I354,2))</f>
        <v/>
      </c>
      <c r="K354" s="20">
        <f>IF(A354&amp;""="","",COUNTIFS('الحضور'!$C$6:$C$3005,A354&amp;"",'الحضور'!$B$6:$B$3005,D354&amp;"",'الحضور'!$D$6:$D$3005,"حاضر",'الحضور'!$A$6:$A$3005,"&gt;="&amp;'الإعدادات'!$B$5,'الحضور'!$A$6:$A$3005,"&lt;"&amp;'الإعدادات'!$B$6))</f>
        <v/>
      </c>
      <c r="L354" s="20">
        <f>IF(A354&amp;""="","",COUNTIFS('الحضور'!$C$6:$C$3005,A354&amp;"",'الحضور'!$B$6:$B$3005,D354&amp;"",'الحضور'!$D$6:$D$3005,"غائب",'الحضور'!$A$6:$A$3005,"&gt;="&amp;'الإعدادات'!$B$5,'الحضور'!$A$6:$A$3005,"&lt;"&amp;'الإعدادات'!$B$6))</f>
        <v/>
      </c>
      <c r="M354" s="20">
        <f>IF(A354&amp;""="","",COUNTIFS('الحضور'!$C$6:$C$3005,A354&amp;"",'الحضور'!$B$6:$B$3005,D354&amp;"",'الحضور'!$D$6:$D$3005,"غائب بعذر",'الحضور'!$A$6:$A$3005,"&gt;="&amp;'الإعدادات'!$B$5,'الحضور'!$A$6:$A$3005,"&lt;"&amp;'الإعدادات'!$B$6))</f>
        <v/>
      </c>
      <c r="N354" s="22">
        <f>IF(A354&amp;""="","",IF(K354+L354=0,"",K354/(K354+L354)))</f>
        <v/>
      </c>
      <c r="O354" s="6">
        <f>IF(A354&amp;""="","",IF(H354="","كود مجموعة غير موجود",IF(F354="متوقف","متوقف",IF(J354&gt;0,IF(I354=0,"لم يدفع","جزئي"),"مسدد"))))</f>
        <v/>
      </c>
      <c r="P354" s="6">
        <f>IF(A354&amp;""="","",IF(AND(N('الإعدادات'!$B$7)&gt;0,L354&gt;='الإعدادات'!$B$7),"غياب متكرر",""))</f>
        <v/>
      </c>
      <c r="Q354" s="20">
        <f>IF(ISNUMBER(J354),IF(J354&gt;0,COUNTIFS($J$6:$J$505,"&gt;"&amp;J354)+COUNTIFS($J$6:J354,J354),""),"")</f>
        <v/>
      </c>
    </row>
    <row r="355">
      <c r="A355" s="5" t="n"/>
      <c r="B355" s="5" t="n"/>
      <c r="C355" s="17" t="n"/>
      <c r="D355" s="5" t="n"/>
      <c r="E355" s="18" t="n"/>
      <c r="F355" s="5" t="n"/>
      <c r="G355" s="6">
        <f>IF(A355&amp;""="","",IFERROR(INDEX('المجموعات'!$B$6:$B$105,MATCH(D355&amp;"",'المجموعات'!$A$6:$A$105,0))&amp;" - "&amp;INDEX('المجموعات'!$C$6:$C$105,MATCH(D355&amp;"",'المجموعات'!$A$6:$A$105,0)),"كود مجموعة غير موجود"))</f>
        <v/>
      </c>
      <c r="H355" s="21">
        <f>IF(A355&amp;""="","",IF(F355="متوقف",0,IFERROR(MAX(0,INDEX('المجموعات'!$F$6:$F$105,MATCH(D355&amp;"",'المجموعات'!$A$6:$A$105,0))-N(E355)),"")))</f>
        <v/>
      </c>
      <c r="I355" s="21">
        <f>IF(A355&amp;""="","",SUMIFS('الدفعات'!$E$6:$E$2005,'الدفعات'!$B$6:$B$2005,A355&amp;"",'الدفعات'!$C$6:$C$2005,D355&amp;"",'الدفعات'!$D$6:$D$2005,"&gt;="&amp;'الإعدادات'!$B$5,'الدفعات'!$D$6:$D$2005,"&lt;"&amp;'الإعدادات'!$B$6))</f>
        <v/>
      </c>
      <c r="J355" s="21">
        <f>IF(H355="","",ROUND(H355-I355,2))</f>
        <v/>
      </c>
      <c r="K355" s="20">
        <f>IF(A355&amp;""="","",COUNTIFS('الحضور'!$C$6:$C$3005,A355&amp;"",'الحضور'!$B$6:$B$3005,D355&amp;"",'الحضور'!$D$6:$D$3005,"حاضر",'الحضور'!$A$6:$A$3005,"&gt;="&amp;'الإعدادات'!$B$5,'الحضور'!$A$6:$A$3005,"&lt;"&amp;'الإعدادات'!$B$6))</f>
        <v/>
      </c>
      <c r="L355" s="20">
        <f>IF(A355&amp;""="","",COUNTIFS('الحضور'!$C$6:$C$3005,A355&amp;"",'الحضور'!$B$6:$B$3005,D355&amp;"",'الحضور'!$D$6:$D$3005,"غائب",'الحضور'!$A$6:$A$3005,"&gt;="&amp;'الإعدادات'!$B$5,'الحضور'!$A$6:$A$3005,"&lt;"&amp;'الإعدادات'!$B$6))</f>
        <v/>
      </c>
      <c r="M355" s="20">
        <f>IF(A355&amp;""="","",COUNTIFS('الحضور'!$C$6:$C$3005,A355&amp;"",'الحضور'!$B$6:$B$3005,D355&amp;"",'الحضور'!$D$6:$D$3005,"غائب بعذر",'الحضور'!$A$6:$A$3005,"&gt;="&amp;'الإعدادات'!$B$5,'الحضور'!$A$6:$A$3005,"&lt;"&amp;'الإعدادات'!$B$6))</f>
        <v/>
      </c>
      <c r="N355" s="22">
        <f>IF(A355&amp;""="","",IF(K355+L355=0,"",K355/(K355+L355)))</f>
        <v/>
      </c>
      <c r="O355" s="6">
        <f>IF(A355&amp;""="","",IF(H355="","كود مجموعة غير موجود",IF(F355="متوقف","متوقف",IF(J355&gt;0,IF(I355=0,"لم يدفع","جزئي"),"مسدد"))))</f>
        <v/>
      </c>
      <c r="P355" s="6">
        <f>IF(A355&amp;""="","",IF(AND(N('الإعدادات'!$B$7)&gt;0,L355&gt;='الإعدادات'!$B$7),"غياب متكرر",""))</f>
        <v/>
      </c>
      <c r="Q355" s="20">
        <f>IF(ISNUMBER(J355),IF(J355&gt;0,COUNTIFS($J$6:$J$505,"&gt;"&amp;J355)+COUNTIFS($J$6:J355,J355),""),"")</f>
        <v/>
      </c>
    </row>
    <row r="356">
      <c r="A356" s="5" t="n"/>
      <c r="B356" s="5" t="n"/>
      <c r="C356" s="17" t="n"/>
      <c r="D356" s="5" t="n"/>
      <c r="E356" s="18" t="n"/>
      <c r="F356" s="5" t="n"/>
      <c r="G356" s="6">
        <f>IF(A356&amp;""="","",IFERROR(INDEX('المجموعات'!$B$6:$B$105,MATCH(D356&amp;"",'المجموعات'!$A$6:$A$105,0))&amp;" - "&amp;INDEX('المجموعات'!$C$6:$C$105,MATCH(D356&amp;"",'المجموعات'!$A$6:$A$105,0)),"كود مجموعة غير موجود"))</f>
        <v/>
      </c>
      <c r="H356" s="21">
        <f>IF(A356&amp;""="","",IF(F356="متوقف",0,IFERROR(MAX(0,INDEX('المجموعات'!$F$6:$F$105,MATCH(D356&amp;"",'المجموعات'!$A$6:$A$105,0))-N(E356)),"")))</f>
        <v/>
      </c>
      <c r="I356" s="21">
        <f>IF(A356&amp;""="","",SUMIFS('الدفعات'!$E$6:$E$2005,'الدفعات'!$B$6:$B$2005,A356&amp;"",'الدفعات'!$C$6:$C$2005,D356&amp;"",'الدفعات'!$D$6:$D$2005,"&gt;="&amp;'الإعدادات'!$B$5,'الدفعات'!$D$6:$D$2005,"&lt;"&amp;'الإعدادات'!$B$6))</f>
        <v/>
      </c>
      <c r="J356" s="21">
        <f>IF(H356="","",ROUND(H356-I356,2))</f>
        <v/>
      </c>
      <c r="K356" s="20">
        <f>IF(A356&amp;""="","",COUNTIFS('الحضور'!$C$6:$C$3005,A356&amp;"",'الحضور'!$B$6:$B$3005,D356&amp;"",'الحضور'!$D$6:$D$3005,"حاضر",'الحضور'!$A$6:$A$3005,"&gt;="&amp;'الإعدادات'!$B$5,'الحضور'!$A$6:$A$3005,"&lt;"&amp;'الإعدادات'!$B$6))</f>
        <v/>
      </c>
      <c r="L356" s="20">
        <f>IF(A356&amp;""="","",COUNTIFS('الحضور'!$C$6:$C$3005,A356&amp;"",'الحضور'!$B$6:$B$3005,D356&amp;"",'الحضور'!$D$6:$D$3005,"غائب",'الحضور'!$A$6:$A$3005,"&gt;="&amp;'الإعدادات'!$B$5,'الحضور'!$A$6:$A$3005,"&lt;"&amp;'الإعدادات'!$B$6))</f>
        <v/>
      </c>
      <c r="M356" s="20">
        <f>IF(A356&amp;""="","",COUNTIFS('الحضور'!$C$6:$C$3005,A356&amp;"",'الحضور'!$B$6:$B$3005,D356&amp;"",'الحضور'!$D$6:$D$3005,"غائب بعذر",'الحضور'!$A$6:$A$3005,"&gt;="&amp;'الإعدادات'!$B$5,'الحضور'!$A$6:$A$3005,"&lt;"&amp;'الإعدادات'!$B$6))</f>
        <v/>
      </c>
      <c r="N356" s="22">
        <f>IF(A356&amp;""="","",IF(K356+L356=0,"",K356/(K356+L356)))</f>
        <v/>
      </c>
      <c r="O356" s="6">
        <f>IF(A356&amp;""="","",IF(H356="","كود مجموعة غير موجود",IF(F356="متوقف","متوقف",IF(J356&gt;0,IF(I356=0,"لم يدفع","جزئي"),"مسدد"))))</f>
        <v/>
      </c>
      <c r="P356" s="6">
        <f>IF(A356&amp;""="","",IF(AND(N('الإعدادات'!$B$7)&gt;0,L356&gt;='الإعدادات'!$B$7),"غياب متكرر",""))</f>
        <v/>
      </c>
      <c r="Q356" s="20">
        <f>IF(ISNUMBER(J356),IF(J356&gt;0,COUNTIFS($J$6:$J$505,"&gt;"&amp;J356)+COUNTIFS($J$6:J356,J356),""),"")</f>
        <v/>
      </c>
    </row>
    <row r="357">
      <c r="A357" s="5" t="n"/>
      <c r="B357" s="5" t="n"/>
      <c r="C357" s="17" t="n"/>
      <c r="D357" s="5" t="n"/>
      <c r="E357" s="18" t="n"/>
      <c r="F357" s="5" t="n"/>
      <c r="G357" s="6">
        <f>IF(A357&amp;""="","",IFERROR(INDEX('المجموعات'!$B$6:$B$105,MATCH(D357&amp;"",'المجموعات'!$A$6:$A$105,0))&amp;" - "&amp;INDEX('المجموعات'!$C$6:$C$105,MATCH(D357&amp;"",'المجموعات'!$A$6:$A$105,0)),"كود مجموعة غير موجود"))</f>
        <v/>
      </c>
      <c r="H357" s="21">
        <f>IF(A357&amp;""="","",IF(F357="متوقف",0,IFERROR(MAX(0,INDEX('المجموعات'!$F$6:$F$105,MATCH(D357&amp;"",'المجموعات'!$A$6:$A$105,0))-N(E357)),"")))</f>
        <v/>
      </c>
      <c r="I357" s="21">
        <f>IF(A357&amp;""="","",SUMIFS('الدفعات'!$E$6:$E$2005,'الدفعات'!$B$6:$B$2005,A357&amp;"",'الدفعات'!$C$6:$C$2005,D357&amp;"",'الدفعات'!$D$6:$D$2005,"&gt;="&amp;'الإعدادات'!$B$5,'الدفعات'!$D$6:$D$2005,"&lt;"&amp;'الإعدادات'!$B$6))</f>
        <v/>
      </c>
      <c r="J357" s="21">
        <f>IF(H357="","",ROUND(H357-I357,2))</f>
        <v/>
      </c>
      <c r="K357" s="20">
        <f>IF(A357&amp;""="","",COUNTIFS('الحضور'!$C$6:$C$3005,A357&amp;"",'الحضور'!$B$6:$B$3005,D357&amp;"",'الحضور'!$D$6:$D$3005,"حاضر",'الحضور'!$A$6:$A$3005,"&gt;="&amp;'الإعدادات'!$B$5,'الحضور'!$A$6:$A$3005,"&lt;"&amp;'الإعدادات'!$B$6))</f>
        <v/>
      </c>
      <c r="L357" s="20">
        <f>IF(A357&amp;""="","",COUNTIFS('الحضور'!$C$6:$C$3005,A357&amp;"",'الحضور'!$B$6:$B$3005,D357&amp;"",'الحضور'!$D$6:$D$3005,"غائب",'الحضور'!$A$6:$A$3005,"&gt;="&amp;'الإعدادات'!$B$5,'الحضور'!$A$6:$A$3005,"&lt;"&amp;'الإعدادات'!$B$6))</f>
        <v/>
      </c>
      <c r="M357" s="20">
        <f>IF(A357&amp;""="","",COUNTIFS('الحضور'!$C$6:$C$3005,A357&amp;"",'الحضور'!$B$6:$B$3005,D357&amp;"",'الحضور'!$D$6:$D$3005,"غائب بعذر",'الحضور'!$A$6:$A$3005,"&gt;="&amp;'الإعدادات'!$B$5,'الحضور'!$A$6:$A$3005,"&lt;"&amp;'الإعدادات'!$B$6))</f>
        <v/>
      </c>
      <c r="N357" s="22">
        <f>IF(A357&amp;""="","",IF(K357+L357=0,"",K357/(K357+L357)))</f>
        <v/>
      </c>
      <c r="O357" s="6">
        <f>IF(A357&amp;""="","",IF(H357="","كود مجموعة غير موجود",IF(F357="متوقف","متوقف",IF(J357&gt;0,IF(I357=0,"لم يدفع","جزئي"),"مسدد"))))</f>
        <v/>
      </c>
      <c r="P357" s="6">
        <f>IF(A357&amp;""="","",IF(AND(N('الإعدادات'!$B$7)&gt;0,L357&gt;='الإعدادات'!$B$7),"غياب متكرر",""))</f>
        <v/>
      </c>
      <c r="Q357" s="20">
        <f>IF(ISNUMBER(J357),IF(J357&gt;0,COUNTIFS($J$6:$J$505,"&gt;"&amp;J357)+COUNTIFS($J$6:J357,J357),""),"")</f>
        <v/>
      </c>
    </row>
    <row r="358">
      <c r="A358" s="5" t="n"/>
      <c r="B358" s="5" t="n"/>
      <c r="C358" s="17" t="n"/>
      <c r="D358" s="5" t="n"/>
      <c r="E358" s="18" t="n"/>
      <c r="F358" s="5" t="n"/>
      <c r="G358" s="6">
        <f>IF(A358&amp;""="","",IFERROR(INDEX('المجموعات'!$B$6:$B$105,MATCH(D358&amp;"",'المجموعات'!$A$6:$A$105,0))&amp;" - "&amp;INDEX('المجموعات'!$C$6:$C$105,MATCH(D358&amp;"",'المجموعات'!$A$6:$A$105,0)),"كود مجموعة غير موجود"))</f>
        <v/>
      </c>
      <c r="H358" s="21">
        <f>IF(A358&amp;""="","",IF(F358="متوقف",0,IFERROR(MAX(0,INDEX('المجموعات'!$F$6:$F$105,MATCH(D358&amp;"",'المجموعات'!$A$6:$A$105,0))-N(E358)),"")))</f>
        <v/>
      </c>
      <c r="I358" s="21">
        <f>IF(A358&amp;""="","",SUMIFS('الدفعات'!$E$6:$E$2005,'الدفعات'!$B$6:$B$2005,A358&amp;"",'الدفعات'!$C$6:$C$2005,D358&amp;"",'الدفعات'!$D$6:$D$2005,"&gt;="&amp;'الإعدادات'!$B$5,'الدفعات'!$D$6:$D$2005,"&lt;"&amp;'الإعدادات'!$B$6))</f>
        <v/>
      </c>
      <c r="J358" s="21">
        <f>IF(H358="","",ROUND(H358-I358,2))</f>
        <v/>
      </c>
      <c r="K358" s="20">
        <f>IF(A358&amp;""="","",COUNTIFS('الحضور'!$C$6:$C$3005,A358&amp;"",'الحضور'!$B$6:$B$3005,D358&amp;"",'الحضور'!$D$6:$D$3005,"حاضر",'الحضور'!$A$6:$A$3005,"&gt;="&amp;'الإعدادات'!$B$5,'الحضور'!$A$6:$A$3005,"&lt;"&amp;'الإعدادات'!$B$6))</f>
        <v/>
      </c>
      <c r="L358" s="20">
        <f>IF(A358&amp;""="","",COUNTIFS('الحضور'!$C$6:$C$3005,A358&amp;"",'الحضور'!$B$6:$B$3005,D358&amp;"",'الحضور'!$D$6:$D$3005,"غائب",'الحضور'!$A$6:$A$3005,"&gt;="&amp;'الإعدادات'!$B$5,'الحضور'!$A$6:$A$3005,"&lt;"&amp;'الإعدادات'!$B$6))</f>
        <v/>
      </c>
      <c r="M358" s="20">
        <f>IF(A358&amp;""="","",COUNTIFS('الحضور'!$C$6:$C$3005,A358&amp;"",'الحضور'!$B$6:$B$3005,D358&amp;"",'الحضور'!$D$6:$D$3005,"غائب بعذر",'الحضور'!$A$6:$A$3005,"&gt;="&amp;'الإعدادات'!$B$5,'الحضور'!$A$6:$A$3005,"&lt;"&amp;'الإعدادات'!$B$6))</f>
        <v/>
      </c>
      <c r="N358" s="22">
        <f>IF(A358&amp;""="","",IF(K358+L358=0,"",K358/(K358+L358)))</f>
        <v/>
      </c>
      <c r="O358" s="6">
        <f>IF(A358&amp;""="","",IF(H358="","كود مجموعة غير موجود",IF(F358="متوقف","متوقف",IF(J358&gt;0,IF(I358=0,"لم يدفع","جزئي"),"مسدد"))))</f>
        <v/>
      </c>
      <c r="P358" s="6">
        <f>IF(A358&amp;""="","",IF(AND(N('الإعدادات'!$B$7)&gt;0,L358&gt;='الإعدادات'!$B$7),"غياب متكرر",""))</f>
        <v/>
      </c>
      <c r="Q358" s="20">
        <f>IF(ISNUMBER(J358),IF(J358&gt;0,COUNTIFS($J$6:$J$505,"&gt;"&amp;J358)+COUNTIFS($J$6:J358,J358),""),"")</f>
        <v/>
      </c>
    </row>
    <row r="359">
      <c r="A359" s="5" t="n"/>
      <c r="B359" s="5" t="n"/>
      <c r="C359" s="17" t="n"/>
      <c r="D359" s="5" t="n"/>
      <c r="E359" s="18" t="n"/>
      <c r="F359" s="5" t="n"/>
      <c r="G359" s="6">
        <f>IF(A359&amp;""="","",IFERROR(INDEX('المجموعات'!$B$6:$B$105,MATCH(D359&amp;"",'المجموعات'!$A$6:$A$105,0))&amp;" - "&amp;INDEX('المجموعات'!$C$6:$C$105,MATCH(D359&amp;"",'المجموعات'!$A$6:$A$105,0)),"كود مجموعة غير موجود"))</f>
        <v/>
      </c>
      <c r="H359" s="21">
        <f>IF(A359&amp;""="","",IF(F359="متوقف",0,IFERROR(MAX(0,INDEX('المجموعات'!$F$6:$F$105,MATCH(D359&amp;"",'المجموعات'!$A$6:$A$105,0))-N(E359)),"")))</f>
        <v/>
      </c>
      <c r="I359" s="21">
        <f>IF(A359&amp;""="","",SUMIFS('الدفعات'!$E$6:$E$2005,'الدفعات'!$B$6:$B$2005,A359&amp;"",'الدفعات'!$C$6:$C$2005,D359&amp;"",'الدفعات'!$D$6:$D$2005,"&gt;="&amp;'الإعدادات'!$B$5,'الدفعات'!$D$6:$D$2005,"&lt;"&amp;'الإعدادات'!$B$6))</f>
        <v/>
      </c>
      <c r="J359" s="21">
        <f>IF(H359="","",ROUND(H359-I359,2))</f>
        <v/>
      </c>
      <c r="K359" s="20">
        <f>IF(A359&amp;""="","",COUNTIFS('الحضور'!$C$6:$C$3005,A359&amp;"",'الحضور'!$B$6:$B$3005,D359&amp;"",'الحضور'!$D$6:$D$3005,"حاضر",'الحضور'!$A$6:$A$3005,"&gt;="&amp;'الإعدادات'!$B$5,'الحضور'!$A$6:$A$3005,"&lt;"&amp;'الإعدادات'!$B$6))</f>
        <v/>
      </c>
      <c r="L359" s="20">
        <f>IF(A359&amp;""="","",COUNTIFS('الحضور'!$C$6:$C$3005,A359&amp;"",'الحضور'!$B$6:$B$3005,D359&amp;"",'الحضور'!$D$6:$D$3005,"غائب",'الحضور'!$A$6:$A$3005,"&gt;="&amp;'الإعدادات'!$B$5,'الحضور'!$A$6:$A$3005,"&lt;"&amp;'الإعدادات'!$B$6))</f>
        <v/>
      </c>
      <c r="M359" s="20">
        <f>IF(A359&amp;""="","",COUNTIFS('الحضور'!$C$6:$C$3005,A359&amp;"",'الحضور'!$B$6:$B$3005,D359&amp;"",'الحضور'!$D$6:$D$3005,"غائب بعذر",'الحضور'!$A$6:$A$3005,"&gt;="&amp;'الإعدادات'!$B$5,'الحضور'!$A$6:$A$3005,"&lt;"&amp;'الإعدادات'!$B$6))</f>
        <v/>
      </c>
      <c r="N359" s="22">
        <f>IF(A359&amp;""="","",IF(K359+L359=0,"",K359/(K359+L359)))</f>
        <v/>
      </c>
      <c r="O359" s="6">
        <f>IF(A359&amp;""="","",IF(H359="","كود مجموعة غير موجود",IF(F359="متوقف","متوقف",IF(J359&gt;0,IF(I359=0,"لم يدفع","جزئي"),"مسدد"))))</f>
        <v/>
      </c>
      <c r="P359" s="6">
        <f>IF(A359&amp;""="","",IF(AND(N('الإعدادات'!$B$7)&gt;0,L359&gt;='الإعدادات'!$B$7),"غياب متكرر",""))</f>
        <v/>
      </c>
      <c r="Q359" s="20">
        <f>IF(ISNUMBER(J359),IF(J359&gt;0,COUNTIFS($J$6:$J$505,"&gt;"&amp;J359)+COUNTIFS($J$6:J359,J359),""),"")</f>
        <v/>
      </c>
    </row>
    <row r="360">
      <c r="A360" s="5" t="n"/>
      <c r="B360" s="5" t="n"/>
      <c r="C360" s="17" t="n"/>
      <c r="D360" s="5" t="n"/>
      <c r="E360" s="18" t="n"/>
      <c r="F360" s="5" t="n"/>
      <c r="G360" s="6">
        <f>IF(A360&amp;""="","",IFERROR(INDEX('المجموعات'!$B$6:$B$105,MATCH(D360&amp;"",'المجموعات'!$A$6:$A$105,0))&amp;" - "&amp;INDEX('المجموعات'!$C$6:$C$105,MATCH(D360&amp;"",'المجموعات'!$A$6:$A$105,0)),"كود مجموعة غير موجود"))</f>
        <v/>
      </c>
      <c r="H360" s="21">
        <f>IF(A360&amp;""="","",IF(F360="متوقف",0,IFERROR(MAX(0,INDEX('المجموعات'!$F$6:$F$105,MATCH(D360&amp;"",'المجموعات'!$A$6:$A$105,0))-N(E360)),"")))</f>
        <v/>
      </c>
      <c r="I360" s="21">
        <f>IF(A360&amp;""="","",SUMIFS('الدفعات'!$E$6:$E$2005,'الدفعات'!$B$6:$B$2005,A360&amp;"",'الدفعات'!$C$6:$C$2005,D360&amp;"",'الدفعات'!$D$6:$D$2005,"&gt;="&amp;'الإعدادات'!$B$5,'الدفعات'!$D$6:$D$2005,"&lt;"&amp;'الإعدادات'!$B$6))</f>
        <v/>
      </c>
      <c r="J360" s="21">
        <f>IF(H360="","",ROUND(H360-I360,2))</f>
        <v/>
      </c>
      <c r="K360" s="20">
        <f>IF(A360&amp;""="","",COUNTIFS('الحضور'!$C$6:$C$3005,A360&amp;"",'الحضور'!$B$6:$B$3005,D360&amp;"",'الحضور'!$D$6:$D$3005,"حاضر",'الحضور'!$A$6:$A$3005,"&gt;="&amp;'الإعدادات'!$B$5,'الحضور'!$A$6:$A$3005,"&lt;"&amp;'الإعدادات'!$B$6))</f>
        <v/>
      </c>
      <c r="L360" s="20">
        <f>IF(A360&amp;""="","",COUNTIFS('الحضور'!$C$6:$C$3005,A360&amp;"",'الحضور'!$B$6:$B$3005,D360&amp;"",'الحضور'!$D$6:$D$3005,"غائب",'الحضور'!$A$6:$A$3005,"&gt;="&amp;'الإعدادات'!$B$5,'الحضور'!$A$6:$A$3005,"&lt;"&amp;'الإعدادات'!$B$6))</f>
        <v/>
      </c>
      <c r="M360" s="20">
        <f>IF(A360&amp;""="","",COUNTIFS('الحضور'!$C$6:$C$3005,A360&amp;"",'الحضور'!$B$6:$B$3005,D360&amp;"",'الحضور'!$D$6:$D$3005,"غائب بعذر",'الحضور'!$A$6:$A$3005,"&gt;="&amp;'الإعدادات'!$B$5,'الحضور'!$A$6:$A$3005,"&lt;"&amp;'الإعدادات'!$B$6))</f>
        <v/>
      </c>
      <c r="N360" s="22">
        <f>IF(A360&amp;""="","",IF(K360+L360=0,"",K360/(K360+L360)))</f>
        <v/>
      </c>
      <c r="O360" s="6">
        <f>IF(A360&amp;""="","",IF(H360="","كود مجموعة غير موجود",IF(F360="متوقف","متوقف",IF(J360&gt;0,IF(I360=0,"لم يدفع","جزئي"),"مسدد"))))</f>
        <v/>
      </c>
      <c r="P360" s="6">
        <f>IF(A360&amp;""="","",IF(AND(N('الإعدادات'!$B$7)&gt;0,L360&gt;='الإعدادات'!$B$7),"غياب متكرر",""))</f>
        <v/>
      </c>
      <c r="Q360" s="20">
        <f>IF(ISNUMBER(J360),IF(J360&gt;0,COUNTIFS($J$6:$J$505,"&gt;"&amp;J360)+COUNTIFS($J$6:J360,J360),""),"")</f>
        <v/>
      </c>
    </row>
    <row r="361">
      <c r="A361" s="5" t="n"/>
      <c r="B361" s="5" t="n"/>
      <c r="C361" s="17" t="n"/>
      <c r="D361" s="5" t="n"/>
      <c r="E361" s="18" t="n"/>
      <c r="F361" s="5" t="n"/>
      <c r="G361" s="6">
        <f>IF(A361&amp;""="","",IFERROR(INDEX('المجموعات'!$B$6:$B$105,MATCH(D361&amp;"",'المجموعات'!$A$6:$A$105,0))&amp;" - "&amp;INDEX('المجموعات'!$C$6:$C$105,MATCH(D361&amp;"",'المجموعات'!$A$6:$A$105,0)),"كود مجموعة غير موجود"))</f>
        <v/>
      </c>
      <c r="H361" s="21">
        <f>IF(A361&amp;""="","",IF(F361="متوقف",0,IFERROR(MAX(0,INDEX('المجموعات'!$F$6:$F$105,MATCH(D361&amp;"",'المجموعات'!$A$6:$A$105,0))-N(E361)),"")))</f>
        <v/>
      </c>
      <c r="I361" s="21">
        <f>IF(A361&amp;""="","",SUMIFS('الدفعات'!$E$6:$E$2005,'الدفعات'!$B$6:$B$2005,A361&amp;"",'الدفعات'!$C$6:$C$2005,D361&amp;"",'الدفعات'!$D$6:$D$2005,"&gt;="&amp;'الإعدادات'!$B$5,'الدفعات'!$D$6:$D$2005,"&lt;"&amp;'الإعدادات'!$B$6))</f>
        <v/>
      </c>
      <c r="J361" s="21">
        <f>IF(H361="","",ROUND(H361-I361,2))</f>
        <v/>
      </c>
      <c r="K361" s="20">
        <f>IF(A361&amp;""="","",COUNTIFS('الحضور'!$C$6:$C$3005,A361&amp;"",'الحضور'!$B$6:$B$3005,D361&amp;"",'الحضور'!$D$6:$D$3005,"حاضر",'الحضور'!$A$6:$A$3005,"&gt;="&amp;'الإعدادات'!$B$5,'الحضور'!$A$6:$A$3005,"&lt;"&amp;'الإعدادات'!$B$6))</f>
        <v/>
      </c>
      <c r="L361" s="20">
        <f>IF(A361&amp;""="","",COUNTIFS('الحضور'!$C$6:$C$3005,A361&amp;"",'الحضور'!$B$6:$B$3005,D361&amp;"",'الحضور'!$D$6:$D$3005,"غائب",'الحضور'!$A$6:$A$3005,"&gt;="&amp;'الإعدادات'!$B$5,'الحضور'!$A$6:$A$3005,"&lt;"&amp;'الإعدادات'!$B$6))</f>
        <v/>
      </c>
      <c r="M361" s="20">
        <f>IF(A361&amp;""="","",COUNTIFS('الحضور'!$C$6:$C$3005,A361&amp;"",'الحضور'!$B$6:$B$3005,D361&amp;"",'الحضور'!$D$6:$D$3005,"غائب بعذر",'الحضور'!$A$6:$A$3005,"&gt;="&amp;'الإعدادات'!$B$5,'الحضور'!$A$6:$A$3005,"&lt;"&amp;'الإعدادات'!$B$6))</f>
        <v/>
      </c>
      <c r="N361" s="22">
        <f>IF(A361&amp;""="","",IF(K361+L361=0,"",K361/(K361+L361)))</f>
        <v/>
      </c>
      <c r="O361" s="6">
        <f>IF(A361&amp;""="","",IF(H361="","كود مجموعة غير موجود",IF(F361="متوقف","متوقف",IF(J361&gt;0,IF(I361=0,"لم يدفع","جزئي"),"مسدد"))))</f>
        <v/>
      </c>
      <c r="P361" s="6">
        <f>IF(A361&amp;""="","",IF(AND(N('الإعدادات'!$B$7)&gt;0,L361&gt;='الإعدادات'!$B$7),"غياب متكرر",""))</f>
        <v/>
      </c>
      <c r="Q361" s="20">
        <f>IF(ISNUMBER(J361),IF(J361&gt;0,COUNTIFS($J$6:$J$505,"&gt;"&amp;J361)+COUNTIFS($J$6:J361,J361),""),"")</f>
        <v/>
      </c>
    </row>
    <row r="362">
      <c r="A362" s="5" t="n"/>
      <c r="B362" s="5" t="n"/>
      <c r="C362" s="17" t="n"/>
      <c r="D362" s="5" t="n"/>
      <c r="E362" s="18" t="n"/>
      <c r="F362" s="5" t="n"/>
      <c r="G362" s="6">
        <f>IF(A362&amp;""="","",IFERROR(INDEX('المجموعات'!$B$6:$B$105,MATCH(D362&amp;"",'المجموعات'!$A$6:$A$105,0))&amp;" - "&amp;INDEX('المجموعات'!$C$6:$C$105,MATCH(D362&amp;"",'المجموعات'!$A$6:$A$105,0)),"كود مجموعة غير موجود"))</f>
        <v/>
      </c>
      <c r="H362" s="21">
        <f>IF(A362&amp;""="","",IF(F362="متوقف",0,IFERROR(MAX(0,INDEX('المجموعات'!$F$6:$F$105,MATCH(D362&amp;"",'المجموعات'!$A$6:$A$105,0))-N(E362)),"")))</f>
        <v/>
      </c>
      <c r="I362" s="21">
        <f>IF(A362&amp;""="","",SUMIFS('الدفعات'!$E$6:$E$2005,'الدفعات'!$B$6:$B$2005,A362&amp;"",'الدفعات'!$C$6:$C$2005,D362&amp;"",'الدفعات'!$D$6:$D$2005,"&gt;="&amp;'الإعدادات'!$B$5,'الدفعات'!$D$6:$D$2005,"&lt;"&amp;'الإعدادات'!$B$6))</f>
        <v/>
      </c>
      <c r="J362" s="21">
        <f>IF(H362="","",ROUND(H362-I362,2))</f>
        <v/>
      </c>
      <c r="K362" s="20">
        <f>IF(A362&amp;""="","",COUNTIFS('الحضور'!$C$6:$C$3005,A362&amp;"",'الحضور'!$B$6:$B$3005,D362&amp;"",'الحضور'!$D$6:$D$3005,"حاضر",'الحضور'!$A$6:$A$3005,"&gt;="&amp;'الإعدادات'!$B$5,'الحضور'!$A$6:$A$3005,"&lt;"&amp;'الإعدادات'!$B$6))</f>
        <v/>
      </c>
      <c r="L362" s="20">
        <f>IF(A362&amp;""="","",COUNTIFS('الحضور'!$C$6:$C$3005,A362&amp;"",'الحضور'!$B$6:$B$3005,D362&amp;"",'الحضور'!$D$6:$D$3005,"غائب",'الحضور'!$A$6:$A$3005,"&gt;="&amp;'الإعدادات'!$B$5,'الحضور'!$A$6:$A$3005,"&lt;"&amp;'الإعدادات'!$B$6))</f>
        <v/>
      </c>
      <c r="M362" s="20">
        <f>IF(A362&amp;""="","",COUNTIFS('الحضور'!$C$6:$C$3005,A362&amp;"",'الحضور'!$B$6:$B$3005,D362&amp;"",'الحضور'!$D$6:$D$3005,"غائب بعذر",'الحضور'!$A$6:$A$3005,"&gt;="&amp;'الإعدادات'!$B$5,'الحضور'!$A$6:$A$3005,"&lt;"&amp;'الإعدادات'!$B$6))</f>
        <v/>
      </c>
      <c r="N362" s="22">
        <f>IF(A362&amp;""="","",IF(K362+L362=0,"",K362/(K362+L362)))</f>
        <v/>
      </c>
      <c r="O362" s="6">
        <f>IF(A362&amp;""="","",IF(H362="","كود مجموعة غير موجود",IF(F362="متوقف","متوقف",IF(J362&gt;0,IF(I362=0,"لم يدفع","جزئي"),"مسدد"))))</f>
        <v/>
      </c>
      <c r="P362" s="6">
        <f>IF(A362&amp;""="","",IF(AND(N('الإعدادات'!$B$7)&gt;0,L362&gt;='الإعدادات'!$B$7),"غياب متكرر",""))</f>
        <v/>
      </c>
      <c r="Q362" s="20">
        <f>IF(ISNUMBER(J362),IF(J362&gt;0,COUNTIFS($J$6:$J$505,"&gt;"&amp;J362)+COUNTIFS($J$6:J362,J362),""),"")</f>
        <v/>
      </c>
    </row>
    <row r="363">
      <c r="A363" s="5" t="n"/>
      <c r="B363" s="5" t="n"/>
      <c r="C363" s="17" t="n"/>
      <c r="D363" s="5" t="n"/>
      <c r="E363" s="18" t="n"/>
      <c r="F363" s="5" t="n"/>
      <c r="G363" s="6">
        <f>IF(A363&amp;""="","",IFERROR(INDEX('المجموعات'!$B$6:$B$105,MATCH(D363&amp;"",'المجموعات'!$A$6:$A$105,0))&amp;" - "&amp;INDEX('المجموعات'!$C$6:$C$105,MATCH(D363&amp;"",'المجموعات'!$A$6:$A$105,0)),"كود مجموعة غير موجود"))</f>
        <v/>
      </c>
      <c r="H363" s="21">
        <f>IF(A363&amp;""="","",IF(F363="متوقف",0,IFERROR(MAX(0,INDEX('المجموعات'!$F$6:$F$105,MATCH(D363&amp;"",'المجموعات'!$A$6:$A$105,0))-N(E363)),"")))</f>
        <v/>
      </c>
      <c r="I363" s="21">
        <f>IF(A363&amp;""="","",SUMIFS('الدفعات'!$E$6:$E$2005,'الدفعات'!$B$6:$B$2005,A363&amp;"",'الدفعات'!$C$6:$C$2005,D363&amp;"",'الدفعات'!$D$6:$D$2005,"&gt;="&amp;'الإعدادات'!$B$5,'الدفعات'!$D$6:$D$2005,"&lt;"&amp;'الإعدادات'!$B$6))</f>
        <v/>
      </c>
      <c r="J363" s="21">
        <f>IF(H363="","",ROUND(H363-I363,2))</f>
        <v/>
      </c>
      <c r="K363" s="20">
        <f>IF(A363&amp;""="","",COUNTIFS('الحضور'!$C$6:$C$3005,A363&amp;"",'الحضور'!$B$6:$B$3005,D363&amp;"",'الحضور'!$D$6:$D$3005,"حاضر",'الحضور'!$A$6:$A$3005,"&gt;="&amp;'الإعدادات'!$B$5,'الحضور'!$A$6:$A$3005,"&lt;"&amp;'الإعدادات'!$B$6))</f>
        <v/>
      </c>
      <c r="L363" s="20">
        <f>IF(A363&amp;""="","",COUNTIFS('الحضور'!$C$6:$C$3005,A363&amp;"",'الحضور'!$B$6:$B$3005,D363&amp;"",'الحضور'!$D$6:$D$3005,"غائب",'الحضور'!$A$6:$A$3005,"&gt;="&amp;'الإعدادات'!$B$5,'الحضور'!$A$6:$A$3005,"&lt;"&amp;'الإعدادات'!$B$6))</f>
        <v/>
      </c>
      <c r="M363" s="20">
        <f>IF(A363&amp;""="","",COUNTIFS('الحضور'!$C$6:$C$3005,A363&amp;"",'الحضور'!$B$6:$B$3005,D363&amp;"",'الحضور'!$D$6:$D$3005,"غائب بعذر",'الحضور'!$A$6:$A$3005,"&gt;="&amp;'الإعدادات'!$B$5,'الحضور'!$A$6:$A$3005,"&lt;"&amp;'الإعدادات'!$B$6))</f>
        <v/>
      </c>
      <c r="N363" s="22">
        <f>IF(A363&amp;""="","",IF(K363+L363=0,"",K363/(K363+L363)))</f>
        <v/>
      </c>
      <c r="O363" s="6">
        <f>IF(A363&amp;""="","",IF(H363="","كود مجموعة غير موجود",IF(F363="متوقف","متوقف",IF(J363&gt;0,IF(I363=0,"لم يدفع","جزئي"),"مسدد"))))</f>
        <v/>
      </c>
      <c r="P363" s="6">
        <f>IF(A363&amp;""="","",IF(AND(N('الإعدادات'!$B$7)&gt;0,L363&gt;='الإعدادات'!$B$7),"غياب متكرر",""))</f>
        <v/>
      </c>
      <c r="Q363" s="20">
        <f>IF(ISNUMBER(J363),IF(J363&gt;0,COUNTIFS($J$6:$J$505,"&gt;"&amp;J363)+COUNTIFS($J$6:J363,J363),""),"")</f>
        <v/>
      </c>
    </row>
    <row r="364">
      <c r="A364" s="5" t="n"/>
      <c r="B364" s="5" t="n"/>
      <c r="C364" s="17" t="n"/>
      <c r="D364" s="5" t="n"/>
      <c r="E364" s="18" t="n"/>
      <c r="F364" s="5" t="n"/>
      <c r="G364" s="6">
        <f>IF(A364&amp;""="","",IFERROR(INDEX('المجموعات'!$B$6:$B$105,MATCH(D364&amp;"",'المجموعات'!$A$6:$A$105,0))&amp;" - "&amp;INDEX('المجموعات'!$C$6:$C$105,MATCH(D364&amp;"",'المجموعات'!$A$6:$A$105,0)),"كود مجموعة غير موجود"))</f>
        <v/>
      </c>
      <c r="H364" s="21">
        <f>IF(A364&amp;""="","",IF(F364="متوقف",0,IFERROR(MAX(0,INDEX('المجموعات'!$F$6:$F$105,MATCH(D364&amp;"",'المجموعات'!$A$6:$A$105,0))-N(E364)),"")))</f>
        <v/>
      </c>
      <c r="I364" s="21">
        <f>IF(A364&amp;""="","",SUMIFS('الدفعات'!$E$6:$E$2005,'الدفعات'!$B$6:$B$2005,A364&amp;"",'الدفعات'!$C$6:$C$2005,D364&amp;"",'الدفعات'!$D$6:$D$2005,"&gt;="&amp;'الإعدادات'!$B$5,'الدفعات'!$D$6:$D$2005,"&lt;"&amp;'الإعدادات'!$B$6))</f>
        <v/>
      </c>
      <c r="J364" s="21">
        <f>IF(H364="","",ROUND(H364-I364,2))</f>
        <v/>
      </c>
      <c r="K364" s="20">
        <f>IF(A364&amp;""="","",COUNTIFS('الحضور'!$C$6:$C$3005,A364&amp;"",'الحضور'!$B$6:$B$3005,D364&amp;"",'الحضور'!$D$6:$D$3005,"حاضر",'الحضور'!$A$6:$A$3005,"&gt;="&amp;'الإعدادات'!$B$5,'الحضور'!$A$6:$A$3005,"&lt;"&amp;'الإعدادات'!$B$6))</f>
        <v/>
      </c>
      <c r="L364" s="20">
        <f>IF(A364&amp;""="","",COUNTIFS('الحضور'!$C$6:$C$3005,A364&amp;"",'الحضور'!$B$6:$B$3005,D364&amp;"",'الحضور'!$D$6:$D$3005,"غائب",'الحضور'!$A$6:$A$3005,"&gt;="&amp;'الإعدادات'!$B$5,'الحضور'!$A$6:$A$3005,"&lt;"&amp;'الإعدادات'!$B$6))</f>
        <v/>
      </c>
      <c r="M364" s="20">
        <f>IF(A364&amp;""="","",COUNTIFS('الحضور'!$C$6:$C$3005,A364&amp;"",'الحضور'!$B$6:$B$3005,D364&amp;"",'الحضور'!$D$6:$D$3005,"غائب بعذر",'الحضور'!$A$6:$A$3005,"&gt;="&amp;'الإعدادات'!$B$5,'الحضور'!$A$6:$A$3005,"&lt;"&amp;'الإعدادات'!$B$6))</f>
        <v/>
      </c>
      <c r="N364" s="22">
        <f>IF(A364&amp;""="","",IF(K364+L364=0,"",K364/(K364+L364)))</f>
        <v/>
      </c>
      <c r="O364" s="6">
        <f>IF(A364&amp;""="","",IF(H364="","كود مجموعة غير موجود",IF(F364="متوقف","متوقف",IF(J364&gt;0,IF(I364=0,"لم يدفع","جزئي"),"مسدد"))))</f>
        <v/>
      </c>
      <c r="P364" s="6">
        <f>IF(A364&amp;""="","",IF(AND(N('الإعدادات'!$B$7)&gt;0,L364&gt;='الإعدادات'!$B$7),"غياب متكرر",""))</f>
        <v/>
      </c>
      <c r="Q364" s="20">
        <f>IF(ISNUMBER(J364),IF(J364&gt;0,COUNTIFS($J$6:$J$505,"&gt;"&amp;J364)+COUNTIFS($J$6:J364,J364),""),"")</f>
        <v/>
      </c>
    </row>
    <row r="365">
      <c r="A365" s="5" t="n"/>
      <c r="B365" s="5" t="n"/>
      <c r="C365" s="17" t="n"/>
      <c r="D365" s="5" t="n"/>
      <c r="E365" s="18" t="n"/>
      <c r="F365" s="5" t="n"/>
      <c r="G365" s="6">
        <f>IF(A365&amp;""="","",IFERROR(INDEX('المجموعات'!$B$6:$B$105,MATCH(D365&amp;"",'المجموعات'!$A$6:$A$105,0))&amp;" - "&amp;INDEX('المجموعات'!$C$6:$C$105,MATCH(D365&amp;"",'المجموعات'!$A$6:$A$105,0)),"كود مجموعة غير موجود"))</f>
        <v/>
      </c>
      <c r="H365" s="21">
        <f>IF(A365&amp;""="","",IF(F365="متوقف",0,IFERROR(MAX(0,INDEX('المجموعات'!$F$6:$F$105,MATCH(D365&amp;"",'المجموعات'!$A$6:$A$105,0))-N(E365)),"")))</f>
        <v/>
      </c>
      <c r="I365" s="21">
        <f>IF(A365&amp;""="","",SUMIFS('الدفعات'!$E$6:$E$2005,'الدفعات'!$B$6:$B$2005,A365&amp;"",'الدفعات'!$C$6:$C$2005,D365&amp;"",'الدفعات'!$D$6:$D$2005,"&gt;="&amp;'الإعدادات'!$B$5,'الدفعات'!$D$6:$D$2005,"&lt;"&amp;'الإعدادات'!$B$6))</f>
        <v/>
      </c>
      <c r="J365" s="21">
        <f>IF(H365="","",ROUND(H365-I365,2))</f>
        <v/>
      </c>
      <c r="K365" s="20">
        <f>IF(A365&amp;""="","",COUNTIFS('الحضور'!$C$6:$C$3005,A365&amp;"",'الحضور'!$B$6:$B$3005,D365&amp;"",'الحضور'!$D$6:$D$3005,"حاضر",'الحضور'!$A$6:$A$3005,"&gt;="&amp;'الإعدادات'!$B$5,'الحضور'!$A$6:$A$3005,"&lt;"&amp;'الإعدادات'!$B$6))</f>
        <v/>
      </c>
      <c r="L365" s="20">
        <f>IF(A365&amp;""="","",COUNTIFS('الحضور'!$C$6:$C$3005,A365&amp;"",'الحضور'!$B$6:$B$3005,D365&amp;"",'الحضور'!$D$6:$D$3005,"غائب",'الحضور'!$A$6:$A$3005,"&gt;="&amp;'الإعدادات'!$B$5,'الحضور'!$A$6:$A$3005,"&lt;"&amp;'الإعدادات'!$B$6))</f>
        <v/>
      </c>
      <c r="M365" s="20">
        <f>IF(A365&amp;""="","",COUNTIFS('الحضور'!$C$6:$C$3005,A365&amp;"",'الحضور'!$B$6:$B$3005,D365&amp;"",'الحضور'!$D$6:$D$3005,"غائب بعذر",'الحضور'!$A$6:$A$3005,"&gt;="&amp;'الإعدادات'!$B$5,'الحضور'!$A$6:$A$3005,"&lt;"&amp;'الإعدادات'!$B$6))</f>
        <v/>
      </c>
      <c r="N365" s="22">
        <f>IF(A365&amp;""="","",IF(K365+L365=0,"",K365/(K365+L365)))</f>
        <v/>
      </c>
      <c r="O365" s="6">
        <f>IF(A365&amp;""="","",IF(H365="","كود مجموعة غير موجود",IF(F365="متوقف","متوقف",IF(J365&gt;0,IF(I365=0,"لم يدفع","جزئي"),"مسدد"))))</f>
        <v/>
      </c>
      <c r="P365" s="6">
        <f>IF(A365&amp;""="","",IF(AND(N('الإعدادات'!$B$7)&gt;0,L365&gt;='الإعدادات'!$B$7),"غياب متكرر",""))</f>
        <v/>
      </c>
      <c r="Q365" s="20">
        <f>IF(ISNUMBER(J365),IF(J365&gt;0,COUNTIFS($J$6:$J$505,"&gt;"&amp;J365)+COUNTIFS($J$6:J365,J365),""),"")</f>
        <v/>
      </c>
    </row>
    <row r="366">
      <c r="A366" s="5" t="n"/>
      <c r="B366" s="5" t="n"/>
      <c r="C366" s="17" t="n"/>
      <c r="D366" s="5" t="n"/>
      <c r="E366" s="18" t="n"/>
      <c r="F366" s="5" t="n"/>
      <c r="G366" s="6">
        <f>IF(A366&amp;""="","",IFERROR(INDEX('المجموعات'!$B$6:$B$105,MATCH(D366&amp;"",'المجموعات'!$A$6:$A$105,0))&amp;" - "&amp;INDEX('المجموعات'!$C$6:$C$105,MATCH(D366&amp;"",'المجموعات'!$A$6:$A$105,0)),"كود مجموعة غير موجود"))</f>
        <v/>
      </c>
      <c r="H366" s="21">
        <f>IF(A366&amp;""="","",IF(F366="متوقف",0,IFERROR(MAX(0,INDEX('المجموعات'!$F$6:$F$105,MATCH(D366&amp;"",'المجموعات'!$A$6:$A$105,0))-N(E366)),"")))</f>
        <v/>
      </c>
      <c r="I366" s="21">
        <f>IF(A366&amp;""="","",SUMIFS('الدفعات'!$E$6:$E$2005,'الدفعات'!$B$6:$B$2005,A366&amp;"",'الدفعات'!$C$6:$C$2005,D366&amp;"",'الدفعات'!$D$6:$D$2005,"&gt;="&amp;'الإعدادات'!$B$5,'الدفعات'!$D$6:$D$2005,"&lt;"&amp;'الإعدادات'!$B$6))</f>
        <v/>
      </c>
      <c r="J366" s="21">
        <f>IF(H366="","",ROUND(H366-I366,2))</f>
        <v/>
      </c>
      <c r="K366" s="20">
        <f>IF(A366&amp;""="","",COUNTIFS('الحضور'!$C$6:$C$3005,A366&amp;"",'الحضور'!$B$6:$B$3005,D366&amp;"",'الحضور'!$D$6:$D$3005,"حاضر",'الحضور'!$A$6:$A$3005,"&gt;="&amp;'الإعدادات'!$B$5,'الحضور'!$A$6:$A$3005,"&lt;"&amp;'الإعدادات'!$B$6))</f>
        <v/>
      </c>
      <c r="L366" s="20">
        <f>IF(A366&amp;""="","",COUNTIFS('الحضور'!$C$6:$C$3005,A366&amp;"",'الحضور'!$B$6:$B$3005,D366&amp;"",'الحضور'!$D$6:$D$3005,"غائب",'الحضور'!$A$6:$A$3005,"&gt;="&amp;'الإعدادات'!$B$5,'الحضور'!$A$6:$A$3005,"&lt;"&amp;'الإعدادات'!$B$6))</f>
        <v/>
      </c>
      <c r="M366" s="20">
        <f>IF(A366&amp;""="","",COUNTIFS('الحضور'!$C$6:$C$3005,A366&amp;"",'الحضور'!$B$6:$B$3005,D366&amp;"",'الحضور'!$D$6:$D$3005,"غائب بعذر",'الحضور'!$A$6:$A$3005,"&gt;="&amp;'الإعدادات'!$B$5,'الحضور'!$A$6:$A$3005,"&lt;"&amp;'الإعدادات'!$B$6))</f>
        <v/>
      </c>
      <c r="N366" s="22">
        <f>IF(A366&amp;""="","",IF(K366+L366=0,"",K366/(K366+L366)))</f>
        <v/>
      </c>
      <c r="O366" s="6">
        <f>IF(A366&amp;""="","",IF(H366="","كود مجموعة غير موجود",IF(F366="متوقف","متوقف",IF(J366&gt;0,IF(I366=0,"لم يدفع","جزئي"),"مسدد"))))</f>
        <v/>
      </c>
      <c r="P366" s="6">
        <f>IF(A366&amp;""="","",IF(AND(N('الإعدادات'!$B$7)&gt;0,L366&gt;='الإعدادات'!$B$7),"غياب متكرر",""))</f>
        <v/>
      </c>
      <c r="Q366" s="20">
        <f>IF(ISNUMBER(J366),IF(J366&gt;0,COUNTIFS($J$6:$J$505,"&gt;"&amp;J366)+COUNTIFS($J$6:J366,J366),""),"")</f>
        <v/>
      </c>
    </row>
    <row r="367">
      <c r="A367" s="5" t="n"/>
      <c r="B367" s="5" t="n"/>
      <c r="C367" s="17" t="n"/>
      <c r="D367" s="5" t="n"/>
      <c r="E367" s="18" t="n"/>
      <c r="F367" s="5" t="n"/>
      <c r="G367" s="6">
        <f>IF(A367&amp;""="","",IFERROR(INDEX('المجموعات'!$B$6:$B$105,MATCH(D367&amp;"",'المجموعات'!$A$6:$A$105,0))&amp;" - "&amp;INDEX('المجموعات'!$C$6:$C$105,MATCH(D367&amp;"",'المجموعات'!$A$6:$A$105,0)),"كود مجموعة غير موجود"))</f>
        <v/>
      </c>
      <c r="H367" s="21">
        <f>IF(A367&amp;""="","",IF(F367="متوقف",0,IFERROR(MAX(0,INDEX('المجموعات'!$F$6:$F$105,MATCH(D367&amp;"",'المجموعات'!$A$6:$A$105,0))-N(E367)),"")))</f>
        <v/>
      </c>
      <c r="I367" s="21">
        <f>IF(A367&amp;""="","",SUMIFS('الدفعات'!$E$6:$E$2005,'الدفعات'!$B$6:$B$2005,A367&amp;"",'الدفعات'!$C$6:$C$2005,D367&amp;"",'الدفعات'!$D$6:$D$2005,"&gt;="&amp;'الإعدادات'!$B$5,'الدفعات'!$D$6:$D$2005,"&lt;"&amp;'الإعدادات'!$B$6))</f>
        <v/>
      </c>
      <c r="J367" s="21">
        <f>IF(H367="","",ROUND(H367-I367,2))</f>
        <v/>
      </c>
      <c r="K367" s="20">
        <f>IF(A367&amp;""="","",COUNTIFS('الحضور'!$C$6:$C$3005,A367&amp;"",'الحضور'!$B$6:$B$3005,D367&amp;"",'الحضور'!$D$6:$D$3005,"حاضر",'الحضور'!$A$6:$A$3005,"&gt;="&amp;'الإعدادات'!$B$5,'الحضور'!$A$6:$A$3005,"&lt;"&amp;'الإعدادات'!$B$6))</f>
        <v/>
      </c>
      <c r="L367" s="20">
        <f>IF(A367&amp;""="","",COUNTIFS('الحضور'!$C$6:$C$3005,A367&amp;"",'الحضور'!$B$6:$B$3005,D367&amp;"",'الحضور'!$D$6:$D$3005,"غائب",'الحضور'!$A$6:$A$3005,"&gt;="&amp;'الإعدادات'!$B$5,'الحضور'!$A$6:$A$3005,"&lt;"&amp;'الإعدادات'!$B$6))</f>
        <v/>
      </c>
      <c r="M367" s="20">
        <f>IF(A367&amp;""="","",COUNTIFS('الحضور'!$C$6:$C$3005,A367&amp;"",'الحضور'!$B$6:$B$3005,D367&amp;"",'الحضور'!$D$6:$D$3005,"غائب بعذر",'الحضور'!$A$6:$A$3005,"&gt;="&amp;'الإعدادات'!$B$5,'الحضور'!$A$6:$A$3005,"&lt;"&amp;'الإعدادات'!$B$6))</f>
        <v/>
      </c>
      <c r="N367" s="22">
        <f>IF(A367&amp;""="","",IF(K367+L367=0,"",K367/(K367+L367)))</f>
        <v/>
      </c>
      <c r="O367" s="6">
        <f>IF(A367&amp;""="","",IF(H367="","كود مجموعة غير موجود",IF(F367="متوقف","متوقف",IF(J367&gt;0,IF(I367=0,"لم يدفع","جزئي"),"مسدد"))))</f>
        <v/>
      </c>
      <c r="P367" s="6">
        <f>IF(A367&amp;""="","",IF(AND(N('الإعدادات'!$B$7)&gt;0,L367&gt;='الإعدادات'!$B$7),"غياب متكرر",""))</f>
        <v/>
      </c>
      <c r="Q367" s="20">
        <f>IF(ISNUMBER(J367),IF(J367&gt;0,COUNTIFS($J$6:$J$505,"&gt;"&amp;J367)+COUNTIFS($J$6:J367,J367),""),"")</f>
        <v/>
      </c>
    </row>
    <row r="368">
      <c r="A368" s="5" t="n"/>
      <c r="B368" s="5" t="n"/>
      <c r="C368" s="17" t="n"/>
      <c r="D368" s="5" t="n"/>
      <c r="E368" s="18" t="n"/>
      <c r="F368" s="5" t="n"/>
      <c r="G368" s="6">
        <f>IF(A368&amp;""="","",IFERROR(INDEX('المجموعات'!$B$6:$B$105,MATCH(D368&amp;"",'المجموعات'!$A$6:$A$105,0))&amp;" - "&amp;INDEX('المجموعات'!$C$6:$C$105,MATCH(D368&amp;"",'المجموعات'!$A$6:$A$105,0)),"كود مجموعة غير موجود"))</f>
        <v/>
      </c>
      <c r="H368" s="21">
        <f>IF(A368&amp;""="","",IF(F368="متوقف",0,IFERROR(MAX(0,INDEX('المجموعات'!$F$6:$F$105,MATCH(D368&amp;"",'المجموعات'!$A$6:$A$105,0))-N(E368)),"")))</f>
        <v/>
      </c>
      <c r="I368" s="21">
        <f>IF(A368&amp;""="","",SUMIFS('الدفعات'!$E$6:$E$2005,'الدفعات'!$B$6:$B$2005,A368&amp;"",'الدفعات'!$C$6:$C$2005,D368&amp;"",'الدفعات'!$D$6:$D$2005,"&gt;="&amp;'الإعدادات'!$B$5,'الدفعات'!$D$6:$D$2005,"&lt;"&amp;'الإعدادات'!$B$6))</f>
        <v/>
      </c>
      <c r="J368" s="21">
        <f>IF(H368="","",ROUND(H368-I368,2))</f>
        <v/>
      </c>
      <c r="K368" s="20">
        <f>IF(A368&amp;""="","",COUNTIFS('الحضور'!$C$6:$C$3005,A368&amp;"",'الحضور'!$B$6:$B$3005,D368&amp;"",'الحضور'!$D$6:$D$3005,"حاضر",'الحضور'!$A$6:$A$3005,"&gt;="&amp;'الإعدادات'!$B$5,'الحضور'!$A$6:$A$3005,"&lt;"&amp;'الإعدادات'!$B$6))</f>
        <v/>
      </c>
      <c r="L368" s="20">
        <f>IF(A368&amp;""="","",COUNTIFS('الحضور'!$C$6:$C$3005,A368&amp;"",'الحضور'!$B$6:$B$3005,D368&amp;"",'الحضور'!$D$6:$D$3005,"غائب",'الحضور'!$A$6:$A$3005,"&gt;="&amp;'الإعدادات'!$B$5,'الحضور'!$A$6:$A$3005,"&lt;"&amp;'الإعدادات'!$B$6))</f>
        <v/>
      </c>
      <c r="M368" s="20">
        <f>IF(A368&amp;""="","",COUNTIFS('الحضور'!$C$6:$C$3005,A368&amp;"",'الحضور'!$B$6:$B$3005,D368&amp;"",'الحضور'!$D$6:$D$3005,"غائب بعذر",'الحضور'!$A$6:$A$3005,"&gt;="&amp;'الإعدادات'!$B$5,'الحضور'!$A$6:$A$3005,"&lt;"&amp;'الإعدادات'!$B$6))</f>
        <v/>
      </c>
      <c r="N368" s="22">
        <f>IF(A368&amp;""="","",IF(K368+L368=0,"",K368/(K368+L368)))</f>
        <v/>
      </c>
      <c r="O368" s="6">
        <f>IF(A368&amp;""="","",IF(H368="","كود مجموعة غير موجود",IF(F368="متوقف","متوقف",IF(J368&gt;0,IF(I368=0,"لم يدفع","جزئي"),"مسدد"))))</f>
        <v/>
      </c>
      <c r="P368" s="6">
        <f>IF(A368&amp;""="","",IF(AND(N('الإعدادات'!$B$7)&gt;0,L368&gt;='الإعدادات'!$B$7),"غياب متكرر",""))</f>
        <v/>
      </c>
      <c r="Q368" s="20">
        <f>IF(ISNUMBER(J368),IF(J368&gt;0,COUNTIFS($J$6:$J$505,"&gt;"&amp;J368)+COUNTIFS($J$6:J368,J368),""),"")</f>
        <v/>
      </c>
    </row>
    <row r="369">
      <c r="A369" s="5" t="n"/>
      <c r="B369" s="5" t="n"/>
      <c r="C369" s="17" t="n"/>
      <c r="D369" s="5" t="n"/>
      <c r="E369" s="18" t="n"/>
      <c r="F369" s="5" t="n"/>
      <c r="G369" s="6">
        <f>IF(A369&amp;""="","",IFERROR(INDEX('المجموعات'!$B$6:$B$105,MATCH(D369&amp;"",'المجموعات'!$A$6:$A$105,0))&amp;" - "&amp;INDEX('المجموعات'!$C$6:$C$105,MATCH(D369&amp;"",'المجموعات'!$A$6:$A$105,0)),"كود مجموعة غير موجود"))</f>
        <v/>
      </c>
      <c r="H369" s="21">
        <f>IF(A369&amp;""="","",IF(F369="متوقف",0,IFERROR(MAX(0,INDEX('المجموعات'!$F$6:$F$105,MATCH(D369&amp;"",'المجموعات'!$A$6:$A$105,0))-N(E369)),"")))</f>
        <v/>
      </c>
      <c r="I369" s="21">
        <f>IF(A369&amp;""="","",SUMIFS('الدفعات'!$E$6:$E$2005,'الدفعات'!$B$6:$B$2005,A369&amp;"",'الدفعات'!$C$6:$C$2005,D369&amp;"",'الدفعات'!$D$6:$D$2005,"&gt;="&amp;'الإعدادات'!$B$5,'الدفعات'!$D$6:$D$2005,"&lt;"&amp;'الإعدادات'!$B$6))</f>
        <v/>
      </c>
      <c r="J369" s="21">
        <f>IF(H369="","",ROUND(H369-I369,2))</f>
        <v/>
      </c>
      <c r="K369" s="20">
        <f>IF(A369&amp;""="","",COUNTIFS('الحضور'!$C$6:$C$3005,A369&amp;"",'الحضور'!$B$6:$B$3005,D369&amp;"",'الحضور'!$D$6:$D$3005,"حاضر",'الحضور'!$A$6:$A$3005,"&gt;="&amp;'الإعدادات'!$B$5,'الحضور'!$A$6:$A$3005,"&lt;"&amp;'الإعدادات'!$B$6))</f>
        <v/>
      </c>
      <c r="L369" s="20">
        <f>IF(A369&amp;""="","",COUNTIFS('الحضور'!$C$6:$C$3005,A369&amp;"",'الحضور'!$B$6:$B$3005,D369&amp;"",'الحضور'!$D$6:$D$3005,"غائب",'الحضور'!$A$6:$A$3005,"&gt;="&amp;'الإعدادات'!$B$5,'الحضور'!$A$6:$A$3005,"&lt;"&amp;'الإعدادات'!$B$6))</f>
        <v/>
      </c>
      <c r="M369" s="20">
        <f>IF(A369&amp;""="","",COUNTIFS('الحضور'!$C$6:$C$3005,A369&amp;"",'الحضور'!$B$6:$B$3005,D369&amp;"",'الحضور'!$D$6:$D$3005,"غائب بعذر",'الحضور'!$A$6:$A$3005,"&gt;="&amp;'الإعدادات'!$B$5,'الحضور'!$A$6:$A$3005,"&lt;"&amp;'الإعدادات'!$B$6))</f>
        <v/>
      </c>
      <c r="N369" s="22">
        <f>IF(A369&amp;""="","",IF(K369+L369=0,"",K369/(K369+L369)))</f>
        <v/>
      </c>
      <c r="O369" s="6">
        <f>IF(A369&amp;""="","",IF(H369="","كود مجموعة غير موجود",IF(F369="متوقف","متوقف",IF(J369&gt;0,IF(I369=0,"لم يدفع","جزئي"),"مسدد"))))</f>
        <v/>
      </c>
      <c r="P369" s="6">
        <f>IF(A369&amp;""="","",IF(AND(N('الإعدادات'!$B$7)&gt;0,L369&gt;='الإعدادات'!$B$7),"غياب متكرر",""))</f>
        <v/>
      </c>
      <c r="Q369" s="20">
        <f>IF(ISNUMBER(J369),IF(J369&gt;0,COUNTIFS($J$6:$J$505,"&gt;"&amp;J369)+COUNTIFS($J$6:J369,J369),""),"")</f>
        <v/>
      </c>
    </row>
    <row r="370">
      <c r="A370" s="5" t="n"/>
      <c r="B370" s="5" t="n"/>
      <c r="C370" s="17" t="n"/>
      <c r="D370" s="5" t="n"/>
      <c r="E370" s="18" t="n"/>
      <c r="F370" s="5" t="n"/>
      <c r="G370" s="6">
        <f>IF(A370&amp;""="","",IFERROR(INDEX('المجموعات'!$B$6:$B$105,MATCH(D370&amp;"",'المجموعات'!$A$6:$A$105,0))&amp;" - "&amp;INDEX('المجموعات'!$C$6:$C$105,MATCH(D370&amp;"",'المجموعات'!$A$6:$A$105,0)),"كود مجموعة غير موجود"))</f>
        <v/>
      </c>
      <c r="H370" s="21">
        <f>IF(A370&amp;""="","",IF(F370="متوقف",0,IFERROR(MAX(0,INDEX('المجموعات'!$F$6:$F$105,MATCH(D370&amp;"",'المجموعات'!$A$6:$A$105,0))-N(E370)),"")))</f>
        <v/>
      </c>
      <c r="I370" s="21">
        <f>IF(A370&amp;""="","",SUMIFS('الدفعات'!$E$6:$E$2005,'الدفعات'!$B$6:$B$2005,A370&amp;"",'الدفعات'!$C$6:$C$2005,D370&amp;"",'الدفعات'!$D$6:$D$2005,"&gt;="&amp;'الإعدادات'!$B$5,'الدفعات'!$D$6:$D$2005,"&lt;"&amp;'الإعدادات'!$B$6))</f>
        <v/>
      </c>
      <c r="J370" s="21">
        <f>IF(H370="","",ROUND(H370-I370,2))</f>
        <v/>
      </c>
      <c r="K370" s="20">
        <f>IF(A370&amp;""="","",COUNTIFS('الحضور'!$C$6:$C$3005,A370&amp;"",'الحضور'!$B$6:$B$3005,D370&amp;"",'الحضور'!$D$6:$D$3005,"حاضر",'الحضور'!$A$6:$A$3005,"&gt;="&amp;'الإعدادات'!$B$5,'الحضور'!$A$6:$A$3005,"&lt;"&amp;'الإعدادات'!$B$6))</f>
        <v/>
      </c>
      <c r="L370" s="20">
        <f>IF(A370&amp;""="","",COUNTIFS('الحضور'!$C$6:$C$3005,A370&amp;"",'الحضور'!$B$6:$B$3005,D370&amp;"",'الحضور'!$D$6:$D$3005,"غائب",'الحضور'!$A$6:$A$3005,"&gt;="&amp;'الإعدادات'!$B$5,'الحضور'!$A$6:$A$3005,"&lt;"&amp;'الإعدادات'!$B$6))</f>
        <v/>
      </c>
      <c r="M370" s="20">
        <f>IF(A370&amp;""="","",COUNTIFS('الحضور'!$C$6:$C$3005,A370&amp;"",'الحضور'!$B$6:$B$3005,D370&amp;"",'الحضور'!$D$6:$D$3005,"غائب بعذر",'الحضور'!$A$6:$A$3005,"&gt;="&amp;'الإعدادات'!$B$5,'الحضور'!$A$6:$A$3005,"&lt;"&amp;'الإعدادات'!$B$6))</f>
        <v/>
      </c>
      <c r="N370" s="22">
        <f>IF(A370&amp;""="","",IF(K370+L370=0,"",K370/(K370+L370)))</f>
        <v/>
      </c>
      <c r="O370" s="6">
        <f>IF(A370&amp;""="","",IF(H370="","كود مجموعة غير موجود",IF(F370="متوقف","متوقف",IF(J370&gt;0,IF(I370=0,"لم يدفع","جزئي"),"مسدد"))))</f>
        <v/>
      </c>
      <c r="P370" s="6">
        <f>IF(A370&amp;""="","",IF(AND(N('الإعدادات'!$B$7)&gt;0,L370&gt;='الإعدادات'!$B$7),"غياب متكرر",""))</f>
        <v/>
      </c>
      <c r="Q370" s="20">
        <f>IF(ISNUMBER(J370),IF(J370&gt;0,COUNTIFS($J$6:$J$505,"&gt;"&amp;J370)+COUNTIFS($J$6:J370,J370),""),"")</f>
        <v/>
      </c>
    </row>
    <row r="371">
      <c r="A371" s="5" t="n"/>
      <c r="B371" s="5" t="n"/>
      <c r="C371" s="17" t="n"/>
      <c r="D371" s="5" t="n"/>
      <c r="E371" s="18" t="n"/>
      <c r="F371" s="5" t="n"/>
      <c r="G371" s="6">
        <f>IF(A371&amp;""="","",IFERROR(INDEX('المجموعات'!$B$6:$B$105,MATCH(D371&amp;"",'المجموعات'!$A$6:$A$105,0))&amp;" - "&amp;INDEX('المجموعات'!$C$6:$C$105,MATCH(D371&amp;"",'المجموعات'!$A$6:$A$105,0)),"كود مجموعة غير موجود"))</f>
        <v/>
      </c>
      <c r="H371" s="21">
        <f>IF(A371&amp;""="","",IF(F371="متوقف",0,IFERROR(MAX(0,INDEX('المجموعات'!$F$6:$F$105,MATCH(D371&amp;"",'المجموعات'!$A$6:$A$105,0))-N(E371)),"")))</f>
        <v/>
      </c>
      <c r="I371" s="21">
        <f>IF(A371&amp;""="","",SUMIFS('الدفعات'!$E$6:$E$2005,'الدفعات'!$B$6:$B$2005,A371&amp;"",'الدفعات'!$C$6:$C$2005,D371&amp;"",'الدفعات'!$D$6:$D$2005,"&gt;="&amp;'الإعدادات'!$B$5,'الدفعات'!$D$6:$D$2005,"&lt;"&amp;'الإعدادات'!$B$6))</f>
        <v/>
      </c>
      <c r="J371" s="21">
        <f>IF(H371="","",ROUND(H371-I371,2))</f>
        <v/>
      </c>
      <c r="K371" s="20">
        <f>IF(A371&amp;""="","",COUNTIFS('الحضور'!$C$6:$C$3005,A371&amp;"",'الحضور'!$B$6:$B$3005,D371&amp;"",'الحضور'!$D$6:$D$3005,"حاضر",'الحضور'!$A$6:$A$3005,"&gt;="&amp;'الإعدادات'!$B$5,'الحضور'!$A$6:$A$3005,"&lt;"&amp;'الإعدادات'!$B$6))</f>
        <v/>
      </c>
      <c r="L371" s="20">
        <f>IF(A371&amp;""="","",COUNTIFS('الحضور'!$C$6:$C$3005,A371&amp;"",'الحضور'!$B$6:$B$3005,D371&amp;"",'الحضور'!$D$6:$D$3005,"غائب",'الحضور'!$A$6:$A$3005,"&gt;="&amp;'الإعدادات'!$B$5,'الحضور'!$A$6:$A$3005,"&lt;"&amp;'الإعدادات'!$B$6))</f>
        <v/>
      </c>
      <c r="M371" s="20">
        <f>IF(A371&amp;""="","",COUNTIFS('الحضور'!$C$6:$C$3005,A371&amp;"",'الحضور'!$B$6:$B$3005,D371&amp;"",'الحضور'!$D$6:$D$3005,"غائب بعذر",'الحضور'!$A$6:$A$3005,"&gt;="&amp;'الإعدادات'!$B$5,'الحضور'!$A$6:$A$3005,"&lt;"&amp;'الإعدادات'!$B$6))</f>
        <v/>
      </c>
      <c r="N371" s="22">
        <f>IF(A371&amp;""="","",IF(K371+L371=0,"",K371/(K371+L371)))</f>
        <v/>
      </c>
      <c r="O371" s="6">
        <f>IF(A371&amp;""="","",IF(H371="","كود مجموعة غير موجود",IF(F371="متوقف","متوقف",IF(J371&gt;0,IF(I371=0,"لم يدفع","جزئي"),"مسدد"))))</f>
        <v/>
      </c>
      <c r="P371" s="6">
        <f>IF(A371&amp;""="","",IF(AND(N('الإعدادات'!$B$7)&gt;0,L371&gt;='الإعدادات'!$B$7),"غياب متكرر",""))</f>
        <v/>
      </c>
      <c r="Q371" s="20">
        <f>IF(ISNUMBER(J371),IF(J371&gt;0,COUNTIFS($J$6:$J$505,"&gt;"&amp;J371)+COUNTIFS($J$6:J371,J371),""),"")</f>
        <v/>
      </c>
    </row>
    <row r="372">
      <c r="A372" s="5" t="n"/>
      <c r="B372" s="5" t="n"/>
      <c r="C372" s="17" t="n"/>
      <c r="D372" s="5" t="n"/>
      <c r="E372" s="18" t="n"/>
      <c r="F372" s="5" t="n"/>
      <c r="G372" s="6">
        <f>IF(A372&amp;""="","",IFERROR(INDEX('المجموعات'!$B$6:$B$105,MATCH(D372&amp;"",'المجموعات'!$A$6:$A$105,0))&amp;" - "&amp;INDEX('المجموعات'!$C$6:$C$105,MATCH(D372&amp;"",'المجموعات'!$A$6:$A$105,0)),"كود مجموعة غير موجود"))</f>
        <v/>
      </c>
      <c r="H372" s="21">
        <f>IF(A372&amp;""="","",IF(F372="متوقف",0,IFERROR(MAX(0,INDEX('المجموعات'!$F$6:$F$105,MATCH(D372&amp;"",'المجموعات'!$A$6:$A$105,0))-N(E372)),"")))</f>
        <v/>
      </c>
      <c r="I372" s="21">
        <f>IF(A372&amp;""="","",SUMIFS('الدفعات'!$E$6:$E$2005,'الدفعات'!$B$6:$B$2005,A372&amp;"",'الدفعات'!$C$6:$C$2005,D372&amp;"",'الدفعات'!$D$6:$D$2005,"&gt;="&amp;'الإعدادات'!$B$5,'الدفعات'!$D$6:$D$2005,"&lt;"&amp;'الإعدادات'!$B$6))</f>
        <v/>
      </c>
      <c r="J372" s="21">
        <f>IF(H372="","",ROUND(H372-I372,2))</f>
        <v/>
      </c>
      <c r="K372" s="20">
        <f>IF(A372&amp;""="","",COUNTIFS('الحضور'!$C$6:$C$3005,A372&amp;"",'الحضور'!$B$6:$B$3005,D372&amp;"",'الحضور'!$D$6:$D$3005,"حاضر",'الحضور'!$A$6:$A$3005,"&gt;="&amp;'الإعدادات'!$B$5,'الحضور'!$A$6:$A$3005,"&lt;"&amp;'الإعدادات'!$B$6))</f>
        <v/>
      </c>
      <c r="L372" s="20">
        <f>IF(A372&amp;""="","",COUNTIFS('الحضور'!$C$6:$C$3005,A372&amp;"",'الحضور'!$B$6:$B$3005,D372&amp;"",'الحضور'!$D$6:$D$3005,"غائب",'الحضور'!$A$6:$A$3005,"&gt;="&amp;'الإعدادات'!$B$5,'الحضور'!$A$6:$A$3005,"&lt;"&amp;'الإعدادات'!$B$6))</f>
        <v/>
      </c>
      <c r="M372" s="20">
        <f>IF(A372&amp;""="","",COUNTIFS('الحضور'!$C$6:$C$3005,A372&amp;"",'الحضور'!$B$6:$B$3005,D372&amp;"",'الحضور'!$D$6:$D$3005,"غائب بعذر",'الحضور'!$A$6:$A$3005,"&gt;="&amp;'الإعدادات'!$B$5,'الحضور'!$A$6:$A$3005,"&lt;"&amp;'الإعدادات'!$B$6))</f>
        <v/>
      </c>
      <c r="N372" s="22">
        <f>IF(A372&amp;""="","",IF(K372+L372=0,"",K372/(K372+L372)))</f>
        <v/>
      </c>
      <c r="O372" s="6">
        <f>IF(A372&amp;""="","",IF(H372="","كود مجموعة غير موجود",IF(F372="متوقف","متوقف",IF(J372&gt;0,IF(I372=0,"لم يدفع","جزئي"),"مسدد"))))</f>
        <v/>
      </c>
      <c r="P372" s="6">
        <f>IF(A372&amp;""="","",IF(AND(N('الإعدادات'!$B$7)&gt;0,L372&gt;='الإعدادات'!$B$7),"غياب متكرر",""))</f>
        <v/>
      </c>
      <c r="Q372" s="20">
        <f>IF(ISNUMBER(J372),IF(J372&gt;0,COUNTIFS($J$6:$J$505,"&gt;"&amp;J372)+COUNTIFS($J$6:J372,J372),""),"")</f>
        <v/>
      </c>
    </row>
    <row r="373">
      <c r="A373" s="5" t="n"/>
      <c r="B373" s="5" t="n"/>
      <c r="C373" s="17" t="n"/>
      <c r="D373" s="5" t="n"/>
      <c r="E373" s="18" t="n"/>
      <c r="F373" s="5" t="n"/>
      <c r="G373" s="6">
        <f>IF(A373&amp;""="","",IFERROR(INDEX('المجموعات'!$B$6:$B$105,MATCH(D373&amp;"",'المجموعات'!$A$6:$A$105,0))&amp;" - "&amp;INDEX('المجموعات'!$C$6:$C$105,MATCH(D373&amp;"",'المجموعات'!$A$6:$A$105,0)),"كود مجموعة غير موجود"))</f>
        <v/>
      </c>
      <c r="H373" s="21">
        <f>IF(A373&amp;""="","",IF(F373="متوقف",0,IFERROR(MAX(0,INDEX('المجموعات'!$F$6:$F$105,MATCH(D373&amp;"",'المجموعات'!$A$6:$A$105,0))-N(E373)),"")))</f>
        <v/>
      </c>
      <c r="I373" s="21">
        <f>IF(A373&amp;""="","",SUMIFS('الدفعات'!$E$6:$E$2005,'الدفعات'!$B$6:$B$2005,A373&amp;"",'الدفعات'!$C$6:$C$2005,D373&amp;"",'الدفعات'!$D$6:$D$2005,"&gt;="&amp;'الإعدادات'!$B$5,'الدفعات'!$D$6:$D$2005,"&lt;"&amp;'الإعدادات'!$B$6))</f>
        <v/>
      </c>
      <c r="J373" s="21">
        <f>IF(H373="","",ROUND(H373-I373,2))</f>
        <v/>
      </c>
      <c r="K373" s="20">
        <f>IF(A373&amp;""="","",COUNTIFS('الحضور'!$C$6:$C$3005,A373&amp;"",'الحضور'!$B$6:$B$3005,D373&amp;"",'الحضور'!$D$6:$D$3005,"حاضر",'الحضور'!$A$6:$A$3005,"&gt;="&amp;'الإعدادات'!$B$5,'الحضور'!$A$6:$A$3005,"&lt;"&amp;'الإعدادات'!$B$6))</f>
        <v/>
      </c>
      <c r="L373" s="20">
        <f>IF(A373&amp;""="","",COUNTIFS('الحضور'!$C$6:$C$3005,A373&amp;"",'الحضور'!$B$6:$B$3005,D373&amp;"",'الحضور'!$D$6:$D$3005,"غائب",'الحضور'!$A$6:$A$3005,"&gt;="&amp;'الإعدادات'!$B$5,'الحضور'!$A$6:$A$3005,"&lt;"&amp;'الإعدادات'!$B$6))</f>
        <v/>
      </c>
      <c r="M373" s="20">
        <f>IF(A373&amp;""="","",COUNTIFS('الحضور'!$C$6:$C$3005,A373&amp;"",'الحضور'!$B$6:$B$3005,D373&amp;"",'الحضور'!$D$6:$D$3005,"غائب بعذر",'الحضور'!$A$6:$A$3005,"&gt;="&amp;'الإعدادات'!$B$5,'الحضور'!$A$6:$A$3005,"&lt;"&amp;'الإعدادات'!$B$6))</f>
        <v/>
      </c>
      <c r="N373" s="22">
        <f>IF(A373&amp;""="","",IF(K373+L373=0,"",K373/(K373+L373)))</f>
        <v/>
      </c>
      <c r="O373" s="6">
        <f>IF(A373&amp;""="","",IF(H373="","كود مجموعة غير موجود",IF(F373="متوقف","متوقف",IF(J373&gt;0,IF(I373=0,"لم يدفع","جزئي"),"مسدد"))))</f>
        <v/>
      </c>
      <c r="P373" s="6">
        <f>IF(A373&amp;""="","",IF(AND(N('الإعدادات'!$B$7)&gt;0,L373&gt;='الإعدادات'!$B$7),"غياب متكرر",""))</f>
        <v/>
      </c>
      <c r="Q373" s="20">
        <f>IF(ISNUMBER(J373),IF(J373&gt;0,COUNTIFS($J$6:$J$505,"&gt;"&amp;J373)+COUNTIFS($J$6:J373,J373),""),"")</f>
        <v/>
      </c>
    </row>
    <row r="374">
      <c r="A374" s="5" t="n"/>
      <c r="B374" s="5" t="n"/>
      <c r="C374" s="17" t="n"/>
      <c r="D374" s="5" t="n"/>
      <c r="E374" s="18" t="n"/>
      <c r="F374" s="5" t="n"/>
      <c r="G374" s="6">
        <f>IF(A374&amp;""="","",IFERROR(INDEX('المجموعات'!$B$6:$B$105,MATCH(D374&amp;"",'المجموعات'!$A$6:$A$105,0))&amp;" - "&amp;INDEX('المجموعات'!$C$6:$C$105,MATCH(D374&amp;"",'المجموعات'!$A$6:$A$105,0)),"كود مجموعة غير موجود"))</f>
        <v/>
      </c>
      <c r="H374" s="21">
        <f>IF(A374&amp;""="","",IF(F374="متوقف",0,IFERROR(MAX(0,INDEX('المجموعات'!$F$6:$F$105,MATCH(D374&amp;"",'المجموعات'!$A$6:$A$105,0))-N(E374)),"")))</f>
        <v/>
      </c>
      <c r="I374" s="21">
        <f>IF(A374&amp;""="","",SUMIFS('الدفعات'!$E$6:$E$2005,'الدفعات'!$B$6:$B$2005,A374&amp;"",'الدفعات'!$C$6:$C$2005,D374&amp;"",'الدفعات'!$D$6:$D$2005,"&gt;="&amp;'الإعدادات'!$B$5,'الدفعات'!$D$6:$D$2005,"&lt;"&amp;'الإعدادات'!$B$6))</f>
        <v/>
      </c>
      <c r="J374" s="21">
        <f>IF(H374="","",ROUND(H374-I374,2))</f>
        <v/>
      </c>
      <c r="K374" s="20">
        <f>IF(A374&amp;""="","",COUNTIFS('الحضور'!$C$6:$C$3005,A374&amp;"",'الحضور'!$B$6:$B$3005,D374&amp;"",'الحضور'!$D$6:$D$3005,"حاضر",'الحضور'!$A$6:$A$3005,"&gt;="&amp;'الإعدادات'!$B$5,'الحضور'!$A$6:$A$3005,"&lt;"&amp;'الإعدادات'!$B$6))</f>
        <v/>
      </c>
      <c r="L374" s="20">
        <f>IF(A374&amp;""="","",COUNTIFS('الحضور'!$C$6:$C$3005,A374&amp;"",'الحضور'!$B$6:$B$3005,D374&amp;"",'الحضور'!$D$6:$D$3005,"غائب",'الحضور'!$A$6:$A$3005,"&gt;="&amp;'الإعدادات'!$B$5,'الحضور'!$A$6:$A$3005,"&lt;"&amp;'الإعدادات'!$B$6))</f>
        <v/>
      </c>
      <c r="M374" s="20">
        <f>IF(A374&amp;""="","",COUNTIFS('الحضور'!$C$6:$C$3005,A374&amp;"",'الحضور'!$B$6:$B$3005,D374&amp;"",'الحضور'!$D$6:$D$3005,"غائب بعذر",'الحضور'!$A$6:$A$3005,"&gt;="&amp;'الإعدادات'!$B$5,'الحضور'!$A$6:$A$3005,"&lt;"&amp;'الإعدادات'!$B$6))</f>
        <v/>
      </c>
      <c r="N374" s="22">
        <f>IF(A374&amp;""="","",IF(K374+L374=0,"",K374/(K374+L374)))</f>
        <v/>
      </c>
      <c r="O374" s="6">
        <f>IF(A374&amp;""="","",IF(H374="","كود مجموعة غير موجود",IF(F374="متوقف","متوقف",IF(J374&gt;0,IF(I374=0,"لم يدفع","جزئي"),"مسدد"))))</f>
        <v/>
      </c>
      <c r="P374" s="6">
        <f>IF(A374&amp;""="","",IF(AND(N('الإعدادات'!$B$7)&gt;0,L374&gt;='الإعدادات'!$B$7),"غياب متكرر",""))</f>
        <v/>
      </c>
      <c r="Q374" s="20">
        <f>IF(ISNUMBER(J374),IF(J374&gt;0,COUNTIFS($J$6:$J$505,"&gt;"&amp;J374)+COUNTIFS($J$6:J374,J374),""),"")</f>
        <v/>
      </c>
    </row>
    <row r="375">
      <c r="A375" s="5" t="n"/>
      <c r="B375" s="5" t="n"/>
      <c r="C375" s="17" t="n"/>
      <c r="D375" s="5" t="n"/>
      <c r="E375" s="18" t="n"/>
      <c r="F375" s="5" t="n"/>
      <c r="G375" s="6">
        <f>IF(A375&amp;""="","",IFERROR(INDEX('المجموعات'!$B$6:$B$105,MATCH(D375&amp;"",'المجموعات'!$A$6:$A$105,0))&amp;" - "&amp;INDEX('المجموعات'!$C$6:$C$105,MATCH(D375&amp;"",'المجموعات'!$A$6:$A$105,0)),"كود مجموعة غير موجود"))</f>
        <v/>
      </c>
      <c r="H375" s="21">
        <f>IF(A375&amp;""="","",IF(F375="متوقف",0,IFERROR(MAX(0,INDEX('المجموعات'!$F$6:$F$105,MATCH(D375&amp;"",'المجموعات'!$A$6:$A$105,0))-N(E375)),"")))</f>
        <v/>
      </c>
      <c r="I375" s="21">
        <f>IF(A375&amp;""="","",SUMIFS('الدفعات'!$E$6:$E$2005,'الدفعات'!$B$6:$B$2005,A375&amp;"",'الدفعات'!$C$6:$C$2005,D375&amp;"",'الدفعات'!$D$6:$D$2005,"&gt;="&amp;'الإعدادات'!$B$5,'الدفعات'!$D$6:$D$2005,"&lt;"&amp;'الإعدادات'!$B$6))</f>
        <v/>
      </c>
      <c r="J375" s="21">
        <f>IF(H375="","",ROUND(H375-I375,2))</f>
        <v/>
      </c>
      <c r="K375" s="20">
        <f>IF(A375&amp;""="","",COUNTIFS('الحضور'!$C$6:$C$3005,A375&amp;"",'الحضور'!$B$6:$B$3005,D375&amp;"",'الحضور'!$D$6:$D$3005,"حاضر",'الحضور'!$A$6:$A$3005,"&gt;="&amp;'الإعدادات'!$B$5,'الحضور'!$A$6:$A$3005,"&lt;"&amp;'الإعدادات'!$B$6))</f>
        <v/>
      </c>
      <c r="L375" s="20">
        <f>IF(A375&amp;""="","",COUNTIFS('الحضور'!$C$6:$C$3005,A375&amp;"",'الحضور'!$B$6:$B$3005,D375&amp;"",'الحضور'!$D$6:$D$3005,"غائب",'الحضور'!$A$6:$A$3005,"&gt;="&amp;'الإعدادات'!$B$5,'الحضور'!$A$6:$A$3005,"&lt;"&amp;'الإعدادات'!$B$6))</f>
        <v/>
      </c>
      <c r="M375" s="20">
        <f>IF(A375&amp;""="","",COUNTIFS('الحضور'!$C$6:$C$3005,A375&amp;"",'الحضور'!$B$6:$B$3005,D375&amp;"",'الحضور'!$D$6:$D$3005,"غائب بعذر",'الحضور'!$A$6:$A$3005,"&gt;="&amp;'الإعدادات'!$B$5,'الحضور'!$A$6:$A$3005,"&lt;"&amp;'الإعدادات'!$B$6))</f>
        <v/>
      </c>
      <c r="N375" s="22">
        <f>IF(A375&amp;""="","",IF(K375+L375=0,"",K375/(K375+L375)))</f>
        <v/>
      </c>
      <c r="O375" s="6">
        <f>IF(A375&amp;""="","",IF(H375="","كود مجموعة غير موجود",IF(F375="متوقف","متوقف",IF(J375&gt;0,IF(I375=0,"لم يدفع","جزئي"),"مسدد"))))</f>
        <v/>
      </c>
      <c r="P375" s="6">
        <f>IF(A375&amp;""="","",IF(AND(N('الإعدادات'!$B$7)&gt;0,L375&gt;='الإعدادات'!$B$7),"غياب متكرر",""))</f>
        <v/>
      </c>
      <c r="Q375" s="20">
        <f>IF(ISNUMBER(J375),IF(J375&gt;0,COUNTIFS($J$6:$J$505,"&gt;"&amp;J375)+COUNTIFS($J$6:J375,J375),""),"")</f>
        <v/>
      </c>
    </row>
    <row r="376">
      <c r="A376" s="5" t="n"/>
      <c r="B376" s="5" t="n"/>
      <c r="C376" s="17" t="n"/>
      <c r="D376" s="5" t="n"/>
      <c r="E376" s="18" t="n"/>
      <c r="F376" s="5" t="n"/>
      <c r="G376" s="6">
        <f>IF(A376&amp;""="","",IFERROR(INDEX('المجموعات'!$B$6:$B$105,MATCH(D376&amp;"",'المجموعات'!$A$6:$A$105,0))&amp;" - "&amp;INDEX('المجموعات'!$C$6:$C$105,MATCH(D376&amp;"",'المجموعات'!$A$6:$A$105,0)),"كود مجموعة غير موجود"))</f>
        <v/>
      </c>
      <c r="H376" s="21">
        <f>IF(A376&amp;""="","",IF(F376="متوقف",0,IFERROR(MAX(0,INDEX('المجموعات'!$F$6:$F$105,MATCH(D376&amp;"",'المجموعات'!$A$6:$A$105,0))-N(E376)),"")))</f>
        <v/>
      </c>
      <c r="I376" s="21">
        <f>IF(A376&amp;""="","",SUMIFS('الدفعات'!$E$6:$E$2005,'الدفعات'!$B$6:$B$2005,A376&amp;"",'الدفعات'!$C$6:$C$2005,D376&amp;"",'الدفعات'!$D$6:$D$2005,"&gt;="&amp;'الإعدادات'!$B$5,'الدفعات'!$D$6:$D$2005,"&lt;"&amp;'الإعدادات'!$B$6))</f>
        <v/>
      </c>
      <c r="J376" s="21">
        <f>IF(H376="","",ROUND(H376-I376,2))</f>
        <v/>
      </c>
      <c r="K376" s="20">
        <f>IF(A376&amp;""="","",COUNTIFS('الحضور'!$C$6:$C$3005,A376&amp;"",'الحضور'!$B$6:$B$3005,D376&amp;"",'الحضور'!$D$6:$D$3005,"حاضر",'الحضور'!$A$6:$A$3005,"&gt;="&amp;'الإعدادات'!$B$5,'الحضور'!$A$6:$A$3005,"&lt;"&amp;'الإعدادات'!$B$6))</f>
        <v/>
      </c>
      <c r="L376" s="20">
        <f>IF(A376&amp;""="","",COUNTIFS('الحضور'!$C$6:$C$3005,A376&amp;"",'الحضور'!$B$6:$B$3005,D376&amp;"",'الحضور'!$D$6:$D$3005,"غائب",'الحضور'!$A$6:$A$3005,"&gt;="&amp;'الإعدادات'!$B$5,'الحضور'!$A$6:$A$3005,"&lt;"&amp;'الإعدادات'!$B$6))</f>
        <v/>
      </c>
      <c r="M376" s="20">
        <f>IF(A376&amp;""="","",COUNTIFS('الحضور'!$C$6:$C$3005,A376&amp;"",'الحضور'!$B$6:$B$3005,D376&amp;"",'الحضور'!$D$6:$D$3005,"غائب بعذر",'الحضور'!$A$6:$A$3005,"&gt;="&amp;'الإعدادات'!$B$5,'الحضور'!$A$6:$A$3005,"&lt;"&amp;'الإعدادات'!$B$6))</f>
        <v/>
      </c>
      <c r="N376" s="22">
        <f>IF(A376&amp;""="","",IF(K376+L376=0,"",K376/(K376+L376)))</f>
        <v/>
      </c>
      <c r="O376" s="6">
        <f>IF(A376&amp;""="","",IF(H376="","كود مجموعة غير موجود",IF(F376="متوقف","متوقف",IF(J376&gt;0,IF(I376=0,"لم يدفع","جزئي"),"مسدد"))))</f>
        <v/>
      </c>
      <c r="P376" s="6">
        <f>IF(A376&amp;""="","",IF(AND(N('الإعدادات'!$B$7)&gt;0,L376&gt;='الإعدادات'!$B$7),"غياب متكرر",""))</f>
        <v/>
      </c>
      <c r="Q376" s="20">
        <f>IF(ISNUMBER(J376),IF(J376&gt;0,COUNTIFS($J$6:$J$505,"&gt;"&amp;J376)+COUNTIFS($J$6:J376,J376),""),"")</f>
        <v/>
      </c>
    </row>
    <row r="377">
      <c r="A377" s="5" t="n"/>
      <c r="B377" s="5" t="n"/>
      <c r="C377" s="17" t="n"/>
      <c r="D377" s="5" t="n"/>
      <c r="E377" s="18" t="n"/>
      <c r="F377" s="5" t="n"/>
      <c r="G377" s="6">
        <f>IF(A377&amp;""="","",IFERROR(INDEX('المجموعات'!$B$6:$B$105,MATCH(D377&amp;"",'المجموعات'!$A$6:$A$105,0))&amp;" - "&amp;INDEX('المجموعات'!$C$6:$C$105,MATCH(D377&amp;"",'المجموعات'!$A$6:$A$105,0)),"كود مجموعة غير موجود"))</f>
        <v/>
      </c>
      <c r="H377" s="21">
        <f>IF(A377&amp;""="","",IF(F377="متوقف",0,IFERROR(MAX(0,INDEX('المجموعات'!$F$6:$F$105,MATCH(D377&amp;"",'المجموعات'!$A$6:$A$105,0))-N(E377)),"")))</f>
        <v/>
      </c>
      <c r="I377" s="21">
        <f>IF(A377&amp;""="","",SUMIFS('الدفعات'!$E$6:$E$2005,'الدفعات'!$B$6:$B$2005,A377&amp;"",'الدفعات'!$C$6:$C$2005,D377&amp;"",'الدفعات'!$D$6:$D$2005,"&gt;="&amp;'الإعدادات'!$B$5,'الدفعات'!$D$6:$D$2005,"&lt;"&amp;'الإعدادات'!$B$6))</f>
        <v/>
      </c>
      <c r="J377" s="21">
        <f>IF(H377="","",ROUND(H377-I377,2))</f>
        <v/>
      </c>
      <c r="K377" s="20">
        <f>IF(A377&amp;""="","",COUNTIFS('الحضور'!$C$6:$C$3005,A377&amp;"",'الحضور'!$B$6:$B$3005,D377&amp;"",'الحضور'!$D$6:$D$3005,"حاضر",'الحضور'!$A$6:$A$3005,"&gt;="&amp;'الإعدادات'!$B$5,'الحضور'!$A$6:$A$3005,"&lt;"&amp;'الإعدادات'!$B$6))</f>
        <v/>
      </c>
      <c r="L377" s="20">
        <f>IF(A377&amp;""="","",COUNTIFS('الحضور'!$C$6:$C$3005,A377&amp;"",'الحضور'!$B$6:$B$3005,D377&amp;"",'الحضور'!$D$6:$D$3005,"غائب",'الحضور'!$A$6:$A$3005,"&gt;="&amp;'الإعدادات'!$B$5,'الحضور'!$A$6:$A$3005,"&lt;"&amp;'الإعدادات'!$B$6))</f>
        <v/>
      </c>
      <c r="M377" s="20">
        <f>IF(A377&amp;""="","",COUNTIFS('الحضور'!$C$6:$C$3005,A377&amp;"",'الحضور'!$B$6:$B$3005,D377&amp;"",'الحضور'!$D$6:$D$3005,"غائب بعذر",'الحضور'!$A$6:$A$3005,"&gt;="&amp;'الإعدادات'!$B$5,'الحضور'!$A$6:$A$3005,"&lt;"&amp;'الإعدادات'!$B$6))</f>
        <v/>
      </c>
      <c r="N377" s="22">
        <f>IF(A377&amp;""="","",IF(K377+L377=0,"",K377/(K377+L377)))</f>
        <v/>
      </c>
      <c r="O377" s="6">
        <f>IF(A377&amp;""="","",IF(H377="","كود مجموعة غير موجود",IF(F377="متوقف","متوقف",IF(J377&gt;0,IF(I377=0,"لم يدفع","جزئي"),"مسدد"))))</f>
        <v/>
      </c>
      <c r="P377" s="6">
        <f>IF(A377&amp;""="","",IF(AND(N('الإعدادات'!$B$7)&gt;0,L377&gt;='الإعدادات'!$B$7),"غياب متكرر",""))</f>
        <v/>
      </c>
      <c r="Q377" s="20">
        <f>IF(ISNUMBER(J377),IF(J377&gt;0,COUNTIFS($J$6:$J$505,"&gt;"&amp;J377)+COUNTIFS($J$6:J377,J377),""),"")</f>
        <v/>
      </c>
    </row>
    <row r="378">
      <c r="A378" s="5" t="n"/>
      <c r="B378" s="5" t="n"/>
      <c r="C378" s="17" t="n"/>
      <c r="D378" s="5" t="n"/>
      <c r="E378" s="18" t="n"/>
      <c r="F378" s="5" t="n"/>
      <c r="G378" s="6">
        <f>IF(A378&amp;""="","",IFERROR(INDEX('المجموعات'!$B$6:$B$105,MATCH(D378&amp;"",'المجموعات'!$A$6:$A$105,0))&amp;" - "&amp;INDEX('المجموعات'!$C$6:$C$105,MATCH(D378&amp;"",'المجموعات'!$A$6:$A$105,0)),"كود مجموعة غير موجود"))</f>
        <v/>
      </c>
      <c r="H378" s="21">
        <f>IF(A378&amp;""="","",IF(F378="متوقف",0,IFERROR(MAX(0,INDEX('المجموعات'!$F$6:$F$105,MATCH(D378&amp;"",'المجموعات'!$A$6:$A$105,0))-N(E378)),"")))</f>
        <v/>
      </c>
      <c r="I378" s="21">
        <f>IF(A378&amp;""="","",SUMIFS('الدفعات'!$E$6:$E$2005,'الدفعات'!$B$6:$B$2005,A378&amp;"",'الدفعات'!$C$6:$C$2005,D378&amp;"",'الدفعات'!$D$6:$D$2005,"&gt;="&amp;'الإعدادات'!$B$5,'الدفعات'!$D$6:$D$2005,"&lt;"&amp;'الإعدادات'!$B$6))</f>
        <v/>
      </c>
      <c r="J378" s="21">
        <f>IF(H378="","",ROUND(H378-I378,2))</f>
        <v/>
      </c>
      <c r="K378" s="20">
        <f>IF(A378&amp;""="","",COUNTIFS('الحضور'!$C$6:$C$3005,A378&amp;"",'الحضور'!$B$6:$B$3005,D378&amp;"",'الحضور'!$D$6:$D$3005,"حاضر",'الحضور'!$A$6:$A$3005,"&gt;="&amp;'الإعدادات'!$B$5,'الحضور'!$A$6:$A$3005,"&lt;"&amp;'الإعدادات'!$B$6))</f>
        <v/>
      </c>
      <c r="L378" s="20">
        <f>IF(A378&amp;""="","",COUNTIFS('الحضور'!$C$6:$C$3005,A378&amp;"",'الحضور'!$B$6:$B$3005,D378&amp;"",'الحضور'!$D$6:$D$3005,"غائب",'الحضور'!$A$6:$A$3005,"&gt;="&amp;'الإعدادات'!$B$5,'الحضور'!$A$6:$A$3005,"&lt;"&amp;'الإعدادات'!$B$6))</f>
        <v/>
      </c>
      <c r="M378" s="20">
        <f>IF(A378&amp;""="","",COUNTIFS('الحضور'!$C$6:$C$3005,A378&amp;"",'الحضور'!$B$6:$B$3005,D378&amp;"",'الحضور'!$D$6:$D$3005,"غائب بعذر",'الحضور'!$A$6:$A$3005,"&gt;="&amp;'الإعدادات'!$B$5,'الحضور'!$A$6:$A$3005,"&lt;"&amp;'الإعدادات'!$B$6))</f>
        <v/>
      </c>
      <c r="N378" s="22">
        <f>IF(A378&amp;""="","",IF(K378+L378=0,"",K378/(K378+L378)))</f>
        <v/>
      </c>
      <c r="O378" s="6">
        <f>IF(A378&amp;""="","",IF(H378="","كود مجموعة غير موجود",IF(F378="متوقف","متوقف",IF(J378&gt;0,IF(I378=0,"لم يدفع","جزئي"),"مسدد"))))</f>
        <v/>
      </c>
      <c r="P378" s="6">
        <f>IF(A378&amp;""="","",IF(AND(N('الإعدادات'!$B$7)&gt;0,L378&gt;='الإعدادات'!$B$7),"غياب متكرر",""))</f>
        <v/>
      </c>
      <c r="Q378" s="20">
        <f>IF(ISNUMBER(J378),IF(J378&gt;0,COUNTIFS($J$6:$J$505,"&gt;"&amp;J378)+COUNTIFS($J$6:J378,J378),""),"")</f>
        <v/>
      </c>
    </row>
    <row r="379">
      <c r="A379" s="5" t="n"/>
      <c r="B379" s="5" t="n"/>
      <c r="C379" s="17" t="n"/>
      <c r="D379" s="5" t="n"/>
      <c r="E379" s="18" t="n"/>
      <c r="F379" s="5" t="n"/>
      <c r="G379" s="6">
        <f>IF(A379&amp;""="","",IFERROR(INDEX('المجموعات'!$B$6:$B$105,MATCH(D379&amp;"",'المجموعات'!$A$6:$A$105,0))&amp;" - "&amp;INDEX('المجموعات'!$C$6:$C$105,MATCH(D379&amp;"",'المجموعات'!$A$6:$A$105,0)),"كود مجموعة غير موجود"))</f>
        <v/>
      </c>
      <c r="H379" s="21">
        <f>IF(A379&amp;""="","",IF(F379="متوقف",0,IFERROR(MAX(0,INDEX('المجموعات'!$F$6:$F$105,MATCH(D379&amp;"",'المجموعات'!$A$6:$A$105,0))-N(E379)),"")))</f>
        <v/>
      </c>
      <c r="I379" s="21">
        <f>IF(A379&amp;""="","",SUMIFS('الدفعات'!$E$6:$E$2005,'الدفعات'!$B$6:$B$2005,A379&amp;"",'الدفعات'!$C$6:$C$2005,D379&amp;"",'الدفعات'!$D$6:$D$2005,"&gt;="&amp;'الإعدادات'!$B$5,'الدفعات'!$D$6:$D$2005,"&lt;"&amp;'الإعدادات'!$B$6))</f>
        <v/>
      </c>
      <c r="J379" s="21">
        <f>IF(H379="","",ROUND(H379-I379,2))</f>
        <v/>
      </c>
      <c r="K379" s="20">
        <f>IF(A379&amp;""="","",COUNTIFS('الحضور'!$C$6:$C$3005,A379&amp;"",'الحضور'!$B$6:$B$3005,D379&amp;"",'الحضور'!$D$6:$D$3005,"حاضر",'الحضور'!$A$6:$A$3005,"&gt;="&amp;'الإعدادات'!$B$5,'الحضور'!$A$6:$A$3005,"&lt;"&amp;'الإعدادات'!$B$6))</f>
        <v/>
      </c>
      <c r="L379" s="20">
        <f>IF(A379&amp;""="","",COUNTIFS('الحضور'!$C$6:$C$3005,A379&amp;"",'الحضور'!$B$6:$B$3005,D379&amp;"",'الحضور'!$D$6:$D$3005,"غائب",'الحضور'!$A$6:$A$3005,"&gt;="&amp;'الإعدادات'!$B$5,'الحضور'!$A$6:$A$3005,"&lt;"&amp;'الإعدادات'!$B$6))</f>
        <v/>
      </c>
      <c r="M379" s="20">
        <f>IF(A379&amp;""="","",COUNTIFS('الحضور'!$C$6:$C$3005,A379&amp;"",'الحضور'!$B$6:$B$3005,D379&amp;"",'الحضور'!$D$6:$D$3005,"غائب بعذر",'الحضور'!$A$6:$A$3005,"&gt;="&amp;'الإعدادات'!$B$5,'الحضور'!$A$6:$A$3005,"&lt;"&amp;'الإعدادات'!$B$6))</f>
        <v/>
      </c>
      <c r="N379" s="22">
        <f>IF(A379&amp;""="","",IF(K379+L379=0,"",K379/(K379+L379)))</f>
        <v/>
      </c>
      <c r="O379" s="6">
        <f>IF(A379&amp;""="","",IF(H379="","كود مجموعة غير موجود",IF(F379="متوقف","متوقف",IF(J379&gt;0,IF(I379=0,"لم يدفع","جزئي"),"مسدد"))))</f>
        <v/>
      </c>
      <c r="P379" s="6">
        <f>IF(A379&amp;""="","",IF(AND(N('الإعدادات'!$B$7)&gt;0,L379&gt;='الإعدادات'!$B$7),"غياب متكرر",""))</f>
        <v/>
      </c>
      <c r="Q379" s="20">
        <f>IF(ISNUMBER(J379),IF(J379&gt;0,COUNTIFS($J$6:$J$505,"&gt;"&amp;J379)+COUNTIFS($J$6:J379,J379),""),"")</f>
        <v/>
      </c>
    </row>
    <row r="380">
      <c r="A380" s="5" t="n"/>
      <c r="B380" s="5" t="n"/>
      <c r="C380" s="17" t="n"/>
      <c r="D380" s="5" t="n"/>
      <c r="E380" s="18" t="n"/>
      <c r="F380" s="5" t="n"/>
      <c r="G380" s="6">
        <f>IF(A380&amp;""="","",IFERROR(INDEX('المجموعات'!$B$6:$B$105,MATCH(D380&amp;"",'المجموعات'!$A$6:$A$105,0))&amp;" - "&amp;INDEX('المجموعات'!$C$6:$C$105,MATCH(D380&amp;"",'المجموعات'!$A$6:$A$105,0)),"كود مجموعة غير موجود"))</f>
        <v/>
      </c>
      <c r="H380" s="21">
        <f>IF(A380&amp;""="","",IF(F380="متوقف",0,IFERROR(MAX(0,INDEX('المجموعات'!$F$6:$F$105,MATCH(D380&amp;"",'المجموعات'!$A$6:$A$105,0))-N(E380)),"")))</f>
        <v/>
      </c>
      <c r="I380" s="21">
        <f>IF(A380&amp;""="","",SUMIFS('الدفعات'!$E$6:$E$2005,'الدفعات'!$B$6:$B$2005,A380&amp;"",'الدفعات'!$C$6:$C$2005,D380&amp;"",'الدفعات'!$D$6:$D$2005,"&gt;="&amp;'الإعدادات'!$B$5,'الدفعات'!$D$6:$D$2005,"&lt;"&amp;'الإعدادات'!$B$6))</f>
        <v/>
      </c>
      <c r="J380" s="21">
        <f>IF(H380="","",ROUND(H380-I380,2))</f>
        <v/>
      </c>
      <c r="K380" s="20">
        <f>IF(A380&amp;""="","",COUNTIFS('الحضور'!$C$6:$C$3005,A380&amp;"",'الحضور'!$B$6:$B$3005,D380&amp;"",'الحضور'!$D$6:$D$3005,"حاضر",'الحضور'!$A$6:$A$3005,"&gt;="&amp;'الإعدادات'!$B$5,'الحضور'!$A$6:$A$3005,"&lt;"&amp;'الإعدادات'!$B$6))</f>
        <v/>
      </c>
      <c r="L380" s="20">
        <f>IF(A380&amp;""="","",COUNTIFS('الحضور'!$C$6:$C$3005,A380&amp;"",'الحضور'!$B$6:$B$3005,D380&amp;"",'الحضور'!$D$6:$D$3005,"غائب",'الحضور'!$A$6:$A$3005,"&gt;="&amp;'الإعدادات'!$B$5,'الحضور'!$A$6:$A$3005,"&lt;"&amp;'الإعدادات'!$B$6))</f>
        <v/>
      </c>
      <c r="M380" s="20">
        <f>IF(A380&amp;""="","",COUNTIFS('الحضور'!$C$6:$C$3005,A380&amp;"",'الحضور'!$B$6:$B$3005,D380&amp;"",'الحضور'!$D$6:$D$3005,"غائب بعذر",'الحضور'!$A$6:$A$3005,"&gt;="&amp;'الإعدادات'!$B$5,'الحضور'!$A$6:$A$3005,"&lt;"&amp;'الإعدادات'!$B$6))</f>
        <v/>
      </c>
      <c r="N380" s="22">
        <f>IF(A380&amp;""="","",IF(K380+L380=0,"",K380/(K380+L380)))</f>
        <v/>
      </c>
      <c r="O380" s="6">
        <f>IF(A380&amp;""="","",IF(H380="","كود مجموعة غير موجود",IF(F380="متوقف","متوقف",IF(J380&gt;0,IF(I380=0,"لم يدفع","جزئي"),"مسدد"))))</f>
        <v/>
      </c>
      <c r="P380" s="6">
        <f>IF(A380&amp;""="","",IF(AND(N('الإعدادات'!$B$7)&gt;0,L380&gt;='الإعدادات'!$B$7),"غياب متكرر",""))</f>
        <v/>
      </c>
      <c r="Q380" s="20">
        <f>IF(ISNUMBER(J380),IF(J380&gt;0,COUNTIFS($J$6:$J$505,"&gt;"&amp;J380)+COUNTIFS($J$6:J380,J380),""),"")</f>
        <v/>
      </c>
    </row>
    <row r="381">
      <c r="A381" s="5" t="n"/>
      <c r="B381" s="5" t="n"/>
      <c r="C381" s="17" t="n"/>
      <c r="D381" s="5" t="n"/>
      <c r="E381" s="18" t="n"/>
      <c r="F381" s="5" t="n"/>
      <c r="G381" s="6">
        <f>IF(A381&amp;""="","",IFERROR(INDEX('المجموعات'!$B$6:$B$105,MATCH(D381&amp;"",'المجموعات'!$A$6:$A$105,0))&amp;" - "&amp;INDEX('المجموعات'!$C$6:$C$105,MATCH(D381&amp;"",'المجموعات'!$A$6:$A$105,0)),"كود مجموعة غير موجود"))</f>
        <v/>
      </c>
      <c r="H381" s="21">
        <f>IF(A381&amp;""="","",IF(F381="متوقف",0,IFERROR(MAX(0,INDEX('المجموعات'!$F$6:$F$105,MATCH(D381&amp;"",'المجموعات'!$A$6:$A$105,0))-N(E381)),"")))</f>
        <v/>
      </c>
      <c r="I381" s="21">
        <f>IF(A381&amp;""="","",SUMIFS('الدفعات'!$E$6:$E$2005,'الدفعات'!$B$6:$B$2005,A381&amp;"",'الدفعات'!$C$6:$C$2005,D381&amp;"",'الدفعات'!$D$6:$D$2005,"&gt;="&amp;'الإعدادات'!$B$5,'الدفعات'!$D$6:$D$2005,"&lt;"&amp;'الإعدادات'!$B$6))</f>
        <v/>
      </c>
      <c r="J381" s="21">
        <f>IF(H381="","",ROUND(H381-I381,2))</f>
        <v/>
      </c>
      <c r="K381" s="20">
        <f>IF(A381&amp;""="","",COUNTIFS('الحضور'!$C$6:$C$3005,A381&amp;"",'الحضور'!$B$6:$B$3005,D381&amp;"",'الحضور'!$D$6:$D$3005,"حاضر",'الحضور'!$A$6:$A$3005,"&gt;="&amp;'الإعدادات'!$B$5,'الحضور'!$A$6:$A$3005,"&lt;"&amp;'الإعدادات'!$B$6))</f>
        <v/>
      </c>
      <c r="L381" s="20">
        <f>IF(A381&amp;""="","",COUNTIFS('الحضور'!$C$6:$C$3005,A381&amp;"",'الحضور'!$B$6:$B$3005,D381&amp;"",'الحضور'!$D$6:$D$3005,"غائب",'الحضور'!$A$6:$A$3005,"&gt;="&amp;'الإعدادات'!$B$5,'الحضور'!$A$6:$A$3005,"&lt;"&amp;'الإعدادات'!$B$6))</f>
        <v/>
      </c>
      <c r="M381" s="20">
        <f>IF(A381&amp;""="","",COUNTIFS('الحضور'!$C$6:$C$3005,A381&amp;"",'الحضور'!$B$6:$B$3005,D381&amp;"",'الحضور'!$D$6:$D$3005,"غائب بعذر",'الحضور'!$A$6:$A$3005,"&gt;="&amp;'الإعدادات'!$B$5,'الحضور'!$A$6:$A$3005,"&lt;"&amp;'الإعدادات'!$B$6))</f>
        <v/>
      </c>
      <c r="N381" s="22">
        <f>IF(A381&amp;""="","",IF(K381+L381=0,"",K381/(K381+L381)))</f>
        <v/>
      </c>
      <c r="O381" s="6">
        <f>IF(A381&amp;""="","",IF(H381="","كود مجموعة غير موجود",IF(F381="متوقف","متوقف",IF(J381&gt;0,IF(I381=0,"لم يدفع","جزئي"),"مسدد"))))</f>
        <v/>
      </c>
      <c r="P381" s="6">
        <f>IF(A381&amp;""="","",IF(AND(N('الإعدادات'!$B$7)&gt;0,L381&gt;='الإعدادات'!$B$7),"غياب متكرر",""))</f>
        <v/>
      </c>
      <c r="Q381" s="20">
        <f>IF(ISNUMBER(J381),IF(J381&gt;0,COUNTIFS($J$6:$J$505,"&gt;"&amp;J381)+COUNTIFS($J$6:J381,J381),""),"")</f>
        <v/>
      </c>
    </row>
    <row r="382">
      <c r="A382" s="5" t="n"/>
      <c r="B382" s="5" t="n"/>
      <c r="C382" s="17" t="n"/>
      <c r="D382" s="5" t="n"/>
      <c r="E382" s="18" t="n"/>
      <c r="F382" s="5" t="n"/>
      <c r="G382" s="6">
        <f>IF(A382&amp;""="","",IFERROR(INDEX('المجموعات'!$B$6:$B$105,MATCH(D382&amp;"",'المجموعات'!$A$6:$A$105,0))&amp;" - "&amp;INDEX('المجموعات'!$C$6:$C$105,MATCH(D382&amp;"",'المجموعات'!$A$6:$A$105,0)),"كود مجموعة غير موجود"))</f>
        <v/>
      </c>
      <c r="H382" s="21">
        <f>IF(A382&amp;""="","",IF(F382="متوقف",0,IFERROR(MAX(0,INDEX('المجموعات'!$F$6:$F$105,MATCH(D382&amp;"",'المجموعات'!$A$6:$A$105,0))-N(E382)),"")))</f>
        <v/>
      </c>
      <c r="I382" s="21">
        <f>IF(A382&amp;""="","",SUMIFS('الدفعات'!$E$6:$E$2005,'الدفعات'!$B$6:$B$2005,A382&amp;"",'الدفعات'!$C$6:$C$2005,D382&amp;"",'الدفعات'!$D$6:$D$2005,"&gt;="&amp;'الإعدادات'!$B$5,'الدفعات'!$D$6:$D$2005,"&lt;"&amp;'الإعدادات'!$B$6))</f>
        <v/>
      </c>
      <c r="J382" s="21">
        <f>IF(H382="","",ROUND(H382-I382,2))</f>
        <v/>
      </c>
      <c r="K382" s="20">
        <f>IF(A382&amp;""="","",COUNTIFS('الحضور'!$C$6:$C$3005,A382&amp;"",'الحضور'!$B$6:$B$3005,D382&amp;"",'الحضور'!$D$6:$D$3005,"حاضر",'الحضور'!$A$6:$A$3005,"&gt;="&amp;'الإعدادات'!$B$5,'الحضور'!$A$6:$A$3005,"&lt;"&amp;'الإعدادات'!$B$6))</f>
        <v/>
      </c>
      <c r="L382" s="20">
        <f>IF(A382&amp;""="","",COUNTIFS('الحضور'!$C$6:$C$3005,A382&amp;"",'الحضور'!$B$6:$B$3005,D382&amp;"",'الحضور'!$D$6:$D$3005,"غائب",'الحضور'!$A$6:$A$3005,"&gt;="&amp;'الإعدادات'!$B$5,'الحضور'!$A$6:$A$3005,"&lt;"&amp;'الإعدادات'!$B$6))</f>
        <v/>
      </c>
      <c r="M382" s="20">
        <f>IF(A382&amp;""="","",COUNTIFS('الحضور'!$C$6:$C$3005,A382&amp;"",'الحضور'!$B$6:$B$3005,D382&amp;"",'الحضور'!$D$6:$D$3005,"غائب بعذر",'الحضور'!$A$6:$A$3005,"&gt;="&amp;'الإعدادات'!$B$5,'الحضور'!$A$6:$A$3005,"&lt;"&amp;'الإعدادات'!$B$6))</f>
        <v/>
      </c>
      <c r="N382" s="22">
        <f>IF(A382&amp;""="","",IF(K382+L382=0,"",K382/(K382+L382)))</f>
        <v/>
      </c>
      <c r="O382" s="6">
        <f>IF(A382&amp;""="","",IF(H382="","كود مجموعة غير موجود",IF(F382="متوقف","متوقف",IF(J382&gt;0,IF(I382=0,"لم يدفع","جزئي"),"مسدد"))))</f>
        <v/>
      </c>
      <c r="P382" s="6">
        <f>IF(A382&amp;""="","",IF(AND(N('الإعدادات'!$B$7)&gt;0,L382&gt;='الإعدادات'!$B$7),"غياب متكرر",""))</f>
        <v/>
      </c>
      <c r="Q382" s="20">
        <f>IF(ISNUMBER(J382),IF(J382&gt;0,COUNTIFS($J$6:$J$505,"&gt;"&amp;J382)+COUNTIFS($J$6:J382,J382),""),"")</f>
        <v/>
      </c>
    </row>
    <row r="383">
      <c r="A383" s="5" t="n"/>
      <c r="B383" s="5" t="n"/>
      <c r="C383" s="17" t="n"/>
      <c r="D383" s="5" t="n"/>
      <c r="E383" s="18" t="n"/>
      <c r="F383" s="5" t="n"/>
      <c r="G383" s="6">
        <f>IF(A383&amp;""="","",IFERROR(INDEX('المجموعات'!$B$6:$B$105,MATCH(D383&amp;"",'المجموعات'!$A$6:$A$105,0))&amp;" - "&amp;INDEX('المجموعات'!$C$6:$C$105,MATCH(D383&amp;"",'المجموعات'!$A$6:$A$105,0)),"كود مجموعة غير موجود"))</f>
        <v/>
      </c>
      <c r="H383" s="21">
        <f>IF(A383&amp;""="","",IF(F383="متوقف",0,IFERROR(MAX(0,INDEX('المجموعات'!$F$6:$F$105,MATCH(D383&amp;"",'المجموعات'!$A$6:$A$105,0))-N(E383)),"")))</f>
        <v/>
      </c>
      <c r="I383" s="21">
        <f>IF(A383&amp;""="","",SUMIFS('الدفعات'!$E$6:$E$2005,'الدفعات'!$B$6:$B$2005,A383&amp;"",'الدفعات'!$C$6:$C$2005,D383&amp;"",'الدفعات'!$D$6:$D$2005,"&gt;="&amp;'الإعدادات'!$B$5,'الدفعات'!$D$6:$D$2005,"&lt;"&amp;'الإعدادات'!$B$6))</f>
        <v/>
      </c>
      <c r="J383" s="21">
        <f>IF(H383="","",ROUND(H383-I383,2))</f>
        <v/>
      </c>
      <c r="K383" s="20">
        <f>IF(A383&amp;""="","",COUNTIFS('الحضور'!$C$6:$C$3005,A383&amp;"",'الحضور'!$B$6:$B$3005,D383&amp;"",'الحضور'!$D$6:$D$3005,"حاضر",'الحضور'!$A$6:$A$3005,"&gt;="&amp;'الإعدادات'!$B$5,'الحضور'!$A$6:$A$3005,"&lt;"&amp;'الإعدادات'!$B$6))</f>
        <v/>
      </c>
      <c r="L383" s="20">
        <f>IF(A383&amp;""="","",COUNTIFS('الحضور'!$C$6:$C$3005,A383&amp;"",'الحضور'!$B$6:$B$3005,D383&amp;"",'الحضور'!$D$6:$D$3005,"غائب",'الحضور'!$A$6:$A$3005,"&gt;="&amp;'الإعدادات'!$B$5,'الحضور'!$A$6:$A$3005,"&lt;"&amp;'الإعدادات'!$B$6))</f>
        <v/>
      </c>
      <c r="M383" s="20">
        <f>IF(A383&amp;""="","",COUNTIFS('الحضور'!$C$6:$C$3005,A383&amp;"",'الحضور'!$B$6:$B$3005,D383&amp;"",'الحضور'!$D$6:$D$3005,"غائب بعذر",'الحضور'!$A$6:$A$3005,"&gt;="&amp;'الإعدادات'!$B$5,'الحضور'!$A$6:$A$3005,"&lt;"&amp;'الإعدادات'!$B$6))</f>
        <v/>
      </c>
      <c r="N383" s="22">
        <f>IF(A383&amp;""="","",IF(K383+L383=0,"",K383/(K383+L383)))</f>
        <v/>
      </c>
      <c r="O383" s="6">
        <f>IF(A383&amp;""="","",IF(H383="","كود مجموعة غير موجود",IF(F383="متوقف","متوقف",IF(J383&gt;0,IF(I383=0,"لم يدفع","جزئي"),"مسدد"))))</f>
        <v/>
      </c>
      <c r="P383" s="6">
        <f>IF(A383&amp;""="","",IF(AND(N('الإعدادات'!$B$7)&gt;0,L383&gt;='الإعدادات'!$B$7),"غياب متكرر",""))</f>
        <v/>
      </c>
      <c r="Q383" s="20">
        <f>IF(ISNUMBER(J383),IF(J383&gt;0,COUNTIFS($J$6:$J$505,"&gt;"&amp;J383)+COUNTIFS($J$6:J383,J383),""),"")</f>
        <v/>
      </c>
    </row>
    <row r="384">
      <c r="A384" s="5" t="n"/>
      <c r="B384" s="5" t="n"/>
      <c r="C384" s="17" t="n"/>
      <c r="D384" s="5" t="n"/>
      <c r="E384" s="18" t="n"/>
      <c r="F384" s="5" t="n"/>
      <c r="G384" s="6">
        <f>IF(A384&amp;""="","",IFERROR(INDEX('المجموعات'!$B$6:$B$105,MATCH(D384&amp;"",'المجموعات'!$A$6:$A$105,0))&amp;" - "&amp;INDEX('المجموعات'!$C$6:$C$105,MATCH(D384&amp;"",'المجموعات'!$A$6:$A$105,0)),"كود مجموعة غير موجود"))</f>
        <v/>
      </c>
      <c r="H384" s="21">
        <f>IF(A384&amp;""="","",IF(F384="متوقف",0,IFERROR(MAX(0,INDEX('المجموعات'!$F$6:$F$105,MATCH(D384&amp;"",'المجموعات'!$A$6:$A$105,0))-N(E384)),"")))</f>
        <v/>
      </c>
      <c r="I384" s="21">
        <f>IF(A384&amp;""="","",SUMIFS('الدفعات'!$E$6:$E$2005,'الدفعات'!$B$6:$B$2005,A384&amp;"",'الدفعات'!$C$6:$C$2005,D384&amp;"",'الدفعات'!$D$6:$D$2005,"&gt;="&amp;'الإعدادات'!$B$5,'الدفعات'!$D$6:$D$2005,"&lt;"&amp;'الإعدادات'!$B$6))</f>
        <v/>
      </c>
      <c r="J384" s="21">
        <f>IF(H384="","",ROUND(H384-I384,2))</f>
        <v/>
      </c>
      <c r="K384" s="20">
        <f>IF(A384&amp;""="","",COUNTIFS('الحضور'!$C$6:$C$3005,A384&amp;"",'الحضور'!$B$6:$B$3005,D384&amp;"",'الحضور'!$D$6:$D$3005,"حاضر",'الحضور'!$A$6:$A$3005,"&gt;="&amp;'الإعدادات'!$B$5,'الحضور'!$A$6:$A$3005,"&lt;"&amp;'الإعدادات'!$B$6))</f>
        <v/>
      </c>
      <c r="L384" s="20">
        <f>IF(A384&amp;""="","",COUNTIFS('الحضور'!$C$6:$C$3005,A384&amp;"",'الحضور'!$B$6:$B$3005,D384&amp;"",'الحضور'!$D$6:$D$3005,"غائب",'الحضور'!$A$6:$A$3005,"&gt;="&amp;'الإعدادات'!$B$5,'الحضور'!$A$6:$A$3005,"&lt;"&amp;'الإعدادات'!$B$6))</f>
        <v/>
      </c>
      <c r="M384" s="20">
        <f>IF(A384&amp;""="","",COUNTIFS('الحضور'!$C$6:$C$3005,A384&amp;"",'الحضور'!$B$6:$B$3005,D384&amp;"",'الحضور'!$D$6:$D$3005,"غائب بعذر",'الحضور'!$A$6:$A$3005,"&gt;="&amp;'الإعدادات'!$B$5,'الحضور'!$A$6:$A$3005,"&lt;"&amp;'الإعدادات'!$B$6))</f>
        <v/>
      </c>
      <c r="N384" s="22">
        <f>IF(A384&amp;""="","",IF(K384+L384=0,"",K384/(K384+L384)))</f>
        <v/>
      </c>
      <c r="O384" s="6">
        <f>IF(A384&amp;""="","",IF(H384="","كود مجموعة غير موجود",IF(F384="متوقف","متوقف",IF(J384&gt;0,IF(I384=0,"لم يدفع","جزئي"),"مسدد"))))</f>
        <v/>
      </c>
      <c r="P384" s="6">
        <f>IF(A384&amp;""="","",IF(AND(N('الإعدادات'!$B$7)&gt;0,L384&gt;='الإعدادات'!$B$7),"غياب متكرر",""))</f>
        <v/>
      </c>
      <c r="Q384" s="20">
        <f>IF(ISNUMBER(J384),IF(J384&gt;0,COUNTIFS($J$6:$J$505,"&gt;"&amp;J384)+COUNTIFS($J$6:J384,J384),""),"")</f>
        <v/>
      </c>
    </row>
    <row r="385">
      <c r="A385" s="5" t="n"/>
      <c r="B385" s="5" t="n"/>
      <c r="C385" s="17" t="n"/>
      <c r="D385" s="5" t="n"/>
      <c r="E385" s="18" t="n"/>
      <c r="F385" s="5" t="n"/>
      <c r="G385" s="6">
        <f>IF(A385&amp;""="","",IFERROR(INDEX('المجموعات'!$B$6:$B$105,MATCH(D385&amp;"",'المجموعات'!$A$6:$A$105,0))&amp;" - "&amp;INDEX('المجموعات'!$C$6:$C$105,MATCH(D385&amp;"",'المجموعات'!$A$6:$A$105,0)),"كود مجموعة غير موجود"))</f>
        <v/>
      </c>
      <c r="H385" s="21">
        <f>IF(A385&amp;""="","",IF(F385="متوقف",0,IFERROR(MAX(0,INDEX('المجموعات'!$F$6:$F$105,MATCH(D385&amp;"",'المجموعات'!$A$6:$A$105,0))-N(E385)),"")))</f>
        <v/>
      </c>
      <c r="I385" s="21">
        <f>IF(A385&amp;""="","",SUMIFS('الدفعات'!$E$6:$E$2005,'الدفعات'!$B$6:$B$2005,A385&amp;"",'الدفعات'!$C$6:$C$2005,D385&amp;"",'الدفعات'!$D$6:$D$2005,"&gt;="&amp;'الإعدادات'!$B$5,'الدفعات'!$D$6:$D$2005,"&lt;"&amp;'الإعدادات'!$B$6))</f>
        <v/>
      </c>
      <c r="J385" s="21">
        <f>IF(H385="","",ROUND(H385-I385,2))</f>
        <v/>
      </c>
      <c r="K385" s="20">
        <f>IF(A385&amp;""="","",COUNTIFS('الحضور'!$C$6:$C$3005,A385&amp;"",'الحضور'!$B$6:$B$3005,D385&amp;"",'الحضور'!$D$6:$D$3005,"حاضر",'الحضور'!$A$6:$A$3005,"&gt;="&amp;'الإعدادات'!$B$5,'الحضور'!$A$6:$A$3005,"&lt;"&amp;'الإعدادات'!$B$6))</f>
        <v/>
      </c>
      <c r="L385" s="20">
        <f>IF(A385&amp;""="","",COUNTIFS('الحضور'!$C$6:$C$3005,A385&amp;"",'الحضور'!$B$6:$B$3005,D385&amp;"",'الحضور'!$D$6:$D$3005,"غائب",'الحضور'!$A$6:$A$3005,"&gt;="&amp;'الإعدادات'!$B$5,'الحضور'!$A$6:$A$3005,"&lt;"&amp;'الإعدادات'!$B$6))</f>
        <v/>
      </c>
      <c r="M385" s="20">
        <f>IF(A385&amp;""="","",COUNTIFS('الحضور'!$C$6:$C$3005,A385&amp;"",'الحضور'!$B$6:$B$3005,D385&amp;"",'الحضور'!$D$6:$D$3005,"غائب بعذر",'الحضور'!$A$6:$A$3005,"&gt;="&amp;'الإعدادات'!$B$5,'الحضور'!$A$6:$A$3005,"&lt;"&amp;'الإعدادات'!$B$6))</f>
        <v/>
      </c>
      <c r="N385" s="22">
        <f>IF(A385&amp;""="","",IF(K385+L385=0,"",K385/(K385+L385)))</f>
        <v/>
      </c>
      <c r="O385" s="6">
        <f>IF(A385&amp;""="","",IF(H385="","كود مجموعة غير موجود",IF(F385="متوقف","متوقف",IF(J385&gt;0,IF(I385=0,"لم يدفع","جزئي"),"مسدد"))))</f>
        <v/>
      </c>
      <c r="P385" s="6">
        <f>IF(A385&amp;""="","",IF(AND(N('الإعدادات'!$B$7)&gt;0,L385&gt;='الإعدادات'!$B$7),"غياب متكرر",""))</f>
        <v/>
      </c>
      <c r="Q385" s="20">
        <f>IF(ISNUMBER(J385),IF(J385&gt;0,COUNTIFS($J$6:$J$505,"&gt;"&amp;J385)+COUNTIFS($J$6:J385,J385),""),"")</f>
        <v/>
      </c>
    </row>
    <row r="386">
      <c r="A386" s="5" t="n"/>
      <c r="B386" s="5" t="n"/>
      <c r="C386" s="17" t="n"/>
      <c r="D386" s="5" t="n"/>
      <c r="E386" s="18" t="n"/>
      <c r="F386" s="5" t="n"/>
      <c r="G386" s="6">
        <f>IF(A386&amp;""="","",IFERROR(INDEX('المجموعات'!$B$6:$B$105,MATCH(D386&amp;"",'المجموعات'!$A$6:$A$105,0))&amp;" - "&amp;INDEX('المجموعات'!$C$6:$C$105,MATCH(D386&amp;"",'المجموعات'!$A$6:$A$105,0)),"كود مجموعة غير موجود"))</f>
        <v/>
      </c>
      <c r="H386" s="21">
        <f>IF(A386&amp;""="","",IF(F386="متوقف",0,IFERROR(MAX(0,INDEX('المجموعات'!$F$6:$F$105,MATCH(D386&amp;"",'المجموعات'!$A$6:$A$105,0))-N(E386)),"")))</f>
        <v/>
      </c>
      <c r="I386" s="21">
        <f>IF(A386&amp;""="","",SUMIFS('الدفعات'!$E$6:$E$2005,'الدفعات'!$B$6:$B$2005,A386&amp;"",'الدفعات'!$C$6:$C$2005,D386&amp;"",'الدفعات'!$D$6:$D$2005,"&gt;="&amp;'الإعدادات'!$B$5,'الدفعات'!$D$6:$D$2005,"&lt;"&amp;'الإعدادات'!$B$6))</f>
        <v/>
      </c>
      <c r="J386" s="21">
        <f>IF(H386="","",ROUND(H386-I386,2))</f>
        <v/>
      </c>
      <c r="K386" s="20">
        <f>IF(A386&amp;""="","",COUNTIFS('الحضور'!$C$6:$C$3005,A386&amp;"",'الحضور'!$B$6:$B$3005,D386&amp;"",'الحضور'!$D$6:$D$3005,"حاضر",'الحضور'!$A$6:$A$3005,"&gt;="&amp;'الإعدادات'!$B$5,'الحضور'!$A$6:$A$3005,"&lt;"&amp;'الإعدادات'!$B$6))</f>
        <v/>
      </c>
      <c r="L386" s="20">
        <f>IF(A386&amp;""="","",COUNTIFS('الحضور'!$C$6:$C$3005,A386&amp;"",'الحضور'!$B$6:$B$3005,D386&amp;"",'الحضور'!$D$6:$D$3005,"غائب",'الحضور'!$A$6:$A$3005,"&gt;="&amp;'الإعدادات'!$B$5,'الحضور'!$A$6:$A$3005,"&lt;"&amp;'الإعدادات'!$B$6))</f>
        <v/>
      </c>
      <c r="M386" s="20">
        <f>IF(A386&amp;""="","",COUNTIFS('الحضور'!$C$6:$C$3005,A386&amp;"",'الحضور'!$B$6:$B$3005,D386&amp;"",'الحضور'!$D$6:$D$3005,"غائب بعذر",'الحضور'!$A$6:$A$3005,"&gt;="&amp;'الإعدادات'!$B$5,'الحضور'!$A$6:$A$3005,"&lt;"&amp;'الإعدادات'!$B$6))</f>
        <v/>
      </c>
      <c r="N386" s="22">
        <f>IF(A386&amp;""="","",IF(K386+L386=0,"",K386/(K386+L386)))</f>
        <v/>
      </c>
      <c r="O386" s="6">
        <f>IF(A386&amp;""="","",IF(H386="","كود مجموعة غير موجود",IF(F386="متوقف","متوقف",IF(J386&gt;0,IF(I386=0,"لم يدفع","جزئي"),"مسدد"))))</f>
        <v/>
      </c>
      <c r="P386" s="6">
        <f>IF(A386&amp;""="","",IF(AND(N('الإعدادات'!$B$7)&gt;0,L386&gt;='الإعدادات'!$B$7),"غياب متكرر",""))</f>
        <v/>
      </c>
      <c r="Q386" s="20">
        <f>IF(ISNUMBER(J386),IF(J386&gt;0,COUNTIFS($J$6:$J$505,"&gt;"&amp;J386)+COUNTIFS($J$6:J386,J386),""),"")</f>
        <v/>
      </c>
    </row>
    <row r="387">
      <c r="A387" s="5" t="n"/>
      <c r="B387" s="5" t="n"/>
      <c r="C387" s="17" t="n"/>
      <c r="D387" s="5" t="n"/>
      <c r="E387" s="18" t="n"/>
      <c r="F387" s="5" t="n"/>
      <c r="G387" s="6">
        <f>IF(A387&amp;""="","",IFERROR(INDEX('المجموعات'!$B$6:$B$105,MATCH(D387&amp;"",'المجموعات'!$A$6:$A$105,0))&amp;" - "&amp;INDEX('المجموعات'!$C$6:$C$105,MATCH(D387&amp;"",'المجموعات'!$A$6:$A$105,0)),"كود مجموعة غير موجود"))</f>
        <v/>
      </c>
      <c r="H387" s="21">
        <f>IF(A387&amp;""="","",IF(F387="متوقف",0,IFERROR(MAX(0,INDEX('المجموعات'!$F$6:$F$105,MATCH(D387&amp;"",'المجموعات'!$A$6:$A$105,0))-N(E387)),"")))</f>
        <v/>
      </c>
      <c r="I387" s="21">
        <f>IF(A387&amp;""="","",SUMIFS('الدفعات'!$E$6:$E$2005,'الدفعات'!$B$6:$B$2005,A387&amp;"",'الدفعات'!$C$6:$C$2005,D387&amp;"",'الدفعات'!$D$6:$D$2005,"&gt;="&amp;'الإعدادات'!$B$5,'الدفعات'!$D$6:$D$2005,"&lt;"&amp;'الإعدادات'!$B$6))</f>
        <v/>
      </c>
      <c r="J387" s="21">
        <f>IF(H387="","",ROUND(H387-I387,2))</f>
        <v/>
      </c>
      <c r="K387" s="20">
        <f>IF(A387&amp;""="","",COUNTIFS('الحضور'!$C$6:$C$3005,A387&amp;"",'الحضور'!$B$6:$B$3005,D387&amp;"",'الحضور'!$D$6:$D$3005,"حاضر",'الحضور'!$A$6:$A$3005,"&gt;="&amp;'الإعدادات'!$B$5,'الحضور'!$A$6:$A$3005,"&lt;"&amp;'الإعدادات'!$B$6))</f>
        <v/>
      </c>
      <c r="L387" s="20">
        <f>IF(A387&amp;""="","",COUNTIFS('الحضور'!$C$6:$C$3005,A387&amp;"",'الحضور'!$B$6:$B$3005,D387&amp;"",'الحضور'!$D$6:$D$3005,"غائب",'الحضور'!$A$6:$A$3005,"&gt;="&amp;'الإعدادات'!$B$5,'الحضور'!$A$6:$A$3005,"&lt;"&amp;'الإعدادات'!$B$6))</f>
        <v/>
      </c>
      <c r="M387" s="20">
        <f>IF(A387&amp;""="","",COUNTIFS('الحضور'!$C$6:$C$3005,A387&amp;"",'الحضور'!$B$6:$B$3005,D387&amp;"",'الحضور'!$D$6:$D$3005,"غائب بعذر",'الحضور'!$A$6:$A$3005,"&gt;="&amp;'الإعدادات'!$B$5,'الحضور'!$A$6:$A$3005,"&lt;"&amp;'الإعدادات'!$B$6))</f>
        <v/>
      </c>
      <c r="N387" s="22">
        <f>IF(A387&amp;""="","",IF(K387+L387=0,"",K387/(K387+L387)))</f>
        <v/>
      </c>
      <c r="O387" s="6">
        <f>IF(A387&amp;""="","",IF(H387="","كود مجموعة غير موجود",IF(F387="متوقف","متوقف",IF(J387&gt;0,IF(I387=0,"لم يدفع","جزئي"),"مسدد"))))</f>
        <v/>
      </c>
      <c r="P387" s="6">
        <f>IF(A387&amp;""="","",IF(AND(N('الإعدادات'!$B$7)&gt;0,L387&gt;='الإعدادات'!$B$7),"غياب متكرر",""))</f>
        <v/>
      </c>
      <c r="Q387" s="20">
        <f>IF(ISNUMBER(J387),IF(J387&gt;0,COUNTIFS($J$6:$J$505,"&gt;"&amp;J387)+COUNTIFS($J$6:J387,J387),""),"")</f>
        <v/>
      </c>
    </row>
    <row r="388">
      <c r="A388" s="5" t="n"/>
      <c r="B388" s="5" t="n"/>
      <c r="C388" s="17" t="n"/>
      <c r="D388" s="5" t="n"/>
      <c r="E388" s="18" t="n"/>
      <c r="F388" s="5" t="n"/>
      <c r="G388" s="6">
        <f>IF(A388&amp;""="","",IFERROR(INDEX('المجموعات'!$B$6:$B$105,MATCH(D388&amp;"",'المجموعات'!$A$6:$A$105,0))&amp;" - "&amp;INDEX('المجموعات'!$C$6:$C$105,MATCH(D388&amp;"",'المجموعات'!$A$6:$A$105,0)),"كود مجموعة غير موجود"))</f>
        <v/>
      </c>
      <c r="H388" s="21">
        <f>IF(A388&amp;""="","",IF(F388="متوقف",0,IFERROR(MAX(0,INDEX('المجموعات'!$F$6:$F$105,MATCH(D388&amp;"",'المجموعات'!$A$6:$A$105,0))-N(E388)),"")))</f>
        <v/>
      </c>
      <c r="I388" s="21">
        <f>IF(A388&amp;""="","",SUMIFS('الدفعات'!$E$6:$E$2005,'الدفعات'!$B$6:$B$2005,A388&amp;"",'الدفعات'!$C$6:$C$2005,D388&amp;"",'الدفعات'!$D$6:$D$2005,"&gt;="&amp;'الإعدادات'!$B$5,'الدفعات'!$D$6:$D$2005,"&lt;"&amp;'الإعدادات'!$B$6))</f>
        <v/>
      </c>
      <c r="J388" s="21">
        <f>IF(H388="","",ROUND(H388-I388,2))</f>
        <v/>
      </c>
      <c r="K388" s="20">
        <f>IF(A388&amp;""="","",COUNTIFS('الحضور'!$C$6:$C$3005,A388&amp;"",'الحضور'!$B$6:$B$3005,D388&amp;"",'الحضور'!$D$6:$D$3005,"حاضر",'الحضور'!$A$6:$A$3005,"&gt;="&amp;'الإعدادات'!$B$5,'الحضور'!$A$6:$A$3005,"&lt;"&amp;'الإعدادات'!$B$6))</f>
        <v/>
      </c>
      <c r="L388" s="20">
        <f>IF(A388&amp;""="","",COUNTIFS('الحضور'!$C$6:$C$3005,A388&amp;"",'الحضور'!$B$6:$B$3005,D388&amp;"",'الحضور'!$D$6:$D$3005,"غائب",'الحضور'!$A$6:$A$3005,"&gt;="&amp;'الإعدادات'!$B$5,'الحضور'!$A$6:$A$3005,"&lt;"&amp;'الإعدادات'!$B$6))</f>
        <v/>
      </c>
      <c r="M388" s="20">
        <f>IF(A388&amp;""="","",COUNTIFS('الحضور'!$C$6:$C$3005,A388&amp;"",'الحضور'!$B$6:$B$3005,D388&amp;"",'الحضور'!$D$6:$D$3005,"غائب بعذر",'الحضور'!$A$6:$A$3005,"&gt;="&amp;'الإعدادات'!$B$5,'الحضور'!$A$6:$A$3005,"&lt;"&amp;'الإعدادات'!$B$6))</f>
        <v/>
      </c>
      <c r="N388" s="22">
        <f>IF(A388&amp;""="","",IF(K388+L388=0,"",K388/(K388+L388)))</f>
        <v/>
      </c>
      <c r="O388" s="6">
        <f>IF(A388&amp;""="","",IF(H388="","كود مجموعة غير موجود",IF(F388="متوقف","متوقف",IF(J388&gt;0,IF(I388=0,"لم يدفع","جزئي"),"مسدد"))))</f>
        <v/>
      </c>
      <c r="P388" s="6">
        <f>IF(A388&amp;""="","",IF(AND(N('الإعدادات'!$B$7)&gt;0,L388&gt;='الإعدادات'!$B$7),"غياب متكرر",""))</f>
        <v/>
      </c>
      <c r="Q388" s="20">
        <f>IF(ISNUMBER(J388),IF(J388&gt;0,COUNTIFS($J$6:$J$505,"&gt;"&amp;J388)+COUNTIFS($J$6:J388,J388),""),"")</f>
        <v/>
      </c>
    </row>
    <row r="389">
      <c r="A389" s="5" t="n"/>
      <c r="B389" s="5" t="n"/>
      <c r="C389" s="17" t="n"/>
      <c r="D389" s="5" t="n"/>
      <c r="E389" s="18" t="n"/>
      <c r="F389" s="5" t="n"/>
      <c r="G389" s="6">
        <f>IF(A389&amp;""="","",IFERROR(INDEX('المجموعات'!$B$6:$B$105,MATCH(D389&amp;"",'المجموعات'!$A$6:$A$105,0))&amp;" - "&amp;INDEX('المجموعات'!$C$6:$C$105,MATCH(D389&amp;"",'المجموعات'!$A$6:$A$105,0)),"كود مجموعة غير موجود"))</f>
        <v/>
      </c>
      <c r="H389" s="21">
        <f>IF(A389&amp;""="","",IF(F389="متوقف",0,IFERROR(MAX(0,INDEX('المجموعات'!$F$6:$F$105,MATCH(D389&amp;"",'المجموعات'!$A$6:$A$105,0))-N(E389)),"")))</f>
        <v/>
      </c>
      <c r="I389" s="21">
        <f>IF(A389&amp;""="","",SUMIFS('الدفعات'!$E$6:$E$2005,'الدفعات'!$B$6:$B$2005,A389&amp;"",'الدفعات'!$C$6:$C$2005,D389&amp;"",'الدفعات'!$D$6:$D$2005,"&gt;="&amp;'الإعدادات'!$B$5,'الدفعات'!$D$6:$D$2005,"&lt;"&amp;'الإعدادات'!$B$6))</f>
        <v/>
      </c>
      <c r="J389" s="21">
        <f>IF(H389="","",ROUND(H389-I389,2))</f>
        <v/>
      </c>
      <c r="K389" s="20">
        <f>IF(A389&amp;""="","",COUNTIFS('الحضور'!$C$6:$C$3005,A389&amp;"",'الحضور'!$B$6:$B$3005,D389&amp;"",'الحضور'!$D$6:$D$3005,"حاضر",'الحضور'!$A$6:$A$3005,"&gt;="&amp;'الإعدادات'!$B$5,'الحضور'!$A$6:$A$3005,"&lt;"&amp;'الإعدادات'!$B$6))</f>
        <v/>
      </c>
      <c r="L389" s="20">
        <f>IF(A389&amp;""="","",COUNTIFS('الحضور'!$C$6:$C$3005,A389&amp;"",'الحضور'!$B$6:$B$3005,D389&amp;"",'الحضور'!$D$6:$D$3005,"غائب",'الحضور'!$A$6:$A$3005,"&gt;="&amp;'الإعدادات'!$B$5,'الحضور'!$A$6:$A$3005,"&lt;"&amp;'الإعدادات'!$B$6))</f>
        <v/>
      </c>
      <c r="M389" s="20">
        <f>IF(A389&amp;""="","",COUNTIFS('الحضور'!$C$6:$C$3005,A389&amp;"",'الحضور'!$B$6:$B$3005,D389&amp;"",'الحضور'!$D$6:$D$3005,"غائب بعذر",'الحضور'!$A$6:$A$3005,"&gt;="&amp;'الإعدادات'!$B$5,'الحضور'!$A$6:$A$3005,"&lt;"&amp;'الإعدادات'!$B$6))</f>
        <v/>
      </c>
      <c r="N389" s="22">
        <f>IF(A389&amp;""="","",IF(K389+L389=0,"",K389/(K389+L389)))</f>
        <v/>
      </c>
      <c r="O389" s="6">
        <f>IF(A389&amp;""="","",IF(H389="","كود مجموعة غير موجود",IF(F389="متوقف","متوقف",IF(J389&gt;0,IF(I389=0,"لم يدفع","جزئي"),"مسدد"))))</f>
        <v/>
      </c>
      <c r="P389" s="6">
        <f>IF(A389&amp;""="","",IF(AND(N('الإعدادات'!$B$7)&gt;0,L389&gt;='الإعدادات'!$B$7),"غياب متكرر",""))</f>
        <v/>
      </c>
      <c r="Q389" s="20">
        <f>IF(ISNUMBER(J389),IF(J389&gt;0,COUNTIFS($J$6:$J$505,"&gt;"&amp;J389)+COUNTIFS($J$6:J389,J389),""),"")</f>
        <v/>
      </c>
    </row>
    <row r="390">
      <c r="A390" s="5" t="n"/>
      <c r="B390" s="5" t="n"/>
      <c r="C390" s="17" t="n"/>
      <c r="D390" s="5" t="n"/>
      <c r="E390" s="18" t="n"/>
      <c r="F390" s="5" t="n"/>
      <c r="G390" s="6">
        <f>IF(A390&amp;""="","",IFERROR(INDEX('المجموعات'!$B$6:$B$105,MATCH(D390&amp;"",'المجموعات'!$A$6:$A$105,0))&amp;" - "&amp;INDEX('المجموعات'!$C$6:$C$105,MATCH(D390&amp;"",'المجموعات'!$A$6:$A$105,0)),"كود مجموعة غير موجود"))</f>
        <v/>
      </c>
      <c r="H390" s="21">
        <f>IF(A390&amp;""="","",IF(F390="متوقف",0,IFERROR(MAX(0,INDEX('المجموعات'!$F$6:$F$105,MATCH(D390&amp;"",'المجموعات'!$A$6:$A$105,0))-N(E390)),"")))</f>
        <v/>
      </c>
      <c r="I390" s="21">
        <f>IF(A390&amp;""="","",SUMIFS('الدفعات'!$E$6:$E$2005,'الدفعات'!$B$6:$B$2005,A390&amp;"",'الدفعات'!$C$6:$C$2005,D390&amp;"",'الدفعات'!$D$6:$D$2005,"&gt;="&amp;'الإعدادات'!$B$5,'الدفعات'!$D$6:$D$2005,"&lt;"&amp;'الإعدادات'!$B$6))</f>
        <v/>
      </c>
      <c r="J390" s="21">
        <f>IF(H390="","",ROUND(H390-I390,2))</f>
        <v/>
      </c>
      <c r="K390" s="20">
        <f>IF(A390&amp;""="","",COUNTIFS('الحضور'!$C$6:$C$3005,A390&amp;"",'الحضور'!$B$6:$B$3005,D390&amp;"",'الحضور'!$D$6:$D$3005,"حاضر",'الحضور'!$A$6:$A$3005,"&gt;="&amp;'الإعدادات'!$B$5,'الحضور'!$A$6:$A$3005,"&lt;"&amp;'الإعدادات'!$B$6))</f>
        <v/>
      </c>
      <c r="L390" s="20">
        <f>IF(A390&amp;""="","",COUNTIFS('الحضور'!$C$6:$C$3005,A390&amp;"",'الحضور'!$B$6:$B$3005,D390&amp;"",'الحضور'!$D$6:$D$3005,"غائب",'الحضور'!$A$6:$A$3005,"&gt;="&amp;'الإعدادات'!$B$5,'الحضور'!$A$6:$A$3005,"&lt;"&amp;'الإعدادات'!$B$6))</f>
        <v/>
      </c>
      <c r="M390" s="20">
        <f>IF(A390&amp;""="","",COUNTIFS('الحضور'!$C$6:$C$3005,A390&amp;"",'الحضور'!$B$6:$B$3005,D390&amp;"",'الحضور'!$D$6:$D$3005,"غائب بعذر",'الحضور'!$A$6:$A$3005,"&gt;="&amp;'الإعدادات'!$B$5,'الحضور'!$A$6:$A$3005,"&lt;"&amp;'الإعدادات'!$B$6))</f>
        <v/>
      </c>
      <c r="N390" s="22">
        <f>IF(A390&amp;""="","",IF(K390+L390=0,"",K390/(K390+L390)))</f>
        <v/>
      </c>
      <c r="O390" s="6">
        <f>IF(A390&amp;""="","",IF(H390="","كود مجموعة غير موجود",IF(F390="متوقف","متوقف",IF(J390&gt;0,IF(I390=0,"لم يدفع","جزئي"),"مسدد"))))</f>
        <v/>
      </c>
      <c r="P390" s="6">
        <f>IF(A390&amp;""="","",IF(AND(N('الإعدادات'!$B$7)&gt;0,L390&gt;='الإعدادات'!$B$7),"غياب متكرر",""))</f>
        <v/>
      </c>
      <c r="Q390" s="20">
        <f>IF(ISNUMBER(J390),IF(J390&gt;0,COUNTIFS($J$6:$J$505,"&gt;"&amp;J390)+COUNTIFS($J$6:J390,J390),""),"")</f>
        <v/>
      </c>
    </row>
    <row r="391">
      <c r="A391" s="5" t="n"/>
      <c r="B391" s="5" t="n"/>
      <c r="C391" s="17" t="n"/>
      <c r="D391" s="5" t="n"/>
      <c r="E391" s="18" t="n"/>
      <c r="F391" s="5" t="n"/>
      <c r="G391" s="6">
        <f>IF(A391&amp;""="","",IFERROR(INDEX('المجموعات'!$B$6:$B$105,MATCH(D391&amp;"",'المجموعات'!$A$6:$A$105,0))&amp;" - "&amp;INDEX('المجموعات'!$C$6:$C$105,MATCH(D391&amp;"",'المجموعات'!$A$6:$A$105,0)),"كود مجموعة غير موجود"))</f>
        <v/>
      </c>
      <c r="H391" s="21">
        <f>IF(A391&amp;""="","",IF(F391="متوقف",0,IFERROR(MAX(0,INDEX('المجموعات'!$F$6:$F$105,MATCH(D391&amp;"",'المجموعات'!$A$6:$A$105,0))-N(E391)),"")))</f>
        <v/>
      </c>
      <c r="I391" s="21">
        <f>IF(A391&amp;""="","",SUMIFS('الدفعات'!$E$6:$E$2005,'الدفعات'!$B$6:$B$2005,A391&amp;"",'الدفعات'!$C$6:$C$2005,D391&amp;"",'الدفعات'!$D$6:$D$2005,"&gt;="&amp;'الإعدادات'!$B$5,'الدفعات'!$D$6:$D$2005,"&lt;"&amp;'الإعدادات'!$B$6))</f>
        <v/>
      </c>
      <c r="J391" s="21">
        <f>IF(H391="","",ROUND(H391-I391,2))</f>
        <v/>
      </c>
      <c r="K391" s="20">
        <f>IF(A391&amp;""="","",COUNTIFS('الحضور'!$C$6:$C$3005,A391&amp;"",'الحضور'!$B$6:$B$3005,D391&amp;"",'الحضور'!$D$6:$D$3005,"حاضر",'الحضور'!$A$6:$A$3005,"&gt;="&amp;'الإعدادات'!$B$5,'الحضور'!$A$6:$A$3005,"&lt;"&amp;'الإعدادات'!$B$6))</f>
        <v/>
      </c>
      <c r="L391" s="20">
        <f>IF(A391&amp;""="","",COUNTIFS('الحضور'!$C$6:$C$3005,A391&amp;"",'الحضور'!$B$6:$B$3005,D391&amp;"",'الحضور'!$D$6:$D$3005,"غائب",'الحضور'!$A$6:$A$3005,"&gt;="&amp;'الإعدادات'!$B$5,'الحضور'!$A$6:$A$3005,"&lt;"&amp;'الإعدادات'!$B$6))</f>
        <v/>
      </c>
      <c r="M391" s="20">
        <f>IF(A391&amp;""="","",COUNTIFS('الحضور'!$C$6:$C$3005,A391&amp;"",'الحضور'!$B$6:$B$3005,D391&amp;"",'الحضور'!$D$6:$D$3005,"غائب بعذر",'الحضور'!$A$6:$A$3005,"&gt;="&amp;'الإعدادات'!$B$5,'الحضور'!$A$6:$A$3005,"&lt;"&amp;'الإعدادات'!$B$6))</f>
        <v/>
      </c>
      <c r="N391" s="22">
        <f>IF(A391&amp;""="","",IF(K391+L391=0,"",K391/(K391+L391)))</f>
        <v/>
      </c>
      <c r="O391" s="6">
        <f>IF(A391&amp;""="","",IF(H391="","كود مجموعة غير موجود",IF(F391="متوقف","متوقف",IF(J391&gt;0,IF(I391=0,"لم يدفع","جزئي"),"مسدد"))))</f>
        <v/>
      </c>
      <c r="P391" s="6">
        <f>IF(A391&amp;""="","",IF(AND(N('الإعدادات'!$B$7)&gt;0,L391&gt;='الإعدادات'!$B$7),"غياب متكرر",""))</f>
        <v/>
      </c>
      <c r="Q391" s="20">
        <f>IF(ISNUMBER(J391),IF(J391&gt;0,COUNTIFS($J$6:$J$505,"&gt;"&amp;J391)+COUNTIFS($J$6:J391,J391),""),"")</f>
        <v/>
      </c>
    </row>
    <row r="392">
      <c r="A392" s="5" t="n"/>
      <c r="B392" s="5" t="n"/>
      <c r="C392" s="17" t="n"/>
      <c r="D392" s="5" t="n"/>
      <c r="E392" s="18" t="n"/>
      <c r="F392" s="5" t="n"/>
      <c r="G392" s="6">
        <f>IF(A392&amp;""="","",IFERROR(INDEX('المجموعات'!$B$6:$B$105,MATCH(D392&amp;"",'المجموعات'!$A$6:$A$105,0))&amp;" - "&amp;INDEX('المجموعات'!$C$6:$C$105,MATCH(D392&amp;"",'المجموعات'!$A$6:$A$105,0)),"كود مجموعة غير موجود"))</f>
        <v/>
      </c>
      <c r="H392" s="21">
        <f>IF(A392&amp;""="","",IF(F392="متوقف",0,IFERROR(MAX(0,INDEX('المجموعات'!$F$6:$F$105,MATCH(D392&amp;"",'المجموعات'!$A$6:$A$105,0))-N(E392)),"")))</f>
        <v/>
      </c>
      <c r="I392" s="21">
        <f>IF(A392&amp;""="","",SUMIFS('الدفعات'!$E$6:$E$2005,'الدفعات'!$B$6:$B$2005,A392&amp;"",'الدفعات'!$C$6:$C$2005,D392&amp;"",'الدفعات'!$D$6:$D$2005,"&gt;="&amp;'الإعدادات'!$B$5,'الدفعات'!$D$6:$D$2005,"&lt;"&amp;'الإعدادات'!$B$6))</f>
        <v/>
      </c>
      <c r="J392" s="21">
        <f>IF(H392="","",ROUND(H392-I392,2))</f>
        <v/>
      </c>
      <c r="K392" s="20">
        <f>IF(A392&amp;""="","",COUNTIFS('الحضور'!$C$6:$C$3005,A392&amp;"",'الحضور'!$B$6:$B$3005,D392&amp;"",'الحضور'!$D$6:$D$3005,"حاضر",'الحضور'!$A$6:$A$3005,"&gt;="&amp;'الإعدادات'!$B$5,'الحضور'!$A$6:$A$3005,"&lt;"&amp;'الإعدادات'!$B$6))</f>
        <v/>
      </c>
      <c r="L392" s="20">
        <f>IF(A392&amp;""="","",COUNTIFS('الحضور'!$C$6:$C$3005,A392&amp;"",'الحضور'!$B$6:$B$3005,D392&amp;"",'الحضور'!$D$6:$D$3005,"غائب",'الحضور'!$A$6:$A$3005,"&gt;="&amp;'الإعدادات'!$B$5,'الحضور'!$A$6:$A$3005,"&lt;"&amp;'الإعدادات'!$B$6))</f>
        <v/>
      </c>
      <c r="M392" s="20">
        <f>IF(A392&amp;""="","",COUNTIFS('الحضور'!$C$6:$C$3005,A392&amp;"",'الحضور'!$B$6:$B$3005,D392&amp;"",'الحضور'!$D$6:$D$3005,"غائب بعذر",'الحضور'!$A$6:$A$3005,"&gt;="&amp;'الإعدادات'!$B$5,'الحضور'!$A$6:$A$3005,"&lt;"&amp;'الإعدادات'!$B$6))</f>
        <v/>
      </c>
      <c r="N392" s="22">
        <f>IF(A392&amp;""="","",IF(K392+L392=0,"",K392/(K392+L392)))</f>
        <v/>
      </c>
      <c r="O392" s="6">
        <f>IF(A392&amp;""="","",IF(H392="","كود مجموعة غير موجود",IF(F392="متوقف","متوقف",IF(J392&gt;0,IF(I392=0,"لم يدفع","جزئي"),"مسدد"))))</f>
        <v/>
      </c>
      <c r="P392" s="6">
        <f>IF(A392&amp;""="","",IF(AND(N('الإعدادات'!$B$7)&gt;0,L392&gt;='الإعدادات'!$B$7),"غياب متكرر",""))</f>
        <v/>
      </c>
      <c r="Q392" s="20">
        <f>IF(ISNUMBER(J392),IF(J392&gt;0,COUNTIFS($J$6:$J$505,"&gt;"&amp;J392)+COUNTIFS($J$6:J392,J392),""),"")</f>
        <v/>
      </c>
    </row>
    <row r="393">
      <c r="A393" s="5" t="n"/>
      <c r="B393" s="5" t="n"/>
      <c r="C393" s="17" t="n"/>
      <c r="D393" s="5" t="n"/>
      <c r="E393" s="18" t="n"/>
      <c r="F393" s="5" t="n"/>
      <c r="G393" s="6">
        <f>IF(A393&amp;""="","",IFERROR(INDEX('المجموعات'!$B$6:$B$105,MATCH(D393&amp;"",'المجموعات'!$A$6:$A$105,0))&amp;" - "&amp;INDEX('المجموعات'!$C$6:$C$105,MATCH(D393&amp;"",'المجموعات'!$A$6:$A$105,0)),"كود مجموعة غير موجود"))</f>
        <v/>
      </c>
      <c r="H393" s="21">
        <f>IF(A393&amp;""="","",IF(F393="متوقف",0,IFERROR(MAX(0,INDEX('المجموعات'!$F$6:$F$105,MATCH(D393&amp;"",'المجموعات'!$A$6:$A$105,0))-N(E393)),"")))</f>
        <v/>
      </c>
      <c r="I393" s="21">
        <f>IF(A393&amp;""="","",SUMIFS('الدفعات'!$E$6:$E$2005,'الدفعات'!$B$6:$B$2005,A393&amp;"",'الدفعات'!$C$6:$C$2005,D393&amp;"",'الدفعات'!$D$6:$D$2005,"&gt;="&amp;'الإعدادات'!$B$5,'الدفعات'!$D$6:$D$2005,"&lt;"&amp;'الإعدادات'!$B$6))</f>
        <v/>
      </c>
      <c r="J393" s="21">
        <f>IF(H393="","",ROUND(H393-I393,2))</f>
        <v/>
      </c>
      <c r="K393" s="20">
        <f>IF(A393&amp;""="","",COUNTIFS('الحضور'!$C$6:$C$3005,A393&amp;"",'الحضور'!$B$6:$B$3005,D393&amp;"",'الحضور'!$D$6:$D$3005,"حاضر",'الحضور'!$A$6:$A$3005,"&gt;="&amp;'الإعدادات'!$B$5,'الحضور'!$A$6:$A$3005,"&lt;"&amp;'الإعدادات'!$B$6))</f>
        <v/>
      </c>
      <c r="L393" s="20">
        <f>IF(A393&amp;""="","",COUNTIFS('الحضور'!$C$6:$C$3005,A393&amp;"",'الحضور'!$B$6:$B$3005,D393&amp;"",'الحضور'!$D$6:$D$3005,"غائب",'الحضور'!$A$6:$A$3005,"&gt;="&amp;'الإعدادات'!$B$5,'الحضور'!$A$6:$A$3005,"&lt;"&amp;'الإعدادات'!$B$6))</f>
        <v/>
      </c>
      <c r="M393" s="20">
        <f>IF(A393&amp;""="","",COUNTIFS('الحضور'!$C$6:$C$3005,A393&amp;"",'الحضور'!$B$6:$B$3005,D393&amp;"",'الحضور'!$D$6:$D$3005,"غائب بعذر",'الحضور'!$A$6:$A$3005,"&gt;="&amp;'الإعدادات'!$B$5,'الحضور'!$A$6:$A$3005,"&lt;"&amp;'الإعدادات'!$B$6))</f>
        <v/>
      </c>
      <c r="N393" s="22">
        <f>IF(A393&amp;""="","",IF(K393+L393=0,"",K393/(K393+L393)))</f>
        <v/>
      </c>
      <c r="O393" s="6">
        <f>IF(A393&amp;""="","",IF(H393="","كود مجموعة غير موجود",IF(F393="متوقف","متوقف",IF(J393&gt;0,IF(I393=0,"لم يدفع","جزئي"),"مسدد"))))</f>
        <v/>
      </c>
      <c r="P393" s="6">
        <f>IF(A393&amp;""="","",IF(AND(N('الإعدادات'!$B$7)&gt;0,L393&gt;='الإعدادات'!$B$7),"غياب متكرر",""))</f>
        <v/>
      </c>
      <c r="Q393" s="20">
        <f>IF(ISNUMBER(J393),IF(J393&gt;0,COUNTIFS($J$6:$J$505,"&gt;"&amp;J393)+COUNTIFS($J$6:J393,J393),""),"")</f>
        <v/>
      </c>
    </row>
    <row r="394">
      <c r="A394" s="5" t="n"/>
      <c r="B394" s="5" t="n"/>
      <c r="C394" s="17" t="n"/>
      <c r="D394" s="5" t="n"/>
      <c r="E394" s="18" t="n"/>
      <c r="F394" s="5" t="n"/>
      <c r="G394" s="6">
        <f>IF(A394&amp;""="","",IFERROR(INDEX('المجموعات'!$B$6:$B$105,MATCH(D394&amp;"",'المجموعات'!$A$6:$A$105,0))&amp;" - "&amp;INDEX('المجموعات'!$C$6:$C$105,MATCH(D394&amp;"",'المجموعات'!$A$6:$A$105,0)),"كود مجموعة غير موجود"))</f>
        <v/>
      </c>
      <c r="H394" s="21">
        <f>IF(A394&amp;""="","",IF(F394="متوقف",0,IFERROR(MAX(0,INDEX('المجموعات'!$F$6:$F$105,MATCH(D394&amp;"",'المجموعات'!$A$6:$A$105,0))-N(E394)),"")))</f>
        <v/>
      </c>
      <c r="I394" s="21">
        <f>IF(A394&amp;""="","",SUMIFS('الدفعات'!$E$6:$E$2005,'الدفعات'!$B$6:$B$2005,A394&amp;"",'الدفعات'!$C$6:$C$2005,D394&amp;"",'الدفعات'!$D$6:$D$2005,"&gt;="&amp;'الإعدادات'!$B$5,'الدفعات'!$D$6:$D$2005,"&lt;"&amp;'الإعدادات'!$B$6))</f>
        <v/>
      </c>
      <c r="J394" s="21">
        <f>IF(H394="","",ROUND(H394-I394,2))</f>
        <v/>
      </c>
      <c r="K394" s="20">
        <f>IF(A394&amp;""="","",COUNTIFS('الحضور'!$C$6:$C$3005,A394&amp;"",'الحضور'!$B$6:$B$3005,D394&amp;"",'الحضور'!$D$6:$D$3005,"حاضر",'الحضور'!$A$6:$A$3005,"&gt;="&amp;'الإعدادات'!$B$5,'الحضور'!$A$6:$A$3005,"&lt;"&amp;'الإعدادات'!$B$6))</f>
        <v/>
      </c>
      <c r="L394" s="20">
        <f>IF(A394&amp;""="","",COUNTIFS('الحضور'!$C$6:$C$3005,A394&amp;"",'الحضور'!$B$6:$B$3005,D394&amp;"",'الحضور'!$D$6:$D$3005,"غائب",'الحضور'!$A$6:$A$3005,"&gt;="&amp;'الإعدادات'!$B$5,'الحضور'!$A$6:$A$3005,"&lt;"&amp;'الإعدادات'!$B$6))</f>
        <v/>
      </c>
      <c r="M394" s="20">
        <f>IF(A394&amp;""="","",COUNTIFS('الحضور'!$C$6:$C$3005,A394&amp;"",'الحضور'!$B$6:$B$3005,D394&amp;"",'الحضور'!$D$6:$D$3005,"غائب بعذر",'الحضور'!$A$6:$A$3005,"&gt;="&amp;'الإعدادات'!$B$5,'الحضور'!$A$6:$A$3005,"&lt;"&amp;'الإعدادات'!$B$6))</f>
        <v/>
      </c>
      <c r="N394" s="22">
        <f>IF(A394&amp;""="","",IF(K394+L394=0,"",K394/(K394+L394)))</f>
        <v/>
      </c>
      <c r="O394" s="6">
        <f>IF(A394&amp;""="","",IF(H394="","كود مجموعة غير موجود",IF(F394="متوقف","متوقف",IF(J394&gt;0,IF(I394=0,"لم يدفع","جزئي"),"مسدد"))))</f>
        <v/>
      </c>
      <c r="P394" s="6">
        <f>IF(A394&amp;""="","",IF(AND(N('الإعدادات'!$B$7)&gt;0,L394&gt;='الإعدادات'!$B$7),"غياب متكرر",""))</f>
        <v/>
      </c>
      <c r="Q394" s="20">
        <f>IF(ISNUMBER(J394),IF(J394&gt;0,COUNTIFS($J$6:$J$505,"&gt;"&amp;J394)+COUNTIFS($J$6:J394,J394),""),"")</f>
        <v/>
      </c>
    </row>
    <row r="395">
      <c r="A395" s="5" t="n"/>
      <c r="B395" s="5" t="n"/>
      <c r="C395" s="17" t="n"/>
      <c r="D395" s="5" t="n"/>
      <c r="E395" s="18" t="n"/>
      <c r="F395" s="5" t="n"/>
      <c r="G395" s="6">
        <f>IF(A395&amp;""="","",IFERROR(INDEX('المجموعات'!$B$6:$B$105,MATCH(D395&amp;"",'المجموعات'!$A$6:$A$105,0))&amp;" - "&amp;INDEX('المجموعات'!$C$6:$C$105,MATCH(D395&amp;"",'المجموعات'!$A$6:$A$105,0)),"كود مجموعة غير موجود"))</f>
        <v/>
      </c>
      <c r="H395" s="21">
        <f>IF(A395&amp;""="","",IF(F395="متوقف",0,IFERROR(MAX(0,INDEX('المجموعات'!$F$6:$F$105,MATCH(D395&amp;"",'المجموعات'!$A$6:$A$105,0))-N(E395)),"")))</f>
        <v/>
      </c>
      <c r="I395" s="21">
        <f>IF(A395&amp;""="","",SUMIFS('الدفعات'!$E$6:$E$2005,'الدفعات'!$B$6:$B$2005,A395&amp;"",'الدفعات'!$C$6:$C$2005,D395&amp;"",'الدفعات'!$D$6:$D$2005,"&gt;="&amp;'الإعدادات'!$B$5,'الدفعات'!$D$6:$D$2005,"&lt;"&amp;'الإعدادات'!$B$6))</f>
        <v/>
      </c>
      <c r="J395" s="21">
        <f>IF(H395="","",ROUND(H395-I395,2))</f>
        <v/>
      </c>
      <c r="K395" s="20">
        <f>IF(A395&amp;""="","",COUNTIFS('الحضور'!$C$6:$C$3005,A395&amp;"",'الحضور'!$B$6:$B$3005,D395&amp;"",'الحضور'!$D$6:$D$3005,"حاضر",'الحضور'!$A$6:$A$3005,"&gt;="&amp;'الإعدادات'!$B$5,'الحضور'!$A$6:$A$3005,"&lt;"&amp;'الإعدادات'!$B$6))</f>
        <v/>
      </c>
      <c r="L395" s="20">
        <f>IF(A395&amp;""="","",COUNTIFS('الحضور'!$C$6:$C$3005,A395&amp;"",'الحضور'!$B$6:$B$3005,D395&amp;"",'الحضور'!$D$6:$D$3005,"غائب",'الحضور'!$A$6:$A$3005,"&gt;="&amp;'الإعدادات'!$B$5,'الحضور'!$A$6:$A$3005,"&lt;"&amp;'الإعدادات'!$B$6))</f>
        <v/>
      </c>
      <c r="M395" s="20">
        <f>IF(A395&amp;""="","",COUNTIFS('الحضور'!$C$6:$C$3005,A395&amp;"",'الحضور'!$B$6:$B$3005,D395&amp;"",'الحضور'!$D$6:$D$3005,"غائب بعذر",'الحضور'!$A$6:$A$3005,"&gt;="&amp;'الإعدادات'!$B$5,'الحضور'!$A$6:$A$3005,"&lt;"&amp;'الإعدادات'!$B$6))</f>
        <v/>
      </c>
      <c r="N395" s="22">
        <f>IF(A395&amp;""="","",IF(K395+L395=0,"",K395/(K395+L395)))</f>
        <v/>
      </c>
      <c r="O395" s="6">
        <f>IF(A395&amp;""="","",IF(H395="","كود مجموعة غير موجود",IF(F395="متوقف","متوقف",IF(J395&gt;0,IF(I395=0,"لم يدفع","جزئي"),"مسدد"))))</f>
        <v/>
      </c>
      <c r="P395" s="6">
        <f>IF(A395&amp;""="","",IF(AND(N('الإعدادات'!$B$7)&gt;0,L395&gt;='الإعدادات'!$B$7),"غياب متكرر",""))</f>
        <v/>
      </c>
      <c r="Q395" s="20">
        <f>IF(ISNUMBER(J395),IF(J395&gt;0,COUNTIFS($J$6:$J$505,"&gt;"&amp;J395)+COUNTIFS($J$6:J395,J395),""),"")</f>
        <v/>
      </c>
    </row>
    <row r="396">
      <c r="A396" s="5" t="n"/>
      <c r="B396" s="5" t="n"/>
      <c r="C396" s="17" t="n"/>
      <c r="D396" s="5" t="n"/>
      <c r="E396" s="18" t="n"/>
      <c r="F396" s="5" t="n"/>
      <c r="G396" s="6">
        <f>IF(A396&amp;""="","",IFERROR(INDEX('المجموعات'!$B$6:$B$105,MATCH(D396&amp;"",'المجموعات'!$A$6:$A$105,0))&amp;" - "&amp;INDEX('المجموعات'!$C$6:$C$105,MATCH(D396&amp;"",'المجموعات'!$A$6:$A$105,0)),"كود مجموعة غير موجود"))</f>
        <v/>
      </c>
      <c r="H396" s="21">
        <f>IF(A396&amp;""="","",IF(F396="متوقف",0,IFERROR(MAX(0,INDEX('المجموعات'!$F$6:$F$105,MATCH(D396&amp;"",'المجموعات'!$A$6:$A$105,0))-N(E396)),"")))</f>
        <v/>
      </c>
      <c r="I396" s="21">
        <f>IF(A396&amp;""="","",SUMIFS('الدفعات'!$E$6:$E$2005,'الدفعات'!$B$6:$B$2005,A396&amp;"",'الدفعات'!$C$6:$C$2005,D396&amp;"",'الدفعات'!$D$6:$D$2005,"&gt;="&amp;'الإعدادات'!$B$5,'الدفعات'!$D$6:$D$2005,"&lt;"&amp;'الإعدادات'!$B$6))</f>
        <v/>
      </c>
      <c r="J396" s="21">
        <f>IF(H396="","",ROUND(H396-I396,2))</f>
        <v/>
      </c>
      <c r="K396" s="20">
        <f>IF(A396&amp;""="","",COUNTIFS('الحضور'!$C$6:$C$3005,A396&amp;"",'الحضور'!$B$6:$B$3005,D396&amp;"",'الحضور'!$D$6:$D$3005,"حاضر",'الحضور'!$A$6:$A$3005,"&gt;="&amp;'الإعدادات'!$B$5,'الحضور'!$A$6:$A$3005,"&lt;"&amp;'الإعدادات'!$B$6))</f>
        <v/>
      </c>
      <c r="L396" s="20">
        <f>IF(A396&amp;""="","",COUNTIFS('الحضور'!$C$6:$C$3005,A396&amp;"",'الحضور'!$B$6:$B$3005,D396&amp;"",'الحضور'!$D$6:$D$3005,"غائب",'الحضور'!$A$6:$A$3005,"&gt;="&amp;'الإعدادات'!$B$5,'الحضور'!$A$6:$A$3005,"&lt;"&amp;'الإعدادات'!$B$6))</f>
        <v/>
      </c>
      <c r="M396" s="20">
        <f>IF(A396&amp;""="","",COUNTIFS('الحضور'!$C$6:$C$3005,A396&amp;"",'الحضور'!$B$6:$B$3005,D396&amp;"",'الحضور'!$D$6:$D$3005,"غائب بعذر",'الحضور'!$A$6:$A$3005,"&gt;="&amp;'الإعدادات'!$B$5,'الحضور'!$A$6:$A$3005,"&lt;"&amp;'الإعدادات'!$B$6))</f>
        <v/>
      </c>
      <c r="N396" s="22">
        <f>IF(A396&amp;""="","",IF(K396+L396=0,"",K396/(K396+L396)))</f>
        <v/>
      </c>
      <c r="O396" s="6">
        <f>IF(A396&amp;""="","",IF(H396="","كود مجموعة غير موجود",IF(F396="متوقف","متوقف",IF(J396&gt;0,IF(I396=0,"لم يدفع","جزئي"),"مسدد"))))</f>
        <v/>
      </c>
      <c r="P396" s="6">
        <f>IF(A396&amp;""="","",IF(AND(N('الإعدادات'!$B$7)&gt;0,L396&gt;='الإعدادات'!$B$7),"غياب متكرر",""))</f>
        <v/>
      </c>
      <c r="Q396" s="20">
        <f>IF(ISNUMBER(J396),IF(J396&gt;0,COUNTIFS($J$6:$J$505,"&gt;"&amp;J396)+COUNTIFS($J$6:J396,J396),""),"")</f>
        <v/>
      </c>
    </row>
    <row r="397">
      <c r="A397" s="5" t="n"/>
      <c r="B397" s="5" t="n"/>
      <c r="C397" s="17" t="n"/>
      <c r="D397" s="5" t="n"/>
      <c r="E397" s="18" t="n"/>
      <c r="F397" s="5" t="n"/>
      <c r="G397" s="6">
        <f>IF(A397&amp;""="","",IFERROR(INDEX('المجموعات'!$B$6:$B$105,MATCH(D397&amp;"",'المجموعات'!$A$6:$A$105,0))&amp;" - "&amp;INDEX('المجموعات'!$C$6:$C$105,MATCH(D397&amp;"",'المجموعات'!$A$6:$A$105,0)),"كود مجموعة غير موجود"))</f>
        <v/>
      </c>
      <c r="H397" s="21">
        <f>IF(A397&amp;""="","",IF(F397="متوقف",0,IFERROR(MAX(0,INDEX('المجموعات'!$F$6:$F$105,MATCH(D397&amp;"",'المجموعات'!$A$6:$A$105,0))-N(E397)),"")))</f>
        <v/>
      </c>
      <c r="I397" s="21">
        <f>IF(A397&amp;""="","",SUMIFS('الدفعات'!$E$6:$E$2005,'الدفعات'!$B$6:$B$2005,A397&amp;"",'الدفعات'!$C$6:$C$2005,D397&amp;"",'الدفعات'!$D$6:$D$2005,"&gt;="&amp;'الإعدادات'!$B$5,'الدفعات'!$D$6:$D$2005,"&lt;"&amp;'الإعدادات'!$B$6))</f>
        <v/>
      </c>
      <c r="J397" s="21">
        <f>IF(H397="","",ROUND(H397-I397,2))</f>
        <v/>
      </c>
      <c r="K397" s="20">
        <f>IF(A397&amp;""="","",COUNTIFS('الحضور'!$C$6:$C$3005,A397&amp;"",'الحضور'!$B$6:$B$3005,D397&amp;"",'الحضور'!$D$6:$D$3005,"حاضر",'الحضور'!$A$6:$A$3005,"&gt;="&amp;'الإعدادات'!$B$5,'الحضور'!$A$6:$A$3005,"&lt;"&amp;'الإعدادات'!$B$6))</f>
        <v/>
      </c>
      <c r="L397" s="20">
        <f>IF(A397&amp;""="","",COUNTIFS('الحضور'!$C$6:$C$3005,A397&amp;"",'الحضور'!$B$6:$B$3005,D397&amp;"",'الحضور'!$D$6:$D$3005,"غائب",'الحضور'!$A$6:$A$3005,"&gt;="&amp;'الإعدادات'!$B$5,'الحضور'!$A$6:$A$3005,"&lt;"&amp;'الإعدادات'!$B$6))</f>
        <v/>
      </c>
      <c r="M397" s="20">
        <f>IF(A397&amp;""="","",COUNTIFS('الحضور'!$C$6:$C$3005,A397&amp;"",'الحضور'!$B$6:$B$3005,D397&amp;"",'الحضور'!$D$6:$D$3005,"غائب بعذر",'الحضور'!$A$6:$A$3005,"&gt;="&amp;'الإعدادات'!$B$5,'الحضور'!$A$6:$A$3005,"&lt;"&amp;'الإعدادات'!$B$6))</f>
        <v/>
      </c>
      <c r="N397" s="22">
        <f>IF(A397&amp;""="","",IF(K397+L397=0,"",K397/(K397+L397)))</f>
        <v/>
      </c>
      <c r="O397" s="6">
        <f>IF(A397&amp;""="","",IF(H397="","كود مجموعة غير موجود",IF(F397="متوقف","متوقف",IF(J397&gt;0,IF(I397=0,"لم يدفع","جزئي"),"مسدد"))))</f>
        <v/>
      </c>
      <c r="P397" s="6">
        <f>IF(A397&amp;""="","",IF(AND(N('الإعدادات'!$B$7)&gt;0,L397&gt;='الإعدادات'!$B$7),"غياب متكرر",""))</f>
        <v/>
      </c>
      <c r="Q397" s="20">
        <f>IF(ISNUMBER(J397),IF(J397&gt;0,COUNTIFS($J$6:$J$505,"&gt;"&amp;J397)+COUNTIFS($J$6:J397,J397),""),"")</f>
        <v/>
      </c>
    </row>
    <row r="398">
      <c r="A398" s="5" t="n"/>
      <c r="B398" s="5" t="n"/>
      <c r="C398" s="17" t="n"/>
      <c r="D398" s="5" t="n"/>
      <c r="E398" s="18" t="n"/>
      <c r="F398" s="5" t="n"/>
      <c r="G398" s="6">
        <f>IF(A398&amp;""="","",IFERROR(INDEX('المجموعات'!$B$6:$B$105,MATCH(D398&amp;"",'المجموعات'!$A$6:$A$105,0))&amp;" - "&amp;INDEX('المجموعات'!$C$6:$C$105,MATCH(D398&amp;"",'المجموعات'!$A$6:$A$105,0)),"كود مجموعة غير موجود"))</f>
        <v/>
      </c>
      <c r="H398" s="21">
        <f>IF(A398&amp;""="","",IF(F398="متوقف",0,IFERROR(MAX(0,INDEX('المجموعات'!$F$6:$F$105,MATCH(D398&amp;"",'المجموعات'!$A$6:$A$105,0))-N(E398)),"")))</f>
        <v/>
      </c>
      <c r="I398" s="21">
        <f>IF(A398&amp;""="","",SUMIFS('الدفعات'!$E$6:$E$2005,'الدفعات'!$B$6:$B$2005,A398&amp;"",'الدفعات'!$C$6:$C$2005,D398&amp;"",'الدفعات'!$D$6:$D$2005,"&gt;="&amp;'الإعدادات'!$B$5,'الدفعات'!$D$6:$D$2005,"&lt;"&amp;'الإعدادات'!$B$6))</f>
        <v/>
      </c>
      <c r="J398" s="21">
        <f>IF(H398="","",ROUND(H398-I398,2))</f>
        <v/>
      </c>
      <c r="K398" s="20">
        <f>IF(A398&amp;""="","",COUNTIFS('الحضور'!$C$6:$C$3005,A398&amp;"",'الحضور'!$B$6:$B$3005,D398&amp;"",'الحضور'!$D$6:$D$3005,"حاضر",'الحضور'!$A$6:$A$3005,"&gt;="&amp;'الإعدادات'!$B$5,'الحضور'!$A$6:$A$3005,"&lt;"&amp;'الإعدادات'!$B$6))</f>
        <v/>
      </c>
      <c r="L398" s="20">
        <f>IF(A398&amp;""="","",COUNTIFS('الحضور'!$C$6:$C$3005,A398&amp;"",'الحضور'!$B$6:$B$3005,D398&amp;"",'الحضور'!$D$6:$D$3005,"غائب",'الحضور'!$A$6:$A$3005,"&gt;="&amp;'الإعدادات'!$B$5,'الحضور'!$A$6:$A$3005,"&lt;"&amp;'الإعدادات'!$B$6))</f>
        <v/>
      </c>
      <c r="M398" s="20">
        <f>IF(A398&amp;""="","",COUNTIFS('الحضور'!$C$6:$C$3005,A398&amp;"",'الحضور'!$B$6:$B$3005,D398&amp;"",'الحضور'!$D$6:$D$3005,"غائب بعذر",'الحضور'!$A$6:$A$3005,"&gt;="&amp;'الإعدادات'!$B$5,'الحضور'!$A$6:$A$3005,"&lt;"&amp;'الإعدادات'!$B$6))</f>
        <v/>
      </c>
      <c r="N398" s="22">
        <f>IF(A398&amp;""="","",IF(K398+L398=0,"",K398/(K398+L398)))</f>
        <v/>
      </c>
      <c r="O398" s="6">
        <f>IF(A398&amp;""="","",IF(H398="","كود مجموعة غير موجود",IF(F398="متوقف","متوقف",IF(J398&gt;0,IF(I398=0,"لم يدفع","جزئي"),"مسدد"))))</f>
        <v/>
      </c>
      <c r="P398" s="6">
        <f>IF(A398&amp;""="","",IF(AND(N('الإعدادات'!$B$7)&gt;0,L398&gt;='الإعدادات'!$B$7),"غياب متكرر",""))</f>
        <v/>
      </c>
      <c r="Q398" s="20">
        <f>IF(ISNUMBER(J398),IF(J398&gt;0,COUNTIFS($J$6:$J$505,"&gt;"&amp;J398)+COUNTIFS($J$6:J398,J398),""),"")</f>
        <v/>
      </c>
    </row>
    <row r="399">
      <c r="A399" s="5" t="n"/>
      <c r="B399" s="5" t="n"/>
      <c r="C399" s="17" t="n"/>
      <c r="D399" s="5" t="n"/>
      <c r="E399" s="18" t="n"/>
      <c r="F399" s="5" t="n"/>
      <c r="G399" s="6">
        <f>IF(A399&amp;""="","",IFERROR(INDEX('المجموعات'!$B$6:$B$105,MATCH(D399&amp;"",'المجموعات'!$A$6:$A$105,0))&amp;" - "&amp;INDEX('المجموعات'!$C$6:$C$105,MATCH(D399&amp;"",'المجموعات'!$A$6:$A$105,0)),"كود مجموعة غير موجود"))</f>
        <v/>
      </c>
      <c r="H399" s="21">
        <f>IF(A399&amp;""="","",IF(F399="متوقف",0,IFERROR(MAX(0,INDEX('المجموعات'!$F$6:$F$105,MATCH(D399&amp;"",'المجموعات'!$A$6:$A$105,0))-N(E399)),"")))</f>
        <v/>
      </c>
      <c r="I399" s="21">
        <f>IF(A399&amp;""="","",SUMIFS('الدفعات'!$E$6:$E$2005,'الدفعات'!$B$6:$B$2005,A399&amp;"",'الدفعات'!$C$6:$C$2005,D399&amp;"",'الدفعات'!$D$6:$D$2005,"&gt;="&amp;'الإعدادات'!$B$5,'الدفعات'!$D$6:$D$2005,"&lt;"&amp;'الإعدادات'!$B$6))</f>
        <v/>
      </c>
      <c r="J399" s="21">
        <f>IF(H399="","",ROUND(H399-I399,2))</f>
        <v/>
      </c>
      <c r="K399" s="20">
        <f>IF(A399&amp;""="","",COUNTIFS('الحضور'!$C$6:$C$3005,A399&amp;"",'الحضور'!$B$6:$B$3005,D399&amp;"",'الحضور'!$D$6:$D$3005,"حاضر",'الحضور'!$A$6:$A$3005,"&gt;="&amp;'الإعدادات'!$B$5,'الحضور'!$A$6:$A$3005,"&lt;"&amp;'الإعدادات'!$B$6))</f>
        <v/>
      </c>
      <c r="L399" s="20">
        <f>IF(A399&amp;""="","",COUNTIFS('الحضور'!$C$6:$C$3005,A399&amp;"",'الحضور'!$B$6:$B$3005,D399&amp;"",'الحضور'!$D$6:$D$3005,"غائب",'الحضور'!$A$6:$A$3005,"&gt;="&amp;'الإعدادات'!$B$5,'الحضور'!$A$6:$A$3005,"&lt;"&amp;'الإعدادات'!$B$6))</f>
        <v/>
      </c>
      <c r="M399" s="20">
        <f>IF(A399&amp;""="","",COUNTIFS('الحضور'!$C$6:$C$3005,A399&amp;"",'الحضور'!$B$6:$B$3005,D399&amp;"",'الحضور'!$D$6:$D$3005,"غائب بعذر",'الحضور'!$A$6:$A$3005,"&gt;="&amp;'الإعدادات'!$B$5,'الحضور'!$A$6:$A$3005,"&lt;"&amp;'الإعدادات'!$B$6))</f>
        <v/>
      </c>
      <c r="N399" s="22">
        <f>IF(A399&amp;""="","",IF(K399+L399=0,"",K399/(K399+L399)))</f>
        <v/>
      </c>
      <c r="O399" s="6">
        <f>IF(A399&amp;""="","",IF(H399="","كود مجموعة غير موجود",IF(F399="متوقف","متوقف",IF(J399&gt;0,IF(I399=0,"لم يدفع","جزئي"),"مسدد"))))</f>
        <v/>
      </c>
      <c r="P399" s="6">
        <f>IF(A399&amp;""="","",IF(AND(N('الإعدادات'!$B$7)&gt;0,L399&gt;='الإعدادات'!$B$7),"غياب متكرر",""))</f>
        <v/>
      </c>
      <c r="Q399" s="20">
        <f>IF(ISNUMBER(J399),IF(J399&gt;0,COUNTIFS($J$6:$J$505,"&gt;"&amp;J399)+COUNTIFS($J$6:J399,J399),""),"")</f>
        <v/>
      </c>
    </row>
    <row r="400">
      <c r="A400" s="5" t="n"/>
      <c r="B400" s="5" t="n"/>
      <c r="C400" s="17" t="n"/>
      <c r="D400" s="5" t="n"/>
      <c r="E400" s="18" t="n"/>
      <c r="F400" s="5" t="n"/>
      <c r="G400" s="6">
        <f>IF(A400&amp;""="","",IFERROR(INDEX('المجموعات'!$B$6:$B$105,MATCH(D400&amp;"",'المجموعات'!$A$6:$A$105,0))&amp;" - "&amp;INDEX('المجموعات'!$C$6:$C$105,MATCH(D400&amp;"",'المجموعات'!$A$6:$A$105,0)),"كود مجموعة غير موجود"))</f>
        <v/>
      </c>
      <c r="H400" s="21">
        <f>IF(A400&amp;""="","",IF(F400="متوقف",0,IFERROR(MAX(0,INDEX('المجموعات'!$F$6:$F$105,MATCH(D400&amp;"",'المجموعات'!$A$6:$A$105,0))-N(E400)),"")))</f>
        <v/>
      </c>
      <c r="I400" s="21">
        <f>IF(A400&amp;""="","",SUMIFS('الدفعات'!$E$6:$E$2005,'الدفعات'!$B$6:$B$2005,A400&amp;"",'الدفعات'!$C$6:$C$2005,D400&amp;"",'الدفعات'!$D$6:$D$2005,"&gt;="&amp;'الإعدادات'!$B$5,'الدفعات'!$D$6:$D$2005,"&lt;"&amp;'الإعدادات'!$B$6))</f>
        <v/>
      </c>
      <c r="J400" s="21">
        <f>IF(H400="","",ROUND(H400-I400,2))</f>
        <v/>
      </c>
      <c r="K400" s="20">
        <f>IF(A400&amp;""="","",COUNTIFS('الحضور'!$C$6:$C$3005,A400&amp;"",'الحضور'!$B$6:$B$3005,D400&amp;"",'الحضور'!$D$6:$D$3005,"حاضر",'الحضور'!$A$6:$A$3005,"&gt;="&amp;'الإعدادات'!$B$5,'الحضور'!$A$6:$A$3005,"&lt;"&amp;'الإعدادات'!$B$6))</f>
        <v/>
      </c>
      <c r="L400" s="20">
        <f>IF(A400&amp;""="","",COUNTIFS('الحضور'!$C$6:$C$3005,A400&amp;"",'الحضور'!$B$6:$B$3005,D400&amp;"",'الحضور'!$D$6:$D$3005,"غائب",'الحضور'!$A$6:$A$3005,"&gt;="&amp;'الإعدادات'!$B$5,'الحضور'!$A$6:$A$3005,"&lt;"&amp;'الإعدادات'!$B$6))</f>
        <v/>
      </c>
      <c r="M400" s="20">
        <f>IF(A400&amp;""="","",COUNTIFS('الحضور'!$C$6:$C$3005,A400&amp;"",'الحضور'!$B$6:$B$3005,D400&amp;"",'الحضور'!$D$6:$D$3005,"غائب بعذر",'الحضور'!$A$6:$A$3005,"&gt;="&amp;'الإعدادات'!$B$5,'الحضور'!$A$6:$A$3005,"&lt;"&amp;'الإعدادات'!$B$6))</f>
        <v/>
      </c>
      <c r="N400" s="22">
        <f>IF(A400&amp;""="","",IF(K400+L400=0,"",K400/(K400+L400)))</f>
        <v/>
      </c>
      <c r="O400" s="6">
        <f>IF(A400&amp;""="","",IF(H400="","كود مجموعة غير موجود",IF(F400="متوقف","متوقف",IF(J400&gt;0,IF(I400=0,"لم يدفع","جزئي"),"مسدد"))))</f>
        <v/>
      </c>
      <c r="P400" s="6">
        <f>IF(A400&amp;""="","",IF(AND(N('الإعدادات'!$B$7)&gt;0,L400&gt;='الإعدادات'!$B$7),"غياب متكرر",""))</f>
        <v/>
      </c>
      <c r="Q400" s="20">
        <f>IF(ISNUMBER(J400),IF(J400&gt;0,COUNTIFS($J$6:$J$505,"&gt;"&amp;J400)+COUNTIFS($J$6:J400,J400),""),"")</f>
        <v/>
      </c>
    </row>
    <row r="401">
      <c r="A401" s="5" t="n"/>
      <c r="B401" s="5" t="n"/>
      <c r="C401" s="17" t="n"/>
      <c r="D401" s="5" t="n"/>
      <c r="E401" s="18" t="n"/>
      <c r="F401" s="5" t="n"/>
      <c r="G401" s="6">
        <f>IF(A401&amp;""="","",IFERROR(INDEX('المجموعات'!$B$6:$B$105,MATCH(D401&amp;"",'المجموعات'!$A$6:$A$105,0))&amp;" - "&amp;INDEX('المجموعات'!$C$6:$C$105,MATCH(D401&amp;"",'المجموعات'!$A$6:$A$105,0)),"كود مجموعة غير موجود"))</f>
        <v/>
      </c>
      <c r="H401" s="21">
        <f>IF(A401&amp;""="","",IF(F401="متوقف",0,IFERROR(MAX(0,INDEX('المجموعات'!$F$6:$F$105,MATCH(D401&amp;"",'المجموعات'!$A$6:$A$105,0))-N(E401)),"")))</f>
        <v/>
      </c>
      <c r="I401" s="21">
        <f>IF(A401&amp;""="","",SUMIFS('الدفعات'!$E$6:$E$2005,'الدفعات'!$B$6:$B$2005,A401&amp;"",'الدفعات'!$C$6:$C$2005,D401&amp;"",'الدفعات'!$D$6:$D$2005,"&gt;="&amp;'الإعدادات'!$B$5,'الدفعات'!$D$6:$D$2005,"&lt;"&amp;'الإعدادات'!$B$6))</f>
        <v/>
      </c>
      <c r="J401" s="21">
        <f>IF(H401="","",ROUND(H401-I401,2))</f>
        <v/>
      </c>
      <c r="K401" s="20">
        <f>IF(A401&amp;""="","",COUNTIFS('الحضور'!$C$6:$C$3005,A401&amp;"",'الحضور'!$B$6:$B$3005,D401&amp;"",'الحضور'!$D$6:$D$3005,"حاضر",'الحضور'!$A$6:$A$3005,"&gt;="&amp;'الإعدادات'!$B$5,'الحضور'!$A$6:$A$3005,"&lt;"&amp;'الإعدادات'!$B$6))</f>
        <v/>
      </c>
      <c r="L401" s="20">
        <f>IF(A401&amp;""="","",COUNTIFS('الحضور'!$C$6:$C$3005,A401&amp;"",'الحضور'!$B$6:$B$3005,D401&amp;"",'الحضور'!$D$6:$D$3005,"غائب",'الحضور'!$A$6:$A$3005,"&gt;="&amp;'الإعدادات'!$B$5,'الحضور'!$A$6:$A$3005,"&lt;"&amp;'الإعدادات'!$B$6))</f>
        <v/>
      </c>
      <c r="M401" s="20">
        <f>IF(A401&amp;""="","",COUNTIFS('الحضور'!$C$6:$C$3005,A401&amp;"",'الحضور'!$B$6:$B$3005,D401&amp;"",'الحضور'!$D$6:$D$3005,"غائب بعذر",'الحضور'!$A$6:$A$3005,"&gt;="&amp;'الإعدادات'!$B$5,'الحضور'!$A$6:$A$3005,"&lt;"&amp;'الإعدادات'!$B$6))</f>
        <v/>
      </c>
      <c r="N401" s="22">
        <f>IF(A401&amp;""="","",IF(K401+L401=0,"",K401/(K401+L401)))</f>
        <v/>
      </c>
      <c r="O401" s="6">
        <f>IF(A401&amp;""="","",IF(H401="","كود مجموعة غير موجود",IF(F401="متوقف","متوقف",IF(J401&gt;0,IF(I401=0,"لم يدفع","جزئي"),"مسدد"))))</f>
        <v/>
      </c>
      <c r="P401" s="6">
        <f>IF(A401&amp;""="","",IF(AND(N('الإعدادات'!$B$7)&gt;0,L401&gt;='الإعدادات'!$B$7),"غياب متكرر",""))</f>
        <v/>
      </c>
      <c r="Q401" s="20">
        <f>IF(ISNUMBER(J401),IF(J401&gt;0,COUNTIFS($J$6:$J$505,"&gt;"&amp;J401)+COUNTIFS($J$6:J401,J401),""),"")</f>
        <v/>
      </c>
    </row>
    <row r="402">
      <c r="A402" s="5" t="n"/>
      <c r="B402" s="5" t="n"/>
      <c r="C402" s="17" t="n"/>
      <c r="D402" s="5" t="n"/>
      <c r="E402" s="18" t="n"/>
      <c r="F402" s="5" t="n"/>
      <c r="G402" s="6">
        <f>IF(A402&amp;""="","",IFERROR(INDEX('المجموعات'!$B$6:$B$105,MATCH(D402&amp;"",'المجموعات'!$A$6:$A$105,0))&amp;" - "&amp;INDEX('المجموعات'!$C$6:$C$105,MATCH(D402&amp;"",'المجموعات'!$A$6:$A$105,0)),"كود مجموعة غير موجود"))</f>
        <v/>
      </c>
      <c r="H402" s="21">
        <f>IF(A402&amp;""="","",IF(F402="متوقف",0,IFERROR(MAX(0,INDEX('المجموعات'!$F$6:$F$105,MATCH(D402&amp;"",'المجموعات'!$A$6:$A$105,0))-N(E402)),"")))</f>
        <v/>
      </c>
      <c r="I402" s="21">
        <f>IF(A402&amp;""="","",SUMIFS('الدفعات'!$E$6:$E$2005,'الدفعات'!$B$6:$B$2005,A402&amp;"",'الدفعات'!$C$6:$C$2005,D402&amp;"",'الدفعات'!$D$6:$D$2005,"&gt;="&amp;'الإعدادات'!$B$5,'الدفعات'!$D$6:$D$2005,"&lt;"&amp;'الإعدادات'!$B$6))</f>
        <v/>
      </c>
      <c r="J402" s="21">
        <f>IF(H402="","",ROUND(H402-I402,2))</f>
        <v/>
      </c>
      <c r="K402" s="20">
        <f>IF(A402&amp;""="","",COUNTIFS('الحضور'!$C$6:$C$3005,A402&amp;"",'الحضور'!$B$6:$B$3005,D402&amp;"",'الحضور'!$D$6:$D$3005,"حاضر",'الحضور'!$A$6:$A$3005,"&gt;="&amp;'الإعدادات'!$B$5,'الحضور'!$A$6:$A$3005,"&lt;"&amp;'الإعدادات'!$B$6))</f>
        <v/>
      </c>
      <c r="L402" s="20">
        <f>IF(A402&amp;""="","",COUNTIFS('الحضور'!$C$6:$C$3005,A402&amp;"",'الحضور'!$B$6:$B$3005,D402&amp;"",'الحضور'!$D$6:$D$3005,"غائب",'الحضور'!$A$6:$A$3005,"&gt;="&amp;'الإعدادات'!$B$5,'الحضور'!$A$6:$A$3005,"&lt;"&amp;'الإعدادات'!$B$6))</f>
        <v/>
      </c>
      <c r="M402" s="20">
        <f>IF(A402&amp;""="","",COUNTIFS('الحضور'!$C$6:$C$3005,A402&amp;"",'الحضور'!$B$6:$B$3005,D402&amp;"",'الحضور'!$D$6:$D$3005,"غائب بعذر",'الحضور'!$A$6:$A$3005,"&gt;="&amp;'الإعدادات'!$B$5,'الحضور'!$A$6:$A$3005,"&lt;"&amp;'الإعدادات'!$B$6))</f>
        <v/>
      </c>
      <c r="N402" s="22">
        <f>IF(A402&amp;""="","",IF(K402+L402=0,"",K402/(K402+L402)))</f>
        <v/>
      </c>
      <c r="O402" s="6">
        <f>IF(A402&amp;""="","",IF(H402="","كود مجموعة غير موجود",IF(F402="متوقف","متوقف",IF(J402&gt;0,IF(I402=0,"لم يدفع","جزئي"),"مسدد"))))</f>
        <v/>
      </c>
      <c r="P402" s="6">
        <f>IF(A402&amp;""="","",IF(AND(N('الإعدادات'!$B$7)&gt;0,L402&gt;='الإعدادات'!$B$7),"غياب متكرر",""))</f>
        <v/>
      </c>
      <c r="Q402" s="20">
        <f>IF(ISNUMBER(J402),IF(J402&gt;0,COUNTIFS($J$6:$J$505,"&gt;"&amp;J402)+COUNTIFS($J$6:J402,J402),""),"")</f>
        <v/>
      </c>
    </row>
    <row r="403">
      <c r="A403" s="5" t="n"/>
      <c r="B403" s="5" t="n"/>
      <c r="C403" s="17" t="n"/>
      <c r="D403" s="5" t="n"/>
      <c r="E403" s="18" t="n"/>
      <c r="F403" s="5" t="n"/>
      <c r="G403" s="6">
        <f>IF(A403&amp;""="","",IFERROR(INDEX('المجموعات'!$B$6:$B$105,MATCH(D403&amp;"",'المجموعات'!$A$6:$A$105,0))&amp;" - "&amp;INDEX('المجموعات'!$C$6:$C$105,MATCH(D403&amp;"",'المجموعات'!$A$6:$A$105,0)),"كود مجموعة غير موجود"))</f>
        <v/>
      </c>
      <c r="H403" s="21">
        <f>IF(A403&amp;""="","",IF(F403="متوقف",0,IFERROR(MAX(0,INDEX('المجموعات'!$F$6:$F$105,MATCH(D403&amp;"",'المجموعات'!$A$6:$A$105,0))-N(E403)),"")))</f>
        <v/>
      </c>
      <c r="I403" s="21">
        <f>IF(A403&amp;""="","",SUMIFS('الدفعات'!$E$6:$E$2005,'الدفعات'!$B$6:$B$2005,A403&amp;"",'الدفعات'!$C$6:$C$2005,D403&amp;"",'الدفعات'!$D$6:$D$2005,"&gt;="&amp;'الإعدادات'!$B$5,'الدفعات'!$D$6:$D$2005,"&lt;"&amp;'الإعدادات'!$B$6))</f>
        <v/>
      </c>
      <c r="J403" s="21">
        <f>IF(H403="","",ROUND(H403-I403,2))</f>
        <v/>
      </c>
      <c r="K403" s="20">
        <f>IF(A403&amp;""="","",COUNTIFS('الحضور'!$C$6:$C$3005,A403&amp;"",'الحضور'!$B$6:$B$3005,D403&amp;"",'الحضور'!$D$6:$D$3005,"حاضر",'الحضور'!$A$6:$A$3005,"&gt;="&amp;'الإعدادات'!$B$5,'الحضور'!$A$6:$A$3005,"&lt;"&amp;'الإعدادات'!$B$6))</f>
        <v/>
      </c>
      <c r="L403" s="20">
        <f>IF(A403&amp;""="","",COUNTIFS('الحضور'!$C$6:$C$3005,A403&amp;"",'الحضور'!$B$6:$B$3005,D403&amp;"",'الحضور'!$D$6:$D$3005,"غائب",'الحضور'!$A$6:$A$3005,"&gt;="&amp;'الإعدادات'!$B$5,'الحضور'!$A$6:$A$3005,"&lt;"&amp;'الإعدادات'!$B$6))</f>
        <v/>
      </c>
      <c r="M403" s="20">
        <f>IF(A403&amp;""="","",COUNTIFS('الحضور'!$C$6:$C$3005,A403&amp;"",'الحضور'!$B$6:$B$3005,D403&amp;"",'الحضور'!$D$6:$D$3005,"غائب بعذر",'الحضور'!$A$6:$A$3005,"&gt;="&amp;'الإعدادات'!$B$5,'الحضور'!$A$6:$A$3005,"&lt;"&amp;'الإعدادات'!$B$6))</f>
        <v/>
      </c>
      <c r="N403" s="22">
        <f>IF(A403&amp;""="","",IF(K403+L403=0,"",K403/(K403+L403)))</f>
        <v/>
      </c>
      <c r="O403" s="6">
        <f>IF(A403&amp;""="","",IF(H403="","كود مجموعة غير موجود",IF(F403="متوقف","متوقف",IF(J403&gt;0,IF(I403=0,"لم يدفع","جزئي"),"مسدد"))))</f>
        <v/>
      </c>
      <c r="P403" s="6">
        <f>IF(A403&amp;""="","",IF(AND(N('الإعدادات'!$B$7)&gt;0,L403&gt;='الإعدادات'!$B$7),"غياب متكرر",""))</f>
        <v/>
      </c>
      <c r="Q403" s="20">
        <f>IF(ISNUMBER(J403),IF(J403&gt;0,COUNTIFS($J$6:$J$505,"&gt;"&amp;J403)+COUNTIFS($J$6:J403,J403),""),"")</f>
        <v/>
      </c>
    </row>
    <row r="404">
      <c r="A404" s="5" t="n"/>
      <c r="B404" s="5" t="n"/>
      <c r="C404" s="17" t="n"/>
      <c r="D404" s="5" t="n"/>
      <c r="E404" s="18" t="n"/>
      <c r="F404" s="5" t="n"/>
      <c r="G404" s="6">
        <f>IF(A404&amp;""="","",IFERROR(INDEX('المجموعات'!$B$6:$B$105,MATCH(D404&amp;"",'المجموعات'!$A$6:$A$105,0))&amp;" - "&amp;INDEX('المجموعات'!$C$6:$C$105,MATCH(D404&amp;"",'المجموعات'!$A$6:$A$105,0)),"كود مجموعة غير موجود"))</f>
        <v/>
      </c>
      <c r="H404" s="21">
        <f>IF(A404&amp;""="","",IF(F404="متوقف",0,IFERROR(MAX(0,INDEX('المجموعات'!$F$6:$F$105,MATCH(D404&amp;"",'المجموعات'!$A$6:$A$105,0))-N(E404)),"")))</f>
        <v/>
      </c>
      <c r="I404" s="21">
        <f>IF(A404&amp;""="","",SUMIFS('الدفعات'!$E$6:$E$2005,'الدفعات'!$B$6:$B$2005,A404&amp;"",'الدفعات'!$C$6:$C$2005,D404&amp;"",'الدفعات'!$D$6:$D$2005,"&gt;="&amp;'الإعدادات'!$B$5,'الدفعات'!$D$6:$D$2005,"&lt;"&amp;'الإعدادات'!$B$6))</f>
        <v/>
      </c>
      <c r="J404" s="21">
        <f>IF(H404="","",ROUND(H404-I404,2))</f>
        <v/>
      </c>
      <c r="K404" s="20">
        <f>IF(A404&amp;""="","",COUNTIFS('الحضور'!$C$6:$C$3005,A404&amp;"",'الحضور'!$B$6:$B$3005,D404&amp;"",'الحضور'!$D$6:$D$3005,"حاضر",'الحضور'!$A$6:$A$3005,"&gt;="&amp;'الإعدادات'!$B$5,'الحضور'!$A$6:$A$3005,"&lt;"&amp;'الإعدادات'!$B$6))</f>
        <v/>
      </c>
      <c r="L404" s="20">
        <f>IF(A404&amp;""="","",COUNTIFS('الحضور'!$C$6:$C$3005,A404&amp;"",'الحضور'!$B$6:$B$3005,D404&amp;"",'الحضور'!$D$6:$D$3005,"غائب",'الحضور'!$A$6:$A$3005,"&gt;="&amp;'الإعدادات'!$B$5,'الحضور'!$A$6:$A$3005,"&lt;"&amp;'الإعدادات'!$B$6))</f>
        <v/>
      </c>
      <c r="M404" s="20">
        <f>IF(A404&amp;""="","",COUNTIFS('الحضور'!$C$6:$C$3005,A404&amp;"",'الحضور'!$B$6:$B$3005,D404&amp;"",'الحضور'!$D$6:$D$3005,"غائب بعذر",'الحضور'!$A$6:$A$3005,"&gt;="&amp;'الإعدادات'!$B$5,'الحضور'!$A$6:$A$3005,"&lt;"&amp;'الإعدادات'!$B$6))</f>
        <v/>
      </c>
      <c r="N404" s="22">
        <f>IF(A404&amp;""="","",IF(K404+L404=0,"",K404/(K404+L404)))</f>
        <v/>
      </c>
      <c r="O404" s="6">
        <f>IF(A404&amp;""="","",IF(H404="","كود مجموعة غير موجود",IF(F404="متوقف","متوقف",IF(J404&gt;0,IF(I404=0,"لم يدفع","جزئي"),"مسدد"))))</f>
        <v/>
      </c>
      <c r="P404" s="6">
        <f>IF(A404&amp;""="","",IF(AND(N('الإعدادات'!$B$7)&gt;0,L404&gt;='الإعدادات'!$B$7),"غياب متكرر",""))</f>
        <v/>
      </c>
      <c r="Q404" s="20">
        <f>IF(ISNUMBER(J404),IF(J404&gt;0,COUNTIFS($J$6:$J$505,"&gt;"&amp;J404)+COUNTIFS($J$6:J404,J404),""),"")</f>
        <v/>
      </c>
    </row>
    <row r="405">
      <c r="A405" s="5" t="n"/>
      <c r="B405" s="5" t="n"/>
      <c r="C405" s="17" t="n"/>
      <c r="D405" s="5" t="n"/>
      <c r="E405" s="18" t="n"/>
      <c r="F405" s="5" t="n"/>
      <c r="G405" s="6">
        <f>IF(A405&amp;""="","",IFERROR(INDEX('المجموعات'!$B$6:$B$105,MATCH(D405&amp;"",'المجموعات'!$A$6:$A$105,0))&amp;" - "&amp;INDEX('المجموعات'!$C$6:$C$105,MATCH(D405&amp;"",'المجموعات'!$A$6:$A$105,0)),"كود مجموعة غير موجود"))</f>
        <v/>
      </c>
      <c r="H405" s="21">
        <f>IF(A405&amp;""="","",IF(F405="متوقف",0,IFERROR(MAX(0,INDEX('المجموعات'!$F$6:$F$105,MATCH(D405&amp;"",'المجموعات'!$A$6:$A$105,0))-N(E405)),"")))</f>
        <v/>
      </c>
      <c r="I405" s="21">
        <f>IF(A405&amp;""="","",SUMIFS('الدفعات'!$E$6:$E$2005,'الدفعات'!$B$6:$B$2005,A405&amp;"",'الدفعات'!$C$6:$C$2005,D405&amp;"",'الدفعات'!$D$6:$D$2005,"&gt;="&amp;'الإعدادات'!$B$5,'الدفعات'!$D$6:$D$2005,"&lt;"&amp;'الإعدادات'!$B$6))</f>
        <v/>
      </c>
      <c r="J405" s="21">
        <f>IF(H405="","",ROUND(H405-I405,2))</f>
        <v/>
      </c>
      <c r="K405" s="20">
        <f>IF(A405&amp;""="","",COUNTIFS('الحضور'!$C$6:$C$3005,A405&amp;"",'الحضور'!$B$6:$B$3005,D405&amp;"",'الحضور'!$D$6:$D$3005,"حاضر",'الحضور'!$A$6:$A$3005,"&gt;="&amp;'الإعدادات'!$B$5,'الحضور'!$A$6:$A$3005,"&lt;"&amp;'الإعدادات'!$B$6))</f>
        <v/>
      </c>
      <c r="L405" s="20">
        <f>IF(A405&amp;""="","",COUNTIFS('الحضور'!$C$6:$C$3005,A405&amp;"",'الحضور'!$B$6:$B$3005,D405&amp;"",'الحضور'!$D$6:$D$3005,"غائب",'الحضور'!$A$6:$A$3005,"&gt;="&amp;'الإعدادات'!$B$5,'الحضور'!$A$6:$A$3005,"&lt;"&amp;'الإعدادات'!$B$6))</f>
        <v/>
      </c>
      <c r="M405" s="20">
        <f>IF(A405&amp;""="","",COUNTIFS('الحضور'!$C$6:$C$3005,A405&amp;"",'الحضور'!$B$6:$B$3005,D405&amp;"",'الحضور'!$D$6:$D$3005,"غائب بعذر",'الحضور'!$A$6:$A$3005,"&gt;="&amp;'الإعدادات'!$B$5,'الحضور'!$A$6:$A$3005,"&lt;"&amp;'الإعدادات'!$B$6))</f>
        <v/>
      </c>
      <c r="N405" s="22">
        <f>IF(A405&amp;""="","",IF(K405+L405=0,"",K405/(K405+L405)))</f>
        <v/>
      </c>
      <c r="O405" s="6">
        <f>IF(A405&amp;""="","",IF(H405="","كود مجموعة غير موجود",IF(F405="متوقف","متوقف",IF(J405&gt;0,IF(I405=0,"لم يدفع","جزئي"),"مسدد"))))</f>
        <v/>
      </c>
      <c r="P405" s="6">
        <f>IF(A405&amp;""="","",IF(AND(N('الإعدادات'!$B$7)&gt;0,L405&gt;='الإعدادات'!$B$7),"غياب متكرر",""))</f>
        <v/>
      </c>
      <c r="Q405" s="20">
        <f>IF(ISNUMBER(J405),IF(J405&gt;0,COUNTIFS($J$6:$J$505,"&gt;"&amp;J405)+COUNTIFS($J$6:J405,J405),""),"")</f>
        <v/>
      </c>
    </row>
    <row r="406">
      <c r="A406" s="5" t="n"/>
      <c r="B406" s="5" t="n"/>
      <c r="C406" s="17" t="n"/>
      <c r="D406" s="5" t="n"/>
      <c r="E406" s="18" t="n"/>
      <c r="F406" s="5" t="n"/>
      <c r="G406" s="6">
        <f>IF(A406&amp;""="","",IFERROR(INDEX('المجموعات'!$B$6:$B$105,MATCH(D406&amp;"",'المجموعات'!$A$6:$A$105,0))&amp;" - "&amp;INDEX('المجموعات'!$C$6:$C$105,MATCH(D406&amp;"",'المجموعات'!$A$6:$A$105,0)),"كود مجموعة غير موجود"))</f>
        <v/>
      </c>
      <c r="H406" s="21">
        <f>IF(A406&amp;""="","",IF(F406="متوقف",0,IFERROR(MAX(0,INDEX('المجموعات'!$F$6:$F$105,MATCH(D406&amp;"",'المجموعات'!$A$6:$A$105,0))-N(E406)),"")))</f>
        <v/>
      </c>
      <c r="I406" s="21">
        <f>IF(A406&amp;""="","",SUMIFS('الدفعات'!$E$6:$E$2005,'الدفعات'!$B$6:$B$2005,A406&amp;"",'الدفعات'!$C$6:$C$2005,D406&amp;"",'الدفعات'!$D$6:$D$2005,"&gt;="&amp;'الإعدادات'!$B$5,'الدفعات'!$D$6:$D$2005,"&lt;"&amp;'الإعدادات'!$B$6))</f>
        <v/>
      </c>
      <c r="J406" s="21">
        <f>IF(H406="","",ROUND(H406-I406,2))</f>
        <v/>
      </c>
      <c r="K406" s="20">
        <f>IF(A406&amp;""="","",COUNTIFS('الحضور'!$C$6:$C$3005,A406&amp;"",'الحضور'!$B$6:$B$3005,D406&amp;"",'الحضور'!$D$6:$D$3005,"حاضر",'الحضور'!$A$6:$A$3005,"&gt;="&amp;'الإعدادات'!$B$5,'الحضور'!$A$6:$A$3005,"&lt;"&amp;'الإعدادات'!$B$6))</f>
        <v/>
      </c>
      <c r="L406" s="20">
        <f>IF(A406&amp;""="","",COUNTIFS('الحضور'!$C$6:$C$3005,A406&amp;"",'الحضور'!$B$6:$B$3005,D406&amp;"",'الحضور'!$D$6:$D$3005,"غائب",'الحضور'!$A$6:$A$3005,"&gt;="&amp;'الإعدادات'!$B$5,'الحضور'!$A$6:$A$3005,"&lt;"&amp;'الإعدادات'!$B$6))</f>
        <v/>
      </c>
      <c r="M406" s="20">
        <f>IF(A406&amp;""="","",COUNTIFS('الحضور'!$C$6:$C$3005,A406&amp;"",'الحضور'!$B$6:$B$3005,D406&amp;"",'الحضور'!$D$6:$D$3005,"غائب بعذر",'الحضور'!$A$6:$A$3005,"&gt;="&amp;'الإعدادات'!$B$5,'الحضور'!$A$6:$A$3005,"&lt;"&amp;'الإعدادات'!$B$6))</f>
        <v/>
      </c>
      <c r="N406" s="22">
        <f>IF(A406&amp;""="","",IF(K406+L406=0,"",K406/(K406+L406)))</f>
        <v/>
      </c>
      <c r="O406" s="6">
        <f>IF(A406&amp;""="","",IF(H406="","كود مجموعة غير موجود",IF(F406="متوقف","متوقف",IF(J406&gt;0,IF(I406=0,"لم يدفع","جزئي"),"مسدد"))))</f>
        <v/>
      </c>
      <c r="P406" s="6">
        <f>IF(A406&amp;""="","",IF(AND(N('الإعدادات'!$B$7)&gt;0,L406&gt;='الإعدادات'!$B$7),"غياب متكرر",""))</f>
        <v/>
      </c>
      <c r="Q406" s="20">
        <f>IF(ISNUMBER(J406),IF(J406&gt;0,COUNTIFS($J$6:$J$505,"&gt;"&amp;J406)+COUNTIFS($J$6:J406,J406),""),"")</f>
        <v/>
      </c>
    </row>
    <row r="407">
      <c r="A407" s="5" t="n"/>
      <c r="B407" s="5" t="n"/>
      <c r="C407" s="17" t="n"/>
      <c r="D407" s="5" t="n"/>
      <c r="E407" s="18" t="n"/>
      <c r="F407" s="5" t="n"/>
      <c r="G407" s="6">
        <f>IF(A407&amp;""="","",IFERROR(INDEX('المجموعات'!$B$6:$B$105,MATCH(D407&amp;"",'المجموعات'!$A$6:$A$105,0))&amp;" - "&amp;INDEX('المجموعات'!$C$6:$C$105,MATCH(D407&amp;"",'المجموعات'!$A$6:$A$105,0)),"كود مجموعة غير موجود"))</f>
        <v/>
      </c>
      <c r="H407" s="21">
        <f>IF(A407&amp;""="","",IF(F407="متوقف",0,IFERROR(MAX(0,INDEX('المجموعات'!$F$6:$F$105,MATCH(D407&amp;"",'المجموعات'!$A$6:$A$105,0))-N(E407)),"")))</f>
        <v/>
      </c>
      <c r="I407" s="21">
        <f>IF(A407&amp;""="","",SUMIFS('الدفعات'!$E$6:$E$2005,'الدفعات'!$B$6:$B$2005,A407&amp;"",'الدفعات'!$C$6:$C$2005,D407&amp;"",'الدفعات'!$D$6:$D$2005,"&gt;="&amp;'الإعدادات'!$B$5,'الدفعات'!$D$6:$D$2005,"&lt;"&amp;'الإعدادات'!$B$6))</f>
        <v/>
      </c>
      <c r="J407" s="21">
        <f>IF(H407="","",ROUND(H407-I407,2))</f>
        <v/>
      </c>
      <c r="K407" s="20">
        <f>IF(A407&amp;""="","",COUNTIFS('الحضور'!$C$6:$C$3005,A407&amp;"",'الحضور'!$B$6:$B$3005,D407&amp;"",'الحضور'!$D$6:$D$3005,"حاضر",'الحضور'!$A$6:$A$3005,"&gt;="&amp;'الإعدادات'!$B$5,'الحضور'!$A$6:$A$3005,"&lt;"&amp;'الإعدادات'!$B$6))</f>
        <v/>
      </c>
      <c r="L407" s="20">
        <f>IF(A407&amp;""="","",COUNTIFS('الحضور'!$C$6:$C$3005,A407&amp;"",'الحضور'!$B$6:$B$3005,D407&amp;"",'الحضور'!$D$6:$D$3005,"غائب",'الحضور'!$A$6:$A$3005,"&gt;="&amp;'الإعدادات'!$B$5,'الحضور'!$A$6:$A$3005,"&lt;"&amp;'الإعدادات'!$B$6))</f>
        <v/>
      </c>
      <c r="M407" s="20">
        <f>IF(A407&amp;""="","",COUNTIFS('الحضور'!$C$6:$C$3005,A407&amp;"",'الحضور'!$B$6:$B$3005,D407&amp;"",'الحضور'!$D$6:$D$3005,"غائب بعذر",'الحضور'!$A$6:$A$3005,"&gt;="&amp;'الإعدادات'!$B$5,'الحضور'!$A$6:$A$3005,"&lt;"&amp;'الإعدادات'!$B$6))</f>
        <v/>
      </c>
      <c r="N407" s="22">
        <f>IF(A407&amp;""="","",IF(K407+L407=0,"",K407/(K407+L407)))</f>
        <v/>
      </c>
      <c r="O407" s="6">
        <f>IF(A407&amp;""="","",IF(H407="","كود مجموعة غير موجود",IF(F407="متوقف","متوقف",IF(J407&gt;0,IF(I407=0,"لم يدفع","جزئي"),"مسدد"))))</f>
        <v/>
      </c>
      <c r="P407" s="6">
        <f>IF(A407&amp;""="","",IF(AND(N('الإعدادات'!$B$7)&gt;0,L407&gt;='الإعدادات'!$B$7),"غياب متكرر",""))</f>
        <v/>
      </c>
      <c r="Q407" s="20">
        <f>IF(ISNUMBER(J407),IF(J407&gt;0,COUNTIFS($J$6:$J$505,"&gt;"&amp;J407)+COUNTIFS($J$6:J407,J407),""),"")</f>
        <v/>
      </c>
    </row>
    <row r="408">
      <c r="A408" s="5" t="n"/>
      <c r="B408" s="5" t="n"/>
      <c r="C408" s="17" t="n"/>
      <c r="D408" s="5" t="n"/>
      <c r="E408" s="18" t="n"/>
      <c r="F408" s="5" t="n"/>
      <c r="G408" s="6">
        <f>IF(A408&amp;""="","",IFERROR(INDEX('المجموعات'!$B$6:$B$105,MATCH(D408&amp;"",'المجموعات'!$A$6:$A$105,0))&amp;" - "&amp;INDEX('المجموعات'!$C$6:$C$105,MATCH(D408&amp;"",'المجموعات'!$A$6:$A$105,0)),"كود مجموعة غير موجود"))</f>
        <v/>
      </c>
      <c r="H408" s="21">
        <f>IF(A408&amp;""="","",IF(F408="متوقف",0,IFERROR(MAX(0,INDEX('المجموعات'!$F$6:$F$105,MATCH(D408&amp;"",'المجموعات'!$A$6:$A$105,0))-N(E408)),"")))</f>
        <v/>
      </c>
      <c r="I408" s="21">
        <f>IF(A408&amp;""="","",SUMIFS('الدفعات'!$E$6:$E$2005,'الدفعات'!$B$6:$B$2005,A408&amp;"",'الدفعات'!$C$6:$C$2005,D408&amp;"",'الدفعات'!$D$6:$D$2005,"&gt;="&amp;'الإعدادات'!$B$5,'الدفعات'!$D$6:$D$2005,"&lt;"&amp;'الإعدادات'!$B$6))</f>
        <v/>
      </c>
      <c r="J408" s="21">
        <f>IF(H408="","",ROUND(H408-I408,2))</f>
        <v/>
      </c>
      <c r="K408" s="20">
        <f>IF(A408&amp;""="","",COUNTIFS('الحضور'!$C$6:$C$3005,A408&amp;"",'الحضور'!$B$6:$B$3005,D408&amp;"",'الحضور'!$D$6:$D$3005,"حاضر",'الحضور'!$A$6:$A$3005,"&gt;="&amp;'الإعدادات'!$B$5,'الحضور'!$A$6:$A$3005,"&lt;"&amp;'الإعدادات'!$B$6))</f>
        <v/>
      </c>
      <c r="L408" s="20">
        <f>IF(A408&amp;""="","",COUNTIFS('الحضور'!$C$6:$C$3005,A408&amp;"",'الحضور'!$B$6:$B$3005,D408&amp;"",'الحضور'!$D$6:$D$3005,"غائب",'الحضور'!$A$6:$A$3005,"&gt;="&amp;'الإعدادات'!$B$5,'الحضور'!$A$6:$A$3005,"&lt;"&amp;'الإعدادات'!$B$6))</f>
        <v/>
      </c>
      <c r="M408" s="20">
        <f>IF(A408&amp;""="","",COUNTIFS('الحضور'!$C$6:$C$3005,A408&amp;"",'الحضور'!$B$6:$B$3005,D408&amp;"",'الحضور'!$D$6:$D$3005,"غائب بعذر",'الحضور'!$A$6:$A$3005,"&gt;="&amp;'الإعدادات'!$B$5,'الحضور'!$A$6:$A$3005,"&lt;"&amp;'الإعدادات'!$B$6))</f>
        <v/>
      </c>
      <c r="N408" s="22">
        <f>IF(A408&amp;""="","",IF(K408+L408=0,"",K408/(K408+L408)))</f>
        <v/>
      </c>
      <c r="O408" s="6">
        <f>IF(A408&amp;""="","",IF(H408="","كود مجموعة غير موجود",IF(F408="متوقف","متوقف",IF(J408&gt;0,IF(I408=0,"لم يدفع","جزئي"),"مسدد"))))</f>
        <v/>
      </c>
      <c r="P408" s="6">
        <f>IF(A408&amp;""="","",IF(AND(N('الإعدادات'!$B$7)&gt;0,L408&gt;='الإعدادات'!$B$7),"غياب متكرر",""))</f>
        <v/>
      </c>
      <c r="Q408" s="20">
        <f>IF(ISNUMBER(J408),IF(J408&gt;0,COUNTIFS($J$6:$J$505,"&gt;"&amp;J408)+COUNTIFS($J$6:J408,J408),""),"")</f>
        <v/>
      </c>
    </row>
    <row r="409">
      <c r="A409" s="5" t="n"/>
      <c r="B409" s="5" t="n"/>
      <c r="C409" s="17" t="n"/>
      <c r="D409" s="5" t="n"/>
      <c r="E409" s="18" t="n"/>
      <c r="F409" s="5" t="n"/>
      <c r="G409" s="6">
        <f>IF(A409&amp;""="","",IFERROR(INDEX('المجموعات'!$B$6:$B$105,MATCH(D409&amp;"",'المجموعات'!$A$6:$A$105,0))&amp;" - "&amp;INDEX('المجموعات'!$C$6:$C$105,MATCH(D409&amp;"",'المجموعات'!$A$6:$A$105,0)),"كود مجموعة غير موجود"))</f>
        <v/>
      </c>
      <c r="H409" s="21">
        <f>IF(A409&amp;""="","",IF(F409="متوقف",0,IFERROR(MAX(0,INDEX('المجموعات'!$F$6:$F$105,MATCH(D409&amp;"",'المجموعات'!$A$6:$A$105,0))-N(E409)),"")))</f>
        <v/>
      </c>
      <c r="I409" s="21">
        <f>IF(A409&amp;""="","",SUMIFS('الدفعات'!$E$6:$E$2005,'الدفعات'!$B$6:$B$2005,A409&amp;"",'الدفعات'!$C$6:$C$2005,D409&amp;"",'الدفعات'!$D$6:$D$2005,"&gt;="&amp;'الإعدادات'!$B$5,'الدفعات'!$D$6:$D$2005,"&lt;"&amp;'الإعدادات'!$B$6))</f>
        <v/>
      </c>
      <c r="J409" s="21">
        <f>IF(H409="","",ROUND(H409-I409,2))</f>
        <v/>
      </c>
      <c r="K409" s="20">
        <f>IF(A409&amp;""="","",COUNTIFS('الحضور'!$C$6:$C$3005,A409&amp;"",'الحضور'!$B$6:$B$3005,D409&amp;"",'الحضور'!$D$6:$D$3005,"حاضر",'الحضور'!$A$6:$A$3005,"&gt;="&amp;'الإعدادات'!$B$5,'الحضور'!$A$6:$A$3005,"&lt;"&amp;'الإعدادات'!$B$6))</f>
        <v/>
      </c>
      <c r="L409" s="20">
        <f>IF(A409&amp;""="","",COUNTIFS('الحضور'!$C$6:$C$3005,A409&amp;"",'الحضور'!$B$6:$B$3005,D409&amp;"",'الحضور'!$D$6:$D$3005,"غائب",'الحضور'!$A$6:$A$3005,"&gt;="&amp;'الإعدادات'!$B$5,'الحضور'!$A$6:$A$3005,"&lt;"&amp;'الإعدادات'!$B$6))</f>
        <v/>
      </c>
      <c r="M409" s="20">
        <f>IF(A409&amp;""="","",COUNTIFS('الحضور'!$C$6:$C$3005,A409&amp;"",'الحضور'!$B$6:$B$3005,D409&amp;"",'الحضور'!$D$6:$D$3005,"غائب بعذر",'الحضور'!$A$6:$A$3005,"&gt;="&amp;'الإعدادات'!$B$5,'الحضور'!$A$6:$A$3005,"&lt;"&amp;'الإعدادات'!$B$6))</f>
        <v/>
      </c>
      <c r="N409" s="22">
        <f>IF(A409&amp;""="","",IF(K409+L409=0,"",K409/(K409+L409)))</f>
        <v/>
      </c>
      <c r="O409" s="6">
        <f>IF(A409&amp;""="","",IF(H409="","كود مجموعة غير موجود",IF(F409="متوقف","متوقف",IF(J409&gt;0,IF(I409=0,"لم يدفع","جزئي"),"مسدد"))))</f>
        <v/>
      </c>
      <c r="P409" s="6">
        <f>IF(A409&amp;""="","",IF(AND(N('الإعدادات'!$B$7)&gt;0,L409&gt;='الإعدادات'!$B$7),"غياب متكرر",""))</f>
        <v/>
      </c>
      <c r="Q409" s="20">
        <f>IF(ISNUMBER(J409),IF(J409&gt;0,COUNTIFS($J$6:$J$505,"&gt;"&amp;J409)+COUNTIFS($J$6:J409,J409),""),"")</f>
        <v/>
      </c>
    </row>
    <row r="410">
      <c r="A410" s="5" t="n"/>
      <c r="B410" s="5" t="n"/>
      <c r="C410" s="17" t="n"/>
      <c r="D410" s="5" t="n"/>
      <c r="E410" s="18" t="n"/>
      <c r="F410" s="5" t="n"/>
      <c r="G410" s="6">
        <f>IF(A410&amp;""="","",IFERROR(INDEX('المجموعات'!$B$6:$B$105,MATCH(D410&amp;"",'المجموعات'!$A$6:$A$105,0))&amp;" - "&amp;INDEX('المجموعات'!$C$6:$C$105,MATCH(D410&amp;"",'المجموعات'!$A$6:$A$105,0)),"كود مجموعة غير موجود"))</f>
        <v/>
      </c>
      <c r="H410" s="21">
        <f>IF(A410&amp;""="","",IF(F410="متوقف",0,IFERROR(MAX(0,INDEX('المجموعات'!$F$6:$F$105,MATCH(D410&amp;"",'المجموعات'!$A$6:$A$105,0))-N(E410)),"")))</f>
        <v/>
      </c>
      <c r="I410" s="21">
        <f>IF(A410&amp;""="","",SUMIFS('الدفعات'!$E$6:$E$2005,'الدفعات'!$B$6:$B$2005,A410&amp;"",'الدفعات'!$C$6:$C$2005,D410&amp;"",'الدفعات'!$D$6:$D$2005,"&gt;="&amp;'الإعدادات'!$B$5,'الدفعات'!$D$6:$D$2005,"&lt;"&amp;'الإعدادات'!$B$6))</f>
        <v/>
      </c>
      <c r="J410" s="21">
        <f>IF(H410="","",ROUND(H410-I410,2))</f>
        <v/>
      </c>
      <c r="K410" s="20">
        <f>IF(A410&amp;""="","",COUNTIFS('الحضور'!$C$6:$C$3005,A410&amp;"",'الحضور'!$B$6:$B$3005,D410&amp;"",'الحضور'!$D$6:$D$3005,"حاضر",'الحضور'!$A$6:$A$3005,"&gt;="&amp;'الإعدادات'!$B$5,'الحضور'!$A$6:$A$3005,"&lt;"&amp;'الإعدادات'!$B$6))</f>
        <v/>
      </c>
      <c r="L410" s="20">
        <f>IF(A410&amp;""="","",COUNTIFS('الحضور'!$C$6:$C$3005,A410&amp;"",'الحضور'!$B$6:$B$3005,D410&amp;"",'الحضور'!$D$6:$D$3005,"غائب",'الحضور'!$A$6:$A$3005,"&gt;="&amp;'الإعدادات'!$B$5,'الحضور'!$A$6:$A$3005,"&lt;"&amp;'الإعدادات'!$B$6))</f>
        <v/>
      </c>
      <c r="M410" s="20">
        <f>IF(A410&amp;""="","",COUNTIFS('الحضور'!$C$6:$C$3005,A410&amp;"",'الحضور'!$B$6:$B$3005,D410&amp;"",'الحضور'!$D$6:$D$3005,"غائب بعذر",'الحضور'!$A$6:$A$3005,"&gt;="&amp;'الإعدادات'!$B$5,'الحضور'!$A$6:$A$3005,"&lt;"&amp;'الإعدادات'!$B$6))</f>
        <v/>
      </c>
      <c r="N410" s="22">
        <f>IF(A410&amp;""="","",IF(K410+L410=0,"",K410/(K410+L410)))</f>
        <v/>
      </c>
      <c r="O410" s="6">
        <f>IF(A410&amp;""="","",IF(H410="","كود مجموعة غير موجود",IF(F410="متوقف","متوقف",IF(J410&gt;0,IF(I410=0,"لم يدفع","جزئي"),"مسدد"))))</f>
        <v/>
      </c>
      <c r="P410" s="6">
        <f>IF(A410&amp;""="","",IF(AND(N('الإعدادات'!$B$7)&gt;0,L410&gt;='الإعدادات'!$B$7),"غياب متكرر",""))</f>
        <v/>
      </c>
      <c r="Q410" s="20">
        <f>IF(ISNUMBER(J410),IF(J410&gt;0,COUNTIFS($J$6:$J$505,"&gt;"&amp;J410)+COUNTIFS($J$6:J410,J410),""),"")</f>
        <v/>
      </c>
    </row>
    <row r="411">
      <c r="A411" s="5" t="n"/>
      <c r="B411" s="5" t="n"/>
      <c r="C411" s="17" t="n"/>
      <c r="D411" s="5" t="n"/>
      <c r="E411" s="18" t="n"/>
      <c r="F411" s="5" t="n"/>
      <c r="G411" s="6">
        <f>IF(A411&amp;""="","",IFERROR(INDEX('المجموعات'!$B$6:$B$105,MATCH(D411&amp;"",'المجموعات'!$A$6:$A$105,0))&amp;" - "&amp;INDEX('المجموعات'!$C$6:$C$105,MATCH(D411&amp;"",'المجموعات'!$A$6:$A$105,0)),"كود مجموعة غير موجود"))</f>
        <v/>
      </c>
      <c r="H411" s="21">
        <f>IF(A411&amp;""="","",IF(F411="متوقف",0,IFERROR(MAX(0,INDEX('المجموعات'!$F$6:$F$105,MATCH(D411&amp;"",'المجموعات'!$A$6:$A$105,0))-N(E411)),"")))</f>
        <v/>
      </c>
      <c r="I411" s="21">
        <f>IF(A411&amp;""="","",SUMIFS('الدفعات'!$E$6:$E$2005,'الدفعات'!$B$6:$B$2005,A411&amp;"",'الدفعات'!$C$6:$C$2005,D411&amp;"",'الدفعات'!$D$6:$D$2005,"&gt;="&amp;'الإعدادات'!$B$5,'الدفعات'!$D$6:$D$2005,"&lt;"&amp;'الإعدادات'!$B$6))</f>
        <v/>
      </c>
      <c r="J411" s="21">
        <f>IF(H411="","",ROUND(H411-I411,2))</f>
        <v/>
      </c>
      <c r="K411" s="20">
        <f>IF(A411&amp;""="","",COUNTIFS('الحضور'!$C$6:$C$3005,A411&amp;"",'الحضور'!$B$6:$B$3005,D411&amp;"",'الحضور'!$D$6:$D$3005,"حاضر",'الحضور'!$A$6:$A$3005,"&gt;="&amp;'الإعدادات'!$B$5,'الحضور'!$A$6:$A$3005,"&lt;"&amp;'الإعدادات'!$B$6))</f>
        <v/>
      </c>
      <c r="L411" s="20">
        <f>IF(A411&amp;""="","",COUNTIFS('الحضور'!$C$6:$C$3005,A411&amp;"",'الحضور'!$B$6:$B$3005,D411&amp;"",'الحضور'!$D$6:$D$3005,"غائب",'الحضور'!$A$6:$A$3005,"&gt;="&amp;'الإعدادات'!$B$5,'الحضور'!$A$6:$A$3005,"&lt;"&amp;'الإعدادات'!$B$6))</f>
        <v/>
      </c>
      <c r="M411" s="20">
        <f>IF(A411&amp;""="","",COUNTIFS('الحضور'!$C$6:$C$3005,A411&amp;"",'الحضور'!$B$6:$B$3005,D411&amp;"",'الحضور'!$D$6:$D$3005,"غائب بعذر",'الحضور'!$A$6:$A$3005,"&gt;="&amp;'الإعدادات'!$B$5,'الحضور'!$A$6:$A$3005,"&lt;"&amp;'الإعدادات'!$B$6))</f>
        <v/>
      </c>
      <c r="N411" s="22">
        <f>IF(A411&amp;""="","",IF(K411+L411=0,"",K411/(K411+L411)))</f>
        <v/>
      </c>
      <c r="O411" s="6">
        <f>IF(A411&amp;""="","",IF(H411="","كود مجموعة غير موجود",IF(F411="متوقف","متوقف",IF(J411&gt;0,IF(I411=0,"لم يدفع","جزئي"),"مسدد"))))</f>
        <v/>
      </c>
      <c r="P411" s="6">
        <f>IF(A411&amp;""="","",IF(AND(N('الإعدادات'!$B$7)&gt;0,L411&gt;='الإعدادات'!$B$7),"غياب متكرر",""))</f>
        <v/>
      </c>
      <c r="Q411" s="20">
        <f>IF(ISNUMBER(J411),IF(J411&gt;0,COUNTIFS($J$6:$J$505,"&gt;"&amp;J411)+COUNTIFS($J$6:J411,J411),""),"")</f>
        <v/>
      </c>
    </row>
    <row r="412">
      <c r="A412" s="5" t="n"/>
      <c r="B412" s="5" t="n"/>
      <c r="C412" s="17" t="n"/>
      <c r="D412" s="5" t="n"/>
      <c r="E412" s="18" t="n"/>
      <c r="F412" s="5" t="n"/>
      <c r="G412" s="6">
        <f>IF(A412&amp;""="","",IFERROR(INDEX('المجموعات'!$B$6:$B$105,MATCH(D412&amp;"",'المجموعات'!$A$6:$A$105,0))&amp;" - "&amp;INDEX('المجموعات'!$C$6:$C$105,MATCH(D412&amp;"",'المجموعات'!$A$6:$A$105,0)),"كود مجموعة غير موجود"))</f>
        <v/>
      </c>
      <c r="H412" s="21">
        <f>IF(A412&amp;""="","",IF(F412="متوقف",0,IFERROR(MAX(0,INDEX('المجموعات'!$F$6:$F$105,MATCH(D412&amp;"",'المجموعات'!$A$6:$A$105,0))-N(E412)),"")))</f>
        <v/>
      </c>
      <c r="I412" s="21">
        <f>IF(A412&amp;""="","",SUMIFS('الدفعات'!$E$6:$E$2005,'الدفعات'!$B$6:$B$2005,A412&amp;"",'الدفعات'!$C$6:$C$2005,D412&amp;"",'الدفعات'!$D$6:$D$2005,"&gt;="&amp;'الإعدادات'!$B$5,'الدفعات'!$D$6:$D$2005,"&lt;"&amp;'الإعدادات'!$B$6))</f>
        <v/>
      </c>
      <c r="J412" s="21">
        <f>IF(H412="","",ROUND(H412-I412,2))</f>
        <v/>
      </c>
      <c r="K412" s="20">
        <f>IF(A412&amp;""="","",COUNTIFS('الحضور'!$C$6:$C$3005,A412&amp;"",'الحضور'!$B$6:$B$3005,D412&amp;"",'الحضور'!$D$6:$D$3005,"حاضر",'الحضور'!$A$6:$A$3005,"&gt;="&amp;'الإعدادات'!$B$5,'الحضور'!$A$6:$A$3005,"&lt;"&amp;'الإعدادات'!$B$6))</f>
        <v/>
      </c>
      <c r="L412" s="20">
        <f>IF(A412&amp;""="","",COUNTIFS('الحضور'!$C$6:$C$3005,A412&amp;"",'الحضور'!$B$6:$B$3005,D412&amp;"",'الحضور'!$D$6:$D$3005,"غائب",'الحضور'!$A$6:$A$3005,"&gt;="&amp;'الإعدادات'!$B$5,'الحضور'!$A$6:$A$3005,"&lt;"&amp;'الإعدادات'!$B$6))</f>
        <v/>
      </c>
      <c r="M412" s="20">
        <f>IF(A412&amp;""="","",COUNTIFS('الحضور'!$C$6:$C$3005,A412&amp;"",'الحضور'!$B$6:$B$3005,D412&amp;"",'الحضور'!$D$6:$D$3005,"غائب بعذر",'الحضور'!$A$6:$A$3005,"&gt;="&amp;'الإعدادات'!$B$5,'الحضور'!$A$6:$A$3005,"&lt;"&amp;'الإعدادات'!$B$6))</f>
        <v/>
      </c>
      <c r="N412" s="22">
        <f>IF(A412&amp;""="","",IF(K412+L412=0,"",K412/(K412+L412)))</f>
        <v/>
      </c>
      <c r="O412" s="6">
        <f>IF(A412&amp;""="","",IF(H412="","كود مجموعة غير موجود",IF(F412="متوقف","متوقف",IF(J412&gt;0,IF(I412=0,"لم يدفع","جزئي"),"مسدد"))))</f>
        <v/>
      </c>
      <c r="P412" s="6">
        <f>IF(A412&amp;""="","",IF(AND(N('الإعدادات'!$B$7)&gt;0,L412&gt;='الإعدادات'!$B$7),"غياب متكرر",""))</f>
        <v/>
      </c>
      <c r="Q412" s="20">
        <f>IF(ISNUMBER(J412),IF(J412&gt;0,COUNTIFS($J$6:$J$505,"&gt;"&amp;J412)+COUNTIFS($J$6:J412,J412),""),"")</f>
        <v/>
      </c>
    </row>
    <row r="413">
      <c r="A413" s="5" t="n"/>
      <c r="B413" s="5" t="n"/>
      <c r="C413" s="17" t="n"/>
      <c r="D413" s="5" t="n"/>
      <c r="E413" s="18" t="n"/>
      <c r="F413" s="5" t="n"/>
      <c r="G413" s="6">
        <f>IF(A413&amp;""="","",IFERROR(INDEX('المجموعات'!$B$6:$B$105,MATCH(D413&amp;"",'المجموعات'!$A$6:$A$105,0))&amp;" - "&amp;INDEX('المجموعات'!$C$6:$C$105,MATCH(D413&amp;"",'المجموعات'!$A$6:$A$105,0)),"كود مجموعة غير موجود"))</f>
        <v/>
      </c>
      <c r="H413" s="21">
        <f>IF(A413&amp;""="","",IF(F413="متوقف",0,IFERROR(MAX(0,INDEX('المجموعات'!$F$6:$F$105,MATCH(D413&amp;"",'المجموعات'!$A$6:$A$105,0))-N(E413)),"")))</f>
        <v/>
      </c>
      <c r="I413" s="21">
        <f>IF(A413&amp;""="","",SUMIFS('الدفعات'!$E$6:$E$2005,'الدفعات'!$B$6:$B$2005,A413&amp;"",'الدفعات'!$C$6:$C$2005,D413&amp;"",'الدفعات'!$D$6:$D$2005,"&gt;="&amp;'الإعدادات'!$B$5,'الدفعات'!$D$6:$D$2005,"&lt;"&amp;'الإعدادات'!$B$6))</f>
        <v/>
      </c>
      <c r="J413" s="21">
        <f>IF(H413="","",ROUND(H413-I413,2))</f>
        <v/>
      </c>
      <c r="K413" s="20">
        <f>IF(A413&amp;""="","",COUNTIFS('الحضور'!$C$6:$C$3005,A413&amp;"",'الحضور'!$B$6:$B$3005,D413&amp;"",'الحضور'!$D$6:$D$3005,"حاضر",'الحضور'!$A$6:$A$3005,"&gt;="&amp;'الإعدادات'!$B$5,'الحضور'!$A$6:$A$3005,"&lt;"&amp;'الإعدادات'!$B$6))</f>
        <v/>
      </c>
      <c r="L413" s="20">
        <f>IF(A413&amp;""="","",COUNTIFS('الحضور'!$C$6:$C$3005,A413&amp;"",'الحضور'!$B$6:$B$3005,D413&amp;"",'الحضور'!$D$6:$D$3005,"غائب",'الحضور'!$A$6:$A$3005,"&gt;="&amp;'الإعدادات'!$B$5,'الحضور'!$A$6:$A$3005,"&lt;"&amp;'الإعدادات'!$B$6))</f>
        <v/>
      </c>
      <c r="M413" s="20">
        <f>IF(A413&amp;""="","",COUNTIFS('الحضور'!$C$6:$C$3005,A413&amp;"",'الحضور'!$B$6:$B$3005,D413&amp;"",'الحضور'!$D$6:$D$3005,"غائب بعذر",'الحضور'!$A$6:$A$3005,"&gt;="&amp;'الإعدادات'!$B$5,'الحضور'!$A$6:$A$3005,"&lt;"&amp;'الإعدادات'!$B$6))</f>
        <v/>
      </c>
      <c r="N413" s="22">
        <f>IF(A413&amp;""="","",IF(K413+L413=0,"",K413/(K413+L413)))</f>
        <v/>
      </c>
      <c r="O413" s="6">
        <f>IF(A413&amp;""="","",IF(H413="","كود مجموعة غير موجود",IF(F413="متوقف","متوقف",IF(J413&gt;0,IF(I413=0,"لم يدفع","جزئي"),"مسدد"))))</f>
        <v/>
      </c>
      <c r="P413" s="6">
        <f>IF(A413&amp;""="","",IF(AND(N('الإعدادات'!$B$7)&gt;0,L413&gt;='الإعدادات'!$B$7),"غياب متكرر",""))</f>
        <v/>
      </c>
      <c r="Q413" s="20">
        <f>IF(ISNUMBER(J413),IF(J413&gt;0,COUNTIFS($J$6:$J$505,"&gt;"&amp;J413)+COUNTIFS($J$6:J413,J413),""),"")</f>
        <v/>
      </c>
    </row>
    <row r="414">
      <c r="A414" s="5" t="n"/>
      <c r="B414" s="5" t="n"/>
      <c r="C414" s="17" t="n"/>
      <c r="D414" s="5" t="n"/>
      <c r="E414" s="18" t="n"/>
      <c r="F414" s="5" t="n"/>
      <c r="G414" s="6">
        <f>IF(A414&amp;""="","",IFERROR(INDEX('المجموعات'!$B$6:$B$105,MATCH(D414&amp;"",'المجموعات'!$A$6:$A$105,0))&amp;" - "&amp;INDEX('المجموعات'!$C$6:$C$105,MATCH(D414&amp;"",'المجموعات'!$A$6:$A$105,0)),"كود مجموعة غير موجود"))</f>
        <v/>
      </c>
      <c r="H414" s="21">
        <f>IF(A414&amp;""="","",IF(F414="متوقف",0,IFERROR(MAX(0,INDEX('المجموعات'!$F$6:$F$105,MATCH(D414&amp;"",'المجموعات'!$A$6:$A$105,0))-N(E414)),"")))</f>
        <v/>
      </c>
      <c r="I414" s="21">
        <f>IF(A414&amp;""="","",SUMIFS('الدفعات'!$E$6:$E$2005,'الدفعات'!$B$6:$B$2005,A414&amp;"",'الدفعات'!$C$6:$C$2005,D414&amp;"",'الدفعات'!$D$6:$D$2005,"&gt;="&amp;'الإعدادات'!$B$5,'الدفعات'!$D$6:$D$2005,"&lt;"&amp;'الإعدادات'!$B$6))</f>
        <v/>
      </c>
      <c r="J414" s="21">
        <f>IF(H414="","",ROUND(H414-I414,2))</f>
        <v/>
      </c>
      <c r="K414" s="20">
        <f>IF(A414&amp;""="","",COUNTIFS('الحضور'!$C$6:$C$3005,A414&amp;"",'الحضور'!$B$6:$B$3005,D414&amp;"",'الحضور'!$D$6:$D$3005,"حاضر",'الحضور'!$A$6:$A$3005,"&gt;="&amp;'الإعدادات'!$B$5,'الحضور'!$A$6:$A$3005,"&lt;"&amp;'الإعدادات'!$B$6))</f>
        <v/>
      </c>
      <c r="L414" s="20">
        <f>IF(A414&amp;""="","",COUNTIFS('الحضور'!$C$6:$C$3005,A414&amp;"",'الحضور'!$B$6:$B$3005,D414&amp;"",'الحضور'!$D$6:$D$3005,"غائب",'الحضور'!$A$6:$A$3005,"&gt;="&amp;'الإعدادات'!$B$5,'الحضور'!$A$6:$A$3005,"&lt;"&amp;'الإعدادات'!$B$6))</f>
        <v/>
      </c>
      <c r="M414" s="20">
        <f>IF(A414&amp;""="","",COUNTIFS('الحضور'!$C$6:$C$3005,A414&amp;"",'الحضور'!$B$6:$B$3005,D414&amp;"",'الحضور'!$D$6:$D$3005,"غائب بعذر",'الحضور'!$A$6:$A$3005,"&gt;="&amp;'الإعدادات'!$B$5,'الحضور'!$A$6:$A$3005,"&lt;"&amp;'الإعدادات'!$B$6))</f>
        <v/>
      </c>
      <c r="N414" s="22">
        <f>IF(A414&amp;""="","",IF(K414+L414=0,"",K414/(K414+L414)))</f>
        <v/>
      </c>
      <c r="O414" s="6">
        <f>IF(A414&amp;""="","",IF(H414="","كود مجموعة غير موجود",IF(F414="متوقف","متوقف",IF(J414&gt;0,IF(I414=0,"لم يدفع","جزئي"),"مسدد"))))</f>
        <v/>
      </c>
      <c r="P414" s="6">
        <f>IF(A414&amp;""="","",IF(AND(N('الإعدادات'!$B$7)&gt;0,L414&gt;='الإعدادات'!$B$7),"غياب متكرر",""))</f>
        <v/>
      </c>
      <c r="Q414" s="20">
        <f>IF(ISNUMBER(J414),IF(J414&gt;0,COUNTIFS($J$6:$J$505,"&gt;"&amp;J414)+COUNTIFS($J$6:J414,J414),""),"")</f>
        <v/>
      </c>
    </row>
    <row r="415">
      <c r="A415" s="5" t="n"/>
      <c r="B415" s="5" t="n"/>
      <c r="C415" s="17" t="n"/>
      <c r="D415" s="5" t="n"/>
      <c r="E415" s="18" t="n"/>
      <c r="F415" s="5" t="n"/>
      <c r="G415" s="6">
        <f>IF(A415&amp;""="","",IFERROR(INDEX('المجموعات'!$B$6:$B$105,MATCH(D415&amp;"",'المجموعات'!$A$6:$A$105,0))&amp;" - "&amp;INDEX('المجموعات'!$C$6:$C$105,MATCH(D415&amp;"",'المجموعات'!$A$6:$A$105,0)),"كود مجموعة غير موجود"))</f>
        <v/>
      </c>
      <c r="H415" s="21">
        <f>IF(A415&amp;""="","",IF(F415="متوقف",0,IFERROR(MAX(0,INDEX('المجموعات'!$F$6:$F$105,MATCH(D415&amp;"",'المجموعات'!$A$6:$A$105,0))-N(E415)),"")))</f>
        <v/>
      </c>
      <c r="I415" s="21">
        <f>IF(A415&amp;""="","",SUMIFS('الدفعات'!$E$6:$E$2005,'الدفعات'!$B$6:$B$2005,A415&amp;"",'الدفعات'!$C$6:$C$2005,D415&amp;"",'الدفعات'!$D$6:$D$2005,"&gt;="&amp;'الإعدادات'!$B$5,'الدفعات'!$D$6:$D$2005,"&lt;"&amp;'الإعدادات'!$B$6))</f>
        <v/>
      </c>
      <c r="J415" s="21">
        <f>IF(H415="","",ROUND(H415-I415,2))</f>
        <v/>
      </c>
      <c r="K415" s="20">
        <f>IF(A415&amp;""="","",COUNTIFS('الحضور'!$C$6:$C$3005,A415&amp;"",'الحضور'!$B$6:$B$3005,D415&amp;"",'الحضور'!$D$6:$D$3005,"حاضر",'الحضور'!$A$6:$A$3005,"&gt;="&amp;'الإعدادات'!$B$5,'الحضور'!$A$6:$A$3005,"&lt;"&amp;'الإعدادات'!$B$6))</f>
        <v/>
      </c>
      <c r="L415" s="20">
        <f>IF(A415&amp;""="","",COUNTIFS('الحضور'!$C$6:$C$3005,A415&amp;"",'الحضور'!$B$6:$B$3005,D415&amp;"",'الحضور'!$D$6:$D$3005,"غائب",'الحضور'!$A$6:$A$3005,"&gt;="&amp;'الإعدادات'!$B$5,'الحضور'!$A$6:$A$3005,"&lt;"&amp;'الإعدادات'!$B$6))</f>
        <v/>
      </c>
      <c r="M415" s="20">
        <f>IF(A415&amp;""="","",COUNTIFS('الحضور'!$C$6:$C$3005,A415&amp;"",'الحضور'!$B$6:$B$3005,D415&amp;"",'الحضور'!$D$6:$D$3005,"غائب بعذر",'الحضور'!$A$6:$A$3005,"&gt;="&amp;'الإعدادات'!$B$5,'الحضور'!$A$6:$A$3005,"&lt;"&amp;'الإعدادات'!$B$6))</f>
        <v/>
      </c>
      <c r="N415" s="22">
        <f>IF(A415&amp;""="","",IF(K415+L415=0,"",K415/(K415+L415)))</f>
        <v/>
      </c>
      <c r="O415" s="6">
        <f>IF(A415&amp;""="","",IF(H415="","كود مجموعة غير موجود",IF(F415="متوقف","متوقف",IF(J415&gt;0,IF(I415=0,"لم يدفع","جزئي"),"مسدد"))))</f>
        <v/>
      </c>
      <c r="P415" s="6">
        <f>IF(A415&amp;""="","",IF(AND(N('الإعدادات'!$B$7)&gt;0,L415&gt;='الإعدادات'!$B$7),"غياب متكرر",""))</f>
        <v/>
      </c>
      <c r="Q415" s="20">
        <f>IF(ISNUMBER(J415),IF(J415&gt;0,COUNTIFS($J$6:$J$505,"&gt;"&amp;J415)+COUNTIFS($J$6:J415,J415),""),"")</f>
        <v/>
      </c>
    </row>
    <row r="416">
      <c r="A416" s="5" t="n"/>
      <c r="B416" s="5" t="n"/>
      <c r="C416" s="17" t="n"/>
      <c r="D416" s="5" t="n"/>
      <c r="E416" s="18" t="n"/>
      <c r="F416" s="5" t="n"/>
      <c r="G416" s="6">
        <f>IF(A416&amp;""="","",IFERROR(INDEX('المجموعات'!$B$6:$B$105,MATCH(D416&amp;"",'المجموعات'!$A$6:$A$105,0))&amp;" - "&amp;INDEX('المجموعات'!$C$6:$C$105,MATCH(D416&amp;"",'المجموعات'!$A$6:$A$105,0)),"كود مجموعة غير موجود"))</f>
        <v/>
      </c>
      <c r="H416" s="21">
        <f>IF(A416&amp;""="","",IF(F416="متوقف",0,IFERROR(MAX(0,INDEX('المجموعات'!$F$6:$F$105,MATCH(D416&amp;"",'المجموعات'!$A$6:$A$105,0))-N(E416)),"")))</f>
        <v/>
      </c>
      <c r="I416" s="21">
        <f>IF(A416&amp;""="","",SUMIFS('الدفعات'!$E$6:$E$2005,'الدفعات'!$B$6:$B$2005,A416&amp;"",'الدفعات'!$C$6:$C$2005,D416&amp;"",'الدفعات'!$D$6:$D$2005,"&gt;="&amp;'الإعدادات'!$B$5,'الدفعات'!$D$6:$D$2005,"&lt;"&amp;'الإعدادات'!$B$6))</f>
        <v/>
      </c>
      <c r="J416" s="21">
        <f>IF(H416="","",ROUND(H416-I416,2))</f>
        <v/>
      </c>
      <c r="K416" s="20">
        <f>IF(A416&amp;""="","",COUNTIFS('الحضور'!$C$6:$C$3005,A416&amp;"",'الحضور'!$B$6:$B$3005,D416&amp;"",'الحضور'!$D$6:$D$3005,"حاضر",'الحضور'!$A$6:$A$3005,"&gt;="&amp;'الإعدادات'!$B$5,'الحضور'!$A$6:$A$3005,"&lt;"&amp;'الإعدادات'!$B$6))</f>
        <v/>
      </c>
      <c r="L416" s="20">
        <f>IF(A416&amp;""="","",COUNTIFS('الحضور'!$C$6:$C$3005,A416&amp;"",'الحضور'!$B$6:$B$3005,D416&amp;"",'الحضور'!$D$6:$D$3005,"غائب",'الحضور'!$A$6:$A$3005,"&gt;="&amp;'الإعدادات'!$B$5,'الحضور'!$A$6:$A$3005,"&lt;"&amp;'الإعدادات'!$B$6))</f>
        <v/>
      </c>
      <c r="M416" s="20">
        <f>IF(A416&amp;""="","",COUNTIFS('الحضور'!$C$6:$C$3005,A416&amp;"",'الحضور'!$B$6:$B$3005,D416&amp;"",'الحضور'!$D$6:$D$3005,"غائب بعذر",'الحضور'!$A$6:$A$3005,"&gt;="&amp;'الإعدادات'!$B$5,'الحضور'!$A$6:$A$3005,"&lt;"&amp;'الإعدادات'!$B$6))</f>
        <v/>
      </c>
      <c r="N416" s="22">
        <f>IF(A416&amp;""="","",IF(K416+L416=0,"",K416/(K416+L416)))</f>
        <v/>
      </c>
      <c r="O416" s="6">
        <f>IF(A416&amp;""="","",IF(H416="","كود مجموعة غير موجود",IF(F416="متوقف","متوقف",IF(J416&gt;0,IF(I416=0,"لم يدفع","جزئي"),"مسدد"))))</f>
        <v/>
      </c>
      <c r="P416" s="6">
        <f>IF(A416&amp;""="","",IF(AND(N('الإعدادات'!$B$7)&gt;0,L416&gt;='الإعدادات'!$B$7),"غياب متكرر",""))</f>
        <v/>
      </c>
      <c r="Q416" s="20">
        <f>IF(ISNUMBER(J416),IF(J416&gt;0,COUNTIFS($J$6:$J$505,"&gt;"&amp;J416)+COUNTIFS($J$6:J416,J416),""),"")</f>
        <v/>
      </c>
    </row>
    <row r="417">
      <c r="A417" s="5" t="n"/>
      <c r="B417" s="5" t="n"/>
      <c r="C417" s="17" t="n"/>
      <c r="D417" s="5" t="n"/>
      <c r="E417" s="18" t="n"/>
      <c r="F417" s="5" t="n"/>
      <c r="G417" s="6">
        <f>IF(A417&amp;""="","",IFERROR(INDEX('المجموعات'!$B$6:$B$105,MATCH(D417&amp;"",'المجموعات'!$A$6:$A$105,0))&amp;" - "&amp;INDEX('المجموعات'!$C$6:$C$105,MATCH(D417&amp;"",'المجموعات'!$A$6:$A$105,0)),"كود مجموعة غير موجود"))</f>
        <v/>
      </c>
      <c r="H417" s="21">
        <f>IF(A417&amp;""="","",IF(F417="متوقف",0,IFERROR(MAX(0,INDEX('المجموعات'!$F$6:$F$105,MATCH(D417&amp;"",'المجموعات'!$A$6:$A$105,0))-N(E417)),"")))</f>
        <v/>
      </c>
      <c r="I417" s="21">
        <f>IF(A417&amp;""="","",SUMIFS('الدفعات'!$E$6:$E$2005,'الدفعات'!$B$6:$B$2005,A417&amp;"",'الدفعات'!$C$6:$C$2005,D417&amp;"",'الدفعات'!$D$6:$D$2005,"&gt;="&amp;'الإعدادات'!$B$5,'الدفعات'!$D$6:$D$2005,"&lt;"&amp;'الإعدادات'!$B$6))</f>
        <v/>
      </c>
      <c r="J417" s="21">
        <f>IF(H417="","",ROUND(H417-I417,2))</f>
        <v/>
      </c>
      <c r="K417" s="20">
        <f>IF(A417&amp;""="","",COUNTIFS('الحضور'!$C$6:$C$3005,A417&amp;"",'الحضور'!$B$6:$B$3005,D417&amp;"",'الحضور'!$D$6:$D$3005,"حاضر",'الحضور'!$A$6:$A$3005,"&gt;="&amp;'الإعدادات'!$B$5,'الحضور'!$A$6:$A$3005,"&lt;"&amp;'الإعدادات'!$B$6))</f>
        <v/>
      </c>
      <c r="L417" s="20">
        <f>IF(A417&amp;""="","",COUNTIFS('الحضور'!$C$6:$C$3005,A417&amp;"",'الحضور'!$B$6:$B$3005,D417&amp;"",'الحضور'!$D$6:$D$3005,"غائب",'الحضور'!$A$6:$A$3005,"&gt;="&amp;'الإعدادات'!$B$5,'الحضور'!$A$6:$A$3005,"&lt;"&amp;'الإعدادات'!$B$6))</f>
        <v/>
      </c>
      <c r="M417" s="20">
        <f>IF(A417&amp;""="","",COUNTIFS('الحضور'!$C$6:$C$3005,A417&amp;"",'الحضور'!$B$6:$B$3005,D417&amp;"",'الحضور'!$D$6:$D$3005,"غائب بعذر",'الحضور'!$A$6:$A$3005,"&gt;="&amp;'الإعدادات'!$B$5,'الحضور'!$A$6:$A$3005,"&lt;"&amp;'الإعدادات'!$B$6))</f>
        <v/>
      </c>
      <c r="N417" s="22">
        <f>IF(A417&amp;""="","",IF(K417+L417=0,"",K417/(K417+L417)))</f>
        <v/>
      </c>
      <c r="O417" s="6">
        <f>IF(A417&amp;""="","",IF(H417="","كود مجموعة غير موجود",IF(F417="متوقف","متوقف",IF(J417&gt;0,IF(I417=0,"لم يدفع","جزئي"),"مسدد"))))</f>
        <v/>
      </c>
      <c r="P417" s="6">
        <f>IF(A417&amp;""="","",IF(AND(N('الإعدادات'!$B$7)&gt;0,L417&gt;='الإعدادات'!$B$7),"غياب متكرر",""))</f>
        <v/>
      </c>
      <c r="Q417" s="20">
        <f>IF(ISNUMBER(J417),IF(J417&gt;0,COUNTIFS($J$6:$J$505,"&gt;"&amp;J417)+COUNTIFS($J$6:J417,J417),""),"")</f>
        <v/>
      </c>
    </row>
    <row r="418">
      <c r="A418" s="5" t="n"/>
      <c r="B418" s="5" t="n"/>
      <c r="C418" s="17" t="n"/>
      <c r="D418" s="5" t="n"/>
      <c r="E418" s="18" t="n"/>
      <c r="F418" s="5" t="n"/>
      <c r="G418" s="6">
        <f>IF(A418&amp;""="","",IFERROR(INDEX('المجموعات'!$B$6:$B$105,MATCH(D418&amp;"",'المجموعات'!$A$6:$A$105,0))&amp;" - "&amp;INDEX('المجموعات'!$C$6:$C$105,MATCH(D418&amp;"",'المجموعات'!$A$6:$A$105,0)),"كود مجموعة غير موجود"))</f>
        <v/>
      </c>
      <c r="H418" s="21">
        <f>IF(A418&amp;""="","",IF(F418="متوقف",0,IFERROR(MAX(0,INDEX('المجموعات'!$F$6:$F$105,MATCH(D418&amp;"",'المجموعات'!$A$6:$A$105,0))-N(E418)),"")))</f>
        <v/>
      </c>
      <c r="I418" s="21">
        <f>IF(A418&amp;""="","",SUMIFS('الدفعات'!$E$6:$E$2005,'الدفعات'!$B$6:$B$2005,A418&amp;"",'الدفعات'!$C$6:$C$2005,D418&amp;"",'الدفعات'!$D$6:$D$2005,"&gt;="&amp;'الإعدادات'!$B$5,'الدفعات'!$D$6:$D$2005,"&lt;"&amp;'الإعدادات'!$B$6))</f>
        <v/>
      </c>
      <c r="J418" s="21">
        <f>IF(H418="","",ROUND(H418-I418,2))</f>
        <v/>
      </c>
      <c r="K418" s="20">
        <f>IF(A418&amp;""="","",COUNTIFS('الحضور'!$C$6:$C$3005,A418&amp;"",'الحضور'!$B$6:$B$3005,D418&amp;"",'الحضور'!$D$6:$D$3005,"حاضر",'الحضور'!$A$6:$A$3005,"&gt;="&amp;'الإعدادات'!$B$5,'الحضور'!$A$6:$A$3005,"&lt;"&amp;'الإعدادات'!$B$6))</f>
        <v/>
      </c>
      <c r="L418" s="20">
        <f>IF(A418&amp;""="","",COUNTIFS('الحضور'!$C$6:$C$3005,A418&amp;"",'الحضور'!$B$6:$B$3005,D418&amp;"",'الحضور'!$D$6:$D$3005,"غائب",'الحضور'!$A$6:$A$3005,"&gt;="&amp;'الإعدادات'!$B$5,'الحضور'!$A$6:$A$3005,"&lt;"&amp;'الإعدادات'!$B$6))</f>
        <v/>
      </c>
      <c r="M418" s="20">
        <f>IF(A418&amp;""="","",COUNTIFS('الحضور'!$C$6:$C$3005,A418&amp;"",'الحضور'!$B$6:$B$3005,D418&amp;"",'الحضور'!$D$6:$D$3005,"غائب بعذر",'الحضور'!$A$6:$A$3005,"&gt;="&amp;'الإعدادات'!$B$5,'الحضور'!$A$6:$A$3005,"&lt;"&amp;'الإعدادات'!$B$6))</f>
        <v/>
      </c>
      <c r="N418" s="22">
        <f>IF(A418&amp;""="","",IF(K418+L418=0,"",K418/(K418+L418)))</f>
        <v/>
      </c>
      <c r="O418" s="6">
        <f>IF(A418&amp;""="","",IF(H418="","كود مجموعة غير موجود",IF(F418="متوقف","متوقف",IF(J418&gt;0,IF(I418=0,"لم يدفع","جزئي"),"مسدد"))))</f>
        <v/>
      </c>
      <c r="P418" s="6">
        <f>IF(A418&amp;""="","",IF(AND(N('الإعدادات'!$B$7)&gt;0,L418&gt;='الإعدادات'!$B$7),"غياب متكرر",""))</f>
        <v/>
      </c>
      <c r="Q418" s="20">
        <f>IF(ISNUMBER(J418),IF(J418&gt;0,COUNTIFS($J$6:$J$505,"&gt;"&amp;J418)+COUNTIFS($J$6:J418,J418),""),"")</f>
        <v/>
      </c>
    </row>
    <row r="419">
      <c r="A419" s="5" t="n"/>
      <c r="B419" s="5" t="n"/>
      <c r="C419" s="17" t="n"/>
      <c r="D419" s="5" t="n"/>
      <c r="E419" s="18" t="n"/>
      <c r="F419" s="5" t="n"/>
      <c r="G419" s="6">
        <f>IF(A419&amp;""="","",IFERROR(INDEX('المجموعات'!$B$6:$B$105,MATCH(D419&amp;"",'المجموعات'!$A$6:$A$105,0))&amp;" - "&amp;INDEX('المجموعات'!$C$6:$C$105,MATCH(D419&amp;"",'المجموعات'!$A$6:$A$105,0)),"كود مجموعة غير موجود"))</f>
        <v/>
      </c>
      <c r="H419" s="21">
        <f>IF(A419&amp;""="","",IF(F419="متوقف",0,IFERROR(MAX(0,INDEX('المجموعات'!$F$6:$F$105,MATCH(D419&amp;"",'المجموعات'!$A$6:$A$105,0))-N(E419)),"")))</f>
        <v/>
      </c>
      <c r="I419" s="21">
        <f>IF(A419&amp;""="","",SUMIFS('الدفعات'!$E$6:$E$2005,'الدفعات'!$B$6:$B$2005,A419&amp;"",'الدفعات'!$C$6:$C$2005,D419&amp;"",'الدفعات'!$D$6:$D$2005,"&gt;="&amp;'الإعدادات'!$B$5,'الدفعات'!$D$6:$D$2005,"&lt;"&amp;'الإعدادات'!$B$6))</f>
        <v/>
      </c>
      <c r="J419" s="21">
        <f>IF(H419="","",ROUND(H419-I419,2))</f>
        <v/>
      </c>
      <c r="K419" s="20">
        <f>IF(A419&amp;""="","",COUNTIFS('الحضور'!$C$6:$C$3005,A419&amp;"",'الحضور'!$B$6:$B$3005,D419&amp;"",'الحضور'!$D$6:$D$3005,"حاضر",'الحضور'!$A$6:$A$3005,"&gt;="&amp;'الإعدادات'!$B$5,'الحضور'!$A$6:$A$3005,"&lt;"&amp;'الإعدادات'!$B$6))</f>
        <v/>
      </c>
      <c r="L419" s="20">
        <f>IF(A419&amp;""="","",COUNTIFS('الحضور'!$C$6:$C$3005,A419&amp;"",'الحضور'!$B$6:$B$3005,D419&amp;"",'الحضور'!$D$6:$D$3005,"غائب",'الحضور'!$A$6:$A$3005,"&gt;="&amp;'الإعدادات'!$B$5,'الحضور'!$A$6:$A$3005,"&lt;"&amp;'الإعدادات'!$B$6))</f>
        <v/>
      </c>
      <c r="M419" s="20">
        <f>IF(A419&amp;""="","",COUNTIFS('الحضور'!$C$6:$C$3005,A419&amp;"",'الحضور'!$B$6:$B$3005,D419&amp;"",'الحضور'!$D$6:$D$3005,"غائب بعذر",'الحضور'!$A$6:$A$3005,"&gt;="&amp;'الإعدادات'!$B$5,'الحضور'!$A$6:$A$3005,"&lt;"&amp;'الإعدادات'!$B$6))</f>
        <v/>
      </c>
      <c r="N419" s="22">
        <f>IF(A419&amp;""="","",IF(K419+L419=0,"",K419/(K419+L419)))</f>
        <v/>
      </c>
      <c r="O419" s="6">
        <f>IF(A419&amp;""="","",IF(H419="","كود مجموعة غير موجود",IF(F419="متوقف","متوقف",IF(J419&gt;0,IF(I419=0,"لم يدفع","جزئي"),"مسدد"))))</f>
        <v/>
      </c>
      <c r="P419" s="6">
        <f>IF(A419&amp;""="","",IF(AND(N('الإعدادات'!$B$7)&gt;0,L419&gt;='الإعدادات'!$B$7),"غياب متكرر",""))</f>
        <v/>
      </c>
      <c r="Q419" s="20">
        <f>IF(ISNUMBER(J419),IF(J419&gt;0,COUNTIFS($J$6:$J$505,"&gt;"&amp;J419)+COUNTIFS($J$6:J419,J419),""),"")</f>
        <v/>
      </c>
    </row>
    <row r="420">
      <c r="A420" s="5" t="n"/>
      <c r="B420" s="5" t="n"/>
      <c r="C420" s="17" t="n"/>
      <c r="D420" s="5" t="n"/>
      <c r="E420" s="18" t="n"/>
      <c r="F420" s="5" t="n"/>
      <c r="G420" s="6">
        <f>IF(A420&amp;""="","",IFERROR(INDEX('المجموعات'!$B$6:$B$105,MATCH(D420&amp;"",'المجموعات'!$A$6:$A$105,0))&amp;" - "&amp;INDEX('المجموعات'!$C$6:$C$105,MATCH(D420&amp;"",'المجموعات'!$A$6:$A$105,0)),"كود مجموعة غير موجود"))</f>
        <v/>
      </c>
      <c r="H420" s="21">
        <f>IF(A420&amp;""="","",IF(F420="متوقف",0,IFERROR(MAX(0,INDEX('المجموعات'!$F$6:$F$105,MATCH(D420&amp;"",'المجموعات'!$A$6:$A$105,0))-N(E420)),"")))</f>
        <v/>
      </c>
      <c r="I420" s="21">
        <f>IF(A420&amp;""="","",SUMIFS('الدفعات'!$E$6:$E$2005,'الدفعات'!$B$6:$B$2005,A420&amp;"",'الدفعات'!$C$6:$C$2005,D420&amp;"",'الدفعات'!$D$6:$D$2005,"&gt;="&amp;'الإعدادات'!$B$5,'الدفعات'!$D$6:$D$2005,"&lt;"&amp;'الإعدادات'!$B$6))</f>
        <v/>
      </c>
      <c r="J420" s="21">
        <f>IF(H420="","",ROUND(H420-I420,2))</f>
        <v/>
      </c>
      <c r="K420" s="20">
        <f>IF(A420&amp;""="","",COUNTIFS('الحضور'!$C$6:$C$3005,A420&amp;"",'الحضور'!$B$6:$B$3005,D420&amp;"",'الحضور'!$D$6:$D$3005,"حاضر",'الحضور'!$A$6:$A$3005,"&gt;="&amp;'الإعدادات'!$B$5,'الحضور'!$A$6:$A$3005,"&lt;"&amp;'الإعدادات'!$B$6))</f>
        <v/>
      </c>
      <c r="L420" s="20">
        <f>IF(A420&amp;""="","",COUNTIFS('الحضور'!$C$6:$C$3005,A420&amp;"",'الحضور'!$B$6:$B$3005,D420&amp;"",'الحضور'!$D$6:$D$3005,"غائب",'الحضور'!$A$6:$A$3005,"&gt;="&amp;'الإعدادات'!$B$5,'الحضور'!$A$6:$A$3005,"&lt;"&amp;'الإعدادات'!$B$6))</f>
        <v/>
      </c>
      <c r="M420" s="20">
        <f>IF(A420&amp;""="","",COUNTIFS('الحضور'!$C$6:$C$3005,A420&amp;"",'الحضور'!$B$6:$B$3005,D420&amp;"",'الحضور'!$D$6:$D$3005,"غائب بعذر",'الحضور'!$A$6:$A$3005,"&gt;="&amp;'الإعدادات'!$B$5,'الحضور'!$A$6:$A$3005,"&lt;"&amp;'الإعدادات'!$B$6))</f>
        <v/>
      </c>
      <c r="N420" s="22">
        <f>IF(A420&amp;""="","",IF(K420+L420=0,"",K420/(K420+L420)))</f>
        <v/>
      </c>
      <c r="O420" s="6">
        <f>IF(A420&amp;""="","",IF(H420="","كود مجموعة غير موجود",IF(F420="متوقف","متوقف",IF(J420&gt;0,IF(I420=0,"لم يدفع","جزئي"),"مسدد"))))</f>
        <v/>
      </c>
      <c r="P420" s="6">
        <f>IF(A420&amp;""="","",IF(AND(N('الإعدادات'!$B$7)&gt;0,L420&gt;='الإعدادات'!$B$7),"غياب متكرر",""))</f>
        <v/>
      </c>
      <c r="Q420" s="20">
        <f>IF(ISNUMBER(J420),IF(J420&gt;0,COUNTIFS($J$6:$J$505,"&gt;"&amp;J420)+COUNTIFS($J$6:J420,J420),""),"")</f>
        <v/>
      </c>
    </row>
    <row r="421">
      <c r="A421" s="5" t="n"/>
      <c r="B421" s="5" t="n"/>
      <c r="C421" s="17" t="n"/>
      <c r="D421" s="5" t="n"/>
      <c r="E421" s="18" t="n"/>
      <c r="F421" s="5" t="n"/>
      <c r="G421" s="6">
        <f>IF(A421&amp;""="","",IFERROR(INDEX('المجموعات'!$B$6:$B$105,MATCH(D421&amp;"",'المجموعات'!$A$6:$A$105,0))&amp;" - "&amp;INDEX('المجموعات'!$C$6:$C$105,MATCH(D421&amp;"",'المجموعات'!$A$6:$A$105,0)),"كود مجموعة غير موجود"))</f>
        <v/>
      </c>
      <c r="H421" s="21">
        <f>IF(A421&amp;""="","",IF(F421="متوقف",0,IFERROR(MAX(0,INDEX('المجموعات'!$F$6:$F$105,MATCH(D421&amp;"",'المجموعات'!$A$6:$A$105,0))-N(E421)),"")))</f>
        <v/>
      </c>
      <c r="I421" s="21">
        <f>IF(A421&amp;""="","",SUMIFS('الدفعات'!$E$6:$E$2005,'الدفعات'!$B$6:$B$2005,A421&amp;"",'الدفعات'!$C$6:$C$2005,D421&amp;"",'الدفعات'!$D$6:$D$2005,"&gt;="&amp;'الإعدادات'!$B$5,'الدفعات'!$D$6:$D$2005,"&lt;"&amp;'الإعدادات'!$B$6))</f>
        <v/>
      </c>
      <c r="J421" s="21">
        <f>IF(H421="","",ROUND(H421-I421,2))</f>
        <v/>
      </c>
      <c r="K421" s="20">
        <f>IF(A421&amp;""="","",COUNTIFS('الحضور'!$C$6:$C$3005,A421&amp;"",'الحضور'!$B$6:$B$3005,D421&amp;"",'الحضور'!$D$6:$D$3005,"حاضر",'الحضور'!$A$6:$A$3005,"&gt;="&amp;'الإعدادات'!$B$5,'الحضور'!$A$6:$A$3005,"&lt;"&amp;'الإعدادات'!$B$6))</f>
        <v/>
      </c>
      <c r="L421" s="20">
        <f>IF(A421&amp;""="","",COUNTIFS('الحضور'!$C$6:$C$3005,A421&amp;"",'الحضور'!$B$6:$B$3005,D421&amp;"",'الحضور'!$D$6:$D$3005,"غائب",'الحضور'!$A$6:$A$3005,"&gt;="&amp;'الإعدادات'!$B$5,'الحضور'!$A$6:$A$3005,"&lt;"&amp;'الإعدادات'!$B$6))</f>
        <v/>
      </c>
      <c r="M421" s="20">
        <f>IF(A421&amp;""="","",COUNTIFS('الحضور'!$C$6:$C$3005,A421&amp;"",'الحضور'!$B$6:$B$3005,D421&amp;"",'الحضور'!$D$6:$D$3005,"غائب بعذر",'الحضور'!$A$6:$A$3005,"&gt;="&amp;'الإعدادات'!$B$5,'الحضور'!$A$6:$A$3005,"&lt;"&amp;'الإعدادات'!$B$6))</f>
        <v/>
      </c>
      <c r="N421" s="22">
        <f>IF(A421&amp;""="","",IF(K421+L421=0,"",K421/(K421+L421)))</f>
        <v/>
      </c>
      <c r="O421" s="6">
        <f>IF(A421&amp;""="","",IF(H421="","كود مجموعة غير موجود",IF(F421="متوقف","متوقف",IF(J421&gt;0,IF(I421=0,"لم يدفع","جزئي"),"مسدد"))))</f>
        <v/>
      </c>
      <c r="P421" s="6">
        <f>IF(A421&amp;""="","",IF(AND(N('الإعدادات'!$B$7)&gt;0,L421&gt;='الإعدادات'!$B$7),"غياب متكرر",""))</f>
        <v/>
      </c>
      <c r="Q421" s="20">
        <f>IF(ISNUMBER(J421),IF(J421&gt;0,COUNTIFS($J$6:$J$505,"&gt;"&amp;J421)+COUNTIFS($J$6:J421,J421),""),"")</f>
        <v/>
      </c>
    </row>
    <row r="422">
      <c r="A422" s="5" t="n"/>
      <c r="B422" s="5" t="n"/>
      <c r="C422" s="17" t="n"/>
      <c r="D422" s="5" t="n"/>
      <c r="E422" s="18" t="n"/>
      <c r="F422" s="5" t="n"/>
      <c r="G422" s="6">
        <f>IF(A422&amp;""="","",IFERROR(INDEX('المجموعات'!$B$6:$B$105,MATCH(D422&amp;"",'المجموعات'!$A$6:$A$105,0))&amp;" - "&amp;INDEX('المجموعات'!$C$6:$C$105,MATCH(D422&amp;"",'المجموعات'!$A$6:$A$105,0)),"كود مجموعة غير موجود"))</f>
        <v/>
      </c>
      <c r="H422" s="21">
        <f>IF(A422&amp;""="","",IF(F422="متوقف",0,IFERROR(MAX(0,INDEX('المجموعات'!$F$6:$F$105,MATCH(D422&amp;"",'المجموعات'!$A$6:$A$105,0))-N(E422)),"")))</f>
        <v/>
      </c>
      <c r="I422" s="21">
        <f>IF(A422&amp;""="","",SUMIFS('الدفعات'!$E$6:$E$2005,'الدفعات'!$B$6:$B$2005,A422&amp;"",'الدفعات'!$C$6:$C$2005,D422&amp;"",'الدفعات'!$D$6:$D$2005,"&gt;="&amp;'الإعدادات'!$B$5,'الدفعات'!$D$6:$D$2005,"&lt;"&amp;'الإعدادات'!$B$6))</f>
        <v/>
      </c>
      <c r="J422" s="21">
        <f>IF(H422="","",ROUND(H422-I422,2))</f>
        <v/>
      </c>
      <c r="K422" s="20">
        <f>IF(A422&amp;""="","",COUNTIFS('الحضور'!$C$6:$C$3005,A422&amp;"",'الحضور'!$B$6:$B$3005,D422&amp;"",'الحضور'!$D$6:$D$3005,"حاضر",'الحضور'!$A$6:$A$3005,"&gt;="&amp;'الإعدادات'!$B$5,'الحضور'!$A$6:$A$3005,"&lt;"&amp;'الإعدادات'!$B$6))</f>
        <v/>
      </c>
      <c r="L422" s="20">
        <f>IF(A422&amp;""="","",COUNTIFS('الحضور'!$C$6:$C$3005,A422&amp;"",'الحضور'!$B$6:$B$3005,D422&amp;"",'الحضور'!$D$6:$D$3005,"غائب",'الحضور'!$A$6:$A$3005,"&gt;="&amp;'الإعدادات'!$B$5,'الحضور'!$A$6:$A$3005,"&lt;"&amp;'الإعدادات'!$B$6))</f>
        <v/>
      </c>
      <c r="M422" s="20">
        <f>IF(A422&amp;""="","",COUNTIFS('الحضور'!$C$6:$C$3005,A422&amp;"",'الحضور'!$B$6:$B$3005,D422&amp;"",'الحضور'!$D$6:$D$3005,"غائب بعذر",'الحضور'!$A$6:$A$3005,"&gt;="&amp;'الإعدادات'!$B$5,'الحضور'!$A$6:$A$3005,"&lt;"&amp;'الإعدادات'!$B$6))</f>
        <v/>
      </c>
      <c r="N422" s="22">
        <f>IF(A422&amp;""="","",IF(K422+L422=0,"",K422/(K422+L422)))</f>
        <v/>
      </c>
      <c r="O422" s="6">
        <f>IF(A422&amp;""="","",IF(H422="","كود مجموعة غير موجود",IF(F422="متوقف","متوقف",IF(J422&gt;0,IF(I422=0,"لم يدفع","جزئي"),"مسدد"))))</f>
        <v/>
      </c>
      <c r="P422" s="6">
        <f>IF(A422&amp;""="","",IF(AND(N('الإعدادات'!$B$7)&gt;0,L422&gt;='الإعدادات'!$B$7),"غياب متكرر",""))</f>
        <v/>
      </c>
      <c r="Q422" s="20">
        <f>IF(ISNUMBER(J422),IF(J422&gt;0,COUNTIFS($J$6:$J$505,"&gt;"&amp;J422)+COUNTIFS($J$6:J422,J422),""),"")</f>
        <v/>
      </c>
    </row>
    <row r="423">
      <c r="A423" s="5" t="n"/>
      <c r="B423" s="5" t="n"/>
      <c r="C423" s="17" t="n"/>
      <c r="D423" s="5" t="n"/>
      <c r="E423" s="18" t="n"/>
      <c r="F423" s="5" t="n"/>
      <c r="G423" s="6">
        <f>IF(A423&amp;""="","",IFERROR(INDEX('المجموعات'!$B$6:$B$105,MATCH(D423&amp;"",'المجموعات'!$A$6:$A$105,0))&amp;" - "&amp;INDEX('المجموعات'!$C$6:$C$105,MATCH(D423&amp;"",'المجموعات'!$A$6:$A$105,0)),"كود مجموعة غير موجود"))</f>
        <v/>
      </c>
      <c r="H423" s="21">
        <f>IF(A423&amp;""="","",IF(F423="متوقف",0,IFERROR(MAX(0,INDEX('المجموعات'!$F$6:$F$105,MATCH(D423&amp;"",'المجموعات'!$A$6:$A$105,0))-N(E423)),"")))</f>
        <v/>
      </c>
      <c r="I423" s="21">
        <f>IF(A423&amp;""="","",SUMIFS('الدفعات'!$E$6:$E$2005,'الدفعات'!$B$6:$B$2005,A423&amp;"",'الدفعات'!$C$6:$C$2005,D423&amp;"",'الدفعات'!$D$6:$D$2005,"&gt;="&amp;'الإعدادات'!$B$5,'الدفعات'!$D$6:$D$2005,"&lt;"&amp;'الإعدادات'!$B$6))</f>
        <v/>
      </c>
      <c r="J423" s="21">
        <f>IF(H423="","",ROUND(H423-I423,2))</f>
        <v/>
      </c>
      <c r="K423" s="20">
        <f>IF(A423&amp;""="","",COUNTIFS('الحضور'!$C$6:$C$3005,A423&amp;"",'الحضور'!$B$6:$B$3005,D423&amp;"",'الحضور'!$D$6:$D$3005,"حاضر",'الحضور'!$A$6:$A$3005,"&gt;="&amp;'الإعدادات'!$B$5,'الحضور'!$A$6:$A$3005,"&lt;"&amp;'الإعدادات'!$B$6))</f>
        <v/>
      </c>
      <c r="L423" s="20">
        <f>IF(A423&amp;""="","",COUNTIFS('الحضور'!$C$6:$C$3005,A423&amp;"",'الحضور'!$B$6:$B$3005,D423&amp;"",'الحضور'!$D$6:$D$3005,"غائب",'الحضور'!$A$6:$A$3005,"&gt;="&amp;'الإعدادات'!$B$5,'الحضور'!$A$6:$A$3005,"&lt;"&amp;'الإعدادات'!$B$6))</f>
        <v/>
      </c>
      <c r="M423" s="20">
        <f>IF(A423&amp;""="","",COUNTIFS('الحضور'!$C$6:$C$3005,A423&amp;"",'الحضور'!$B$6:$B$3005,D423&amp;"",'الحضور'!$D$6:$D$3005,"غائب بعذر",'الحضور'!$A$6:$A$3005,"&gt;="&amp;'الإعدادات'!$B$5,'الحضور'!$A$6:$A$3005,"&lt;"&amp;'الإعدادات'!$B$6))</f>
        <v/>
      </c>
      <c r="N423" s="22">
        <f>IF(A423&amp;""="","",IF(K423+L423=0,"",K423/(K423+L423)))</f>
        <v/>
      </c>
      <c r="O423" s="6">
        <f>IF(A423&amp;""="","",IF(H423="","كود مجموعة غير موجود",IF(F423="متوقف","متوقف",IF(J423&gt;0,IF(I423=0,"لم يدفع","جزئي"),"مسدد"))))</f>
        <v/>
      </c>
      <c r="P423" s="6">
        <f>IF(A423&amp;""="","",IF(AND(N('الإعدادات'!$B$7)&gt;0,L423&gt;='الإعدادات'!$B$7),"غياب متكرر",""))</f>
        <v/>
      </c>
      <c r="Q423" s="20">
        <f>IF(ISNUMBER(J423),IF(J423&gt;0,COUNTIFS($J$6:$J$505,"&gt;"&amp;J423)+COUNTIFS($J$6:J423,J423),""),"")</f>
        <v/>
      </c>
    </row>
    <row r="424">
      <c r="A424" s="5" t="n"/>
      <c r="B424" s="5" t="n"/>
      <c r="C424" s="17" t="n"/>
      <c r="D424" s="5" t="n"/>
      <c r="E424" s="18" t="n"/>
      <c r="F424" s="5" t="n"/>
      <c r="G424" s="6">
        <f>IF(A424&amp;""="","",IFERROR(INDEX('المجموعات'!$B$6:$B$105,MATCH(D424&amp;"",'المجموعات'!$A$6:$A$105,0))&amp;" - "&amp;INDEX('المجموعات'!$C$6:$C$105,MATCH(D424&amp;"",'المجموعات'!$A$6:$A$105,0)),"كود مجموعة غير موجود"))</f>
        <v/>
      </c>
      <c r="H424" s="21">
        <f>IF(A424&amp;""="","",IF(F424="متوقف",0,IFERROR(MAX(0,INDEX('المجموعات'!$F$6:$F$105,MATCH(D424&amp;"",'المجموعات'!$A$6:$A$105,0))-N(E424)),"")))</f>
        <v/>
      </c>
      <c r="I424" s="21">
        <f>IF(A424&amp;""="","",SUMIFS('الدفعات'!$E$6:$E$2005,'الدفعات'!$B$6:$B$2005,A424&amp;"",'الدفعات'!$C$6:$C$2005,D424&amp;"",'الدفعات'!$D$6:$D$2005,"&gt;="&amp;'الإعدادات'!$B$5,'الدفعات'!$D$6:$D$2005,"&lt;"&amp;'الإعدادات'!$B$6))</f>
        <v/>
      </c>
      <c r="J424" s="21">
        <f>IF(H424="","",ROUND(H424-I424,2))</f>
        <v/>
      </c>
      <c r="K424" s="20">
        <f>IF(A424&amp;""="","",COUNTIFS('الحضور'!$C$6:$C$3005,A424&amp;"",'الحضور'!$B$6:$B$3005,D424&amp;"",'الحضور'!$D$6:$D$3005,"حاضر",'الحضور'!$A$6:$A$3005,"&gt;="&amp;'الإعدادات'!$B$5,'الحضور'!$A$6:$A$3005,"&lt;"&amp;'الإعدادات'!$B$6))</f>
        <v/>
      </c>
      <c r="L424" s="20">
        <f>IF(A424&amp;""="","",COUNTIFS('الحضور'!$C$6:$C$3005,A424&amp;"",'الحضور'!$B$6:$B$3005,D424&amp;"",'الحضور'!$D$6:$D$3005,"غائب",'الحضور'!$A$6:$A$3005,"&gt;="&amp;'الإعدادات'!$B$5,'الحضور'!$A$6:$A$3005,"&lt;"&amp;'الإعدادات'!$B$6))</f>
        <v/>
      </c>
      <c r="M424" s="20">
        <f>IF(A424&amp;""="","",COUNTIFS('الحضور'!$C$6:$C$3005,A424&amp;"",'الحضور'!$B$6:$B$3005,D424&amp;"",'الحضور'!$D$6:$D$3005,"غائب بعذر",'الحضور'!$A$6:$A$3005,"&gt;="&amp;'الإعدادات'!$B$5,'الحضور'!$A$6:$A$3005,"&lt;"&amp;'الإعدادات'!$B$6))</f>
        <v/>
      </c>
      <c r="N424" s="22">
        <f>IF(A424&amp;""="","",IF(K424+L424=0,"",K424/(K424+L424)))</f>
        <v/>
      </c>
      <c r="O424" s="6">
        <f>IF(A424&amp;""="","",IF(H424="","كود مجموعة غير موجود",IF(F424="متوقف","متوقف",IF(J424&gt;0,IF(I424=0,"لم يدفع","جزئي"),"مسدد"))))</f>
        <v/>
      </c>
      <c r="P424" s="6">
        <f>IF(A424&amp;""="","",IF(AND(N('الإعدادات'!$B$7)&gt;0,L424&gt;='الإعدادات'!$B$7),"غياب متكرر",""))</f>
        <v/>
      </c>
      <c r="Q424" s="20">
        <f>IF(ISNUMBER(J424),IF(J424&gt;0,COUNTIFS($J$6:$J$505,"&gt;"&amp;J424)+COUNTIFS($J$6:J424,J424),""),"")</f>
        <v/>
      </c>
    </row>
    <row r="425">
      <c r="A425" s="5" t="n"/>
      <c r="B425" s="5" t="n"/>
      <c r="C425" s="17" t="n"/>
      <c r="D425" s="5" t="n"/>
      <c r="E425" s="18" t="n"/>
      <c r="F425" s="5" t="n"/>
      <c r="G425" s="6">
        <f>IF(A425&amp;""="","",IFERROR(INDEX('المجموعات'!$B$6:$B$105,MATCH(D425&amp;"",'المجموعات'!$A$6:$A$105,0))&amp;" - "&amp;INDEX('المجموعات'!$C$6:$C$105,MATCH(D425&amp;"",'المجموعات'!$A$6:$A$105,0)),"كود مجموعة غير موجود"))</f>
        <v/>
      </c>
      <c r="H425" s="21">
        <f>IF(A425&amp;""="","",IF(F425="متوقف",0,IFERROR(MAX(0,INDEX('المجموعات'!$F$6:$F$105,MATCH(D425&amp;"",'المجموعات'!$A$6:$A$105,0))-N(E425)),"")))</f>
        <v/>
      </c>
      <c r="I425" s="21">
        <f>IF(A425&amp;""="","",SUMIFS('الدفعات'!$E$6:$E$2005,'الدفعات'!$B$6:$B$2005,A425&amp;"",'الدفعات'!$C$6:$C$2005,D425&amp;"",'الدفعات'!$D$6:$D$2005,"&gt;="&amp;'الإعدادات'!$B$5,'الدفعات'!$D$6:$D$2005,"&lt;"&amp;'الإعدادات'!$B$6))</f>
        <v/>
      </c>
      <c r="J425" s="21">
        <f>IF(H425="","",ROUND(H425-I425,2))</f>
        <v/>
      </c>
      <c r="K425" s="20">
        <f>IF(A425&amp;""="","",COUNTIFS('الحضور'!$C$6:$C$3005,A425&amp;"",'الحضور'!$B$6:$B$3005,D425&amp;"",'الحضور'!$D$6:$D$3005,"حاضر",'الحضور'!$A$6:$A$3005,"&gt;="&amp;'الإعدادات'!$B$5,'الحضور'!$A$6:$A$3005,"&lt;"&amp;'الإعدادات'!$B$6))</f>
        <v/>
      </c>
      <c r="L425" s="20">
        <f>IF(A425&amp;""="","",COUNTIFS('الحضور'!$C$6:$C$3005,A425&amp;"",'الحضور'!$B$6:$B$3005,D425&amp;"",'الحضور'!$D$6:$D$3005,"غائب",'الحضور'!$A$6:$A$3005,"&gt;="&amp;'الإعدادات'!$B$5,'الحضور'!$A$6:$A$3005,"&lt;"&amp;'الإعدادات'!$B$6))</f>
        <v/>
      </c>
      <c r="M425" s="20">
        <f>IF(A425&amp;""="","",COUNTIFS('الحضور'!$C$6:$C$3005,A425&amp;"",'الحضور'!$B$6:$B$3005,D425&amp;"",'الحضور'!$D$6:$D$3005,"غائب بعذر",'الحضور'!$A$6:$A$3005,"&gt;="&amp;'الإعدادات'!$B$5,'الحضور'!$A$6:$A$3005,"&lt;"&amp;'الإعدادات'!$B$6))</f>
        <v/>
      </c>
      <c r="N425" s="22">
        <f>IF(A425&amp;""="","",IF(K425+L425=0,"",K425/(K425+L425)))</f>
        <v/>
      </c>
      <c r="O425" s="6">
        <f>IF(A425&amp;""="","",IF(H425="","كود مجموعة غير موجود",IF(F425="متوقف","متوقف",IF(J425&gt;0,IF(I425=0,"لم يدفع","جزئي"),"مسدد"))))</f>
        <v/>
      </c>
      <c r="P425" s="6">
        <f>IF(A425&amp;""="","",IF(AND(N('الإعدادات'!$B$7)&gt;0,L425&gt;='الإعدادات'!$B$7),"غياب متكرر",""))</f>
        <v/>
      </c>
      <c r="Q425" s="20">
        <f>IF(ISNUMBER(J425),IF(J425&gt;0,COUNTIFS($J$6:$J$505,"&gt;"&amp;J425)+COUNTIFS($J$6:J425,J425),""),"")</f>
        <v/>
      </c>
    </row>
    <row r="426">
      <c r="A426" s="5" t="n"/>
      <c r="B426" s="5" t="n"/>
      <c r="C426" s="17" t="n"/>
      <c r="D426" s="5" t="n"/>
      <c r="E426" s="18" t="n"/>
      <c r="F426" s="5" t="n"/>
      <c r="G426" s="6">
        <f>IF(A426&amp;""="","",IFERROR(INDEX('المجموعات'!$B$6:$B$105,MATCH(D426&amp;"",'المجموعات'!$A$6:$A$105,0))&amp;" - "&amp;INDEX('المجموعات'!$C$6:$C$105,MATCH(D426&amp;"",'المجموعات'!$A$6:$A$105,0)),"كود مجموعة غير موجود"))</f>
        <v/>
      </c>
      <c r="H426" s="21">
        <f>IF(A426&amp;""="","",IF(F426="متوقف",0,IFERROR(MAX(0,INDEX('المجموعات'!$F$6:$F$105,MATCH(D426&amp;"",'المجموعات'!$A$6:$A$105,0))-N(E426)),"")))</f>
        <v/>
      </c>
      <c r="I426" s="21">
        <f>IF(A426&amp;""="","",SUMIFS('الدفعات'!$E$6:$E$2005,'الدفعات'!$B$6:$B$2005,A426&amp;"",'الدفعات'!$C$6:$C$2005,D426&amp;"",'الدفعات'!$D$6:$D$2005,"&gt;="&amp;'الإعدادات'!$B$5,'الدفعات'!$D$6:$D$2005,"&lt;"&amp;'الإعدادات'!$B$6))</f>
        <v/>
      </c>
      <c r="J426" s="21">
        <f>IF(H426="","",ROUND(H426-I426,2))</f>
        <v/>
      </c>
      <c r="K426" s="20">
        <f>IF(A426&amp;""="","",COUNTIFS('الحضور'!$C$6:$C$3005,A426&amp;"",'الحضور'!$B$6:$B$3005,D426&amp;"",'الحضور'!$D$6:$D$3005,"حاضر",'الحضور'!$A$6:$A$3005,"&gt;="&amp;'الإعدادات'!$B$5,'الحضور'!$A$6:$A$3005,"&lt;"&amp;'الإعدادات'!$B$6))</f>
        <v/>
      </c>
      <c r="L426" s="20">
        <f>IF(A426&amp;""="","",COUNTIFS('الحضور'!$C$6:$C$3005,A426&amp;"",'الحضور'!$B$6:$B$3005,D426&amp;"",'الحضور'!$D$6:$D$3005,"غائب",'الحضور'!$A$6:$A$3005,"&gt;="&amp;'الإعدادات'!$B$5,'الحضور'!$A$6:$A$3005,"&lt;"&amp;'الإعدادات'!$B$6))</f>
        <v/>
      </c>
      <c r="M426" s="20">
        <f>IF(A426&amp;""="","",COUNTIFS('الحضور'!$C$6:$C$3005,A426&amp;"",'الحضور'!$B$6:$B$3005,D426&amp;"",'الحضور'!$D$6:$D$3005,"غائب بعذر",'الحضور'!$A$6:$A$3005,"&gt;="&amp;'الإعدادات'!$B$5,'الحضور'!$A$6:$A$3005,"&lt;"&amp;'الإعدادات'!$B$6))</f>
        <v/>
      </c>
      <c r="N426" s="22">
        <f>IF(A426&amp;""="","",IF(K426+L426=0,"",K426/(K426+L426)))</f>
        <v/>
      </c>
      <c r="O426" s="6">
        <f>IF(A426&amp;""="","",IF(H426="","كود مجموعة غير موجود",IF(F426="متوقف","متوقف",IF(J426&gt;0,IF(I426=0,"لم يدفع","جزئي"),"مسدد"))))</f>
        <v/>
      </c>
      <c r="P426" s="6">
        <f>IF(A426&amp;""="","",IF(AND(N('الإعدادات'!$B$7)&gt;0,L426&gt;='الإعدادات'!$B$7),"غياب متكرر",""))</f>
        <v/>
      </c>
      <c r="Q426" s="20">
        <f>IF(ISNUMBER(J426),IF(J426&gt;0,COUNTIFS($J$6:$J$505,"&gt;"&amp;J426)+COUNTIFS($J$6:J426,J426),""),"")</f>
        <v/>
      </c>
    </row>
    <row r="427">
      <c r="A427" s="5" t="n"/>
      <c r="B427" s="5" t="n"/>
      <c r="C427" s="17" t="n"/>
      <c r="D427" s="5" t="n"/>
      <c r="E427" s="18" t="n"/>
      <c r="F427" s="5" t="n"/>
      <c r="G427" s="6">
        <f>IF(A427&amp;""="","",IFERROR(INDEX('المجموعات'!$B$6:$B$105,MATCH(D427&amp;"",'المجموعات'!$A$6:$A$105,0))&amp;" - "&amp;INDEX('المجموعات'!$C$6:$C$105,MATCH(D427&amp;"",'المجموعات'!$A$6:$A$105,0)),"كود مجموعة غير موجود"))</f>
        <v/>
      </c>
      <c r="H427" s="21">
        <f>IF(A427&amp;""="","",IF(F427="متوقف",0,IFERROR(MAX(0,INDEX('المجموعات'!$F$6:$F$105,MATCH(D427&amp;"",'المجموعات'!$A$6:$A$105,0))-N(E427)),"")))</f>
        <v/>
      </c>
      <c r="I427" s="21">
        <f>IF(A427&amp;""="","",SUMIFS('الدفعات'!$E$6:$E$2005,'الدفعات'!$B$6:$B$2005,A427&amp;"",'الدفعات'!$C$6:$C$2005,D427&amp;"",'الدفعات'!$D$6:$D$2005,"&gt;="&amp;'الإعدادات'!$B$5,'الدفعات'!$D$6:$D$2005,"&lt;"&amp;'الإعدادات'!$B$6))</f>
        <v/>
      </c>
      <c r="J427" s="21">
        <f>IF(H427="","",ROUND(H427-I427,2))</f>
        <v/>
      </c>
      <c r="K427" s="20">
        <f>IF(A427&amp;""="","",COUNTIFS('الحضور'!$C$6:$C$3005,A427&amp;"",'الحضور'!$B$6:$B$3005,D427&amp;"",'الحضور'!$D$6:$D$3005,"حاضر",'الحضور'!$A$6:$A$3005,"&gt;="&amp;'الإعدادات'!$B$5,'الحضور'!$A$6:$A$3005,"&lt;"&amp;'الإعدادات'!$B$6))</f>
        <v/>
      </c>
      <c r="L427" s="20">
        <f>IF(A427&amp;""="","",COUNTIFS('الحضور'!$C$6:$C$3005,A427&amp;"",'الحضور'!$B$6:$B$3005,D427&amp;"",'الحضور'!$D$6:$D$3005,"غائب",'الحضور'!$A$6:$A$3005,"&gt;="&amp;'الإعدادات'!$B$5,'الحضور'!$A$6:$A$3005,"&lt;"&amp;'الإعدادات'!$B$6))</f>
        <v/>
      </c>
      <c r="M427" s="20">
        <f>IF(A427&amp;""="","",COUNTIFS('الحضور'!$C$6:$C$3005,A427&amp;"",'الحضور'!$B$6:$B$3005,D427&amp;"",'الحضور'!$D$6:$D$3005,"غائب بعذر",'الحضور'!$A$6:$A$3005,"&gt;="&amp;'الإعدادات'!$B$5,'الحضور'!$A$6:$A$3005,"&lt;"&amp;'الإعدادات'!$B$6))</f>
        <v/>
      </c>
      <c r="N427" s="22">
        <f>IF(A427&amp;""="","",IF(K427+L427=0,"",K427/(K427+L427)))</f>
        <v/>
      </c>
      <c r="O427" s="6">
        <f>IF(A427&amp;""="","",IF(H427="","كود مجموعة غير موجود",IF(F427="متوقف","متوقف",IF(J427&gt;0,IF(I427=0,"لم يدفع","جزئي"),"مسدد"))))</f>
        <v/>
      </c>
      <c r="P427" s="6">
        <f>IF(A427&amp;""="","",IF(AND(N('الإعدادات'!$B$7)&gt;0,L427&gt;='الإعدادات'!$B$7),"غياب متكرر",""))</f>
        <v/>
      </c>
      <c r="Q427" s="20">
        <f>IF(ISNUMBER(J427),IF(J427&gt;0,COUNTIFS($J$6:$J$505,"&gt;"&amp;J427)+COUNTIFS($J$6:J427,J427),""),"")</f>
        <v/>
      </c>
    </row>
    <row r="428">
      <c r="A428" s="5" t="n"/>
      <c r="B428" s="5" t="n"/>
      <c r="C428" s="17" t="n"/>
      <c r="D428" s="5" t="n"/>
      <c r="E428" s="18" t="n"/>
      <c r="F428" s="5" t="n"/>
      <c r="G428" s="6">
        <f>IF(A428&amp;""="","",IFERROR(INDEX('المجموعات'!$B$6:$B$105,MATCH(D428&amp;"",'المجموعات'!$A$6:$A$105,0))&amp;" - "&amp;INDEX('المجموعات'!$C$6:$C$105,MATCH(D428&amp;"",'المجموعات'!$A$6:$A$105,0)),"كود مجموعة غير موجود"))</f>
        <v/>
      </c>
      <c r="H428" s="21">
        <f>IF(A428&amp;""="","",IF(F428="متوقف",0,IFERROR(MAX(0,INDEX('المجموعات'!$F$6:$F$105,MATCH(D428&amp;"",'المجموعات'!$A$6:$A$105,0))-N(E428)),"")))</f>
        <v/>
      </c>
      <c r="I428" s="21">
        <f>IF(A428&amp;""="","",SUMIFS('الدفعات'!$E$6:$E$2005,'الدفعات'!$B$6:$B$2005,A428&amp;"",'الدفعات'!$C$6:$C$2005,D428&amp;"",'الدفعات'!$D$6:$D$2005,"&gt;="&amp;'الإعدادات'!$B$5,'الدفعات'!$D$6:$D$2005,"&lt;"&amp;'الإعدادات'!$B$6))</f>
        <v/>
      </c>
      <c r="J428" s="21">
        <f>IF(H428="","",ROUND(H428-I428,2))</f>
        <v/>
      </c>
      <c r="K428" s="20">
        <f>IF(A428&amp;""="","",COUNTIFS('الحضور'!$C$6:$C$3005,A428&amp;"",'الحضور'!$B$6:$B$3005,D428&amp;"",'الحضور'!$D$6:$D$3005,"حاضر",'الحضور'!$A$6:$A$3005,"&gt;="&amp;'الإعدادات'!$B$5,'الحضور'!$A$6:$A$3005,"&lt;"&amp;'الإعدادات'!$B$6))</f>
        <v/>
      </c>
      <c r="L428" s="20">
        <f>IF(A428&amp;""="","",COUNTIFS('الحضور'!$C$6:$C$3005,A428&amp;"",'الحضور'!$B$6:$B$3005,D428&amp;"",'الحضور'!$D$6:$D$3005,"غائب",'الحضور'!$A$6:$A$3005,"&gt;="&amp;'الإعدادات'!$B$5,'الحضور'!$A$6:$A$3005,"&lt;"&amp;'الإعدادات'!$B$6))</f>
        <v/>
      </c>
      <c r="M428" s="20">
        <f>IF(A428&amp;""="","",COUNTIFS('الحضور'!$C$6:$C$3005,A428&amp;"",'الحضور'!$B$6:$B$3005,D428&amp;"",'الحضور'!$D$6:$D$3005,"غائب بعذر",'الحضور'!$A$6:$A$3005,"&gt;="&amp;'الإعدادات'!$B$5,'الحضور'!$A$6:$A$3005,"&lt;"&amp;'الإعدادات'!$B$6))</f>
        <v/>
      </c>
      <c r="N428" s="22">
        <f>IF(A428&amp;""="","",IF(K428+L428=0,"",K428/(K428+L428)))</f>
        <v/>
      </c>
      <c r="O428" s="6">
        <f>IF(A428&amp;""="","",IF(H428="","كود مجموعة غير موجود",IF(F428="متوقف","متوقف",IF(J428&gt;0,IF(I428=0,"لم يدفع","جزئي"),"مسدد"))))</f>
        <v/>
      </c>
      <c r="P428" s="6">
        <f>IF(A428&amp;""="","",IF(AND(N('الإعدادات'!$B$7)&gt;0,L428&gt;='الإعدادات'!$B$7),"غياب متكرر",""))</f>
        <v/>
      </c>
      <c r="Q428" s="20">
        <f>IF(ISNUMBER(J428),IF(J428&gt;0,COUNTIFS($J$6:$J$505,"&gt;"&amp;J428)+COUNTIFS($J$6:J428,J428),""),"")</f>
        <v/>
      </c>
    </row>
    <row r="429">
      <c r="A429" s="5" t="n"/>
      <c r="B429" s="5" t="n"/>
      <c r="C429" s="17" t="n"/>
      <c r="D429" s="5" t="n"/>
      <c r="E429" s="18" t="n"/>
      <c r="F429" s="5" t="n"/>
      <c r="G429" s="6">
        <f>IF(A429&amp;""="","",IFERROR(INDEX('المجموعات'!$B$6:$B$105,MATCH(D429&amp;"",'المجموعات'!$A$6:$A$105,0))&amp;" - "&amp;INDEX('المجموعات'!$C$6:$C$105,MATCH(D429&amp;"",'المجموعات'!$A$6:$A$105,0)),"كود مجموعة غير موجود"))</f>
        <v/>
      </c>
      <c r="H429" s="21">
        <f>IF(A429&amp;""="","",IF(F429="متوقف",0,IFERROR(MAX(0,INDEX('المجموعات'!$F$6:$F$105,MATCH(D429&amp;"",'المجموعات'!$A$6:$A$105,0))-N(E429)),"")))</f>
        <v/>
      </c>
      <c r="I429" s="21">
        <f>IF(A429&amp;""="","",SUMIFS('الدفعات'!$E$6:$E$2005,'الدفعات'!$B$6:$B$2005,A429&amp;"",'الدفعات'!$C$6:$C$2005,D429&amp;"",'الدفعات'!$D$6:$D$2005,"&gt;="&amp;'الإعدادات'!$B$5,'الدفعات'!$D$6:$D$2005,"&lt;"&amp;'الإعدادات'!$B$6))</f>
        <v/>
      </c>
      <c r="J429" s="21">
        <f>IF(H429="","",ROUND(H429-I429,2))</f>
        <v/>
      </c>
      <c r="K429" s="20">
        <f>IF(A429&amp;""="","",COUNTIFS('الحضور'!$C$6:$C$3005,A429&amp;"",'الحضور'!$B$6:$B$3005,D429&amp;"",'الحضور'!$D$6:$D$3005,"حاضر",'الحضور'!$A$6:$A$3005,"&gt;="&amp;'الإعدادات'!$B$5,'الحضور'!$A$6:$A$3005,"&lt;"&amp;'الإعدادات'!$B$6))</f>
        <v/>
      </c>
      <c r="L429" s="20">
        <f>IF(A429&amp;""="","",COUNTIFS('الحضور'!$C$6:$C$3005,A429&amp;"",'الحضور'!$B$6:$B$3005,D429&amp;"",'الحضور'!$D$6:$D$3005,"غائب",'الحضور'!$A$6:$A$3005,"&gt;="&amp;'الإعدادات'!$B$5,'الحضور'!$A$6:$A$3005,"&lt;"&amp;'الإعدادات'!$B$6))</f>
        <v/>
      </c>
      <c r="M429" s="20">
        <f>IF(A429&amp;""="","",COUNTIFS('الحضور'!$C$6:$C$3005,A429&amp;"",'الحضور'!$B$6:$B$3005,D429&amp;"",'الحضور'!$D$6:$D$3005,"غائب بعذر",'الحضور'!$A$6:$A$3005,"&gt;="&amp;'الإعدادات'!$B$5,'الحضور'!$A$6:$A$3005,"&lt;"&amp;'الإعدادات'!$B$6))</f>
        <v/>
      </c>
      <c r="N429" s="22">
        <f>IF(A429&amp;""="","",IF(K429+L429=0,"",K429/(K429+L429)))</f>
        <v/>
      </c>
      <c r="O429" s="6">
        <f>IF(A429&amp;""="","",IF(H429="","كود مجموعة غير موجود",IF(F429="متوقف","متوقف",IF(J429&gt;0,IF(I429=0,"لم يدفع","جزئي"),"مسدد"))))</f>
        <v/>
      </c>
      <c r="P429" s="6">
        <f>IF(A429&amp;""="","",IF(AND(N('الإعدادات'!$B$7)&gt;0,L429&gt;='الإعدادات'!$B$7),"غياب متكرر",""))</f>
        <v/>
      </c>
      <c r="Q429" s="20">
        <f>IF(ISNUMBER(J429),IF(J429&gt;0,COUNTIFS($J$6:$J$505,"&gt;"&amp;J429)+COUNTIFS($J$6:J429,J429),""),"")</f>
        <v/>
      </c>
    </row>
    <row r="430">
      <c r="A430" s="5" t="n"/>
      <c r="B430" s="5" t="n"/>
      <c r="C430" s="17" t="n"/>
      <c r="D430" s="5" t="n"/>
      <c r="E430" s="18" t="n"/>
      <c r="F430" s="5" t="n"/>
      <c r="G430" s="6">
        <f>IF(A430&amp;""="","",IFERROR(INDEX('المجموعات'!$B$6:$B$105,MATCH(D430&amp;"",'المجموعات'!$A$6:$A$105,0))&amp;" - "&amp;INDEX('المجموعات'!$C$6:$C$105,MATCH(D430&amp;"",'المجموعات'!$A$6:$A$105,0)),"كود مجموعة غير موجود"))</f>
        <v/>
      </c>
      <c r="H430" s="21">
        <f>IF(A430&amp;""="","",IF(F430="متوقف",0,IFERROR(MAX(0,INDEX('المجموعات'!$F$6:$F$105,MATCH(D430&amp;"",'المجموعات'!$A$6:$A$105,0))-N(E430)),"")))</f>
        <v/>
      </c>
      <c r="I430" s="21">
        <f>IF(A430&amp;""="","",SUMIFS('الدفعات'!$E$6:$E$2005,'الدفعات'!$B$6:$B$2005,A430&amp;"",'الدفعات'!$C$6:$C$2005,D430&amp;"",'الدفعات'!$D$6:$D$2005,"&gt;="&amp;'الإعدادات'!$B$5,'الدفعات'!$D$6:$D$2005,"&lt;"&amp;'الإعدادات'!$B$6))</f>
        <v/>
      </c>
      <c r="J430" s="21">
        <f>IF(H430="","",ROUND(H430-I430,2))</f>
        <v/>
      </c>
      <c r="K430" s="20">
        <f>IF(A430&amp;""="","",COUNTIFS('الحضور'!$C$6:$C$3005,A430&amp;"",'الحضور'!$B$6:$B$3005,D430&amp;"",'الحضور'!$D$6:$D$3005,"حاضر",'الحضور'!$A$6:$A$3005,"&gt;="&amp;'الإعدادات'!$B$5,'الحضور'!$A$6:$A$3005,"&lt;"&amp;'الإعدادات'!$B$6))</f>
        <v/>
      </c>
      <c r="L430" s="20">
        <f>IF(A430&amp;""="","",COUNTIFS('الحضور'!$C$6:$C$3005,A430&amp;"",'الحضور'!$B$6:$B$3005,D430&amp;"",'الحضور'!$D$6:$D$3005,"غائب",'الحضور'!$A$6:$A$3005,"&gt;="&amp;'الإعدادات'!$B$5,'الحضور'!$A$6:$A$3005,"&lt;"&amp;'الإعدادات'!$B$6))</f>
        <v/>
      </c>
      <c r="M430" s="20">
        <f>IF(A430&amp;""="","",COUNTIFS('الحضور'!$C$6:$C$3005,A430&amp;"",'الحضور'!$B$6:$B$3005,D430&amp;"",'الحضور'!$D$6:$D$3005,"غائب بعذر",'الحضور'!$A$6:$A$3005,"&gt;="&amp;'الإعدادات'!$B$5,'الحضور'!$A$6:$A$3005,"&lt;"&amp;'الإعدادات'!$B$6))</f>
        <v/>
      </c>
      <c r="N430" s="22">
        <f>IF(A430&amp;""="","",IF(K430+L430=0,"",K430/(K430+L430)))</f>
        <v/>
      </c>
      <c r="O430" s="6">
        <f>IF(A430&amp;""="","",IF(H430="","كود مجموعة غير موجود",IF(F430="متوقف","متوقف",IF(J430&gt;0,IF(I430=0,"لم يدفع","جزئي"),"مسدد"))))</f>
        <v/>
      </c>
      <c r="P430" s="6">
        <f>IF(A430&amp;""="","",IF(AND(N('الإعدادات'!$B$7)&gt;0,L430&gt;='الإعدادات'!$B$7),"غياب متكرر",""))</f>
        <v/>
      </c>
      <c r="Q430" s="20">
        <f>IF(ISNUMBER(J430),IF(J430&gt;0,COUNTIFS($J$6:$J$505,"&gt;"&amp;J430)+COUNTIFS($J$6:J430,J430),""),"")</f>
        <v/>
      </c>
    </row>
    <row r="431">
      <c r="A431" s="5" t="n"/>
      <c r="B431" s="5" t="n"/>
      <c r="C431" s="17" t="n"/>
      <c r="D431" s="5" t="n"/>
      <c r="E431" s="18" t="n"/>
      <c r="F431" s="5" t="n"/>
      <c r="G431" s="6">
        <f>IF(A431&amp;""="","",IFERROR(INDEX('المجموعات'!$B$6:$B$105,MATCH(D431&amp;"",'المجموعات'!$A$6:$A$105,0))&amp;" - "&amp;INDEX('المجموعات'!$C$6:$C$105,MATCH(D431&amp;"",'المجموعات'!$A$6:$A$105,0)),"كود مجموعة غير موجود"))</f>
        <v/>
      </c>
      <c r="H431" s="21">
        <f>IF(A431&amp;""="","",IF(F431="متوقف",0,IFERROR(MAX(0,INDEX('المجموعات'!$F$6:$F$105,MATCH(D431&amp;"",'المجموعات'!$A$6:$A$105,0))-N(E431)),"")))</f>
        <v/>
      </c>
      <c r="I431" s="21">
        <f>IF(A431&amp;""="","",SUMIFS('الدفعات'!$E$6:$E$2005,'الدفعات'!$B$6:$B$2005,A431&amp;"",'الدفعات'!$C$6:$C$2005,D431&amp;"",'الدفعات'!$D$6:$D$2005,"&gt;="&amp;'الإعدادات'!$B$5,'الدفعات'!$D$6:$D$2005,"&lt;"&amp;'الإعدادات'!$B$6))</f>
        <v/>
      </c>
      <c r="J431" s="21">
        <f>IF(H431="","",ROUND(H431-I431,2))</f>
        <v/>
      </c>
      <c r="K431" s="20">
        <f>IF(A431&amp;""="","",COUNTIFS('الحضور'!$C$6:$C$3005,A431&amp;"",'الحضور'!$B$6:$B$3005,D431&amp;"",'الحضور'!$D$6:$D$3005,"حاضر",'الحضور'!$A$6:$A$3005,"&gt;="&amp;'الإعدادات'!$B$5,'الحضور'!$A$6:$A$3005,"&lt;"&amp;'الإعدادات'!$B$6))</f>
        <v/>
      </c>
      <c r="L431" s="20">
        <f>IF(A431&amp;""="","",COUNTIFS('الحضور'!$C$6:$C$3005,A431&amp;"",'الحضور'!$B$6:$B$3005,D431&amp;"",'الحضور'!$D$6:$D$3005,"غائب",'الحضور'!$A$6:$A$3005,"&gt;="&amp;'الإعدادات'!$B$5,'الحضور'!$A$6:$A$3005,"&lt;"&amp;'الإعدادات'!$B$6))</f>
        <v/>
      </c>
      <c r="M431" s="20">
        <f>IF(A431&amp;""="","",COUNTIFS('الحضور'!$C$6:$C$3005,A431&amp;"",'الحضور'!$B$6:$B$3005,D431&amp;"",'الحضور'!$D$6:$D$3005,"غائب بعذر",'الحضور'!$A$6:$A$3005,"&gt;="&amp;'الإعدادات'!$B$5,'الحضور'!$A$6:$A$3005,"&lt;"&amp;'الإعدادات'!$B$6))</f>
        <v/>
      </c>
      <c r="N431" s="22">
        <f>IF(A431&amp;""="","",IF(K431+L431=0,"",K431/(K431+L431)))</f>
        <v/>
      </c>
      <c r="O431" s="6">
        <f>IF(A431&amp;""="","",IF(H431="","كود مجموعة غير موجود",IF(F431="متوقف","متوقف",IF(J431&gt;0,IF(I431=0,"لم يدفع","جزئي"),"مسدد"))))</f>
        <v/>
      </c>
      <c r="P431" s="6">
        <f>IF(A431&amp;""="","",IF(AND(N('الإعدادات'!$B$7)&gt;0,L431&gt;='الإعدادات'!$B$7),"غياب متكرر",""))</f>
        <v/>
      </c>
      <c r="Q431" s="20">
        <f>IF(ISNUMBER(J431),IF(J431&gt;0,COUNTIFS($J$6:$J$505,"&gt;"&amp;J431)+COUNTIFS($J$6:J431,J431),""),"")</f>
        <v/>
      </c>
    </row>
    <row r="432">
      <c r="A432" s="5" t="n"/>
      <c r="B432" s="5" t="n"/>
      <c r="C432" s="17" t="n"/>
      <c r="D432" s="5" t="n"/>
      <c r="E432" s="18" t="n"/>
      <c r="F432" s="5" t="n"/>
      <c r="G432" s="6">
        <f>IF(A432&amp;""="","",IFERROR(INDEX('المجموعات'!$B$6:$B$105,MATCH(D432&amp;"",'المجموعات'!$A$6:$A$105,0))&amp;" - "&amp;INDEX('المجموعات'!$C$6:$C$105,MATCH(D432&amp;"",'المجموعات'!$A$6:$A$105,0)),"كود مجموعة غير موجود"))</f>
        <v/>
      </c>
      <c r="H432" s="21">
        <f>IF(A432&amp;""="","",IF(F432="متوقف",0,IFERROR(MAX(0,INDEX('المجموعات'!$F$6:$F$105,MATCH(D432&amp;"",'المجموعات'!$A$6:$A$105,0))-N(E432)),"")))</f>
        <v/>
      </c>
      <c r="I432" s="21">
        <f>IF(A432&amp;""="","",SUMIFS('الدفعات'!$E$6:$E$2005,'الدفعات'!$B$6:$B$2005,A432&amp;"",'الدفعات'!$C$6:$C$2005,D432&amp;"",'الدفعات'!$D$6:$D$2005,"&gt;="&amp;'الإعدادات'!$B$5,'الدفعات'!$D$6:$D$2005,"&lt;"&amp;'الإعدادات'!$B$6))</f>
        <v/>
      </c>
      <c r="J432" s="21">
        <f>IF(H432="","",ROUND(H432-I432,2))</f>
        <v/>
      </c>
      <c r="K432" s="20">
        <f>IF(A432&amp;""="","",COUNTIFS('الحضور'!$C$6:$C$3005,A432&amp;"",'الحضور'!$B$6:$B$3005,D432&amp;"",'الحضور'!$D$6:$D$3005,"حاضر",'الحضور'!$A$6:$A$3005,"&gt;="&amp;'الإعدادات'!$B$5,'الحضور'!$A$6:$A$3005,"&lt;"&amp;'الإعدادات'!$B$6))</f>
        <v/>
      </c>
      <c r="L432" s="20">
        <f>IF(A432&amp;""="","",COUNTIFS('الحضور'!$C$6:$C$3005,A432&amp;"",'الحضور'!$B$6:$B$3005,D432&amp;"",'الحضور'!$D$6:$D$3005,"غائب",'الحضور'!$A$6:$A$3005,"&gt;="&amp;'الإعدادات'!$B$5,'الحضور'!$A$6:$A$3005,"&lt;"&amp;'الإعدادات'!$B$6))</f>
        <v/>
      </c>
      <c r="M432" s="20">
        <f>IF(A432&amp;""="","",COUNTIFS('الحضور'!$C$6:$C$3005,A432&amp;"",'الحضور'!$B$6:$B$3005,D432&amp;"",'الحضور'!$D$6:$D$3005,"غائب بعذر",'الحضور'!$A$6:$A$3005,"&gt;="&amp;'الإعدادات'!$B$5,'الحضور'!$A$6:$A$3005,"&lt;"&amp;'الإعدادات'!$B$6))</f>
        <v/>
      </c>
      <c r="N432" s="22">
        <f>IF(A432&amp;""="","",IF(K432+L432=0,"",K432/(K432+L432)))</f>
        <v/>
      </c>
      <c r="O432" s="6">
        <f>IF(A432&amp;""="","",IF(H432="","كود مجموعة غير موجود",IF(F432="متوقف","متوقف",IF(J432&gt;0,IF(I432=0,"لم يدفع","جزئي"),"مسدد"))))</f>
        <v/>
      </c>
      <c r="P432" s="6">
        <f>IF(A432&amp;""="","",IF(AND(N('الإعدادات'!$B$7)&gt;0,L432&gt;='الإعدادات'!$B$7),"غياب متكرر",""))</f>
        <v/>
      </c>
      <c r="Q432" s="20">
        <f>IF(ISNUMBER(J432),IF(J432&gt;0,COUNTIFS($J$6:$J$505,"&gt;"&amp;J432)+COUNTIFS($J$6:J432,J432),""),"")</f>
        <v/>
      </c>
    </row>
    <row r="433">
      <c r="A433" s="5" t="n"/>
      <c r="B433" s="5" t="n"/>
      <c r="C433" s="17" t="n"/>
      <c r="D433" s="5" t="n"/>
      <c r="E433" s="18" t="n"/>
      <c r="F433" s="5" t="n"/>
      <c r="G433" s="6">
        <f>IF(A433&amp;""="","",IFERROR(INDEX('المجموعات'!$B$6:$B$105,MATCH(D433&amp;"",'المجموعات'!$A$6:$A$105,0))&amp;" - "&amp;INDEX('المجموعات'!$C$6:$C$105,MATCH(D433&amp;"",'المجموعات'!$A$6:$A$105,0)),"كود مجموعة غير موجود"))</f>
        <v/>
      </c>
      <c r="H433" s="21">
        <f>IF(A433&amp;""="","",IF(F433="متوقف",0,IFERROR(MAX(0,INDEX('المجموعات'!$F$6:$F$105,MATCH(D433&amp;"",'المجموعات'!$A$6:$A$105,0))-N(E433)),"")))</f>
        <v/>
      </c>
      <c r="I433" s="21">
        <f>IF(A433&amp;""="","",SUMIFS('الدفعات'!$E$6:$E$2005,'الدفعات'!$B$6:$B$2005,A433&amp;"",'الدفعات'!$C$6:$C$2005,D433&amp;"",'الدفعات'!$D$6:$D$2005,"&gt;="&amp;'الإعدادات'!$B$5,'الدفعات'!$D$6:$D$2005,"&lt;"&amp;'الإعدادات'!$B$6))</f>
        <v/>
      </c>
      <c r="J433" s="21">
        <f>IF(H433="","",ROUND(H433-I433,2))</f>
        <v/>
      </c>
      <c r="K433" s="20">
        <f>IF(A433&amp;""="","",COUNTIFS('الحضور'!$C$6:$C$3005,A433&amp;"",'الحضور'!$B$6:$B$3005,D433&amp;"",'الحضور'!$D$6:$D$3005,"حاضر",'الحضور'!$A$6:$A$3005,"&gt;="&amp;'الإعدادات'!$B$5,'الحضور'!$A$6:$A$3005,"&lt;"&amp;'الإعدادات'!$B$6))</f>
        <v/>
      </c>
      <c r="L433" s="20">
        <f>IF(A433&amp;""="","",COUNTIFS('الحضور'!$C$6:$C$3005,A433&amp;"",'الحضور'!$B$6:$B$3005,D433&amp;"",'الحضور'!$D$6:$D$3005,"غائب",'الحضور'!$A$6:$A$3005,"&gt;="&amp;'الإعدادات'!$B$5,'الحضور'!$A$6:$A$3005,"&lt;"&amp;'الإعدادات'!$B$6))</f>
        <v/>
      </c>
      <c r="M433" s="20">
        <f>IF(A433&amp;""="","",COUNTIFS('الحضور'!$C$6:$C$3005,A433&amp;"",'الحضور'!$B$6:$B$3005,D433&amp;"",'الحضور'!$D$6:$D$3005,"غائب بعذر",'الحضور'!$A$6:$A$3005,"&gt;="&amp;'الإعدادات'!$B$5,'الحضور'!$A$6:$A$3005,"&lt;"&amp;'الإعدادات'!$B$6))</f>
        <v/>
      </c>
      <c r="N433" s="22">
        <f>IF(A433&amp;""="","",IF(K433+L433=0,"",K433/(K433+L433)))</f>
        <v/>
      </c>
      <c r="O433" s="6">
        <f>IF(A433&amp;""="","",IF(H433="","كود مجموعة غير موجود",IF(F433="متوقف","متوقف",IF(J433&gt;0,IF(I433=0,"لم يدفع","جزئي"),"مسدد"))))</f>
        <v/>
      </c>
      <c r="P433" s="6">
        <f>IF(A433&amp;""="","",IF(AND(N('الإعدادات'!$B$7)&gt;0,L433&gt;='الإعدادات'!$B$7),"غياب متكرر",""))</f>
        <v/>
      </c>
      <c r="Q433" s="20">
        <f>IF(ISNUMBER(J433),IF(J433&gt;0,COUNTIFS($J$6:$J$505,"&gt;"&amp;J433)+COUNTIFS($J$6:J433,J433),""),"")</f>
        <v/>
      </c>
    </row>
    <row r="434">
      <c r="A434" s="5" t="n"/>
      <c r="B434" s="5" t="n"/>
      <c r="C434" s="17" t="n"/>
      <c r="D434" s="5" t="n"/>
      <c r="E434" s="18" t="n"/>
      <c r="F434" s="5" t="n"/>
      <c r="G434" s="6">
        <f>IF(A434&amp;""="","",IFERROR(INDEX('المجموعات'!$B$6:$B$105,MATCH(D434&amp;"",'المجموعات'!$A$6:$A$105,0))&amp;" - "&amp;INDEX('المجموعات'!$C$6:$C$105,MATCH(D434&amp;"",'المجموعات'!$A$6:$A$105,0)),"كود مجموعة غير موجود"))</f>
        <v/>
      </c>
      <c r="H434" s="21">
        <f>IF(A434&amp;""="","",IF(F434="متوقف",0,IFERROR(MAX(0,INDEX('المجموعات'!$F$6:$F$105,MATCH(D434&amp;"",'المجموعات'!$A$6:$A$105,0))-N(E434)),"")))</f>
        <v/>
      </c>
      <c r="I434" s="21">
        <f>IF(A434&amp;""="","",SUMIFS('الدفعات'!$E$6:$E$2005,'الدفعات'!$B$6:$B$2005,A434&amp;"",'الدفعات'!$C$6:$C$2005,D434&amp;"",'الدفعات'!$D$6:$D$2005,"&gt;="&amp;'الإعدادات'!$B$5,'الدفعات'!$D$6:$D$2005,"&lt;"&amp;'الإعدادات'!$B$6))</f>
        <v/>
      </c>
      <c r="J434" s="21">
        <f>IF(H434="","",ROUND(H434-I434,2))</f>
        <v/>
      </c>
      <c r="K434" s="20">
        <f>IF(A434&amp;""="","",COUNTIFS('الحضور'!$C$6:$C$3005,A434&amp;"",'الحضور'!$B$6:$B$3005,D434&amp;"",'الحضور'!$D$6:$D$3005,"حاضر",'الحضور'!$A$6:$A$3005,"&gt;="&amp;'الإعدادات'!$B$5,'الحضور'!$A$6:$A$3005,"&lt;"&amp;'الإعدادات'!$B$6))</f>
        <v/>
      </c>
      <c r="L434" s="20">
        <f>IF(A434&amp;""="","",COUNTIFS('الحضور'!$C$6:$C$3005,A434&amp;"",'الحضور'!$B$6:$B$3005,D434&amp;"",'الحضور'!$D$6:$D$3005,"غائب",'الحضور'!$A$6:$A$3005,"&gt;="&amp;'الإعدادات'!$B$5,'الحضور'!$A$6:$A$3005,"&lt;"&amp;'الإعدادات'!$B$6))</f>
        <v/>
      </c>
      <c r="M434" s="20">
        <f>IF(A434&amp;""="","",COUNTIFS('الحضور'!$C$6:$C$3005,A434&amp;"",'الحضور'!$B$6:$B$3005,D434&amp;"",'الحضور'!$D$6:$D$3005,"غائب بعذر",'الحضور'!$A$6:$A$3005,"&gt;="&amp;'الإعدادات'!$B$5,'الحضور'!$A$6:$A$3005,"&lt;"&amp;'الإعدادات'!$B$6))</f>
        <v/>
      </c>
      <c r="N434" s="22">
        <f>IF(A434&amp;""="","",IF(K434+L434=0,"",K434/(K434+L434)))</f>
        <v/>
      </c>
      <c r="O434" s="6">
        <f>IF(A434&amp;""="","",IF(H434="","كود مجموعة غير موجود",IF(F434="متوقف","متوقف",IF(J434&gt;0,IF(I434=0,"لم يدفع","جزئي"),"مسدد"))))</f>
        <v/>
      </c>
      <c r="P434" s="6">
        <f>IF(A434&amp;""="","",IF(AND(N('الإعدادات'!$B$7)&gt;0,L434&gt;='الإعدادات'!$B$7),"غياب متكرر",""))</f>
        <v/>
      </c>
      <c r="Q434" s="20">
        <f>IF(ISNUMBER(J434),IF(J434&gt;0,COUNTIFS($J$6:$J$505,"&gt;"&amp;J434)+COUNTIFS($J$6:J434,J434),""),"")</f>
        <v/>
      </c>
    </row>
    <row r="435">
      <c r="A435" s="5" t="n"/>
      <c r="B435" s="5" t="n"/>
      <c r="C435" s="17" t="n"/>
      <c r="D435" s="5" t="n"/>
      <c r="E435" s="18" t="n"/>
      <c r="F435" s="5" t="n"/>
      <c r="G435" s="6">
        <f>IF(A435&amp;""="","",IFERROR(INDEX('المجموعات'!$B$6:$B$105,MATCH(D435&amp;"",'المجموعات'!$A$6:$A$105,0))&amp;" - "&amp;INDEX('المجموعات'!$C$6:$C$105,MATCH(D435&amp;"",'المجموعات'!$A$6:$A$105,0)),"كود مجموعة غير موجود"))</f>
        <v/>
      </c>
      <c r="H435" s="21">
        <f>IF(A435&amp;""="","",IF(F435="متوقف",0,IFERROR(MAX(0,INDEX('المجموعات'!$F$6:$F$105,MATCH(D435&amp;"",'المجموعات'!$A$6:$A$105,0))-N(E435)),"")))</f>
        <v/>
      </c>
      <c r="I435" s="21">
        <f>IF(A435&amp;""="","",SUMIFS('الدفعات'!$E$6:$E$2005,'الدفعات'!$B$6:$B$2005,A435&amp;"",'الدفعات'!$C$6:$C$2005,D435&amp;"",'الدفعات'!$D$6:$D$2005,"&gt;="&amp;'الإعدادات'!$B$5,'الدفعات'!$D$6:$D$2005,"&lt;"&amp;'الإعدادات'!$B$6))</f>
        <v/>
      </c>
      <c r="J435" s="21">
        <f>IF(H435="","",ROUND(H435-I435,2))</f>
        <v/>
      </c>
      <c r="K435" s="20">
        <f>IF(A435&amp;""="","",COUNTIFS('الحضور'!$C$6:$C$3005,A435&amp;"",'الحضور'!$B$6:$B$3005,D435&amp;"",'الحضور'!$D$6:$D$3005,"حاضر",'الحضور'!$A$6:$A$3005,"&gt;="&amp;'الإعدادات'!$B$5,'الحضور'!$A$6:$A$3005,"&lt;"&amp;'الإعدادات'!$B$6))</f>
        <v/>
      </c>
      <c r="L435" s="20">
        <f>IF(A435&amp;""="","",COUNTIFS('الحضور'!$C$6:$C$3005,A435&amp;"",'الحضور'!$B$6:$B$3005,D435&amp;"",'الحضور'!$D$6:$D$3005,"غائب",'الحضور'!$A$6:$A$3005,"&gt;="&amp;'الإعدادات'!$B$5,'الحضور'!$A$6:$A$3005,"&lt;"&amp;'الإعدادات'!$B$6))</f>
        <v/>
      </c>
      <c r="M435" s="20">
        <f>IF(A435&amp;""="","",COUNTIFS('الحضور'!$C$6:$C$3005,A435&amp;"",'الحضور'!$B$6:$B$3005,D435&amp;"",'الحضور'!$D$6:$D$3005,"غائب بعذر",'الحضور'!$A$6:$A$3005,"&gt;="&amp;'الإعدادات'!$B$5,'الحضور'!$A$6:$A$3005,"&lt;"&amp;'الإعدادات'!$B$6))</f>
        <v/>
      </c>
      <c r="N435" s="22">
        <f>IF(A435&amp;""="","",IF(K435+L435=0,"",K435/(K435+L435)))</f>
        <v/>
      </c>
      <c r="O435" s="6">
        <f>IF(A435&amp;""="","",IF(H435="","كود مجموعة غير موجود",IF(F435="متوقف","متوقف",IF(J435&gt;0,IF(I435=0,"لم يدفع","جزئي"),"مسدد"))))</f>
        <v/>
      </c>
      <c r="P435" s="6">
        <f>IF(A435&amp;""="","",IF(AND(N('الإعدادات'!$B$7)&gt;0,L435&gt;='الإعدادات'!$B$7),"غياب متكرر",""))</f>
        <v/>
      </c>
      <c r="Q435" s="20">
        <f>IF(ISNUMBER(J435),IF(J435&gt;0,COUNTIFS($J$6:$J$505,"&gt;"&amp;J435)+COUNTIFS($J$6:J435,J435),""),"")</f>
        <v/>
      </c>
    </row>
    <row r="436">
      <c r="A436" s="5" t="n"/>
      <c r="B436" s="5" t="n"/>
      <c r="C436" s="17" t="n"/>
      <c r="D436" s="5" t="n"/>
      <c r="E436" s="18" t="n"/>
      <c r="F436" s="5" t="n"/>
      <c r="G436" s="6">
        <f>IF(A436&amp;""="","",IFERROR(INDEX('المجموعات'!$B$6:$B$105,MATCH(D436&amp;"",'المجموعات'!$A$6:$A$105,0))&amp;" - "&amp;INDEX('المجموعات'!$C$6:$C$105,MATCH(D436&amp;"",'المجموعات'!$A$6:$A$105,0)),"كود مجموعة غير موجود"))</f>
        <v/>
      </c>
      <c r="H436" s="21">
        <f>IF(A436&amp;""="","",IF(F436="متوقف",0,IFERROR(MAX(0,INDEX('المجموعات'!$F$6:$F$105,MATCH(D436&amp;"",'المجموعات'!$A$6:$A$105,0))-N(E436)),"")))</f>
        <v/>
      </c>
      <c r="I436" s="21">
        <f>IF(A436&amp;""="","",SUMIFS('الدفعات'!$E$6:$E$2005,'الدفعات'!$B$6:$B$2005,A436&amp;"",'الدفعات'!$C$6:$C$2005,D436&amp;"",'الدفعات'!$D$6:$D$2005,"&gt;="&amp;'الإعدادات'!$B$5,'الدفعات'!$D$6:$D$2005,"&lt;"&amp;'الإعدادات'!$B$6))</f>
        <v/>
      </c>
      <c r="J436" s="21">
        <f>IF(H436="","",ROUND(H436-I436,2))</f>
        <v/>
      </c>
      <c r="K436" s="20">
        <f>IF(A436&amp;""="","",COUNTIFS('الحضور'!$C$6:$C$3005,A436&amp;"",'الحضور'!$B$6:$B$3005,D436&amp;"",'الحضور'!$D$6:$D$3005,"حاضر",'الحضور'!$A$6:$A$3005,"&gt;="&amp;'الإعدادات'!$B$5,'الحضور'!$A$6:$A$3005,"&lt;"&amp;'الإعدادات'!$B$6))</f>
        <v/>
      </c>
      <c r="L436" s="20">
        <f>IF(A436&amp;""="","",COUNTIFS('الحضور'!$C$6:$C$3005,A436&amp;"",'الحضور'!$B$6:$B$3005,D436&amp;"",'الحضور'!$D$6:$D$3005,"غائب",'الحضور'!$A$6:$A$3005,"&gt;="&amp;'الإعدادات'!$B$5,'الحضور'!$A$6:$A$3005,"&lt;"&amp;'الإعدادات'!$B$6))</f>
        <v/>
      </c>
      <c r="M436" s="20">
        <f>IF(A436&amp;""="","",COUNTIFS('الحضور'!$C$6:$C$3005,A436&amp;"",'الحضور'!$B$6:$B$3005,D436&amp;"",'الحضور'!$D$6:$D$3005,"غائب بعذر",'الحضور'!$A$6:$A$3005,"&gt;="&amp;'الإعدادات'!$B$5,'الحضور'!$A$6:$A$3005,"&lt;"&amp;'الإعدادات'!$B$6))</f>
        <v/>
      </c>
      <c r="N436" s="22">
        <f>IF(A436&amp;""="","",IF(K436+L436=0,"",K436/(K436+L436)))</f>
        <v/>
      </c>
      <c r="O436" s="6">
        <f>IF(A436&amp;""="","",IF(H436="","كود مجموعة غير موجود",IF(F436="متوقف","متوقف",IF(J436&gt;0,IF(I436=0,"لم يدفع","جزئي"),"مسدد"))))</f>
        <v/>
      </c>
      <c r="P436" s="6">
        <f>IF(A436&amp;""="","",IF(AND(N('الإعدادات'!$B$7)&gt;0,L436&gt;='الإعدادات'!$B$7),"غياب متكرر",""))</f>
        <v/>
      </c>
      <c r="Q436" s="20">
        <f>IF(ISNUMBER(J436),IF(J436&gt;0,COUNTIFS($J$6:$J$505,"&gt;"&amp;J436)+COUNTIFS($J$6:J436,J436),""),"")</f>
        <v/>
      </c>
    </row>
    <row r="437">
      <c r="A437" s="5" t="n"/>
      <c r="B437" s="5" t="n"/>
      <c r="C437" s="17" t="n"/>
      <c r="D437" s="5" t="n"/>
      <c r="E437" s="18" t="n"/>
      <c r="F437" s="5" t="n"/>
      <c r="G437" s="6">
        <f>IF(A437&amp;""="","",IFERROR(INDEX('المجموعات'!$B$6:$B$105,MATCH(D437&amp;"",'المجموعات'!$A$6:$A$105,0))&amp;" - "&amp;INDEX('المجموعات'!$C$6:$C$105,MATCH(D437&amp;"",'المجموعات'!$A$6:$A$105,0)),"كود مجموعة غير موجود"))</f>
        <v/>
      </c>
      <c r="H437" s="21">
        <f>IF(A437&amp;""="","",IF(F437="متوقف",0,IFERROR(MAX(0,INDEX('المجموعات'!$F$6:$F$105,MATCH(D437&amp;"",'المجموعات'!$A$6:$A$105,0))-N(E437)),"")))</f>
        <v/>
      </c>
      <c r="I437" s="21">
        <f>IF(A437&amp;""="","",SUMIFS('الدفعات'!$E$6:$E$2005,'الدفعات'!$B$6:$B$2005,A437&amp;"",'الدفعات'!$C$6:$C$2005,D437&amp;"",'الدفعات'!$D$6:$D$2005,"&gt;="&amp;'الإعدادات'!$B$5,'الدفعات'!$D$6:$D$2005,"&lt;"&amp;'الإعدادات'!$B$6))</f>
        <v/>
      </c>
      <c r="J437" s="21">
        <f>IF(H437="","",ROUND(H437-I437,2))</f>
        <v/>
      </c>
      <c r="K437" s="20">
        <f>IF(A437&amp;""="","",COUNTIFS('الحضور'!$C$6:$C$3005,A437&amp;"",'الحضور'!$B$6:$B$3005,D437&amp;"",'الحضور'!$D$6:$D$3005,"حاضر",'الحضور'!$A$6:$A$3005,"&gt;="&amp;'الإعدادات'!$B$5,'الحضور'!$A$6:$A$3005,"&lt;"&amp;'الإعدادات'!$B$6))</f>
        <v/>
      </c>
      <c r="L437" s="20">
        <f>IF(A437&amp;""="","",COUNTIFS('الحضور'!$C$6:$C$3005,A437&amp;"",'الحضور'!$B$6:$B$3005,D437&amp;"",'الحضور'!$D$6:$D$3005,"غائب",'الحضور'!$A$6:$A$3005,"&gt;="&amp;'الإعدادات'!$B$5,'الحضور'!$A$6:$A$3005,"&lt;"&amp;'الإعدادات'!$B$6))</f>
        <v/>
      </c>
      <c r="M437" s="20">
        <f>IF(A437&amp;""="","",COUNTIFS('الحضور'!$C$6:$C$3005,A437&amp;"",'الحضور'!$B$6:$B$3005,D437&amp;"",'الحضور'!$D$6:$D$3005,"غائب بعذر",'الحضور'!$A$6:$A$3005,"&gt;="&amp;'الإعدادات'!$B$5,'الحضور'!$A$6:$A$3005,"&lt;"&amp;'الإعدادات'!$B$6))</f>
        <v/>
      </c>
      <c r="N437" s="22">
        <f>IF(A437&amp;""="","",IF(K437+L437=0,"",K437/(K437+L437)))</f>
        <v/>
      </c>
      <c r="O437" s="6">
        <f>IF(A437&amp;""="","",IF(H437="","كود مجموعة غير موجود",IF(F437="متوقف","متوقف",IF(J437&gt;0,IF(I437=0,"لم يدفع","جزئي"),"مسدد"))))</f>
        <v/>
      </c>
      <c r="P437" s="6">
        <f>IF(A437&amp;""="","",IF(AND(N('الإعدادات'!$B$7)&gt;0,L437&gt;='الإعدادات'!$B$7),"غياب متكرر",""))</f>
        <v/>
      </c>
      <c r="Q437" s="20">
        <f>IF(ISNUMBER(J437),IF(J437&gt;0,COUNTIFS($J$6:$J$505,"&gt;"&amp;J437)+COUNTIFS($J$6:J437,J437),""),"")</f>
        <v/>
      </c>
    </row>
    <row r="438">
      <c r="A438" s="5" t="n"/>
      <c r="B438" s="5" t="n"/>
      <c r="C438" s="17" t="n"/>
      <c r="D438" s="5" t="n"/>
      <c r="E438" s="18" t="n"/>
      <c r="F438" s="5" t="n"/>
      <c r="G438" s="6">
        <f>IF(A438&amp;""="","",IFERROR(INDEX('المجموعات'!$B$6:$B$105,MATCH(D438&amp;"",'المجموعات'!$A$6:$A$105,0))&amp;" - "&amp;INDEX('المجموعات'!$C$6:$C$105,MATCH(D438&amp;"",'المجموعات'!$A$6:$A$105,0)),"كود مجموعة غير موجود"))</f>
        <v/>
      </c>
      <c r="H438" s="21">
        <f>IF(A438&amp;""="","",IF(F438="متوقف",0,IFERROR(MAX(0,INDEX('المجموعات'!$F$6:$F$105,MATCH(D438&amp;"",'المجموعات'!$A$6:$A$105,0))-N(E438)),"")))</f>
        <v/>
      </c>
      <c r="I438" s="21">
        <f>IF(A438&amp;""="","",SUMIFS('الدفعات'!$E$6:$E$2005,'الدفعات'!$B$6:$B$2005,A438&amp;"",'الدفعات'!$C$6:$C$2005,D438&amp;"",'الدفعات'!$D$6:$D$2005,"&gt;="&amp;'الإعدادات'!$B$5,'الدفعات'!$D$6:$D$2005,"&lt;"&amp;'الإعدادات'!$B$6))</f>
        <v/>
      </c>
      <c r="J438" s="21">
        <f>IF(H438="","",ROUND(H438-I438,2))</f>
        <v/>
      </c>
      <c r="K438" s="20">
        <f>IF(A438&amp;""="","",COUNTIFS('الحضور'!$C$6:$C$3005,A438&amp;"",'الحضور'!$B$6:$B$3005,D438&amp;"",'الحضور'!$D$6:$D$3005,"حاضر",'الحضور'!$A$6:$A$3005,"&gt;="&amp;'الإعدادات'!$B$5,'الحضور'!$A$6:$A$3005,"&lt;"&amp;'الإعدادات'!$B$6))</f>
        <v/>
      </c>
      <c r="L438" s="20">
        <f>IF(A438&amp;""="","",COUNTIFS('الحضور'!$C$6:$C$3005,A438&amp;"",'الحضور'!$B$6:$B$3005,D438&amp;"",'الحضور'!$D$6:$D$3005,"غائب",'الحضور'!$A$6:$A$3005,"&gt;="&amp;'الإعدادات'!$B$5,'الحضور'!$A$6:$A$3005,"&lt;"&amp;'الإعدادات'!$B$6))</f>
        <v/>
      </c>
      <c r="M438" s="20">
        <f>IF(A438&amp;""="","",COUNTIFS('الحضور'!$C$6:$C$3005,A438&amp;"",'الحضور'!$B$6:$B$3005,D438&amp;"",'الحضور'!$D$6:$D$3005,"غائب بعذر",'الحضور'!$A$6:$A$3005,"&gt;="&amp;'الإعدادات'!$B$5,'الحضور'!$A$6:$A$3005,"&lt;"&amp;'الإعدادات'!$B$6))</f>
        <v/>
      </c>
      <c r="N438" s="22">
        <f>IF(A438&amp;""="","",IF(K438+L438=0,"",K438/(K438+L438)))</f>
        <v/>
      </c>
      <c r="O438" s="6">
        <f>IF(A438&amp;""="","",IF(H438="","كود مجموعة غير موجود",IF(F438="متوقف","متوقف",IF(J438&gt;0,IF(I438=0,"لم يدفع","جزئي"),"مسدد"))))</f>
        <v/>
      </c>
      <c r="P438" s="6">
        <f>IF(A438&amp;""="","",IF(AND(N('الإعدادات'!$B$7)&gt;0,L438&gt;='الإعدادات'!$B$7),"غياب متكرر",""))</f>
        <v/>
      </c>
      <c r="Q438" s="20">
        <f>IF(ISNUMBER(J438),IF(J438&gt;0,COUNTIFS($J$6:$J$505,"&gt;"&amp;J438)+COUNTIFS($J$6:J438,J438),""),"")</f>
        <v/>
      </c>
    </row>
    <row r="439">
      <c r="A439" s="5" t="n"/>
      <c r="B439" s="5" t="n"/>
      <c r="C439" s="17" t="n"/>
      <c r="D439" s="5" t="n"/>
      <c r="E439" s="18" t="n"/>
      <c r="F439" s="5" t="n"/>
      <c r="G439" s="6">
        <f>IF(A439&amp;""="","",IFERROR(INDEX('المجموعات'!$B$6:$B$105,MATCH(D439&amp;"",'المجموعات'!$A$6:$A$105,0))&amp;" - "&amp;INDEX('المجموعات'!$C$6:$C$105,MATCH(D439&amp;"",'المجموعات'!$A$6:$A$105,0)),"كود مجموعة غير موجود"))</f>
        <v/>
      </c>
      <c r="H439" s="21">
        <f>IF(A439&amp;""="","",IF(F439="متوقف",0,IFERROR(MAX(0,INDEX('المجموعات'!$F$6:$F$105,MATCH(D439&amp;"",'المجموعات'!$A$6:$A$105,0))-N(E439)),"")))</f>
        <v/>
      </c>
      <c r="I439" s="21">
        <f>IF(A439&amp;""="","",SUMIFS('الدفعات'!$E$6:$E$2005,'الدفعات'!$B$6:$B$2005,A439&amp;"",'الدفعات'!$C$6:$C$2005,D439&amp;"",'الدفعات'!$D$6:$D$2005,"&gt;="&amp;'الإعدادات'!$B$5,'الدفعات'!$D$6:$D$2005,"&lt;"&amp;'الإعدادات'!$B$6))</f>
        <v/>
      </c>
      <c r="J439" s="21">
        <f>IF(H439="","",ROUND(H439-I439,2))</f>
        <v/>
      </c>
      <c r="K439" s="20">
        <f>IF(A439&amp;""="","",COUNTIFS('الحضور'!$C$6:$C$3005,A439&amp;"",'الحضور'!$B$6:$B$3005,D439&amp;"",'الحضور'!$D$6:$D$3005,"حاضر",'الحضور'!$A$6:$A$3005,"&gt;="&amp;'الإعدادات'!$B$5,'الحضور'!$A$6:$A$3005,"&lt;"&amp;'الإعدادات'!$B$6))</f>
        <v/>
      </c>
      <c r="L439" s="20">
        <f>IF(A439&amp;""="","",COUNTIFS('الحضور'!$C$6:$C$3005,A439&amp;"",'الحضور'!$B$6:$B$3005,D439&amp;"",'الحضور'!$D$6:$D$3005,"غائب",'الحضور'!$A$6:$A$3005,"&gt;="&amp;'الإعدادات'!$B$5,'الحضور'!$A$6:$A$3005,"&lt;"&amp;'الإعدادات'!$B$6))</f>
        <v/>
      </c>
      <c r="M439" s="20">
        <f>IF(A439&amp;""="","",COUNTIFS('الحضور'!$C$6:$C$3005,A439&amp;"",'الحضور'!$B$6:$B$3005,D439&amp;"",'الحضور'!$D$6:$D$3005,"غائب بعذر",'الحضور'!$A$6:$A$3005,"&gt;="&amp;'الإعدادات'!$B$5,'الحضور'!$A$6:$A$3005,"&lt;"&amp;'الإعدادات'!$B$6))</f>
        <v/>
      </c>
      <c r="N439" s="22">
        <f>IF(A439&amp;""="","",IF(K439+L439=0,"",K439/(K439+L439)))</f>
        <v/>
      </c>
      <c r="O439" s="6">
        <f>IF(A439&amp;""="","",IF(H439="","كود مجموعة غير موجود",IF(F439="متوقف","متوقف",IF(J439&gt;0,IF(I439=0,"لم يدفع","جزئي"),"مسدد"))))</f>
        <v/>
      </c>
      <c r="P439" s="6">
        <f>IF(A439&amp;""="","",IF(AND(N('الإعدادات'!$B$7)&gt;0,L439&gt;='الإعدادات'!$B$7),"غياب متكرر",""))</f>
        <v/>
      </c>
      <c r="Q439" s="20">
        <f>IF(ISNUMBER(J439),IF(J439&gt;0,COUNTIFS($J$6:$J$505,"&gt;"&amp;J439)+COUNTIFS($J$6:J439,J439),""),"")</f>
        <v/>
      </c>
    </row>
    <row r="440">
      <c r="A440" s="5" t="n"/>
      <c r="B440" s="5" t="n"/>
      <c r="C440" s="17" t="n"/>
      <c r="D440" s="5" t="n"/>
      <c r="E440" s="18" t="n"/>
      <c r="F440" s="5" t="n"/>
      <c r="G440" s="6">
        <f>IF(A440&amp;""="","",IFERROR(INDEX('المجموعات'!$B$6:$B$105,MATCH(D440&amp;"",'المجموعات'!$A$6:$A$105,0))&amp;" - "&amp;INDEX('المجموعات'!$C$6:$C$105,MATCH(D440&amp;"",'المجموعات'!$A$6:$A$105,0)),"كود مجموعة غير موجود"))</f>
        <v/>
      </c>
      <c r="H440" s="21">
        <f>IF(A440&amp;""="","",IF(F440="متوقف",0,IFERROR(MAX(0,INDEX('المجموعات'!$F$6:$F$105,MATCH(D440&amp;"",'المجموعات'!$A$6:$A$105,0))-N(E440)),"")))</f>
        <v/>
      </c>
      <c r="I440" s="21">
        <f>IF(A440&amp;""="","",SUMIFS('الدفعات'!$E$6:$E$2005,'الدفعات'!$B$6:$B$2005,A440&amp;"",'الدفعات'!$C$6:$C$2005,D440&amp;"",'الدفعات'!$D$6:$D$2005,"&gt;="&amp;'الإعدادات'!$B$5,'الدفعات'!$D$6:$D$2005,"&lt;"&amp;'الإعدادات'!$B$6))</f>
        <v/>
      </c>
      <c r="J440" s="21">
        <f>IF(H440="","",ROUND(H440-I440,2))</f>
        <v/>
      </c>
      <c r="K440" s="20">
        <f>IF(A440&amp;""="","",COUNTIFS('الحضور'!$C$6:$C$3005,A440&amp;"",'الحضور'!$B$6:$B$3005,D440&amp;"",'الحضور'!$D$6:$D$3005,"حاضر",'الحضور'!$A$6:$A$3005,"&gt;="&amp;'الإعدادات'!$B$5,'الحضور'!$A$6:$A$3005,"&lt;"&amp;'الإعدادات'!$B$6))</f>
        <v/>
      </c>
      <c r="L440" s="20">
        <f>IF(A440&amp;""="","",COUNTIFS('الحضور'!$C$6:$C$3005,A440&amp;"",'الحضور'!$B$6:$B$3005,D440&amp;"",'الحضور'!$D$6:$D$3005,"غائب",'الحضور'!$A$6:$A$3005,"&gt;="&amp;'الإعدادات'!$B$5,'الحضور'!$A$6:$A$3005,"&lt;"&amp;'الإعدادات'!$B$6))</f>
        <v/>
      </c>
      <c r="M440" s="20">
        <f>IF(A440&amp;""="","",COUNTIFS('الحضور'!$C$6:$C$3005,A440&amp;"",'الحضور'!$B$6:$B$3005,D440&amp;"",'الحضور'!$D$6:$D$3005,"غائب بعذر",'الحضور'!$A$6:$A$3005,"&gt;="&amp;'الإعدادات'!$B$5,'الحضور'!$A$6:$A$3005,"&lt;"&amp;'الإعدادات'!$B$6))</f>
        <v/>
      </c>
      <c r="N440" s="22">
        <f>IF(A440&amp;""="","",IF(K440+L440=0,"",K440/(K440+L440)))</f>
        <v/>
      </c>
      <c r="O440" s="6">
        <f>IF(A440&amp;""="","",IF(H440="","كود مجموعة غير موجود",IF(F440="متوقف","متوقف",IF(J440&gt;0,IF(I440=0,"لم يدفع","جزئي"),"مسدد"))))</f>
        <v/>
      </c>
      <c r="P440" s="6">
        <f>IF(A440&amp;""="","",IF(AND(N('الإعدادات'!$B$7)&gt;0,L440&gt;='الإعدادات'!$B$7),"غياب متكرر",""))</f>
        <v/>
      </c>
      <c r="Q440" s="20">
        <f>IF(ISNUMBER(J440),IF(J440&gt;0,COUNTIFS($J$6:$J$505,"&gt;"&amp;J440)+COUNTIFS($J$6:J440,J440),""),"")</f>
        <v/>
      </c>
    </row>
    <row r="441">
      <c r="A441" s="5" t="n"/>
      <c r="B441" s="5" t="n"/>
      <c r="C441" s="17" t="n"/>
      <c r="D441" s="5" t="n"/>
      <c r="E441" s="18" t="n"/>
      <c r="F441" s="5" t="n"/>
      <c r="G441" s="6">
        <f>IF(A441&amp;""="","",IFERROR(INDEX('المجموعات'!$B$6:$B$105,MATCH(D441&amp;"",'المجموعات'!$A$6:$A$105,0))&amp;" - "&amp;INDEX('المجموعات'!$C$6:$C$105,MATCH(D441&amp;"",'المجموعات'!$A$6:$A$105,0)),"كود مجموعة غير موجود"))</f>
        <v/>
      </c>
      <c r="H441" s="21">
        <f>IF(A441&amp;""="","",IF(F441="متوقف",0,IFERROR(MAX(0,INDEX('المجموعات'!$F$6:$F$105,MATCH(D441&amp;"",'المجموعات'!$A$6:$A$105,0))-N(E441)),"")))</f>
        <v/>
      </c>
      <c r="I441" s="21">
        <f>IF(A441&amp;""="","",SUMIFS('الدفعات'!$E$6:$E$2005,'الدفعات'!$B$6:$B$2005,A441&amp;"",'الدفعات'!$C$6:$C$2005,D441&amp;"",'الدفعات'!$D$6:$D$2005,"&gt;="&amp;'الإعدادات'!$B$5,'الدفعات'!$D$6:$D$2005,"&lt;"&amp;'الإعدادات'!$B$6))</f>
        <v/>
      </c>
      <c r="J441" s="21">
        <f>IF(H441="","",ROUND(H441-I441,2))</f>
        <v/>
      </c>
      <c r="K441" s="20">
        <f>IF(A441&amp;""="","",COUNTIFS('الحضور'!$C$6:$C$3005,A441&amp;"",'الحضور'!$B$6:$B$3005,D441&amp;"",'الحضور'!$D$6:$D$3005,"حاضر",'الحضور'!$A$6:$A$3005,"&gt;="&amp;'الإعدادات'!$B$5,'الحضور'!$A$6:$A$3005,"&lt;"&amp;'الإعدادات'!$B$6))</f>
        <v/>
      </c>
      <c r="L441" s="20">
        <f>IF(A441&amp;""="","",COUNTIFS('الحضور'!$C$6:$C$3005,A441&amp;"",'الحضور'!$B$6:$B$3005,D441&amp;"",'الحضور'!$D$6:$D$3005,"غائب",'الحضور'!$A$6:$A$3005,"&gt;="&amp;'الإعدادات'!$B$5,'الحضور'!$A$6:$A$3005,"&lt;"&amp;'الإعدادات'!$B$6))</f>
        <v/>
      </c>
      <c r="M441" s="20">
        <f>IF(A441&amp;""="","",COUNTIFS('الحضور'!$C$6:$C$3005,A441&amp;"",'الحضور'!$B$6:$B$3005,D441&amp;"",'الحضور'!$D$6:$D$3005,"غائب بعذر",'الحضور'!$A$6:$A$3005,"&gt;="&amp;'الإعدادات'!$B$5,'الحضور'!$A$6:$A$3005,"&lt;"&amp;'الإعدادات'!$B$6))</f>
        <v/>
      </c>
      <c r="N441" s="22">
        <f>IF(A441&amp;""="","",IF(K441+L441=0,"",K441/(K441+L441)))</f>
        <v/>
      </c>
      <c r="O441" s="6">
        <f>IF(A441&amp;""="","",IF(H441="","كود مجموعة غير موجود",IF(F441="متوقف","متوقف",IF(J441&gt;0,IF(I441=0,"لم يدفع","جزئي"),"مسدد"))))</f>
        <v/>
      </c>
      <c r="P441" s="6">
        <f>IF(A441&amp;""="","",IF(AND(N('الإعدادات'!$B$7)&gt;0,L441&gt;='الإعدادات'!$B$7),"غياب متكرر",""))</f>
        <v/>
      </c>
      <c r="Q441" s="20">
        <f>IF(ISNUMBER(J441),IF(J441&gt;0,COUNTIFS($J$6:$J$505,"&gt;"&amp;J441)+COUNTIFS($J$6:J441,J441),""),"")</f>
        <v/>
      </c>
    </row>
    <row r="442">
      <c r="A442" s="5" t="n"/>
      <c r="B442" s="5" t="n"/>
      <c r="C442" s="17" t="n"/>
      <c r="D442" s="5" t="n"/>
      <c r="E442" s="18" t="n"/>
      <c r="F442" s="5" t="n"/>
      <c r="G442" s="6">
        <f>IF(A442&amp;""="","",IFERROR(INDEX('المجموعات'!$B$6:$B$105,MATCH(D442&amp;"",'المجموعات'!$A$6:$A$105,0))&amp;" - "&amp;INDEX('المجموعات'!$C$6:$C$105,MATCH(D442&amp;"",'المجموعات'!$A$6:$A$105,0)),"كود مجموعة غير موجود"))</f>
        <v/>
      </c>
      <c r="H442" s="21">
        <f>IF(A442&amp;""="","",IF(F442="متوقف",0,IFERROR(MAX(0,INDEX('المجموعات'!$F$6:$F$105,MATCH(D442&amp;"",'المجموعات'!$A$6:$A$105,0))-N(E442)),"")))</f>
        <v/>
      </c>
      <c r="I442" s="21">
        <f>IF(A442&amp;""="","",SUMIFS('الدفعات'!$E$6:$E$2005,'الدفعات'!$B$6:$B$2005,A442&amp;"",'الدفعات'!$C$6:$C$2005,D442&amp;"",'الدفعات'!$D$6:$D$2005,"&gt;="&amp;'الإعدادات'!$B$5,'الدفعات'!$D$6:$D$2005,"&lt;"&amp;'الإعدادات'!$B$6))</f>
        <v/>
      </c>
      <c r="J442" s="21">
        <f>IF(H442="","",ROUND(H442-I442,2))</f>
        <v/>
      </c>
      <c r="K442" s="20">
        <f>IF(A442&amp;""="","",COUNTIFS('الحضور'!$C$6:$C$3005,A442&amp;"",'الحضور'!$B$6:$B$3005,D442&amp;"",'الحضور'!$D$6:$D$3005,"حاضر",'الحضور'!$A$6:$A$3005,"&gt;="&amp;'الإعدادات'!$B$5,'الحضور'!$A$6:$A$3005,"&lt;"&amp;'الإعدادات'!$B$6))</f>
        <v/>
      </c>
      <c r="L442" s="20">
        <f>IF(A442&amp;""="","",COUNTIFS('الحضور'!$C$6:$C$3005,A442&amp;"",'الحضور'!$B$6:$B$3005,D442&amp;"",'الحضور'!$D$6:$D$3005,"غائب",'الحضور'!$A$6:$A$3005,"&gt;="&amp;'الإعدادات'!$B$5,'الحضور'!$A$6:$A$3005,"&lt;"&amp;'الإعدادات'!$B$6))</f>
        <v/>
      </c>
      <c r="M442" s="20">
        <f>IF(A442&amp;""="","",COUNTIFS('الحضور'!$C$6:$C$3005,A442&amp;"",'الحضور'!$B$6:$B$3005,D442&amp;"",'الحضور'!$D$6:$D$3005,"غائب بعذر",'الحضور'!$A$6:$A$3005,"&gt;="&amp;'الإعدادات'!$B$5,'الحضور'!$A$6:$A$3005,"&lt;"&amp;'الإعدادات'!$B$6))</f>
        <v/>
      </c>
      <c r="N442" s="22">
        <f>IF(A442&amp;""="","",IF(K442+L442=0,"",K442/(K442+L442)))</f>
        <v/>
      </c>
      <c r="O442" s="6">
        <f>IF(A442&amp;""="","",IF(H442="","كود مجموعة غير موجود",IF(F442="متوقف","متوقف",IF(J442&gt;0,IF(I442=0,"لم يدفع","جزئي"),"مسدد"))))</f>
        <v/>
      </c>
      <c r="P442" s="6">
        <f>IF(A442&amp;""="","",IF(AND(N('الإعدادات'!$B$7)&gt;0,L442&gt;='الإعدادات'!$B$7),"غياب متكرر",""))</f>
        <v/>
      </c>
      <c r="Q442" s="20">
        <f>IF(ISNUMBER(J442),IF(J442&gt;0,COUNTIFS($J$6:$J$505,"&gt;"&amp;J442)+COUNTIFS($J$6:J442,J442),""),"")</f>
        <v/>
      </c>
    </row>
    <row r="443">
      <c r="A443" s="5" t="n"/>
      <c r="B443" s="5" t="n"/>
      <c r="C443" s="17" t="n"/>
      <c r="D443" s="5" t="n"/>
      <c r="E443" s="18" t="n"/>
      <c r="F443" s="5" t="n"/>
      <c r="G443" s="6">
        <f>IF(A443&amp;""="","",IFERROR(INDEX('المجموعات'!$B$6:$B$105,MATCH(D443&amp;"",'المجموعات'!$A$6:$A$105,0))&amp;" - "&amp;INDEX('المجموعات'!$C$6:$C$105,MATCH(D443&amp;"",'المجموعات'!$A$6:$A$105,0)),"كود مجموعة غير موجود"))</f>
        <v/>
      </c>
      <c r="H443" s="21">
        <f>IF(A443&amp;""="","",IF(F443="متوقف",0,IFERROR(MAX(0,INDEX('المجموعات'!$F$6:$F$105,MATCH(D443&amp;"",'المجموعات'!$A$6:$A$105,0))-N(E443)),"")))</f>
        <v/>
      </c>
      <c r="I443" s="21">
        <f>IF(A443&amp;""="","",SUMIFS('الدفعات'!$E$6:$E$2005,'الدفعات'!$B$6:$B$2005,A443&amp;"",'الدفعات'!$C$6:$C$2005,D443&amp;"",'الدفعات'!$D$6:$D$2005,"&gt;="&amp;'الإعدادات'!$B$5,'الدفعات'!$D$6:$D$2005,"&lt;"&amp;'الإعدادات'!$B$6))</f>
        <v/>
      </c>
      <c r="J443" s="21">
        <f>IF(H443="","",ROUND(H443-I443,2))</f>
        <v/>
      </c>
      <c r="K443" s="20">
        <f>IF(A443&amp;""="","",COUNTIFS('الحضور'!$C$6:$C$3005,A443&amp;"",'الحضور'!$B$6:$B$3005,D443&amp;"",'الحضور'!$D$6:$D$3005,"حاضر",'الحضور'!$A$6:$A$3005,"&gt;="&amp;'الإعدادات'!$B$5,'الحضور'!$A$6:$A$3005,"&lt;"&amp;'الإعدادات'!$B$6))</f>
        <v/>
      </c>
      <c r="L443" s="20">
        <f>IF(A443&amp;""="","",COUNTIFS('الحضور'!$C$6:$C$3005,A443&amp;"",'الحضور'!$B$6:$B$3005,D443&amp;"",'الحضور'!$D$6:$D$3005,"غائب",'الحضور'!$A$6:$A$3005,"&gt;="&amp;'الإعدادات'!$B$5,'الحضور'!$A$6:$A$3005,"&lt;"&amp;'الإعدادات'!$B$6))</f>
        <v/>
      </c>
      <c r="M443" s="20">
        <f>IF(A443&amp;""="","",COUNTIFS('الحضور'!$C$6:$C$3005,A443&amp;"",'الحضور'!$B$6:$B$3005,D443&amp;"",'الحضور'!$D$6:$D$3005,"غائب بعذر",'الحضور'!$A$6:$A$3005,"&gt;="&amp;'الإعدادات'!$B$5,'الحضور'!$A$6:$A$3005,"&lt;"&amp;'الإعدادات'!$B$6))</f>
        <v/>
      </c>
      <c r="N443" s="22">
        <f>IF(A443&amp;""="","",IF(K443+L443=0,"",K443/(K443+L443)))</f>
        <v/>
      </c>
      <c r="O443" s="6">
        <f>IF(A443&amp;""="","",IF(H443="","كود مجموعة غير موجود",IF(F443="متوقف","متوقف",IF(J443&gt;0,IF(I443=0,"لم يدفع","جزئي"),"مسدد"))))</f>
        <v/>
      </c>
      <c r="P443" s="6">
        <f>IF(A443&amp;""="","",IF(AND(N('الإعدادات'!$B$7)&gt;0,L443&gt;='الإعدادات'!$B$7),"غياب متكرر",""))</f>
        <v/>
      </c>
      <c r="Q443" s="20">
        <f>IF(ISNUMBER(J443),IF(J443&gt;0,COUNTIFS($J$6:$J$505,"&gt;"&amp;J443)+COUNTIFS($J$6:J443,J443),""),"")</f>
        <v/>
      </c>
    </row>
    <row r="444">
      <c r="A444" s="5" t="n"/>
      <c r="B444" s="5" t="n"/>
      <c r="C444" s="17" t="n"/>
      <c r="D444" s="5" t="n"/>
      <c r="E444" s="18" t="n"/>
      <c r="F444" s="5" t="n"/>
      <c r="G444" s="6">
        <f>IF(A444&amp;""="","",IFERROR(INDEX('المجموعات'!$B$6:$B$105,MATCH(D444&amp;"",'المجموعات'!$A$6:$A$105,0))&amp;" - "&amp;INDEX('المجموعات'!$C$6:$C$105,MATCH(D444&amp;"",'المجموعات'!$A$6:$A$105,0)),"كود مجموعة غير موجود"))</f>
        <v/>
      </c>
      <c r="H444" s="21">
        <f>IF(A444&amp;""="","",IF(F444="متوقف",0,IFERROR(MAX(0,INDEX('المجموعات'!$F$6:$F$105,MATCH(D444&amp;"",'المجموعات'!$A$6:$A$105,0))-N(E444)),"")))</f>
        <v/>
      </c>
      <c r="I444" s="21">
        <f>IF(A444&amp;""="","",SUMIFS('الدفعات'!$E$6:$E$2005,'الدفعات'!$B$6:$B$2005,A444&amp;"",'الدفعات'!$C$6:$C$2005,D444&amp;"",'الدفعات'!$D$6:$D$2005,"&gt;="&amp;'الإعدادات'!$B$5,'الدفعات'!$D$6:$D$2005,"&lt;"&amp;'الإعدادات'!$B$6))</f>
        <v/>
      </c>
      <c r="J444" s="21">
        <f>IF(H444="","",ROUND(H444-I444,2))</f>
        <v/>
      </c>
      <c r="K444" s="20">
        <f>IF(A444&amp;""="","",COUNTIFS('الحضور'!$C$6:$C$3005,A444&amp;"",'الحضور'!$B$6:$B$3005,D444&amp;"",'الحضور'!$D$6:$D$3005,"حاضر",'الحضور'!$A$6:$A$3005,"&gt;="&amp;'الإعدادات'!$B$5,'الحضور'!$A$6:$A$3005,"&lt;"&amp;'الإعدادات'!$B$6))</f>
        <v/>
      </c>
      <c r="L444" s="20">
        <f>IF(A444&amp;""="","",COUNTIFS('الحضور'!$C$6:$C$3005,A444&amp;"",'الحضور'!$B$6:$B$3005,D444&amp;"",'الحضور'!$D$6:$D$3005,"غائب",'الحضور'!$A$6:$A$3005,"&gt;="&amp;'الإعدادات'!$B$5,'الحضور'!$A$6:$A$3005,"&lt;"&amp;'الإعدادات'!$B$6))</f>
        <v/>
      </c>
      <c r="M444" s="20">
        <f>IF(A444&amp;""="","",COUNTIFS('الحضور'!$C$6:$C$3005,A444&amp;"",'الحضور'!$B$6:$B$3005,D444&amp;"",'الحضور'!$D$6:$D$3005,"غائب بعذر",'الحضور'!$A$6:$A$3005,"&gt;="&amp;'الإعدادات'!$B$5,'الحضور'!$A$6:$A$3005,"&lt;"&amp;'الإعدادات'!$B$6))</f>
        <v/>
      </c>
      <c r="N444" s="22">
        <f>IF(A444&amp;""="","",IF(K444+L444=0,"",K444/(K444+L444)))</f>
        <v/>
      </c>
      <c r="O444" s="6">
        <f>IF(A444&amp;""="","",IF(H444="","كود مجموعة غير موجود",IF(F444="متوقف","متوقف",IF(J444&gt;0,IF(I444=0,"لم يدفع","جزئي"),"مسدد"))))</f>
        <v/>
      </c>
      <c r="P444" s="6">
        <f>IF(A444&amp;""="","",IF(AND(N('الإعدادات'!$B$7)&gt;0,L444&gt;='الإعدادات'!$B$7),"غياب متكرر",""))</f>
        <v/>
      </c>
      <c r="Q444" s="20">
        <f>IF(ISNUMBER(J444),IF(J444&gt;0,COUNTIFS($J$6:$J$505,"&gt;"&amp;J444)+COUNTIFS($J$6:J444,J444),""),"")</f>
        <v/>
      </c>
    </row>
    <row r="445">
      <c r="A445" s="5" t="n"/>
      <c r="B445" s="5" t="n"/>
      <c r="C445" s="17" t="n"/>
      <c r="D445" s="5" t="n"/>
      <c r="E445" s="18" t="n"/>
      <c r="F445" s="5" t="n"/>
      <c r="G445" s="6">
        <f>IF(A445&amp;""="","",IFERROR(INDEX('المجموعات'!$B$6:$B$105,MATCH(D445&amp;"",'المجموعات'!$A$6:$A$105,0))&amp;" - "&amp;INDEX('المجموعات'!$C$6:$C$105,MATCH(D445&amp;"",'المجموعات'!$A$6:$A$105,0)),"كود مجموعة غير موجود"))</f>
        <v/>
      </c>
      <c r="H445" s="21">
        <f>IF(A445&amp;""="","",IF(F445="متوقف",0,IFERROR(MAX(0,INDEX('المجموعات'!$F$6:$F$105,MATCH(D445&amp;"",'المجموعات'!$A$6:$A$105,0))-N(E445)),"")))</f>
        <v/>
      </c>
      <c r="I445" s="21">
        <f>IF(A445&amp;""="","",SUMIFS('الدفعات'!$E$6:$E$2005,'الدفعات'!$B$6:$B$2005,A445&amp;"",'الدفعات'!$C$6:$C$2005,D445&amp;"",'الدفعات'!$D$6:$D$2005,"&gt;="&amp;'الإعدادات'!$B$5,'الدفعات'!$D$6:$D$2005,"&lt;"&amp;'الإعدادات'!$B$6))</f>
        <v/>
      </c>
      <c r="J445" s="21">
        <f>IF(H445="","",ROUND(H445-I445,2))</f>
        <v/>
      </c>
      <c r="K445" s="20">
        <f>IF(A445&amp;""="","",COUNTIFS('الحضور'!$C$6:$C$3005,A445&amp;"",'الحضور'!$B$6:$B$3005,D445&amp;"",'الحضور'!$D$6:$D$3005,"حاضر",'الحضور'!$A$6:$A$3005,"&gt;="&amp;'الإعدادات'!$B$5,'الحضور'!$A$6:$A$3005,"&lt;"&amp;'الإعدادات'!$B$6))</f>
        <v/>
      </c>
      <c r="L445" s="20">
        <f>IF(A445&amp;""="","",COUNTIFS('الحضور'!$C$6:$C$3005,A445&amp;"",'الحضور'!$B$6:$B$3005,D445&amp;"",'الحضور'!$D$6:$D$3005,"غائب",'الحضور'!$A$6:$A$3005,"&gt;="&amp;'الإعدادات'!$B$5,'الحضور'!$A$6:$A$3005,"&lt;"&amp;'الإعدادات'!$B$6))</f>
        <v/>
      </c>
      <c r="M445" s="20">
        <f>IF(A445&amp;""="","",COUNTIFS('الحضور'!$C$6:$C$3005,A445&amp;"",'الحضور'!$B$6:$B$3005,D445&amp;"",'الحضور'!$D$6:$D$3005,"غائب بعذر",'الحضور'!$A$6:$A$3005,"&gt;="&amp;'الإعدادات'!$B$5,'الحضور'!$A$6:$A$3005,"&lt;"&amp;'الإعدادات'!$B$6))</f>
        <v/>
      </c>
      <c r="N445" s="22">
        <f>IF(A445&amp;""="","",IF(K445+L445=0,"",K445/(K445+L445)))</f>
        <v/>
      </c>
      <c r="O445" s="6">
        <f>IF(A445&amp;""="","",IF(H445="","كود مجموعة غير موجود",IF(F445="متوقف","متوقف",IF(J445&gt;0,IF(I445=0,"لم يدفع","جزئي"),"مسدد"))))</f>
        <v/>
      </c>
      <c r="P445" s="6">
        <f>IF(A445&amp;""="","",IF(AND(N('الإعدادات'!$B$7)&gt;0,L445&gt;='الإعدادات'!$B$7),"غياب متكرر",""))</f>
        <v/>
      </c>
      <c r="Q445" s="20">
        <f>IF(ISNUMBER(J445),IF(J445&gt;0,COUNTIFS($J$6:$J$505,"&gt;"&amp;J445)+COUNTIFS($J$6:J445,J445),""),"")</f>
        <v/>
      </c>
    </row>
    <row r="446">
      <c r="A446" s="5" t="n"/>
      <c r="B446" s="5" t="n"/>
      <c r="C446" s="17" t="n"/>
      <c r="D446" s="5" t="n"/>
      <c r="E446" s="18" t="n"/>
      <c r="F446" s="5" t="n"/>
      <c r="G446" s="6">
        <f>IF(A446&amp;""="","",IFERROR(INDEX('المجموعات'!$B$6:$B$105,MATCH(D446&amp;"",'المجموعات'!$A$6:$A$105,0))&amp;" - "&amp;INDEX('المجموعات'!$C$6:$C$105,MATCH(D446&amp;"",'المجموعات'!$A$6:$A$105,0)),"كود مجموعة غير موجود"))</f>
        <v/>
      </c>
      <c r="H446" s="21">
        <f>IF(A446&amp;""="","",IF(F446="متوقف",0,IFERROR(MAX(0,INDEX('المجموعات'!$F$6:$F$105,MATCH(D446&amp;"",'المجموعات'!$A$6:$A$105,0))-N(E446)),"")))</f>
        <v/>
      </c>
      <c r="I446" s="21">
        <f>IF(A446&amp;""="","",SUMIFS('الدفعات'!$E$6:$E$2005,'الدفعات'!$B$6:$B$2005,A446&amp;"",'الدفعات'!$C$6:$C$2005,D446&amp;"",'الدفعات'!$D$6:$D$2005,"&gt;="&amp;'الإعدادات'!$B$5,'الدفعات'!$D$6:$D$2005,"&lt;"&amp;'الإعدادات'!$B$6))</f>
        <v/>
      </c>
      <c r="J446" s="21">
        <f>IF(H446="","",ROUND(H446-I446,2))</f>
        <v/>
      </c>
      <c r="K446" s="20">
        <f>IF(A446&amp;""="","",COUNTIFS('الحضور'!$C$6:$C$3005,A446&amp;"",'الحضور'!$B$6:$B$3005,D446&amp;"",'الحضور'!$D$6:$D$3005,"حاضر",'الحضور'!$A$6:$A$3005,"&gt;="&amp;'الإعدادات'!$B$5,'الحضور'!$A$6:$A$3005,"&lt;"&amp;'الإعدادات'!$B$6))</f>
        <v/>
      </c>
      <c r="L446" s="20">
        <f>IF(A446&amp;""="","",COUNTIFS('الحضور'!$C$6:$C$3005,A446&amp;"",'الحضور'!$B$6:$B$3005,D446&amp;"",'الحضور'!$D$6:$D$3005,"غائب",'الحضور'!$A$6:$A$3005,"&gt;="&amp;'الإعدادات'!$B$5,'الحضور'!$A$6:$A$3005,"&lt;"&amp;'الإعدادات'!$B$6))</f>
        <v/>
      </c>
      <c r="M446" s="20">
        <f>IF(A446&amp;""="","",COUNTIFS('الحضور'!$C$6:$C$3005,A446&amp;"",'الحضور'!$B$6:$B$3005,D446&amp;"",'الحضور'!$D$6:$D$3005,"غائب بعذر",'الحضور'!$A$6:$A$3005,"&gt;="&amp;'الإعدادات'!$B$5,'الحضور'!$A$6:$A$3005,"&lt;"&amp;'الإعدادات'!$B$6))</f>
        <v/>
      </c>
      <c r="N446" s="22">
        <f>IF(A446&amp;""="","",IF(K446+L446=0,"",K446/(K446+L446)))</f>
        <v/>
      </c>
      <c r="O446" s="6">
        <f>IF(A446&amp;""="","",IF(H446="","كود مجموعة غير موجود",IF(F446="متوقف","متوقف",IF(J446&gt;0,IF(I446=0,"لم يدفع","جزئي"),"مسدد"))))</f>
        <v/>
      </c>
      <c r="P446" s="6">
        <f>IF(A446&amp;""="","",IF(AND(N('الإعدادات'!$B$7)&gt;0,L446&gt;='الإعدادات'!$B$7),"غياب متكرر",""))</f>
        <v/>
      </c>
      <c r="Q446" s="20">
        <f>IF(ISNUMBER(J446),IF(J446&gt;0,COUNTIFS($J$6:$J$505,"&gt;"&amp;J446)+COUNTIFS($J$6:J446,J446),""),"")</f>
        <v/>
      </c>
    </row>
    <row r="447">
      <c r="A447" s="5" t="n"/>
      <c r="B447" s="5" t="n"/>
      <c r="C447" s="17" t="n"/>
      <c r="D447" s="5" t="n"/>
      <c r="E447" s="18" t="n"/>
      <c r="F447" s="5" t="n"/>
      <c r="G447" s="6">
        <f>IF(A447&amp;""="","",IFERROR(INDEX('المجموعات'!$B$6:$B$105,MATCH(D447&amp;"",'المجموعات'!$A$6:$A$105,0))&amp;" - "&amp;INDEX('المجموعات'!$C$6:$C$105,MATCH(D447&amp;"",'المجموعات'!$A$6:$A$105,0)),"كود مجموعة غير موجود"))</f>
        <v/>
      </c>
      <c r="H447" s="21">
        <f>IF(A447&amp;""="","",IF(F447="متوقف",0,IFERROR(MAX(0,INDEX('المجموعات'!$F$6:$F$105,MATCH(D447&amp;"",'المجموعات'!$A$6:$A$105,0))-N(E447)),"")))</f>
        <v/>
      </c>
      <c r="I447" s="21">
        <f>IF(A447&amp;""="","",SUMIFS('الدفعات'!$E$6:$E$2005,'الدفعات'!$B$6:$B$2005,A447&amp;"",'الدفعات'!$C$6:$C$2005,D447&amp;"",'الدفعات'!$D$6:$D$2005,"&gt;="&amp;'الإعدادات'!$B$5,'الدفعات'!$D$6:$D$2005,"&lt;"&amp;'الإعدادات'!$B$6))</f>
        <v/>
      </c>
      <c r="J447" s="21">
        <f>IF(H447="","",ROUND(H447-I447,2))</f>
        <v/>
      </c>
      <c r="K447" s="20">
        <f>IF(A447&amp;""="","",COUNTIFS('الحضور'!$C$6:$C$3005,A447&amp;"",'الحضور'!$B$6:$B$3005,D447&amp;"",'الحضور'!$D$6:$D$3005,"حاضر",'الحضور'!$A$6:$A$3005,"&gt;="&amp;'الإعدادات'!$B$5,'الحضور'!$A$6:$A$3005,"&lt;"&amp;'الإعدادات'!$B$6))</f>
        <v/>
      </c>
      <c r="L447" s="20">
        <f>IF(A447&amp;""="","",COUNTIFS('الحضور'!$C$6:$C$3005,A447&amp;"",'الحضور'!$B$6:$B$3005,D447&amp;"",'الحضور'!$D$6:$D$3005,"غائب",'الحضور'!$A$6:$A$3005,"&gt;="&amp;'الإعدادات'!$B$5,'الحضور'!$A$6:$A$3005,"&lt;"&amp;'الإعدادات'!$B$6))</f>
        <v/>
      </c>
      <c r="M447" s="20">
        <f>IF(A447&amp;""="","",COUNTIFS('الحضور'!$C$6:$C$3005,A447&amp;"",'الحضور'!$B$6:$B$3005,D447&amp;"",'الحضور'!$D$6:$D$3005,"غائب بعذر",'الحضور'!$A$6:$A$3005,"&gt;="&amp;'الإعدادات'!$B$5,'الحضور'!$A$6:$A$3005,"&lt;"&amp;'الإعدادات'!$B$6))</f>
        <v/>
      </c>
      <c r="N447" s="22">
        <f>IF(A447&amp;""="","",IF(K447+L447=0,"",K447/(K447+L447)))</f>
        <v/>
      </c>
      <c r="O447" s="6">
        <f>IF(A447&amp;""="","",IF(H447="","كود مجموعة غير موجود",IF(F447="متوقف","متوقف",IF(J447&gt;0,IF(I447=0,"لم يدفع","جزئي"),"مسدد"))))</f>
        <v/>
      </c>
      <c r="P447" s="6">
        <f>IF(A447&amp;""="","",IF(AND(N('الإعدادات'!$B$7)&gt;0,L447&gt;='الإعدادات'!$B$7),"غياب متكرر",""))</f>
        <v/>
      </c>
      <c r="Q447" s="20">
        <f>IF(ISNUMBER(J447),IF(J447&gt;0,COUNTIFS($J$6:$J$505,"&gt;"&amp;J447)+COUNTIFS($J$6:J447,J447),""),"")</f>
        <v/>
      </c>
    </row>
    <row r="448">
      <c r="A448" s="5" t="n"/>
      <c r="B448" s="5" t="n"/>
      <c r="C448" s="17" t="n"/>
      <c r="D448" s="5" t="n"/>
      <c r="E448" s="18" t="n"/>
      <c r="F448" s="5" t="n"/>
      <c r="G448" s="6">
        <f>IF(A448&amp;""="","",IFERROR(INDEX('المجموعات'!$B$6:$B$105,MATCH(D448&amp;"",'المجموعات'!$A$6:$A$105,0))&amp;" - "&amp;INDEX('المجموعات'!$C$6:$C$105,MATCH(D448&amp;"",'المجموعات'!$A$6:$A$105,0)),"كود مجموعة غير موجود"))</f>
        <v/>
      </c>
      <c r="H448" s="21">
        <f>IF(A448&amp;""="","",IF(F448="متوقف",0,IFERROR(MAX(0,INDEX('المجموعات'!$F$6:$F$105,MATCH(D448&amp;"",'المجموعات'!$A$6:$A$105,0))-N(E448)),"")))</f>
        <v/>
      </c>
      <c r="I448" s="21">
        <f>IF(A448&amp;""="","",SUMIFS('الدفعات'!$E$6:$E$2005,'الدفعات'!$B$6:$B$2005,A448&amp;"",'الدفعات'!$C$6:$C$2005,D448&amp;"",'الدفعات'!$D$6:$D$2005,"&gt;="&amp;'الإعدادات'!$B$5,'الدفعات'!$D$6:$D$2005,"&lt;"&amp;'الإعدادات'!$B$6))</f>
        <v/>
      </c>
      <c r="J448" s="21">
        <f>IF(H448="","",ROUND(H448-I448,2))</f>
        <v/>
      </c>
      <c r="K448" s="20">
        <f>IF(A448&amp;""="","",COUNTIFS('الحضور'!$C$6:$C$3005,A448&amp;"",'الحضور'!$B$6:$B$3005,D448&amp;"",'الحضور'!$D$6:$D$3005,"حاضر",'الحضور'!$A$6:$A$3005,"&gt;="&amp;'الإعدادات'!$B$5,'الحضور'!$A$6:$A$3005,"&lt;"&amp;'الإعدادات'!$B$6))</f>
        <v/>
      </c>
      <c r="L448" s="20">
        <f>IF(A448&amp;""="","",COUNTIFS('الحضور'!$C$6:$C$3005,A448&amp;"",'الحضور'!$B$6:$B$3005,D448&amp;"",'الحضور'!$D$6:$D$3005,"غائب",'الحضور'!$A$6:$A$3005,"&gt;="&amp;'الإعدادات'!$B$5,'الحضور'!$A$6:$A$3005,"&lt;"&amp;'الإعدادات'!$B$6))</f>
        <v/>
      </c>
      <c r="M448" s="20">
        <f>IF(A448&amp;""="","",COUNTIFS('الحضور'!$C$6:$C$3005,A448&amp;"",'الحضور'!$B$6:$B$3005,D448&amp;"",'الحضور'!$D$6:$D$3005,"غائب بعذر",'الحضور'!$A$6:$A$3005,"&gt;="&amp;'الإعدادات'!$B$5,'الحضور'!$A$6:$A$3005,"&lt;"&amp;'الإعدادات'!$B$6))</f>
        <v/>
      </c>
      <c r="N448" s="22">
        <f>IF(A448&amp;""="","",IF(K448+L448=0,"",K448/(K448+L448)))</f>
        <v/>
      </c>
      <c r="O448" s="6">
        <f>IF(A448&amp;""="","",IF(H448="","كود مجموعة غير موجود",IF(F448="متوقف","متوقف",IF(J448&gt;0,IF(I448=0,"لم يدفع","جزئي"),"مسدد"))))</f>
        <v/>
      </c>
      <c r="P448" s="6">
        <f>IF(A448&amp;""="","",IF(AND(N('الإعدادات'!$B$7)&gt;0,L448&gt;='الإعدادات'!$B$7),"غياب متكرر",""))</f>
        <v/>
      </c>
      <c r="Q448" s="20">
        <f>IF(ISNUMBER(J448),IF(J448&gt;0,COUNTIFS($J$6:$J$505,"&gt;"&amp;J448)+COUNTIFS($J$6:J448,J448),""),"")</f>
        <v/>
      </c>
    </row>
    <row r="449">
      <c r="A449" s="5" t="n"/>
      <c r="B449" s="5" t="n"/>
      <c r="C449" s="17" t="n"/>
      <c r="D449" s="5" t="n"/>
      <c r="E449" s="18" t="n"/>
      <c r="F449" s="5" t="n"/>
      <c r="G449" s="6">
        <f>IF(A449&amp;""="","",IFERROR(INDEX('المجموعات'!$B$6:$B$105,MATCH(D449&amp;"",'المجموعات'!$A$6:$A$105,0))&amp;" - "&amp;INDEX('المجموعات'!$C$6:$C$105,MATCH(D449&amp;"",'المجموعات'!$A$6:$A$105,0)),"كود مجموعة غير موجود"))</f>
        <v/>
      </c>
      <c r="H449" s="21">
        <f>IF(A449&amp;""="","",IF(F449="متوقف",0,IFERROR(MAX(0,INDEX('المجموعات'!$F$6:$F$105,MATCH(D449&amp;"",'المجموعات'!$A$6:$A$105,0))-N(E449)),"")))</f>
        <v/>
      </c>
      <c r="I449" s="21">
        <f>IF(A449&amp;""="","",SUMIFS('الدفعات'!$E$6:$E$2005,'الدفعات'!$B$6:$B$2005,A449&amp;"",'الدفعات'!$C$6:$C$2005,D449&amp;"",'الدفعات'!$D$6:$D$2005,"&gt;="&amp;'الإعدادات'!$B$5,'الدفعات'!$D$6:$D$2005,"&lt;"&amp;'الإعدادات'!$B$6))</f>
        <v/>
      </c>
      <c r="J449" s="21">
        <f>IF(H449="","",ROUND(H449-I449,2))</f>
        <v/>
      </c>
      <c r="K449" s="20">
        <f>IF(A449&amp;""="","",COUNTIFS('الحضور'!$C$6:$C$3005,A449&amp;"",'الحضور'!$B$6:$B$3005,D449&amp;"",'الحضور'!$D$6:$D$3005,"حاضر",'الحضور'!$A$6:$A$3005,"&gt;="&amp;'الإعدادات'!$B$5,'الحضور'!$A$6:$A$3005,"&lt;"&amp;'الإعدادات'!$B$6))</f>
        <v/>
      </c>
      <c r="L449" s="20">
        <f>IF(A449&amp;""="","",COUNTIFS('الحضور'!$C$6:$C$3005,A449&amp;"",'الحضور'!$B$6:$B$3005,D449&amp;"",'الحضور'!$D$6:$D$3005,"غائب",'الحضور'!$A$6:$A$3005,"&gt;="&amp;'الإعدادات'!$B$5,'الحضور'!$A$6:$A$3005,"&lt;"&amp;'الإعدادات'!$B$6))</f>
        <v/>
      </c>
      <c r="M449" s="20">
        <f>IF(A449&amp;""="","",COUNTIFS('الحضور'!$C$6:$C$3005,A449&amp;"",'الحضور'!$B$6:$B$3005,D449&amp;"",'الحضور'!$D$6:$D$3005,"غائب بعذر",'الحضور'!$A$6:$A$3005,"&gt;="&amp;'الإعدادات'!$B$5,'الحضور'!$A$6:$A$3005,"&lt;"&amp;'الإعدادات'!$B$6))</f>
        <v/>
      </c>
      <c r="N449" s="22">
        <f>IF(A449&amp;""="","",IF(K449+L449=0,"",K449/(K449+L449)))</f>
        <v/>
      </c>
      <c r="O449" s="6">
        <f>IF(A449&amp;""="","",IF(H449="","كود مجموعة غير موجود",IF(F449="متوقف","متوقف",IF(J449&gt;0,IF(I449=0,"لم يدفع","جزئي"),"مسدد"))))</f>
        <v/>
      </c>
      <c r="P449" s="6">
        <f>IF(A449&amp;""="","",IF(AND(N('الإعدادات'!$B$7)&gt;0,L449&gt;='الإعدادات'!$B$7),"غياب متكرر",""))</f>
        <v/>
      </c>
      <c r="Q449" s="20">
        <f>IF(ISNUMBER(J449),IF(J449&gt;0,COUNTIFS($J$6:$J$505,"&gt;"&amp;J449)+COUNTIFS($J$6:J449,J449),""),"")</f>
        <v/>
      </c>
    </row>
    <row r="450">
      <c r="A450" s="5" t="n"/>
      <c r="B450" s="5" t="n"/>
      <c r="C450" s="17" t="n"/>
      <c r="D450" s="5" t="n"/>
      <c r="E450" s="18" t="n"/>
      <c r="F450" s="5" t="n"/>
      <c r="G450" s="6">
        <f>IF(A450&amp;""="","",IFERROR(INDEX('المجموعات'!$B$6:$B$105,MATCH(D450&amp;"",'المجموعات'!$A$6:$A$105,0))&amp;" - "&amp;INDEX('المجموعات'!$C$6:$C$105,MATCH(D450&amp;"",'المجموعات'!$A$6:$A$105,0)),"كود مجموعة غير موجود"))</f>
        <v/>
      </c>
      <c r="H450" s="21">
        <f>IF(A450&amp;""="","",IF(F450="متوقف",0,IFERROR(MAX(0,INDEX('المجموعات'!$F$6:$F$105,MATCH(D450&amp;"",'المجموعات'!$A$6:$A$105,0))-N(E450)),"")))</f>
        <v/>
      </c>
      <c r="I450" s="21">
        <f>IF(A450&amp;""="","",SUMIFS('الدفعات'!$E$6:$E$2005,'الدفعات'!$B$6:$B$2005,A450&amp;"",'الدفعات'!$C$6:$C$2005,D450&amp;"",'الدفعات'!$D$6:$D$2005,"&gt;="&amp;'الإعدادات'!$B$5,'الدفعات'!$D$6:$D$2005,"&lt;"&amp;'الإعدادات'!$B$6))</f>
        <v/>
      </c>
      <c r="J450" s="21">
        <f>IF(H450="","",ROUND(H450-I450,2))</f>
        <v/>
      </c>
      <c r="K450" s="20">
        <f>IF(A450&amp;""="","",COUNTIFS('الحضور'!$C$6:$C$3005,A450&amp;"",'الحضور'!$B$6:$B$3005,D450&amp;"",'الحضور'!$D$6:$D$3005,"حاضر",'الحضور'!$A$6:$A$3005,"&gt;="&amp;'الإعدادات'!$B$5,'الحضور'!$A$6:$A$3005,"&lt;"&amp;'الإعدادات'!$B$6))</f>
        <v/>
      </c>
      <c r="L450" s="20">
        <f>IF(A450&amp;""="","",COUNTIFS('الحضور'!$C$6:$C$3005,A450&amp;"",'الحضور'!$B$6:$B$3005,D450&amp;"",'الحضور'!$D$6:$D$3005,"غائب",'الحضور'!$A$6:$A$3005,"&gt;="&amp;'الإعدادات'!$B$5,'الحضور'!$A$6:$A$3005,"&lt;"&amp;'الإعدادات'!$B$6))</f>
        <v/>
      </c>
      <c r="M450" s="20">
        <f>IF(A450&amp;""="","",COUNTIFS('الحضور'!$C$6:$C$3005,A450&amp;"",'الحضور'!$B$6:$B$3005,D450&amp;"",'الحضور'!$D$6:$D$3005,"غائب بعذر",'الحضور'!$A$6:$A$3005,"&gt;="&amp;'الإعدادات'!$B$5,'الحضور'!$A$6:$A$3005,"&lt;"&amp;'الإعدادات'!$B$6))</f>
        <v/>
      </c>
      <c r="N450" s="22">
        <f>IF(A450&amp;""="","",IF(K450+L450=0,"",K450/(K450+L450)))</f>
        <v/>
      </c>
      <c r="O450" s="6">
        <f>IF(A450&amp;""="","",IF(H450="","كود مجموعة غير موجود",IF(F450="متوقف","متوقف",IF(J450&gt;0,IF(I450=0,"لم يدفع","جزئي"),"مسدد"))))</f>
        <v/>
      </c>
      <c r="P450" s="6">
        <f>IF(A450&amp;""="","",IF(AND(N('الإعدادات'!$B$7)&gt;0,L450&gt;='الإعدادات'!$B$7),"غياب متكرر",""))</f>
        <v/>
      </c>
      <c r="Q450" s="20">
        <f>IF(ISNUMBER(J450),IF(J450&gt;0,COUNTIFS($J$6:$J$505,"&gt;"&amp;J450)+COUNTIFS($J$6:J450,J450),""),"")</f>
        <v/>
      </c>
    </row>
    <row r="451">
      <c r="A451" s="5" t="n"/>
      <c r="B451" s="5" t="n"/>
      <c r="C451" s="17" t="n"/>
      <c r="D451" s="5" t="n"/>
      <c r="E451" s="18" t="n"/>
      <c r="F451" s="5" t="n"/>
      <c r="G451" s="6">
        <f>IF(A451&amp;""="","",IFERROR(INDEX('المجموعات'!$B$6:$B$105,MATCH(D451&amp;"",'المجموعات'!$A$6:$A$105,0))&amp;" - "&amp;INDEX('المجموعات'!$C$6:$C$105,MATCH(D451&amp;"",'المجموعات'!$A$6:$A$105,0)),"كود مجموعة غير موجود"))</f>
        <v/>
      </c>
      <c r="H451" s="21">
        <f>IF(A451&amp;""="","",IF(F451="متوقف",0,IFERROR(MAX(0,INDEX('المجموعات'!$F$6:$F$105,MATCH(D451&amp;"",'المجموعات'!$A$6:$A$105,0))-N(E451)),"")))</f>
        <v/>
      </c>
      <c r="I451" s="21">
        <f>IF(A451&amp;""="","",SUMIFS('الدفعات'!$E$6:$E$2005,'الدفعات'!$B$6:$B$2005,A451&amp;"",'الدفعات'!$C$6:$C$2005,D451&amp;"",'الدفعات'!$D$6:$D$2005,"&gt;="&amp;'الإعدادات'!$B$5,'الدفعات'!$D$6:$D$2005,"&lt;"&amp;'الإعدادات'!$B$6))</f>
        <v/>
      </c>
      <c r="J451" s="21">
        <f>IF(H451="","",ROUND(H451-I451,2))</f>
        <v/>
      </c>
      <c r="K451" s="20">
        <f>IF(A451&amp;""="","",COUNTIFS('الحضور'!$C$6:$C$3005,A451&amp;"",'الحضور'!$B$6:$B$3005,D451&amp;"",'الحضور'!$D$6:$D$3005,"حاضر",'الحضور'!$A$6:$A$3005,"&gt;="&amp;'الإعدادات'!$B$5,'الحضور'!$A$6:$A$3005,"&lt;"&amp;'الإعدادات'!$B$6))</f>
        <v/>
      </c>
      <c r="L451" s="20">
        <f>IF(A451&amp;""="","",COUNTIFS('الحضور'!$C$6:$C$3005,A451&amp;"",'الحضور'!$B$6:$B$3005,D451&amp;"",'الحضور'!$D$6:$D$3005,"غائب",'الحضور'!$A$6:$A$3005,"&gt;="&amp;'الإعدادات'!$B$5,'الحضور'!$A$6:$A$3005,"&lt;"&amp;'الإعدادات'!$B$6))</f>
        <v/>
      </c>
      <c r="M451" s="20">
        <f>IF(A451&amp;""="","",COUNTIFS('الحضور'!$C$6:$C$3005,A451&amp;"",'الحضور'!$B$6:$B$3005,D451&amp;"",'الحضور'!$D$6:$D$3005,"غائب بعذر",'الحضور'!$A$6:$A$3005,"&gt;="&amp;'الإعدادات'!$B$5,'الحضور'!$A$6:$A$3005,"&lt;"&amp;'الإعدادات'!$B$6))</f>
        <v/>
      </c>
      <c r="N451" s="22">
        <f>IF(A451&amp;""="","",IF(K451+L451=0,"",K451/(K451+L451)))</f>
        <v/>
      </c>
      <c r="O451" s="6">
        <f>IF(A451&amp;""="","",IF(H451="","كود مجموعة غير موجود",IF(F451="متوقف","متوقف",IF(J451&gt;0,IF(I451=0,"لم يدفع","جزئي"),"مسدد"))))</f>
        <v/>
      </c>
      <c r="P451" s="6">
        <f>IF(A451&amp;""="","",IF(AND(N('الإعدادات'!$B$7)&gt;0,L451&gt;='الإعدادات'!$B$7),"غياب متكرر",""))</f>
        <v/>
      </c>
      <c r="Q451" s="20">
        <f>IF(ISNUMBER(J451),IF(J451&gt;0,COUNTIFS($J$6:$J$505,"&gt;"&amp;J451)+COUNTIFS($J$6:J451,J451),""),"")</f>
        <v/>
      </c>
    </row>
    <row r="452">
      <c r="A452" s="5" t="n"/>
      <c r="B452" s="5" t="n"/>
      <c r="C452" s="17" t="n"/>
      <c r="D452" s="5" t="n"/>
      <c r="E452" s="18" t="n"/>
      <c r="F452" s="5" t="n"/>
      <c r="G452" s="6">
        <f>IF(A452&amp;""="","",IFERROR(INDEX('المجموعات'!$B$6:$B$105,MATCH(D452&amp;"",'المجموعات'!$A$6:$A$105,0))&amp;" - "&amp;INDEX('المجموعات'!$C$6:$C$105,MATCH(D452&amp;"",'المجموعات'!$A$6:$A$105,0)),"كود مجموعة غير موجود"))</f>
        <v/>
      </c>
      <c r="H452" s="21">
        <f>IF(A452&amp;""="","",IF(F452="متوقف",0,IFERROR(MAX(0,INDEX('المجموعات'!$F$6:$F$105,MATCH(D452&amp;"",'المجموعات'!$A$6:$A$105,0))-N(E452)),"")))</f>
        <v/>
      </c>
      <c r="I452" s="21">
        <f>IF(A452&amp;""="","",SUMIFS('الدفعات'!$E$6:$E$2005,'الدفعات'!$B$6:$B$2005,A452&amp;"",'الدفعات'!$C$6:$C$2005,D452&amp;"",'الدفعات'!$D$6:$D$2005,"&gt;="&amp;'الإعدادات'!$B$5,'الدفعات'!$D$6:$D$2005,"&lt;"&amp;'الإعدادات'!$B$6))</f>
        <v/>
      </c>
      <c r="J452" s="21">
        <f>IF(H452="","",ROUND(H452-I452,2))</f>
        <v/>
      </c>
      <c r="K452" s="20">
        <f>IF(A452&amp;""="","",COUNTIFS('الحضور'!$C$6:$C$3005,A452&amp;"",'الحضور'!$B$6:$B$3005,D452&amp;"",'الحضور'!$D$6:$D$3005,"حاضر",'الحضور'!$A$6:$A$3005,"&gt;="&amp;'الإعدادات'!$B$5,'الحضور'!$A$6:$A$3005,"&lt;"&amp;'الإعدادات'!$B$6))</f>
        <v/>
      </c>
      <c r="L452" s="20">
        <f>IF(A452&amp;""="","",COUNTIFS('الحضور'!$C$6:$C$3005,A452&amp;"",'الحضور'!$B$6:$B$3005,D452&amp;"",'الحضور'!$D$6:$D$3005,"غائب",'الحضور'!$A$6:$A$3005,"&gt;="&amp;'الإعدادات'!$B$5,'الحضور'!$A$6:$A$3005,"&lt;"&amp;'الإعدادات'!$B$6))</f>
        <v/>
      </c>
      <c r="M452" s="20">
        <f>IF(A452&amp;""="","",COUNTIFS('الحضور'!$C$6:$C$3005,A452&amp;"",'الحضور'!$B$6:$B$3005,D452&amp;"",'الحضور'!$D$6:$D$3005,"غائب بعذر",'الحضور'!$A$6:$A$3005,"&gt;="&amp;'الإعدادات'!$B$5,'الحضور'!$A$6:$A$3005,"&lt;"&amp;'الإعدادات'!$B$6))</f>
        <v/>
      </c>
      <c r="N452" s="22">
        <f>IF(A452&amp;""="","",IF(K452+L452=0,"",K452/(K452+L452)))</f>
        <v/>
      </c>
      <c r="O452" s="6">
        <f>IF(A452&amp;""="","",IF(H452="","كود مجموعة غير موجود",IF(F452="متوقف","متوقف",IF(J452&gt;0,IF(I452=0,"لم يدفع","جزئي"),"مسدد"))))</f>
        <v/>
      </c>
      <c r="P452" s="6">
        <f>IF(A452&amp;""="","",IF(AND(N('الإعدادات'!$B$7)&gt;0,L452&gt;='الإعدادات'!$B$7),"غياب متكرر",""))</f>
        <v/>
      </c>
      <c r="Q452" s="20">
        <f>IF(ISNUMBER(J452),IF(J452&gt;0,COUNTIFS($J$6:$J$505,"&gt;"&amp;J452)+COUNTIFS($J$6:J452,J452),""),"")</f>
        <v/>
      </c>
    </row>
    <row r="453">
      <c r="A453" s="5" t="n"/>
      <c r="B453" s="5" t="n"/>
      <c r="C453" s="17" t="n"/>
      <c r="D453" s="5" t="n"/>
      <c r="E453" s="18" t="n"/>
      <c r="F453" s="5" t="n"/>
      <c r="G453" s="6">
        <f>IF(A453&amp;""="","",IFERROR(INDEX('المجموعات'!$B$6:$B$105,MATCH(D453&amp;"",'المجموعات'!$A$6:$A$105,0))&amp;" - "&amp;INDEX('المجموعات'!$C$6:$C$105,MATCH(D453&amp;"",'المجموعات'!$A$6:$A$105,0)),"كود مجموعة غير موجود"))</f>
        <v/>
      </c>
      <c r="H453" s="21">
        <f>IF(A453&amp;""="","",IF(F453="متوقف",0,IFERROR(MAX(0,INDEX('المجموعات'!$F$6:$F$105,MATCH(D453&amp;"",'المجموعات'!$A$6:$A$105,0))-N(E453)),"")))</f>
        <v/>
      </c>
      <c r="I453" s="21">
        <f>IF(A453&amp;""="","",SUMIFS('الدفعات'!$E$6:$E$2005,'الدفعات'!$B$6:$B$2005,A453&amp;"",'الدفعات'!$C$6:$C$2005,D453&amp;"",'الدفعات'!$D$6:$D$2005,"&gt;="&amp;'الإعدادات'!$B$5,'الدفعات'!$D$6:$D$2005,"&lt;"&amp;'الإعدادات'!$B$6))</f>
        <v/>
      </c>
      <c r="J453" s="21">
        <f>IF(H453="","",ROUND(H453-I453,2))</f>
        <v/>
      </c>
      <c r="K453" s="20">
        <f>IF(A453&amp;""="","",COUNTIFS('الحضور'!$C$6:$C$3005,A453&amp;"",'الحضور'!$B$6:$B$3005,D453&amp;"",'الحضور'!$D$6:$D$3005,"حاضر",'الحضور'!$A$6:$A$3005,"&gt;="&amp;'الإعدادات'!$B$5,'الحضور'!$A$6:$A$3005,"&lt;"&amp;'الإعدادات'!$B$6))</f>
        <v/>
      </c>
      <c r="L453" s="20">
        <f>IF(A453&amp;""="","",COUNTIFS('الحضور'!$C$6:$C$3005,A453&amp;"",'الحضور'!$B$6:$B$3005,D453&amp;"",'الحضور'!$D$6:$D$3005,"غائب",'الحضور'!$A$6:$A$3005,"&gt;="&amp;'الإعدادات'!$B$5,'الحضور'!$A$6:$A$3005,"&lt;"&amp;'الإعدادات'!$B$6))</f>
        <v/>
      </c>
      <c r="M453" s="20">
        <f>IF(A453&amp;""="","",COUNTIFS('الحضور'!$C$6:$C$3005,A453&amp;"",'الحضور'!$B$6:$B$3005,D453&amp;"",'الحضور'!$D$6:$D$3005,"غائب بعذر",'الحضور'!$A$6:$A$3005,"&gt;="&amp;'الإعدادات'!$B$5,'الحضور'!$A$6:$A$3005,"&lt;"&amp;'الإعدادات'!$B$6))</f>
        <v/>
      </c>
      <c r="N453" s="22">
        <f>IF(A453&amp;""="","",IF(K453+L453=0,"",K453/(K453+L453)))</f>
        <v/>
      </c>
      <c r="O453" s="6">
        <f>IF(A453&amp;""="","",IF(H453="","كود مجموعة غير موجود",IF(F453="متوقف","متوقف",IF(J453&gt;0,IF(I453=0,"لم يدفع","جزئي"),"مسدد"))))</f>
        <v/>
      </c>
      <c r="P453" s="6">
        <f>IF(A453&amp;""="","",IF(AND(N('الإعدادات'!$B$7)&gt;0,L453&gt;='الإعدادات'!$B$7),"غياب متكرر",""))</f>
        <v/>
      </c>
      <c r="Q453" s="20">
        <f>IF(ISNUMBER(J453),IF(J453&gt;0,COUNTIFS($J$6:$J$505,"&gt;"&amp;J453)+COUNTIFS($J$6:J453,J453),""),"")</f>
        <v/>
      </c>
    </row>
    <row r="454">
      <c r="A454" s="5" t="n"/>
      <c r="B454" s="5" t="n"/>
      <c r="C454" s="17" t="n"/>
      <c r="D454" s="5" t="n"/>
      <c r="E454" s="18" t="n"/>
      <c r="F454" s="5" t="n"/>
      <c r="G454" s="6">
        <f>IF(A454&amp;""="","",IFERROR(INDEX('المجموعات'!$B$6:$B$105,MATCH(D454&amp;"",'المجموعات'!$A$6:$A$105,0))&amp;" - "&amp;INDEX('المجموعات'!$C$6:$C$105,MATCH(D454&amp;"",'المجموعات'!$A$6:$A$105,0)),"كود مجموعة غير موجود"))</f>
        <v/>
      </c>
      <c r="H454" s="21">
        <f>IF(A454&amp;""="","",IF(F454="متوقف",0,IFERROR(MAX(0,INDEX('المجموعات'!$F$6:$F$105,MATCH(D454&amp;"",'المجموعات'!$A$6:$A$105,0))-N(E454)),"")))</f>
        <v/>
      </c>
      <c r="I454" s="21">
        <f>IF(A454&amp;""="","",SUMIFS('الدفعات'!$E$6:$E$2005,'الدفعات'!$B$6:$B$2005,A454&amp;"",'الدفعات'!$C$6:$C$2005,D454&amp;"",'الدفعات'!$D$6:$D$2005,"&gt;="&amp;'الإعدادات'!$B$5,'الدفعات'!$D$6:$D$2005,"&lt;"&amp;'الإعدادات'!$B$6))</f>
        <v/>
      </c>
      <c r="J454" s="21">
        <f>IF(H454="","",ROUND(H454-I454,2))</f>
        <v/>
      </c>
      <c r="K454" s="20">
        <f>IF(A454&amp;""="","",COUNTIFS('الحضور'!$C$6:$C$3005,A454&amp;"",'الحضور'!$B$6:$B$3005,D454&amp;"",'الحضور'!$D$6:$D$3005,"حاضر",'الحضور'!$A$6:$A$3005,"&gt;="&amp;'الإعدادات'!$B$5,'الحضور'!$A$6:$A$3005,"&lt;"&amp;'الإعدادات'!$B$6))</f>
        <v/>
      </c>
      <c r="L454" s="20">
        <f>IF(A454&amp;""="","",COUNTIFS('الحضور'!$C$6:$C$3005,A454&amp;"",'الحضور'!$B$6:$B$3005,D454&amp;"",'الحضور'!$D$6:$D$3005,"غائب",'الحضور'!$A$6:$A$3005,"&gt;="&amp;'الإعدادات'!$B$5,'الحضور'!$A$6:$A$3005,"&lt;"&amp;'الإعدادات'!$B$6))</f>
        <v/>
      </c>
      <c r="M454" s="20">
        <f>IF(A454&amp;""="","",COUNTIFS('الحضور'!$C$6:$C$3005,A454&amp;"",'الحضور'!$B$6:$B$3005,D454&amp;"",'الحضور'!$D$6:$D$3005,"غائب بعذر",'الحضور'!$A$6:$A$3005,"&gt;="&amp;'الإعدادات'!$B$5,'الحضور'!$A$6:$A$3005,"&lt;"&amp;'الإعدادات'!$B$6))</f>
        <v/>
      </c>
      <c r="N454" s="22">
        <f>IF(A454&amp;""="","",IF(K454+L454=0,"",K454/(K454+L454)))</f>
        <v/>
      </c>
      <c r="O454" s="6">
        <f>IF(A454&amp;""="","",IF(H454="","كود مجموعة غير موجود",IF(F454="متوقف","متوقف",IF(J454&gt;0,IF(I454=0,"لم يدفع","جزئي"),"مسدد"))))</f>
        <v/>
      </c>
      <c r="P454" s="6">
        <f>IF(A454&amp;""="","",IF(AND(N('الإعدادات'!$B$7)&gt;0,L454&gt;='الإعدادات'!$B$7),"غياب متكرر",""))</f>
        <v/>
      </c>
      <c r="Q454" s="20">
        <f>IF(ISNUMBER(J454),IF(J454&gt;0,COUNTIFS($J$6:$J$505,"&gt;"&amp;J454)+COUNTIFS($J$6:J454,J454),""),"")</f>
        <v/>
      </c>
    </row>
    <row r="455">
      <c r="A455" s="5" t="n"/>
      <c r="B455" s="5" t="n"/>
      <c r="C455" s="17" t="n"/>
      <c r="D455" s="5" t="n"/>
      <c r="E455" s="18" t="n"/>
      <c r="F455" s="5" t="n"/>
      <c r="G455" s="6">
        <f>IF(A455&amp;""="","",IFERROR(INDEX('المجموعات'!$B$6:$B$105,MATCH(D455&amp;"",'المجموعات'!$A$6:$A$105,0))&amp;" - "&amp;INDEX('المجموعات'!$C$6:$C$105,MATCH(D455&amp;"",'المجموعات'!$A$6:$A$105,0)),"كود مجموعة غير موجود"))</f>
        <v/>
      </c>
      <c r="H455" s="21">
        <f>IF(A455&amp;""="","",IF(F455="متوقف",0,IFERROR(MAX(0,INDEX('المجموعات'!$F$6:$F$105,MATCH(D455&amp;"",'المجموعات'!$A$6:$A$105,0))-N(E455)),"")))</f>
        <v/>
      </c>
      <c r="I455" s="21">
        <f>IF(A455&amp;""="","",SUMIFS('الدفعات'!$E$6:$E$2005,'الدفعات'!$B$6:$B$2005,A455&amp;"",'الدفعات'!$C$6:$C$2005,D455&amp;"",'الدفعات'!$D$6:$D$2005,"&gt;="&amp;'الإعدادات'!$B$5,'الدفعات'!$D$6:$D$2005,"&lt;"&amp;'الإعدادات'!$B$6))</f>
        <v/>
      </c>
      <c r="J455" s="21">
        <f>IF(H455="","",ROUND(H455-I455,2))</f>
        <v/>
      </c>
      <c r="K455" s="20">
        <f>IF(A455&amp;""="","",COUNTIFS('الحضور'!$C$6:$C$3005,A455&amp;"",'الحضور'!$B$6:$B$3005,D455&amp;"",'الحضور'!$D$6:$D$3005,"حاضر",'الحضور'!$A$6:$A$3005,"&gt;="&amp;'الإعدادات'!$B$5,'الحضور'!$A$6:$A$3005,"&lt;"&amp;'الإعدادات'!$B$6))</f>
        <v/>
      </c>
      <c r="L455" s="20">
        <f>IF(A455&amp;""="","",COUNTIFS('الحضور'!$C$6:$C$3005,A455&amp;"",'الحضور'!$B$6:$B$3005,D455&amp;"",'الحضور'!$D$6:$D$3005,"غائب",'الحضور'!$A$6:$A$3005,"&gt;="&amp;'الإعدادات'!$B$5,'الحضور'!$A$6:$A$3005,"&lt;"&amp;'الإعدادات'!$B$6))</f>
        <v/>
      </c>
      <c r="M455" s="20">
        <f>IF(A455&amp;""="","",COUNTIFS('الحضور'!$C$6:$C$3005,A455&amp;"",'الحضور'!$B$6:$B$3005,D455&amp;"",'الحضور'!$D$6:$D$3005,"غائب بعذر",'الحضور'!$A$6:$A$3005,"&gt;="&amp;'الإعدادات'!$B$5,'الحضور'!$A$6:$A$3005,"&lt;"&amp;'الإعدادات'!$B$6))</f>
        <v/>
      </c>
      <c r="N455" s="22">
        <f>IF(A455&amp;""="","",IF(K455+L455=0,"",K455/(K455+L455)))</f>
        <v/>
      </c>
      <c r="O455" s="6">
        <f>IF(A455&amp;""="","",IF(H455="","كود مجموعة غير موجود",IF(F455="متوقف","متوقف",IF(J455&gt;0,IF(I455=0,"لم يدفع","جزئي"),"مسدد"))))</f>
        <v/>
      </c>
      <c r="P455" s="6">
        <f>IF(A455&amp;""="","",IF(AND(N('الإعدادات'!$B$7)&gt;0,L455&gt;='الإعدادات'!$B$7),"غياب متكرر",""))</f>
        <v/>
      </c>
      <c r="Q455" s="20">
        <f>IF(ISNUMBER(J455),IF(J455&gt;0,COUNTIFS($J$6:$J$505,"&gt;"&amp;J455)+COUNTIFS($J$6:J455,J455),""),"")</f>
        <v/>
      </c>
    </row>
    <row r="456">
      <c r="A456" s="5" t="n"/>
      <c r="B456" s="5" t="n"/>
      <c r="C456" s="17" t="n"/>
      <c r="D456" s="5" t="n"/>
      <c r="E456" s="18" t="n"/>
      <c r="F456" s="5" t="n"/>
      <c r="G456" s="6">
        <f>IF(A456&amp;""="","",IFERROR(INDEX('المجموعات'!$B$6:$B$105,MATCH(D456&amp;"",'المجموعات'!$A$6:$A$105,0))&amp;" - "&amp;INDEX('المجموعات'!$C$6:$C$105,MATCH(D456&amp;"",'المجموعات'!$A$6:$A$105,0)),"كود مجموعة غير موجود"))</f>
        <v/>
      </c>
      <c r="H456" s="21">
        <f>IF(A456&amp;""="","",IF(F456="متوقف",0,IFERROR(MAX(0,INDEX('المجموعات'!$F$6:$F$105,MATCH(D456&amp;"",'المجموعات'!$A$6:$A$105,0))-N(E456)),"")))</f>
        <v/>
      </c>
      <c r="I456" s="21">
        <f>IF(A456&amp;""="","",SUMIFS('الدفعات'!$E$6:$E$2005,'الدفعات'!$B$6:$B$2005,A456&amp;"",'الدفعات'!$C$6:$C$2005,D456&amp;"",'الدفعات'!$D$6:$D$2005,"&gt;="&amp;'الإعدادات'!$B$5,'الدفعات'!$D$6:$D$2005,"&lt;"&amp;'الإعدادات'!$B$6))</f>
        <v/>
      </c>
      <c r="J456" s="21">
        <f>IF(H456="","",ROUND(H456-I456,2))</f>
        <v/>
      </c>
      <c r="K456" s="20">
        <f>IF(A456&amp;""="","",COUNTIFS('الحضور'!$C$6:$C$3005,A456&amp;"",'الحضور'!$B$6:$B$3005,D456&amp;"",'الحضور'!$D$6:$D$3005,"حاضر",'الحضور'!$A$6:$A$3005,"&gt;="&amp;'الإعدادات'!$B$5,'الحضور'!$A$6:$A$3005,"&lt;"&amp;'الإعدادات'!$B$6))</f>
        <v/>
      </c>
      <c r="L456" s="20">
        <f>IF(A456&amp;""="","",COUNTIFS('الحضور'!$C$6:$C$3005,A456&amp;"",'الحضور'!$B$6:$B$3005,D456&amp;"",'الحضور'!$D$6:$D$3005,"غائب",'الحضور'!$A$6:$A$3005,"&gt;="&amp;'الإعدادات'!$B$5,'الحضور'!$A$6:$A$3005,"&lt;"&amp;'الإعدادات'!$B$6))</f>
        <v/>
      </c>
      <c r="M456" s="20">
        <f>IF(A456&amp;""="","",COUNTIFS('الحضور'!$C$6:$C$3005,A456&amp;"",'الحضور'!$B$6:$B$3005,D456&amp;"",'الحضور'!$D$6:$D$3005,"غائب بعذر",'الحضور'!$A$6:$A$3005,"&gt;="&amp;'الإعدادات'!$B$5,'الحضور'!$A$6:$A$3005,"&lt;"&amp;'الإعدادات'!$B$6))</f>
        <v/>
      </c>
      <c r="N456" s="22">
        <f>IF(A456&amp;""="","",IF(K456+L456=0,"",K456/(K456+L456)))</f>
        <v/>
      </c>
      <c r="O456" s="6">
        <f>IF(A456&amp;""="","",IF(H456="","كود مجموعة غير موجود",IF(F456="متوقف","متوقف",IF(J456&gt;0,IF(I456=0,"لم يدفع","جزئي"),"مسدد"))))</f>
        <v/>
      </c>
      <c r="P456" s="6">
        <f>IF(A456&amp;""="","",IF(AND(N('الإعدادات'!$B$7)&gt;0,L456&gt;='الإعدادات'!$B$7),"غياب متكرر",""))</f>
        <v/>
      </c>
      <c r="Q456" s="20">
        <f>IF(ISNUMBER(J456),IF(J456&gt;0,COUNTIFS($J$6:$J$505,"&gt;"&amp;J456)+COUNTIFS($J$6:J456,J456),""),"")</f>
        <v/>
      </c>
    </row>
    <row r="457">
      <c r="A457" s="5" t="n"/>
      <c r="B457" s="5" t="n"/>
      <c r="C457" s="17" t="n"/>
      <c r="D457" s="5" t="n"/>
      <c r="E457" s="18" t="n"/>
      <c r="F457" s="5" t="n"/>
      <c r="G457" s="6">
        <f>IF(A457&amp;""="","",IFERROR(INDEX('المجموعات'!$B$6:$B$105,MATCH(D457&amp;"",'المجموعات'!$A$6:$A$105,0))&amp;" - "&amp;INDEX('المجموعات'!$C$6:$C$105,MATCH(D457&amp;"",'المجموعات'!$A$6:$A$105,0)),"كود مجموعة غير موجود"))</f>
        <v/>
      </c>
      <c r="H457" s="21">
        <f>IF(A457&amp;""="","",IF(F457="متوقف",0,IFERROR(MAX(0,INDEX('المجموعات'!$F$6:$F$105,MATCH(D457&amp;"",'المجموعات'!$A$6:$A$105,0))-N(E457)),"")))</f>
        <v/>
      </c>
      <c r="I457" s="21">
        <f>IF(A457&amp;""="","",SUMIFS('الدفعات'!$E$6:$E$2005,'الدفعات'!$B$6:$B$2005,A457&amp;"",'الدفعات'!$C$6:$C$2005,D457&amp;"",'الدفعات'!$D$6:$D$2005,"&gt;="&amp;'الإعدادات'!$B$5,'الدفعات'!$D$6:$D$2005,"&lt;"&amp;'الإعدادات'!$B$6))</f>
        <v/>
      </c>
      <c r="J457" s="21">
        <f>IF(H457="","",ROUND(H457-I457,2))</f>
        <v/>
      </c>
      <c r="K457" s="20">
        <f>IF(A457&amp;""="","",COUNTIFS('الحضور'!$C$6:$C$3005,A457&amp;"",'الحضور'!$B$6:$B$3005,D457&amp;"",'الحضور'!$D$6:$D$3005,"حاضر",'الحضور'!$A$6:$A$3005,"&gt;="&amp;'الإعدادات'!$B$5,'الحضور'!$A$6:$A$3005,"&lt;"&amp;'الإعدادات'!$B$6))</f>
        <v/>
      </c>
      <c r="L457" s="20">
        <f>IF(A457&amp;""="","",COUNTIFS('الحضور'!$C$6:$C$3005,A457&amp;"",'الحضور'!$B$6:$B$3005,D457&amp;"",'الحضور'!$D$6:$D$3005,"غائب",'الحضور'!$A$6:$A$3005,"&gt;="&amp;'الإعدادات'!$B$5,'الحضور'!$A$6:$A$3005,"&lt;"&amp;'الإعدادات'!$B$6))</f>
        <v/>
      </c>
      <c r="M457" s="20">
        <f>IF(A457&amp;""="","",COUNTIFS('الحضور'!$C$6:$C$3005,A457&amp;"",'الحضور'!$B$6:$B$3005,D457&amp;"",'الحضور'!$D$6:$D$3005,"غائب بعذر",'الحضور'!$A$6:$A$3005,"&gt;="&amp;'الإعدادات'!$B$5,'الحضور'!$A$6:$A$3005,"&lt;"&amp;'الإعدادات'!$B$6))</f>
        <v/>
      </c>
      <c r="N457" s="22">
        <f>IF(A457&amp;""="","",IF(K457+L457=0,"",K457/(K457+L457)))</f>
        <v/>
      </c>
      <c r="O457" s="6">
        <f>IF(A457&amp;""="","",IF(H457="","كود مجموعة غير موجود",IF(F457="متوقف","متوقف",IF(J457&gt;0,IF(I457=0,"لم يدفع","جزئي"),"مسدد"))))</f>
        <v/>
      </c>
      <c r="P457" s="6">
        <f>IF(A457&amp;""="","",IF(AND(N('الإعدادات'!$B$7)&gt;0,L457&gt;='الإعدادات'!$B$7),"غياب متكرر",""))</f>
        <v/>
      </c>
      <c r="Q457" s="20">
        <f>IF(ISNUMBER(J457),IF(J457&gt;0,COUNTIFS($J$6:$J$505,"&gt;"&amp;J457)+COUNTIFS($J$6:J457,J457),""),"")</f>
        <v/>
      </c>
    </row>
    <row r="458">
      <c r="A458" s="5" t="n"/>
      <c r="B458" s="5" t="n"/>
      <c r="C458" s="17" t="n"/>
      <c r="D458" s="5" t="n"/>
      <c r="E458" s="18" t="n"/>
      <c r="F458" s="5" t="n"/>
      <c r="G458" s="6">
        <f>IF(A458&amp;""="","",IFERROR(INDEX('المجموعات'!$B$6:$B$105,MATCH(D458&amp;"",'المجموعات'!$A$6:$A$105,0))&amp;" - "&amp;INDEX('المجموعات'!$C$6:$C$105,MATCH(D458&amp;"",'المجموعات'!$A$6:$A$105,0)),"كود مجموعة غير موجود"))</f>
        <v/>
      </c>
      <c r="H458" s="21">
        <f>IF(A458&amp;""="","",IF(F458="متوقف",0,IFERROR(MAX(0,INDEX('المجموعات'!$F$6:$F$105,MATCH(D458&amp;"",'المجموعات'!$A$6:$A$105,0))-N(E458)),"")))</f>
        <v/>
      </c>
      <c r="I458" s="21">
        <f>IF(A458&amp;""="","",SUMIFS('الدفعات'!$E$6:$E$2005,'الدفعات'!$B$6:$B$2005,A458&amp;"",'الدفعات'!$C$6:$C$2005,D458&amp;"",'الدفعات'!$D$6:$D$2005,"&gt;="&amp;'الإعدادات'!$B$5,'الدفعات'!$D$6:$D$2005,"&lt;"&amp;'الإعدادات'!$B$6))</f>
        <v/>
      </c>
      <c r="J458" s="21">
        <f>IF(H458="","",ROUND(H458-I458,2))</f>
        <v/>
      </c>
      <c r="K458" s="20">
        <f>IF(A458&amp;""="","",COUNTIFS('الحضور'!$C$6:$C$3005,A458&amp;"",'الحضور'!$B$6:$B$3005,D458&amp;"",'الحضور'!$D$6:$D$3005,"حاضر",'الحضور'!$A$6:$A$3005,"&gt;="&amp;'الإعدادات'!$B$5,'الحضور'!$A$6:$A$3005,"&lt;"&amp;'الإعدادات'!$B$6))</f>
        <v/>
      </c>
      <c r="L458" s="20">
        <f>IF(A458&amp;""="","",COUNTIFS('الحضور'!$C$6:$C$3005,A458&amp;"",'الحضور'!$B$6:$B$3005,D458&amp;"",'الحضور'!$D$6:$D$3005,"غائب",'الحضور'!$A$6:$A$3005,"&gt;="&amp;'الإعدادات'!$B$5,'الحضور'!$A$6:$A$3005,"&lt;"&amp;'الإعدادات'!$B$6))</f>
        <v/>
      </c>
      <c r="M458" s="20">
        <f>IF(A458&amp;""="","",COUNTIFS('الحضور'!$C$6:$C$3005,A458&amp;"",'الحضور'!$B$6:$B$3005,D458&amp;"",'الحضور'!$D$6:$D$3005,"غائب بعذر",'الحضور'!$A$6:$A$3005,"&gt;="&amp;'الإعدادات'!$B$5,'الحضور'!$A$6:$A$3005,"&lt;"&amp;'الإعدادات'!$B$6))</f>
        <v/>
      </c>
      <c r="N458" s="22">
        <f>IF(A458&amp;""="","",IF(K458+L458=0,"",K458/(K458+L458)))</f>
        <v/>
      </c>
      <c r="O458" s="6">
        <f>IF(A458&amp;""="","",IF(H458="","كود مجموعة غير موجود",IF(F458="متوقف","متوقف",IF(J458&gt;0,IF(I458=0,"لم يدفع","جزئي"),"مسدد"))))</f>
        <v/>
      </c>
      <c r="P458" s="6">
        <f>IF(A458&amp;""="","",IF(AND(N('الإعدادات'!$B$7)&gt;0,L458&gt;='الإعدادات'!$B$7),"غياب متكرر",""))</f>
        <v/>
      </c>
      <c r="Q458" s="20">
        <f>IF(ISNUMBER(J458),IF(J458&gt;0,COUNTIFS($J$6:$J$505,"&gt;"&amp;J458)+COUNTIFS($J$6:J458,J458),""),"")</f>
        <v/>
      </c>
    </row>
    <row r="459">
      <c r="A459" s="5" t="n"/>
      <c r="B459" s="5" t="n"/>
      <c r="C459" s="17" t="n"/>
      <c r="D459" s="5" t="n"/>
      <c r="E459" s="18" t="n"/>
      <c r="F459" s="5" t="n"/>
      <c r="G459" s="6">
        <f>IF(A459&amp;""="","",IFERROR(INDEX('المجموعات'!$B$6:$B$105,MATCH(D459&amp;"",'المجموعات'!$A$6:$A$105,0))&amp;" - "&amp;INDEX('المجموعات'!$C$6:$C$105,MATCH(D459&amp;"",'المجموعات'!$A$6:$A$105,0)),"كود مجموعة غير موجود"))</f>
        <v/>
      </c>
      <c r="H459" s="21">
        <f>IF(A459&amp;""="","",IF(F459="متوقف",0,IFERROR(MAX(0,INDEX('المجموعات'!$F$6:$F$105,MATCH(D459&amp;"",'المجموعات'!$A$6:$A$105,0))-N(E459)),"")))</f>
        <v/>
      </c>
      <c r="I459" s="21">
        <f>IF(A459&amp;""="","",SUMIFS('الدفعات'!$E$6:$E$2005,'الدفعات'!$B$6:$B$2005,A459&amp;"",'الدفعات'!$C$6:$C$2005,D459&amp;"",'الدفعات'!$D$6:$D$2005,"&gt;="&amp;'الإعدادات'!$B$5,'الدفعات'!$D$6:$D$2005,"&lt;"&amp;'الإعدادات'!$B$6))</f>
        <v/>
      </c>
      <c r="J459" s="21">
        <f>IF(H459="","",ROUND(H459-I459,2))</f>
        <v/>
      </c>
      <c r="K459" s="20">
        <f>IF(A459&amp;""="","",COUNTIFS('الحضور'!$C$6:$C$3005,A459&amp;"",'الحضور'!$B$6:$B$3005,D459&amp;"",'الحضور'!$D$6:$D$3005,"حاضر",'الحضور'!$A$6:$A$3005,"&gt;="&amp;'الإعدادات'!$B$5,'الحضور'!$A$6:$A$3005,"&lt;"&amp;'الإعدادات'!$B$6))</f>
        <v/>
      </c>
      <c r="L459" s="20">
        <f>IF(A459&amp;""="","",COUNTIFS('الحضور'!$C$6:$C$3005,A459&amp;"",'الحضور'!$B$6:$B$3005,D459&amp;"",'الحضور'!$D$6:$D$3005,"غائب",'الحضور'!$A$6:$A$3005,"&gt;="&amp;'الإعدادات'!$B$5,'الحضور'!$A$6:$A$3005,"&lt;"&amp;'الإعدادات'!$B$6))</f>
        <v/>
      </c>
      <c r="M459" s="20">
        <f>IF(A459&amp;""="","",COUNTIFS('الحضور'!$C$6:$C$3005,A459&amp;"",'الحضور'!$B$6:$B$3005,D459&amp;"",'الحضور'!$D$6:$D$3005,"غائب بعذر",'الحضور'!$A$6:$A$3005,"&gt;="&amp;'الإعدادات'!$B$5,'الحضور'!$A$6:$A$3005,"&lt;"&amp;'الإعدادات'!$B$6))</f>
        <v/>
      </c>
      <c r="N459" s="22">
        <f>IF(A459&amp;""="","",IF(K459+L459=0,"",K459/(K459+L459)))</f>
        <v/>
      </c>
      <c r="O459" s="6">
        <f>IF(A459&amp;""="","",IF(H459="","كود مجموعة غير موجود",IF(F459="متوقف","متوقف",IF(J459&gt;0,IF(I459=0,"لم يدفع","جزئي"),"مسدد"))))</f>
        <v/>
      </c>
      <c r="P459" s="6">
        <f>IF(A459&amp;""="","",IF(AND(N('الإعدادات'!$B$7)&gt;0,L459&gt;='الإعدادات'!$B$7),"غياب متكرر",""))</f>
        <v/>
      </c>
      <c r="Q459" s="20">
        <f>IF(ISNUMBER(J459),IF(J459&gt;0,COUNTIFS($J$6:$J$505,"&gt;"&amp;J459)+COUNTIFS($J$6:J459,J459),""),"")</f>
        <v/>
      </c>
    </row>
    <row r="460">
      <c r="A460" s="5" t="n"/>
      <c r="B460" s="5" t="n"/>
      <c r="C460" s="17" t="n"/>
      <c r="D460" s="5" t="n"/>
      <c r="E460" s="18" t="n"/>
      <c r="F460" s="5" t="n"/>
      <c r="G460" s="6">
        <f>IF(A460&amp;""="","",IFERROR(INDEX('المجموعات'!$B$6:$B$105,MATCH(D460&amp;"",'المجموعات'!$A$6:$A$105,0))&amp;" - "&amp;INDEX('المجموعات'!$C$6:$C$105,MATCH(D460&amp;"",'المجموعات'!$A$6:$A$105,0)),"كود مجموعة غير موجود"))</f>
        <v/>
      </c>
      <c r="H460" s="21">
        <f>IF(A460&amp;""="","",IF(F460="متوقف",0,IFERROR(MAX(0,INDEX('المجموعات'!$F$6:$F$105,MATCH(D460&amp;"",'المجموعات'!$A$6:$A$105,0))-N(E460)),"")))</f>
        <v/>
      </c>
      <c r="I460" s="21">
        <f>IF(A460&amp;""="","",SUMIFS('الدفعات'!$E$6:$E$2005,'الدفعات'!$B$6:$B$2005,A460&amp;"",'الدفعات'!$C$6:$C$2005,D460&amp;"",'الدفعات'!$D$6:$D$2005,"&gt;="&amp;'الإعدادات'!$B$5,'الدفعات'!$D$6:$D$2005,"&lt;"&amp;'الإعدادات'!$B$6))</f>
        <v/>
      </c>
      <c r="J460" s="21">
        <f>IF(H460="","",ROUND(H460-I460,2))</f>
        <v/>
      </c>
      <c r="K460" s="20">
        <f>IF(A460&amp;""="","",COUNTIFS('الحضور'!$C$6:$C$3005,A460&amp;"",'الحضور'!$B$6:$B$3005,D460&amp;"",'الحضور'!$D$6:$D$3005,"حاضر",'الحضور'!$A$6:$A$3005,"&gt;="&amp;'الإعدادات'!$B$5,'الحضور'!$A$6:$A$3005,"&lt;"&amp;'الإعدادات'!$B$6))</f>
        <v/>
      </c>
      <c r="L460" s="20">
        <f>IF(A460&amp;""="","",COUNTIFS('الحضور'!$C$6:$C$3005,A460&amp;"",'الحضور'!$B$6:$B$3005,D460&amp;"",'الحضور'!$D$6:$D$3005,"غائب",'الحضور'!$A$6:$A$3005,"&gt;="&amp;'الإعدادات'!$B$5,'الحضور'!$A$6:$A$3005,"&lt;"&amp;'الإعدادات'!$B$6))</f>
        <v/>
      </c>
      <c r="M460" s="20">
        <f>IF(A460&amp;""="","",COUNTIFS('الحضور'!$C$6:$C$3005,A460&amp;"",'الحضور'!$B$6:$B$3005,D460&amp;"",'الحضور'!$D$6:$D$3005,"غائب بعذر",'الحضور'!$A$6:$A$3005,"&gt;="&amp;'الإعدادات'!$B$5,'الحضور'!$A$6:$A$3005,"&lt;"&amp;'الإعدادات'!$B$6))</f>
        <v/>
      </c>
      <c r="N460" s="22">
        <f>IF(A460&amp;""="","",IF(K460+L460=0,"",K460/(K460+L460)))</f>
        <v/>
      </c>
      <c r="O460" s="6">
        <f>IF(A460&amp;""="","",IF(H460="","كود مجموعة غير موجود",IF(F460="متوقف","متوقف",IF(J460&gt;0,IF(I460=0,"لم يدفع","جزئي"),"مسدد"))))</f>
        <v/>
      </c>
      <c r="P460" s="6">
        <f>IF(A460&amp;""="","",IF(AND(N('الإعدادات'!$B$7)&gt;0,L460&gt;='الإعدادات'!$B$7),"غياب متكرر",""))</f>
        <v/>
      </c>
      <c r="Q460" s="20">
        <f>IF(ISNUMBER(J460),IF(J460&gt;0,COUNTIFS($J$6:$J$505,"&gt;"&amp;J460)+COUNTIFS($J$6:J460,J460),""),"")</f>
        <v/>
      </c>
    </row>
    <row r="461">
      <c r="A461" s="5" t="n"/>
      <c r="B461" s="5" t="n"/>
      <c r="C461" s="17" t="n"/>
      <c r="D461" s="5" t="n"/>
      <c r="E461" s="18" t="n"/>
      <c r="F461" s="5" t="n"/>
      <c r="G461" s="6">
        <f>IF(A461&amp;""="","",IFERROR(INDEX('المجموعات'!$B$6:$B$105,MATCH(D461&amp;"",'المجموعات'!$A$6:$A$105,0))&amp;" - "&amp;INDEX('المجموعات'!$C$6:$C$105,MATCH(D461&amp;"",'المجموعات'!$A$6:$A$105,0)),"كود مجموعة غير موجود"))</f>
        <v/>
      </c>
      <c r="H461" s="21">
        <f>IF(A461&amp;""="","",IF(F461="متوقف",0,IFERROR(MAX(0,INDEX('المجموعات'!$F$6:$F$105,MATCH(D461&amp;"",'المجموعات'!$A$6:$A$105,0))-N(E461)),"")))</f>
        <v/>
      </c>
      <c r="I461" s="21">
        <f>IF(A461&amp;""="","",SUMIFS('الدفعات'!$E$6:$E$2005,'الدفعات'!$B$6:$B$2005,A461&amp;"",'الدفعات'!$C$6:$C$2005,D461&amp;"",'الدفعات'!$D$6:$D$2005,"&gt;="&amp;'الإعدادات'!$B$5,'الدفعات'!$D$6:$D$2005,"&lt;"&amp;'الإعدادات'!$B$6))</f>
        <v/>
      </c>
      <c r="J461" s="21">
        <f>IF(H461="","",ROUND(H461-I461,2))</f>
        <v/>
      </c>
      <c r="K461" s="20">
        <f>IF(A461&amp;""="","",COUNTIFS('الحضور'!$C$6:$C$3005,A461&amp;"",'الحضور'!$B$6:$B$3005,D461&amp;"",'الحضور'!$D$6:$D$3005,"حاضر",'الحضور'!$A$6:$A$3005,"&gt;="&amp;'الإعدادات'!$B$5,'الحضور'!$A$6:$A$3005,"&lt;"&amp;'الإعدادات'!$B$6))</f>
        <v/>
      </c>
      <c r="L461" s="20">
        <f>IF(A461&amp;""="","",COUNTIFS('الحضور'!$C$6:$C$3005,A461&amp;"",'الحضور'!$B$6:$B$3005,D461&amp;"",'الحضور'!$D$6:$D$3005,"غائب",'الحضور'!$A$6:$A$3005,"&gt;="&amp;'الإعدادات'!$B$5,'الحضور'!$A$6:$A$3005,"&lt;"&amp;'الإعدادات'!$B$6))</f>
        <v/>
      </c>
      <c r="M461" s="20">
        <f>IF(A461&amp;""="","",COUNTIFS('الحضور'!$C$6:$C$3005,A461&amp;"",'الحضور'!$B$6:$B$3005,D461&amp;"",'الحضور'!$D$6:$D$3005,"غائب بعذر",'الحضور'!$A$6:$A$3005,"&gt;="&amp;'الإعدادات'!$B$5,'الحضور'!$A$6:$A$3005,"&lt;"&amp;'الإعدادات'!$B$6))</f>
        <v/>
      </c>
      <c r="N461" s="22">
        <f>IF(A461&amp;""="","",IF(K461+L461=0,"",K461/(K461+L461)))</f>
        <v/>
      </c>
      <c r="O461" s="6">
        <f>IF(A461&amp;""="","",IF(H461="","كود مجموعة غير موجود",IF(F461="متوقف","متوقف",IF(J461&gt;0,IF(I461=0,"لم يدفع","جزئي"),"مسدد"))))</f>
        <v/>
      </c>
      <c r="P461" s="6">
        <f>IF(A461&amp;""="","",IF(AND(N('الإعدادات'!$B$7)&gt;0,L461&gt;='الإعدادات'!$B$7),"غياب متكرر",""))</f>
        <v/>
      </c>
      <c r="Q461" s="20">
        <f>IF(ISNUMBER(J461),IF(J461&gt;0,COUNTIFS($J$6:$J$505,"&gt;"&amp;J461)+COUNTIFS($J$6:J461,J461),""),"")</f>
        <v/>
      </c>
    </row>
    <row r="462">
      <c r="A462" s="5" t="n"/>
      <c r="B462" s="5" t="n"/>
      <c r="C462" s="17" t="n"/>
      <c r="D462" s="5" t="n"/>
      <c r="E462" s="18" t="n"/>
      <c r="F462" s="5" t="n"/>
      <c r="G462" s="6">
        <f>IF(A462&amp;""="","",IFERROR(INDEX('المجموعات'!$B$6:$B$105,MATCH(D462&amp;"",'المجموعات'!$A$6:$A$105,0))&amp;" - "&amp;INDEX('المجموعات'!$C$6:$C$105,MATCH(D462&amp;"",'المجموعات'!$A$6:$A$105,0)),"كود مجموعة غير موجود"))</f>
        <v/>
      </c>
      <c r="H462" s="21">
        <f>IF(A462&amp;""="","",IF(F462="متوقف",0,IFERROR(MAX(0,INDEX('المجموعات'!$F$6:$F$105,MATCH(D462&amp;"",'المجموعات'!$A$6:$A$105,0))-N(E462)),"")))</f>
        <v/>
      </c>
      <c r="I462" s="21">
        <f>IF(A462&amp;""="","",SUMIFS('الدفعات'!$E$6:$E$2005,'الدفعات'!$B$6:$B$2005,A462&amp;"",'الدفعات'!$C$6:$C$2005,D462&amp;"",'الدفعات'!$D$6:$D$2005,"&gt;="&amp;'الإعدادات'!$B$5,'الدفعات'!$D$6:$D$2005,"&lt;"&amp;'الإعدادات'!$B$6))</f>
        <v/>
      </c>
      <c r="J462" s="21">
        <f>IF(H462="","",ROUND(H462-I462,2))</f>
        <v/>
      </c>
      <c r="K462" s="20">
        <f>IF(A462&amp;""="","",COUNTIFS('الحضور'!$C$6:$C$3005,A462&amp;"",'الحضور'!$B$6:$B$3005,D462&amp;"",'الحضور'!$D$6:$D$3005,"حاضر",'الحضور'!$A$6:$A$3005,"&gt;="&amp;'الإعدادات'!$B$5,'الحضور'!$A$6:$A$3005,"&lt;"&amp;'الإعدادات'!$B$6))</f>
        <v/>
      </c>
      <c r="L462" s="20">
        <f>IF(A462&amp;""="","",COUNTIFS('الحضور'!$C$6:$C$3005,A462&amp;"",'الحضور'!$B$6:$B$3005,D462&amp;"",'الحضور'!$D$6:$D$3005,"غائب",'الحضور'!$A$6:$A$3005,"&gt;="&amp;'الإعدادات'!$B$5,'الحضور'!$A$6:$A$3005,"&lt;"&amp;'الإعدادات'!$B$6))</f>
        <v/>
      </c>
      <c r="M462" s="20">
        <f>IF(A462&amp;""="","",COUNTIFS('الحضور'!$C$6:$C$3005,A462&amp;"",'الحضور'!$B$6:$B$3005,D462&amp;"",'الحضور'!$D$6:$D$3005,"غائب بعذر",'الحضور'!$A$6:$A$3005,"&gt;="&amp;'الإعدادات'!$B$5,'الحضور'!$A$6:$A$3005,"&lt;"&amp;'الإعدادات'!$B$6))</f>
        <v/>
      </c>
      <c r="N462" s="22">
        <f>IF(A462&amp;""="","",IF(K462+L462=0,"",K462/(K462+L462)))</f>
        <v/>
      </c>
      <c r="O462" s="6">
        <f>IF(A462&amp;""="","",IF(H462="","كود مجموعة غير موجود",IF(F462="متوقف","متوقف",IF(J462&gt;0,IF(I462=0,"لم يدفع","جزئي"),"مسدد"))))</f>
        <v/>
      </c>
      <c r="P462" s="6">
        <f>IF(A462&amp;""="","",IF(AND(N('الإعدادات'!$B$7)&gt;0,L462&gt;='الإعدادات'!$B$7),"غياب متكرر",""))</f>
        <v/>
      </c>
      <c r="Q462" s="20">
        <f>IF(ISNUMBER(J462),IF(J462&gt;0,COUNTIFS($J$6:$J$505,"&gt;"&amp;J462)+COUNTIFS($J$6:J462,J462),""),"")</f>
        <v/>
      </c>
    </row>
    <row r="463">
      <c r="A463" s="5" t="n"/>
      <c r="B463" s="5" t="n"/>
      <c r="C463" s="17" t="n"/>
      <c r="D463" s="5" t="n"/>
      <c r="E463" s="18" t="n"/>
      <c r="F463" s="5" t="n"/>
      <c r="G463" s="6">
        <f>IF(A463&amp;""="","",IFERROR(INDEX('المجموعات'!$B$6:$B$105,MATCH(D463&amp;"",'المجموعات'!$A$6:$A$105,0))&amp;" - "&amp;INDEX('المجموعات'!$C$6:$C$105,MATCH(D463&amp;"",'المجموعات'!$A$6:$A$105,0)),"كود مجموعة غير موجود"))</f>
        <v/>
      </c>
      <c r="H463" s="21">
        <f>IF(A463&amp;""="","",IF(F463="متوقف",0,IFERROR(MAX(0,INDEX('المجموعات'!$F$6:$F$105,MATCH(D463&amp;"",'المجموعات'!$A$6:$A$105,0))-N(E463)),"")))</f>
        <v/>
      </c>
      <c r="I463" s="21">
        <f>IF(A463&amp;""="","",SUMIFS('الدفعات'!$E$6:$E$2005,'الدفعات'!$B$6:$B$2005,A463&amp;"",'الدفعات'!$C$6:$C$2005,D463&amp;"",'الدفعات'!$D$6:$D$2005,"&gt;="&amp;'الإعدادات'!$B$5,'الدفعات'!$D$6:$D$2005,"&lt;"&amp;'الإعدادات'!$B$6))</f>
        <v/>
      </c>
      <c r="J463" s="21">
        <f>IF(H463="","",ROUND(H463-I463,2))</f>
        <v/>
      </c>
      <c r="K463" s="20">
        <f>IF(A463&amp;""="","",COUNTIFS('الحضور'!$C$6:$C$3005,A463&amp;"",'الحضور'!$B$6:$B$3005,D463&amp;"",'الحضور'!$D$6:$D$3005,"حاضر",'الحضور'!$A$6:$A$3005,"&gt;="&amp;'الإعدادات'!$B$5,'الحضور'!$A$6:$A$3005,"&lt;"&amp;'الإعدادات'!$B$6))</f>
        <v/>
      </c>
      <c r="L463" s="20">
        <f>IF(A463&amp;""="","",COUNTIFS('الحضور'!$C$6:$C$3005,A463&amp;"",'الحضور'!$B$6:$B$3005,D463&amp;"",'الحضور'!$D$6:$D$3005,"غائب",'الحضور'!$A$6:$A$3005,"&gt;="&amp;'الإعدادات'!$B$5,'الحضور'!$A$6:$A$3005,"&lt;"&amp;'الإعدادات'!$B$6))</f>
        <v/>
      </c>
      <c r="M463" s="20">
        <f>IF(A463&amp;""="","",COUNTIFS('الحضور'!$C$6:$C$3005,A463&amp;"",'الحضور'!$B$6:$B$3005,D463&amp;"",'الحضور'!$D$6:$D$3005,"غائب بعذر",'الحضور'!$A$6:$A$3005,"&gt;="&amp;'الإعدادات'!$B$5,'الحضور'!$A$6:$A$3005,"&lt;"&amp;'الإعدادات'!$B$6))</f>
        <v/>
      </c>
      <c r="N463" s="22">
        <f>IF(A463&amp;""="","",IF(K463+L463=0,"",K463/(K463+L463)))</f>
        <v/>
      </c>
      <c r="O463" s="6">
        <f>IF(A463&amp;""="","",IF(H463="","كود مجموعة غير موجود",IF(F463="متوقف","متوقف",IF(J463&gt;0,IF(I463=0,"لم يدفع","جزئي"),"مسدد"))))</f>
        <v/>
      </c>
      <c r="P463" s="6">
        <f>IF(A463&amp;""="","",IF(AND(N('الإعدادات'!$B$7)&gt;0,L463&gt;='الإعدادات'!$B$7),"غياب متكرر",""))</f>
        <v/>
      </c>
      <c r="Q463" s="20">
        <f>IF(ISNUMBER(J463),IF(J463&gt;0,COUNTIFS($J$6:$J$505,"&gt;"&amp;J463)+COUNTIFS($J$6:J463,J463),""),"")</f>
        <v/>
      </c>
    </row>
    <row r="464">
      <c r="A464" s="5" t="n"/>
      <c r="B464" s="5" t="n"/>
      <c r="C464" s="17" t="n"/>
      <c r="D464" s="5" t="n"/>
      <c r="E464" s="18" t="n"/>
      <c r="F464" s="5" t="n"/>
      <c r="G464" s="6">
        <f>IF(A464&amp;""="","",IFERROR(INDEX('المجموعات'!$B$6:$B$105,MATCH(D464&amp;"",'المجموعات'!$A$6:$A$105,0))&amp;" - "&amp;INDEX('المجموعات'!$C$6:$C$105,MATCH(D464&amp;"",'المجموعات'!$A$6:$A$105,0)),"كود مجموعة غير موجود"))</f>
        <v/>
      </c>
      <c r="H464" s="21">
        <f>IF(A464&amp;""="","",IF(F464="متوقف",0,IFERROR(MAX(0,INDEX('المجموعات'!$F$6:$F$105,MATCH(D464&amp;"",'المجموعات'!$A$6:$A$105,0))-N(E464)),"")))</f>
        <v/>
      </c>
      <c r="I464" s="21">
        <f>IF(A464&amp;""="","",SUMIFS('الدفعات'!$E$6:$E$2005,'الدفعات'!$B$6:$B$2005,A464&amp;"",'الدفعات'!$C$6:$C$2005,D464&amp;"",'الدفعات'!$D$6:$D$2005,"&gt;="&amp;'الإعدادات'!$B$5,'الدفعات'!$D$6:$D$2005,"&lt;"&amp;'الإعدادات'!$B$6))</f>
        <v/>
      </c>
      <c r="J464" s="21">
        <f>IF(H464="","",ROUND(H464-I464,2))</f>
        <v/>
      </c>
      <c r="K464" s="20">
        <f>IF(A464&amp;""="","",COUNTIFS('الحضور'!$C$6:$C$3005,A464&amp;"",'الحضور'!$B$6:$B$3005,D464&amp;"",'الحضور'!$D$6:$D$3005,"حاضر",'الحضور'!$A$6:$A$3005,"&gt;="&amp;'الإعدادات'!$B$5,'الحضور'!$A$6:$A$3005,"&lt;"&amp;'الإعدادات'!$B$6))</f>
        <v/>
      </c>
      <c r="L464" s="20">
        <f>IF(A464&amp;""="","",COUNTIFS('الحضور'!$C$6:$C$3005,A464&amp;"",'الحضور'!$B$6:$B$3005,D464&amp;"",'الحضور'!$D$6:$D$3005,"غائب",'الحضور'!$A$6:$A$3005,"&gt;="&amp;'الإعدادات'!$B$5,'الحضور'!$A$6:$A$3005,"&lt;"&amp;'الإعدادات'!$B$6))</f>
        <v/>
      </c>
      <c r="M464" s="20">
        <f>IF(A464&amp;""="","",COUNTIFS('الحضور'!$C$6:$C$3005,A464&amp;"",'الحضور'!$B$6:$B$3005,D464&amp;"",'الحضور'!$D$6:$D$3005,"غائب بعذر",'الحضور'!$A$6:$A$3005,"&gt;="&amp;'الإعدادات'!$B$5,'الحضور'!$A$6:$A$3005,"&lt;"&amp;'الإعدادات'!$B$6))</f>
        <v/>
      </c>
      <c r="N464" s="22">
        <f>IF(A464&amp;""="","",IF(K464+L464=0,"",K464/(K464+L464)))</f>
        <v/>
      </c>
      <c r="O464" s="6">
        <f>IF(A464&amp;""="","",IF(H464="","كود مجموعة غير موجود",IF(F464="متوقف","متوقف",IF(J464&gt;0,IF(I464=0,"لم يدفع","جزئي"),"مسدد"))))</f>
        <v/>
      </c>
      <c r="P464" s="6">
        <f>IF(A464&amp;""="","",IF(AND(N('الإعدادات'!$B$7)&gt;0,L464&gt;='الإعدادات'!$B$7),"غياب متكرر",""))</f>
        <v/>
      </c>
      <c r="Q464" s="20">
        <f>IF(ISNUMBER(J464),IF(J464&gt;0,COUNTIFS($J$6:$J$505,"&gt;"&amp;J464)+COUNTIFS($J$6:J464,J464),""),"")</f>
        <v/>
      </c>
    </row>
    <row r="465">
      <c r="A465" s="5" t="n"/>
      <c r="B465" s="5" t="n"/>
      <c r="C465" s="17" t="n"/>
      <c r="D465" s="5" t="n"/>
      <c r="E465" s="18" t="n"/>
      <c r="F465" s="5" t="n"/>
      <c r="G465" s="6">
        <f>IF(A465&amp;""="","",IFERROR(INDEX('المجموعات'!$B$6:$B$105,MATCH(D465&amp;"",'المجموعات'!$A$6:$A$105,0))&amp;" - "&amp;INDEX('المجموعات'!$C$6:$C$105,MATCH(D465&amp;"",'المجموعات'!$A$6:$A$105,0)),"كود مجموعة غير موجود"))</f>
        <v/>
      </c>
      <c r="H465" s="21">
        <f>IF(A465&amp;""="","",IF(F465="متوقف",0,IFERROR(MAX(0,INDEX('المجموعات'!$F$6:$F$105,MATCH(D465&amp;"",'المجموعات'!$A$6:$A$105,0))-N(E465)),"")))</f>
        <v/>
      </c>
      <c r="I465" s="21">
        <f>IF(A465&amp;""="","",SUMIFS('الدفعات'!$E$6:$E$2005,'الدفعات'!$B$6:$B$2005,A465&amp;"",'الدفعات'!$C$6:$C$2005,D465&amp;"",'الدفعات'!$D$6:$D$2005,"&gt;="&amp;'الإعدادات'!$B$5,'الدفعات'!$D$6:$D$2005,"&lt;"&amp;'الإعدادات'!$B$6))</f>
        <v/>
      </c>
      <c r="J465" s="21">
        <f>IF(H465="","",ROUND(H465-I465,2))</f>
        <v/>
      </c>
      <c r="K465" s="20">
        <f>IF(A465&amp;""="","",COUNTIFS('الحضور'!$C$6:$C$3005,A465&amp;"",'الحضور'!$B$6:$B$3005,D465&amp;"",'الحضور'!$D$6:$D$3005,"حاضر",'الحضور'!$A$6:$A$3005,"&gt;="&amp;'الإعدادات'!$B$5,'الحضور'!$A$6:$A$3005,"&lt;"&amp;'الإعدادات'!$B$6))</f>
        <v/>
      </c>
      <c r="L465" s="20">
        <f>IF(A465&amp;""="","",COUNTIFS('الحضور'!$C$6:$C$3005,A465&amp;"",'الحضور'!$B$6:$B$3005,D465&amp;"",'الحضور'!$D$6:$D$3005,"غائب",'الحضور'!$A$6:$A$3005,"&gt;="&amp;'الإعدادات'!$B$5,'الحضور'!$A$6:$A$3005,"&lt;"&amp;'الإعدادات'!$B$6))</f>
        <v/>
      </c>
      <c r="M465" s="20">
        <f>IF(A465&amp;""="","",COUNTIFS('الحضور'!$C$6:$C$3005,A465&amp;"",'الحضور'!$B$6:$B$3005,D465&amp;"",'الحضور'!$D$6:$D$3005,"غائب بعذر",'الحضور'!$A$6:$A$3005,"&gt;="&amp;'الإعدادات'!$B$5,'الحضور'!$A$6:$A$3005,"&lt;"&amp;'الإعدادات'!$B$6))</f>
        <v/>
      </c>
      <c r="N465" s="22">
        <f>IF(A465&amp;""="","",IF(K465+L465=0,"",K465/(K465+L465)))</f>
        <v/>
      </c>
      <c r="O465" s="6">
        <f>IF(A465&amp;""="","",IF(H465="","كود مجموعة غير موجود",IF(F465="متوقف","متوقف",IF(J465&gt;0,IF(I465=0,"لم يدفع","جزئي"),"مسدد"))))</f>
        <v/>
      </c>
      <c r="P465" s="6">
        <f>IF(A465&amp;""="","",IF(AND(N('الإعدادات'!$B$7)&gt;0,L465&gt;='الإعدادات'!$B$7),"غياب متكرر",""))</f>
        <v/>
      </c>
      <c r="Q465" s="20">
        <f>IF(ISNUMBER(J465),IF(J465&gt;0,COUNTIFS($J$6:$J$505,"&gt;"&amp;J465)+COUNTIFS($J$6:J465,J465),""),"")</f>
        <v/>
      </c>
    </row>
    <row r="466">
      <c r="A466" s="5" t="n"/>
      <c r="B466" s="5" t="n"/>
      <c r="C466" s="17" t="n"/>
      <c r="D466" s="5" t="n"/>
      <c r="E466" s="18" t="n"/>
      <c r="F466" s="5" t="n"/>
      <c r="G466" s="6">
        <f>IF(A466&amp;""="","",IFERROR(INDEX('المجموعات'!$B$6:$B$105,MATCH(D466&amp;"",'المجموعات'!$A$6:$A$105,0))&amp;" - "&amp;INDEX('المجموعات'!$C$6:$C$105,MATCH(D466&amp;"",'المجموعات'!$A$6:$A$105,0)),"كود مجموعة غير موجود"))</f>
        <v/>
      </c>
      <c r="H466" s="21">
        <f>IF(A466&amp;""="","",IF(F466="متوقف",0,IFERROR(MAX(0,INDEX('المجموعات'!$F$6:$F$105,MATCH(D466&amp;"",'المجموعات'!$A$6:$A$105,0))-N(E466)),"")))</f>
        <v/>
      </c>
      <c r="I466" s="21">
        <f>IF(A466&amp;""="","",SUMIFS('الدفعات'!$E$6:$E$2005,'الدفعات'!$B$6:$B$2005,A466&amp;"",'الدفعات'!$C$6:$C$2005,D466&amp;"",'الدفعات'!$D$6:$D$2005,"&gt;="&amp;'الإعدادات'!$B$5,'الدفعات'!$D$6:$D$2005,"&lt;"&amp;'الإعدادات'!$B$6))</f>
        <v/>
      </c>
      <c r="J466" s="21">
        <f>IF(H466="","",ROUND(H466-I466,2))</f>
        <v/>
      </c>
      <c r="K466" s="20">
        <f>IF(A466&amp;""="","",COUNTIFS('الحضور'!$C$6:$C$3005,A466&amp;"",'الحضور'!$B$6:$B$3005,D466&amp;"",'الحضور'!$D$6:$D$3005,"حاضر",'الحضور'!$A$6:$A$3005,"&gt;="&amp;'الإعدادات'!$B$5,'الحضور'!$A$6:$A$3005,"&lt;"&amp;'الإعدادات'!$B$6))</f>
        <v/>
      </c>
      <c r="L466" s="20">
        <f>IF(A466&amp;""="","",COUNTIFS('الحضور'!$C$6:$C$3005,A466&amp;"",'الحضور'!$B$6:$B$3005,D466&amp;"",'الحضور'!$D$6:$D$3005,"غائب",'الحضور'!$A$6:$A$3005,"&gt;="&amp;'الإعدادات'!$B$5,'الحضور'!$A$6:$A$3005,"&lt;"&amp;'الإعدادات'!$B$6))</f>
        <v/>
      </c>
      <c r="M466" s="20">
        <f>IF(A466&amp;""="","",COUNTIFS('الحضور'!$C$6:$C$3005,A466&amp;"",'الحضور'!$B$6:$B$3005,D466&amp;"",'الحضور'!$D$6:$D$3005,"غائب بعذر",'الحضور'!$A$6:$A$3005,"&gt;="&amp;'الإعدادات'!$B$5,'الحضور'!$A$6:$A$3005,"&lt;"&amp;'الإعدادات'!$B$6))</f>
        <v/>
      </c>
      <c r="N466" s="22">
        <f>IF(A466&amp;""="","",IF(K466+L466=0,"",K466/(K466+L466)))</f>
        <v/>
      </c>
      <c r="O466" s="6">
        <f>IF(A466&amp;""="","",IF(H466="","كود مجموعة غير موجود",IF(F466="متوقف","متوقف",IF(J466&gt;0,IF(I466=0,"لم يدفع","جزئي"),"مسدد"))))</f>
        <v/>
      </c>
      <c r="P466" s="6">
        <f>IF(A466&amp;""="","",IF(AND(N('الإعدادات'!$B$7)&gt;0,L466&gt;='الإعدادات'!$B$7),"غياب متكرر",""))</f>
        <v/>
      </c>
      <c r="Q466" s="20">
        <f>IF(ISNUMBER(J466),IF(J466&gt;0,COUNTIFS($J$6:$J$505,"&gt;"&amp;J466)+COUNTIFS($J$6:J466,J466),""),"")</f>
        <v/>
      </c>
    </row>
    <row r="467">
      <c r="A467" s="5" t="n"/>
      <c r="B467" s="5" t="n"/>
      <c r="C467" s="17" t="n"/>
      <c r="D467" s="5" t="n"/>
      <c r="E467" s="18" t="n"/>
      <c r="F467" s="5" t="n"/>
      <c r="G467" s="6">
        <f>IF(A467&amp;""="","",IFERROR(INDEX('المجموعات'!$B$6:$B$105,MATCH(D467&amp;"",'المجموعات'!$A$6:$A$105,0))&amp;" - "&amp;INDEX('المجموعات'!$C$6:$C$105,MATCH(D467&amp;"",'المجموعات'!$A$6:$A$105,0)),"كود مجموعة غير موجود"))</f>
        <v/>
      </c>
      <c r="H467" s="21">
        <f>IF(A467&amp;""="","",IF(F467="متوقف",0,IFERROR(MAX(0,INDEX('المجموعات'!$F$6:$F$105,MATCH(D467&amp;"",'المجموعات'!$A$6:$A$105,0))-N(E467)),"")))</f>
        <v/>
      </c>
      <c r="I467" s="21">
        <f>IF(A467&amp;""="","",SUMIFS('الدفعات'!$E$6:$E$2005,'الدفعات'!$B$6:$B$2005,A467&amp;"",'الدفعات'!$C$6:$C$2005,D467&amp;"",'الدفعات'!$D$6:$D$2005,"&gt;="&amp;'الإعدادات'!$B$5,'الدفعات'!$D$6:$D$2005,"&lt;"&amp;'الإعدادات'!$B$6))</f>
        <v/>
      </c>
      <c r="J467" s="21">
        <f>IF(H467="","",ROUND(H467-I467,2))</f>
        <v/>
      </c>
      <c r="K467" s="20">
        <f>IF(A467&amp;""="","",COUNTIFS('الحضور'!$C$6:$C$3005,A467&amp;"",'الحضور'!$B$6:$B$3005,D467&amp;"",'الحضور'!$D$6:$D$3005,"حاضر",'الحضور'!$A$6:$A$3005,"&gt;="&amp;'الإعدادات'!$B$5,'الحضور'!$A$6:$A$3005,"&lt;"&amp;'الإعدادات'!$B$6))</f>
        <v/>
      </c>
      <c r="L467" s="20">
        <f>IF(A467&amp;""="","",COUNTIFS('الحضور'!$C$6:$C$3005,A467&amp;"",'الحضور'!$B$6:$B$3005,D467&amp;"",'الحضور'!$D$6:$D$3005,"غائب",'الحضور'!$A$6:$A$3005,"&gt;="&amp;'الإعدادات'!$B$5,'الحضور'!$A$6:$A$3005,"&lt;"&amp;'الإعدادات'!$B$6))</f>
        <v/>
      </c>
      <c r="M467" s="20">
        <f>IF(A467&amp;""="","",COUNTIFS('الحضور'!$C$6:$C$3005,A467&amp;"",'الحضور'!$B$6:$B$3005,D467&amp;"",'الحضور'!$D$6:$D$3005,"غائب بعذر",'الحضور'!$A$6:$A$3005,"&gt;="&amp;'الإعدادات'!$B$5,'الحضور'!$A$6:$A$3005,"&lt;"&amp;'الإعدادات'!$B$6))</f>
        <v/>
      </c>
      <c r="N467" s="22">
        <f>IF(A467&amp;""="","",IF(K467+L467=0,"",K467/(K467+L467)))</f>
        <v/>
      </c>
      <c r="O467" s="6">
        <f>IF(A467&amp;""="","",IF(H467="","كود مجموعة غير موجود",IF(F467="متوقف","متوقف",IF(J467&gt;0,IF(I467=0,"لم يدفع","جزئي"),"مسدد"))))</f>
        <v/>
      </c>
      <c r="P467" s="6">
        <f>IF(A467&amp;""="","",IF(AND(N('الإعدادات'!$B$7)&gt;0,L467&gt;='الإعدادات'!$B$7),"غياب متكرر",""))</f>
        <v/>
      </c>
      <c r="Q467" s="20">
        <f>IF(ISNUMBER(J467),IF(J467&gt;0,COUNTIFS($J$6:$J$505,"&gt;"&amp;J467)+COUNTIFS($J$6:J467,J467),""),"")</f>
        <v/>
      </c>
    </row>
    <row r="468">
      <c r="A468" s="5" t="n"/>
      <c r="B468" s="5" t="n"/>
      <c r="C468" s="17" t="n"/>
      <c r="D468" s="5" t="n"/>
      <c r="E468" s="18" t="n"/>
      <c r="F468" s="5" t="n"/>
      <c r="G468" s="6">
        <f>IF(A468&amp;""="","",IFERROR(INDEX('المجموعات'!$B$6:$B$105,MATCH(D468&amp;"",'المجموعات'!$A$6:$A$105,0))&amp;" - "&amp;INDEX('المجموعات'!$C$6:$C$105,MATCH(D468&amp;"",'المجموعات'!$A$6:$A$105,0)),"كود مجموعة غير موجود"))</f>
        <v/>
      </c>
      <c r="H468" s="21">
        <f>IF(A468&amp;""="","",IF(F468="متوقف",0,IFERROR(MAX(0,INDEX('المجموعات'!$F$6:$F$105,MATCH(D468&amp;"",'المجموعات'!$A$6:$A$105,0))-N(E468)),"")))</f>
        <v/>
      </c>
      <c r="I468" s="21">
        <f>IF(A468&amp;""="","",SUMIFS('الدفعات'!$E$6:$E$2005,'الدفعات'!$B$6:$B$2005,A468&amp;"",'الدفعات'!$C$6:$C$2005,D468&amp;"",'الدفعات'!$D$6:$D$2005,"&gt;="&amp;'الإعدادات'!$B$5,'الدفعات'!$D$6:$D$2005,"&lt;"&amp;'الإعدادات'!$B$6))</f>
        <v/>
      </c>
      <c r="J468" s="21">
        <f>IF(H468="","",ROUND(H468-I468,2))</f>
        <v/>
      </c>
      <c r="K468" s="20">
        <f>IF(A468&amp;""="","",COUNTIFS('الحضور'!$C$6:$C$3005,A468&amp;"",'الحضور'!$B$6:$B$3005,D468&amp;"",'الحضور'!$D$6:$D$3005,"حاضر",'الحضور'!$A$6:$A$3005,"&gt;="&amp;'الإعدادات'!$B$5,'الحضور'!$A$6:$A$3005,"&lt;"&amp;'الإعدادات'!$B$6))</f>
        <v/>
      </c>
      <c r="L468" s="20">
        <f>IF(A468&amp;""="","",COUNTIFS('الحضور'!$C$6:$C$3005,A468&amp;"",'الحضور'!$B$6:$B$3005,D468&amp;"",'الحضور'!$D$6:$D$3005,"غائب",'الحضور'!$A$6:$A$3005,"&gt;="&amp;'الإعدادات'!$B$5,'الحضور'!$A$6:$A$3005,"&lt;"&amp;'الإعدادات'!$B$6))</f>
        <v/>
      </c>
      <c r="M468" s="20">
        <f>IF(A468&amp;""="","",COUNTIFS('الحضور'!$C$6:$C$3005,A468&amp;"",'الحضور'!$B$6:$B$3005,D468&amp;"",'الحضور'!$D$6:$D$3005,"غائب بعذر",'الحضور'!$A$6:$A$3005,"&gt;="&amp;'الإعدادات'!$B$5,'الحضور'!$A$6:$A$3005,"&lt;"&amp;'الإعدادات'!$B$6))</f>
        <v/>
      </c>
      <c r="N468" s="22">
        <f>IF(A468&amp;""="","",IF(K468+L468=0,"",K468/(K468+L468)))</f>
        <v/>
      </c>
      <c r="O468" s="6">
        <f>IF(A468&amp;""="","",IF(H468="","كود مجموعة غير موجود",IF(F468="متوقف","متوقف",IF(J468&gt;0,IF(I468=0,"لم يدفع","جزئي"),"مسدد"))))</f>
        <v/>
      </c>
      <c r="P468" s="6">
        <f>IF(A468&amp;""="","",IF(AND(N('الإعدادات'!$B$7)&gt;0,L468&gt;='الإعدادات'!$B$7),"غياب متكرر",""))</f>
        <v/>
      </c>
      <c r="Q468" s="20">
        <f>IF(ISNUMBER(J468),IF(J468&gt;0,COUNTIFS($J$6:$J$505,"&gt;"&amp;J468)+COUNTIFS($J$6:J468,J468),""),"")</f>
        <v/>
      </c>
    </row>
    <row r="469">
      <c r="A469" s="5" t="n"/>
      <c r="B469" s="5" t="n"/>
      <c r="C469" s="17" t="n"/>
      <c r="D469" s="5" t="n"/>
      <c r="E469" s="18" t="n"/>
      <c r="F469" s="5" t="n"/>
      <c r="G469" s="6">
        <f>IF(A469&amp;""="","",IFERROR(INDEX('المجموعات'!$B$6:$B$105,MATCH(D469&amp;"",'المجموعات'!$A$6:$A$105,0))&amp;" - "&amp;INDEX('المجموعات'!$C$6:$C$105,MATCH(D469&amp;"",'المجموعات'!$A$6:$A$105,0)),"كود مجموعة غير موجود"))</f>
        <v/>
      </c>
      <c r="H469" s="21">
        <f>IF(A469&amp;""="","",IF(F469="متوقف",0,IFERROR(MAX(0,INDEX('المجموعات'!$F$6:$F$105,MATCH(D469&amp;"",'المجموعات'!$A$6:$A$105,0))-N(E469)),"")))</f>
        <v/>
      </c>
      <c r="I469" s="21">
        <f>IF(A469&amp;""="","",SUMIFS('الدفعات'!$E$6:$E$2005,'الدفعات'!$B$6:$B$2005,A469&amp;"",'الدفعات'!$C$6:$C$2005,D469&amp;"",'الدفعات'!$D$6:$D$2005,"&gt;="&amp;'الإعدادات'!$B$5,'الدفعات'!$D$6:$D$2005,"&lt;"&amp;'الإعدادات'!$B$6))</f>
        <v/>
      </c>
      <c r="J469" s="21">
        <f>IF(H469="","",ROUND(H469-I469,2))</f>
        <v/>
      </c>
      <c r="K469" s="20">
        <f>IF(A469&amp;""="","",COUNTIFS('الحضور'!$C$6:$C$3005,A469&amp;"",'الحضور'!$B$6:$B$3005,D469&amp;"",'الحضور'!$D$6:$D$3005,"حاضر",'الحضور'!$A$6:$A$3005,"&gt;="&amp;'الإعدادات'!$B$5,'الحضور'!$A$6:$A$3005,"&lt;"&amp;'الإعدادات'!$B$6))</f>
        <v/>
      </c>
      <c r="L469" s="20">
        <f>IF(A469&amp;""="","",COUNTIFS('الحضور'!$C$6:$C$3005,A469&amp;"",'الحضور'!$B$6:$B$3005,D469&amp;"",'الحضور'!$D$6:$D$3005,"غائب",'الحضور'!$A$6:$A$3005,"&gt;="&amp;'الإعدادات'!$B$5,'الحضور'!$A$6:$A$3005,"&lt;"&amp;'الإعدادات'!$B$6))</f>
        <v/>
      </c>
      <c r="M469" s="20">
        <f>IF(A469&amp;""="","",COUNTIFS('الحضور'!$C$6:$C$3005,A469&amp;"",'الحضور'!$B$6:$B$3005,D469&amp;"",'الحضور'!$D$6:$D$3005,"غائب بعذر",'الحضور'!$A$6:$A$3005,"&gt;="&amp;'الإعدادات'!$B$5,'الحضور'!$A$6:$A$3005,"&lt;"&amp;'الإعدادات'!$B$6))</f>
        <v/>
      </c>
      <c r="N469" s="22">
        <f>IF(A469&amp;""="","",IF(K469+L469=0,"",K469/(K469+L469)))</f>
        <v/>
      </c>
      <c r="O469" s="6">
        <f>IF(A469&amp;""="","",IF(H469="","كود مجموعة غير موجود",IF(F469="متوقف","متوقف",IF(J469&gt;0,IF(I469=0,"لم يدفع","جزئي"),"مسدد"))))</f>
        <v/>
      </c>
      <c r="P469" s="6">
        <f>IF(A469&amp;""="","",IF(AND(N('الإعدادات'!$B$7)&gt;0,L469&gt;='الإعدادات'!$B$7),"غياب متكرر",""))</f>
        <v/>
      </c>
      <c r="Q469" s="20">
        <f>IF(ISNUMBER(J469),IF(J469&gt;0,COUNTIFS($J$6:$J$505,"&gt;"&amp;J469)+COUNTIFS($J$6:J469,J469),""),"")</f>
        <v/>
      </c>
    </row>
    <row r="470">
      <c r="A470" s="5" t="n"/>
      <c r="B470" s="5" t="n"/>
      <c r="C470" s="17" t="n"/>
      <c r="D470" s="5" t="n"/>
      <c r="E470" s="18" t="n"/>
      <c r="F470" s="5" t="n"/>
      <c r="G470" s="6">
        <f>IF(A470&amp;""="","",IFERROR(INDEX('المجموعات'!$B$6:$B$105,MATCH(D470&amp;"",'المجموعات'!$A$6:$A$105,0))&amp;" - "&amp;INDEX('المجموعات'!$C$6:$C$105,MATCH(D470&amp;"",'المجموعات'!$A$6:$A$105,0)),"كود مجموعة غير موجود"))</f>
        <v/>
      </c>
      <c r="H470" s="21">
        <f>IF(A470&amp;""="","",IF(F470="متوقف",0,IFERROR(MAX(0,INDEX('المجموعات'!$F$6:$F$105,MATCH(D470&amp;"",'المجموعات'!$A$6:$A$105,0))-N(E470)),"")))</f>
        <v/>
      </c>
      <c r="I470" s="21">
        <f>IF(A470&amp;""="","",SUMIFS('الدفعات'!$E$6:$E$2005,'الدفعات'!$B$6:$B$2005,A470&amp;"",'الدفعات'!$C$6:$C$2005,D470&amp;"",'الدفعات'!$D$6:$D$2005,"&gt;="&amp;'الإعدادات'!$B$5,'الدفعات'!$D$6:$D$2005,"&lt;"&amp;'الإعدادات'!$B$6))</f>
        <v/>
      </c>
      <c r="J470" s="21">
        <f>IF(H470="","",ROUND(H470-I470,2))</f>
        <v/>
      </c>
      <c r="K470" s="20">
        <f>IF(A470&amp;""="","",COUNTIFS('الحضور'!$C$6:$C$3005,A470&amp;"",'الحضور'!$B$6:$B$3005,D470&amp;"",'الحضور'!$D$6:$D$3005,"حاضر",'الحضور'!$A$6:$A$3005,"&gt;="&amp;'الإعدادات'!$B$5,'الحضور'!$A$6:$A$3005,"&lt;"&amp;'الإعدادات'!$B$6))</f>
        <v/>
      </c>
      <c r="L470" s="20">
        <f>IF(A470&amp;""="","",COUNTIFS('الحضور'!$C$6:$C$3005,A470&amp;"",'الحضور'!$B$6:$B$3005,D470&amp;"",'الحضور'!$D$6:$D$3005,"غائب",'الحضور'!$A$6:$A$3005,"&gt;="&amp;'الإعدادات'!$B$5,'الحضور'!$A$6:$A$3005,"&lt;"&amp;'الإعدادات'!$B$6))</f>
        <v/>
      </c>
      <c r="M470" s="20">
        <f>IF(A470&amp;""="","",COUNTIFS('الحضور'!$C$6:$C$3005,A470&amp;"",'الحضور'!$B$6:$B$3005,D470&amp;"",'الحضور'!$D$6:$D$3005,"غائب بعذر",'الحضور'!$A$6:$A$3005,"&gt;="&amp;'الإعدادات'!$B$5,'الحضور'!$A$6:$A$3005,"&lt;"&amp;'الإعدادات'!$B$6))</f>
        <v/>
      </c>
      <c r="N470" s="22">
        <f>IF(A470&amp;""="","",IF(K470+L470=0,"",K470/(K470+L470)))</f>
        <v/>
      </c>
      <c r="O470" s="6">
        <f>IF(A470&amp;""="","",IF(H470="","كود مجموعة غير موجود",IF(F470="متوقف","متوقف",IF(J470&gt;0,IF(I470=0,"لم يدفع","جزئي"),"مسدد"))))</f>
        <v/>
      </c>
      <c r="P470" s="6">
        <f>IF(A470&amp;""="","",IF(AND(N('الإعدادات'!$B$7)&gt;0,L470&gt;='الإعدادات'!$B$7),"غياب متكرر",""))</f>
        <v/>
      </c>
      <c r="Q470" s="20">
        <f>IF(ISNUMBER(J470),IF(J470&gt;0,COUNTIFS($J$6:$J$505,"&gt;"&amp;J470)+COUNTIFS($J$6:J470,J470),""),"")</f>
        <v/>
      </c>
    </row>
    <row r="471">
      <c r="A471" s="5" t="n"/>
      <c r="B471" s="5" t="n"/>
      <c r="C471" s="17" t="n"/>
      <c r="D471" s="5" t="n"/>
      <c r="E471" s="18" t="n"/>
      <c r="F471" s="5" t="n"/>
      <c r="G471" s="6">
        <f>IF(A471&amp;""="","",IFERROR(INDEX('المجموعات'!$B$6:$B$105,MATCH(D471&amp;"",'المجموعات'!$A$6:$A$105,0))&amp;" - "&amp;INDEX('المجموعات'!$C$6:$C$105,MATCH(D471&amp;"",'المجموعات'!$A$6:$A$105,0)),"كود مجموعة غير موجود"))</f>
        <v/>
      </c>
      <c r="H471" s="21">
        <f>IF(A471&amp;""="","",IF(F471="متوقف",0,IFERROR(MAX(0,INDEX('المجموعات'!$F$6:$F$105,MATCH(D471&amp;"",'المجموعات'!$A$6:$A$105,0))-N(E471)),"")))</f>
        <v/>
      </c>
      <c r="I471" s="21">
        <f>IF(A471&amp;""="","",SUMIFS('الدفعات'!$E$6:$E$2005,'الدفعات'!$B$6:$B$2005,A471&amp;"",'الدفعات'!$C$6:$C$2005,D471&amp;"",'الدفعات'!$D$6:$D$2005,"&gt;="&amp;'الإعدادات'!$B$5,'الدفعات'!$D$6:$D$2005,"&lt;"&amp;'الإعدادات'!$B$6))</f>
        <v/>
      </c>
      <c r="J471" s="21">
        <f>IF(H471="","",ROUND(H471-I471,2))</f>
        <v/>
      </c>
      <c r="K471" s="20">
        <f>IF(A471&amp;""="","",COUNTIFS('الحضور'!$C$6:$C$3005,A471&amp;"",'الحضور'!$B$6:$B$3005,D471&amp;"",'الحضور'!$D$6:$D$3005,"حاضر",'الحضور'!$A$6:$A$3005,"&gt;="&amp;'الإعدادات'!$B$5,'الحضور'!$A$6:$A$3005,"&lt;"&amp;'الإعدادات'!$B$6))</f>
        <v/>
      </c>
      <c r="L471" s="20">
        <f>IF(A471&amp;""="","",COUNTIFS('الحضور'!$C$6:$C$3005,A471&amp;"",'الحضور'!$B$6:$B$3005,D471&amp;"",'الحضور'!$D$6:$D$3005,"غائب",'الحضور'!$A$6:$A$3005,"&gt;="&amp;'الإعدادات'!$B$5,'الحضور'!$A$6:$A$3005,"&lt;"&amp;'الإعدادات'!$B$6))</f>
        <v/>
      </c>
      <c r="M471" s="20">
        <f>IF(A471&amp;""="","",COUNTIFS('الحضور'!$C$6:$C$3005,A471&amp;"",'الحضور'!$B$6:$B$3005,D471&amp;"",'الحضور'!$D$6:$D$3005,"غائب بعذر",'الحضور'!$A$6:$A$3005,"&gt;="&amp;'الإعدادات'!$B$5,'الحضور'!$A$6:$A$3005,"&lt;"&amp;'الإعدادات'!$B$6))</f>
        <v/>
      </c>
      <c r="N471" s="22">
        <f>IF(A471&amp;""="","",IF(K471+L471=0,"",K471/(K471+L471)))</f>
        <v/>
      </c>
      <c r="O471" s="6">
        <f>IF(A471&amp;""="","",IF(H471="","كود مجموعة غير موجود",IF(F471="متوقف","متوقف",IF(J471&gt;0,IF(I471=0,"لم يدفع","جزئي"),"مسدد"))))</f>
        <v/>
      </c>
      <c r="P471" s="6">
        <f>IF(A471&amp;""="","",IF(AND(N('الإعدادات'!$B$7)&gt;0,L471&gt;='الإعدادات'!$B$7),"غياب متكرر",""))</f>
        <v/>
      </c>
      <c r="Q471" s="20">
        <f>IF(ISNUMBER(J471),IF(J471&gt;0,COUNTIFS($J$6:$J$505,"&gt;"&amp;J471)+COUNTIFS($J$6:J471,J471),""),"")</f>
        <v/>
      </c>
    </row>
    <row r="472">
      <c r="A472" s="5" t="n"/>
      <c r="B472" s="5" t="n"/>
      <c r="C472" s="17" t="n"/>
      <c r="D472" s="5" t="n"/>
      <c r="E472" s="18" t="n"/>
      <c r="F472" s="5" t="n"/>
      <c r="G472" s="6">
        <f>IF(A472&amp;""="","",IFERROR(INDEX('المجموعات'!$B$6:$B$105,MATCH(D472&amp;"",'المجموعات'!$A$6:$A$105,0))&amp;" - "&amp;INDEX('المجموعات'!$C$6:$C$105,MATCH(D472&amp;"",'المجموعات'!$A$6:$A$105,0)),"كود مجموعة غير موجود"))</f>
        <v/>
      </c>
      <c r="H472" s="21">
        <f>IF(A472&amp;""="","",IF(F472="متوقف",0,IFERROR(MAX(0,INDEX('المجموعات'!$F$6:$F$105,MATCH(D472&amp;"",'المجموعات'!$A$6:$A$105,0))-N(E472)),"")))</f>
        <v/>
      </c>
      <c r="I472" s="21">
        <f>IF(A472&amp;""="","",SUMIFS('الدفعات'!$E$6:$E$2005,'الدفعات'!$B$6:$B$2005,A472&amp;"",'الدفعات'!$C$6:$C$2005,D472&amp;"",'الدفعات'!$D$6:$D$2005,"&gt;="&amp;'الإعدادات'!$B$5,'الدفعات'!$D$6:$D$2005,"&lt;"&amp;'الإعدادات'!$B$6))</f>
        <v/>
      </c>
      <c r="J472" s="21">
        <f>IF(H472="","",ROUND(H472-I472,2))</f>
        <v/>
      </c>
      <c r="K472" s="20">
        <f>IF(A472&amp;""="","",COUNTIFS('الحضور'!$C$6:$C$3005,A472&amp;"",'الحضور'!$B$6:$B$3005,D472&amp;"",'الحضور'!$D$6:$D$3005,"حاضر",'الحضور'!$A$6:$A$3005,"&gt;="&amp;'الإعدادات'!$B$5,'الحضور'!$A$6:$A$3005,"&lt;"&amp;'الإعدادات'!$B$6))</f>
        <v/>
      </c>
      <c r="L472" s="20">
        <f>IF(A472&amp;""="","",COUNTIFS('الحضور'!$C$6:$C$3005,A472&amp;"",'الحضور'!$B$6:$B$3005,D472&amp;"",'الحضور'!$D$6:$D$3005,"غائب",'الحضور'!$A$6:$A$3005,"&gt;="&amp;'الإعدادات'!$B$5,'الحضور'!$A$6:$A$3005,"&lt;"&amp;'الإعدادات'!$B$6))</f>
        <v/>
      </c>
      <c r="M472" s="20">
        <f>IF(A472&amp;""="","",COUNTIFS('الحضور'!$C$6:$C$3005,A472&amp;"",'الحضور'!$B$6:$B$3005,D472&amp;"",'الحضور'!$D$6:$D$3005,"غائب بعذر",'الحضور'!$A$6:$A$3005,"&gt;="&amp;'الإعدادات'!$B$5,'الحضور'!$A$6:$A$3005,"&lt;"&amp;'الإعدادات'!$B$6))</f>
        <v/>
      </c>
      <c r="N472" s="22">
        <f>IF(A472&amp;""="","",IF(K472+L472=0,"",K472/(K472+L472)))</f>
        <v/>
      </c>
      <c r="O472" s="6">
        <f>IF(A472&amp;""="","",IF(H472="","كود مجموعة غير موجود",IF(F472="متوقف","متوقف",IF(J472&gt;0,IF(I472=0,"لم يدفع","جزئي"),"مسدد"))))</f>
        <v/>
      </c>
      <c r="P472" s="6">
        <f>IF(A472&amp;""="","",IF(AND(N('الإعدادات'!$B$7)&gt;0,L472&gt;='الإعدادات'!$B$7),"غياب متكرر",""))</f>
        <v/>
      </c>
      <c r="Q472" s="20">
        <f>IF(ISNUMBER(J472),IF(J472&gt;0,COUNTIFS($J$6:$J$505,"&gt;"&amp;J472)+COUNTIFS($J$6:J472,J472),""),"")</f>
        <v/>
      </c>
    </row>
    <row r="473">
      <c r="A473" s="5" t="n"/>
      <c r="B473" s="5" t="n"/>
      <c r="C473" s="17" t="n"/>
      <c r="D473" s="5" t="n"/>
      <c r="E473" s="18" t="n"/>
      <c r="F473" s="5" t="n"/>
      <c r="G473" s="6">
        <f>IF(A473&amp;""="","",IFERROR(INDEX('المجموعات'!$B$6:$B$105,MATCH(D473&amp;"",'المجموعات'!$A$6:$A$105,0))&amp;" - "&amp;INDEX('المجموعات'!$C$6:$C$105,MATCH(D473&amp;"",'المجموعات'!$A$6:$A$105,0)),"كود مجموعة غير موجود"))</f>
        <v/>
      </c>
      <c r="H473" s="21">
        <f>IF(A473&amp;""="","",IF(F473="متوقف",0,IFERROR(MAX(0,INDEX('المجموعات'!$F$6:$F$105,MATCH(D473&amp;"",'المجموعات'!$A$6:$A$105,0))-N(E473)),"")))</f>
        <v/>
      </c>
      <c r="I473" s="21">
        <f>IF(A473&amp;""="","",SUMIFS('الدفعات'!$E$6:$E$2005,'الدفعات'!$B$6:$B$2005,A473&amp;"",'الدفعات'!$C$6:$C$2005,D473&amp;"",'الدفعات'!$D$6:$D$2005,"&gt;="&amp;'الإعدادات'!$B$5,'الدفعات'!$D$6:$D$2005,"&lt;"&amp;'الإعدادات'!$B$6))</f>
        <v/>
      </c>
      <c r="J473" s="21">
        <f>IF(H473="","",ROUND(H473-I473,2))</f>
        <v/>
      </c>
      <c r="K473" s="20">
        <f>IF(A473&amp;""="","",COUNTIFS('الحضور'!$C$6:$C$3005,A473&amp;"",'الحضور'!$B$6:$B$3005,D473&amp;"",'الحضور'!$D$6:$D$3005,"حاضر",'الحضور'!$A$6:$A$3005,"&gt;="&amp;'الإعدادات'!$B$5,'الحضور'!$A$6:$A$3005,"&lt;"&amp;'الإعدادات'!$B$6))</f>
        <v/>
      </c>
      <c r="L473" s="20">
        <f>IF(A473&amp;""="","",COUNTIFS('الحضور'!$C$6:$C$3005,A473&amp;"",'الحضور'!$B$6:$B$3005,D473&amp;"",'الحضور'!$D$6:$D$3005,"غائب",'الحضور'!$A$6:$A$3005,"&gt;="&amp;'الإعدادات'!$B$5,'الحضور'!$A$6:$A$3005,"&lt;"&amp;'الإعدادات'!$B$6))</f>
        <v/>
      </c>
      <c r="M473" s="20">
        <f>IF(A473&amp;""="","",COUNTIFS('الحضور'!$C$6:$C$3005,A473&amp;"",'الحضور'!$B$6:$B$3005,D473&amp;"",'الحضور'!$D$6:$D$3005,"غائب بعذر",'الحضور'!$A$6:$A$3005,"&gt;="&amp;'الإعدادات'!$B$5,'الحضور'!$A$6:$A$3005,"&lt;"&amp;'الإعدادات'!$B$6))</f>
        <v/>
      </c>
      <c r="N473" s="22">
        <f>IF(A473&amp;""="","",IF(K473+L473=0,"",K473/(K473+L473)))</f>
        <v/>
      </c>
      <c r="O473" s="6">
        <f>IF(A473&amp;""="","",IF(H473="","كود مجموعة غير موجود",IF(F473="متوقف","متوقف",IF(J473&gt;0,IF(I473=0,"لم يدفع","جزئي"),"مسدد"))))</f>
        <v/>
      </c>
      <c r="P473" s="6">
        <f>IF(A473&amp;""="","",IF(AND(N('الإعدادات'!$B$7)&gt;0,L473&gt;='الإعدادات'!$B$7),"غياب متكرر",""))</f>
        <v/>
      </c>
      <c r="Q473" s="20">
        <f>IF(ISNUMBER(J473),IF(J473&gt;0,COUNTIFS($J$6:$J$505,"&gt;"&amp;J473)+COUNTIFS($J$6:J473,J473),""),"")</f>
        <v/>
      </c>
    </row>
    <row r="474">
      <c r="A474" s="5" t="n"/>
      <c r="B474" s="5" t="n"/>
      <c r="C474" s="17" t="n"/>
      <c r="D474" s="5" t="n"/>
      <c r="E474" s="18" t="n"/>
      <c r="F474" s="5" t="n"/>
      <c r="G474" s="6">
        <f>IF(A474&amp;""="","",IFERROR(INDEX('المجموعات'!$B$6:$B$105,MATCH(D474&amp;"",'المجموعات'!$A$6:$A$105,0))&amp;" - "&amp;INDEX('المجموعات'!$C$6:$C$105,MATCH(D474&amp;"",'المجموعات'!$A$6:$A$105,0)),"كود مجموعة غير موجود"))</f>
        <v/>
      </c>
      <c r="H474" s="21">
        <f>IF(A474&amp;""="","",IF(F474="متوقف",0,IFERROR(MAX(0,INDEX('المجموعات'!$F$6:$F$105,MATCH(D474&amp;"",'المجموعات'!$A$6:$A$105,0))-N(E474)),"")))</f>
        <v/>
      </c>
      <c r="I474" s="21">
        <f>IF(A474&amp;""="","",SUMIFS('الدفعات'!$E$6:$E$2005,'الدفعات'!$B$6:$B$2005,A474&amp;"",'الدفعات'!$C$6:$C$2005,D474&amp;"",'الدفعات'!$D$6:$D$2005,"&gt;="&amp;'الإعدادات'!$B$5,'الدفعات'!$D$6:$D$2005,"&lt;"&amp;'الإعدادات'!$B$6))</f>
        <v/>
      </c>
      <c r="J474" s="21">
        <f>IF(H474="","",ROUND(H474-I474,2))</f>
        <v/>
      </c>
      <c r="K474" s="20">
        <f>IF(A474&amp;""="","",COUNTIFS('الحضور'!$C$6:$C$3005,A474&amp;"",'الحضور'!$B$6:$B$3005,D474&amp;"",'الحضور'!$D$6:$D$3005,"حاضر",'الحضور'!$A$6:$A$3005,"&gt;="&amp;'الإعدادات'!$B$5,'الحضور'!$A$6:$A$3005,"&lt;"&amp;'الإعدادات'!$B$6))</f>
        <v/>
      </c>
      <c r="L474" s="20">
        <f>IF(A474&amp;""="","",COUNTIFS('الحضور'!$C$6:$C$3005,A474&amp;"",'الحضور'!$B$6:$B$3005,D474&amp;"",'الحضور'!$D$6:$D$3005,"غائب",'الحضور'!$A$6:$A$3005,"&gt;="&amp;'الإعدادات'!$B$5,'الحضور'!$A$6:$A$3005,"&lt;"&amp;'الإعدادات'!$B$6))</f>
        <v/>
      </c>
      <c r="M474" s="20">
        <f>IF(A474&amp;""="","",COUNTIFS('الحضور'!$C$6:$C$3005,A474&amp;"",'الحضور'!$B$6:$B$3005,D474&amp;"",'الحضور'!$D$6:$D$3005,"غائب بعذر",'الحضور'!$A$6:$A$3005,"&gt;="&amp;'الإعدادات'!$B$5,'الحضور'!$A$6:$A$3005,"&lt;"&amp;'الإعدادات'!$B$6))</f>
        <v/>
      </c>
      <c r="N474" s="22">
        <f>IF(A474&amp;""="","",IF(K474+L474=0,"",K474/(K474+L474)))</f>
        <v/>
      </c>
      <c r="O474" s="6">
        <f>IF(A474&amp;""="","",IF(H474="","كود مجموعة غير موجود",IF(F474="متوقف","متوقف",IF(J474&gt;0,IF(I474=0,"لم يدفع","جزئي"),"مسدد"))))</f>
        <v/>
      </c>
      <c r="P474" s="6">
        <f>IF(A474&amp;""="","",IF(AND(N('الإعدادات'!$B$7)&gt;0,L474&gt;='الإعدادات'!$B$7),"غياب متكرر",""))</f>
        <v/>
      </c>
      <c r="Q474" s="20">
        <f>IF(ISNUMBER(J474),IF(J474&gt;0,COUNTIFS($J$6:$J$505,"&gt;"&amp;J474)+COUNTIFS($J$6:J474,J474),""),"")</f>
        <v/>
      </c>
    </row>
    <row r="475">
      <c r="A475" s="5" t="n"/>
      <c r="B475" s="5" t="n"/>
      <c r="C475" s="17" t="n"/>
      <c r="D475" s="5" t="n"/>
      <c r="E475" s="18" t="n"/>
      <c r="F475" s="5" t="n"/>
      <c r="G475" s="6">
        <f>IF(A475&amp;""="","",IFERROR(INDEX('المجموعات'!$B$6:$B$105,MATCH(D475&amp;"",'المجموعات'!$A$6:$A$105,0))&amp;" - "&amp;INDEX('المجموعات'!$C$6:$C$105,MATCH(D475&amp;"",'المجموعات'!$A$6:$A$105,0)),"كود مجموعة غير موجود"))</f>
        <v/>
      </c>
      <c r="H475" s="21">
        <f>IF(A475&amp;""="","",IF(F475="متوقف",0,IFERROR(MAX(0,INDEX('المجموعات'!$F$6:$F$105,MATCH(D475&amp;"",'المجموعات'!$A$6:$A$105,0))-N(E475)),"")))</f>
        <v/>
      </c>
      <c r="I475" s="21">
        <f>IF(A475&amp;""="","",SUMIFS('الدفعات'!$E$6:$E$2005,'الدفعات'!$B$6:$B$2005,A475&amp;"",'الدفعات'!$C$6:$C$2005,D475&amp;"",'الدفعات'!$D$6:$D$2005,"&gt;="&amp;'الإعدادات'!$B$5,'الدفعات'!$D$6:$D$2005,"&lt;"&amp;'الإعدادات'!$B$6))</f>
        <v/>
      </c>
      <c r="J475" s="21">
        <f>IF(H475="","",ROUND(H475-I475,2))</f>
        <v/>
      </c>
      <c r="K475" s="20">
        <f>IF(A475&amp;""="","",COUNTIFS('الحضور'!$C$6:$C$3005,A475&amp;"",'الحضور'!$B$6:$B$3005,D475&amp;"",'الحضور'!$D$6:$D$3005,"حاضر",'الحضور'!$A$6:$A$3005,"&gt;="&amp;'الإعدادات'!$B$5,'الحضور'!$A$6:$A$3005,"&lt;"&amp;'الإعدادات'!$B$6))</f>
        <v/>
      </c>
      <c r="L475" s="20">
        <f>IF(A475&amp;""="","",COUNTIFS('الحضور'!$C$6:$C$3005,A475&amp;"",'الحضور'!$B$6:$B$3005,D475&amp;"",'الحضور'!$D$6:$D$3005,"غائب",'الحضور'!$A$6:$A$3005,"&gt;="&amp;'الإعدادات'!$B$5,'الحضور'!$A$6:$A$3005,"&lt;"&amp;'الإعدادات'!$B$6))</f>
        <v/>
      </c>
      <c r="M475" s="20">
        <f>IF(A475&amp;""="","",COUNTIFS('الحضور'!$C$6:$C$3005,A475&amp;"",'الحضور'!$B$6:$B$3005,D475&amp;"",'الحضور'!$D$6:$D$3005,"غائب بعذر",'الحضور'!$A$6:$A$3005,"&gt;="&amp;'الإعدادات'!$B$5,'الحضور'!$A$6:$A$3005,"&lt;"&amp;'الإعدادات'!$B$6))</f>
        <v/>
      </c>
      <c r="N475" s="22">
        <f>IF(A475&amp;""="","",IF(K475+L475=0,"",K475/(K475+L475)))</f>
        <v/>
      </c>
      <c r="O475" s="6">
        <f>IF(A475&amp;""="","",IF(H475="","كود مجموعة غير موجود",IF(F475="متوقف","متوقف",IF(J475&gt;0,IF(I475=0,"لم يدفع","جزئي"),"مسدد"))))</f>
        <v/>
      </c>
      <c r="P475" s="6">
        <f>IF(A475&amp;""="","",IF(AND(N('الإعدادات'!$B$7)&gt;0,L475&gt;='الإعدادات'!$B$7),"غياب متكرر",""))</f>
        <v/>
      </c>
      <c r="Q475" s="20">
        <f>IF(ISNUMBER(J475),IF(J475&gt;0,COUNTIFS($J$6:$J$505,"&gt;"&amp;J475)+COUNTIFS($J$6:J475,J475),""),"")</f>
        <v/>
      </c>
    </row>
    <row r="476">
      <c r="A476" s="5" t="n"/>
      <c r="B476" s="5" t="n"/>
      <c r="C476" s="17" t="n"/>
      <c r="D476" s="5" t="n"/>
      <c r="E476" s="18" t="n"/>
      <c r="F476" s="5" t="n"/>
      <c r="G476" s="6">
        <f>IF(A476&amp;""="","",IFERROR(INDEX('المجموعات'!$B$6:$B$105,MATCH(D476&amp;"",'المجموعات'!$A$6:$A$105,0))&amp;" - "&amp;INDEX('المجموعات'!$C$6:$C$105,MATCH(D476&amp;"",'المجموعات'!$A$6:$A$105,0)),"كود مجموعة غير موجود"))</f>
        <v/>
      </c>
      <c r="H476" s="21">
        <f>IF(A476&amp;""="","",IF(F476="متوقف",0,IFERROR(MAX(0,INDEX('المجموعات'!$F$6:$F$105,MATCH(D476&amp;"",'المجموعات'!$A$6:$A$105,0))-N(E476)),"")))</f>
        <v/>
      </c>
      <c r="I476" s="21">
        <f>IF(A476&amp;""="","",SUMIFS('الدفعات'!$E$6:$E$2005,'الدفعات'!$B$6:$B$2005,A476&amp;"",'الدفعات'!$C$6:$C$2005,D476&amp;"",'الدفعات'!$D$6:$D$2005,"&gt;="&amp;'الإعدادات'!$B$5,'الدفعات'!$D$6:$D$2005,"&lt;"&amp;'الإعدادات'!$B$6))</f>
        <v/>
      </c>
      <c r="J476" s="21">
        <f>IF(H476="","",ROUND(H476-I476,2))</f>
        <v/>
      </c>
      <c r="K476" s="20">
        <f>IF(A476&amp;""="","",COUNTIFS('الحضور'!$C$6:$C$3005,A476&amp;"",'الحضور'!$B$6:$B$3005,D476&amp;"",'الحضور'!$D$6:$D$3005,"حاضر",'الحضور'!$A$6:$A$3005,"&gt;="&amp;'الإعدادات'!$B$5,'الحضور'!$A$6:$A$3005,"&lt;"&amp;'الإعدادات'!$B$6))</f>
        <v/>
      </c>
      <c r="L476" s="20">
        <f>IF(A476&amp;""="","",COUNTIFS('الحضور'!$C$6:$C$3005,A476&amp;"",'الحضور'!$B$6:$B$3005,D476&amp;"",'الحضور'!$D$6:$D$3005,"غائب",'الحضور'!$A$6:$A$3005,"&gt;="&amp;'الإعدادات'!$B$5,'الحضور'!$A$6:$A$3005,"&lt;"&amp;'الإعدادات'!$B$6))</f>
        <v/>
      </c>
      <c r="M476" s="20">
        <f>IF(A476&amp;""="","",COUNTIFS('الحضور'!$C$6:$C$3005,A476&amp;"",'الحضور'!$B$6:$B$3005,D476&amp;"",'الحضور'!$D$6:$D$3005,"غائب بعذر",'الحضور'!$A$6:$A$3005,"&gt;="&amp;'الإعدادات'!$B$5,'الحضور'!$A$6:$A$3005,"&lt;"&amp;'الإعدادات'!$B$6))</f>
        <v/>
      </c>
      <c r="N476" s="22">
        <f>IF(A476&amp;""="","",IF(K476+L476=0,"",K476/(K476+L476)))</f>
        <v/>
      </c>
      <c r="O476" s="6">
        <f>IF(A476&amp;""="","",IF(H476="","كود مجموعة غير موجود",IF(F476="متوقف","متوقف",IF(J476&gt;0,IF(I476=0,"لم يدفع","جزئي"),"مسدد"))))</f>
        <v/>
      </c>
      <c r="P476" s="6">
        <f>IF(A476&amp;""="","",IF(AND(N('الإعدادات'!$B$7)&gt;0,L476&gt;='الإعدادات'!$B$7),"غياب متكرر",""))</f>
        <v/>
      </c>
      <c r="Q476" s="20">
        <f>IF(ISNUMBER(J476),IF(J476&gt;0,COUNTIFS($J$6:$J$505,"&gt;"&amp;J476)+COUNTIFS($J$6:J476,J476),""),"")</f>
        <v/>
      </c>
    </row>
    <row r="477">
      <c r="A477" s="5" t="n"/>
      <c r="B477" s="5" t="n"/>
      <c r="C477" s="17" t="n"/>
      <c r="D477" s="5" t="n"/>
      <c r="E477" s="18" t="n"/>
      <c r="F477" s="5" t="n"/>
      <c r="G477" s="6">
        <f>IF(A477&amp;""="","",IFERROR(INDEX('المجموعات'!$B$6:$B$105,MATCH(D477&amp;"",'المجموعات'!$A$6:$A$105,0))&amp;" - "&amp;INDEX('المجموعات'!$C$6:$C$105,MATCH(D477&amp;"",'المجموعات'!$A$6:$A$105,0)),"كود مجموعة غير موجود"))</f>
        <v/>
      </c>
      <c r="H477" s="21">
        <f>IF(A477&amp;""="","",IF(F477="متوقف",0,IFERROR(MAX(0,INDEX('المجموعات'!$F$6:$F$105,MATCH(D477&amp;"",'المجموعات'!$A$6:$A$105,0))-N(E477)),"")))</f>
        <v/>
      </c>
      <c r="I477" s="21">
        <f>IF(A477&amp;""="","",SUMIFS('الدفعات'!$E$6:$E$2005,'الدفعات'!$B$6:$B$2005,A477&amp;"",'الدفعات'!$C$6:$C$2005,D477&amp;"",'الدفعات'!$D$6:$D$2005,"&gt;="&amp;'الإعدادات'!$B$5,'الدفعات'!$D$6:$D$2005,"&lt;"&amp;'الإعدادات'!$B$6))</f>
        <v/>
      </c>
      <c r="J477" s="21">
        <f>IF(H477="","",ROUND(H477-I477,2))</f>
        <v/>
      </c>
      <c r="K477" s="20">
        <f>IF(A477&amp;""="","",COUNTIFS('الحضور'!$C$6:$C$3005,A477&amp;"",'الحضور'!$B$6:$B$3005,D477&amp;"",'الحضور'!$D$6:$D$3005,"حاضر",'الحضور'!$A$6:$A$3005,"&gt;="&amp;'الإعدادات'!$B$5,'الحضور'!$A$6:$A$3005,"&lt;"&amp;'الإعدادات'!$B$6))</f>
        <v/>
      </c>
      <c r="L477" s="20">
        <f>IF(A477&amp;""="","",COUNTIFS('الحضور'!$C$6:$C$3005,A477&amp;"",'الحضور'!$B$6:$B$3005,D477&amp;"",'الحضور'!$D$6:$D$3005,"غائب",'الحضور'!$A$6:$A$3005,"&gt;="&amp;'الإعدادات'!$B$5,'الحضور'!$A$6:$A$3005,"&lt;"&amp;'الإعدادات'!$B$6))</f>
        <v/>
      </c>
      <c r="M477" s="20">
        <f>IF(A477&amp;""="","",COUNTIFS('الحضور'!$C$6:$C$3005,A477&amp;"",'الحضور'!$B$6:$B$3005,D477&amp;"",'الحضور'!$D$6:$D$3005,"غائب بعذر",'الحضور'!$A$6:$A$3005,"&gt;="&amp;'الإعدادات'!$B$5,'الحضور'!$A$6:$A$3005,"&lt;"&amp;'الإعدادات'!$B$6))</f>
        <v/>
      </c>
      <c r="N477" s="22">
        <f>IF(A477&amp;""="","",IF(K477+L477=0,"",K477/(K477+L477)))</f>
        <v/>
      </c>
      <c r="O477" s="6">
        <f>IF(A477&amp;""="","",IF(H477="","كود مجموعة غير موجود",IF(F477="متوقف","متوقف",IF(J477&gt;0,IF(I477=0,"لم يدفع","جزئي"),"مسدد"))))</f>
        <v/>
      </c>
      <c r="P477" s="6">
        <f>IF(A477&amp;""="","",IF(AND(N('الإعدادات'!$B$7)&gt;0,L477&gt;='الإعدادات'!$B$7),"غياب متكرر",""))</f>
        <v/>
      </c>
      <c r="Q477" s="20">
        <f>IF(ISNUMBER(J477),IF(J477&gt;0,COUNTIFS($J$6:$J$505,"&gt;"&amp;J477)+COUNTIFS($J$6:J477,J477),""),"")</f>
        <v/>
      </c>
    </row>
    <row r="478">
      <c r="A478" s="5" t="n"/>
      <c r="B478" s="5" t="n"/>
      <c r="C478" s="17" t="n"/>
      <c r="D478" s="5" t="n"/>
      <c r="E478" s="18" t="n"/>
      <c r="F478" s="5" t="n"/>
      <c r="G478" s="6">
        <f>IF(A478&amp;""="","",IFERROR(INDEX('المجموعات'!$B$6:$B$105,MATCH(D478&amp;"",'المجموعات'!$A$6:$A$105,0))&amp;" - "&amp;INDEX('المجموعات'!$C$6:$C$105,MATCH(D478&amp;"",'المجموعات'!$A$6:$A$105,0)),"كود مجموعة غير موجود"))</f>
        <v/>
      </c>
      <c r="H478" s="21">
        <f>IF(A478&amp;""="","",IF(F478="متوقف",0,IFERROR(MAX(0,INDEX('المجموعات'!$F$6:$F$105,MATCH(D478&amp;"",'المجموعات'!$A$6:$A$105,0))-N(E478)),"")))</f>
        <v/>
      </c>
      <c r="I478" s="21">
        <f>IF(A478&amp;""="","",SUMIFS('الدفعات'!$E$6:$E$2005,'الدفعات'!$B$6:$B$2005,A478&amp;"",'الدفعات'!$C$6:$C$2005,D478&amp;"",'الدفعات'!$D$6:$D$2005,"&gt;="&amp;'الإعدادات'!$B$5,'الدفعات'!$D$6:$D$2005,"&lt;"&amp;'الإعدادات'!$B$6))</f>
        <v/>
      </c>
      <c r="J478" s="21">
        <f>IF(H478="","",ROUND(H478-I478,2))</f>
        <v/>
      </c>
      <c r="K478" s="20">
        <f>IF(A478&amp;""="","",COUNTIFS('الحضور'!$C$6:$C$3005,A478&amp;"",'الحضور'!$B$6:$B$3005,D478&amp;"",'الحضور'!$D$6:$D$3005,"حاضر",'الحضور'!$A$6:$A$3005,"&gt;="&amp;'الإعدادات'!$B$5,'الحضور'!$A$6:$A$3005,"&lt;"&amp;'الإعدادات'!$B$6))</f>
        <v/>
      </c>
      <c r="L478" s="20">
        <f>IF(A478&amp;""="","",COUNTIFS('الحضور'!$C$6:$C$3005,A478&amp;"",'الحضور'!$B$6:$B$3005,D478&amp;"",'الحضور'!$D$6:$D$3005,"غائب",'الحضور'!$A$6:$A$3005,"&gt;="&amp;'الإعدادات'!$B$5,'الحضور'!$A$6:$A$3005,"&lt;"&amp;'الإعدادات'!$B$6))</f>
        <v/>
      </c>
      <c r="M478" s="20">
        <f>IF(A478&amp;""="","",COUNTIFS('الحضور'!$C$6:$C$3005,A478&amp;"",'الحضور'!$B$6:$B$3005,D478&amp;"",'الحضور'!$D$6:$D$3005,"غائب بعذر",'الحضور'!$A$6:$A$3005,"&gt;="&amp;'الإعدادات'!$B$5,'الحضور'!$A$6:$A$3005,"&lt;"&amp;'الإعدادات'!$B$6))</f>
        <v/>
      </c>
      <c r="N478" s="22">
        <f>IF(A478&amp;""="","",IF(K478+L478=0,"",K478/(K478+L478)))</f>
        <v/>
      </c>
      <c r="O478" s="6">
        <f>IF(A478&amp;""="","",IF(H478="","كود مجموعة غير موجود",IF(F478="متوقف","متوقف",IF(J478&gt;0,IF(I478=0,"لم يدفع","جزئي"),"مسدد"))))</f>
        <v/>
      </c>
      <c r="P478" s="6">
        <f>IF(A478&amp;""="","",IF(AND(N('الإعدادات'!$B$7)&gt;0,L478&gt;='الإعدادات'!$B$7),"غياب متكرر",""))</f>
        <v/>
      </c>
      <c r="Q478" s="20">
        <f>IF(ISNUMBER(J478),IF(J478&gt;0,COUNTIFS($J$6:$J$505,"&gt;"&amp;J478)+COUNTIFS($J$6:J478,J478),""),"")</f>
        <v/>
      </c>
    </row>
    <row r="479">
      <c r="A479" s="5" t="n"/>
      <c r="B479" s="5" t="n"/>
      <c r="C479" s="17" t="n"/>
      <c r="D479" s="5" t="n"/>
      <c r="E479" s="18" t="n"/>
      <c r="F479" s="5" t="n"/>
      <c r="G479" s="6">
        <f>IF(A479&amp;""="","",IFERROR(INDEX('المجموعات'!$B$6:$B$105,MATCH(D479&amp;"",'المجموعات'!$A$6:$A$105,0))&amp;" - "&amp;INDEX('المجموعات'!$C$6:$C$105,MATCH(D479&amp;"",'المجموعات'!$A$6:$A$105,0)),"كود مجموعة غير موجود"))</f>
        <v/>
      </c>
      <c r="H479" s="21">
        <f>IF(A479&amp;""="","",IF(F479="متوقف",0,IFERROR(MAX(0,INDEX('المجموعات'!$F$6:$F$105,MATCH(D479&amp;"",'المجموعات'!$A$6:$A$105,0))-N(E479)),"")))</f>
        <v/>
      </c>
      <c r="I479" s="21">
        <f>IF(A479&amp;""="","",SUMIFS('الدفعات'!$E$6:$E$2005,'الدفعات'!$B$6:$B$2005,A479&amp;"",'الدفعات'!$C$6:$C$2005,D479&amp;"",'الدفعات'!$D$6:$D$2005,"&gt;="&amp;'الإعدادات'!$B$5,'الدفعات'!$D$6:$D$2005,"&lt;"&amp;'الإعدادات'!$B$6))</f>
        <v/>
      </c>
      <c r="J479" s="21">
        <f>IF(H479="","",ROUND(H479-I479,2))</f>
        <v/>
      </c>
      <c r="K479" s="20">
        <f>IF(A479&amp;""="","",COUNTIFS('الحضور'!$C$6:$C$3005,A479&amp;"",'الحضور'!$B$6:$B$3005,D479&amp;"",'الحضور'!$D$6:$D$3005,"حاضر",'الحضور'!$A$6:$A$3005,"&gt;="&amp;'الإعدادات'!$B$5,'الحضور'!$A$6:$A$3005,"&lt;"&amp;'الإعدادات'!$B$6))</f>
        <v/>
      </c>
      <c r="L479" s="20">
        <f>IF(A479&amp;""="","",COUNTIFS('الحضور'!$C$6:$C$3005,A479&amp;"",'الحضور'!$B$6:$B$3005,D479&amp;"",'الحضور'!$D$6:$D$3005,"غائب",'الحضور'!$A$6:$A$3005,"&gt;="&amp;'الإعدادات'!$B$5,'الحضور'!$A$6:$A$3005,"&lt;"&amp;'الإعدادات'!$B$6))</f>
        <v/>
      </c>
      <c r="M479" s="20">
        <f>IF(A479&amp;""="","",COUNTIFS('الحضور'!$C$6:$C$3005,A479&amp;"",'الحضور'!$B$6:$B$3005,D479&amp;"",'الحضور'!$D$6:$D$3005,"غائب بعذر",'الحضور'!$A$6:$A$3005,"&gt;="&amp;'الإعدادات'!$B$5,'الحضور'!$A$6:$A$3005,"&lt;"&amp;'الإعدادات'!$B$6))</f>
        <v/>
      </c>
      <c r="N479" s="22">
        <f>IF(A479&amp;""="","",IF(K479+L479=0,"",K479/(K479+L479)))</f>
        <v/>
      </c>
      <c r="O479" s="6">
        <f>IF(A479&amp;""="","",IF(H479="","كود مجموعة غير موجود",IF(F479="متوقف","متوقف",IF(J479&gt;0,IF(I479=0,"لم يدفع","جزئي"),"مسدد"))))</f>
        <v/>
      </c>
      <c r="P479" s="6">
        <f>IF(A479&amp;""="","",IF(AND(N('الإعدادات'!$B$7)&gt;0,L479&gt;='الإعدادات'!$B$7),"غياب متكرر",""))</f>
        <v/>
      </c>
      <c r="Q479" s="20">
        <f>IF(ISNUMBER(J479),IF(J479&gt;0,COUNTIFS($J$6:$J$505,"&gt;"&amp;J479)+COUNTIFS($J$6:J479,J479),""),"")</f>
        <v/>
      </c>
    </row>
    <row r="480">
      <c r="A480" s="5" t="n"/>
      <c r="B480" s="5" t="n"/>
      <c r="C480" s="17" t="n"/>
      <c r="D480" s="5" t="n"/>
      <c r="E480" s="18" t="n"/>
      <c r="F480" s="5" t="n"/>
      <c r="G480" s="6">
        <f>IF(A480&amp;""="","",IFERROR(INDEX('المجموعات'!$B$6:$B$105,MATCH(D480&amp;"",'المجموعات'!$A$6:$A$105,0))&amp;" - "&amp;INDEX('المجموعات'!$C$6:$C$105,MATCH(D480&amp;"",'المجموعات'!$A$6:$A$105,0)),"كود مجموعة غير موجود"))</f>
        <v/>
      </c>
      <c r="H480" s="21">
        <f>IF(A480&amp;""="","",IF(F480="متوقف",0,IFERROR(MAX(0,INDEX('المجموعات'!$F$6:$F$105,MATCH(D480&amp;"",'المجموعات'!$A$6:$A$105,0))-N(E480)),"")))</f>
        <v/>
      </c>
      <c r="I480" s="21">
        <f>IF(A480&amp;""="","",SUMIFS('الدفعات'!$E$6:$E$2005,'الدفعات'!$B$6:$B$2005,A480&amp;"",'الدفعات'!$C$6:$C$2005,D480&amp;"",'الدفعات'!$D$6:$D$2005,"&gt;="&amp;'الإعدادات'!$B$5,'الدفعات'!$D$6:$D$2005,"&lt;"&amp;'الإعدادات'!$B$6))</f>
        <v/>
      </c>
      <c r="J480" s="21">
        <f>IF(H480="","",ROUND(H480-I480,2))</f>
        <v/>
      </c>
      <c r="K480" s="20">
        <f>IF(A480&amp;""="","",COUNTIFS('الحضور'!$C$6:$C$3005,A480&amp;"",'الحضور'!$B$6:$B$3005,D480&amp;"",'الحضور'!$D$6:$D$3005,"حاضر",'الحضور'!$A$6:$A$3005,"&gt;="&amp;'الإعدادات'!$B$5,'الحضور'!$A$6:$A$3005,"&lt;"&amp;'الإعدادات'!$B$6))</f>
        <v/>
      </c>
      <c r="L480" s="20">
        <f>IF(A480&amp;""="","",COUNTIFS('الحضور'!$C$6:$C$3005,A480&amp;"",'الحضور'!$B$6:$B$3005,D480&amp;"",'الحضور'!$D$6:$D$3005,"غائب",'الحضور'!$A$6:$A$3005,"&gt;="&amp;'الإعدادات'!$B$5,'الحضور'!$A$6:$A$3005,"&lt;"&amp;'الإعدادات'!$B$6))</f>
        <v/>
      </c>
      <c r="M480" s="20">
        <f>IF(A480&amp;""="","",COUNTIFS('الحضور'!$C$6:$C$3005,A480&amp;"",'الحضور'!$B$6:$B$3005,D480&amp;"",'الحضور'!$D$6:$D$3005,"غائب بعذر",'الحضور'!$A$6:$A$3005,"&gt;="&amp;'الإعدادات'!$B$5,'الحضور'!$A$6:$A$3005,"&lt;"&amp;'الإعدادات'!$B$6))</f>
        <v/>
      </c>
      <c r="N480" s="22">
        <f>IF(A480&amp;""="","",IF(K480+L480=0,"",K480/(K480+L480)))</f>
        <v/>
      </c>
      <c r="O480" s="6">
        <f>IF(A480&amp;""="","",IF(H480="","كود مجموعة غير موجود",IF(F480="متوقف","متوقف",IF(J480&gt;0,IF(I480=0,"لم يدفع","جزئي"),"مسدد"))))</f>
        <v/>
      </c>
      <c r="P480" s="6">
        <f>IF(A480&amp;""="","",IF(AND(N('الإعدادات'!$B$7)&gt;0,L480&gt;='الإعدادات'!$B$7),"غياب متكرر",""))</f>
        <v/>
      </c>
      <c r="Q480" s="20">
        <f>IF(ISNUMBER(J480),IF(J480&gt;0,COUNTIFS($J$6:$J$505,"&gt;"&amp;J480)+COUNTIFS($J$6:J480,J480),""),"")</f>
        <v/>
      </c>
    </row>
    <row r="481">
      <c r="A481" s="5" t="n"/>
      <c r="B481" s="5" t="n"/>
      <c r="C481" s="17" t="n"/>
      <c r="D481" s="5" t="n"/>
      <c r="E481" s="18" t="n"/>
      <c r="F481" s="5" t="n"/>
      <c r="G481" s="6">
        <f>IF(A481&amp;""="","",IFERROR(INDEX('المجموعات'!$B$6:$B$105,MATCH(D481&amp;"",'المجموعات'!$A$6:$A$105,0))&amp;" - "&amp;INDEX('المجموعات'!$C$6:$C$105,MATCH(D481&amp;"",'المجموعات'!$A$6:$A$105,0)),"كود مجموعة غير موجود"))</f>
        <v/>
      </c>
      <c r="H481" s="21">
        <f>IF(A481&amp;""="","",IF(F481="متوقف",0,IFERROR(MAX(0,INDEX('المجموعات'!$F$6:$F$105,MATCH(D481&amp;"",'المجموعات'!$A$6:$A$105,0))-N(E481)),"")))</f>
        <v/>
      </c>
      <c r="I481" s="21">
        <f>IF(A481&amp;""="","",SUMIFS('الدفعات'!$E$6:$E$2005,'الدفعات'!$B$6:$B$2005,A481&amp;"",'الدفعات'!$C$6:$C$2005,D481&amp;"",'الدفعات'!$D$6:$D$2005,"&gt;="&amp;'الإعدادات'!$B$5,'الدفعات'!$D$6:$D$2005,"&lt;"&amp;'الإعدادات'!$B$6))</f>
        <v/>
      </c>
      <c r="J481" s="21">
        <f>IF(H481="","",ROUND(H481-I481,2))</f>
        <v/>
      </c>
      <c r="K481" s="20">
        <f>IF(A481&amp;""="","",COUNTIFS('الحضور'!$C$6:$C$3005,A481&amp;"",'الحضور'!$B$6:$B$3005,D481&amp;"",'الحضور'!$D$6:$D$3005,"حاضر",'الحضور'!$A$6:$A$3005,"&gt;="&amp;'الإعدادات'!$B$5,'الحضور'!$A$6:$A$3005,"&lt;"&amp;'الإعدادات'!$B$6))</f>
        <v/>
      </c>
      <c r="L481" s="20">
        <f>IF(A481&amp;""="","",COUNTIFS('الحضور'!$C$6:$C$3005,A481&amp;"",'الحضور'!$B$6:$B$3005,D481&amp;"",'الحضور'!$D$6:$D$3005,"غائب",'الحضور'!$A$6:$A$3005,"&gt;="&amp;'الإعدادات'!$B$5,'الحضور'!$A$6:$A$3005,"&lt;"&amp;'الإعدادات'!$B$6))</f>
        <v/>
      </c>
      <c r="M481" s="20">
        <f>IF(A481&amp;""="","",COUNTIFS('الحضور'!$C$6:$C$3005,A481&amp;"",'الحضور'!$B$6:$B$3005,D481&amp;"",'الحضور'!$D$6:$D$3005,"غائب بعذر",'الحضور'!$A$6:$A$3005,"&gt;="&amp;'الإعدادات'!$B$5,'الحضور'!$A$6:$A$3005,"&lt;"&amp;'الإعدادات'!$B$6))</f>
        <v/>
      </c>
      <c r="N481" s="22">
        <f>IF(A481&amp;""="","",IF(K481+L481=0,"",K481/(K481+L481)))</f>
        <v/>
      </c>
      <c r="O481" s="6">
        <f>IF(A481&amp;""="","",IF(H481="","كود مجموعة غير موجود",IF(F481="متوقف","متوقف",IF(J481&gt;0,IF(I481=0,"لم يدفع","جزئي"),"مسدد"))))</f>
        <v/>
      </c>
      <c r="P481" s="6">
        <f>IF(A481&amp;""="","",IF(AND(N('الإعدادات'!$B$7)&gt;0,L481&gt;='الإعدادات'!$B$7),"غياب متكرر",""))</f>
        <v/>
      </c>
      <c r="Q481" s="20">
        <f>IF(ISNUMBER(J481),IF(J481&gt;0,COUNTIFS($J$6:$J$505,"&gt;"&amp;J481)+COUNTIFS($J$6:J481,J481),""),"")</f>
        <v/>
      </c>
    </row>
    <row r="482">
      <c r="A482" s="5" t="n"/>
      <c r="B482" s="5" t="n"/>
      <c r="C482" s="17" t="n"/>
      <c r="D482" s="5" t="n"/>
      <c r="E482" s="18" t="n"/>
      <c r="F482" s="5" t="n"/>
      <c r="G482" s="6">
        <f>IF(A482&amp;""="","",IFERROR(INDEX('المجموعات'!$B$6:$B$105,MATCH(D482&amp;"",'المجموعات'!$A$6:$A$105,0))&amp;" - "&amp;INDEX('المجموعات'!$C$6:$C$105,MATCH(D482&amp;"",'المجموعات'!$A$6:$A$105,0)),"كود مجموعة غير موجود"))</f>
        <v/>
      </c>
      <c r="H482" s="21">
        <f>IF(A482&amp;""="","",IF(F482="متوقف",0,IFERROR(MAX(0,INDEX('المجموعات'!$F$6:$F$105,MATCH(D482&amp;"",'المجموعات'!$A$6:$A$105,0))-N(E482)),"")))</f>
        <v/>
      </c>
      <c r="I482" s="21">
        <f>IF(A482&amp;""="","",SUMIFS('الدفعات'!$E$6:$E$2005,'الدفعات'!$B$6:$B$2005,A482&amp;"",'الدفعات'!$C$6:$C$2005,D482&amp;"",'الدفعات'!$D$6:$D$2005,"&gt;="&amp;'الإعدادات'!$B$5,'الدفعات'!$D$6:$D$2005,"&lt;"&amp;'الإعدادات'!$B$6))</f>
        <v/>
      </c>
      <c r="J482" s="21">
        <f>IF(H482="","",ROUND(H482-I482,2))</f>
        <v/>
      </c>
      <c r="K482" s="20">
        <f>IF(A482&amp;""="","",COUNTIFS('الحضور'!$C$6:$C$3005,A482&amp;"",'الحضور'!$B$6:$B$3005,D482&amp;"",'الحضور'!$D$6:$D$3005,"حاضر",'الحضور'!$A$6:$A$3005,"&gt;="&amp;'الإعدادات'!$B$5,'الحضور'!$A$6:$A$3005,"&lt;"&amp;'الإعدادات'!$B$6))</f>
        <v/>
      </c>
      <c r="L482" s="20">
        <f>IF(A482&amp;""="","",COUNTIFS('الحضور'!$C$6:$C$3005,A482&amp;"",'الحضور'!$B$6:$B$3005,D482&amp;"",'الحضور'!$D$6:$D$3005,"غائب",'الحضور'!$A$6:$A$3005,"&gt;="&amp;'الإعدادات'!$B$5,'الحضور'!$A$6:$A$3005,"&lt;"&amp;'الإعدادات'!$B$6))</f>
        <v/>
      </c>
      <c r="M482" s="20">
        <f>IF(A482&amp;""="","",COUNTIFS('الحضور'!$C$6:$C$3005,A482&amp;"",'الحضور'!$B$6:$B$3005,D482&amp;"",'الحضور'!$D$6:$D$3005,"غائب بعذر",'الحضور'!$A$6:$A$3005,"&gt;="&amp;'الإعدادات'!$B$5,'الحضور'!$A$6:$A$3005,"&lt;"&amp;'الإعدادات'!$B$6))</f>
        <v/>
      </c>
      <c r="N482" s="22">
        <f>IF(A482&amp;""="","",IF(K482+L482=0,"",K482/(K482+L482)))</f>
        <v/>
      </c>
      <c r="O482" s="6">
        <f>IF(A482&amp;""="","",IF(H482="","كود مجموعة غير موجود",IF(F482="متوقف","متوقف",IF(J482&gt;0,IF(I482=0,"لم يدفع","جزئي"),"مسدد"))))</f>
        <v/>
      </c>
      <c r="P482" s="6">
        <f>IF(A482&amp;""="","",IF(AND(N('الإعدادات'!$B$7)&gt;0,L482&gt;='الإعدادات'!$B$7),"غياب متكرر",""))</f>
        <v/>
      </c>
      <c r="Q482" s="20">
        <f>IF(ISNUMBER(J482),IF(J482&gt;0,COUNTIFS($J$6:$J$505,"&gt;"&amp;J482)+COUNTIFS($J$6:J482,J482),""),"")</f>
        <v/>
      </c>
    </row>
    <row r="483">
      <c r="A483" s="5" t="n"/>
      <c r="B483" s="5" t="n"/>
      <c r="C483" s="17" t="n"/>
      <c r="D483" s="5" t="n"/>
      <c r="E483" s="18" t="n"/>
      <c r="F483" s="5" t="n"/>
      <c r="G483" s="6">
        <f>IF(A483&amp;""="","",IFERROR(INDEX('المجموعات'!$B$6:$B$105,MATCH(D483&amp;"",'المجموعات'!$A$6:$A$105,0))&amp;" - "&amp;INDEX('المجموعات'!$C$6:$C$105,MATCH(D483&amp;"",'المجموعات'!$A$6:$A$105,0)),"كود مجموعة غير موجود"))</f>
        <v/>
      </c>
      <c r="H483" s="21">
        <f>IF(A483&amp;""="","",IF(F483="متوقف",0,IFERROR(MAX(0,INDEX('المجموعات'!$F$6:$F$105,MATCH(D483&amp;"",'المجموعات'!$A$6:$A$105,0))-N(E483)),"")))</f>
        <v/>
      </c>
      <c r="I483" s="21">
        <f>IF(A483&amp;""="","",SUMIFS('الدفعات'!$E$6:$E$2005,'الدفعات'!$B$6:$B$2005,A483&amp;"",'الدفعات'!$C$6:$C$2005,D483&amp;"",'الدفعات'!$D$6:$D$2005,"&gt;="&amp;'الإعدادات'!$B$5,'الدفعات'!$D$6:$D$2005,"&lt;"&amp;'الإعدادات'!$B$6))</f>
        <v/>
      </c>
      <c r="J483" s="21">
        <f>IF(H483="","",ROUND(H483-I483,2))</f>
        <v/>
      </c>
      <c r="K483" s="20">
        <f>IF(A483&amp;""="","",COUNTIFS('الحضور'!$C$6:$C$3005,A483&amp;"",'الحضور'!$B$6:$B$3005,D483&amp;"",'الحضور'!$D$6:$D$3005,"حاضر",'الحضور'!$A$6:$A$3005,"&gt;="&amp;'الإعدادات'!$B$5,'الحضور'!$A$6:$A$3005,"&lt;"&amp;'الإعدادات'!$B$6))</f>
        <v/>
      </c>
      <c r="L483" s="20">
        <f>IF(A483&amp;""="","",COUNTIFS('الحضور'!$C$6:$C$3005,A483&amp;"",'الحضور'!$B$6:$B$3005,D483&amp;"",'الحضور'!$D$6:$D$3005,"غائب",'الحضور'!$A$6:$A$3005,"&gt;="&amp;'الإعدادات'!$B$5,'الحضور'!$A$6:$A$3005,"&lt;"&amp;'الإعدادات'!$B$6))</f>
        <v/>
      </c>
      <c r="M483" s="20">
        <f>IF(A483&amp;""="","",COUNTIFS('الحضور'!$C$6:$C$3005,A483&amp;"",'الحضور'!$B$6:$B$3005,D483&amp;"",'الحضور'!$D$6:$D$3005,"غائب بعذر",'الحضور'!$A$6:$A$3005,"&gt;="&amp;'الإعدادات'!$B$5,'الحضور'!$A$6:$A$3005,"&lt;"&amp;'الإعدادات'!$B$6))</f>
        <v/>
      </c>
      <c r="N483" s="22">
        <f>IF(A483&amp;""="","",IF(K483+L483=0,"",K483/(K483+L483)))</f>
        <v/>
      </c>
      <c r="O483" s="6">
        <f>IF(A483&amp;""="","",IF(H483="","كود مجموعة غير موجود",IF(F483="متوقف","متوقف",IF(J483&gt;0,IF(I483=0,"لم يدفع","جزئي"),"مسدد"))))</f>
        <v/>
      </c>
      <c r="P483" s="6">
        <f>IF(A483&amp;""="","",IF(AND(N('الإعدادات'!$B$7)&gt;0,L483&gt;='الإعدادات'!$B$7),"غياب متكرر",""))</f>
        <v/>
      </c>
      <c r="Q483" s="20">
        <f>IF(ISNUMBER(J483),IF(J483&gt;0,COUNTIFS($J$6:$J$505,"&gt;"&amp;J483)+COUNTIFS($J$6:J483,J483),""),"")</f>
        <v/>
      </c>
    </row>
    <row r="484">
      <c r="A484" s="5" t="n"/>
      <c r="B484" s="5" t="n"/>
      <c r="C484" s="17" t="n"/>
      <c r="D484" s="5" t="n"/>
      <c r="E484" s="18" t="n"/>
      <c r="F484" s="5" t="n"/>
      <c r="G484" s="6">
        <f>IF(A484&amp;""="","",IFERROR(INDEX('المجموعات'!$B$6:$B$105,MATCH(D484&amp;"",'المجموعات'!$A$6:$A$105,0))&amp;" - "&amp;INDEX('المجموعات'!$C$6:$C$105,MATCH(D484&amp;"",'المجموعات'!$A$6:$A$105,0)),"كود مجموعة غير موجود"))</f>
        <v/>
      </c>
      <c r="H484" s="21">
        <f>IF(A484&amp;""="","",IF(F484="متوقف",0,IFERROR(MAX(0,INDEX('المجموعات'!$F$6:$F$105,MATCH(D484&amp;"",'المجموعات'!$A$6:$A$105,0))-N(E484)),"")))</f>
        <v/>
      </c>
      <c r="I484" s="21">
        <f>IF(A484&amp;""="","",SUMIFS('الدفعات'!$E$6:$E$2005,'الدفعات'!$B$6:$B$2005,A484&amp;"",'الدفعات'!$C$6:$C$2005,D484&amp;"",'الدفعات'!$D$6:$D$2005,"&gt;="&amp;'الإعدادات'!$B$5,'الدفعات'!$D$6:$D$2005,"&lt;"&amp;'الإعدادات'!$B$6))</f>
        <v/>
      </c>
      <c r="J484" s="21">
        <f>IF(H484="","",ROUND(H484-I484,2))</f>
        <v/>
      </c>
      <c r="K484" s="20">
        <f>IF(A484&amp;""="","",COUNTIFS('الحضور'!$C$6:$C$3005,A484&amp;"",'الحضور'!$B$6:$B$3005,D484&amp;"",'الحضور'!$D$6:$D$3005,"حاضر",'الحضور'!$A$6:$A$3005,"&gt;="&amp;'الإعدادات'!$B$5,'الحضور'!$A$6:$A$3005,"&lt;"&amp;'الإعدادات'!$B$6))</f>
        <v/>
      </c>
      <c r="L484" s="20">
        <f>IF(A484&amp;""="","",COUNTIFS('الحضور'!$C$6:$C$3005,A484&amp;"",'الحضور'!$B$6:$B$3005,D484&amp;"",'الحضور'!$D$6:$D$3005,"غائب",'الحضور'!$A$6:$A$3005,"&gt;="&amp;'الإعدادات'!$B$5,'الحضور'!$A$6:$A$3005,"&lt;"&amp;'الإعدادات'!$B$6))</f>
        <v/>
      </c>
      <c r="M484" s="20">
        <f>IF(A484&amp;""="","",COUNTIFS('الحضور'!$C$6:$C$3005,A484&amp;"",'الحضور'!$B$6:$B$3005,D484&amp;"",'الحضور'!$D$6:$D$3005,"غائب بعذر",'الحضور'!$A$6:$A$3005,"&gt;="&amp;'الإعدادات'!$B$5,'الحضور'!$A$6:$A$3005,"&lt;"&amp;'الإعدادات'!$B$6))</f>
        <v/>
      </c>
      <c r="N484" s="22">
        <f>IF(A484&amp;""="","",IF(K484+L484=0,"",K484/(K484+L484)))</f>
        <v/>
      </c>
      <c r="O484" s="6">
        <f>IF(A484&amp;""="","",IF(H484="","كود مجموعة غير موجود",IF(F484="متوقف","متوقف",IF(J484&gt;0,IF(I484=0,"لم يدفع","جزئي"),"مسدد"))))</f>
        <v/>
      </c>
      <c r="P484" s="6">
        <f>IF(A484&amp;""="","",IF(AND(N('الإعدادات'!$B$7)&gt;0,L484&gt;='الإعدادات'!$B$7),"غياب متكرر",""))</f>
        <v/>
      </c>
      <c r="Q484" s="20">
        <f>IF(ISNUMBER(J484),IF(J484&gt;0,COUNTIFS($J$6:$J$505,"&gt;"&amp;J484)+COUNTIFS($J$6:J484,J484),""),"")</f>
        <v/>
      </c>
    </row>
    <row r="485">
      <c r="A485" s="5" t="n"/>
      <c r="B485" s="5" t="n"/>
      <c r="C485" s="17" t="n"/>
      <c r="D485" s="5" t="n"/>
      <c r="E485" s="18" t="n"/>
      <c r="F485" s="5" t="n"/>
      <c r="G485" s="6">
        <f>IF(A485&amp;""="","",IFERROR(INDEX('المجموعات'!$B$6:$B$105,MATCH(D485&amp;"",'المجموعات'!$A$6:$A$105,0))&amp;" - "&amp;INDEX('المجموعات'!$C$6:$C$105,MATCH(D485&amp;"",'المجموعات'!$A$6:$A$105,0)),"كود مجموعة غير موجود"))</f>
        <v/>
      </c>
      <c r="H485" s="21">
        <f>IF(A485&amp;""="","",IF(F485="متوقف",0,IFERROR(MAX(0,INDEX('المجموعات'!$F$6:$F$105,MATCH(D485&amp;"",'المجموعات'!$A$6:$A$105,0))-N(E485)),"")))</f>
        <v/>
      </c>
      <c r="I485" s="21">
        <f>IF(A485&amp;""="","",SUMIFS('الدفعات'!$E$6:$E$2005,'الدفعات'!$B$6:$B$2005,A485&amp;"",'الدفعات'!$C$6:$C$2005,D485&amp;"",'الدفعات'!$D$6:$D$2005,"&gt;="&amp;'الإعدادات'!$B$5,'الدفعات'!$D$6:$D$2005,"&lt;"&amp;'الإعدادات'!$B$6))</f>
        <v/>
      </c>
      <c r="J485" s="21">
        <f>IF(H485="","",ROUND(H485-I485,2))</f>
        <v/>
      </c>
      <c r="K485" s="20">
        <f>IF(A485&amp;""="","",COUNTIFS('الحضور'!$C$6:$C$3005,A485&amp;"",'الحضور'!$B$6:$B$3005,D485&amp;"",'الحضور'!$D$6:$D$3005,"حاضر",'الحضور'!$A$6:$A$3005,"&gt;="&amp;'الإعدادات'!$B$5,'الحضور'!$A$6:$A$3005,"&lt;"&amp;'الإعدادات'!$B$6))</f>
        <v/>
      </c>
      <c r="L485" s="20">
        <f>IF(A485&amp;""="","",COUNTIFS('الحضور'!$C$6:$C$3005,A485&amp;"",'الحضور'!$B$6:$B$3005,D485&amp;"",'الحضور'!$D$6:$D$3005,"غائب",'الحضور'!$A$6:$A$3005,"&gt;="&amp;'الإعدادات'!$B$5,'الحضور'!$A$6:$A$3005,"&lt;"&amp;'الإعدادات'!$B$6))</f>
        <v/>
      </c>
      <c r="M485" s="20">
        <f>IF(A485&amp;""="","",COUNTIFS('الحضور'!$C$6:$C$3005,A485&amp;"",'الحضور'!$B$6:$B$3005,D485&amp;"",'الحضور'!$D$6:$D$3005,"غائب بعذر",'الحضور'!$A$6:$A$3005,"&gt;="&amp;'الإعدادات'!$B$5,'الحضور'!$A$6:$A$3005,"&lt;"&amp;'الإعدادات'!$B$6))</f>
        <v/>
      </c>
      <c r="N485" s="22">
        <f>IF(A485&amp;""="","",IF(K485+L485=0,"",K485/(K485+L485)))</f>
        <v/>
      </c>
      <c r="O485" s="6">
        <f>IF(A485&amp;""="","",IF(H485="","كود مجموعة غير موجود",IF(F485="متوقف","متوقف",IF(J485&gt;0,IF(I485=0,"لم يدفع","جزئي"),"مسدد"))))</f>
        <v/>
      </c>
      <c r="P485" s="6">
        <f>IF(A485&amp;""="","",IF(AND(N('الإعدادات'!$B$7)&gt;0,L485&gt;='الإعدادات'!$B$7),"غياب متكرر",""))</f>
        <v/>
      </c>
      <c r="Q485" s="20">
        <f>IF(ISNUMBER(J485),IF(J485&gt;0,COUNTIFS($J$6:$J$505,"&gt;"&amp;J485)+COUNTIFS($J$6:J485,J485),""),"")</f>
        <v/>
      </c>
    </row>
    <row r="486">
      <c r="A486" s="5" t="n"/>
      <c r="B486" s="5" t="n"/>
      <c r="C486" s="17" t="n"/>
      <c r="D486" s="5" t="n"/>
      <c r="E486" s="18" t="n"/>
      <c r="F486" s="5" t="n"/>
      <c r="G486" s="6">
        <f>IF(A486&amp;""="","",IFERROR(INDEX('المجموعات'!$B$6:$B$105,MATCH(D486&amp;"",'المجموعات'!$A$6:$A$105,0))&amp;" - "&amp;INDEX('المجموعات'!$C$6:$C$105,MATCH(D486&amp;"",'المجموعات'!$A$6:$A$105,0)),"كود مجموعة غير موجود"))</f>
        <v/>
      </c>
      <c r="H486" s="21">
        <f>IF(A486&amp;""="","",IF(F486="متوقف",0,IFERROR(MAX(0,INDEX('المجموعات'!$F$6:$F$105,MATCH(D486&amp;"",'المجموعات'!$A$6:$A$105,0))-N(E486)),"")))</f>
        <v/>
      </c>
      <c r="I486" s="21">
        <f>IF(A486&amp;""="","",SUMIFS('الدفعات'!$E$6:$E$2005,'الدفعات'!$B$6:$B$2005,A486&amp;"",'الدفعات'!$C$6:$C$2005,D486&amp;"",'الدفعات'!$D$6:$D$2005,"&gt;="&amp;'الإعدادات'!$B$5,'الدفعات'!$D$6:$D$2005,"&lt;"&amp;'الإعدادات'!$B$6))</f>
        <v/>
      </c>
      <c r="J486" s="21">
        <f>IF(H486="","",ROUND(H486-I486,2))</f>
        <v/>
      </c>
      <c r="K486" s="20">
        <f>IF(A486&amp;""="","",COUNTIFS('الحضور'!$C$6:$C$3005,A486&amp;"",'الحضور'!$B$6:$B$3005,D486&amp;"",'الحضور'!$D$6:$D$3005,"حاضر",'الحضور'!$A$6:$A$3005,"&gt;="&amp;'الإعدادات'!$B$5,'الحضور'!$A$6:$A$3005,"&lt;"&amp;'الإعدادات'!$B$6))</f>
        <v/>
      </c>
      <c r="L486" s="20">
        <f>IF(A486&amp;""="","",COUNTIFS('الحضور'!$C$6:$C$3005,A486&amp;"",'الحضور'!$B$6:$B$3005,D486&amp;"",'الحضور'!$D$6:$D$3005,"غائب",'الحضور'!$A$6:$A$3005,"&gt;="&amp;'الإعدادات'!$B$5,'الحضور'!$A$6:$A$3005,"&lt;"&amp;'الإعدادات'!$B$6))</f>
        <v/>
      </c>
      <c r="M486" s="20">
        <f>IF(A486&amp;""="","",COUNTIFS('الحضور'!$C$6:$C$3005,A486&amp;"",'الحضور'!$B$6:$B$3005,D486&amp;"",'الحضور'!$D$6:$D$3005,"غائب بعذر",'الحضور'!$A$6:$A$3005,"&gt;="&amp;'الإعدادات'!$B$5,'الحضور'!$A$6:$A$3005,"&lt;"&amp;'الإعدادات'!$B$6))</f>
        <v/>
      </c>
      <c r="N486" s="22">
        <f>IF(A486&amp;""="","",IF(K486+L486=0,"",K486/(K486+L486)))</f>
        <v/>
      </c>
      <c r="O486" s="6">
        <f>IF(A486&amp;""="","",IF(H486="","كود مجموعة غير موجود",IF(F486="متوقف","متوقف",IF(J486&gt;0,IF(I486=0,"لم يدفع","جزئي"),"مسدد"))))</f>
        <v/>
      </c>
      <c r="P486" s="6">
        <f>IF(A486&amp;""="","",IF(AND(N('الإعدادات'!$B$7)&gt;0,L486&gt;='الإعدادات'!$B$7),"غياب متكرر",""))</f>
        <v/>
      </c>
      <c r="Q486" s="20">
        <f>IF(ISNUMBER(J486),IF(J486&gt;0,COUNTIFS($J$6:$J$505,"&gt;"&amp;J486)+COUNTIFS($J$6:J486,J486),""),"")</f>
        <v/>
      </c>
    </row>
    <row r="487">
      <c r="A487" s="5" t="n"/>
      <c r="B487" s="5" t="n"/>
      <c r="C487" s="17" t="n"/>
      <c r="D487" s="5" t="n"/>
      <c r="E487" s="18" t="n"/>
      <c r="F487" s="5" t="n"/>
      <c r="G487" s="6">
        <f>IF(A487&amp;""="","",IFERROR(INDEX('المجموعات'!$B$6:$B$105,MATCH(D487&amp;"",'المجموعات'!$A$6:$A$105,0))&amp;" - "&amp;INDEX('المجموعات'!$C$6:$C$105,MATCH(D487&amp;"",'المجموعات'!$A$6:$A$105,0)),"كود مجموعة غير موجود"))</f>
        <v/>
      </c>
      <c r="H487" s="21">
        <f>IF(A487&amp;""="","",IF(F487="متوقف",0,IFERROR(MAX(0,INDEX('المجموعات'!$F$6:$F$105,MATCH(D487&amp;"",'المجموعات'!$A$6:$A$105,0))-N(E487)),"")))</f>
        <v/>
      </c>
      <c r="I487" s="21">
        <f>IF(A487&amp;""="","",SUMIFS('الدفعات'!$E$6:$E$2005,'الدفعات'!$B$6:$B$2005,A487&amp;"",'الدفعات'!$C$6:$C$2005,D487&amp;"",'الدفعات'!$D$6:$D$2005,"&gt;="&amp;'الإعدادات'!$B$5,'الدفعات'!$D$6:$D$2005,"&lt;"&amp;'الإعدادات'!$B$6))</f>
        <v/>
      </c>
      <c r="J487" s="21">
        <f>IF(H487="","",ROUND(H487-I487,2))</f>
        <v/>
      </c>
      <c r="K487" s="20">
        <f>IF(A487&amp;""="","",COUNTIFS('الحضور'!$C$6:$C$3005,A487&amp;"",'الحضور'!$B$6:$B$3005,D487&amp;"",'الحضور'!$D$6:$D$3005,"حاضر",'الحضور'!$A$6:$A$3005,"&gt;="&amp;'الإعدادات'!$B$5,'الحضور'!$A$6:$A$3005,"&lt;"&amp;'الإعدادات'!$B$6))</f>
        <v/>
      </c>
      <c r="L487" s="20">
        <f>IF(A487&amp;""="","",COUNTIFS('الحضور'!$C$6:$C$3005,A487&amp;"",'الحضور'!$B$6:$B$3005,D487&amp;"",'الحضور'!$D$6:$D$3005,"غائب",'الحضور'!$A$6:$A$3005,"&gt;="&amp;'الإعدادات'!$B$5,'الحضور'!$A$6:$A$3005,"&lt;"&amp;'الإعدادات'!$B$6))</f>
        <v/>
      </c>
      <c r="M487" s="20">
        <f>IF(A487&amp;""="","",COUNTIFS('الحضور'!$C$6:$C$3005,A487&amp;"",'الحضور'!$B$6:$B$3005,D487&amp;"",'الحضور'!$D$6:$D$3005,"غائب بعذر",'الحضور'!$A$6:$A$3005,"&gt;="&amp;'الإعدادات'!$B$5,'الحضور'!$A$6:$A$3005,"&lt;"&amp;'الإعدادات'!$B$6))</f>
        <v/>
      </c>
      <c r="N487" s="22">
        <f>IF(A487&amp;""="","",IF(K487+L487=0,"",K487/(K487+L487)))</f>
        <v/>
      </c>
      <c r="O487" s="6">
        <f>IF(A487&amp;""="","",IF(H487="","كود مجموعة غير موجود",IF(F487="متوقف","متوقف",IF(J487&gt;0,IF(I487=0,"لم يدفع","جزئي"),"مسدد"))))</f>
        <v/>
      </c>
      <c r="P487" s="6">
        <f>IF(A487&amp;""="","",IF(AND(N('الإعدادات'!$B$7)&gt;0,L487&gt;='الإعدادات'!$B$7),"غياب متكرر",""))</f>
        <v/>
      </c>
      <c r="Q487" s="20">
        <f>IF(ISNUMBER(J487),IF(J487&gt;0,COUNTIFS($J$6:$J$505,"&gt;"&amp;J487)+COUNTIFS($J$6:J487,J487),""),"")</f>
        <v/>
      </c>
    </row>
    <row r="488">
      <c r="A488" s="5" t="n"/>
      <c r="B488" s="5" t="n"/>
      <c r="C488" s="17" t="n"/>
      <c r="D488" s="5" t="n"/>
      <c r="E488" s="18" t="n"/>
      <c r="F488" s="5" t="n"/>
      <c r="G488" s="6">
        <f>IF(A488&amp;""="","",IFERROR(INDEX('المجموعات'!$B$6:$B$105,MATCH(D488&amp;"",'المجموعات'!$A$6:$A$105,0))&amp;" - "&amp;INDEX('المجموعات'!$C$6:$C$105,MATCH(D488&amp;"",'المجموعات'!$A$6:$A$105,0)),"كود مجموعة غير موجود"))</f>
        <v/>
      </c>
      <c r="H488" s="21">
        <f>IF(A488&amp;""="","",IF(F488="متوقف",0,IFERROR(MAX(0,INDEX('المجموعات'!$F$6:$F$105,MATCH(D488&amp;"",'المجموعات'!$A$6:$A$105,0))-N(E488)),"")))</f>
        <v/>
      </c>
      <c r="I488" s="21">
        <f>IF(A488&amp;""="","",SUMIFS('الدفعات'!$E$6:$E$2005,'الدفعات'!$B$6:$B$2005,A488&amp;"",'الدفعات'!$C$6:$C$2005,D488&amp;"",'الدفعات'!$D$6:$D$2005,"&gt;="&amp;'الإعدادات'!$B$5,'الدفعات'!$D$6:$D$2005,"&lt;"&amp;'الإعدادات'!$B$6))</f>
        <v/>
      </c>
      <c r="J488" s="21">
        <f>IF(H488="","",ROUND(H488-I488,2))</f>
        <v/>
      </c>
      <c r="K488" s="20">
        <f>IF(A488&amp;""="","",COUNTIFS('الحضور'!$C$6:$C$3005,A488&amp;"",'الحضور'!$B$6:$B$3005,D488&amp;"",'الحضور'!$D$6:$D$3005,"حاضر",'الحضور'!$A$6:$A$3005,"&gt;="&amp;'الإعدادات'!$B$5,'الحضور'!$A$6:$A$3005,"&lt;"&amp;'الإعدادات'!$B$6))</f>
        <v/>
      </c>
      <c r="L488" s="20">
        <f>IF(A488&amp;""="","",COUNTIFS('الحضور'!$C$6:$C$3005,A488&amp;"",'الحضور'!$B$6:$B$3005,D488&amp;"",'الحضور'!$D$6:$D$3005,"غائب",'الحضور'!$A$6:$A$3005,"&gt;="&amp;'الإعدادات'!$B$5,'الحضور'!$A$6:$A$3005,"&lt;"&amp;'الإعدادات'!$B$6))</f>
        <v/>
      </c>
      <c r="M488" s="20">
        <f>IF(A488&amp;""="","",COUNTIFS('الحضور'!$C$6:$C$3005,A488&amp;"",'الحضور'!$B$6:$B$3005,D488&amp;"",'الحضور'!$D$6:$D$3005,"غائب بعذر",'الحضور'!$A$6:$A$3005,"&gt;="&amp;'الإعدادات'!$B$5,'الحضور'!$A$6:$A$3005,"&lt;"&amp;'الإعدادات'!$B$6))</f>
        <v/>
      </c>
      <c r="N488" s="22">
        <f>IF(A488&amp;""="","",IF(K488+L488=0,"",K488/(K488+L488)))</f>
        <v/>
      </c>
      <c r="O488" s="6">
        <f>IF(A488&amp;""="","",IF(H488="","كود مجموعة غير موجود",IF(F488="متوقف","متوقف",IF(J488&gt;0,IF(I488=0,"لم يدفع","جزئي"),"مسدد"))))</f>
        <v/>
      </c>
      <c r="P488" s="6">
        <f>IF(A488&amp;""="","",IF(AND(N('الإعدادات'!$B$7)&gt;0,L488&gt;='الإعدادات'!$B$7),"غياب متكرر",""))</f>
        <v/>
      </c>
      <c r="Q488" s="20">
        <f>IF(ISNUMBER(J488),IF(J488&gt;0,COUNTIFS($J$6:$J$505,"&gt;"&amp;J488)+COUNTIFS($J$6:J488,J488),""),"")</f>
        <v/>
      </c>
    </row>
    <row r="489">
      <c r="A489" s="5" t="n"/>
      <c r="B489" s="5" t="n"/>
      <c r="C489" s="17" t="n"/>
      <c r="D489" s="5" t="n"/>
      <c r="E489" s="18" t="n"/>
      <c r="F489" s="5" t="n"/>
      <c r="G489" s="6">
        <f>IF(A489&amp;""="","",IFERROR(INDEX('المجموعات'!$B$6:$B$105,MATCH(D489&amp;"",'المجموعات'!$A$6:$A$105,0))&amp;" - "&amp;INDEX('المجموعات'!$C$6:$C$105,MATCH(D489&amp;"",'المجموعات'!$A$6:$A$105,0)),"كود مجموعة غير موجود"))</f>
        <v/>
      </c>
      <c r="H489" s="21">
        <f>IF(A489&amp;""="","",IF(F489="متوقف",0,IFERROR(MAX(0,INDEX('المجموعات'!$F$6:$F$105,MATCH(D489&amp;"",'المجموعات'!$A$6:$A$105,0))-N(E489)),"")))</f>
        <v/>
      </c>
      <c r="I489" s="21">
        <f>IF(A489&amp;""="","",SUMIFS('الدفعات'!$E$6:$E$2005,'الدفعات'!$B$6:$B$2005,A489&amp;"",'الدفعات'!$C$6:$C$2005,D489&amp;"",'الدفعات'!$D$6:$D$2005,"&gt;="&amp;'الإعدادات'!$B$5,'الدفعات'!$D$6:$D$2005,"&lt;"&amp;'الإعدادات'!$B$6))</f>
        <v/>
      </c>
      <c r="J489" s="21">
        <f>IF(H489="","",ROUND(H489-I489,2))</f>
        <v/>
      </c>
      <c r="K489" s="20">
        <f>IF(A489&amp;""="","",COUNTIFS('الحضور'!$C$6:$C$3005,A489&amp;"",'الحضور'!$B$6:$B$3005,D489&amp;"",'الحضور'!$D$6:$D$3005,"حاضر",'الحضور'!$A$6:$A$3005,"&gt;="&amp;'الإعدادات'!$B$5,'الحضور'!$A$6:$A$3005,"&lt;"&amp;'الإعدادات'!$B$6))</f>
        <v/>
      </c>
      <c r="L489" s="20">
        <f>IF(A489&amp;""="","",COUNTIFS('الحضور'!$C$6:$C$3005,A489&amp;"",'الحضور'!$B$6:$B$3005,D489&amp;"",'الحضور'!$D$6:$D$3005,"غائب",'الحضور'!$A$6:$A$3005,"&gt;="&amp;'الإعدادات'!$B$5,'الحضور'!$A$6:$A$3005,"&lt;"&amp;'الإعدادات'!$B$6))</f>
        <v/>
      </c>
      <c r="M489" s="20">
        <f>IF(A489&amp;""="","",COUNTIFS('الحضور'!$C$6:$C$3005,A489&amp;"",'الحضور'!$B$6:$B$3005,D489&amp;"",'الحضور'!$D$6:$D$3005,"غائب بعذر",'الحضور'!$A$6:$A$3005,"&gt;="&amp;'الإعدادات'!$B$5,'الحضور'!$A$6:$A$3005,"&lt;"&amp;'الإعدادات'!$B$6))</f>
        <v/>
      </c>
      <c r="N489" s="22">
        <f>IF(A489&amp;""="","",IF(K489+L489=0,"",K489/(K489+L489)))</f>
        <v/>
      </c>
      <c r="O489" s="6">
        <f>IF(A489&amp;""="","",IF(H489="","كود مجموعة غير موجود",IF(F489="متوقف","متوقف",IF(J489&gt;0,IF(I489=0,"لم يدفع","جزئي"),"مسدد"))))</f>
        <v/>
      </c>
      <c r="P489" s="6">
        <f>IF(A489&amp;""="","",IF(AND(N('الإعدادات'!$B$7)&gt;0,L489&gt;='الإعدادات'!$B$7),"غياب متكرر",""))</f>
        <v/>
      </c>
      <c r="Q489" s="20">
        <f>IF(ISNUMBER(J489),IF(J489&gt;0,COUNTIFS($J$6:$J$505,"&gt;"&amp;J489)+COUNTIFS($J$6:J489,J489),""),"")</f>
        <v/>
      </c>
    </row>
    <row r="490">
      <c r="A490" s="5" t="n"/>
      <c r="B490" s="5" t="n"/>
      <c r="C490" s="17" t="n"/>
      <c r="D490" s="5" t="n"/>
      <c r="E490" s="18" t="n"/>
      <c r="F490" s="5" t="n"/>
      <c r="G490" s="6">
        <f>IF(A490&amp;""="","",IFERROR(INDEX('المجموعات'!$B$6:$B$105,MATCH(D490&amp;"",'المجموعات'!$A$6:$A$105,0))&amp;" - "&amp;INDEX('المجموعات'!$C$6:$C$105,MATCH(D490&amp;"",'المجموعات'!$A$6:$A$105,0)),"كود مجموعة غير موجود"))</f>
        <v/>
      </c>
      <c r="H490" s="21">
        <f>IF(A490&amp;""="","",IF(F490="متوقف",0,IFERROR(MAX(0,INDEX('المجموعات'!$F$6:$F$105,MATCH(D490&amp;"",'المجموعات'!$A$6:$A$105,0))-N(E490)),"")))</f>
        <v/>
      </c>
      <c r="I490" s="21">
        <f>IF(A490&amp;""="","",SUMIFS('الدفعات'!$E$6:$E$2005,'الدفعات'!$B$6:$B$2005,A490&amp;"",'الدفعات'!$C$6:$C$2005,D490&amp;"",'الدفعات'!$D$6:$D$2005,"&gt;="&amp;'الإعدادات'!$B$5,'الدفعات'!$D$6:$D$2005,"&lt;"&amp;'الإعدادات'!$B$6))</f>
        <v/>
      </c>
      <c r="J490" s="21">
        <f>IF(H490="","",ROUND(H490-I490,2))</f>
        <v/>
      </c>
      <c r="K490" s="20">
        <f>IF(A490&amp;""="","",COUNTIFS('الحضور'!$C$6:$C$3005,A490&amp;"",'الحضور'!$B$6:$B$3005,D490&amp;"",'الحضور'!$D$6:$D$3005,"حاضر",'الحضور'!$A$6:$A$3005,"&gt;="&amp;'الإعدادات'!$B$5,'الحضور'!$A$6:$A$3005,"&lt;"&amp;'الإعدادات'!$B$6))</f>
        <v/>
      </c>
      <c r="L490" s="20">
        <f>IF(A490&amp;""="","",COUNTIFS('الحضور'!$C$6:$C$3005,A490&amp;"",'الحضور'!$B$6:$B$3005,D490&amp;"",'الحضور'!$D$6:$D$3005,"غائب",'الحضور'!$A$6:$A$3005,"&gt;="&amp;'الإعدادات'!$B$5,'الحضور'!$A$6:$A$3005,"&lt;"&amp;'الإعدادات'!$B$6))</f>
        <v/>
      </c>
      <c r="M490" s="20">
        <f>IF(A490&amp;""="","",COUNTIFS('الحضور'!$C$6:$C$3005,A490&amp;"",'الحضور'!$B$6:$B$3005,D490&amp;"",'الحضور'!$D$6:$D$3005,"غائب بعذر",'الحضور'!$A$6:$A$3005,"&gt;="&amp;'الإعدادات'!$B$5,'الحضور'!$A$6:$A$3005,"&lt;"&amp;'الإعدادات'!$B$6))</f>
        <v/>
      </c>
      <c r="N490" s="22">
        <f>IF(A490&amp;""="","",IF(K490+L490=0,"",K490/(K490+L490)))</f>
        <v/>
      </c>
      <c r="O490" s="6">
        <f>IF(A490&amp;""="","",IF(H490="","كود مجموعة غير موجود",IF(F490="متوقف","متوقف",IF(J490&gt;0,IF(I490=0,"لم يدفع","جزئي"),"مسدد"))))</f>
        <v/>
      </c>
      <c r="P490" s="6">
        <f>IF(A490&amp;""="","",IF(AND(N('الإعدادات'!$B$7)&gt;0,L490&gt;='الإعدادات'!$B$7),"غياب متكرر",""))</f>
        <v/>
      </c>
      <c r="Q490" s="20">
        <f>IF(ISNUMBER(J490),IF(J490&gt;0,COUNTIFS($J$6:$J$505,"&gt;"&amp;J490)+COUNTIFS($J$6:J490,J490),""),"")</f>
        <v/>
      </c>
    </row>
    <row r="491">
      <c r="A491" s="5" t="n"/>
      <c r="B491" s="5" t="n"/>
      <c r="C491" s="17" t="n"/>
      <c r="D491" s="5" t="n"/>
      <c r="E491" s="18" t="n"/>
      <c r="F491" s="5" t="n"/>
      <c r="G491" s="6">
        <f>IF(A491&amp;""="","",IFERROR(INDEX('المجموعات'!$B$6:$B$105,MATCH(D491&amp;"",'المجموعات'!$A$6:$A$105,0))&amp;" - "&amp;INDEX('المجموعات'!$C$6:$C$105,MATCH(D491&amp;"",'المجموعات'!$A$6:$A$105,0)),"كود مجموعة غير موجود"))</f>
        <v/>
      </c>
      <c r="H491" s="21">
        <f>IF(A491&amp;""="","",IF(F491="متوقف",0,IFERROR(MAX(0,INDEX('المجموعات'!$F$6:$F$105,MATCH(D491&amp;"",'المجموعات'!$A$6:$A$105,0))-N(E491)),"")))</f>
        <v/>
      </c>
      <c r="I491" s="21">
        <f>IF(A491&amp;""="","",SUMIFS('الدفعات'!$E$6:$E$2005,'الدفعات'!$B$6:$B$2005,A491&amp;"",'الدفعات'!$C$6:$C$2005,D491&amp;"",'الدفعات'!$D$6:$D$2005,"&gt;="&amp;'الإعدادات'!$B$5,'الدفعات'!$D$6:$D$2005,"&lt;"&amp;'الإعدادات'!$B$6))</f>
        <v/>
      </c>
      <c r="J491" s="21">
        <f>IF(H491="","",ROUND(H491-I491,2))</f>
        <v/>
      </c>
      <c r="K491" s="20">
        <f>IF(A491&amp;""="","",COUNTIFS('الحضور'!$C$6:$C$3005,A491&amp;"",'الحضور'!$B$6:$B$3005,D491&amp;"",'الحضور'!$D$6:$D$3005,"حاضر",'الحضور'!$A$6:$A$3005,"&gt;="&amp;'الإعدادات'!$B$5,'الحضور'!$A$6:$A$3005,"&lt;"&amp;'الإعدادات'!$B$6))</f>
        <v/>
      </c>
      <c r="L491" s="20">
        <f>IF(A491&amp;""="","",COUNTIFS('الحضور'!$C$6:$C$3005,A491&amp;"",'الحضور'!$B$6:$B$3005,D491&amp;"",'الحضور'!$D$6:$D$3005,"غائب",'الحضور'!$A$6:$A$3005,"&gt;="&amp;'الإعدادات'!$B$5,'الحضور'!$A$6:$A$3005,"&lt;"&amp;'الإعدادات'!$B$6))</f>
        <v/>
      </c>
      <c r="M491" s="20">
        <f>IF(A491&amp;""="","",COUNTIFS('الحضور'!$C$6:$C$3005,A491&amp;"",'الحضور'!$B$6:$B$3005,D491&amp;"",'الحضور'!$D$6:$D$3005,"غائب بعذر",'الحضور'!$A$6:$A$3005,"&gt;="&amp;'الإعدادات'!$B$5,'الحضور'!$A$6:$A$3005,"&lt;"&amp;'الإعدادات'!$B$6))</f>
        <v/>
      </c>
      <c r="N491" s="22">
        <f>IF(A491&amp;""="","",IF(K491+L491=0,"",K491/(K491+L491)))</f>
        <v/>
      </c>
      <c r="O491" s="6">
        <f>IF(A491&amp;""="","",IF(H491="","كود مجموعة غير موجود",IF(F491="متوقف","متوقف",IF(J491&gt;0,IF(I491=0,"لم يدفع","جزئي"),"مسدد"))))</f>
        <v/>
      </c>
      <c r="P491" s="6">
        <f>IF(A491&amp;""="","",IF(AND(N('الإعدادات'!$B$7)&gt;0,L491&gt;='الإعدادات'!$B$7),"غياب متكرر",""))</f>
        <v/>
      </c>
      <c r="Q491" s="20">
        <f>IF(ISNUMBER(J491),IF(J491&gt;0,COUNTIFS($J$6:$J$505,"&gt;"&amp;J491)+COUNTIFS($J$6:J491,J491),""),"")</f>
        <v/>
      </c>
    </row>
    <row r="492">
      <c r="A492" s="5" t="n"/>
      <c r="B492" s="5" t="n"/>
      <c r="C492" s="17" t="n"/>
      <c r="D492" s="5" t="n"/>
      <c r="E492" s="18" t="n"/>
      <c r="F492" s="5" t="n"/>
      <c r="G492" s="6">
        <f>IF(A492&amp;""="","",IFERROR(INDEX('المجموعات'!$B$6:$B$105,MATCH(D492&amp;"",'المجموعات'!$A$6:$A$105,0))&amp;" - "&amp;INDEX('المجموعات'!$C$6:$C$105,MATCH(D492&amp;"",'المجموعات'!$A$6:$A$105,0)),"كود مجموعة غير موجود"))</f>
        <v/>
      </c>
      <c r="H492" s="21">
        <f>IF(A492&amp;""="","",IF(F492="متوقف",0,IFERROR(MAX(0,INDEX('المجموعات'!$F$6:$F$105,MATCH(D492&amp;"",'المجموعات'!$A$6:$A$105,0))-N(E492)),"")))</f>
        <v/>
      </c>
      <c r="I492" s="21">
        <f>IF(A492&amp;""="","",SUMIFS('الدفعات'!$E$6:$E$2005,'الدفعات'!$B$6:$B$2005,A492&amp;"",'الدفعات'!$C$6:$C$2005,D492&amp;"",'الدفعات'!$D$6:$D$2005,"&gt;="&amp;'الإعدادات'!$B$5,'الدفعات'!$D$6:$D$2005,"&lt;"&amp;'الإعدادات'!$B$6))</f>
        <v/>
      </c>
      <c r="J492" s="21">
        <f>IF(H492="","",ROUND(H492-I492,2))</f>
        <v/>
      </c>
      <c r="K492" s="20">
        <f>IF(A492&amp;""="","",COUNTIFS('الحضور'!$C$6:$C$3005,A492&amp;"",'الحضور'!$B$6:$B$3005,D492&amp;"",'الحضور'!$D$6:$D$3005,"حاضر",'الحضور'!$A$6:$A$3005,"&gt;="&amp;'الإعدادات'!$B$5,'الحضور'!$A$6:$A$3005,"&lt;"&amp;'الإعدادات'!$B$6))</f>
        <v/>
      </c>
      <c r="L492" s="20">
        <f>IF(A492&amp;""="","",COUNTIFS('الحضور'!$C$6:$C$3005,A492&amp;"",'الحضور'!$B$6:$B$3005,D492&amp;"",'الحضور'!$D$6:$D$3005,"غائب",'الحضور'!$A$6:$A$3005,"&gt;="&amp;'الإعدادات'!$B$5,'الحضور'!$A$6:$A$3005,"&lt;"&amp;'الإعدادات'!$B$6))</f>
        <v/>
      </c>
      <c r="M492" s="20">
        <f>IF(A492&amp;""="","",COUNTIFS('الحضور'!$C$6:$C$3005,A492&amp;"",'الحضور'!$B$6:$B$3005,D492&amp;"",'الحضور'!$D$6:$D$3005,"غائب بعذر",'الحضور'!$A$6:$A$3005,"&gt;="&amp;'الإعدادات'!$B$5,'الحضور'!$A$6:$A$3005,"&lt;"&amp;'الإعدادات'!$B$6))</f>
        <v/>
      </c>
      <c r="N492" s="22">
        <f>IF(A492&amp;""="","",IF(K492+L492=0,"",K492/(K492+L492)))</f>
        <v/>
      </c>
      <c r="O492" s="6">
        <f>IF(A492&amp;""="","",IF(H492="","كود مجموعة غير موجود",IF(F492="متوقف","متوقف",IF(J492&gt;0,IF(I492=0,"لم يدفع","جزئي"),"مسدد"))))</f>
        <v/>
      </c>
      <c r="P492" s="6">
        <f>IF(A492&amp;""="","",IF(AND(N('الإعدادات'!$B$7)&gt;0,L492&gt;='الإعدادات'!$B$7),"غياب متكرر",""))</f>
        <v/>
      </c>
      <c r="Q492" s="20">
        <f>IF(ISNUMBER(J492),IF(J492&gt;0,COUNTIFS($J$6:$J$505,"&gt;"&amp;J492)+COUNTIFS($J$6:J492,J492),""),"")</f>
        <v/>
      </c>
    </row>
    <row r="493">
      <c r="A493" s="5" t="n"/>
      <c r="B493" s="5" t="n"/>
      <c r="C493" s="17" t="n"/>
      <c r="D493" s="5" t="n"/>
      <c r="E493" s="18" t="n"/>
      <c r="F493" s="5" t="n"/>
      <c r="G493" s="6">
        <f>IF(A493&amp;""="","",IFERROR(INDEX('المجموعات'!$B$6:$B$105,MATCH(D493&amp;"",'المجموعات'!$A$6:$A$105,0))&amp;" - "&amp;INDEX('المجموعات'!$C$6:$C$105,MATCH(D493&amp;"",'المجموعات'!$A$6:$A$105,0)),"كود مجموعة غير موجود"))</f>
        <v/>
      </c>
      <c r="H493" s="21">
        <f>IF(A493&amp;""="","",IF(F493="متوقف",0,IFERROR(MAX(0,INDEX('المجموعات'!$F$6:$F$105,MATCH(D493&amp;"",'المجموعات'!$A$6:$A$105,0))-N(E493)),"")))</f>
        <v/>
      </c>
      <c r="I493" s="21">
        <f>IF(A493&amp;""="","",SUMIFS('الدفعات'!$E$6:$E$2005,'الدفعات'!$B$6:$B$2005,A493&amp;"",'الدفعات'!$C$6:$C$2005,D493&amp;"",'الدفعات'!$D$6:$D$2005,"&gt;="&amp;'الإعدادات'!$B$5,'الدفعات'!$D$6:$D$2005,"&lt;"&amp;'الإعدادات'!$B$6))</f>
        <v/>
      </c>
      <c r="J493" s="21">
        <f>IF(H493="","",ROUND(H493-I493,2))</f>
        <v/>
      </c>
      <c r="K493" s="20">
        <f>IF(A493&amp;""="","",COUNTIFS('الحضور'!$C$6:$C$3005,A493&amp;"",'الحضور'!$B$6:$B$3005,D493&amp;"",'الحضور'!$D$6:$D$3005,"حاضر",'الحضور'!$A$6:$A$3005,"&gt;="&amp;'الإعدادات'!$B$5,'الحضور'!$A$6:$A$3005,"&lt;"&amp;'الإعدادات'!$B$6))</f>
        <v/>
      </c>
      <c r="L493" s="20">
        <f>IF(A493&amp;""="","",COUNTIFS('الحضور'!$C$6:$C$3005,A493&amp;"",'الحضور'!$B$6:$B$3005,D493&amp;"",'الحضور'!$D$6:$D$3005,"غائب",'الحضور'!$A$6:$A$3005,"&gt;="&amp;'الإعدادات'!$B$5,'الحضور'!$A$6:$A$3005,"&lt;"&amp;'الإعدادات'!$B$6))</f>
        <v/>
      </c>
      <c r="M493" s="20">
        <f>IF(A493&amp;""="","",COUNTIFS('الحضور'!$C$6:$C$3005,A493&amp;"",'الحضور'!$B$6:$B$3005,D493&amp;"",'الحضور'!$D$6:$D$3005,"غائب بعذر",'الحضور'!$A$6:$A$3005,"&gt;="&amp;'الإعدادات'!$B$5,'الحضور'!$A$6:$A$3005,"&lt;"&amp;'الإعدادات'!$B$6))</f>
        <v/>
      </c>
      <c r="N493" s="22">
        <f>IF(A493&amp;""="","",IF(K493+L493=0,"",K493/(K493+L493)))</f>
        <v/>
      </c>
      <c r="O493" s="6">
        <f>IF(A493&amp;""="","",IF(H493="","كود مجموعة غير موجود",IF(F493="متوقف","متوقف",IF(J493&gt;0,IF(I493=0,"لم يدفع","جزئي"),"مسدد"))))</f>
        <v/>
      </c>
      <c r="P493" s="6">
        <f>IF(A493&amp;""="","",IF(AND(N('الإعدادات'!$B$7)&gt;0,L493&gt;='الإعدادات'!$B$7),"غياب متكرر",""))</f>
        <v/>
      </c>
      <c r="Q493" s="20">
        <f>IF(ISNUMBER(J493),IF(J493&gt;0,COUNTIFS($J$6:$J$505,"&gt;"&amp;J493)+COUNTIFS($J$6:J493,J493),""),"")</f>
        <v/>
      </c>
    </row>
    <row r="494">
      <c r="A494" s="5" t="n"/>
      <c r="B494" s="5" t="n"/>
      <c r="C494" s="17" t="n"/>
      <c r="D494" s="5" t="n"/>
      <c r="E494" s="18" t="n"/>
      <c r="F494" s="5" t="n"/>
      <c r="G494" s="6">
        <f>IF(A494&amp;""="","",IFERROR(INDEX('المجموعات'!$B$6:$B$105,MATCH(D494&amp;"",'المجموعات'!$A$6:$A$105,0))&amp;" - "&amp;INDEX('المجموعات'!$C$6:$C$105,MATCH(D494&amp;"",'المجموعات'!$A$6:$A$105,0)),"كود مجموعة غير موجود"))</f>
        <v/>
      </c>
      <c r="H494" s="21">
        <f>IF(A494&amp;""="","",IF(F494="متوقف",0,IFERROR(MAX(0,INDEX('المجموعات'!$F$6:$F$105,MATCH(D494&amp;"",'المجموعات'!$A$6:$A$105,0))-N(E494)),"")))</f>
        <v/>
      </c>
      <c r="I494" s="21">
        <f>IF(A494&amp;""="","",SUMIFS('الدفعات'!$E$6:$E$2005,'الدفعات'!$B$6:$B$2005,A494&amp;"",'الدفعات'!$C$6:$C$2005,D494&amp;"",'الدفعات'!$D$6:$D$2005,"&gt;="&amp;'الإعدادات'!$B$5,'الدفعات'!$D$6:$D$2005,"&lt;"&amp;'الإعدادات'!$B$6))</f>
        <v/>
      </c>
      <c r="J494" s="21">
        <f>IF(H494="","",ROUND(H494-I494,2))</f>
        <v/>
      </c>
      <c r="K494" s="20">
        <f>IF(A494&amp;""="","",COUNTIFS('الحضور'!$C$6:$C$3005,A494&amp;"",'الحضور'!$B$6:$B$3005,D494&amp;"",'الحضور'!$D$6:$D$3005,"حاضر",'الحضور'!$A$6:$A$3005,"&gt;="&amp;'الإعدادات'!$B$5,'الحضور'!$A$6:$A$3005,"&lt;"&amp;'الإعدادات'!$B$6))</f>
        <v/>
      </c>
      <c r="L494" s="20">
        <f>IF(A494&amp;""="","",COUNTIFS('الحضور'!$C$6:$C$3005,A494&amp;"",'الحضور'!$B$6:$B$3005,D494&amp;"",'الحضور'!$D$6:$D$3005,"غائب",'الحضور'!$A$6:$A$3005,"&gt;="&amp;'الإعدادات'!$B$5,'الحضور'!$A$6:$A$3005,"&lt;"&amp;'الإعدادات'!$B$6))</f>
        <v/>
      </c>
      <c r="M494" s="20">
        <f>IF(A494&amp;""="","",COUNTIFS('الحضور'!$C$6:$C$3005,A494&amp;"",'الحضور'!$B$6:$B$3005,D494&amp;"",'الحضور'!$D$6:$D$3005,"غائب بعذر",'الحضور'!$A$6:$A$3005,"&gt;="&amp;'الإعدادات'!$B$5,'الحضور'!$A$6:$A$3005,"&lt;"&amp;'الإعدادات'!$B$6))</f>
        <v/>
      </c>
      <c r="N494" s="22">
        <f>IF(A494&amp;""="","",IF(K494+L494=0,"",K494/(K494+L494)))</f>
        <v/>
      </c>
      <c r="O494" s="6">
        <f>IF(A494&amp;""="","",IF(H494="","كود مجموعة غير موجود",IF(F494="متوقف","متوقف",IF(J494&gt;0,IF(I494=0,"لم يدفع","جزئي"),"مسدد"))))</f>
        <v/>
      </c>
      <c r="P494" s="6">
        <f>IF(A494&amp;""="","",IF(AND(N('الإعدادات'!$B$7)&gt;0,L494&gt;='الإعدادات'!$B$7),"غياب متكرر",""))</f>
        <v/>
      </c>
      <c r="Q494" s="20">
        <f>IF(ISNUMBER(J494),IF(J494&gt;0,COUNTIFS($J$6:$J$505,"&gt;"&amp;J494)+COUNTIFS($J$6:J494,J494),""),"")</f>
        <v/>
      </c>
    </row>
    <row r="495">
      <c r="A495" s="5" t="n"/>
      <c r="B495" s="5" t="n"/>
      <c r="C495" s="17" t="n"/>
      <c r="D495" s="5" t="n"/>
      <c r="E495" s="18" t="n"/>
      <c r="F495" s="5" t="n"/>
      <c r="G495" s="6">
        <f>IF(A495&amp;""="","",IFERROR(INDEX('المجموعات'!$B$6:$B$105,MATCH(D495&amp;"",'المجموعات'!$A$6:$A$105,0))&amp;" - "&amp;INDEX('المجموعات'!$C$6:$C$105,MATCH(D495&amp;"",'المجموعات'!$A$6:$A$105,0)),"كود مجموعة غير موجود"))</f>
        <v/>
      </c>
      <c r="H495" s="21">
        <f>IF(A495&amp;""="","",IF(F495="متوقف",0,IFERROR(MAX(0,INDEX('المجموعات'!$F$6:$F$105,MATCH(D495&amp;"",'المجموعات'!$A$6:$A$105,0))-N(E495)),"")))</f>
        <v/>
      </c>
      <c r="I495" s="21">
        <f>IF(A495&amp;""="","",SUMIFS('الدفعات'!$E$6:$E$2005,'الدفعات'!$B$6:$B$2005,A495&amp;"",'الدفعات'!$C$6:$C$2005,D495&amp;"",'الدفعات'!$D$6:$D$2005,"&gt;="&amp;'الإعدادات'!$B$5,'الدفعات'!$D$6:$D$2005,"&lt;"&amp;'الإعدادات'!$B$6))</f>
        <v/>
      </c>
      <c r="J495" s="21">
        <f>IF(H495="","",ROUND(H495-I495,2))</f>
        <v/>
      </c>
      <c r="K495" s="20">
        <f>IF(A495&amp;""="","",COUNTIFS('الحضور'!$C$6:$C$3005,A495&amp;"",'الحضور'!$B$6:$B$3005,D495&amp;"",'الحضور'!$D$6:$D$3005,"حاضر",'الحضور'!$A$6:$A$3005,"&gt;="&amp;'الإعدادات'!$B$5,'الحضور'!$A$6:$A$3005,"&lt;"&amp;'الإعدادات'!$B$6))</f>
        <v/>
      </c>
      <c r="L495" s="20">
        <f>IF(A495&amp;""="","",COUNTIFS('الحضور'!$C$6:$C$3005,A495&amp;"",'الحضور'!$B$6:$B$3005,D495&amp;"",'الحضور'!$D$6:$D$3005,"غائب",'الحضور'!$A$6:$A$3005,"&gt;="&amp;'الإعدادات'!$B$5,'الحضور'!$A$6:$A$3005,"&lt;"&amp;'الإعدادات'!$B$6))</f>
        <v/>
      </c>
      <c r="M495" s="20">
        <f>IF(A495&amp;""="","",COUNTIFS('الحضور'!$C$6:$C$3005,A495&amp;"",'الحضور'!$B$6:$B$3005,D495&amp;"",'الحضور'!$D$6:$D$3005,"غائب بعذر",'الحضور'!$A$6:$A$3005,"&gt;="&amp;'الإعدادات'!$B$5,'الحضور'!$A$6:$A$3005,"&lt;"&amp;'الإعدادات'!$B$6))</f>
        <v/>
      </c>
      <c r="N495" s="22">
        <f>IF(A495&amp;""="","",IF(K495+L495=0,"",K495/(K495+L495)))</f>
        <v/>
      </c>
      <c r="O495" s="6">
        <f>IF(A495&amp;""="","",IF(H495="","كود مجموعة غير موجود",IF(F495="متوقف","متوقف",IF(J495&gt;0,IF(I495=0,"لم يدفع","جزئي"),"مسدد"))))</f>
        <v/>
      </c>
      <c r="P495" s="6">
        <f>IF(A495&amp;""="","",IF(AND(N('الإعدادات'!$B$7)&gt;0,L495&gt;='الإعدادات'!$B$7),"غياب متكرر",""))</f>
        <v/>
      </c>
      <c r="Q495" s="20">
        <f>IF(ISNUMBER(J495),IF(J495&gt;0,COUNTIFS($J$6:$J$505,"&gt;"&amp;J495)+COUNTIFS($J$6:J495,J495),""),"")</f>
        <v/>
      </c>
    </row>
    <row r="496">
      <c r="A496" s="5" t="n"/>
      <c r="B496" s="5" t="n"/>
      <c r="C496" s="17" t="n"/>
      <c r="D496" s="5" t="n"/>
      <c r="E496" s="18" t="n"/>
      <c r="F496" s="5" t="n"/>
      <c r="G496" s="6">
        <f>IF(A496&amp;""="","",IFERROR(INDEX('المجموعات'!$B$6:$B$105,MATCH(D496&amp;"",'المجموعات'!$A$6:$A$105,0))&amp;" - "&amp;INDEX('المجموعات'!$C$6:$C$105,MATCH(D496&amp;"",'المجموعات'!$A$6:$A$105,0)),"كود مجموعة غير موجود"))</f>
        <v/>
      </c>
      <c r="H496" s="21">
        <f>IF(A496&amp;""="","",IF(F496="متوقف",0,IFERROR(MAX(0,INDEX('المجموعات'!$F$6:$F$105,MATCH(D496&amp;"",'المجموعات'!$A$6:$A$105,0))-N(E496)),"")))</f>
        <v/>
      </c>
      <c r="I496" s="21">
        <f>IF(A496&amp;""="","",SUMIFS('الدفعات'!$E$6:$E$2005,'الدفعات'!$B$6:$B$2005,A496&amp;"",'الدفعات'!$C$6:$C$2005,D496&amp;"",'الدفعات'!$D$6:$D$2005,"&gt;="&amp;'الإعدادات'!$B$5,'الدفعات'!$D$6:$D$2005,"&lt;"&amp;'الإعدادات'!$B$6))</f>
        <v/>
      </c>
      <c r="J496" s="21">
        <f>IF(H496="","",ROUND(H496-I496,2))</f>
        <v/>
      </c>
      <c r="K496" s="20">
        <f>IF(A496&amp;""="","",COUNTIFS('الحضور'!$C$6:$C$3005,A496&amp;"",'الحضور'!$B$6:$B$3005,D496&amp;"",'الحضور'!$D$6:$D$3005,"حاضر",'الحضور'!$A$6:$A$3005,"&gt;="&amp;'الإعدادات'!$B$5,'الحضور'!$A$6:$A$3005,"&lt;"&amp;'الإعدادات'!$B$6))</f>
        <v/>
      </c>
      <c r="L496" s="20">
        <f>IF(A496&amp;""="","",COUNTIFS('الحضور'!$C$6:$C$3005,A496&amp;"",'الحضور'!$B$6:$B$3005,D496&amp;"",'الحضور'!$D$6:$D$3005,"غائب",'الحضور'!$A$6:$A$3005,"&gt;="&amp;'الإعدادات'!$B$5,'الحضور'!$A$6:$A$3005,"&lt;"&amp;'الإعدادات'!$B$6))</f>
        <v/>
      </c>
      <c r="M496" s="20">
        <f>IF(A496&amp;""="","",COUNTIFS('الحضور'!$C$6:$C$3005,A496&amp;"",'الحضور'!$B$6:$B$3005,D496&amp;"",'الحضور'!$D$6:$D$3005,"غائب بعذر",'الحضور'!$A$6:$A$3005,"&gt;="&amp;'الإعدادات'!$B$5,'الحضور'!$A$6:$A$3005,"&lt;"&amp;'الإعدادات'!$B$6))</f>
        <v/>
      </c>
      <c r="N496" s="22">
        <f>IF(A496&amp;""="","",IF(K496+L496=0,"",K496/(K496+L496)))</f>
        <v/>
      </c>
      <c r="O496" s="6">
        <f>IF(A496&amp;""="","",IF(H496="","كود مجموعة غير موجود",IF(F496="متوقف","متوقف",IF(J496&gt;0,IF(I496=0,"لم يدفع","جزئي"),"مسدد"))))</f>
        <v/>
      </c>
      <c r="P496" s="6">
        <f>IF(A496&amp;""="","",IF(AND(N('الإعدادات'!$B$7)&gt;0,L496&gt;='الإعدادات'!$B$7),"غياب متكرر",""))</f>
        <v/>
      </c>
      <c r="Q496" s="20">
        <f>IF(ISNUMBER(J496),IF(J496&gt;0,COUNTIFS($J$6:$J$505,"&gt;"&amp;J496)+COUNTIFS($J$6:J496,J496),""),"")</f>
        <v/>
      </c>
    </row>
    <row r="497">
      <c r="A497" s="5" t="n"/>
      <c r="B497" s="5" t="n"/>
      <c r="C497" s="17" t="n"/>
      <c r="D497" s="5" t="n"/>
      <c r="E497" s="18" t="n"/>
      <c r="F497" s="5" t="n"/>
      <c r="G497" s="6">
        <f>IF(A497&amp;""="","",IFERROR(INDEX('المجموعات'!$B$6:$B$105,MATCH(D497&amp;"",'المجموعات'!$A$6:$A$105,0))&amp;" - "&amp;INDEX('المجموعات'!$C$6:$C$105,MATCH(D497&amp;"",'المجموعات'!$A$6:$A$105,0)),"كود مجموعة غير موجود"))</f>
        <v/>
      </c>
      <c r="H497" s="21">
        <f>IF(A497&amp;""="","",IF(F497="متوقف",0,IFERROR(MAX(0,INDEX('المجموعات'!$F$6:$F$105,MATCH(D497&amp;"",'المجموعات'!$A$6:$A$105,0))-N(E497)),"")))</f>
        <v/>
      </c>
      <c r="I497" s="21">
        <f>IF(A497&amp;""="","",SUMIFS('الدفعات'!$E$6:$E$2005,'الدفعات'!$B$6:$B$2005,A497&amp;"",'الدفعات'!$C$6:$C$2005,D497&amp;"",'الدفعات'!$D$6:$D$2005,"&gt;="&amp;'الإعدادات'!$B$5,'الدفعات'!$D$6:$D$2005,"&lt;"&amp;'الإعدادات'!$B$6))</f>
        <v/>
      </c>
      <c r="J497" s="21">
        <f>IF(H497="","",ROUND(H497-I497,2))</f>
        <v/>
      </c>
      <c r="K497" s="20">
        <f>IF(A497&amp;""="","",COUNTIFS('الحضور'!$C$6:$C$3005,A497&amp;"",'الحضور'!$B$6:$B$3005,D497&amp;"",'الحضور'!$D$6:$D$3005,"حاضر",'الحضور'!$A$6:$A$3005,"&gt;="&amp;'الإعدادات'!$B$5,'الحضور'!$A$6:$A$3005,"&lt;"&amp;'الإعدادات'!$B$6))</f>
        <v/>
      </c>
      <c r="L497" s="20">
        <f>IF(A497&amp;""="","",COUNTIFS('الحضور'!$C$6:$C$3005,A497&amp;"",'الحضور'!$B$6:$B$3005,D497&amp;"",'الحضور'!$D$6:$D$3005,"غائب",'الحضور'!$A$6:$A$3005,"&gt;="&amp;'الإعدادات'!$B$5,'الحضور'!$A$6:$A$3005,"&lt;"&amp;'الإعدادات'!$B$6))</f>
        <v/>
      </c>
      <c r="M497" s="20">
        <f>IF(A497&amp;""="","",COUNTIFS('الحضور'!$C$6:$C$3005,A497&amp;"",'الحضور'!$B$6:$B$3005,D497&amp;"",'الحضور'!$D$6:$D$3005,"غائب بعذر",'الحضور'!$A$6:$A$3005,"&gt;="&amp;'الإعدادات'!$B$5,'الحضور'!$A$6:$A$3005,"&lt;"&amp;'الإعدادات'!$B$6))</f>
        <v/>
      </c>
      <c r="N497" s="22">
        <f>IF(A497&amp;""="","",IF(K497+L497=0,"",K497/(K497+L497)))</f>
        <v/>
      </c>
      <c r="O497" s="6">
        <f>IF(A497&amp;""="","",IF(H497="","كود مجموعة غير موجود",IF(F497="متوقف","متوقف",IF(J497&gt;0,IF(I497=0,"لم يدفع","جزئي"),"مسدد"))))</f>
        <v/>
      </c>
      <c r="P497" s="6">
        <f>IF(A497&amp;""="","",IF(AND(N('الإعدادات'!$B$7)&gt;0,L497&gt;='الإعدادات'!$B$7),"غياب متكرر",""))</f>
        <v/>
      </c>
      <c r="Q497" s="20">
        <f>IF(ISNUMBER(J497),IF(J497&gt;0,COUNTIFS($J$6:$J$505,"&gt;"&amp;J497)+COUNTIFS($J$6:J497,J497),""),"")</f>
        <v/>
      </c>
    </row>
    <row r="498">
      <c r="A498" s="5" t="n"/>
      <c r="B498" s="5" t="n"/>
      <c r="C498" s="17" t="n"/>
      <c r="D498" s="5" t="n"/>
      <c r="E498" s="18" t="n"/>
      <c r="F498" s="5" t="n"/>
      <c r="G498" s="6">
        <f>IF(A498&amp;""="","",IFERROR(INDEX('المجموعات'!$B$6:$B$105,MATCH(D498&amp;"",'المجموعات'!$A$6:$A$105,0))&amp;" - "&amp;INDEX('المجموعات'!$C$6:$C$105,MATCH(D498&amp;"",'المجموعات'!$A$6:$A$105,0)),"كود مجموعة غير موجود"))</f>
        <v/>
      </c>
      <c r="H498" s="21">
        <f>IF(A498&amp;""="","",IF(F498="متوقف",0,IFERROR(MAX(0,INDEX('المجموعات'!$F$6:$F$105,MATCH(D498&amp;"",'المجموعات'!$A$6:$A$105,0))-N(E498)),"")))</f>
        <v/>
      </c>
      <c r="I498" s="21">
        <f>IF(A498&amp;""="","",SUMIFS('الدفعات'!$E$6:$E$2005,'الدفعات'!$B$6:$B$2005,A498&amp;"",'الدفعات'!$C$6:$C$2005,D498&amp;"",'الدفعات'!$D$6:$D$2005,"&gt;="&amp;'الإعدادات'!$B$5,'الدفعات'!$D$6:$D$2005,"&lt;"&amp;'الإعدادات'!$B$6))</f>
        <v/>
      </c>
      <c r="J498" s="21">
        <f>IF(H498="","",ROUND(H498-I498,2))</f>
        <v/>
      </c>
      <c r="K498" s="20">
        <f>IF(A498&amp;""="","",COUNTIFS('الحضور'!$C$6:$C$3005,A498&amp;"",'الحضور'!$B$6:$B$3005,D498&amp;"",'الحضور'!$D$6:$D$3005,"حاضر",'الحضور'!$A$6:$A$3005,"&gt;="&amp;'الإعدادات'!$B$5,'الحضور'!$A$6:$A$3005,"&lt;"&amp;'الإعدادات'!$B$6))</f>
        <v/>
      </c>
      <c r="L498" s="20">
        <f>IF(A498&amp;""="","",COUNTIFS('الحضور'!$C$6:$C$3005,A498&amp;"",'الحضور'!$B$6:$B$3005,D498&amp;"",'الحضور'!$D$6:$D$3005,"غائب",'الحضور'!$A$6:$A$3005,"&gt;="&amp;'الإعدادات'!$B$5,'الحضور'!$A$6:$A$3005,"&lt;"&amp;'الإعدادات'!$B$6))</f>
        <v/>
      </c>
      <c r="M498" s="20">
        <f>IF(A498&amp;""="","",COUNTIFS('الحضور'!$C$6:$C$3005,A498&amp;"",'الحضور'!$B$6:$B$3005,D498&amp;"",'الحضور'!$D$6:$D$3005,"غائب بعذر",'الحضور'!$A$6:$A$3005,"&gt;="&amp;'الإعدادات'!$B$5,'الحضور'!$A$6:$A$3005,"&lt;"&amp;'الإعدادات'!$B$6))</f>
        <v/>
      </c>
      <c r="N498" s="22">
        <f>IF(A498&amp;""="","",IF(K498+L498=0,"",K498/(K498+L498)))</f>
        <v/>
      </c>
      <c r="O498" s="6">
        <f>IF(A498&amp;""="","",IF(H498="","كود مجموعة غير موجود",IF(F498="متوقف","متوقف",IF(J498&gt;0,IF(I498=0,"لم يدفع","جزئي"),"مسدد"))))</f>
        <v/>
      </c>
      <c r="P498" s="6">
        <f>IF(A498&amp;""="","",IF(AND(N('الإعدادات'!$B$7)&gt;0,L498&gt;='الإعدادات'!$B$7),"غياب متكرر",""))</f>
        <v/>
      </c>
      <c r="Q498" s="20">
        <f>IF(ISNUMBER(J498),IF(J498&gt;0,COUNTIFS($J$6:$J$505,"&gt;"&amp;J498)+COUNTIFS($J$6:J498,J498),""),"")</f>
        <v/>
      </c>
    </row>
    <row r="499">
      <c r="A499" s="5" t="n"/>
      <c r="B499" s="5" t="n"/>
      <c r="C499" s="17" t="n"/>
      <c r="D499" s="5" t="n"/>
      <c r="E499" s="18" t="n"/>
      <c r="F499" s="5" t="n"/>
      <c r="G499" s="6">
        <f>IF(A499&amp;""="","",IFERROR(INDEX('المجموعات'!$B$6:$B$105,MATCH(D499&amp;"",'المجموعات'!$A$6:$A$105,0))&amp;" - "&amp;INDEX('المجموعات'!$C$6:$C$105,MATCH(D499&amp;"",'المجموعات'!$A$6:$A$105,0)),"كود مجموعة غير موجود"))</f>
        <v/>
      </c>
      <c r="H499" s="21">
        <f>IF(A499&amp;""="","",IF(F499="متوقف",0,IFERROR(MAX(0,INDEX('المجموعات'!$F$6:$F$105,MATCH(D499&amp;"",'المجموعات'!$A$6:$A$105,0))-N(E499)),"")))</f>
        <v/>
      </c>
      <c r="I499" s="21">
        <f>IF(A499&amp;""="","",SUMIFS('الدفعات'!$E$6:$E$2005,'الدفعات'!$B$6:$B$2005,A499&amp;"",'الدفعات'!$C$6:$C$2005,D499&amp;"",'الدفعات'!$D$6:$D$2005,"&gt;="&amp;'الإعدادات'!$B$5,'الدفعات'!$D$6:$D$2005,"&lt;"&amp;'الإعدادات'!$B$6))</f>
        <v/>
      </c>
      <c r="J499" s="21">
        <f>IF(H499="","",ROUND(H499-I499,2))</f>
        <v/>
      </c>
      <c r="K499" s="20">
        <f>IF(A499&amp;""="","",COUNTIFS('الحضور'!$C$6:$C$3005,A499&amp;"",'الحضور'!$B$6:$B$3005,D499&amp;"",'الحضور'!$D$6:$D$3005,"حاضر",'الحضور'!$A$6:$A$3005,"&gt;="&amp;'الإعدادات'!$B$5,'الحضور'!$A$6:$A$3005,"&lt;"&amp;'الإعدادات'!$B$6))</f>
        <v/>
      </c>
      <c r="L499" s="20">
        <f>IF(A499&amp;""="","",COUNTIFS('الحضور'!$C$6:$C$3005,A499&amp;"",'الحضور'!$B$6:$B$3005,D499&amp;"",'الحضور'!$D$6:$D$3005,"غائب",'الحضور'!$A$6:$A$3005,"&gt;="&amp;'الإعدادات'!$B$5,'الحضور'!$A$6:$A$3005,"&lt;"&amp;'الإعدادات'!$B$6))</f>
        <v/>
      </c>
      <c r="M499" s="20">
        <f>IF(A499&amp;""="","",COUNTIFS('الحضور'!$C$6:$C$3005,A499&amp;"",'الحضور'!$B$6:$B$3005,D499&amp;"",'الحضور'!$D$6:$D$3005,"غائب بعذر",'الحضور'!$A$6:$A$3005,"&gt;="&amp;'الإعدادات'!$B$5,'الحضور'!$A$6:$A$3005,"&lt;"&amp;'الإعدادات'!$B$6))</f>
        <v/>
      </c>
      <c r="N499" s="22">
        <f>IF(A499&amp;""="","",IF(K499+L499=0,"",K499/(K499+L499)))</f>
        <v/>
      </c>
      <c r="O499" s="6">
        <f>IF(A499&amp;""="","",IF(H499="","كود مجموعة غير موجود",IF(F499="متوقف","متوقف",IF(J499&gt;0,IF(I499=0,"لم يدفع","جزئي"),"مسدد"))))</f>
        <v/>
      </c>
      <c r="P499" s="6">
        <f>IF(A499&amp;""="","",IF(AND(N('الإعدادات'!$B$7)&gt;0,L499&gt;='الإعدادات'!$B$7),"غياب متكرر",""))</f>
        <v/>
      </c>
      <c r="Q499" s="20">
        <f>IF(ISNUMBER(J499),IF(J499&gt;0,COUNTIFS($J$6:$J$505,"&gt;"&amp;J499)+COUNTIFS($J$6:J499,J499),""),"")</f>
        <v/>
      </c>
    </row>
    <row r="500">
      <c r="A500" s="5" t="n"/>
      <c r="B500" s="5" t="n"/>
      <c r="C500" s="17" t="n"/>
      <c r="D500" s="5" t="n"/>
      <c r="E500" s="18" t="n"/>
      <c r="F500" s="5" t="n"/>
      <c r="G500" s="6">
        <f>IF(A500&amp;""="","",IFERROR(INDEX('المجموعات'!$B$6:$B$105,MATCH(D500&amp;"",'المجموعات'!$A$6:$A$105,0))&amp;" - "&amp;INDEX('المجموعات'!$C$6:$C$105,MATCH(D500&amp;"",'المجموعات'!$A$6:$A$105,0)),"كود مجموعة غير موجود"))</f>
        <v/>
      </c>
      <c r="H500" s="21">
        <f>IF(A500&amp;""="","",IF(F500="متوقف",0,IFERROR(MAX(0,INDEX('المجموعات'!$F$6:$F$105,MATCH(D500&amp;"",'المجموعات'!$A$6:$A$105,0))-N(E500)),"")))</f>
        <v/>
      </c>
      <c r="I500" s="21">
        <f>IF(A500&amp;""="","",SUMIFS('الدفعات'!$E$6:$E$2005,'الدفعات'!$B$6:$B$2005,A500&amp;"",'الدفعات'!$C$6:$C$2005,D500&amp;"",'الدفعات'!$D$6:$D$2005,"&gt;="&amp;'الإعدادات'!$B$5,'الدفعات'!$D$6:$D$2005,"&lt;"&amp;'الإعدادات'!$B$6))</f>
        <v/>
      </c>
      <c r="J500" s="21">
        <f>IF(H500="","",ROUND(H500-I500,2))</f>
        <v/>
      </c>
      <c r="K500" s="20">
        <f>IF(A500&amp;""="","",COUNTIFS('الحضور'!$C$6:$C$3005,A500&amp;"",'الحضور'!$B$6:$B$3005,D500&amp;"",'الحضور'!$D$6:$D$3005,"حاضر",'الحضور'!$A$6:$A$3005,"&gt;="&amp;'الإعدادات'!$B$5,'الحضور'!$A$6:$A$3005,"&lt;"&amp;'الإعدادات'!$B$6))</f>
        <v/>
      </c>
      <c r="L500" s="20">
        <f>IF(A500&amp;""="","",COUNTIFS('الحضور'!$C$6:$C$3005,A500&amp;"",'الحضور'!$B$6:$B$3005,D500&amp;"",'الحضور'!$D$6:$D$3005,"غائب",'الحضور'!$A$6:$A$3005,"&gt;="&amp;'الإعدادات'!$B$5,'الحضور'!$A$6:$A$3005,"&lt;"&amp;'الإعدادات'!$B$6))</f>
        <v/>
      </c>
      <c r="M500" s="20">
        <f>IF(A500&amp;""="","",COUNTIFS('الحضور'!$C$6:$C$3005,A500&amp;"",'الحضور'!$B$6:$B$3005,D500&amp;"",'الحضور'!$D$6:$D$3005,"غائب بعذر",'الحضور'!$A$6:$A$3005,"&gt;="&amp;'الإعدادات'!$B$5,'الحضور'!$A$6:$A$3005,"&lt;"&amp;'الإعدادات'!$B$6))</f>
        <v/>
      </c>
      <c r="N500" s="22">
        <f>IF(A500&amp;""="","",IF(K500+L500=0,"",K500/(K500+L500)))</f>
        <v/>
      </c>
      <c r="O500" s="6">
        <f>IF(A500&amp;""="","",IF(H500="","كود مجموعة غير موجود",IF(F500="متوقف","متوقف",IF(J500&gt;0,IF(I500=0,"لم يدفع","جزئي"),"مسدد"))))</f>
        <v/>
      </c>
      <c r="P500" s="6">
        <f>IF(A500&amp;""="","",IF(AND(N('الإعدادات'!$B$7)&gt;0,L500&gt;='الإعدادات'!$B$7),"غياب متكرر",""))</f>
        <v/>
      </c>
      <c r="Q500" s="20">
        <f>IF(ISNUMBER(J500),IF(J500&gt;0,COUNTIFS($J$6:$J$505,"&gt;"&amp;J500)+COUNTIFS($J$6:J500,J500),""),"")</f>
        <v/>
      </c>
    </row>
    <row r="501">
      <c r="A501" s="5" t="n"/>
      <c r="B501" s="5" t="n"/>
      <c r="C501" s="17" t="n"/>
      <c r="D501" s="5" t="n"/>
      <c r="E501" s="18" t="n"/>
      <c r="F501" s="5" t="n"/>
      <c r="G501" s="6">
        <f>IF(A501&amp;""="","",IFERROR(INDEX('المجموعات'!$B$6:$B$105,MATCH(D501&amp;"",'المجموعات'!$A$6:$A$105,0))&amp;" - "&amp;INDEX('المجموعات'!$C$6:$C$105,MATCH(D501&amp;"",'المجموعات'!$A$6:$A$105,0)),"كود مجموعة غير موجود"))</f>
        <v/>
      </c>
      <c r="H501" s="21">
        <f>IF(A501&amp;""="","",IF(F501="متوقف",0,IFERROR(MAX(0,INDEX('المجموعات'!$F$6:$F$105,MATCH(D501&amp;"",'المجموعات'!$A$6:$A$105,0))-N(E501)),"")))</f>
        <v/>
      </c>
      <c r="I501" s="21">
        <f>IF(A501&amp;""="","",SUMIFS('الدفعات'!$E$6:$E$2005,'الدفعات'!$B$6:$B$2005,A501&amp;"",'الدفعات'!$C$6:$C$2005,D501&amp;"",'الدفعات'!$D$6:$D$2005,"&gt;="&amp;'الإعدادات'!$B$5,'الدفعات'!$D$6:$D$2005,"&lt;"&amp;'الإعدادات'!$B$6))</f>
        <v/>
      </c>
      <c r="J501" s="21">
        <f>IF(H501="","",ROUND(H501-I501,2))</f>
        <v/>
      </c>
      <c r="K501" s="20">
        <f>IF(A501&amp;""="","",COUNTIFS('الحضور'!$C$6:$C$3005,A501&amp;"",'الحضور'!$B$6:$B$3005,D501&amp;"",'الحضور'!$D$6:$D$3005,"حاضر",'الحضور'!$A$6:$A$3005,"&gt;="&amp;'الإعدادات'!$B$5,'الحضور'!$A$6:$A$3005,"&lt;"&amp;'الإعدادات'!$B$6))</f>
        <v/>
      </c>
      <c r="L501" s="20">
        <f>IF(A501&amp;""="","",COUNTIFS('الحضور'!$C$6:$C$3005,A501&amp;"",'الحضور'!$B$6:$B$3005,D501&amp;"",'الحضور'!$D$6:$D$3005,"غائب",'الحضور'!$A$6:$A$3005,"&gt;="&amp;'الإعدادات'!$B$5,'الحضور'!$A$6:$A$3005,"&lt;"&amp;'الإعدادات'!$B$6))</f>
        <v/>
      </c>
      <c r="M501" s="20">
        <f>IF(A501&amp;""="","",COUNTIFS('الحضور'!$C$6:$C$3005,A501&amp;"",'الحضور'!$B$6:$B$3005,D501&amp;"",'الحضور'!$D$6:$D$3005,"غائب بعذر",'الحضور'!$A$6:$A$3005,"&gt;="&amp;'الإعدادات'!$B$5,'الحضور'!$A$6:$A$3005,"&lt;"&amp;'الإعدادات'!$B$6))</f>
        <v/>
      </c>
      <c r="N501" s="22">
        <f>IF(A501&amp;""="","",IF(K501+L501=0,"",K501/(K501+L501)))</f>
        <v/>
      </c>
      <c r="O501" s="6">
        <f>IF(A501&amp;""="","",IF(H501="","كود مجموعة غير موجود",IF(F501="متوقف","متوقف",IF(J501&gt;0,IF(I501=0,"لم يدفع","جزئي"),"مسدد"))))</f>
        <v/>
      </c>
      <c r="P501" s="6">
        <f>IF(A501&amp;""="","",IF(AND(N('الإعدادات'!$B$7)&gt;0,L501&gt;='الإعدادات'!$B$7),"غياب متكرر",""))</f>
        <v/>
      </c>
      <c r="Q501" s="20">
        <f>IF(ISNUMBER(J501),IF(J501&gt;0,COUNTIFS($J$6:$J$505,"&gt;"&amp;J501)+COUNTIFS($J$6:J501,J501),""),"")</f>
        <v/>
      </c>
    </row>
    <row r="502">
      <c r="A502" s="5" t="n"/>
      <c r="B502" s="5" t="n"/>
      <c r="C502" s="17" t="n"/>
      <c r="D502" s="5" t="n"/>
      <c r="E502" s="18" t="n"/>
      <c r="F502" s="5" t="n"/>
      <c r="G502" s="6">
        <f>IF(A502&amp;""="","",IFERROR(INDEX('المجموعات'!$B$6:$B$105,MATCH(D502&amp;"",'المجموعات'!$A$6:$A$105,0))&amp;" - "&amp;INDEX('المجموعات'!$C$6:$C$105,MATCH(D502&amp;"",'المجموعات'!$A$6:$A$105,0)),"كود مجموعة غير موجود"))</f>
        <v/>
      </c>
      <c r="H502" s="21">
        <f>IF(A502&amp;""="","",IF(F502="متوقف",0,IFERROR(MAX(0,INDEX('المجموعات'!$F$6:$F$105,MATCH(D502&amp;"",'المجموعات'!$A$6:$A$105,0))-N(E502)),"")))</f>
        <v/>
      </c>
      <c r="I502" s="21">
        <f>IF(A502&amp;""="","",SUMIFS('الدفعات'!$E$6:$E$2005,'الدفعات'!$B$6:$B$2005,A502&amp;"",'الدفعات'!$C$6:$C$2005,D502&amp;"",'الدفعات'!$D$6:$D$2005,"&gt;="&amp;'الإعدادات'!$B$5,'الدفعات'!$D$6:$D$2005,"&lt;"&amp;'الإعدادات'!$B$6))</f>
        <v/>
      </c>
      <c r="J502" s="21">
        <f>IF(H502="","",ROUND(H502-I502,2))</f>
        <v/>
      </c>
      <c r="K502" s="20">
        <f>IF(A502&amp;""="","",COUNTIFS('الحضور'!$C$6:$C$3005,A502&amp;"",'الحضور'!$B$6:$B$3005,D502&amp;"",'الحضور'!$D$6:$D$3005,"حاضر",'الحضور'!$A$6:$A$3005,"&gt;="&amp;'الإعدادات'!$B$5,'الحضور'!$A$6:$A$3005,"&lt;"&amp;'الإعدادات'!$B$6))</f>
        <v/>
      </c>
      <c r="L502" s="20">
        <f>IF(A502&amp;""="","",COUNTIFS('الحضور'!$C$6:$C$3005,A502&amp;"",'الحضور'!$B$6:$B$3005,D502&amp;"",'الحضور'!$D$6:$D$3005,"غائب",'الحضور'!$A$6:$A$3005,"&gt;="&amp;'الإعدادات'!$B$5,'الحضور'!$A$6:$A$3005,"&lt;"&amp;'الإعدادات'!$B$6))</f>
        <v/>
      </c>
      <c r="M502" s="20">
        <f>IF(A502&amp;""="","",COUNTIFS('الحضور'!$C$6:$C$3005,A502&amp;"",'الحضور'!$B$6:$B$3005,D502&amp;"",'الحضور'!$D$6:$D$3005,"غائب بعذر",'الحضور'!$A$6:$A$3005,"&gt;="&amp;'الإعدادات'!$B$5,'الحضور'!$A$6:$A$3005,"&lt;"&amp;'الإعدادات'!$B$6))</f>
        <v/>
      </c>
      <c r="N502" s="22">
        <f>IF(A502&amp;""="","",IF(K502+L502=0,"",K502/(K502+L502)))</f>
        <v/>
      </c>
      <c r="O502" s="6">
        <f>IF(A502&amp;""="","",IF(H502="","كود مجموعة غير موجود",IF(F502="متوقف","متوقف",IF(J502&gt;0,IF(I502=0,"لم يدفع","جزئي"),"مسدد"))))</f>
        <v/>
      </c>
      <c r="P502" s="6">
        <f>IF(A502&amp;""="","",IF(AND(N('الإعدادات'!$B$7)&gt;0,L502&gt;='الإعدادات'!$B$7),"غياب متكرر",""))</f>
        <v/>
      </c>
      <c r="Q502" s="20">
        <f>IF(ISNUMBER(J502),IF(J502&gt;0,COUNTIFS($J$6:$J$505,"&gt;"&amp;J502)+COUNTIFS($J$6:J502,J502),""),"")</f>
        <v/>
      </c>
    </row>
    <row r="503">
      <c r="A503" s="5" t="n"/>
      <c r="B503" s="5" t="n"/>
      <c r="C503" s="17" t="n"/>
      <c r="D503" s="5" t="n"/>
      <c r="E503" s="18" t="n"/>
      <c r="F503" s="5" t="n"/>
      <c r="G503" s="6">
        <f>IF(A503&amp;""="","",IFERROR(INDEX('المجموعات'!$B$6:$B$105,MATCH(D503&amp;"",'المجموعات'!$A$6:$A$105,0))&amp;" - "&amp;INDEX('المجموعات'!$C$6:$C$105,MATCH(D503&amp;"",'المجموعات'!$A$6:$A$105,0)),"كود مجموعة غير موجود"))</f>
        <v/>
      </c>
      <c r="H503" s="21">
        <f>IF(A503&amp;""="","",IF(F503="متوقف",0,IFERROR(MAX(0,INDEX('المجموعات'!$F$6:$F$105,MATCH(D503&amp;"",'المجموعات'!$A$6:$A$105,0))-N(E503)),"")))</f>
        <v/>
      </c>
      <c r="I503" s="21">
        <f>IF(A503&amp;""="","",SUMIFS('الدفعات'!$E$6:$E$2005,'الدفعات'!$B$6:$B$2005,A503&amp;"",'الدفعات'!$C$6:$C$2005,D503&amp;"",'الدفعات'!$D$6:$D$2005,"&gt;="&amp;'الإعدادات'!$B$5,'الدفعات'!$D$6:$D$2005,"&lt;"&amp;'الإعدادات'!$B$6))</f>
        <v/>
      </c>
      <c r="J503" s="21">
        <f>IF(H503="","",ROUND(H503-I503,2))</f>
        <v/>
      </c>
      <c r="K503" s="20">
        <f>IF(A503&amp;""="","",COUNTIFS('الحضور'!$C$6:$C$3005,A503&amp;"",'الحضور'!$B$6:$B$3005,D503&amp;"",'الحضور'!$D$6:$D$3005,"حاضر",'الحضور'!$A$6:$A$3005,"&gt;="&amp;'الإعدادات'!$B$5,'الحضور'!$A$6:$A$3005,"&lt;"&amp;'الإعدادات'!$B$6))</f>
        <v/>
      </c>
      <c r="L503" s="20">
        <f>IF(A503&amp;""="","",COUNTIFS('الحضور'!$C$6:$C$3005,A503&amp;"",'الحضور'!$B$6:$B$3005,D503&amp;"",'الحضور'!$D$6:$D$3005,"غائب",'الحضور'!$A$6:$A$3005,"&gt;="&amp;'الإعدادات'!$B$5,'الحضور'!$A$6:$A$3005,"&lt;"&amp;'الإعدادات'!$B$6))</f>
        <v/>
      </c>
      <c r="M503" s="20">
        <f>IF(A503&amp;""="","",COUNTIFS('الحضور'!$C$6:$C$3005,A503&amp;"",'الحضور'!$B$6:$B$3005,D503&amp;"",'الحضور'!$D$6:$D$3005,"غائب بعذر",'الحضور'!$A$6:$A$3005,"&gt;="&amp;'الإعدادات'!$B$5,'الحضور'!$A$6:$A$3005,"&lt;"&amp;'الإعدادات'!$B$6))</f>
        <v/>
      </c>
      <c r="N503" s="22">
        <f>IF(A503&amp;""="","",IF(K503+L503=0,"",K503/(K503+L503)))</f>
        <v/>
      </c>
      <c r="O503" s="6">
        <f>IF(A503&amp;""="","",IF(H503="","كود مجموعة غير موجود",IF(F503="متوقف","متوقف",IF(J503&gt;0,IF(I503=0,"لم يدفع","جزئي"),"مسدد"))))</f>
        <v/>
      </c>
      <c r="P503" s="6">
        <f>IF(A503&amp;""="","",IF(AND(N('الإعدادات'!$B$7)&gt;0,L503&gt;='الإعدادات'!$B$7),"غياب متكرر",""))</f>
        <v/>
      </c>
      <c r="Q503" s="20">
        <f>IF(ISNUMBER(J503),IF(J503&gt;0,COUNTIFS($J$6:$J$505,"&gt;"&amp;J503)+COUNTIFS($J$6:J503,J503),""),"")</f>
        <v/>
      </c>
    </row>
    <row r="504">
      <c r="A504" s="5" t="n"/>
      <c r="B504" s="5" t="n"/>
      <c r="C504" s="17" t="n"/>
      <c r="D504" s="5" t="n"/>
      <c r="E504" s="18" t="n"/>
      <c r="F504" s="5" t="n"/>
      <c r="G504" s="6">
        <f>IF(A504&amp;""="","",IFERROR(INDEX('المجموعات'!$B$6:$B$105,MATCH(D504&amp;"",'المجموعات'!$A$6:$A$105,0))&amp;" - "&amp;INDEX('المجموعات'!$C$6:$C$105,MATCH(D504&amp;"",'المجموعات'!$A$6:$A$105,0)),"كود مجموعة غير موجود"))</f>
        <v/>
      </c>
      <c r="H504" s="21">
        <f>IF(A504&amp;""="","",IF(F504="متوقف",0,IFERROR(MAX(0,INDEX('المجموعات'!$F$6:$F$105,MATCH(D504&amp;"",'المجموعات'!$A$6:$A$105,0))-N(E504)),"")))</f>
        <v/>
      </c>
      <c r="I504" s="21">
        <f>IF(A504&amp;""="","",SUMIFS('الدفعات'!$E$6:$E$2005,'الدفعات'!$B$6:$B$2005,A504&amp;"",'الدفعات'!$C$6:$C$2005,D504&amp;"",'الدفعات'!$D$6:$D$2005,"&gt;="&amp;'الإعدادات'!$B$5,'الدفعات'!$D$6:$D$2005,"&lt;"&amp;'الإعدادات'!$B$6))</f>
        <v/>
      </c>
      <c r="J504" s="21">
        <f>IF(H504="","",ROUND(H504-I504,2))</f>
        <v/>
      </c>
      <c r="K504" s="20">
        <f>IF(A504&amp;""="","",COUNTIFS('الحضور'!$C$6:$C$3005,A504&amp;"",'الحضور'!$B$6:$B$3005,D504&amp;"",'الحضور'!$D$6:$D$3005,"حاضر",'الحضور'!$A$6:$A$3005,"&gt;="&amp;'الإعدادات'!$B$5,'الحضور'!$A$6:$A$3005,"&lt;"&amp;'الإعدادات'!$B$6))</f>
        <v/>
      </c>
      <c r="L504" s="20">
        <f>IF(A504&amp;""="","",COUNTIFS('الحضور'!$C$6:$C$3005,A504&amp;"",'الحضور'!$B$6:$B$3005,D504&amp;"",'الحضور'!$D$6:$D$3005,"غائب",'الحضور'!$A$6:$A$3005,"&gt;="&amp;'الإعدادات'!$B$5,'الحضور'!$A$6:$A$3005,"&lt;"&amp;'الإعدادات'!$B$6))</f>
        <v/>
      </c>
      <c r="M504" s="20">
        <f>IF(A504&amp;""="","",COUNTIFS('الحضور'!$C$6:$C$3005,A504&amp;"",'الحضور'!$B$6:$B$3005,D504&amp;"",'الحضور'!$D$6:$D$3005,"غائب بعذر",'الحضور'!$A$6:$A$3005,"&gt;="&amp;'الإعدادات'!$B$5,'الحضور'!$A$6:$A$3005,"&lt;"&amp;'الإعدادات'!$B$6))</f>
        <v/>
      </c>
      <c r="N504" s="22">
        <f>IF(A504&amp;""="","",IF(K504+L504=0,"",K504/(K504+L504)))</f>
        <v/>
      </c>
      <c r="O504" s="6">
        <f>IF(A504&amp;""="","",IF(H504="","كود مجموعة غير موجود",IF(F504="متوقف","متوقف",IF(J504&gt;0,IF(I504=0,"لم يدفع","جزئي"),"مسدد"))))</f>
        <v/>
      </c>
      <c r="P504" s="6">
        <f>IF(A504&amp;""="","",IF(AND(N('الإعدادات'!$B$7)&gt;0,L504&gt;='الإعدادات'!$B$7),"غياب متكرر",""))</f>
        <v/>
      </c>
      <c r="Q504" s="20">
        <f>IF(ISNUMBER(J504),IF(J504&gt;0,COUNTIFS($J$6:$J$505,"&gt;"&amp;J504)+COUNTIFS($J$6:J504,J504),""),"")</f>
        <v/>
      </c>
    </row>
    <row r="505">
      <c r="A505" s="5" t="n"/>
      <c r="B505" s="5" t="n"/>
      <c r="C505" s="17" t="n"/>
      <c r="D505" s="5" t="n"/>
      <c r="E505" s="18" t="n"/>
      <c r="F505" s="5" t="n"/>
      <c r="G505" s="6">
        <f>IF(A505&amp;""="","",IFERROR(INDEX('المجموعات'!$B$6:$B$105,MATCH(D505&amp;"",'المجموعات'!$A$6:$A$105,0))&amp;" - "&amp;INDEX('المجموعات'!$C$6:$C$105,MATCH(D505&amp;"",'المجموعات'!$A$6:$A$105,0)),"كود مجموعة غير موجود"))</f>
        <v/>
      </c>
      <c r="H505" s="21">
        <f>IF(A505&amp;""="","",IF(F505="متوقف",0,IFERROR(MAX(0,INDEX('المجموعات'!$F$6:$F$105,MATCH(D505&amp;"",'المجموعات'!$A$6:$A$105,0))-N(E505)),"")))</f>
        <v/>
      </c>
      <c r="I505" s="21">
        <f>IF(A505&amp;""="","",SUMIFS('الدفعات'!$E$6:$E$2005,'الدفعات'!$B$6:$B$2005,A505&amp;"",'الدفعات'!$C$6:$C$2005,D505&amp;"",'الدفعات'!$D$6:$D$2005,"&gt;="&amp;'الإعدادات'!$B$5,'الدفعات'!$D$6:$D$2005,"&lt;"&amp;'الإعدادات'!$B$6))</f>
        <v/>
      </c>
      <c r="J505" s="21">
        <f>IF(H505="","",ROUND(H505-I505,2))</f>
        <v/>
      </c>
      <c r="K505" s="20">
        <f>IF(A505&amp;""="","",COUNTIFS('الحضور'!$C$6:$C$3005,A505&amp;"",'الحضور'!$B$6:$B$3005,D505&amp;"",'الحضور'!$D$6:$D$3005,"حاضر",'الحضور'!$A$6:$A$3005,"&gt;="&amp;'الإعدادات'!$B$5,'الحضور'!$A$6:$A$3005,"&lt;"&amp;'الإعدادات'!$B$6))</f>
        <v/>
      </c>
      <c r="L505" s="20">
        <f>IF(A505&amp;""="","",COUNTIFS('الحضور'!$C$6:$C$3005,A505&amp;"",'الحضور'!$B$6:$B$3005,D505&amp;"",'الحضور'!$D$6:$D$3005,"غائب",'الحضور'!$A$6:$A$3005,"&gt;="&amp;'الإعدادات'!$B$5,'الحضور'!$A$6:$A$3005,"&lt;"&amp;'الإعدادات'!$B$6))</f>
        <v/>
      </c>
      <c r="M505" s="20">
        <f>IF(A505&amp;""="","",COUNTIFS('الحضور'!$C$6:$C$3005,A505&amp;"",'الحضور'!$B$6:$B$3005,D505&amp;"",'الحضور'!$D$6:$D$3005,"غائب بعذر",'الحضور'!$A$6:$A$3005,"&gt;="&amp;'الإعدادات'!$B$5,'الحضور'!$A$6:$A$3005,"&lt;"&amp;'الإعدادات'!$B$6))</f>
        <v/>
      </c>
      <c r="N505" s="22">
        <f>IF(A505&amp;""="","",IF(K505+L505=0,"",K505/(K505+L505)))</f>
        <v/>
      </c>
      <c r="O505" s="6">
        <f>IF(A505&amp;""="","",IF(H505="","كود مجموعة غير موجود",IF(F505="متوقف","متوقف",IF(J505&gt;0,IF(I505=0,"لم يدفع","جزئي"),"مسدد"))))</f>
        <v/>
      </c>
      <c r="P505" s="6">
        <f>IF(A505&amp;""="","",IF(AND(N('الإعدادات'!$B$7)&gt;0,L505&gt;='الإعدادات'!$B$7),"غياب متكرر",""))</f>
        <v/>
      </c>
      <c r="Q505" s="20">
        <f>IF(ISNUMBER(J505),IF(J505&gt;0,COUNTIFS($J$6:$J$505,"&gt;"&amp;J505)+COUNTIFS($J$6:J505,J505),""),"")</f>
        <v/>
      </c>
    </row>
  </sheetData>
  <autoFilter ref="A5:Q505"/>
  <mergeCells count="2">
    <mergeCell ref="A2:Q2"/>
    <mergeCell ref="A1:Q1"/>
  </mergeCells>
  <conditionalFormatting sqref="A6:Q505">
    <cfRule type="expression" priority="1" dxfId="1">
      <formula>$O6="لم يدفع"</formula>
    </cfRule>
    <cfRule type="expression" priority="2" dxfId="0">
      <formula>$O6="جزئي"</formula>
    </cfRule>
    <cfRule type="expression" priority="3" dxfId="2">
      <formula>$O6="متوقف"</formula>
    </cfRule>
  </conditionalFormatting>
  <conditionalFormatting sqref="O6:O505">
    <cfRule type="expression" priority="4" dxfId="3">
      <formula>$O6="مسدد"</formula>
    </cfRule>
  </conditionalFormatting>
  <conditionalFormatting sqref="P6:P505">
    <cfRule type="expression" priority="5" dxfId="0">
      <formula>$P6&lt;&gt;""</formula>
    </cfRule>
  </conditionalFormatting>
  <dataValidations count="2">
    <dataValidation sqref="D6:D505" showDropDown="0" showInputMessage="0" showErrorMessage="0" allowBlank="1" type="list">
      <formula1>='المجموعات'!$A$6:$A$105</formula1>
    </dataValidation>
    <dataValidation sqref="F6:F505" showDropDown="0" showInputMessage="0" showErrorMessage="0" allowBlank="1" type="list">
      <formula1>"منتظم,متوقف"</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3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2" customWidth="1" min="3" max="3"/>
    <col width="14" customWidth="1" min="4" max="4"/>
    <col width="26" customWidth="1" min="5" max="5"/>
    <col width="20" customWidth="1" min="6" max="6"/>
    <col width="26" customWidth="1" min="7" max="7"/>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كود المجموعة</t>
        </is>
      </c>
      <c r="C5" s="16" t="inlineStr">
        <is>
          <t>كود الطالب</t>
        </is>
      </c>
      <c r="D5" s="16" t="inlineStr">
        <is>
          <t>الحالة</t>
        </is>
      </c>
      <c r="E5" s="16" t="inlineStr">
        <is>
          <t>ملاحظة</t>
        </is>
      </c>
      <c r="F5" s="16" t="inlineStr">
        <is>
          <t>اسم الطالب</t>
        </is>
      </c>
      <c r="G5" s="16" t="inlineStr">
        <is>
          <t>تنبيه</t>
        </is>
      </c>
    </row>
    <row r="6">
      <c r="A6" s="13" t="n">
        <v>46298</v>
      </c>
      <c r="B6" s="5" t="inlineStr">
        <is>
          <t>G01</t>
        </is>
      </c>
      <c r="C6" s="5" t="inlineStr">
        <is>
          <t>S01</t>
        </is>
      </c>
      <c r="D6" s="5" t="inlineStr">
        <is>
          <t>حاضر</t>
        </is>
      </c>
      <c r="E6" s="5" t="n"/>
      <c r="F6" s="6">
        <f>IF(C6&amp;""="","",IFERROR(INDEX('الطلاب'!$B$6:$B$505,MATCH(C6&amp;"",'الطلاب'!$A$6:$A$505,0))&amp;"","كود غير موجود"))</f>
        <v/>
      </c>
      <c r="G6" s="6">
        <f>IF(OR(B6&amp;""="",C6&amp;""=""),"",IF(COUNTIFS('الطلاب'!$A$6:$A$505,C6&amp;"",'الطلاب'!$D$6:$D$505,B6&amp;"")=0,"الطالب غير مسجل في المجموعة",""))</f>
        <v/>
      </c>
    </row>
    <row r="7">
      <c r="A7" s="13" t="n">
        <v>46298</v>
      </c>
      <c r="B7" s="5" t="inlineStr">
        <is>
          <t>G01</t>
        </is>
      </c>
      <c r="C7" s="5" t="inlineStr">
        <is>
          <t>S02</t>
        </is>
      </c>
      <c r="D7" s="5" t="inlineStr">
        <is>
          <t>حاضر</t>
        </is>
      </c>
      <c r="E7" s="5" t="n"/>
      <c r="F7" s="6">
        <f>IF(C7&amp;""="","",IFERROR(INDEX('الطلاب'!$B$6:$B$505,MATCH(C7&amp;"",'الطلاب'!$A$6:$A$505,0))&amp;"","كود غير موجود"))</f>
        <v/>
      </c>
      <c r="G7" s="6">
        <f>IF(OR(B7&amp;""="",C7&amp;""=""),"",IF(COUNTIFS('الطلاب'!$A$6:$A$505,C7&amp;"",'الطلاب'!$D$6:$D$505,B7&amp;"")=0,"الطالب غير مسجل في المجموعة",""))</f>
        <v/>
      </c>
    </row>
    <row r="8">
      <c r="A8" s="13" t="n">
        <v>46298</v>
      </c>
      <c r="B8" s="5" t="inlineStr">
        <is>
          <t>G01</t>
        </is>
      </c>
      <c r="C8" s="5" t="inlineStr">
        <is>
          <t>S03</t>
        </is>
      </c>
      <c r="D8" s="5" t="inlineStr">
        <is>
          <t>غائب</t>
        </is>
      </c>
      <c r="E8" s="5" t="n"/>
      <c r="F8" s="6">
        <f>IF(C8&amp;""="","",IFERROR(INDEX('الطلاب'!$B$6:$B$505,MATCH(C8&amp;"",'الطلاب'!$A$6:$A$505,0))&amp;"","كود غير موجود"))</f>
        <v/>
      </c>
      <c r="G8" s="6">
        <f>IF(OR(B8&amp;""="",C8&amp;""=""),"",IF(COUNTIFS('الطلاب'!$A$6:$A$505,C8&amp;"",'الطلاب'!$D$6:$D$505,B8&amp;"")=0,"الطالب غير مسجل في المجموعة",""))</f>
        <v/>
      </c>
    </row>
    <row r="9">
      <c r="A9" s="13" t="n">
        <v>46298</v>
      </c>
      <c r="B9" s="5" t="inlineStr">
        <is>
          <t>G01</t>
        </is>
      </c>
      <c r="C9" s="5" t="inlineStr">
        <is>
          <t>S05</t>
        </is>
      </c>
      <c r="D9" s="5" t="inlineStr">
        <is>
          <t>حاضر</t>
        </is>
      </c>
      <c r="E9" s="5" t="n"/>
      <c r="F9" s="6">
        <f>IF(C9&amp;""="","",IFERROR(INDEX('الطلاب'!$B$6:$B$505,MATCH(C9&amp;"",'الطلاب'!$A$6:$A$505,0))&amp;"","كود غير موجود"))</f>
        <v/>
      </c>
      <c r="G9" s="6">
        <f>IF(OR(B9&amp;""="",C9&amp;""=""),"",IF(COUNTIFS('الطلاب'!$A$6:$A$505,C9&amp;"",'الطلاب'!$D$6:$D$505,B9&amp;"")=0,"الطالب غير مسجل في المجموعة",""))</f>
        <v/>
      </c>
    </row>
    <row r="10">
      <c r="A10" s="13" t="n">
        <v>46298</v>
      </c>
      <c r="B10" s="5" t="inlineStr">
        <is>
          <t>G04</t>
        </is>
      </c>
      <c r="C10" s="5" t="inlineStr">
        <is>
          <t>S11</t>
        </is>
      </c>
      <c r="D10" s="5" t="inlineStr">
        <is>
          <t>حاضر</t>
        </is>
      </c>
      <c r="E10" s="5" t="n"/>
      <c r="F10" s="6">
        <f>IF(C10&amp;""="","",IFERROR(INDEX('الطلاب'!$B$6:$B$505,MATCH(C10&amp;"",'الطلاب'!$A$6:$A$505,0))&amp;"","كود غير موجود"))</f>
        <v/>
      </c>
      <c r="G10" s="6">
        <f>IF(OR(B10&amp;""="",C10&amp;""=""),"",IF(COUNTIFS('الطلاب'!$A$6:$A$505,C10&amp;"",'الطلاب'!$D$6:$D$505,B10&amp;"")=0,"الطالب غير مسجل في المجموعة",""))</f>
        <v/>
      </c>
    </row>
    <row r="11">
      <c r="A11" s="13" t="n">
        <v>46298</v>
      </c>
      <c r="B11" s="5" t="inlineStr">
        <is>
          <t>G04</t>
        </is>
      </c>
      <c r="C11" s="5" t="inlineStr">
        <is>
          <t>S12</t>
        </is>
      </c>
      <c r="D11" s="5" t="inlineStr">
        <is>
          <t>حاضر</t>
        </is>
      </c>
      <c r="E11" s="5" t="n"/>
      <c r="F11" s="6">
        <f>IF(C11&amp;""="","",IFERROR(INDEX('الطلاب'!$B$6:$B$505,MATCH(C11&amp;"",'الطلاب'!$A$6:$A$505,0))&amp;"","كود غير موجود"))</f>
        <v/>
      </c>
      <c r="G11" s="6">
        <f>IF(OR(B11&amp;""="",C11&amp;""=""),"",IF(COUNTIFS('الطلاب'!$A$6:$A$505,C11&amp;"",'الطلاب'!$D$6:$D$505,B11&amp;"")=0,"الطالب غير مسجل في المجموعة",""))</f>
        <v/>
      </c>
    </row>
    <row r="12">
      <c r="A12" s="13" t="n">
        <v>46299</v>
      </c>
      <c r="B12" s="5" t="inlineStr">
        <is>
          <t>G02</t>
        </is>
      </c>
      <c r="C12" s="5" t="inlineStr">
        <is>
          <t>S03</t>
        </is>
      </c>
      <c r="D12" s="5" t="inlineStr">
        <is>
          <t>حاضر</t>
        </is>
      </c>
      <c r="E12" s="5" t="n"/>
      <c r="F12" s="6">
        <f>IF(C12&amp;""="","",IFERROR(INDEX('الطلاب'!$B$6:$B$505,MATCH(C12&amp;"",'الطلاب'!$A$6:$A$505,0))&amp;"","كود غير موجود"))</f>
        <v/>
      </c>
      <c r="G12" s="6">
        <f>IF(OR(B12&amp;""="",C12&amp;""=""),"",IF(COUNTIFS('الطلاب'!$A$6:$A$505,C12&amp;"",'الطلاب'!$D$6:$D$505,B12&amp;"")=0,"الطالب غير مسجل في المجموعة",""))</f>
        <v/>
      </c>
    </row>
    <row r="13">
      <c r="A13" s="13" t="n">
        <v>46299</v>
      </c>
      <c r="B13" s="5" t="inlineStr">
        <is>
          <t>G02</t>
        </is>
      </c>
      <c r="C13" s="5" t="inlineStr">
        <is>
          <t>S06</t>
        </is>
      </c>
      <c r="D13" s="5" t="inlineStr">
        <is>
          <t>حاضر</t>
        </is>
      </c>
      <c r="E13" s="5" t="n"/>
      <c r="F13" s="6">
        <f>IF(C13&amp;""="","",IFERROR(INDEX('الطلاب'!$B$6:$B$505,MATCH(C13&amp;"",'الطلاب'!$A$6:$A$505,0))&amp;"","كود غير موجود"))</f>
        <v/>
      </c>
      <c r="G13" s="6">
        <f>IF(OR(B13&amp;""="",C13&amp;""=""),"",IF(COUNTIFS('الطلاب'!$A$6:$A$505,C13&amp;"",'الطلاب'!$D$6:$D$505,B13&amp;"")=0,"الطالب غير مسجل في المجموعة",""))</f>
        <v/>
      </c>
    </row>
    <row r="14">
      <c r="A14" s="13" t="n">
        <v>46299</v>
      </c>
      <c r="B14" s="5" t="inlineStr">
        <is>
          <t>G02</t>
        </is>
      </c>
      <c r="C14" s="5" t="inlineStr">
        <is>
          <t>S07</t>
        </is>
      </c>
      <c r="D14" s="5" t="inlineStr">
        <is>
          <t>غائب</t>
        </is>
      </c>
      <c r="E14" s="5" t="n"/>
      <c r="F14" s="6">
        <f>IF(C14&amp;""="","",IFERROR(INDEX('الطلاب'!$B$6:$B$505,MATCH(C14&amp;"",'الطلاب'!$A$6:$A$505,0))&amp;"","كود غير موجود"))</f>
        <v/>
      </c>
      <c r="G14" s="6">
        <f>IF(OR(B14&amp;""="",C14&amp;""=""),"",IF(COUNTIFS('الطلاب'!$A$6:$A$505,C14&amp;"",'الطلاب'!$D$6:$D$505,B14&amp;"")=0,"الطالب غير مسجل في المجموعة",""))</f>
        <v/>
      </c>
    </row>
    <row r="15">
      <c r="A15" s="13" t="n">
        <v>46300</v>
      </c>
      <c r="B15" s="5" t="inlineStr">
        <is>
          <t>G03</t>
        </is>
      </c>
      <c r="C15" s="5" t="inlineStr">
        <is>
          <t>S08</t>
        </is>
      </c>
      <c r="D15" s="5" t="inlineStr">
        <is>
          <t>حاضر</t>
        </is>
      </c>
      <c r="E15" s="5" t="n"/>
      <c r="F15" s="6">
        <f>IF(C15&amp;""="","",IFERROR(INDEX('الطلاب'!$B$6:$B$505,MATCH(C15&amp;"",'الطلاب'!$A$6:$A$505,0))&amp;"","كود غير موجود"))</f>
        <v/>
      </c>
      <c r="G15" s="6">
        <f>IF(OR(B15&amp;""="",C15&amp;""=""),"",IF(COUNTIFS('الطلاب'!$A$6:$A$505,C15&amp;"",'الطلاب'!$D$6:$D$505,B15&amp;"")=0,"الطالب غير مسجل في المجموعة",""))</f>
        <v/>
      </c>
    </row>
    <row r="16">
      <c r="A16" s="13" t="n">
        <v>46300</v>
      </c>
      <c r="B16" s="5" t="inlineStr">
        <is>
          <t>G03</t>
        </is>
      </c>
      <c r="C16" s="5" t="inlineStr">
        <is>
          <t>S09</t>
        </is>
      </c>
      <c r="D16" s="5" t="inlineStr">
        <is>
          <t>غائب بعذر</t>
        </is>
      </c>
      <c r="E16" s="5" t="n"/>
      <c r="F16" s="6">
        <f>IF(C16&amp;""="","",IFERROR(INDEX('الطلاب'!$B$6:$B$505,MATCH(C16&amp;"",'الطلاب'!$A$6:$A$505,0))&amp;"","كود غير موجود"))</f>
        <v/>
      </c>
      <c r="G16" s="6">
        <f>IF(OR(B16&amp;""="",C16&amp;""=""),"",IF(COUNTIFS('الطلاب'!$A$6:$A$505,C16&amp;"",'الطلاب'!$D$6:$D$505,B16&amp;"")=0,"الطالب غير مسجل في المجموعة",""))</f>
        <v/>
      </c>
    </row>
    <row r="17">
      <c r="A17" s="13" t="n">
        <v>46300</v>
      </c>
      <c r="B17" s="5" t="inlineStr">
        <is>
          <t>G03</t>
        </is>
      </c>
      <c r="C17" s="5" t="inlineStr">
        <is>
          <t>S10</t>
        </is>
      </c>
      <c r="D17" s="5" t="inlineStr">
        <is>
          <t>حاضر</t>
        </is>
      </c>
      <c r="E17" s="5" t="n"/>
      <c r="F17" s="6">
        <f>IF(C17&amp;""="","",IFERROR(INDEX('الطلاب'!$B$6:$B$505,MATCH(C17&amp;"",'الطلاب'!$A$6:$A$505,0))&amp;"","كود غير موجود"))</f>
        <v/>
      </c>
      <c r="G17" s="6">
        <f>IF(OR(B17&amp;""="",C17&amp;""=""),"",IF(COUNTIFS('الطلاب'!$A$6:$A$505,C17&amp;"",'الطلاب'!$D$6:$D$505,B17&amp;"")=0,"الطالب غير مسجل في المجموعة",""))</f>
        <v/>
      </c>
    </row>
    <row r="18">
      <c r="A18" s="13" t="n">
        <v>46301</v>
      </c>
      <c r="B18" s="5" t="inlineStr">
        <is>
          <t>G01</t>
        </is>
      </c>
      <c r="C18" s="5" t="inlineStr">
        <is>
          <t>S01</t>
        </is>
      </c>
      <c r="D18" s="5" t="inlineStr">
        <is>
          <t>غائب</t>
        </is>
      </c>
      <c r="E18" s="5" t="n"/>
      <c r="F18" s="6">
        <f>IF(C18&amp;""="","",IFERROR(INDEX('الطلاب'!$B$6:$B$505,MATCH(C18&amp;"",'الطلاب'!$A$6:$A$505,0))&amp;"","كود غير موجود"))</f>
        <v/>
      </c>
      <c r="G18" s="6">
        <f>IF(OR(B18&amp;""="",C18&amp;""=""),"",IF(COUNTIFS('الطلاب'!$A$6:$A$505,C18&amp;"",'الطلاب'!$D$6:$D$505,B18&amp;"")=0,"الطالب غير مسجل في المجموعة",""))</f>
        <v/>
      </c>
    </row>
    <row r="19">
      <c r="A19" s="13" t="n">
        <v>46301</v>
      </c>
      <c r="B19" s="5" t="inlineStr">
        <is>
          <t>G01</t>
        </is>
      </c>
      <c r="C19" s="5" t="inlineStr">
        <is>
          <t>S02</t>
        </is>
      </c>
      <c r="D19" s="5" t="inlineStr">
        <is>
          <t>حاضر</t>
        </is>
      </c>
      <c r="E19" s="5" t="n"/>
      <c r="F19" s="6">
        <f>IF(C19&amp;""="","",IFERROR(INDEX('الطلاب'!$B$6:$B$505,MATCH(C19&amp;"",'الطلاب'!$A$6:$A$505,0))&amp;"","كود غير موجود"))</f>
        <v/>
      </c>
      <c r="G19" s="6">
        <f>IF(OR(B19&amp;""="",C19&amp;""=""),"",IF(COUNTIFS('الطلاب'!$A$6:$A$505,C19&amp;"",'الطلاب'!$D$6:$D$505,B19&amp;"")=0,"الطالب غير مسجل في المجموعة",""))</f>
        <v/>
      </c>
    </row>
    <row r="20">
      <c r="A20" s="13" t="n">
        <v>46301</v>
      </c>
      <c r="B20" s="5" t="inlineStr">
        <is>
          <t>G01</t>
        </is>
      </c>
      <c r="C20" s="5" t="inlineStr">
        <is>
          <t>S03</t>
        </is>
      </c>
      <c r="D20" s="5" t="inlineStr">
        <is>
          <t>حاضر</t>
        </is>
      </c>
      <c r="E20" s="5" t="n"/>
      <c r="F20" s="6">
        <f>IF(C20&amp;""="","",IFERROR(INDEX('الطلاب'!$B$6:$B$505,MATCH(C20&amp;"",'الطلاب'!$A$6:$A$505,0))&amp;"","كود غير موجود"))</f>
        <v/>
      </c>
      <c r="G20" s="6">
        <f>IF(OR(B20&amp;""="",C20&amp;""=""),"",IF(COUNTIFS('الطلاب'!$A$6:$A$505,C20&amp;"",'الطلاب'!$D$6:$D$505,B20&amp;"")=0,"الطالب غير مسجل في المجموعة",""))</f>
        <v/>
      </c>
    </row>
    <row r="21">
      <c r="A21" s="13" t="n">
        <v>46301</v>
      </c>
      <c r="B21" s="5" t="inlineStr">
        <is>
          <t>G01</t>
        </is>
      </c>
      <c r="C21" s="5" t="inlineStr">
        <is>
          <t>S05</t>
        </is>
      </c>
      <c r="D21" s="5" t="inlineStr">
        <is>
          <t>غائب</t>
        </is>
      </c>
      <c r="E21" s="5" t="n"/>
      <c r="F21" s="6">
        <f>IF(C21&amp;""="","",IFERROR(INDEX('الطلاب'!$B$6:$B$505,MATCH(C21&amp;"",'الطلاب'!$A$6:$A$505,0))&amp;"","كود غير موجود"))</f>
        <v/>
      </c>
      <c r="G21" s="6">
        <f>IF(OR(B21&amp;""="",C21&amp;""=""),"",IF(COUNTIFS('الطلاب'!$A$6:$A$505,C21&amp;"",'الطلاب'!$D$6:$D$505,B21&amp;"")=0,"الطالب غير مسجل في المجموعة",""))</f>
        <v/>
      </c>
    </row>
    <row r="22">
      <c r="A22" s="13" t="n">
        <v>46302</v>
      </c>
      <c r="B22" s="5" t="inlineStr">
        <is>
          <t>G02</t>
        </is>
      </c>
      <c r="C22" s="5" t="inlineStr">
        <is>
          <t>S03</t>
        </is>
      </c>
      <c r="D22" s="5" t="inlineStr">
        <is>
          <t>غائب</t>
        </is>
      </c>
      <c r="E22" s="5" t="n"/>
      <c r="F22" s="6">
        <f>IF(C22&amp;""="","",IFERROR(INDEX('الطلاب'!$B$6:$B$505,MATCH(C22&amp;"",'الطلاب'!$A$6:$A$505,0))&amp;"","كود غير موجود"))</f>
        <v/>
      </c>
      <c r="G22" s="6">
        <f>IF(OR(B22&amp;""="",C22&amp;""=""),"",IF(COUNTIFS('الطلاب'!$A$6:$A$505,C22&amp;"",'الطلاب'!$D$6:$D$505,B22&amp;"")=0,"الطالب غير مسجل في المجموعة",""))</f>
        <v/>
      </c>
    </row>
    <row r="23">
      <c r="A23" s="13" t="n">
        <v>46302</v>
      </c>
      <c r="B23" s="5" t="inlineStr">
        <is>
          <t>G02</t>
        </is>
      </c>
      <c r="C23" s="5" t="inlineStr">
        <is>
          <t>S06</t>
        </is>
      </c>
      <c r="D23" s="5" t="inlineStr">
        <is>
          <t>حاضر</t>
        </is>
      </c>
      <c r="E23" s="5" t="n"/>
      <c r="F23" s="6">
        <f>IF(C23&amp;""="","",IFERROR(INDEX('الطلاب'!$B$6:$B$505,MATCH(C23&amp;"",'الطلاب'!$A$6:$A$505,0))&amp;"","كود غير موجود"))</f>
        <v/>
      </c>
      <c r="G23" s="6">
        <f>IF(OR(B23&amp;""="",C23&amp;""=""),"",IF(COUNTIFS('الطلاب'!$A$6:$A$505,C23&amp;"",'الطلاب'!$D$6:$D$505,B23&amp;"")=0,"الطالب غير مسجل في المجموعة",""))</f>
        <v/>
      </c>
    </row>
    <row r="24">
      <c r="A24" s="13" t="n">
        <v>46302</v>
      </c>
      <c r="B24" s="5" t="inlineStr">
        <is>
          <t>G02</t>
        </is>
      </c>
      <c r="C24" s="5" t="inlineStr">
        <is>
          <t>S07</t>
        </is>
      </c>
      <c r="D24" s="5" t="inlineStr">
        <is>
          <t>غائب</t>
        </is>
      </c>
      <c r="E24" s="5" t="n"/>
      <c r="F24" s="6">
        <f>IF(C24&amp;""="","",IFERROR(INDEX('الطلاب'!$B$6:$B$505,MATCH(C24&amp;"",'الطلاب'!$A$6:$A$505,0))&amp;"","كود غير موجود"))</f>
        <v/>
      </c>
      <c r="G24" s="6">
        <f>IF(OR(B24&amp;""="",C24&amp;""=""),"",IF(COUNTIFS('الطلاب'!$A$6:$A$505,C24&amp;"",'الطلاب'!$D$6:$D$505,B24&amp;"")=0,"الطالب غير مسجل في المجموعة",""))</f>
        <v/>
      </c>
    </row>
    <row r="25">
      <c r="A25" s="13" t="n">
        <v>46303</v>
      </c>
      <c r="B25" s="5" t="inlineStr">
        <is>
          <t>G03</t>
        </is>
      </c>
      <c r="C25" s="5" t="inlineStr">
        <is>
          <t>S08</t>
        </is>
      </c>
      <c r="D25" s="5" t="inlineStr">
        <is>
          <t>حاضر</t>
        </is>
      </c>
      <c r="E25" s="5" t="n"/>
      <c r="F25" s="6">
        <f>IF(C25&amp;""="","",IFERROR(INDEX('الطلاب'!$B$6:$B$505,MATCH(C25&amp;"",'الطلاب'!$A$6:$A$505,0))&amp;"","كود غير موجود"))</f>
        <v/>
      </c>
      <c r="G25" s="6">
        <f>IF(OR(B25&amp;""="",C25&amp;""=""),"",IF(COUNTIFS('الطلاب'!$A$6:$A$505,C25&amp;"",'الطلاب'!$D$6:$D$505,B25&amp;"")=0,"الطالب غير مسجل في المجموعة",""))</f>
        <v/>
      </c>
    </row>
    <row r="26">
      <c r="A26" s="13" t="n">
        <v>46303</v>
      </c>
      <c r="B26" s="5" t="inlineStr">
        <is>
          <t>G03</t>
        </is>
      </c>
      <c r="C26" s="5" t="inlineStr">
        <is>
          <t>S09</t>
        </is>
      </c>
      <c r="D26" s="5" t="inlineStr">
        <is>
          <t>حاضر</t>
        </is>
      </c>
      <c r="E26" s="5" t="n"/>
      <c r="F26" s="6">
        <f>IF(C26&amp;""="","",IFERROR(INDEX('الطلاب'!$B$6:$B$505,MATCH(C26&amp;"",'الطلاب'!$A$6:$A$505,0))&amp;"","كود غير موجود"))</f>
        <v/>
      </c>
      <c r="G26" s="6">
        <f>IF(OR(B26&amp;""="",C26&amp;""=""),"",IF(COUNTIFS('الطلاب'!$A$6:$A$505,C26&amp;"",'الطلاب'!$D$6:$D$505,B26&amp;"")=0,"الطالب غير مسجل في المجموعة",""))</f>
        <v/>
      </c>
    </row>
    <row r="27">
      <c r="A27" s="13" t="n">
        <v>46303</v>
      </c>
      <c r="B27" s="5" t="inlineStr">
        <is>
          <t>G03</t>
        </is>
      </c>
      <c r="C27" s="5" t="inlineStr">
        <is>
          <t>S10</t>
        </is>
      </c>
      <c r="D27" s="5" t="inlineStr">
        <is>
          <t>غائب</t>
        </is>
      </c>
      <c r="E27" s="5" t="n"/>
      <c r="F27" s="6">
        <f>IF(C27&amp;""="","",IFERROR(INDEX('الطلاب'!$B$6:$B$505,MATCH(C27&amp;"",'الطلاب'!$A$6:$A$505,0))&amp;"","كود غير موجود"))</f>
        <v/>
      </c>
      <c r="G27" s="6">
        <f>IF(OR(B27&amp;""="",C27&amp;""=""),"",IF(COUNTIFS('الطلاب'!$A$6:$A$505,C27&amp;"",'الطلاب'!$D$6:$D$505,B27&amp;"")=0,"الطالب غير مسجل في المجموعة",""))</f>
        <v/>
      </c>
    </row>
    <row r="28">
      <c r="A28" s="13" t="n">
        <v>46305</v>
      </c>
      <c r="B28" s="5" t="inlineStr">
        <is>
          <t>G01</t>
        </is>
      </c>
      <c r="C28" s="5" t="inlineStr">
        <is>
          <t>S01</t>
        </is>
      </c>
      <c r="D28" s="5" t="inlineStr">
        <is>
          <t>حاضر</t>
        </is>
      </c>
      <c r="E28" s="5" t="n"/>
      <c r="F28" s="6">
        <f>IF(C28&amp;""="","",IFERROR(INDEX('الطلاب'!$B$6:$B$505,MATCH(C28&amp;"",'الطلاب'!$A$6:$A$505,0))&amp;"","كود غير موجود"))</f>
        <v/>
      </c>
      <c r="G28" s="6">
        <f>IF(OR(B28&amp;""="",C28&amp;""=""),"",IF(COUNTIFS('الطلاب'!$A$6:$A$505,C28&amp;"",'الطلاب'!$D$6:$D$505,B28&amp;"")=0,"الطالب غير مسجل في المجموعة",""))</f>
        <v/>
      </c>
    </row>
    <row r="29">
      <c r="A29" s="13" t="n">
        <v>46305</v>
      </c>
      <c r="B29" s="5" t="inlineStr">
        <is>
          <t>G01</t>
        </is>
      </c>
      <c r="C29" s="5" t="inlineStr">
        <is>
          <t>S02</t>
        </is>
      </c>
      <c r="D29" s="5" t="inlineStr">
        <is>
          <t>حاضر</t>
        </is>
      </c>
      <c r="E29" s="5" t="n"/>
      <c r="F29" s="6">
        <f>IF(C29&amp;""="","",IFERROR(INDEX('الطلاب'!$B$6:$B$505,MATCH(C29&amp;"",'الطلاب'!$A$6:$A$505,0))&amp;"","كود غير موجود"))</f>
        <v/>
      </c>
      <c r="G29" s="6">
        <f>IF(OR(B29&amp;""="",C29&amp;""=""),"",IF(COUNTIFS('الطلاب'!$A$6:$A$505,C29&amp;"",'الطلاب'!$D$6:$D$505,B29&amp;"")=0,"الطالب غير مسجل في المجموعة",""))</f>
        <v/>
      </c>
    </row>
    <row r="30">
      <c r="A30" s="13" t="n">
        <v>46305</v>
      </c>
      <c r="B30" s="5" t="inlineStr">
        <is>
          <t>G01</t>
        </is>
      </c>
      <c r="C30" s="5" t="inlineStr">
        <is>
          <t>S03</t>
        </is>
      </c>
      <c r="D30" s="5" t="inlineStr">
        <is>
          <t>غائب</t>
        </is>
      </c>
      <c r="E30" s="5" t="n"/>
      <c r="F30" s="6">
        <f>IF(C30&amp;""="","",IFERROR(INDEX('الطلاب'!$B$6:$B$505,MATCH(C30&amp;"",'الطلاب'!$A$6:$A$505,0))&amp;"","كود غير موجود"))</f>
        <v/>
      </c>
      <c r="G30" s="6">
        <f>IF(OR(B30&amp;""="",C30&amp;""=""),"",IF(COUNTIFS('الطلاب'!$A$6:$A$505,C30&amp;"",'الطلاب'!$D$6:$D$505,B30&amp;"")=0,"الطالب غير مسجل في المجموعة",""))</f>
        <v/>
      </c>
    </row>
    <row r="31">
      <c r="A31" s="13" t="n">
        <v>46305</v>
      </c>
      <c r="B31" s="5" t="inlineStr">
        <is>
          <t>G01</t>
        </is>
      </c>
      <c r="C31" s="5" t="inlineStr">
        <is>
          <t>S05</t>
        </is>
      </c>
      <c r="D31" s="5" t="inlineStr">
        <is>
          <t>حاضر</t>
        </is>
      </c>
      <c r="E31" s="5" t="n"/>
      <c r="F31" s="6">
        <f>IF(C31&amp;""="","",IFERROR(INDEX('الطلاب'!$B$6:$B$505,MATCH(C31&amp;"",'الطلاب'!$A$6:$A$505,0))&amp;"","كود غير موجود"))</f>
        <v/>
      </c>
      <c r="G31" s="6">
        <f>IF(OR(B31&amp;""="",C31&amp;""=""),"",IF(COUNTIFS('الطلاب'!$A$6:$A$505,C31&amp;"",'الطلاب'!$D$6:$D$505,B31&amp;"")=0,"الطالب غير مسجل في المجموعة",""))</f>
        <v/>
      </c>
    </row>
    <row r="32">
      <c r="A32" s="13" t="n">
        <v>46305</v>
      </c>
      <c r="B32" s="5" t="inlineStr">
        <is>
          <t>G04</t>
        </is>
      </c>
      <c r="C32" s="5" t="inlineStr">
        <is>
          <t>S11</t>
        </is>
      </c>
      <c r="D32" s="5" t="inlineStr">
        <is>
          <t>حاضر</t>
        </is>
      </c>
      <c r="E32" s="5" t="n"/>
      <c r="F32" s="6">
        <f>IF(C32&amp;""="","",IFERROR(INDEX('الطلاب'!$B$6:$B$505,MATCH(C32&amp;"",'الطلاب'!$A$6:$A$505,0))&amp;"","كود غير موجود"))</f>
        <v/>
      </c>
      <c r="G32" s="6">
        <f>IF(OR(B32&amp;""="",C32&amp;""=""),"",IF(COUNTIFS('الطلاب'!$A$6:$A$505,C32&amp;"",'الطلاب'!$D$6:$D$505,B32&amp;"")=0,"الطالب غير مسجل في المجموعة",""))</f>
        <v/>
      </c>
    </row>
    <row r="33">
      <c r="A33" s="13" t="n">
        <v>46305</v>
      </c>
      <c r="B33" s="5" t="inlineStr">
        <is>
          <t>G04</t>
        </is>
      </c>
      <c r="C33" s="5" t="inlineStr">
        <is>
          <t>S12</t>
        </is>
      </c>
      <c r="D33" s="5" t="inlineStr">
        <is>
          <t>غائب</t>
        </is>
      </c>
      <c r="E33" s="5" t="n"/>
      <c r="F33" s="6">
        <f>IF(C33&amp;""="","",IFERROR(INDEX('الطلاب'!$B$6:$B$505,MATCH(C33&amp;"",'الطلاب'!$A$6:$A$505,0))&amp;"","كود غير موجود"))</f>
        <v/>
      </c>
      <c r="G33" s="6">
        <f>IF(OR(B33&amp;""="",C33&amp;""=""),"",IF(COUNTIFS('الطلاب'!$A$6:$A$505,C33&amp;"",'الطلاب'!$D$6:$D$505,B33&amp;"")=0,"الطالب غير مسجل في المجموعة",""))</f>
        <v/>
      </c>
    </row>
    <row r="34">
      <c r="A34" s="13" t="n">
        <v>46306</v>
      </c>
      <c r="B34" s="5" t="inlineStr">
        <is>
          <t>G05</t>
        </is>
      </c>
      <c r="C34" s="5" t="inlineStr">
        <is>
          <t>S08</t>
        </is>
      </c>
      <c r="D34" s="5" t="inlineStr">
        <is>
          <t>حاضر</t>
        </is>
      </c>
      <c r="E34" s="5" t="n"/>
      <c r="F34" s="6">
        <f>IF(C34&amp;""="","",IFERROR(INDEX('الطلاب'!$B$6:$B$505,MATCH(C34&amp;"",'الطلاب'!$A$6:$A$505,0))&amp;"","كود غير موجود"))</f>
        <v/>
      </c>
      <c r="G34" s="6">
        <f>IF(OR(B34&amp;""="",C34&amp;""=""),"",IF(COUNTIFS('الطلاب'!$A$6:$A$505,C34&amp;"",'الطلاب'!$D$6:$D$505,B34&amp;"")=0,"الطالب غير مسجل في المجموعة",""))</f>
        <v/>
      </c>
    </row>
    <row r="35">
      <c r="A35" s="13" t="n">
        <v>46306</v>
      </c>
      <c r="B35" s="5" t="inlineStr">
        <is>
          <t>G05</t>
        </is>
      </c>
      <c r="C35" s="5" t="inlineStr">
        <is>
          <t>S09</t>
        </is>
      </c>
      <c r="D35" s="5" t="inlineStr">
        <is>
          <t>غائب</t>
        </is>
      </c>
      <c r="E35" s="5" t="n"/>
      <c r="F35" s="6">
        <f>IF(C35&amp;""="","",IFERROR(INDEX('الطلاب'!$B$6:$B$505,MATCH(C35&amp;"",'الطلاب'!$A$6:$A$505,0))&amp;"","كود غير موجود"))</f>
        <v/>
      </c>
      <c r="G35" s="6">
        <f>IF(OR(B35&amp;""="",C35&amp;""=""),"",IF(COUNTIFS('الطلاب'!$A$6:$A$505,C35&amp;"",'الطلاب'!$D$6:$D$505,B35&amp;"")=0,"الطالب غير مسجل في المجموعة",""))</f>
        <v/>
      </c>
    </row>
    <row r="36">
      <c r="A36" s="13" t="n">
        <v>46308</v>
      </c>
      <c r="B36" s="5" t="inlineStr">
        <is>
          <t>G01</t>
        </is>
      </c>
      <c r="C36" s="5" t="inlineStr">
        <is>
          <t>S01</t>
        </is>
      </c>
      <c r="D36" s="5" t="inlineStr">
        <is>
          <t>حاضر</t>
        </is>
      </c>
      <c r="E36" s="5" t="n"/>
      <c r="F36" s="6">
        <f>IF(C36&amp;""="","",IFERROR(INDEX('الطلاب'!$B$6:$B$505,MATCH(C36&amp;"",'الطلاب'!$A$6:$A$505,0))&amp;"","كود غير موجود"))</f>
        <v/>
      </c>
      <c r="G36" s="6">
        <f>IF(OR(B36&amp;""="",C36&amp;""=""),"",IF(COUNTIFS('الطلاب'!$A$6:$A$505,C36&amp;"",'الطلاب'!$D$6:$D$505,B36&amp;"")=0,"الطالب غير مسجل في المجموعة",""))</f>
        <v/>
      </c>
    </row>
    <row r="37">
      <c r="A37" s="13" t="n">
        <v>46308</v>
      </c>
      <c r="B37" s="5" t="inlineStr">
        <is>
          <t>G01</t>
        </is>
      </c>
      <c r="C37" s="5" t="inlineStr">
        <is>
          <t>S02</t>
        </is>
      </c>
      <c r="D37" s="5" t="inlineStr">
        <is>
          <t>حاضر</t>
        </is>
      </c>
      <c r="E37" s="5" t="n"/>
      <c r="F37" s="6">
        <f>IF(C37&amp;""="","",IFERROR(INDEX('الطلاب'!$B$6:$B$505,MATCH(C37&amp;"",'الطلاب'!$A$6:$A$505,0))&amp;"","كود غير موجود"))</f>
        <v/>
      </c>
      <c r="G37" s="6">
        <f>IF(OR(B37&amp;""="",C37&amp;""=""),"",IF(COUNTIFS('الطلاب'!$A$6:$A$505,C37&amp;"",'الطلاب'!$D$6:$D$505,B37&amp;"")=0,"الطالب غير مسجل في المجموعة",""))</f>
        <v/>
      </c>
    </row>
    <row r="38">
      <c r="A38" s="13" t="n">
        <v>46308</v>
      </c>
      <c r="B38" s="5" t="inlineStr">
        <is>
          <t>G01</t>
        </is>
      </c>
      <c r="C38" s="5" t="inlineStr">
        <is>
          <t>S03</t>
        </is>
      </c>
      <c r="D38" s="5" t="inlineStr">
        <is>
          <t>غائب بعذر</t>
        </is>
      </c>
      <c r="E38" s="5" t="n"/>
      <c r="F38" s="6">
        <f>IF(C38&amp;""="","",IFERROR(INDEX('الطلاب'!$B$6:$B$505,MATCH(C38&amp;"",'الطلاب'!$A$6:$A$505,0))&amp;"","كود غير موجود"))</f>
        <v/>
      </c>
      <c r="G38" s="6">
        <f>IF(OR(B38&amp;""="",C38&amp;""=""),"",IF(COUNTIFS('الطلاب'!$A$6:$A$505,C38&amp;"",'الطلاب'!$D$6:$D$505,B38&amp;"")=0,"الطالب غير مسجل في المجموعة",""))</f>
        <v/>
      </c>
    </row>
    <row r="39">
      <c r="A39" s="13" t="n">
        <v>46308</v>
      </c>
      <c r="B39" s="5" t="inlineStr">
        <is>
          <t>G01</t>
        </is>
      </c>
      <c r="C39" s="5" t="inlineStr">
        <is>
          <t>S05</t>
        </is>
      </c>
      <c r="D39" s="5" t="inlineStr">
        <is>
          <t>حاضر</t>
        </is>
      </c>
      <c r="E39" s="5" t="n"/>
      <c r="F39" s="6">
        <f>IF(C39&amp;""="","",IFERROR(INDEX('الطلاب'!$B$6:$B$505,MATCH(C39&amp;"",'الطلاب'!$A$6:$A$505,0))&amp;"","كود غير موجود"))</f>
        <v/>
      </c>
      <c r="G39" s="6">
        <f>IF(OR(B39&amp;""="",C39&amp;""=""),"",IF(COUNTIFS('الطلاب'!$A$6:$A$505,C39&amp;"",'الطلاب'!$D$6:$D$505,B39&amp;"")=0,"الطالب غير مسجل في المجموعة",""))</f>
        <v/>
      </c>
    </row>
    <row r="40">
      <c r="A40" s="13" t="n">
        <v>46309</v>
      </c>
      <c r="B40" s="5" t="inlineStr">
        <is>
          <t>G05</t>
        </is>
      </c>
      <c r="C40" s="5" t="inlineStr">
        <is>
          <t>S08</t>
        </is>
      </c>
      <c r="D40" s="5" t="inlineStr">
        <is>
          <t>حاضر</t>
        </is>
      </c>
      <c r="E40" s="5" t="n"/>
      <c r="F40" s="6">
        <f>IF(C40&amp;""="","",IFERROR(INDEX('الطلاب'!$B$6:$B$505,MATCH(C40&amp;"",'الطلاب'!$A$6:$A$505,0))&amp;"","كود غير موجود"))</f>
        <v/>
      </c>
      <c r="G40" s="6">
        <f>IF(OR(B40&amp;""="",C40&amp;""=""),"",IF(COUNTIFS('الطلاب'!$A$6:$A$505,C40&amp;"",'الطلاب'!$D$6:$D$505,B40&amp;"")=0,"الطالب غير مسجل في المجموعة",""))</f>
        <v/>
      </c>
    </row>
    <row r="41">
      <c r="A41" s="13" t="n">
        <v>46309</v>
      </c>
      <c r="B41" s="5" t="inlineStr">
        <is>
          <t>G05</t>
        </is>
      </c>
      <c r="C41" s="5" t="inlineStr">
        <is>
          <t>S09</t>
        </is>
      </c>
      <c r="D41" s="5" t="inlineStr">
        <is>
          <t>غائب</t>
        </is>
      </c>
      <c r="E41" s="5" t="n"/>
      <c r="F41" s="6">
        <f>IF(C41&amp;""="","",IFERROR(INDEX('الطلاب'!$B$6:$B$505,MATCH(C41&amp;"",'الطلاب'!$A$6:$A$505,0))&amp;"","كود غير موجود"))</f>
        <v/>
      </c>
      <c r="G41" s="6">
        <f>IF(OR(B41&amp;""="",C41&amp;""=""),"",IF(COUNTIFS('الطلاب'!$A$6:$A$505,C41&amp;"",'الطلاب'!$D$6:$D$505,B41&amp;"")=0,"الطالب غير مسجل في المجموعة",""))</f>
        <v/>
      </c>
    </row>
    <row r="42">
      <c r="A42" s="13" t="n">
        <v>46327</v>
      </c>
      <c r="B42" s="5" t="inlineStr">
        <is>
          <t>G02</t>
        </is>
      </c>
      <c r="C42" s="5" t="inlineStr">
        <is>
          <t>S03</t>
        </is>
      </c>
      <c r="D42" s="5" t="inlineStr">
        <is>
          <t>حاضر</t>
        </is>
      </c>
      <c r="E42" s="5" t="n"/>
      <c r="F42" s="6">
        <f>IF(C42&amp;""="","",IFERROR(INDEX('الطلاب'!$B$6:$B$505,MATCH(C42&amp;"",'الطلاب'!$A$6:$A$505,0))&amp;"","كود غير موجود"))</f>
        <v/>
      </c>
      <c r="G42" s="6">
        <f>IF(OR(B42&amp;""="",C42&amp;""=""),"",IF(COUNTIFS('الطلاب'!$A$6:$A$505,C42&amp;"",'الطلاب'!$D$6:$D$505,B42&amp;"")=0,"الطالب غير مسجل في المجموعة",""))</f>
        <v/>
      </c>
    </row>
    <row r="43">
      <c r="A43" s="13" t="n">
        <v>46327</v>
      </c>
      <c r="B43" s="5" t="inlineStr">
        <is>
          <t>G02</t>
        </is>
      </c>
      <c r="C43" s="5" t="inlineStr">
        <is>
          <t>S06</t>
        </is>
      </c>
      <c r="D43" s="5" t="inlineStr">
        <is>
          <t>حاضر</t>
        </is>
      </c>
      <c r="E43" s="5" t="n"/>
      <c r="F43" s="6">
        <f>IF(C43&amp;""="","",IFERROR(INDEX('الطلاب'!$B$6:$B$505,MATCH(C43&amp;"",'الطلاب'!$A$6:$A$505,0))&amp;"","كود غير موجود"))</f>
        <v/>
      </c>
      <c r="G43" s="6">
        <f>IF(OR(B43&amp;""="",C43&amp;""=""),"",IF(COUNTIFS('الطلاب'!$A$6:$A$505,C43&amp;"",'الطلاب'!$D$6:$D$505,B43&amp;"")=0,"الطالب غير مسجل في المجموعة",""))</f>
        <v/>
      </c>
    </row>
    <row r="44">
      <c r="A44" s="13" t="n">
        <v>46327</v>
      </c>
      <c r="B44" s="5" t="inlineStr">
        <is>
          <t>G02</t>
        </is>
      </c>
      <c r="C44" s="5" t="inlineStr">
        <is>
          <t>S07</t>
        </is>
      </c>
      <c r="D44" s="5" t="inlineStr">
        <is>
          <t>حاضر</t>
        </is>
      </c>
      <c r="E44" s="5" t="n"/>
      <c r="F44" s="6">
        <f>IF(C44&amp;""="","",IFERROR(INDEX('الطلاب'!$B$6:$B$505,MATCH(C44&amp;"",'الطلاب'!$A$6:$A$505,0))&amp;"","كود غير موجود"))</f>
        <v/>
      </c>
      <c r="G44" s="6">
        <f>IF(OR(B44&amp;""="",C44&amp;""=""),"",IF(COUNTIFS('الطلاب'!$A$6:$A$505,C44&amp;"",'الطلاب'!$D$6:$D$505,B44&amp;"")=0,"الطالب غير مسجل في المجموعة",""))</f>
        <v/>
      </c>
    </row>
    <row r="45">
      <c r="A45" s="13" t="n"/>
      <c r="B45" s="5" t="n"/>
      <c r="C45" s="5" t="n"/>
      <c r="D45" s="5" t="n"/>
      <c r="E45" s="5" t="n"/>
      <c r="F45" s="6">
        <f>IF(C45&amp;""="","",IFERROR(INDEX('الطلاب'!$B$6:$B$505,MATCH(C45&amp;"",'الطلاب'!$A$6:$A$505,0))&amp;"","كود غير موجود"))</f>
        <v/>
      </c>
      <c r="G45" s="6">
        <f>IF(OR(B45&amp;""="",C45&amp;""=""),"",IF(COUNTIFS('الطلاب'!$A$6:$A$505,C45&amp;"",'الطلاب'!$D$6:$D$505,B45&amp;"")=0,"الطالب غير مسجل في المجموعة",""))</f>
        <v/>
      </c>
    </row>
    <row r="46">
      <c r="A46" s="13" t="n"/>
      <c r="B46" s="5" t="n"/>
      <c r="C46" s="5" t="n"/>
      <c r="D46" s="5" t="n"/>
      <c r="E46" s="5" t="n"/>
      <c r="F46" s="6">
        <f>IF(C46&amp;""="","",IFERROR(INDEX('الطلاب'!$B$6:$B$505,MATCH(C46&amp;"",'الطلاب'!$A$6:$A$505,0))&amp;"","كود غير موجود"))</f>
        <v/>
      </c>
      <c r="G46" s="6">
        <f>IF(OR(B46&amp;""="",C46&amp;""=""),"",IF(COUNTIFS('الطلاب'!$A$6:$A$505,C46&amp;"",'الطلاب'!$D$6:$D$505,B46&amp;"")=0,"الطالب غير مسجل في المجموعة",""))</f>
        <v/>
      </c>
    </row>
    <row r="47">
      <c r="A47" s="13" t="n"/>
      <c r="B47" s="5" t="n"/>
      <c r="C47" s="5" t="n"/>
      <c r="D47" s="5" t="n"/>
      <c r="E47" s="5" t="n"/>
      <c r="F47" s="6">
        <f>IF(C47&amp;""="","",IFERROR(INDEX('الطلاب'!$B$6:$B$505,MATCH(C47&amp;"",'الطلاب'!$A$6:$A$505,0))&amp;"","كود غير موجود"))</f>
        <v/>
      </c>
      <c r="G47" s="6">
        <f>IF(OR(B47&amp;""="",C47&amp;""=""),"",IF(COUNTIFS('الطلاب'!$A$6:$A$505,C47&amp;"",'الطلاب'!$D$6:$D$505,B47&amp;"")=0,"الطالب غير مسجل في المجموعة",""))</f>
        <v/>
      </c>
    </row>
    <row r="48">
      <c r="A48" s="13" t="n"/>
      <c r="B48" s="5" t="n"/>
      <c r="C48" s="5" t="n"/>
      <c r="D48" s="5" t="n"/>
      <c r="E48" s="5" t="n"/>
      <c r="F48" s="6">
        <f>IF(C48&amp;""="","",IFERROR(INDEX('الطلاب'!$B$6:$B$505,MATCH(C48&amp;"",'الطلاب'!$A$6:$A$505,0))&amp;"","كود غير موجود"))</f>
        <v/>
      </c>
      <c r="G48" s="6">
        <f>IF(OR(B48&amp;""="",C48&amp;""=""),"",IF(COUNTIFS('الطلاب'!$A$6:$A$505,C48&amp;"",'الطلاب'!$D$6:$D$505,B48&amp;"")=0,"الطالب غير مسجل في المجموعة",""))</f>
        <v/>
      </c>
    </row>
    <row r="49">
      <c r="A49" s="13" t="n"/>
      <c r="B49" s="5" t="n"/>
      <c r="C49" s="5" t="n"/>
      <c r="D49" s="5" t="n"/>
      <c r="E49" s="5" t="n"/>
      <c r="F49" s="6">
        <f>IF(C49&amp;""="","",IFERROR(INDEX('الطلاب'!$B$6:$B$505,MATCH(C49&amp;"",'الطلاب'!$A$6:$A$505,0))&amp;"","كود غير موجود"))</f>
        <v/>
      </c>
      <c r="G49" s="6">
        <f>IF(OR(B49&amp;""="",C49&amp;""=""),"",IF(COUNTIFS('الطلاب'!$A$6:$A$505,C49&amp;"",'الطلاب'!$D$6:$D$505,B49&amp;"")=0,"الطالب غير مسجل في المجموعة",""))</f>
        <v/>
      </c>
    </row>
    <row r="50">
      <c r="A50" s="13" t="n"/>
      <c r="B50" s="5" t="n"/>
      <c r="C50" s="5" t="n"/>
      <c r="D50" s="5" t="n"/>
      <c r="E50" s="5" t="n"/>
      <c r="F50" s="6">
        <f>IF(C50&amp;""="","",IFERROR(INDEX('الطلاب'!$B$6:$B$505,MATCH(C50&amp;"",'الطلاب'!$A$6:$A$505,0))&amp;"","كود غير موجود"))</f>
        <v/>
      </c>
      <c r="G50" s="6">
        <f>IF(OR(B50&amp;""="",C50&amp;""=""),"",IF(COUNTIFS('الطلاب'!$A$6:$A$505,C50&amp;"",'الطلاب'!$D$6:$D$505,B50&amp;"")=0,"الطالب غير مسجل في المجموعة",""))</f>
        <v/>
      </c>
    </row>
    <row r="51">
      <c r="A51" s="13" t="n"/>
      <c r="B51" s="5" t="n"/>
      <c r="C51" s="5" t="n"/>
      <c r="D51" s="5" t="n"/>
      <c r="E51" s="5" t="n"/>
      <c r="F51" s="6">
        <f>IF(C51&amp;""="","",IFERROR(INDEX('الطلاب'!$B$6:$B$505,MATCH(C51&amp;"",'الطلاب'!$A$6:$A$505,0))&amp;"","كود غير موجود"))</f>
        <v/>
      </c>
      <c r="G51" s="6">
        <f>IF(OR(B51&amp;""="",C51&amp;""=""),"",IF(COUNTIFS('الطلاب'!$A$6:$A$505,C51&amp;"",'الطلاب'!$D$6:$D$505,B51&amp;"")=0,"الطالب غير مسجل في المجموعة",""))</f>
        <v/>
      </c>
    </row>
    <row r="52">
      <c r="A52" s="13" t="n"/>
      <c r="B52" s="5" t="n"/>
      <c r="C52" s="5" t="n"/>
      <c r="D52" s="5" t="n"/>
      <c r="E52" s="5" t="n"/>
      <c r="F52" s="6">
        <f>IF(C52&amp;""="","",IFERROR(INDEX('الطلاب'!$B$6:$B$505,MATCH(C52&amp;"",'الطلاب'!$A$6:$A$505,0))&amp;"","كود غير موجود"))</f>
        <v/>
      </c>
      <c r="G52" s="6">
        <f>IF(OR(B52&amp;""="",C52&amp;""=""),"",IF(COUNTIFS('الطلاب'!$A$6:$A$505,C52&amp;"",'الطلاب'!$D$6:$D$505,B52&amp;"")=0,"الطالب غير مسجل في المجموعة",""))</f>
        <v/>
      </c>
    </row>
    <row r="53">
      <c r="A53" s="13" t="n"/>
      <c r="B53" s="5" t="n"/>
      <c r="C53" s="5" t="n"/>
      <c r="D53" s="5" t="n"/>
      <c r="E53" s="5" t="n"/>
      <c r="F53" s="6">
        <f>IF(C53&amp;""="","",IFERROR(INDEX('الطلاب'!$B$6:$B$505,MATCH(C53&amp;"",'الطلاب'!$A$6:$A$505,0))&amp;"","كود غير موجود"))</f>
        <v/>
      </c>
      <c r="G53" s="6">
        <f>IF(OR(B53&amp;""="",C53&amp;""=""),"",IF(COUNTIFS('الطلاب'!$A$6:$A$505,C53&amp;"",'الطلاب'!$D$6:$D$505,B53&amp;"")=0,"الطالب غير مسجل في المجموعة",""))</f>
        <v/>
      </c>
    </row>
    <row r="54">
      <c r="A54" s="13" t="n"/>
      <c r="B54" s="5" t="n"/>
      <c r="C54" s="5" t="n"/>
      <c r="D54" s="5" t="n"/>
      <c r="E54" s="5" t="n"/>
      <c r="F54" s="6">
        <f>IF(C54&amp;""="","",IFERROR(INDEX('الطلاب'!$B$6:$B$505,MATCH(C54&amp;"",'الطلاب'!$A$6:$A$505,0))&amp;"","كود غير موجود"))</f>
        <v/>
      </c>
      <c r="G54" s="6">
        <f>IF(OR(B54&amp;""="",C54&amp;""=""),"",IF(COUNTIFS('الطلاب'!$A$6:$A$505,C54&amp;"",'الطلاب'!$D$6:$D$505,B54&amp;"")=0,"الطالب غير مسجل في المجموعة",""))</f>
        <v/>
      </c>
    </row>
    <row r="55">
      <c r="A55" s="13" t="n"/>
      <c r="B55" s="5" t="n"/>
      <c r="C55" s="5" t="n"/>
      <c r="D55" s="5" t="n"/>
      <c r="E55" s="5" t="n"/>
      <c r="F55" s="6">
        <f>IF(C55&amp;""="","",IFERROR(INDEX('الطلاب'!$B$6:$B$505,MATCH(C55&amp;"",'الطلاب'!$A$6:$A$505,0))&amp;"","كود غير موجود"))</f>
        <v/>
      </c>
      <c r="G55" s="6">
        <f>IF(OR(B55&amp;""="",C55&amp;""=""),"",IF(COUNTIFS('الطلاب'!$A$6:$A$505,C55&amp;"",'الطلاب'!$D$6:$D$505,B55&amp;"")=0,"الطالب غير مسجل في المجموعة",""))</f>
        <v/>
      </c>
    </row>
    <row r="56">
      <c r="A56" s="13" t="n"/>
      <c r="B56" s="5" t="n"/>
      <c r="C56" s="5" t="n"/>
      <c r="D56" s="5" t="n"/>
      <c r="E56" s="5" t="n"/>
      <c r="F56" s="6">
        <f>IF(C56&amp;""="","",IFERROR(INDEX('الطلاب'!$B$6:$B$505,MATCH(C56&amp;"",'الطلاب'!$A$6:$A$505,0))&amp;"","كود غير موجود"))</f>
        <v/>
      </c>
      <c r="G56" s="6">
        <f>IF(OR(B56&amp;""="",C56&amp;""=""),"",IF(COUNTIFS('الطلاب'!$A$6:$A$505,C56&amp;"",'الطلاب'!$D$6:$D$505,B56&amp;"")=0,"الطالب غير مسجل في المجموعة",""))</f>
        <v/>
      </c>
    </row>
    <row r="57">
      <c r="A57" s="13" t="n"/>
      <c r="B57" s="5" t="n"/>
      <c r="C57" s="5" t="n"/>
      <c r="D57" s="5" t="n"/>
      <c r="E57" s="5" t="n"/>
      <c r="F57" s="6">
        <f>IF(C57&amp;""="","",IFERROR(INDEX('الطلاب'!$B$6:$B$505,MATCH(C57&amp;"",'الطلاب'!$A$6:$A$505,0))&amp;"","كود غير موجود"))</f>
        <v/>
      </c>
      <c r="G57" s="6">
        <f>IF(OR(B57&amp;""="",C57&amp;""=""),"",IF(COUNTIFS('الطلاب'!$A$6:$A$505,C57&amp;"",'الطلاب'!$D$6:$D$505,B57&amp;"")=0,"الطالب غير مسجل في المجموعة",""))</f>
        <v/>
      </c>
    </row>
    <row r="58">
      <c r="A58" s="13" t="n"/>
      <c r="B58" s="5" t="n"/>
      <c r="C58" s="5" t="n"/>
      <c r="D58" s="5" t="n"/>
      <c r="E58" s="5" t="n"/>
      <c r="F58" s="6">
        <f>IF(C58&amp;""="","",IFERROR(INDEX('الطلاب'!$B$6:$B$505,MATCH(C58&amp;"",'الطلاب'!$A$6:$A$505,0))&amp;"","كود غير موجود"))</f>
        <v/>
      </c>
      <c r="G58" s="6">
        <f>IF(OR(B58&amp;""="",C58&amp;""=""),"",IF(COUNTIFS('الطلاب'!$A$6:$A$505,C58&amp;"",'الطلاب'!$D$6:$D$505,B58&amp;"")=0,"الطالب غير مسجل في المجموعة",""))</f>
        <v/>
      </c>
    </row>
    <row r="59">
      <c r="A59" s="13" t="n"/>
      <c r="B59" s="5" t="n"/>
      <c r="C59" s="5" t="n"/>
      <c r="D59" s="5" t="n"/>
      <c r="E59" s="5" t="n"/>
      <c r="F59" s="6">
        <f>IF(C59&amp;""="","",IFERROR(INDEX('الطلاب'!$B$6:$B$505,MATCH(C59&amp;"",'الطلاب'!$A$6:$A$505,0))&amp;"","كود غير موجود"))</f>
        <v/>
      </c>
      <c r="G59" s="6">
        <f>IF(OR(B59&amp;""="",C59&amp;""=""),"",IF(COUNTIFS('الطلاب'!$A$6:$A$505,C59&amp;"",'الطلاب'!$D$6:$D$505,B59&amp;"")=0,"الطالب غير مسجل في المجموعة",""))</f>
        <v/>
      </c>
    </row>
    <row r="60">
      <c r="A60" s="13" t="n"/>
      <c r="B60" s="5" t="n"/>
      <c r="C60" s="5" t="n"/>
      <c r="D60" s="5" t="n"/>
      <c r="E60" s="5" t="n"/>
      <c r="F60" s="6">
        <f>IF(C60&amp;""="","",IFERROR(INDEX('الطلاب'!$B$6:$B$505,MATCH(C60&amp;"",'الطلاب'!$A$6:$A$505,0))&amp;"","كود غير موجود"))</f>
        <v/>
      </c>
      <c r="G60" s="6">
        <f>IF(OR(B60&amp;""="",C60&amp;""=""),"",IF(COUNTIFS('الطلاب'!$A$6:$A$505,C60&amp;"",'الطلاب'!$D$6:$D$505,B60&amp;"")=0,"الطالب غير مسجل في المجموعة",""))</f>
        <v/>
      </c>
    </row>
    <row r="61">
      <c r="A61" s="13" t="n"/>
      <c r="B61" s="5" t="n"/>
      <c r="C61" s="5" t="n"/>
      <c r="D61" s="5" t="n"/>
      <c r="E61" s="5" t="n"/>
      <c r="F61" s="6">
        <f>IF(C61&amp;""="","",IFERROR(INDEX('الطلاب'!$B$6:$B$505,MATCH(C61&amp;"",'الطلاب'!$A$6:$A$505,0))&amp;"","كود غير موجود"))</f>
        <v/>
      </c>
      <c r="G61" s="6">
        <f>IF(OR(B61&amp;""="",C61&amp;""=""),"",IF(COUNTIFS('الطلاب'!$A$6:$A$505,C61&amp;"",'الطلاب'!$D$6:$D$505,B61&amp;"")=0,"الطالب غير مسجل في المجموعة",""))</f>
        <v/>
      </c>
    </row>
    <row r="62">
      <c r="A62" s="13" t="n"/>
      <c r="B62" s="5" t="n"/>
      <c r="C62" s="5" t="n"/>
      <c r="D62" s="5" t="n"/>
      <c r="E62" s="5" t="n"/>
      <c r="F62" s="6">
        <f>IF(C62&amp;""="","",IFERROR(INDEX('الطلاب'!$B$6:$B$505,MATCH(C62&amp;"",'الطلاب'!$A$6:$A$505,0))&amp;"","كود غير موجود"))</f>
        <v/>
      </c>
      <c r="G62" s="6">
        <f>IF(OR(B62&amp;""="",C62&amp;""=""),"",IF(COUNTIFS('الطلاب'!$A$6:$A$505,C62&amp;"",'الطلاب'!$D$6:$D$505,B62&amp;"")=0,"الطالب غير مسجل في المجموعة",""))</f>
        <v/>
      </c>
    </row>
    <row r="63">
      <c r="A63" s="13" t="n"/>
      <c r="B63" s="5" t="n"/>
      <c r="C63" s="5" t="n"/>
      <c r="D63" s="5" t="n"/>
      <c r="E63" s="5" t="n"/>
      <c r="F63" s="6">
        <f>IF(C63&amp;""="","",IFERROR(INDEX('الطلاب'!$B$6:$B$505,MATCH(C63&amp;"",'الطلاب'!$A$6:$A$505,0))&amp;"","كود غير موجود"))</f>
        <v/>
      </c>
      <c r="G63" s="6">
        <f>IF(OR(B63&amp;""="",C63&amp;""=""),"",IF(COUNTIFS('الطلاب'!$A$6:$A$505,C63&amp;"",'الطلاب'!$D$6:$D$505,B63&amp;"")=0,"الطالب غير مسجل في المجموعة",""))</f>
        <v/>
      </c>
    </row>
    <row r="64">
      <c r="A64" s="13" t="n"/>
      <c r="B64" s="5" t="n"/>
      <c r="C64" s="5" t="n"/>
      <c r="D64" s="5" t="n"/>
      <c r="E64" s="5" t="n"/>
      <c r="F64" s="6">
        <f>IF(C64&amp;""="","",IFERROR(INDEX('الطلاب'!$B$6:$B$505,MATCH(C64&amp;"",'الطلاب'!$A$6:$A$505,0))&amp;"","كود غير موجود"))</f>
        <v/>
      </c>
      <c r="G64" s="6">
        <f>IF(OR(B64&amp;""="",C64&amp;""=""),"",IF(COUNTIFS('الطلاب'!$A$6:$A$505,C64&amp;"",'الطلاب'!$D$6:$D$505,B64&amp;"")=0,"الطالب غير مسجل في المجموعة",""))</f>
        <v/>
      </c>
    </row>
    <row r="65">
      <c r="A65" s="13" t="n"/>
      <c r="B65" s="5" t="n"/>
      <c r="C65" s="5" t="n"/>
      <c r="D65" s="5" t="n"/>
      <c r="E65" s="5" t="n"/>
      <c r="F65" s="6">
        <f>IF(C65&amp;""="","",IFERROR(INDEX('الطلاب'!$B$6:$B$505,MATCH(C65&amp;"",'الطلاب'!$A$6:$A$505,0))&amp;"","كود غير موجود"))</f>
        <v/>
      </c>
      <c r="G65" s="6">
        <f>IF(OR(B65&amp;""="",C65&amp;""=""),"",IF(COUNTIFS('الطلاب'!$A$6:$A$505,C65&amp;"",'الطلاب'!$D$6:$D$505,B65&amp;"")=0,"الطالب غير مسجل في المجموعة",""))</f>
        <v/>
      </c>
    </row>
    <row r="66">
      <c r="A66" s="13" t="n"/>
      <c r="B66" s="5" t="n"/>
      <c r="C66" s="5" t="n"/>
      <c r="D66" s="5" t="n"/>
      <c r="E66" s="5" t="n"/>
      <c r="F66" s="6">
        <f>IF(C66&amp;""="","",IFERROR(INDEX('الطلاب'!$B$6:$B$505,MATCH(C66&amp;"",'الطلاب'!$A$6:$A$505,0))&amp;"","كود غير موجود"))</f>
        <v/>
      </c>
      <c r="G66" s="6">
        <f>IF(OR(B66&amp;""="",C66&amp;""=""),"",IF(COUNTIFS('الطلاب'!$A$6:$A$505,C66&amp;"",'الطلاب'!$D$6:$D$505,B66&amp;"")=0,"الطالب غير مسجل في المجموعة",""))</f>
        <v/>
      </c>
    </row>
    <row r="67">
      <c r="A67" s="13" t="n"/>
      <c r="B67" s="5" t="n"/>
      <c r="C67" s="5" t="n"/>
      <c r="D67" s="5" t="n"/>
      <c r="E67" s="5" t="n"/>
      <c r="F67" s="6">
        <f>IF(C67&amp;""="","",IFERROR(INDEX('الطلاب'!$B$6:$B$505,MATCH(C67&amp;"",'الطلاب'!$A$6:$A$505,0))&amp;"","كود غير موجود"))</f>
        <v/>
      </c>
      <c r="G67" s="6">
        <f>IF(OR(B67&amp;""="",C67&amp;""=""),"",IF(COUNTIFS('الطلاب'!$A$6:$A$505,C67&amp;"",'الطلاب'!$D$6:$D$505,B67&amp;"")=0,"الطالب غير مسجل في المجموعة",""))</f>
        <v/>
      </c>
    </row>
    <row r="68">
      <c r="A68" s="13" t="n"/>
      <c r="B68" s="5" t="n"/>
      <c r="C68" s="5" t="n"/>
      <c r="D68" s="5" t="n"/>
      <c r="E68" s="5" t="n"/>
      <c r="F68" s="6">
        <f>IF(C68&amp;""="","",IFERROR(INDEX('الطلاب'!$B$6:$B$505,MATCH(C68&amp;"",'الطلاب'!$A$6:$A$505,0))&amp;"","كود غير موجود"))</f>
        <v/>
      </c>
      <c r="G68" s="6">
        <f>IF(OR(B68&amp;""="",C68&amp;""=""),"",IF(COUNTIFS('الطلاب'!$A$6:$A$505,C68&amp;"",'الطلاب'!$D$6:$D$505,B68&amp;"")=0,"الطالب غير مسجل في المجموعة",""))</f>
        <v/>
      </c>
    </row>
    <row r="69">
      <c r="A69" s="13" t="n"/>
      <c r="B69" s="5" t="n"/>
      <c r="C69" s="5" t="n"/>
      <c r="D69" s="5" t="n"/>
      <c r="E69" s="5" t="n"/>
      <c r="F69" s="6">
        <f>IF(C69&amp;""="","",IFERROR(INDEX('الطلاب'!$B$6:$B$505,MATCH(C69&amp;"",'الطلاب'!$A$6:$A$505,0))&amp;"","كود غير موجود"))</f>
        <v/>
      </c>
      <c r="G69" s="6">
        <f>IF(OR(B69&amp;""="",C69&amp;""=""),"",IF(COUNTIFS('الطلاب'!$A$6:$A$505,C69&amp;"",'الطلاب'!$D$6:$D$505,B69&amp;"")=0,"الطالب غير مسجل في المجموعة",""))</f>
        <v/>
      </c>
    </row>
    <row r="70">
      <c r="A70" s="13" t="n"/>
      <c r="B70" s="5" t="n"/>
      <c r="C70" s="5" t="n"/>
      <c r="D70" s="5" t="n"/>
      <c r="E70" s="5" t="n"/>
      <c r="F70" s="6">
        <f>IF(C70&amp;""="","",IFERROR(INDEX('الطلاب'!$B$6:$B$505,MATCH(C70&amp;"",'الطلاب'!$A$6:$A$505,0))&amp;"","كود غير موجود"))</f>
        <v/>
      </c>
      <c r="G70" s="6">
        <f>IF(OR(B70&amp;""="",C70&amp;""=""),"",IF(COUNTIFS('الطلاب'!$A$6:$A$505,C70&amp;"",'الطلاب'!$D$6:$D$505,B70&amp;"")=0,"الطالب غير مسجل في المجموعة",""))</f>
        <v/>
      </c>
    </row>
    <row r="71">
      <c r="A71" s="13" t="n"/>
      <c r="B71" s="5" t="n"/>
      <c r="C71" s="5" t="n"/>
      <c r="D71" s="5" t="n"/>
      <c r="E71" s="5" t="n"/>
      <c r="F71" s="6">
        <f>IF(C71&amp;""="","",IFERROR(INDEX('الطلاب'!$B$6:$B$505,MATCH(C71&amp;"",'الطلاب'!$A$6:$A$505,0))&amp;"","كود غير موجود"))</f>
        <v/>
      </c>
      <c r="G71" s="6">
        <f>IF(OR(B71&amp;""="",C71&amp;""=""),"",IF(COUNTIFS('الطلاب'!$A$6:$A$505,C71&amp;"",'الطلاب'!$D$6:$D$505,B71&amp;"")=0,"الطالب غير مسجل في المجموعة",""))</f>
        <v/>
      </c>
    </row>
    <row r="72">
      <c r="A72" s="13" t="n"/>
      <c r="B72" s="5" t="n"/>
      <c r="C72" s="5" t="n"/>
      <c r="D72" s="5" t="n"/>
      <c r="E72" s="5" t="n"/>
      <c r="F72" s="6">
        <f>IF(C72&amp;""="","",IFERROR(INDEX('الطلاب'!$B$6:$B$505,MATCH(C72&amp;"",'الطلاب'!$A$6:$A$505,0))&amp;"","كود غير موجود"))</f>
        <v/>
      </c>
      <c r="G72" s="6">
        <f>IF(OR(B72&amp;""="",C72&amp;""=""),"",IF(COUNTIFS('الطلاب'!$A$6:$A$505,C72&amp;"",'الطلاب'!$D$6:$D$505,B72&amp;"")=0,"الطالب غير مسجل في المجموعة",""))</f>
        <v/>
      </c>
    </row>
    <row r="73">
      <c r="A73" s="13" t="n"/>
      <c r="B73" s="5" t="n"/>
      <c r="C73" s="5" t="n"/>
      <c r="D73" s="5" t="n"/>
      <c r="E73" s="5" t="n"/>
      <c r="F73" s="6">
        <f>IF(C73&amp;""="","",IFERROR(INDEX('الطلاب'!$B$6:$B$505,MATCH(C73&amp;"",'الطلاب'!$A$6:$A$505,0))&amp;"","كود غير موجود"))</f>
        <v/>
      </c>
      <c r="G73" s="6">
        <f>IF(OR(B73&amp;""="",C73&amp;""=""),"",IF(COUNTIFS('الطلاب'!$A$6:$A$505,C73&amp;"",'الطلاب'!$D$6:$D$505,B73&amp;"")=0,"الطالب غير مسجل في المجموعة",""))</f>
        <v/>
      </c>
    </row>
    <row r="74">
      <c r="A74" s="13" t="n"/>
      <c r="B74" s="5" t="n"/>
      <c r="C74" s="5" t="n"/>
      <c r="D74" s="5" t="n"/>
      <c r="E74" s="5" t="n"/>
      <c r="F74" s="6">
        <f>IF(C74&amp;""="","",IFERROR(INDEX('الطلاب'!$B$6:$B$505,MATCH(C74&amp;"",'الطلاب'!$A$6:$A$505,0))&amp;"","كود غير موجود"))</f>
        <v/>
      </c>
      <c r="G74" s="6">
        <f>IF(OR(B74&amp;""="",C74&amp;""=""),"",IF(COUNTIFS('الطلاب'!$A$6:$A$505,C74&amp;"",'الطلاب'!$D$6:$D$505,B74&amp;"")=0,"الطالب غير مسجل في المجموعة",""))</f>
        <v/>
      </c>
    </row>
    <row r="75">
      <c r="A75" s="13" t="n"/>
      <c r="B75" s="5" t="n"/>
      <c r="C75" s="5" t="n"/>
      <c r="D75" s="5" t="n"/>
      <c r="E75" s="5" t="n"/>
      <c r="F75" s="6">
        <f>IF(C75&amp;""="","",IFERROR(INDEX('الطلاب'!$B$6:$B$505,MATCH(C75&amp;"",'الطلاب'!$A$6:$A$505,0))&amp;"","كود غير موجود"))</f>
        <v/>
      </c>
      <c r="G75" s="6">
        <f>IF(OR(B75&amp;""="",C75&amp;""=""),"",IF(COUNTIFS('الطلاب'!$A$6:$A$505,C75&amp;"",'الطلاب'!$D$6:$D$505,B75&amp;"")=0,"الطالب غير مسجل في المجموعة",""))</f>
        <v/>
      </c>
    </row>
    <row r="76">
      <c r="A76" s="13" t="n"/>
      <c r="B76" s="5" t="n"/>
      <c r="C76" s="5" t="n"/>
      <c r="D76" s="5" t="n"/>
      <c r="E76" s="5" t="n"/>
      <c r="F76" s="6">
        <f>IF(C76&amp;""="","",IFERROR(INDEX('الطلاب'!$B$6:$B$505,MATCH(C76&amp;"",'الطلاب'!$A$6:$A$505,0))&amp;"","كود غير موجود"))</f>
        <v/>
      </c>
      <c r="G76" s="6">
        <f>IF(OR(B76&amp;""="",C76&amp;""=""),"",IF(COUNTIFS('الطلاب'!$A$6:$A$505,C76&amp;"",'الطلاب'!$D$6:$D$505,B76&amp;"")=0,"الطالب غير مسجل في المجموعة",""))</f>
        <v/>
      </c>
    </row>
    <row r="77">
      <c r="A77" s="13" t="n"/>
      <c r="B77" s="5" t="n"/>
      <c r="C77" s="5" t="n"/>
      <c r="D77" s="5" t="n"/>
      <c r="E77" s="5" t="n"/>
      <c r="F77" s="6">
        <f>IF(C77&amp;""="","",IFERROR(INDEX('الطلاب'!$B$6:$B$505,MATCH(C77&amp;"",'الطلاب'!$A$6:$A$505,0))&amp;"","كود غير موجود"))</f>
        <v/>
      </c>
      <c r="G77" s="6">
        <f>IF(OR(B77&amp;""="",C77&amp;""=""),"",IF(COUNTIFS('الطلاب'!$A$6:$A$505,C77&amp;"",'الطلاب'!$D$6:$D$505,B77&amp;"")=0,"الطالب غير مسجل في المجموعة",""))</f>
        <v/>
      </c>
    </row>
    <row r="78">
      <c r="A78" s="13" t="n"/>
      <c r="B78" s="5" t="n"/>
      <c r="C78" s="5" t="n"/>
      <c r="D78" s="5" t="n"/>
      <c r="E78" s="5" t="n"/>
      <c r="F78" s="6">
        <f>IF(C78&amp;""="","",IFERROR(INDEX('الطلاب'!$B$6:$B$505,MATCH(C78&amp;"",'الطلاب'!$A$6:$A$505,0))&amp;"","كود غير موجود"))</f>
        <v/>
      </c>
      <c r="G78" s="6">
        <f>IF(OR(B78&amp;""="",C78&amp;""=""),"",IF(COUNTIFS('الطلاب'!$A$6:$A$505,C78&amp;"",'الطلاب'!$D$6:$D$505,B78&amp;"")=0,"الطالب غير مسجل في المجموعة",""))</f>
        <v/>
      </c>
    </row>
    <row r="79">
      <c r="A79" s="13" t="n"/>
      <c r="B79" s="5" t="n"/>
      <c r="C79" s="5" t="n"/>
      <c r="D79" s="5" t="n"/>
      <c r="E79" s="5" t="n"/>
      <c r="F79" s="6">
        <f>IF(C79&amp;""="","",IFERROR(INDEX('الطلاب'!$B$6:$B$505,MATCH(C79&amp;"",'الطلاب'!$A$6:$A$505,0))&amp;"","كود غير موجود"))</f>
        <v/>
      </c>
      <c r="G79" s="6">
        <f>IF(OR(B79&amp;""="",C79&amp;""=""),"",IF(COUNTIFS('الطلاب'!$A$6:$A$505,C79&amp;"",'الطلاب'!$D$6:$D$505,B79&amp;"")=0,"الطالب غير مسجل في المجموعة",""))</f>
        <v/>
      </c>
    </row>
    <row r="80">
      <c r="A80" s="13" t="n"/>
      <c r="B80" s="5" t="n"/>
      <c r="C80" s="5" t="n"/>
      <c r="D80" s="5" t="n"/>
      <c r="E80" s="5" t="n"/>
      <c r="F80" s="6">
        <f>IF(C80&amp;""="","",IFERROR(INDEX('الطلاب'!$B$6:$B$505,MATCH(C80&amp;"",'الطلاب'!$A$6:$A$505,0))&amp;"","كود غير موجود"))</f>
        <v/>
      </c>
      <c r="G80" s="6">
        <f>IF(OR(B80&amp;""="",C80&amp;""=""),"",IF(COUNTIFS('الطلاب'!$A$6:$A$505,C80&amp;"",'الطلاب'!$D$6:$D$505,B80&amp;"")=0,"الطالب غير مسجل في المجموعة",""))</f>
        <v/>
      </c>
    </row>
    <row r="81">
      <c r="A81" s="13" t="n"/>
      <c r="B81" s="5" t="n"/>
      <c r="C81" s="5" t="n"/>
      <c r="D81" s="5" t="n"/>
      <c r="E81" s="5" t="n"/>
      <c r="F81" s="6">
        <f>IF(C81&amp;""="","",IFERROR(INDEX('الطلاب'!$B$6:$B$505,MATCH(C81&amp;"",'الطلاب'!$A$6:$A$505,0))&amp;"","كود غير موجود"))</f>
        <v/>
      </c>
      <c r="G81" s="6">
        <f>IF(OR(B81&amp;""="",C81&amp;""=""),"",IF(COUNTIFS('الطلاب'!$A$6:$A$505,C81&amp;"",'الطلاب'!$D$6:$D$505,B81&amp;"")=0,"الطالب غير مسجل في المجموعة",""))</f>
        <v/>
      </c>
    </row>
    <row r="82">
      <c r="A82" s="13" t="n"/>
      <c r="B82" s="5" t="n"/>
      <c r="C82" s="5" t="n"/>
      <c r="D82" s="5" t="n"/>
      <c r="E82" s="5" t="n"/>
      <c r="F82" s="6">
        <f>IF(C82&amp;""="","",IFERROR(INDEX('الطلاب'!$B$6:$B$505,MATCH(C82&amp;"",'الطلاب'!$A$6:$A$505,0))&amp;"","كود غير موجود"))</f>
        <v/>
      </c>
      <c r="G82" s="6">
        <f>IF(OR(B82&amp;""="",C82&amp;""=""),"",IF(COUNTIFS('الطلاب'!$A$6:$A$505,C82&amp;"",'الطلاب'!$D$6:$D$505,B82&amp;"")=0,"الطالب غير مسجل في المجموعة",""))</f>
        <v/>
      </c>
    </row>
    <row r="83">
      <c r="A83" s="13" t="n"/>
      <c r="B83" s="5" t="n"/>
      <c r="C83" s="5" t="n"/>
      <c r="D83" s="5" t="n"/>
      <c r="E83" s="5" t="n"/>
      <c r="F83" s="6">
        <f>IF(C83&amp;""="","",IFERROR(INDEX('الطلاب'!$B$6:$B$505,MATCH(C83&amp;"",'الطلاب'!$A$6:$A$505,0))&amp;"","كود غير موجود"))</f>
        <v/>
      </c>
      <c r="G83" s="6">
        <f>IF(OR(B83&amp;""="",C83&amp;""=""),"",IF(COUNTIFS('الطلاب'!$A$6:$A$505,C83&amp;"",'الطلاب'!$D$6:$D$505,B83&amp;"")=0,"الطالب غير مسجل في المجموعة",""))</f>
        <v/>
      </c>
    </row>
    <row r="84">
      <c r="A84" s="13" t="n"/>
      <c r="B84" s="5" t="n"/>
      <c r="C84" s="5" t="n"/>
      <c r="D84" s="5" t="n"/>
      <c r="E84" s="5" t="n"/>
      <c r="F84" s="6">
        <f>IF(C84&amp;""="","",IFERROR(INDEX('الطلاب'!$B$6:$B$505,MATCH(C84&amp;"",'الطلاب'!$A$6:$A$505,0))&amp;"","كود غير موجود"))</f>
        <v/>
      </c>
      <c r="G84" s="6">
        <f>IF(OR(B84&amp;""="",C84&amp;""=""),"",IF(COUNTIFS('الطلاب'!$A$6:$A$505,C84&amp;"",'الطلاب'!$D$6:$D$505,B84&amp;"")=0,"الطالب غير مسجل في المجموعة",""))</f>
        <v/>
      </c>
    </row>
    <row r="85">
      <c r="A85" s="13" t="n"/>
      <c r="B85" s="5" t="n"/>
      <c r="C85" s="5" t="n"/>
      <c r="D85" s="5" t="n"/>
      <c r="E85" s="5" t="n"/>
      <c r="F85" s="6">
        <f>IF(C85&amp;""="","",IFERROR(INDEX('الطلاب'!$B$6:$B$505,MATCH(C85&amp;"",'الطلاب'!$A$6:$A$505,0))&amp;"","كود غير موجود"))</f>
        <v/>
      </c>
      <c r="G85" s="6">
        <f>IF(OR(B85&amp;""="",C85&amp;""=""),"",IF(COUNTIFS('الطلاب'!$A$6:$A$505,C85&amp;"",'الطلاب'!$D$6:$D$505,B85&amp;"")=0,"الطالب غير مسجل في المجموعة",""))</f>
        <v/>
      </c>
    </row>
    <row r="86">
      <c r="A86" s="13" t="n"/>
      <c r="B86" s="5" t="n"/>
      <c r="C86" s="5" t="n"/>
      <c r="D86" s="5" t="n"/>
      <c r="E86" s="5" t="n"/>
      <c r="F86" s="6">
        <f>IF(C86&amp;""="","",IFERROR(INDEX('الطلاب'!$B$6:$B$505,MATCH(C86&amp;"",'الطلاب'!$A$6:$A$505,0))&amp;"","كود غير موجود"))</f>
        <v/>
      </c>
      <c r="G86" s="6">
        <f>IF(OR(B86&amp;""="",C86&amp;""=""),"",IF(COUNTIFS('الطلاب'!$A$6:$A$505,C86&amp;"",'الطلاب'!$D$6:$D$505,B86&amp;"")=0,"الطالب غير مسجل في المجموعة",""))</f>
        <v/>
      </c>
    </row>
    <row r="87">
      <c r="A87" s="13" t="n"/>
      <c r="B87" s="5" t="n"/>
      <c r="C87" s="5" t="n"/>
      <c r="D87" s="5" t="n"/>
      <c r="E87" s="5" t="n"/>
      <c r="F87" s="6">
        <f>IF(C87&amp;""="","",IFERROR(INDEX('الطلاب'!$B$6:$B$505,MATCH(C87&amp;"",'الطلاب'!$A$6:$A$505,0))&amp;"","كود غير موجود"))</f>
        <v/>
      </c>
      <c r="G87" s="6">
        <f>IF(OR(B87&amp;""="",C87&amp;""=""),"",IF(COUNTIFS('الطلاب'!$A$6:$A$505,C87&amp;"",'الطلاب'!$D$6:$D$505,B87&amp;"")=0,"الطالب غير مسجل في المجموعة",""))</f>
        <v/>
      </c>
    </row>
    <row r="88">
      <c r="A88" s="13" t="n"/>
      <c r="B88" s="5" t="n"/>
      <c r="C88" s="5" t="n"/>
      <c r="D88" s="5" t="n"/>
      <c r="E88" s="5" t="n"/>
      <c r="F88" s="6">
        <f>IF(C88&amp;""="","",IFERROR(INDEX('الطلاب'!$B$6:$B$505,MATCH(C88&amp;"",'الطلاب'!$A$6:$A$505,0))&amp;"","كود غير موجود"))</f>
        <v/>
      </c>
      <c r="G88" s="6">
        <f>IF(OR(B88&amp;""="",C88&amp;""=""),"",IF(COUNTIFS('الطلاب'!$A$6:$A$505,C88&amp;"",'الطلاب'!$D$6:$D$505,B88&amp;"")=0,"الطالب غير مسجل في المجموعة",""))</f>
        <v/>
      </c>
    </row>
    <row r="89">
      <c r="A89" s="13" t="n"/>
      <c r="B89" s="5" t="n"/>
      <c r="C89" s="5" t="n"/>
      <c r="D89" s="5" t="n"/>
      <c r="E89" s="5" t="n"/>
      <c r="F89" s="6">
        <f>IF(C89&amp;""="","",IFERROR(INDEX('الطلاب'!$B$6:$B$505,MATCH(C89&amp;"",'الطلاب'!$A$6:$A$505,0))&amp;"","كود غير موجود"))</f>
        <v/>
      </c>
      <c r="G89" s="6">
        <f>IF(OR(B89&amp;""="",C89&amp;""=""),"",IF(COUNTIFS('الطلاب'!$A$6:$A$505,C89&amp;"",'الطلاب'!$D$6:$D$505,B89&amp;"")=0,"الطالب غير مسجل في المجموعة",""))</f>
        <v/>
      </c>
    </row>
    <row r="90">
      <c r="A90" s="13" t="n"/>
      <c r="B90" s="5" t="n"/>
      <c r="C90" s="5" t="n"/>
      <c r="D90" s="5" t="n"/>
      <c r="E90" s="5" t="n"/>
      <c r="F90" s="6">
        <f>IF(C90&amp;""="","",IFERROR(INDEX('الطلاب'!$B$6:$B$505,MATCH(C90&amp;"",'الطلاب'!$A$6:$A$505,0))&amp;"","كود غير موجود"))</f>
        <v/>
      </c>
      <c r="G90" s="6">
        <f>IF(OR(B90&amp;""="",C90&amp;""=""),"",IF(COUNTIFS('الطلاب'!$A$6:$A$505,C90&amp;"",'الطلاب'!$D$6:$D$505,B90&amp;"")=0,"الطالب غير مسجل في المجموعة",""))</f>
        <v/>
      </c>
    </row>
    <row r="91">
      <c r="A91" s="13" t="n"/>
      <c r="B91" s="5" t="n"/>
      <c r="C91" s="5" t="n"/>
      <c r="D91" s="5" t="n"/>
      <c r="E91" s="5" t="n"/>
      <c r="F91" s="6">
        <f>IF(C91&amp;""="","",IFERROR(INDEX('الطلاب'!$B$6:$B$505,MATCH(C91&amp;"",'الطلاب'!$A$6:$A$505,0))&amp;"","كود غير موجود"))</f>
        <v/>
      </c>
      <c r="G91" s="6">
        <f>IF(OR(B91&amp;""="",C91&amp;""=""),"",IF(COUNTIFS('الطلاب'!$A$6:$A$505,C91&amp;"",'الطلاب'!$D$6:$D$505,B91&amp;"")=0,"الطالب غير مسجل في المجموعة",""))</f>
        <v/>
      </c>
    </row>
    <row r="92">
      <c r="A92" s="13" t="n"/>
      <c r="B92" s="5" t="n"/>
      <c r="C92" s="5" t="n"/>
      <c r="D92" s="5" t="n"/>
      <c r="E92" s="5" t="n"/>
      <c r="F92" s="6">
        <f>IF(C92&amp;""="","",IFERROR(INDEX('الطلاب'!$B$6:$B$505,MATCH(C92&amp;"",'الطلاب'!$A$6:$A$505,0))&amp;"","كود غير موجود"))</f>
        <v/>
      </c>
      <c r="G92" s="6">
        <f>IF(OR(B92&amp;""="",C92&amp;""=""),"",IF(COUNTIFS('الطلاب'!$A$6:$A$505,C92&amp;"",'الطلاب'!$D$6:$D$505,B92&amp;"")=0,"الطالب غير مسجل في المجموعة",""))</f>
        <v/>
      </c>
    </row>
    <row r="93">
      <c r="A93" s="13" t="n"/>
      <c r="B93" s="5" t="n"/>
      <c r="C93" s="5" t="n"/>
      <c r="D93" s="5" t="n"/>
      <c r="E93" s="5" t="n"/>
      <c r="F93" s="6">
        <f>IF(C93&amp;""="","",IFERROR(INDEX('الطلاب'!$B$6:$B$505,MATCH(C93&amp;"",'الطلاب'!$A$6:$A$505,0))&amp;"","كود غير موجود"))</f>
        <v/>
      </c>
      <c r="G93" s="6">
        <f>IF(OR(B93&amp;""="",C93&amp;""=""),"",IF(COUNTIFS('الطلاب'!$A$6:$A$505,C93&amp;"",'الطلاب'!$D$6:$D$505,B93&amp;"")=0,"الطالب غير مسجل في المجموعة",""))</f>
        <v/>
      </c>
    </row>
    <row r="94">
      <c r="A94" s="13" t="n"/>
      <c r="B94" s="5" t="n"/>
      <c r="C94" s="5" t="n"/>
      <c r="D94" s="5" t="n"/>
      <c r="E94" s="5" t="n"/>
      <c r="F94" s="6">
        <f>IF(C94&amp;""="","",IFERROR(INDEX('الطلاب'!$B$6:$B$505,MATCH(C94&amp;"",'الطلاب'!$A$6:$A$505,0))&amp;"","كود غير موجود"))</f>
        <v/>
      </c>
      <c r="G94" s="6">
        <f>IF(OR(B94&amp;""="",C94&amp;""=""),"",IF(COUNTIFS('الطلاب'!$A$6:$A$505,C94&amp;"",'الطلاب'!$D$6:$D$505,B94&amp;"")=0,"الطالب غير مسجل في المجموعة",""))</f>
        <v/>
      </c>
    </row>
    <row r="95">
      <c r="A95" s="13" t="n"/>
      <c r="B95" s="5" t="n"/>
      <c r="C95" s="5" t="n"/>
      <c r="D95" s="5" t="n"/>
      <c r="E95" s="5" t="n"/>
      <c r="F95" s="6">
        <f>IF(C95&amp;""="","",IFERROR(INDEX('الطلاب'!$B$6:$B$505,MATCH(C95&amp;"",'الطلاب'!$A$6:$A$505,0))&amp;"","كود غير موجود"))</f>
        <v/>
      </c>
      <c r="G95" s="6">
        <f>IF(OR(B95&amp;""="",C95&amp;""=""),"",IF(COUNTIFS('الطلاب'!$A$6:$A$505,C95&amp;"",'الطلاب'!$D$6:$D$505,B95&amp;"")=0,"الطالب غير مسجل في المجموعة",""))</f>
        <v/>
      </c>
    </row>
    <row r="96">
      <c r="A96" s="13" t="n"/>
      <c r="B96" s="5" t="n"/>
      <c r="C96" s="5" t="n"/>
      <c r="D96" s="5" t="n"/>
      <c r="E96" s="5" t="n"/>
      <c r="F96" s="6">
        <f>IF(C96&amp;""="","",IFERROR(INDEX('الطلاب'!$B$6:$B$505,MATCH(C96&amp;"",'الطلاب'!$A$6:$A$505,0))&amp;"","كود غير موجود"))</f>
        <v/>
      </c>
      <c r="G96" s="6">
        <f>IF(OR(B96&amp;""="",C96&amp;""=""),"",IF(COUNTIFS('الطلاب'!$A$6:$A$505,C96&amp;"",'الطلاب'!$D$6:$D$505,B96&amp;"")=0,"الطالب غير مسجل في المجموعة",""))</f>
        <v/>
      </c>
    </row>
    <row r="97">
      <c r="A97" s="13" t="n"/>
      <c r="B97" s="5" t="n"/>
      <c r="C97" s="5" t="n"/>
      <c r="D97" s="5" t="n"/>
      <c r="E97" s="5" t="n"/>
      <c r="F97" s="6">
        <f>IF(C97&amp;""="","",IFERROR(INDEX('الطلاب'!$B$6:$B$505,MATCH(C97&amp;"",'الطلاب'!$A$6:$A$505,0))&amp;"","كود غير موجود"))</f>
        <v/>
      </c>
      <c r="G97" s="6">
        <f>IF(OR(B97&amp;""="",C97&amp;""=""),"",IF(COUNTIFS('الطلاب'!$A$6:$A$505,C97&amp;"",'الطلاب'!$D$6:$D$505,B97&amp;"")=0,"الطالب غير مسجل في المجموعة",""))</f>
        <v/>
      </c>
    </row>
    <row r="98">
      <c r="A98" s="13" t="n"/>
      <c r="B98" s="5" t="n"/>
      <c r="C98" s="5" t="n"/>
      <c r="D98" s="5" t="n"/>
      <c r="E98" s="5" t="n"/>
      <c r="F98" s="6">
        <f>IF(C98&amp;""="","",IFERROR(INDEX('الطلاب'!$B$6:$B$505,MATCH(C98&amp;"",'الطلاب'!$A$6:$A$505,0))&amp;"","كود غير موجود"))</f>
        <v/>
      </c>
      <c r="G98" s="6">
        <f>IF(OR(B98&amp;""="",C98&amp;""=""),"",IF(COUNTIFS('الطلاب'!$A$6:$A$505,C98&amp;"",'الطلاب'!$D$6:$D$505,B98&amp;"")=0,"الطالب غير مسجل في المجموعة",""))</f>
        <v/>
      </c>
    </row>
    <row r="99">
      <c r="A99" s="13" t="n"/>
      <c r="B99" s="5" t="n"/>
      <c r="C99" s="5" t="n"/>
      <c r="D99" s="5" t="n"/>
      <c r="E99" s="5" t="n"/>
      <c r="F99" s="6">
        <f>IF(C99&amp;""="","",IFERROR(INDEX('الطلاب'!$B$6:$B$505,MATCH(C99&amp;"",'الطلاب'!$A$6:$A$505,0))&amp;"","كود غير موجود"))</f>
        <v/>
      </c>
      <c r="G99" s="6">
        <f>IF(OR(B99&amp;""="",C99&amp;""=""),"",IF(COUNTIFS('الطلاب'!$A$6:$A$505,C99&amp;"",'الطلاب'!$D$6:$D$505,B99&amp;"")=0,"الطالب غير مسجل في المجموعة",""))</f>
        <v/>
      </c>
    </row>
    <row r="100">
      <c r="A100" s="13" t="n"/>
      <c r="B100" s="5" t="n"/>
      <c r="C100" s="5" t="n"/>
      <c r="D100" s="5" t="n"/>
      <c r="E100" s="5" t="n"/>
      <c r="F100" s="6">
        <f>IF(C100&amp;""="","",IFERROR(INDEX('الطلاب'!$B$6:$B$505,MATCH(C100&amp;"",'الطلاب'!$A$6:$A$505,0))&amp;"","كود غير موجود"))</f>
        <v/>
      </c>
      <c r="G100" s="6">
        <f>IF(OR(B100&amp;""="",C100&amp;""=""),"",IF(COUNTIFS('الطلاب'!$A$6:$A$505,C100&amp;"",'الطلاب'!$D$6:$D$505,B100&amp;"")=0,"الطالب غير مسجل في المجموعة",""))</f>
        <v/>
      </c>
    </row>
    <row r="101">
      <c r="A101" s="13" t="n"/>
      <c r="B101" s="5" t="n"/>
      <c r="C101" s="5" t="n"/>
      <c r="D101" s="5" t="n"/>
      <c r="E101" s="5" t="n"/>
      <c r="F101" s="6">
        <f>IF(C101&amp;""="","",IFERROR(INDEX('الطلاب'!$B$6:$B$505,MATCH(C101&amp;"",'الطلاب'!$A$6:$A$505,0))&amp;"","كود غير موجود"))</f>
        <v/>
      </c>
      <c r="G101" s="6">
        <f>IF(OR(B101&amp;""="",C101&amp;""=""),"",IF(COUNTIFS('الطلاب'!$A$6:$A$505,C101&amp;"",'الطلاب'!$D$6:$D$505,B101&amp;"")=0,"الطالب غير مسجل في المجموعة",""))</f>
        <v/>
      </c>
    </row>
    <row r="102">
      <c r="A102" s="13" t="n"/>
      <c r="B102" s="5" t="n"/>
      <c r="C102" s="5" t="n"/>
      <c r="D102" s="5" t="n"/>
      <c r="E102" s="5" t="n"/>
      <c r="F102" s="6">
        <f>IF(C102&amp;""="","",IFERROR(INDEX('الطلاب'!$B$6:$B$505,MATCH(C102&amp;"",'الطلاب'!$A$6:$A$505,0))&amp;"","كود غير موجود"))</f>
        <v/>
      </c>
      <c r="G102" s="6">
        <f>IF(OR(B102&amp;""="",C102&amp;""=""),"",IF(COUNTIFS('الطلاب'!$A$6:$A$505,C102&amp;"",'الطلاب'!$D$6:$D$505,B102&amp;"")=0,"الطالب غير مسجل في المجموعة",""))</f>
        <v/>
      </c>
    </row>
    <row r="103">
      <c r="A103" s="13" t="n"/>
      <c r="B103" s="5" t="n"/>
      <c r="C103" s="5" t="n"/>
      <c r="D103" s="5" t="n"/>
      <c r="E103" s="5" t="n"/>
      <c r="F103" s="6">
        <f>IF(C103&amp;""="","",IFERROR(INDEX('الطلاب'!$B$6:$B$505,MATCH(C103&amp;"",'الطلاب'!$A$6:$A$505,0))&amp;"","كود غير موجود"))</f>
        <v/>
      </c>
      <c r="G103" s="6">
        <f>IF(OR(B103&amp;""="",C103&amp;""=""),"",IF(COUNTIFS('الطلاب'!$A$6:$A$505,C103&amp;"",'الطلاب'!$D$6:$D$505,B103&amp;"")=0,"الطالب غير مسجل في المجموعة",""))</f>
        <v/>
      </c>
    </row>
    <row r="104">
      <c r="A104" s="13" t="n"/>
      <c r="B104" s="5" t="n"/>
      <c r="C104" s="5" t="n"/>
      <c r="D104" s="5" t="n"/>
      <c r="E104" s="5" t="n"/>
      <c r="F104" s="6">
        <f>IF(C104&amp;""="","",IFERROR(INDEX('الطلاب'!$B$6:$B$505,MATCH(C104&amp;"",'الطلاب'!$A$6:$A$505,0))&amp;"","كود غير موجود"))</f>
        <v/>
      </c>
      <c r="G104" s="6">
        <f>IF(OR(B104&amp;""="",C104&amp;""=""),"",IF(COUNTIFS('الطلاب'!$A$6:$A$505,C104&amp;"",'الطلاب'!$D$6:$D$505,B104&amp;"")=0,"الطالب غير مسجل في المجموعة",""))</f>
        <v/>
      </c>
    </row>
    <row r="105">
      <c r="A105" s="13" t="n"/>
      <c r="B105" s="5" t="n"/>
      <c r="C105" s="5" t="n"/>
      <c r="D105" s="5" t="n"/>
      <c r="E105" s="5" t="n"/>
      <c r="F105" s="6">
        <f>IF(C105&amp;""="","",IFERROR(INDEX('الطلاب'!$B$6:$B$505,MATCH(C105&amp;"",'الطلاب'!$A$6:$A$505,0))&amp;"","كود غير موجود"))</f>
        <v/>
      </c>
      <c r="G105" s="6">
        <f>IF(OR(B105&amp;""="",C105&amp;""=""),"",IF(COUNTIFS('الطلاب'!$A$6:$A$505,C105&amp;"",'الطلاب'!$D$6:$D$505,B105&amp;"")=0,"الطالب غير مسجل في المجموعة",""))</f>
        <v/>
      </c>
    </row>
    <row r="106">
      <c r="A106" s="13" t="n"/>
      <c r="B106" s="5" t="n"/>
      <c r="C106" s="5" t="n"/>
      <c r="D106" s="5" t="n"/>
      <c r="E106" s="5" t="n"/>
      <c r="F106" s="6">
        <f>IF(C106&amp;""="","",IFERROR(INDEX('الطلاب'!$B$6:$B$505,MATCH(C106&amp;"",'الطلاب'!$A$6:$A$505,0))&amp;"","كود غير موجود"))</f>
        <v/>
      </c>
      <c r="G106" s="6">
        <f>IF(OR(B106&amp;""="",C106&amp;""=""),"",IF(COUNTIFS('الطلاب'!$A$6:$A$505,C106&amp;"",'الطلاب'!$D$6:$D$505,B106&amp;"")=0,"الطالب غير مسجل في المجموعة",""))</f>
        <v/>
      </c>
    </row>
    <row r="107">
      <c r="A107" s="13" t="n"/>
      <c r="B107" s="5" t="n"/>
      <c r="C107" s="5" t="n"/>
      <c r="D107" s="5" t="n"/>
      <c r="E107" s="5" t="n"/>
      <c r="F107" s="6">
        <f>IF(C107&amp;""="","",IFERROR(INDEX('الطلاب'!$B$6:$B$505,MATCH(C107&amp;"",'الطلاب'!$A$6:$A$505,0))&amp;"","كود غير موجود"))</f>
        <v/>
      </c>
      <c r="G107" s="6">
        <f>IF(OR(B107&amp;""="",C107&amp;""=""),"",IF(COUNTIFS('الطلاب'!$A$6:$A$505,C107&amp;"",'الطلاب'!$D$6:$D$505,B107&amp;"")=0,"الطالب غير مسجل في المجموعة",""))</f>
        <v/>
      </c>
    </row>
    <row r="108">
      <c r="A108" s="13" t="n"/>
      <c r="B108" s="5" t="n"/>
      <c r="C108" s="5" t="n"/>
      <c r="D108" s="5" t="n"/>
      <c r="E108" s="5" t="n"/>
      <c r="F108" s="6">
        <f>IF(C108&amp;""="","",IFERROR(INDEX('الطلاب'!$B$6:$B$505,MATCH(C108&amp;"",'الطلاب'!$A$6:$A$505,0))&amp;"","كود غير موجود"))</f>
        <v/>
      </c>
      <c r="G108" s="6">
        <f>IF(OR(B108&amp;""="",C108&amp;""=""),"",IF(COUNTIFS('الطلاب'!$A$6:$A$505,C108&amp;"",'الطلاب'!$D$6:$D$505,B108&amp;"")=0,"الطالب غير مسجل في المجموعة",""))</f>
        <v/>
      </c>
    </row>
    <row r="109">
      <c r="A109" s="13" t="n"/>
      <c r="B109" s="5" t="n"/>
      <c r="C109" s="5" t="n"/>
      <c r="D109" s="5" t="n"/>
      <c r="E109" s="5" t="n"/>
      <c r="F109" s="6">
        <f>IF(C109&amp;""="","",IFERROR(INDEX('الطلاب'!$B$6:$B$505,MATCH(C109&amp;"",'الطلاب'!$A$6:$A$505,0))&amp;"","كود غير موجود"))</f>
        <v/>
      </c>
      <c r="G109" s="6">
        <f>IF(OR(B109&amp;""="",C109&amp;""=""),"",IF(COUNTIFS('الطلاب'!$A$6:$A$505,C109&amp;"",'الطلاب'!$D$6:$D$505,B109&amp;"")=0,"الطالب غير مسجل في المجموعة",""))</f>
        <v/>
      </c>
    </row>
    <row r="110">
      <c r="A110" s="13" t="n"/>
      <c r="B110" s="5" t="n"/>
      <c r="C110" s="5" t="n"/>
      <c r="D110" s="5" t="n"/>
      <c r="E110" s="5" t="n"/>
      <c r="F110" s="6">
        <f>IF(C110&amp;""="","",IFERROR(INDEX('الطلاب'!$B$6:$B$505,MATCH(C110&amp;"",'الطلاب'!$A$6:$A$505,0))&amp;"","كود غير موجود"))</f>
        <v/>
      </c>
      <c r="G110" s="6">
        <f>IF(OR(B110&amp;""="",C110&amp;""=""),"",IF(COUNTIFS('الطلاب'!$A$6:$A$505,C110&amp;"",'الطلاب'!$D$6:$D$505,B110&amp;"")=0,"الطالب غير مسجل في المجموعة",""))</f>
        <v/>
      </c>
    </row>
    <row r="111">
      <c r="A111" s="13" t="n"/>
      <c r="B111" s="5" t="n"/>
      <c r="C111" s="5" t="n"/>
      <c r="D111" s="5" t="n"/>
      <c r="E111" s="5" t="n"/>
      <c r="F111" s="6">
        <f>IF(C111&amp;""="","",IFERROR(INDEX('الطلاب'!$B$6:$B$505,MATCH(C111&amp;"",'الطلاب'!$A$6:$A$505,0))&amp;"","كود غير موجود"))</f>
        <v/>
      </c>
      <c r="G111" s="6">
        <f>IF(OR(B111&amp;""="",C111&amp;""=""),"",IF(COUNTIFS('الطلاب'!$A$6:$A$505,C111&amp;"",'الطلاب'!$D$6:$D$505,B111&amp;"")=0,"الطالب غير مسجل في المجموعة",""))</f>
        <v/>
      </c>
    </row>
    <row r="112">
      <c r="A112" s="13" t="n"/>
      <c r="B112" s="5" t="n"/>
      <c r="C112" s="5" t="n"/>
      <c r="D112" s="5" t="n"/>
      <c r="E112" s="5" t="n"/>
      <c r="F112" s="6">
        <f>IF(C112&amp;""="","",IFERROR(INDEX('الطلاب'!$B$6:$B$505,MATCH(C112&amp;"",'الطلاب'!$A$6:$A$505,0))&amp;"","كود غير موجود"))</f>
        <v/>
      </c>
      <c r="G112" s="6">
        <f>IF(OR(B112&amp;""="",C112&amp;""=""),"",IF(COUNTIFS('الطلاب'!$A$6:$A$505,C112&amp;"",'الطلاب'!$D$6:$D$505,B112&amp;"")=0,"الطالب غير مسجل في المجموعة",""))</f>
        <v/>
      </c>
    </row>
    <row r="113">
      <c r="A113" s="13" t="n"/>
      <c r="B113" s="5" t="n"/>
      <c r="C113" s="5" t="n"/>
      <c r="D113" s="5" t="n"/>
      <c r="E113" s="5" t="n"/>
      <c r="F113" s="6">
        <f>IF(C113&amp;""="","",IFERROR(INDEX('الطلاب'!$B$6:$B$505,MATCH(C113&amp;"",'الطلاب'!$A$6:$A$505,0))&amp;"","كود غير موجود"))</f>
        <v/>
      </c>
      <c r="G113" s="6">
        <f>IF(OR(B113&amp;""="",C113&amp;""=""),"",IF(COUNTIFS('الطلاب'!$A$6:$A$505,C113&amp;"",'الطلاب'!$D$6:$D$505,B113&amp;"")=0,"الطالب غير مسجل في المجموعة",""))</f>
        <v/>
      </c>
    </row>
    <row r="114">
      <c r="A114" s="13" t="n"/>
      <c r="B114" s="5" t="n"/>
      <c r="C114" s="5" t="n"/>
      <c r="D114" s="5" t="n"/>
      <c r="E114" s="5" t="n"/>
      <c r="F114" s="6">
        <f>IF(C114&amp;""="","",IFERROR(INDEX('الطلاب'!$B$6:$B$505,MATCH(C114&amp;"",'الطلاب'!$A$6:$A$505,0))&amp;"","كود غير موجود"))</f>
        <v/>
      </c>
      <c r="G114" s="6">
        <f>IF(OR(B114&amp;""="",C114&amp;""=""),"",IF(COUNTIFS('الطلاب'!$A$6:$A$505,C114&amp;"",'الطلاب'!$D$6:$D$505,B114&amp;"")=0,"الطالب غير مسجل في المجموعة",""))</f>
        <v/>
      </c>
    </row>
    <row r="115">
      <c r="A115" s="13" t="n"/>
      <c r="B115" s="5" t="n"/>
      <c r="C115" s="5" t="n"/>
      <c r="D115" s="5" t="n"/>
      <c r="E115" s="5" t="n"/>
      <c r="F115" s="6">
        <f>IF(C115&amp;""="","",IFERROR(INDEX('الطلاب'!$B$6:$B$505,MATCH(C115&amp;"",'الطلاب'!$A$6:$A$505,0))&amp;"","كود غير موجود"))</f>
        <v/>
      </c>
      <c r="G115" s="6">
        <f>IF(OR(B115&amp;""="",C115&amp;""=""),"",IF(COUNTIFS('الطلاب'!$A$6:$A$505,C115&amp;"",'الطلاب'!$D$6:$D$505,B115&amp;"")=0,"الطالب غير مسجل في المجموعة",""))</f>
        <v/>
      </c>
    </row>
    <row r="116">
      <c r="A116" s="13" t="n"/>
      <c r="B116" s="5" t="n"/>
      <c r="C116" s="5" t="n"/>
      <c r="D116" s="5" t="n"/>
      <c r="E116" s="5" t="n"/>
      <c r="F116" s="6">
        <f>IF(C116&amp;""="","",IFERROR(INDEX('الطلاب'!$B$6:$B$505,MATCH(C116&amp;"",'الطلاب'!$A$6:$A$505,0))&amp;"","كود غير موجود"))</f>
        <v/>
      </c>
      <c r="G116" s="6">
        <f>IF(OR(B116&amp;""="",C116&amp;""=""),"",IF(COUNTIFS('الطلاب'!$A$6:$A$505,C116&amp;"",'الطلاب'!$D$6:$D$505,B116&amp;"")=0,"الطالب غير مسجل في المجموعة",""))</f>
        <v/>
      </c>
    </row>
    <row r="117">
      <c r="A117" s="13" t="n"/>
      <c r="B117" s="5" t="n"/>
      <c r="C117" s="5" t="n"/>
      <c r="D117" s="5" t="n"/>
      <c r="E117" s="5" t="n"/>
      <c r="F117" s="6">
        <f>IF(C117&amp;""="","",IFERROR(INDEX('الطلاب'!$B$6:$B$505,MATCH(C117&amp;"",'الطلاب'!$A$6:$A$505,0))&amp;"","كود غير موجود"))</f>
        <v/>
      </c>
      <c r="G117" s="6">
        <f>IF(OR(B117&amp;""="",C117&amp;""=""),"",IF(COUNTIFS('الطلاب'!$A$6:$A$505,C117&amp;"",'الطلاب'!$D$6:$D$505,B117&amp;"")=0,"الطالب غير مسجل في المجموعة",""))</f>
        <v/>
      </c>
    </row>
    <row r="118">
      <c r="A118" s="13" t="n"/>
      <c r="B118" s="5" t="n"/>
      <c r="C118" s="5" t="n"/>
      <c r="D118" s="5" t="n"/>
      <c r="E118" s="5" t="n"/>
      <c r="F118" s="6">
        <f>IF(C118&amp;""="","",IFERROR(INDEX('الطلاب'!$B$6:$B$505,MATCH(C118&amp;"",'الطلاب'!$A$6:$A$505,0))&amp;"","كود غير موجود"))</f>
        <v/>
      </c>
      <c r="G118" s="6">
        <f>IF(OR(B118&amp;""="",C118&amp;""=""),"",IF(COUNTIFS('الطلاب'!$A$6:$A$505,C118&amp;"",'الطلاب'!$D$6:$D$505,B118&amp;"")=0,"الطالب غير مسجل في المجموعة",""))</f>
        <v/>
      </c>
    </row>
    <row r="119">
      <c r="A119" s="13" t="n"/>
      <c r="B119" s="5" t="n"/>
      <c r="C119" s="5" t="n"/>
      <c r="D119" s="5" t="n"/>
      <c r="E119" s="5" t="n"/>
      <c r="F119" s="6">
        <f>IF(C119&amp;""="","",IFERROR(INDEX('الطلاب'!$B$6:$B$505,MATCH(C119&amp;"",'الطلاب'!$A$6:$A$505,0))&amp;"","كود غير موجود"))</f>
        <v/>
      </c>
      <c r="G119" s="6">
        <f>IF(OR(B119&amp;""="",C119&amp;""=""),"",IF(COUNTIFS('الطلاب'!$A$6:$A$505,C119&amp;"",'الطلاب'!$D$6:$D$505,B119&amp;"")=0,"الطالب غير مسجل في المجموعة",""))</f>
        <v/>
      </c>
    </row>
    <row r="120">
      <c r="A120" s="13" t="n"/>
      <c r="B120" s="5" t="n"/>
      <c r="C120" s="5" t="n"/>
      <c r="D120" s="5" t="n"/>
      <c r="E120" s="5" t="n"/>
      <c r="F120" s="6">
        <f>IF(C120&amp;""="","",IFERROR(INDEX('الطلاب'!$B$6:$B$505,MATCH(C120&amp;"",'الطلاب'!$A$6:$A$505,0))&amp;"","كود غير موجود"))</f>
        <v/>
      </c>
      <c r="G120" s="6">
        <f>IF(OR(B120&amp;""="",C120&amp;""=""),"",IF(COUNTIFS('الطلاب'!$A$6:$A$505,C120&amp;"",'الطلاب'!$D$6:$D$505,B120&amp;"")=0,"الطالب غير مسجل في المجموعة",""))</f>
        <v/>
      </c>
    </row>
    <row r="121">
      <c r="A121" s="13" t="n"/>
      <c r="B121" s="5" t="n"/>
      <c r="C121" s="5" t="n"/>
      <c r="D121" s="5" t="n"/>
      <c r="E121" s="5" t="n"/>
      <c r="F121" s="6">
        <f>IF(C121&amp;""="","",IFERROR(INDEX('الطلاب'!$B$6:$B$505,MATCH(C121&amp;"",'الطلاب'!$A$6:$A$505,0))&amp;"","كود غير موجود"))</f>
        <v/>
      </c>
      <c r="G121" s="6">
        <f>IF(OR(B121&amp;""="",C121&amp;""=""),"",IF(COUNTIFS('الطلاب'!$A$6:$A$505,C121&amp;"",'الطلاب'!$D$6:$D$505,B121&amp;"")=0,"الطالب غير مسجل في المجموعة",""))</f>
        <v/>
      </c>
    </row>
    <row r="122">
      <c r="A122" s="13" t="n"/>
      <c r="B122" s="5" t="n"/>
      <c r="C122" s="5" t="n"/>
      <c r="D122" s="5" t="n"/>
      <c r="E122" s="5" t="n"/>
      <c r="F122" s="6">
        <f>IF(C122&amp;""="","",IFERROR(INDEX('الطلاب'!$B$6:$B$505,MATCH(C122&amp;"",'الطلاب'!$A$6:$A$505,0))&amp;"","كود غير موجود"))</f>
        <v/>
      </c>
      <c r="G122" s="6">
        <f>IF(OR(B122&amp;""="",C122&amp;""=""),"",IF(COUNTIFS('الطلاب'!$A$6:$A$505,C122&amp;"",'الطلاب'!$D$6:$D$505,B122&amp;"")=0,"الطالب غير مسجل في المجموعة",""))</f>
        <v/>
      </c>
    </row>
    <row r="123">
      <c r="A123" s="13" t="n"/>
      <c r="B123" s="5" t="n"/>
      <c r="C123" s="5" t="n"/>
      <c r="D123" s="5" t="n"/>
      <c r="E123" s="5" t="n"/>
      <c r="F123" s="6">
        <f>IF(C123&amp;""="","",IFERROR(INDEX('الطلاب'!$B$6:$B$505,MATCH(C123&amp;"",'الطلاب'!$A$6:$A$505,0))&amp;"","كود غير موجود"))</f>
        <v/>
      </c>
      <c r="G123" s="6">
        <f>IF(OR(B123&amp;""="",C123&amp;""=""),"",IF(COUNTIFS('الطلاب'!$A$6:$A$505,C123&amp;"",'الطلاب'!$D$6:$D$505,B123&amp;"")=0,"الطالب غير مسجل في المجموعة",""))</f>
        <v/>
      </c>
    </row>
    <row r="124">
      <c r="A124" s="13" t="n"/>
      <c r="B124" s="5" t="n"/>
      <c r="C124" s="5" t="n"/>
      <c r="D124" s="5" t="n"/>
      <c r="E124" s="5" t="n"/>
      <c r="F124" s="6">
        <f>IF(C124&amp;""="","",IFERROR(INDEX('الطلاب'!$B$6:$B$505,MATCH(C124&amp;"",'الطلاب'!$A$6:$A$505,0))&amp;"","كود غير موجود"))</f>
        <v/>
      </c>
      <c r="G124" s="6">
        <f>IF(OR(B124&amp;""="",C124&amp;""=""),"",IF(COUNTIFS('الطلاب'!$A$6:$A$505,C124&amp;"",'الطلاب'!$D$6:$D$505,B124&amp;"")=0,"الطالب غير مسجل في المجموعة",""))</f>
        <v/>
      </c>
    </row>
    <row r="125">
      <c r="A125" s="13" t="n"/>
      <c r="B125" s="5" t="n"/>
      <c r="C125" s="5" t="n"/>
      <c r="D125" s="5" t="n"/>
      <c r="E125" s="5" t="n"/>
      <c r="F125" s="6">
        <f>IF(C125&amp;""="","",IFERROR(INDEX('الطلاب'!$B$6:$B$505,MATCH(C125&amp;"",'الطلاب'!$A$6:$A$505,0))&amp;"","كود غير موجود"))</f>
        <v/>
      </c>
      <c r="G125" s="6">
        <f>IF(OR(B125&amp;""="",C125&amp;""=""),"",IF(COUNTIFS('الطلاب'!$A$6:$A$505,C125&amp;"",'الطلاب'!$D$6:$D$505,B125&amp;"")=0,"الطالب غير مسجل في المجموعة",""))</f>
        <v/>
      </c>
    </row>
    <row r="126">
      <c r="A126" s="13" t="n"/>
      <c r="B126" s="5" t="n"/>
      <c r="C126" s="5" t="n"/>
      <c r="D126" s="5" t="n"/>
      <c r="E126" s="5" t="n"/>
      <c r="F126" s="6">
        <f>IF(C126&amp;""="","",IFERROR(INDEX('الطلاب'!$B$6:$B$505,MATCH(C126&amp;"",'الطلاب'!$A$6:$A$505,0))&amp;"","كود غير موجود"))</f>
        <v/>
      </c>
      <c r="G126" s="6">
        <f>IF(OR(B126&amp;""="",C126&amp;""=""),"",IF(COUNTIFS('الطلاب'!$A$6:$A$505,C126&amp;"",'الطلاب'!$D$6:$D$505,B126&amp;"")=0,"الطالب غير مسجل في المجموعة",""))</f>
        <v/>
      </c>
    </row>
    <row r="127">
      <c r="A127" s="13" t="n"/>
      <c r="B127" s="5" t="n"/>
      <c r="C127" s="5" t="n"/>
      <c r="D127" s="5" t="n"/>
      <c r="E127" s="5" t="n"/>
      <c r="F127" s="6">
        <f>IF(C127&amp;""="","",IFERROR(INDEX('الطلاب'!$B$6:$B$505,MATCH(C127&amp;"",'الطلاب'!$A$6:$A$505,0))&amp;"","كود غير موجود"))</f>
        <v/>
      </c>
      <c r="G127" s="6">
        <f>IF(OR(B127&amp;""="",C127&amp;""=""),"",IF(COUNTIFS('الطلاب'!$A$6:$A$505,C127&amp;"",'الطلاب'!$D$6:$D$505,B127&amp;"")=0,"الطالب غير مسجل في المجموعة",""))</f>
        <v/>
      </c>
    </row>
    <row r="128">
      <c r="A128" s="13" t="n"/>
      <c r="B128" s="5" t="n"/>
      <c r="C128" s="5" t="n"/>
      <c r="D128" s="5" t="n"/>
      <c r="E128" s="5" t="n"/>
      <c r="F128" s="6">
        <f>IF(C128&amp;""="","",IFERROR(INDEX('الطلاب'!$B$6:$B$505,MATCH(C128&amp;"",'الطلاب'!$A$6:$A$505,0))&amp;"","كود غير موجود"))</f>
        <v/>
      </c>
      <c r="G128" s="6">
        <f>IF(OR(B128&amp;""="",C128&amp;""=""),"",IF(COUNTIFS('الطلاب'!$A$6:$A$505,C128&amp;"",'الطلاب'!$D$6:$D$505,B128&amp;"")=0,"الطالب غير مسجل في المجموعة",""))</f>
        <v/>
      </c>
    </row>
    <row r="129">
      <c r="A129" s="13" t="n"/>
      <c r="B129" s="5" t="n"/>
      <c r="C129" s="5" t="n"/>
      <c r="D129" s="5" t="n"/>
      <c r="E129" s="5" t="n"/>
      <c r="F129" s="6">
        <f>IF(C129&amp;""="","",IFERROR(INDEX('الطلاب'!$B$6:$B$505,MATCH(C129&amp;"",'الطلاب'!$A$6:$A$505,0))&amp;"","كود غير موجود"))</f>
        <v/>
      </c>
      <c r="G129" s="6">
        <f>IF(OR(B129&amp;""="",C129&amp;""=""),"",IF(COUNTIFS('الطلاب'!$A$6:$A$505,C129&amp;"",'الطلاب'!$D$6:$D$505,B129&amp;"")=0,"الطالب غير مسجل في المجموعة",""))</f>
        <v/>
      </c>
    </row>
    <row r="130">
      <c r="A130" s="13" t="n"/>
      <c r="B130" s="5" t="n"/>
      <c r="C130" s="5" t="n"/>
      <c r="D130" s="5" t="n"/>
      <c r="E130" s="5" t="n"/>
      <c r="F130" s="6">
        <f>IF(C130&amp;""="","",IFERROR(INDEX('الطلاب'!$B$6:$B$505,MATCH(C130&amp;"",'الطلاب'!$A$6:$A$505,0))&amp;"","كود غير موجود"))</f>
        <v/>
      </c>
      <c r="G130" s="6">
        <f>IF(OR(B130&amp;""="",C130&amp;""=""),"",IF(COUNTIFS('الطلاب'!$A$6:$A$505,C130&amp;"",'الطلاب'!$D$6:$D$505,B130&amp;"")=0,"الطالب غير مسجل في المجموعة",""))</f>
        <v/>
      </c>
    </row>
    <row r="131">
      <c r="A131" s="13" t="n"/>
      <c r="B131" s="5" t="n"/>
      <c r="C131" s="5" t="n"/>
      <c r="D131" s="5" t="n"/>
      <c r="E131" s="5" t="n"/>
      <c r="F131" s="6">
        <f>IF(C131&amp;""="","",IFERROR(INDEX('الطلاب'!$B$6:$B$505,MATCH(C131&amp;"",'الطلاب'!$A$6:$A$505,0))&amp;"","كود غير موجود"))</f>
        <v/>
      </c>
      <c r="G131" s="6">
        <f>IF(OR(B131&amp;""="",C131&amp;""=""),"",IF(COUNTIFS('الطلاب'!$A$6:$A$505,C131&amp;"",'الطلاب'!$D$6:$D$505,B131&amp;"")=0,"الطالب غير مسجل في المجموعة",""))</f>
        <v/>
      </c>
    </row>
    <row r="132">
      <c r="A132" s="13" t="n"/>
      <c r="B132" s="5" t="n"/>
      <c r="C132" s="5" t="n"/>
      <c r="D132" s="5" t="n"/>
      <c r="E132" s="5" t="n"/>
      <c r="F132" s="6">
        <f>IF(C132&amp;""="","",IFERROR(INDEX('الطلاب'!$B$6:$B$505,MATCH(C132&amp;"",'الطلاب'!$A$6:$A$505,0))&amp;"","كود غير موجود"))</f>
        <v/>
      </c>
      <c r="G132" s="6">
        <f>IF(OR(B132&amp;""="",C132&amp;""=""),"",IF(COUNTIFS('الطلاب'!$A$6:$A$505,C132&amp;"",'الطلاب'!$D$6:$D$505,B132&amp;"")=0,"الطالب غير مسجل في المجموعة",""))</f>
        <v/>
      </c>
    </row>
    <row r="133">
      <c r="A133" s="13" t="n"/>
      <c r="B133" s="5" t="n"/>
      <c r="C133" s="5" t="n"/>
      <c r="D133" s="5" t="n"/>
      <c r="E133" s="5" t="n"/>
      <c r="F133" s="6">
        <f>IF(C133&amp;""="","",IFERROR(INDEX('الطلاب'!$B$6:$B$505,MATCH(C133&amp;"",'الطلاب'!$A$6:$A$505,0))&amp;"","كود غير موجود"))</f>
        <v/>
      </c>
      <c r="G133" s="6">
        <f>IF(OR(B133&amp;""="",C133&amp;""=""),"",IF(COUNTIFS('الطلاب'!$A$6:$A$505,C133&amp;"",'الطلاب'!$D$6:$D$505,B133&amp;"")=0,"الطالب غير مسجل في المجموعة",""))</f>
        <v/>
      </c>
    </row>
    <row r="134">
      <c r="A134" s="13" t="n"/>
      <c r="B134" s="5" t="n"/>
      <c r="C134" s="5" t="n"/>
      <c r="D134" s="5" t="n"/>
      <c r="E134" s="5" t="n"/>
      <c r="F134" s="6">
        <f>IF(C134&amp;""="","",IFERROR(INDEX('الطلاب'!$B$6:$B$505,MATCH(C134&amp;"",'الطلاب'!$A$6:$A$505,0))&amp;"","كود غير موجود"))</f>
        <v/>
      </c>
      <c r="G134" s="6">
        <f>IF(OR(B134&amp;""="",C134&amp;""=""),"",IF(COUNTIFS('الطلاب'!$A$6:$A$505,C134&amp;"",'الطلاب'!$D$6:$D$505,B134&amp;"")=0,"الطالب غير مسجل في المجموعة",""))</f>
        <v/>
      </c>
    </row>
    <row r="135">
      <c r="A135" s="13" t="n"/>
      <c r="B135" s="5" t="n"/>
      <c r="C135" s="5" t="n"/>
      <c r="D135" s="5" t="n"/>
      <c r="E135" s="5" t="n"/>
      <c r="F135" s="6">
        <f>IF(C135&amp;""="","",IFERROR(INDEX('الطلاب'!$B$6:$B$505,MATCH(C135&amp;"",'الطلاب'!$A$6:$A$505,0))&amp;"","كود غير موجود"))</f>
        <v/>
      </c>
      <c r="G135" s="6">
        <f>IF(OR(B135&amp;""="",C135&amp;""=""),"",IF(COUNTIFS('الطلاب'!$A$6:$A$505,C135&amp;"",'الطلاب'!$D$6:$D$505,B135&amp;"")=0,"الطالب غير مسجل في المجموعة",""))</f>
        <v/>
      </c>
    </row>
    <row r="136">
      <c r="A136" s="13" t="n"/>
      <c r="B136" s="5" t="n"/>
      <c r="C136" s="5" t="n"/>
      <c r="D136" s="5" t="n"/>
      <c r="E136" s="5" t="n"/>
      <c r="F136" s="6">
        <f>IF(C136&amp;""="","",IFERROR(INDEX('الطلاب'!$B$6:$B$505,MATCH(C136&amp;"",'الطلاب'!$A$6:$A$505,0))&amp;"","كود غير موجود"))</f>
        <v/>
      </c>
      <c r="G136" s="6">
        <f>IF(OR(B136&amp;""="",C136&amp;""=""),"",IF(COUNTIFS('الطلاب'!$A$6:$A$505,C136&amp;"",'الطلاب'!$D$6:$D$505,B136&amp;"")=0,"الطالب غير مسجل في المجموعة",""))</f>
        <v/>
      </c>
    </row>
    <row r="137">
      <c r="A137" s="13" t="n"/>
      <c r="B137" s="5" t="n"/>
      <c r="C137" s="5" t="n"/>
      <c r="D137" s="5" t="n"/>
      <c r="E137" s="5" t="n"/>
      <c r="F137" s="6">
        <f>IF(C137&amp;""="","",IFERROR(INDEX('الطلاب'!$B$6:$B$505,MATCH(C137&amp;"",'الطلاب'!$A$6:$A$505,0))&amp;"","كود غير موجود"))</f>
        <v/>
      </c>
      <c r="G137" s="6">
        <f>IF(OR(B137&amp;""="",C137&amp;""=""),"",IF(COUNTIFS('الطلاب'!$A$6:$A$505,C137&amp;"",'الطلاب'!$D$6:$D$505,B137&amp;"")=0,"الطالب غير مسجل في المجموعة",""))</f>
        <v/>
      </c>
    </row>
    <row r="138">
      <c r="A138" s="13" t="n"/>
      <c r="B138" s="5" t="n"/>
      <c r="C138" s="5" t="n"/>
      <c r="D138" s="5" t="n"/>
      <c r="E138" s="5" t="n"/>
      <c r="F138" s="6">
        <f>IF(C138&amp;""="","",IFERROR(INDEX('الطلاب'!$B$6:$B$505,MATCH(C138&amp;"",'الطلاب'!$A$6:$A$505,0))&amp;"","كود غير موجود"))</f>
        <v/>
      </c>
      <c r="G138" s="6">
        <f>IF(OR(B138&amp;""="",C138&amp;""=""),"",IF(COUNTIFS('الطلاب'!$A$6:$A$505,C138&amp;"",'الطلاب'!$D$6:$D$505,B138&amp;"")=0,"الطالب غير مسجل في المجموعة",""))</f>
        <v/>
      </c>
    </row>
    <row r="139">
      <c r="A139" s="13" t="n"/>
      <c r="B139" s="5" t="n"/>
      <c r="C139" s="5" t="n"/>
      <c r="D139" s="5" t="n"/>
      <c r="E139" s="5" t="n"/>
      <c r="F139" s="6">
        <f>IF(C139&amp;""="","",IFERROR(INDEX('الطلاب'!$B$6:$B$505,MATCH(C139&amp;"",'الطلاب'!$A$6:$A$505,0))&amp;"","كود غير موجود"))</f>
        <v/>
      </c>
      <c r="G139" s="6">
        <f>IF(OR(B139&amp;""="",C139&amp;""=""),"",IF(COUNTIFS('الطلاب'!$A$6:$A$505,C139&amp;"",'الطلاب'!$D$6:$D$505,B139&amp;"")=0,"الطالب غير مسجل في المجموعة",""))</f>
        <v/>
      </c>
    </row>
    <row r="140">
      <c r="A140" s="13" t="n"/>
      <c r="B140" s="5" t="n"/>
      <c r="C140" s="5" t="n"/>
      <c r="D140" s="5" t="n"/>
      <c r="E140" s="5" t="n"/>
      <c r="F140" s="6">
        <f>IF(C140&amp;""="","",IFERROR(INDEX('الطلاب'!$B$6:$B$505,MATCH(C140&amp;"",'الطلاب'!$A$6:$A$505,0))&amp;"","كود غير موجود"))</f>
        <v/>
      </c>
      <c r="G140" s="6">
        <f>IF(OR(B140&amp;""="",C140&amp;""=""),"",IF(COUNTIFS('الطلاب'!$A$6:$A$505,C140&amp;"",'الطلاب'!$D$6:$D$505,B140&amp;"")=0,"الطالب غير مسجل في المجموعة",""))</f>
        <v/>
      </c>
    </row>
    <row r="141">
      <c r="A141" s="13" t="n"/>
      <c r="B141" s="5" t="n"/>
      <c r="C141" s="5" t="n"/>
      <c r="D141" s="5" t="n"/>
      <c r="E141" s="5" t="n"/>
      <c r="F141" s="6">
        <f>IF(C141&amp;""="","",IFERROR(INDEX('الطلاب'!$B$6:$B$505,MATCH(C141&amp;"",'الطلاب'!$A$6:$A$505,0))&amp;"","كود غير موجود"))</f>
        <v/>
      </c>
      <c r="G141" s="6">
        <f>IF(OR(B141&amp;""="",C141&amp;""=""),"",IF(COUNTIFS('الطلاب'!$A$6:$A$505,C141&amp;"",'الطلاب'!$D$6:$D$505,B141&amp;"")=0,"الطالب غير مسجل في المجموعة",""))</f>
        <v/>
      </c>
    </row>
    <row r="142">
      <c r="A142" s="13" t="n"/>
      <c r="B142" s="5" t="n"/>
      <c r="C142" s="5" t="n"/>
      <c r="D142" s="5" t="n"/>
      <c r="E142" s="5" t="n"/>
      <c r="F142" s="6">
        <f>IF(C142&amp;""="","",IFERROR(INDEX('الطلاب'!$B$6:$B$505,MATCH(C142&amp;"",'الطلاب'!$A$6:$A$505,0))&amp;"","كود غير موجود"))</f>
        <v/>
      </c>
      <c r="G142" s="6">
        <f>IF(OR(B142&amp;""="",C142&amp;""=""),"",IF(COUNTIFS('الطلاب'!$A$6:$A$505,C142&amp;"",'الطلاب'!$D$6:$D$505,B142&amp;"")=0,"الطالب غير مسجل في المجموعة",""))</f>
        <v/>
      </c>
    </row>
    <row r="143">
      <c r="A143" s="13" t="n"/>
      <c r="B143" s="5" t="n"/>
      <c r="C143" s="5" t="n"/>
      <c r="D143" s="5" t="n"/>
      <c r="E143" s="5" t="n"/>
      <c r="F143" s="6">
        <f>IF(C143&amp;""="","",IFERROR(INDEX('الطلاب'!$B$6:$B$505,MATCH(C143&amp;"",'الطلاب'!$A$6:$A$505,0))&amp;"","كود غير موجود"))</f>
        <v/>
      </c>
      <c r="G143" s="6">
        <f>IF(OR(B143&amp;""="",C143&amp;""=""),"",IF(COUNTIFS('الطلاب'!$A$6:$A$505,C143&amp;"",'الطلاب'!$D$6:$D$505,B143&amp;"")=0,"الطالب غير مسجل في المجموعة",""))</f>
        <v/>
      </c>
    </row>
    <row r="144">
      <c r="A144" s="13" t="n"/>
      <c r="B144" s="5" t="n"/>
      <c r="C144" s="5" t="n"/>
      <c r="D144" s="5" t="n"/>
      <c r="E144" s="5" t="n"/>
      <c r="F144" s="6">
        <f>IF(C144&amp;""="","",IFERROR(INDEX('الطلاب'!$B$6:$B$505,MATCH(C144&amp;"",'الطلاب'!$A$6:$A$505,0))&amp;"","كود غير موجود"))</f>
        <v/>
      </c>
      <c r="G144" s="6">
        <f>IF(OR(B144&amp;""="",C144&amp;""=""),"",IF(COUNTIFS('الطلاب'!$A$6:$A$505,C144&amp;"",'الطلاب'!$D$6:$D$505,B144&amp;"")=0,"الطالب غير مسجل في المجموعة",""))</f>
        <v/>
      </c>
    </row>
    <row r="145">
      <c r="A145" s="13" t="n"/>
      <c r="B145" s="5" t="n"/>
      <c r="C145" s="5" t="n"/>
      <c r="D145" s="5" t="n"/>
      <c r="E145" s="5" t="n"/>
      <c r="F145" s="6">
        <f>IF(C145&amp;""="","",IFERROR(INDEX('الطلاب'!$B$6:$B$505,MATCH(C145&amp;"",'الطلاب'!$A$6:$A$505,0))&amp;"","كود غير موجود"))</f>
        <v/>
      </c>
      <c r="G145" s="6">
        <f>IF(OR(B145&amp;""="",C145&amp;""=""),"",IF(COUNTIFS('الطلاب'!$A$6:$A$505,C145&amp;"",'الطلاب'!$D$6:$D$505,B145&amp;"")=0,"الطالب غير مسجل في المجموعة",""))</f>
        <v/>
      </c>
    </row>
    <row r="146">
      <c r="A146" s="13" t="n"/>
      <c r="B146" s="5" t="n"/>
      <c r="C146" s="5" t="n"/>
      <c r="D146" s="5" t="n"/>
      <c r="E146" s="5" t="n"/>
      <c r="F146" s="6">
        <f>IF(C146&amp;""="","",IFERROR(INDEX('الطلاب'!$B$6:$B$505,MATCH(C146&amp;"",'الطلاب'!$A$6:$A$505,0))&amp;"","كود غير موجود"))</f>
        <v/>
      </c>
      <c r="G146" s="6">
        <f>IF(OR(B146&amp;""="",C146&amp;""=""),"",IF(COUNTIFS('الطلاب'!$A$6:$A$505,C146&amp;"",'الطلاب'!$D$6:$D$505,B146&amp;"")=0,"الطالب غير مسجل في المجموعة",""))</f>
        <v/>
      </c>
    </row>
    <row r="147">
      <c r="A147" s="13" t="n"/>
      <c r="B147" s="5" t="n"/>
      <c r="C147" s="5" t="n"/>
      <c r="D147" s="5" t="n"/>
      <c r="E147" s="5" t="n"/>
      <c r="F147" s="6">
        <f>IF(C147&amp;""="","",IFERROR(INDEX('الطلاب'!$B$6:$B$505,MATCH(C147&amp;"",'الطلاب'!$A$6:$A$505,0))&amp;"","كود غير موجود"))</f>
        <v/>
      </c>
      <c r="G147" s="6">
        <f>IF(OR(B147&amp;""="",C147&amp;""=""),"",IF(COUNTIFS('الطلاب'!$A$6:$A$505,C147&amp;"",'الطلاب'!$D$6:$D$505,B147&amp;"")=0,"الطالب غير مسجل في المجموعة",""))</f>
        <v/>
      </c>
    </row>
    <row r="148">
      <c r="A148" s="13" t="n"/>
      <c r="B148" s="5" t="n"/>
      <c r="C148" s="5" t="n"/>
      <c r="D148" s="5" t="n"/>
      <c r="E148" s="5" t="n"/>
      <c r="F148" s="6">
        <f>IF(C148&amp;""="","",IFERROR(INDEX('الطلاب'!$B$6:$B$505,MATCH(C148&amp;"",'الطلاب'!$A$6:$A$505,0))&amp;"","كود غير موجود"))</f>
        <v/>
      </c>
      <c r="G148" s="6">
        <f>IF(OR(B148&amp;""="",C148&amp;""=""),"",IF(COUNTIFS('الطلاب'!$A$6:$A$505,C148&amp;"",'الطلاب'!$D$6:$D$505,B148&amp;"")=0,"الطالب غير مسجل في المجموعة",""))</f>
        <v/>
      </c>
    </row>
    <row r="149">
      <c r="A149" s="13" t="n"/>
      <c r="B149" s="5" t="n"/>
      <c r="C149" s="5" t="n"/>
      <c r="D149" s="5" t="n"/>
      <c r="E149" s="5" t="n"/>
      <c r="F149" s="6">
        <f>IF(C149&amp;""="","",IFERROR(INDEX('الطلاب'!$B$6:$B$505,MATCH(C149&amp;"",'الطلاب'!$A$6:$A$505,0))&amp;"","كود غير موجود"))</f>
        <v/>
      </c>
      <c r="G149" s="6">
        <f>IF(OR(B149&amp;""="",C149&amp;""=""),"",IF(COUNTIFS('الطلاب'!$A$6:$A$505,C149&amp;"",'الطلاب'!$D$6:$D$505,B149&amp;"")=0,"الطالب غير مسجل في المجموعة",""))</f>
        <v/>
      </c>
    </row>
    <row r="150">
      <c r="A150" s="13" t="n"/>
      <c r="B150" s="5" t="n"/>
      <c r="C150" s="5" t="n"/>
      <c r="D150" s="5" t="n"/>
      <c r="E150" s="5" t="n"/>
      <c r="F150" s="6">
        <f>IF(C150&amp;""="","",IFERROR(INDEX('الطلاب'!$B$6:$B$505,MATCH(C150&amp;"",'الطلاب'!$A$6:$A$505,0))&amp;"","كود غير موجود"))</f>
        <v/>
      </c>
      <c r="G150" s="6">
        <f>IF(OR(B150&amp;""="",C150&amp;""=""),"",IF(COUNTIFS('الطلاب'!$A$6:$A$505,C150&amp;"",'الطلاب'!$D$6:$D$505,B150&amp;"")=0,"الطالب غير مسجل في المجموعة",""))</f>
        <v/>
      </c>
    </row>
    <row r="151">
      <c r="A151" s="13" t="n"/>
      <c r="B151" s="5" t="n"/>
      <c r="C151" s="5" t="n"/>
      <c r="D151" s="5" t="n"/>
      <c r="E151" s="5" t="n"/>
      <c r="F151" s="6">
        <f>IF(C151&amp;""="","",IFERROR(INDEX('الطلاب'!$B$6:$B$505,MATCH(C151&amp;"",'الطلاب'!$A$6:$A$505,0))&amp;"","كود غير موجود"))</f>
        <v/>
      </c>
      <c r="G151" s="6">
        <f>IF(OR(B151&amp;""="",C151&amp;""=""),"",IF(COUNTIFS('الطلاب'!$A$6:$A$505,C151&amp;"",'الطلاب'!$D$6:$D$505,B151&amp;"")=0,"الطالب غير مسجل في المجموعة",""))</f>
        <v/>
      </c>
    </row>
    <row r="152">
      <c r="A152" s="13" t="n"/>
      <c r="B152" s="5" t="n"/>
      <c r="C152" s="5" t="n"/>
      <c r="D152" s="5" t="n"/>
      <c r="E152" s="5" t="n"/>
      <c r="F152" s="6">
        <f>IF(C152&amp;""="","",IFERROR(INDEX('الطلاب'!$B$6:$B$505,MATCH(C152&amp;"",'الطلاب'!$A$6:$A$505,0))&amp;"","كود غير موجود"))</f>
        <v/>
      </c>
      <c r="G152" s="6">
        <f>IF(OR(B152&amp;""="",C152&amp;""=""),"",IF(COUNTIFS('الطلاب'!$A$6:$A$505,C152&amp;"",'الطلاب'!$D$6:$D$505,B152&amp;"")=0,"الطالب غير مسجل في المجموعة",""))</f>
        <v/>
      </c>
    </row>
    <row r="153">
      <c r="A153" s="13" t="n"/>
      <c r="B153" s="5" t="n"/>
      <c r="C153" s="5" t="n"/>
      <c r="D153" s="5" t="n"/>
      <c r="E153" s="5" t="n"/>
      <c r="F153" s="6">
        <f>IF(C153&amp;""="","",IFERROR(INDEX('الطلاب'!$B$6:$B$505,MATCH(C153&amp;"",'الطلاب'!$A$6:$A$505,0))&amp;"","كود غير موجود"))</f>
        <v/>
      </c>
      <c r="G153" s="6">
        <f>IF(OR(B153&amp;""="",C153&amp;""=""),"",IF(COUNTIFS('الطلاب'!$A$6:$A$505,C153&amp;"",'الطلاب'!$D$6:$D$505,B153&amp;"")=0,"الطالب غير مسجل في المجموعة",""))</f>
        <v/>
      </c>
    </row>
    <row r="154">
      <c r="A154" s="13" t="n"/>
      <c r="B154" s="5" t="n"/>
      <c r="C154" s="5" t="n"/>
      <c r="D154" s="5" t="n"/>
      <c r="E154" s="5" t="n"/>
      <c r="F154" s="6">
        <f>IF(C154&amp;""="","",IFERROR(INDEX('الطلاب'!$B$6:$B$505,MATCH(C154&amp;"",'الطلاب'!$A$6:$A$505,0))&amp;"","كود غير موجود"))</f>
        <v/>
      </c>
      <c r="G154" s="6">
        <f>IF(OR(B154&amp;""="",C154&amp;""=""),"",IF(COUNTIFS('الطلاب'!$A$6:$A$505,C154&amp;"",'الطلاب'!$D$6:$D$505,B154&amp;"")=0,"الطالب غير مسجل في المجموعة",""))</f>
        <v/>
      </c>
    </row>
    <row r="155">
      <c r="A155" s="13" t="n"/>
      <c r="B155" s="5" t="n"/>
      <c r="C155" s="5" t="n"/>
      <c r="D155" s="5" t="n"/>
      <c r="E155" s="5" t="n"/>
      <c r="F155" s="6">
        <f>IF(C155&amp;""="","",IFERROR(INDEX('الطلاب'!$B$6:$B$505,MATCH(C155&amp;"",'الطلاب'!$A$6:$A$505,0))&amp;"","كود غير موجود"))</f>
        <v/>
      </c>
      <c r="G155" s="6">
        <f>IF(OR(B155&amp;""="",C155&amp;""=""),"",IF(COUNTIFS('الطلاب'!$A$6:$A$505,C155&amp;"",'الطلاب'!$D$6:$D$505,B155&amp;"")=0,"الطالب غير مسجل في المجموعة",""))</f>
        <v/>
      </c>
    </row>
    <row r="156">
      <c r="A156" s="13" t="n"/>
      <c r="B156" s="5" t="n"/>
      <c r="C156" s="5" t="n"/>
      <c r="D156" s="5" t="n"/>
      <c r="E156" s="5" t="n"/>
      <c r="F156" s="6">
        <f>IF(C156&amp;""="","",IFERROR(INDEX('الطلاب'!$B$6:$B$505,MATCH(C156&amp;"",'الطلاب'!$A$6:$A$505,0))&amp;"","كود غير موجود"))</f>
        <v/>
      </c>
      <c r="G156" s="6">
        <f>IF(OR(B156&amp;""="",C156&amp;""=""),"",IF(COUNTIFS('الطلاب'!$A$6:$A$505,C156&amp;"",'الطلاب'!$D$6:$D$505,B156&amp;"")=0,"الطالب غير مسجل في المجموعة",""))</f>
        <v/>
      </c>
    </row>
    <row r="157">
      <c r="A157" s="13" t="n"/>
      <c r="B157" s="5" t="n"/>
      <c r="C157" s="5" t="n"/>
      <c r="D157" s="5" t="n"/>
      <c r="E157" s="5" t="n"/>
      <c r="F157" s="6">
        <f>IF(C157&amp;""="","",IFERROR(INDEX('الطلاب'!$B$6:$B$505,MATCH(C157&amp;"",'الطلاب'!$A$6:$A$505,0))&amp;"","كود غير موجود"))</f>
        <v/>
      </c>
      <c r="G157" s="6">
        <f>IF(OR(B157&amp;""="",C157&amp;""=""),"",IF(COUNTIFS('الطلاب'!$A$6:$A$505,C157&amp;"",'الطلاب'!$D$6:$D$505,B157&amp;"")=0,"الطالب غير مسجل في المجموعة",""))</f>
        <v/>
      </c>
    </row>
    <row r="158">
      <c r="A158" s="13" t="n"/>
      <c r="B158" s="5" t="n"/>
      <c r="C158" s="5" t="n"/>
      <c r="D158" s="5" t="n"/>
      <c r="E158" s="5" t="n"/>
      <c r="F158" s="6">
        <f>IF(C158&amp;""="","",IFERROR(INDEX('الطلاب'!$B$6:$B$505,MATCH(C158&amp;"",'الطلاب'!$A$6:$A$505,0))&amp;"","كود غير موجود"))</f>
        <v/>
      </c>
      <c r="G158" s="6">
        <f>IF(OR(B158&amp;""="",C158&amp;""=""),"",IF(COUNTIFS('الطلاب'!$A$6:$A$505,C158&amp;"",'الطلاب'!$D$6:$D$505,B158&amp;"")=0,"الطالب غير مسجل في المجموعة",""))</f>
        <v/>
      </c>
    </row>
    <row r="159">
      <c r="A159" s="13" t="n"/>
      <c r="B159" s="5" t="n"/>
      <c r="C159" s="5" t="n"/>
      <c r="D159" s="5" t="n"/>
      <c r="E159" s="5" t="n"/>
      <c r="F159" s="6">
        <f>IF(C159&amp;""="","",IFERROR(INDEX('الطلاب'!$B$6:$B$505,MATCH(C159&amp;"",'الطلاب'!$A$6:$A$505,0))&amp;"","كود غير موجود"))</f>
        <v/>
      </c>
      <c r="G159" s="6">
        <f>IF(OR(B159&amp;""="",C159&amp;""=""),"",IF(COUNTIFS('الطلاب'!$A$6:$A$505,C159&amp;"",'الطلاب'!$D$6:$D$505,B159&amp;"")=0,"الطالب غير مسجل في المجموعة",""))</f>
        <v/>
      </c>
    </row>
    <row r="160">
      <c r="A160" s="13" t="n"/>
      <c r="B160" s="5" t="n"/>
      <c r="C160" s="5" t="n"/>
      <c r="D160" s="5" t="n"/>
      <c r="E160" s="5" t="n"/>
      <c r="F160" s="6">
        <f>IF(C160&amp;""="","",IFERROR(INDEX('الطلاب'!$B$6:$B$505,MATCH(C160&amp;"",'الطلاب'!$A$6:$A$505,0))&amp;"","كود غير موجود"))</f>
        <v/>
      </c>
      <c r="G160" s="6">
        <f>IF(OR(B160&amp;""="",C160&amp;""=""),"",IF(COUNTIFS('الطلاب'!$A$6:$A$505,C160&amp;"",'الطلاب'!$D$6:$D$505,B160&amp;"")=0,"الطالب غير مسجل في المجموعة",""))</f>
        <v/>
      </c>
    </row>
    <row r="161">
      <c r="A161" s="13" t="n"/>
      <c r="B161" s="5" t="n"/>
      <c r="C161" s="5" t="n"/>
      <c r="D161" s="5" t="n"/>
      <c r="E161" s="5" t="n"/>
      <c r="F161" s="6">
        <f>IF(C161&amp;""="","",IFERROR(INDEX('الطلاب'!$B$6:$B$505,MATCH(C161&amp;"",'الطلاب'!$A$6:$A$505,0))&amp;"","كود غير موجود"))</f>
        <v/>
      </c>
      <c r="G161" s="6">
        <f>IF(OR(B161&amp;""="",C161&amp;""=""),"",IF(COUNTIFS('الطلاب'!$A$6:$A$505,C161&amp;"",'الطلاب'!$D$6:$D$505,B161&amp;"")=0,"الطالب غير مسجل في المجموعة",""))</f>
        <v/>
      </c>
    </row>
    <row r="162">
      <c r="A162" s="13" t="n"/>
      <c r="B162" s="5" t="n"/>
      <c r="C162" s="5" t="n"/>
      <c r="D162" s="5" t="n"/>
      <c r="E162" s="5" t="n"/>
      <c r="F162" s="6">
        <f>IF(C162&amp;""="","",IFERROR(INDEX('الطلاب'!$B$6:$B$505,MATCH(C162&amp;"",'الطلاب'!$A$6:$A$505,0))&amp;"","كود غير موجود"))</f>
        <v/>
      </c>
      <c r="G162" s="6">
        <f>IF(OR(B162&amp;""="",C162&amp;""=""),"",IF(COUNTIFS('الطلاب'!$A$6:$A$505,C162&amp;"",'الطلاب'!$D$6:$D$505,B162&amp;"")=0,"الطالب غير مسجل في المجموعة",""))</f>
        <v/>
      </c>
    </row>
    <row r="163">
      <c r="A163" s="13" t="n"/>
      <c r="B163" s="5" t="n"/>
      <c r="C163" s="5" t="n"/>
      <c r="D163" s="5" t="n"/>
      <c r="E163" s="5" t="n"/>
      <c r="F163" s="6">
        <f>IF(C163&amp;""="","",IFERROR(INDEX('الطلاب'!$B$6:$B$505,MATCH(C163&amp;"",'الطلاب'!$A$6:$A$505,0))&amp;"","كود غير موجود"))</f>
        <v/>
      </c>
      <c r="G163" s="6">
        <f>IF(OR(B163&amp;""="",C163&amp;""=""),"",IF(COUNTIFS('الطلاب'!$A$6:$A$505,C163&amp;"",'الطلاب'!$D$6:$D$505,B163&amp;"")=0,"الطالب غير مسجل في المجموعة",""))</f>
        <v/>
      </c>
    </row>
    <row r="164">
      <c r="A164" s="13" t="n"/>
      <c r="B164" s="5" t="n"/>
      <c r="C164" s="5" t="n"/>
      <c r="D164" s="5" t="n"/>
      <c r="E164" s="5" t="n"/>
      <c r="F164" s="6">
        <f>IF(C164&amp;""="","",IFERROR(INDEX('الطلاب'!$B$6:$B$505,MATCH(C164&amp;"",'الطلاب'!$A$6:$A$505,0))&amp;"","كود غير موجود"))</f>
        <v/>
      </c>
      <c r="G164" s="6">
        <f>IF(OR(B164&amp;""="",C164&amp;""=""),"",IF(COUNTIFS('الطلاب'!$A$6:$A$505,C164&amp;"",'الطلاب'!$D$6:$D$505,B164&amp;"")=0,"الطالب غير مسجل في المجموعة",""))</f>
        <v/>
      </c>
    </row>
    <row r="165">
      <c r="A165" s="13" t="n"/>
      <c r="B165" s="5" t="n"/>
      <c r="C165" s="5" t="n"/>
      <c r="D165" s="5" t="n"/>
      <c r="E165" s="5" t="n"/>
      <c r="F165" s="6">
        <f>IF(C165&amp;""="","",IFERROR(INDEX('الطلاب'!$B$6:$B$505,MATCH(C165&amp;"",'الطلاب'!$A$6:$A$505,0))&amp;"","كود غير موجود"))</f>
        <v/>
      </c>
      <c r="G165" s="6">
        <f>IF(OR(B165&amp;""="",C165&amp;""=""),"",IF(COUNTIFS('الطلاب'!$A$6:$A$505,C165&amp;"",'الطلاب'!$D$6:$D$505,B165&amp;"")=0,"الطالب غير مسجل في المجموعة",""))</f>
        <v/>
      </c>
    </row>
    <row r="166">
      <c r="A166" s="13" t="n"/>
      <c r="B166" s="5" t="n"/>
      <c r="C166" s="5" t="n"/>
      <c r="D166" s="5" t="n"/>
      <c r="E166" s="5" t="n"/>
      <c r="F166" s="6">
        <f>IF(C166&amp;""="","",IFERROR(INDEX('الطلاب'!$B$6:$B$505,MATCH(C166&amp;"",'الطلاب'!$A$6:$A$505,0))&amp;"","كود غير موجود"))</f>
        <v/>
      </c>
      <c r="G166" s="6">
        <f>IF(OR(B166&amp;""="",C166&amp;""=""),"",IF(COUNTIFS('الطلاب'!$A$6:$A$505,C166&amp;"",'الطلاب'!$D$6:$D$505,B166&amp;"")=0,"الطالب غير مسجل في المجموعة",""))</f>
        <v/>
      </c>
    </row>
    <row r="167">
      <c r="A167" s="13" t="n"/>
      <c r="B167" s="5" t="n"/>
      <c r="C167" s="5" t="n"/>
      <c r="D167" s="5" t="n"/>
      <c r="E167" s="5" t="n"/>
      <c r="F167" s="6">
        <f>IF(C167&amp;""="","",IFERROR(INDEX('الطلاب'!$B$6:$B$505,MATCH(C167&amp;"",'الطلاب'!$A$6:$A$505,0))&amp;"","كود غير موجود"))</f>
        <v/>
      </c>
      <c r="G167" s="6">
        <f>IF(OR(B167&amp;""="",C167&amp;""=""),"",IF(COUNTIFS('الطلاب'!$A$6:$A$505,C167&amp;"",'الطلاب'!$D$6:$D$505,B167&amp;"")=0,"الطالب غير مسجل في المجموعة",""))</f>
        <v/>
      </c>
    </row>
    <row r="168">
      <c r="A168" s="13" t="n"/>
      <c r="B168" s="5" t="n"/>
      <c r="C168" s="5" t="n"/>
      <c r="D168" s="5" t="n"/>
      <c r="E168" s="5" t="n"/>
      <c r="F168" s="6">
        <f>IF(C168&amp;""="","",IFERROR(INDEX('الطلاب'!$B$6:$B$505,MATCH(C168&amp;"",'الطلاب'!$A$6:$A$505,0))&amp;"","كود غير موجود"))</f>
        <v/>
      </c>
      <c r="G168" s="6">
        <f>IF(OR(B168&amp;""="",C168&amp;""=""),"",IF(COUNTIFS('الطلاب'!$A$6:$A$505,C168&amp;"",'الطلاب'!$D$6:$D$505,B168&amp;"")=0,"الطالب غير مسجل في المجموعة",""))</f>
        <v/>
      </c>
    </row>
    <row r="169">
      <c r="A169" s="13" t="n"/>
      <c r="B169" s="5" t="n"/>
      <c r="C169" s="5" t="n"/>
      <c r="D169" s="5" t="n"/>
      <c r="E169" s="5" t="n"/>
      <c r="F169" s="6">
        <f>IF(C169&amp;""="","",IFERROR(INDEX('الطلاب'!$B$6:$B$505,MATCH(C169&amp;"",'الطلاب'!$A$6:$A$505,0))&amp;"","كود غير موجود"))</f>
        <v/>
      </c>
      <c r="G169" s="6">
        <f>IF(OR(B169&amp;""="",C169&amp;""=""),"",IF(COUNTIFS('الطلاب'!$A$6:$A$505,C169&amp;"",'الطلاب'!$D$6:$D$505,B169&amp;"")=0,"الطالب غير مسجل في المجموعة",""))</f>
        <v/>
      </c>
    </row>
    <row r="170">
      <c r="A170" s="13" t="n"/>
      <c r="B170" s="5" t="n"/>
      <c r="C170" s="5" t="n"/>
      <c r="D170" s="5" t="n"/>
      <c r="E170" s="5" t="n"/>
      <c r="F170" s="6">
        <f>IF(C170&amp;""="","",IFERROR(INDEX('الطلاب'!$B$6:$B$505,MATCH(C170&amp;"",'الطلاب'!$A$6:$A$505,0))&amp;"","كود غير موجود"))</f>
        <v/>
      </c>
      <c r="G170" s="6">
        <f>IF(OR(B170&amp;""="",C170&amp;""=""),"",IF(COUNTIFS('الطلاب'!$A$6:$A$505,C170&amp;"",'الطلاب'!$D$6:$D$505,B170&amp;"")=0,"الطالب غير مسجل في المجموعة",""))</f>
        <v/>
      </c>
    </row>
    <row r="171">
      <c r="A171" s="13" t="n"/>
      <c r="B171" s="5" t="n"/>
      <c r="C171" s="5" t="n"/>
      <c r="D171" s="5" t="n"/>
      <c r="E171" s="5" t="n"/>
      <c r="F171" s="6">
        <f>IF(C171&amp;""="","",IFERROR(INDEX('الطلاب'!$B$6:$B$505,MATCH(C171&amp;"",'الطلاب'!$A$6:$A$505,0))&amp;"","كود غير موجود"))</f>
        <v/>
      </c>
      <c r="G171" s="6">
        <f>IF(OR(B171&amp;""="",C171&amp;""=""),"",IF(COUNTIFS('الطلاب'!$A$6:$A$505,C171&amp;"",'الطلاب'!$D$6:$D$505,B171&amp;"")=0,"الطالب غير مسجل في المجموعة",""))</f>
        <v/>
      </c>
    </row>
    <row r="172">
      <c r="A172" s="13" t="n"/>
      <c r="B172" s="5" t="n"/>
      <c r="C172" s="5" t="n"/>
      <c r="D172" s="5" t="n"/>
      <c r="E172" s="5" t="n"/>
      <c r="F172" s="6">
        <f>IF(C172&amp;""="","",IFERROR(INDEX('الطلاب'!$B$6:$B$505,MATCH(C172&amp;"",'الطلاب'!$A$6:$A$505,0))&amp;"","كود غير موجود"))</f>
        <v/>
      </c>
      <c r="G172" s="6">
        <f>IF(OR(B172&amp;""="",C172&amp;""=""),"",IF(COUNTIFS('الطلاب'!$A$6:$A$505,C172&amp;"",'الطلاب'!$D$6:$D$505,B172&amp;"")=0,"الطالب غير مسجل في المجموعة",""))</f>
        <v/>
      </c>
    </row>
    <row r="173">
      <c r="A173" s="13" t="n"/>
      <c r="B173" s="5" t="n"/>
      <c r="C173" s="5" t="n"/>
      <c r="D173" s="5" t="n"/>
      <c r="E173" s="5" t="n"/>
      <c r="F173" s="6">
        <f>IF(C173&amp;""="","",IFERROR(INDEX('الطلاب'!$B$6:$B$505,MATCH(C173&amp;"",'الطلاب'!$A$6:$A$505,0))&amp;"","كود غير موجود"))</f>
        <v/>
      </c>
      <c r="G173" s="6">
        <f>IF(OR(B173&amp;""="",C173&amp;""=""),"",IF(COUNTIFS('الطلاب'!$A$6:$A$505,C173&amp;"",'الطلاب'!$D$6:$D$505,B173&amp;"")=0,"الطالب غير مسجل في المجموعة",""))</f>
        <v/>
      </c>
    </row>
    <row r="174">
      <c r="A174" s="13" t="n"/>
      <c r="B174" s="5" t="n"/>
      <c r="C174" s="5" t="n"/>
      <c r="D174" s="5" t="n"/>
      <c r="E174" s="5" t="n"/>
      <c r="F174" s="6">
        <f>IF(C174&amp;""="","",IFERROR(INDEX('الطلاب'!$B$6:$B$505,MATCH(C174&amp;"",'الطلاب'!$A$6:$A$505,0))&amp;"","كود غير موجود"))</f>
        <v/>
      </c>
      <c r="G174" s="6">
        <f>IF(OR(B174&amp;""="",C174&amp;""=""),"",IF(COUNTIFS('الطلاب'!$A$6:$A$505,C174&amp;"",'الطلاب'!$D$6:$D$505,B174&amp;"")=0,"الطالب غير مسجل في المجموعة",""))</f>
        <v/>
      </c>
    </row>
    <row r="175">
      <c r="A175" s="13" t="n"/>
      <c r="B175" s="5" t="n"/>
      <c r="C175" s="5" t="n"/>
      <c r="D175" s="5" t="n"/>
      <c r="E175" s="5" t="n"/>
      <c r="F175" s="6">
        <f>IF(C175&amp;""="","",IFERROR(INDEX('الطلاب'!$B$6:$B$505,MATCH(C175&amp;"",'الطلاب'!$A$6:$A$505,0))&amp;"","كود غير موجود"))</f>
        <v/>
      </c>
      <c r="G175" s="6">
        <f>IF(OR(B175&amp;""="",C175&amp;""=""),"",IF(COUNTIFS('الطلاب'!$A$6:$A$505,C175&amp;"",'الطلاب'!$D$6:$D$505,B175&amp;"")=0,"الطالب غير مسجل في المجموعة",""))</f>
        <v/>
      </c>
    </row>
    <row r="176">
      <c r="A176" s="13" t="n"/>
      <c r="B176" s="5" t="n"/>
      <c r="C176" s="5" t="n"/>
      <c r="D176" s="5" t="n"/>
      <c r="E176" s="5" t="n"/>
      <c r="F176" s="6">
        <f>IF(C176&amp;""="","",IFERROR(INDEX('الطلاب'!$B$6:$B$505,MATCH(C176&amp;"",'الطلاب'!$A$6:$A$505,0))&amp;"","كود غير موجود"))</f>
        <v/>
      </c>
      <c r="G176" s="6">
        <f>IF(OR(B176&amp;""="",C176&amp;""=""),"",IF(COUNTIFS('الطلاب'!$A$6:$A$505,C176&amp;"",'الطلاب'!$D$6:$D$505,B176&amp;"")=0,"الطالب غير مسجل في المجموعة",""))</f>
        <v/>
      </c>
    </row>
    <row r="177">
      <c r="A177" s="13" t="n"/>
      <c r="B177" s="5" t="n"/>
      <c r="C177" s="5" t="n"/>
      <c r="D177" s="5" t="n"/>
      <c r="E177" s="5" t="n"/>
      <c r="F177" s="6">
        <f>IF(C177&amp;""="","",IFERROR(INDEX('الطلاب'!$B$6:$B$505,MATCH(C177&amp;"",'الطلاب'!$A$6:$A$505,0))&amp;"","كود غير موجود"))</f>
        <v/>
      </c>
      <c r="G177" s="6">
        <f>IF(OR(B177&amp;""="",C177&amp;""=""),"",IF(COUNTIFS('الطلاب'!$A$6:$A$505,C177&amp;"",'الطلاب'!$D$6:$D$505,B177&amp;"")=0,"الطالب غير مسجل في المجموعة",""))</f>
        <v/>
      </c>
    </row>
    <row r="178">
      <c r="A178" s="13" t="n"/>
      <c r="B178" s="5" t="n"/>
      <c r="C178" s="5" t="n"/>
      <c r="D178" s="5" t="n"/>
      <c r="E178" s="5" t="n"/>
      <c r="F178" s="6">
        <f>IF(C178&amp;""="","",IFERROR(INDEX('الطلاب'!$B$6:$B$505,MATCH(C178&amp;"",'الطلاب'!$A$6:$A$505,0))&amp;"","كود غير موجود"))</f>
        <v/>
      </c>
      <c r="G178" s="6">
        <f>IF(OR(B178&amp;""="",C178&amp;""=""),"",IF(COUNTIFS('الطلاب'!$A$6:$A$505,C178&amp;"",'الطلاب'!$D$6:$D$505,B178&amp;"")=0,"الطالب غير مسجل في المجموعة",""))</f>
        <v/>
      </c>
    </row>
    <row r="179">
      <c r="A179" s="13" t="n"/>
      <c r="B179" s="5" t="n"/>
      <c r="C179" s="5" t="n"/>
      <c r="D179" s="5" t="n"/>
      <c r="E179" s="5" t="n"/>
      <c r="F179" s="6">
        <f>IF(C179&amp;""="","",IFERROR(INDEX('الطلاب'!$B$6:$B$505,MATCH(C179&amp;"",'الطلاب'!$A$6:$A$505,0))&amp;"","كود غير موجود"))</f>
        <v/>
      </c>
      <c r="G179" s="6">
        <f>IF(OR(B179&amp;""="",C179&amp;""=""),"",IF(COUNTIFS('الطلاب'!$A$6:$A$505,C179&amp;"",'الطلاب'!$D$6:$D$505,B179&amp;"")=0,"الطالب غير مسجل في المجموعة",""))</f>
        <v/>
      </c>
    </row>
    <row r="180">
      <c r="A180" s="13" t="n"/>
      <c r="B180" s="5" t="n"/>
      <c r="C180" s="5" t="n"/>
      <c r="D180" s="5" t="n"/>
      <c r="E180" s="5" t="n"/>
      <c r="F180" s="6">
        <f>IF(C180&amp;""="","",IFERROR(INDEX('الطلاب'!$B$6:$B$505,MATCH(C180&amp;"",'الطلاب'!$A$6:$A$505,0))&amp;"","كود غير موجود"))</f>
        <v/>
      </c>
      <c r="G180" s="6">
        <f>IF(OR(B180&amp;""="",C180&amp;""=""),"",IF(COUNTIFS('الطلاب'!$A$6:$A$505,C180&amp;"",'الطلاب'!$D$6:$D$505,B180&amp;"")=0,"الطالب غير مسجل في المجموعة",""))</f>
        <v/>
      </c>
    </row>
    <row r="181">
      <c r="A181" s="13" t="n"/>
      <c r="B181" s="5" t="n"/>
      <c r="C181" s="5" t="n"/>
      <c r="D181" s="5" t="n"/>
      <c r="E181" s="5" t="n"/>
      <c r="F181" s="6">
        <f>IF(C181&amp;""="","",IFERROR(INDEX('الطلاب'!$B$6:$B$505,MATCH(C181&amp;"",'الطلاب'!$A$6:$A$505,0))&amp;"","كود غير موجود"))</f>
        <v/>
      </c>
      <c r="G181" s="6">
        <f>IF(OR(B181&amp;""="",C181&amp;""=""),"",IF(COUNTIFS('الطلاب'!$A$6:$A$505,C181&amp;"",'الطلاب'!$D$6:$D$505,B181&amp;"")=0,"الطالب غير مسجل في المجموعة",""))</f>
        <v/>
      </c>
    </row>
    <row r="182">
      <c r="A182" s="13" t="n"/>
      <c r="B182" s="5" t="n"/>
      <c r="C182" s="5" t="n"/>
      <c r="D182" s="5" t="n"/>
      <c r="E182" s="5" t="n"/>
      <c r="F182" s="6">
        <f>IF(C182&amp;""="","",IFERROR(INDEX('الطلاب'!$B$6:$B$505,MATCH(C182&amp;"",'الطلاب'!$A$6:$A$505,0))&amp;"","كود غير موجود"))</f>
        <v/>
      </c>
      <c r="G182" s="6">
        <f>IF(OR(B182&amp;""="",C182&amp;""=""),"",IF(COUNTIFS('الطلاب'!$A$6:$A$505,C182&amp;"",'الطلاب'!$D$6:$D$505,B182&amp;"")=0,"الطالب غير مسجل في المجموعة",""))</f>
        <v/>
      </c>
    </row>
    <row r="183">
      <c r="A183" s="13" t="n"/>
      <c r="B183" s="5" t="n"/>
      <c r="C183" s="5" t="n"/>
      <c r="D183" s="5" t="n"/>
      <c r="E183" s="5" t="n"/>
      <c r="F183" s="6">
        <f>IF(C183&amp;""="","",IFERROR(INDEX('الطلاب'!$B$6:$B$505,MATCH(C183&amp;"",'الطلاب'!$A$6:$A$505,0))&amp;"","كود غير موجود"))</f>
        <v/>
      </c>
      <c r="G183" s="6">
        <f>IF(OR(B183&amp;""="",C183&amp;""=""),"",IF(COUNTIFS('الطلاب'!$A$6:$A$505,C183&amp;"",'الطلاب'!$D$6:$D$505,B183&amp;"")=0,"الطالب غير مسجل في المجموعة",""))</f>
        <v/>
      </c>
    </row>
    <row r="184">
      <c r="A184" s="13" t="n"/>
      <c r="B184" s="5" t="n"/>
      <c r="C184" s="5" t="n"/>
      <c r="D184" s="5" t="n"/>
      <c r="E184" s="5" t="n"/>
      <c r="F184" s="6">
        <f>IF(C184&amp;""="","",IFERROR(INDEX('الطلاب'!$B$6:$B$505,MATCH(C184&amp;"",'الطلاب'!$A$6:$A$505,0))&amp;"","كود غير موجود"))</f>
        <v/>
      </c>
      <c r="G184" s="6">
        <f>IF(OR(B184&amp;""="",C184&amp;""=""),"",IF(COUNTIFS('الطلاب'!$A$6:$A$505,C184&amp;"",'الطلاب'!$D$6:$D$505,B184&amp;"")=0,"الطالب غير مسجل في المجموعة",""))</f>
        <v/>
      </c>
    </row>
    <row r="185">
      <c r="A185" s="13" t="n"/>
      <c r="B185" s="5" t="n"/>
      <c r="C185" s="5" t="n"/>
      <c r="D185" s="5" t="n"/>
      <c r="E185" s="5" t="n"/>
      <c r="F185" s="6">
        <f>IF(C185&amp;""="","",IFERROR(INDEX('الطلاب'!$B$6:$B$505,MATCH(C185&amp;"",'الطلاب'!$A$6:$A$505,0))&amp;"","كود غير موجود"))</f>
        <v/>
      </c>
      <c r="G185" s="6">
        <f>IF(OR(B185&amp;""="",C185&amp;""=""),"",IF(COUNTIFS('الطلاب'!$A$6:$A$505,C185&amp;"",'الطلاب'!$D$6:$D$505,B185&amp;"")=0,"الطالب غير مسجل في المجموعة",""))</f>
        <v/>
      </c>
    </row>
    <row r="186">
      <c r="A186" s="13" t="n"/>
      <c r="B186" s="5" t="n"/>
      <c r="C186" s="5" t="n"/>
      <c r="D186" s="5" t="n"/>
      <c r="E186" s="5" t="n"/>
      <c r="F186" s="6">
        <f>IF(C186&amp;""="","",IFERROR(INDEX('الطلاب'!$B$6:$B$505,MATCH(C186&amp;"",'الطلاب'!$A$6:$A$505,0))&amp;"","كود غير موجود"))</f>
        <v/>
      </c>
      <c r="G186" s="6">
        <f>IF(OR(B186&amp;""="",C186&amp;""=""),"",IF(COUNTIFS('الطلاب'!$A$6:$A$505,C186&amp;"",'الطلاب'!$D$6:$D$505,B186&amp;"")=0,"الطالب غير مسجل في المجموعة",""))</f>
        <v/>
      </c>
    </row>
    <row r="187">
      <c r="A187" s="13" t="n"/>
      <c r="B187" s="5" t="n"/>
      <c r="C187" s="5" t="n"/>
      <c r="D187" s="5" t="n"/>
      <c r="E187" s="5" t="n"/>
      <c r="F187" s="6">
        <f>IF(C187&amp;""="","",IFERROR(INDEX('الطلاب'!$B$6:$B$505,MATCH(C187&amp;"",'الطلاب'!$A$6:$A$505,0))&amp;"","كود غير موجود"))</f>
        <v/>
      </c>
      <c r="G187" s="6">
        <f>IF(OR(B187&amp;""="",C187&amp;""=""),"",IF(COUNTIFS('الطلاب'!$A$6:$A$505,C187&amp;"",'الطلاب'!$D$6:$D$505,B187&amp;"")=0,"الطالب غير مسجل في المجموعة",""))</f>
        <v/>
      </c>
    </row>
    <row r="188">
      <c r="A188" s="13" t="n"/>
      <c r="B188" s="5" t="n"/>
      <c r="C188" s="5" t="n"/>
      <c r="D188" s="5" t="n"/>
      <c r="E188" s="5" t="n"/>
      <c r="F188" s="6">
        <f>IF(C188&amp;""="","",IFERROR(INDEX('الطلاب'!$B$6:$B$505,MATCH(C188&amp;"",'الطلاب'!$A$6:$A$505,0))&amp;"","كود غير موجود"))</f>
        <v/>
      </c>
      <c r="G188" s="6">
        <f>IF(OR(B188&amp;""="",C188&amp;""=""),"",IF(COUNTIFS('الطلاب'!$A$6:$A$505,C188&amp;"",'الطلاب'!$D$6:$D$505,B188&amp;"")=0,"الطالب غير مسجل في المجموعة",""))</f>
        <v/>
      </c>
    </row>
    <row r="189">
      <c r="A189" s="13" t="n"/>
      <c r="B189" s="5" t="n"/>
      <c r="C189" s="5" t="n"/>
      <c r="D189" s="5" t="n"/>
      <c r="E189" s="5" t="n"/>
      <c r="F189" s="6">
        <f>IF(C189&amp;""="","",IFERROR(INDEX('الطلاب'!$B$6:$B$505,MATCH(C189&amp;"",'الطلاب'!$A$6:$A$505,0))&amp;"","كود غير موجود"))</f>
        <v/>
      </c>
      <c r="G189" s="6">
        <f>IF(OR(B189&amp;""="",C189&amp;""=""),"",IF(COUNTIFS('الطلاب'!$A$6:$A$505,C189&amp;"",'الطلاب'!$D$6:$D$505,B189&amp;"")=0,"الطالب غير مسجل في المجموعة",""))</f>
        <v/>
      </c>
    </row>
    <row r="190">
      <c r="A190" s="13" t="n"/>
      <c r="B190" s="5" t="n"/>
      <c r="C190" s="5" t="n"/>
      <c r="D190" s="5" t="n"/>
      <c r="E190" s="5" t="n"/>
      <c r="F190" s="6">
        <f>IF(C190&amp;""="","",IFERROR(INDEX('الطلاب'!$B$6:$B$505,MATCH(C190&amp;"",'الطلاب'!$A$6:$A$505,0))&amp;"","كود غير موجود"))</f>
        <v/>
      </c>
      <c r="G190" s="6">
        <f>IF(OR(B190&amp;""="",C190&amp;""=""),"",IF(COUNTIFS('الطلاب'!$A$6:$A$505,C190&amp;"",'الطلاب'!$D$6:$D$505,B190&amp;"")=0,"الطالب غير مسجل في المجموعة",""))</f>
        <v/>
      </c>
    </row>
    <row r="191">
      <c r="A191" s="13" t="n"/>
      <c r="B191" s="5" t="n"/>
      <c r="C191" s="5" t="n"/>
      <c r="D191" s="5" t="n"/>
      <c r="E191" s="5" t="n"/>
      <c r="F191" s="6">
        <f>IF(C191&amp;""="","",IFERROR(INDEX('الطلاب'!$B$6:$B$505,MATCH(C191&amp;"",'الطلاب'!$A$6:$A$505,0))&amp;"","كود غير موجود"))</f>
        <v/>
      </c>
      <c r="G191" s="6">
        <f>IF(OR(B191&amp;""="",C191&amp;""=""),"",IF(COUNTIFS('الطلاب'!$A$6:$A$505,C191&amp;"",'الطلاب'!$D$6:$D$505,B191&amp;"")=0,"الطالب غير مسجل في المجموعة",""))</f>
        <v/>
      </c>
    </row>
    <row r="192">
      <c r="A192" s="13" t="n"/>
      <c r="B192" s="5" t="n"/>
      <c r="C192" s="5" t="n"/>
      <c r="D192" s="5" t="n"/>
      <c r="E192" s="5" t="n"/>
      <c r="F192" s="6">
        <f>IF(C192&amp;""="","",IFERROR(INDEX('الطلاب'!$B$6:$B$505,MATCH(C192&amp;"",'الطلاب'!$A$6:$A$505,0))&amp;"","كود غير موجود"))</f>
        <v/>
      </c>
      <c r="G192" s="6">
        <f>IF(OR(B192&amp;""="",C192&amp;""=""),"",IF(COUNTIFS('الطلاب'!$A$6:$A$505,C192&amp;"",'الطلاب'!$D$6:$D$505,B192&amp;"")=0,"الطالب غير مسجل في المجموعة",""))</f>
        <v/>
      </c>
    </row>
    <row r="193">
      <c r="A193" s="13" t="n"/>
      <c r="B193" s="5" t="n"/>
      <c r="C193" s="5" t="n"/>
      <c r="D193" s="5" t="n"/>
      <c r="E193" s="5" t="n"/>
      <c r="F193" s="6">
        <f>IF(C193&amp;""="","",IFERROR(INDEX('الطلاب'!$B$6:$B$505,MATCH(C193&amp;"",'الطلاب'!$A$6:$A$505,0))&amp;"","كود غير موجود"))</f>
        <v/>
      </c>
      <c r="G193" s="6">
        <f>IF(OR(B193&amp;""="",C193&amp;""=""),"",IF(COUNTIFS('الطلاب'!$A$6:$A$505,C193&amp;"",'الطلاب'!$D$6:$D$505,B193&amp;"")=0,"الطالب غير مسجل في المجموعة",""))</f>
        <v/>
      </c>
    </row>
    <row r="194">
      <c r="A194" s="13" t="n"/>
      <c r="B194" s="5" t="n"/>
      <c r="C194" s="5" t="n"/>
      <c r="D194" s="5" t="n"/>
      <c r="E194" s="5" t="n"/>
      <c r="F194" s="6">
        <f>IF(C194&amp;""="","",IFERROR(INDEX('الطلاب'!$B$6:$B$505,MATCH(C194&amp;"",'الطلاب'!$A$6:$A$505,0))&amp;"","كود غير موجود"))</f>
        <v/>
      </c>
      <c r="G194" s="6">
        <f>IF(OR(B194&amp;""="",C194&amp;""=""),"",IF(COUNTIFS('الطلاب'!$A$6:$A$505,C194&amp;"",'الطلاب'!$D$6:$D$505,B194&amp;"")=0,"الطالب غير مسجل في المجموعة",""))</f>
        <v/>
      </c>
    </row>
    <row r="195">
      <c r="A195" s="13" t="n"/>
      <c r="B195" s="5" t="n"/>
      <c r="C195" s="5" t="n"/>
      <c r="D195" s="5" t="n"/>
      <c r="E195" s="5" t="n"/>
      <c r="F195" s="6">
        <f>IF(C195&amp;""="","",IFERROR(INDEX('الطلاب'!$B$6:$B$505,MATCH(C195&amp;"",'الطلاب'!$A$6:$A$505,0))&amp;"","كود غير موجود"))</f>
        <v/>
      </c>
      <c r="G195" s="6">
        <f>IF(OR(B195&amp;""="",C195&amp;""=""),"",IF(COUNTIFS('الطلاب'!$A$6:$A$505,C195&amp;"",'الطلاب'!$D$6:$D$505,B195&amp;"")=0,"الطالب غير مسجل في المجموعة",""))</f>
        <v/>
      </c>
    </row>
    <row r="196">
      <c r="A196" s="13" t="n"/>
      <c r="B196" s="5" t="n"/>
      <c r="C196" s="5" t="n"/>
      <c r="D196" s="5" t="n"/>
      <c r="E196" s="5" t="n"/>
      <c r="F196" s="6">
        <f>IF(C196&amp;""="","",IFERROR(INDEX('الطلاب'!$B$6:$B$505,MATCH(C196&amp;"",'الطلاب'!$A$6:$A$505,0))&amp;"","كود غير موجود"))</f>
        <v/>
      </c>
      <c r="G196" s="6">
        <f>IF(OR(B196&amp;""="",C196&amp;""=""),"",IF(COUNTIFS('الطلاب'!$A$6:$A$505,C196&amp;"",'الطلاب'!$D$6:$D$505,B196&amp;"")=0,"الطالب غير مسجل في المجموعة",""))</f>
        <v/>
      </c>
    </row>
    <row r="197">
      <c r="A197" s="13" t="n"/>
      <c r="B197" s="5" t="n"/>
      <c r="C197" s="5" t="n"/>
      <c r="D197" s="5" t="n"/>
      <c r="E197" s="5" t="n"/>
      <c r="F197" s="6">
        <f>IF(C197&amp;""="","",IFERROR(INDEX('الطلاب'!$B$6:$B$505,MATCH(C197&amp;"",'الطلاب'!$A$6:$A$505,0))&amp;"","كود غير موجود"))</f>
        <v/>
      </c>
      <c r="G197" s="6">
        <f>IF(OR(B197&amp;""="",C197&amp;""=""),"",IF(COUNTIFS('الطلاب'!$A$6:$A$505,C197&amp;"",'الطلاب'!$D$6:$D$505,B197&amp;"")=0,"الطالب غير مسجل في المجموعة",""))</f>
        <v/>
      </c>
    </row>
    <row r="198">
      <c r="A198" s="13" t="n"/>
      <c r="B198" s="5" t="n"/>
      <c r="C198" s="5" t="n"/>
      <c r="D198" s="5" t="n"/>
      <c r="E198" s="5" t="n"/>
      <c r="F198" s="6">
        <f>IF(C198&amp;""="","",IFERROR(INDEX('الطلاب'!$B$6:$B$505,MATCH(C198&amp;"",'الطلاب'!$A$6:$A$505,0))&amp;"","كود غير موجود"))</f>
        <v/>
      </c>
      <c r="G198" s="6">
        <f>IF(OR(B198&amp;""="",C198&amp;""=""),"",IF(COUNTIFS('الطلاب'!$A$6:$A$505,C198&amp;"",'الطلاب'!$D$6:$D$505,B198&amp;"")=0,"الطالب غير مسجل في المجموعة",""))</f>
        <v/>
      </c>
    </row>
    <row r="199">
      <c r="A199" s="13" t="n"/>
      <c r="B199" s="5" t="n"/>
      <c r="C199" s="5" t="n"/>
      <c r="D199" s="5" t="n"/>
      <c r="E199" s="5" t="n"/>
      <c r="F199" s="6">
        <f>IF(C199&amp;""="","",IFERROR(INDEX('الطلاب'!$B$6:$B$505,MATCH(C199&amp;"",'الطلاب'!$A$6:$A$505,0))&amp;"","كود غير موجود"))</f>
        <v/>
      </c>
      <c r="G199" s="6">
        <f>IF(OR(B199&amp;""="",C199&amp;""=""),"",IF(COUNTIFS('الطلاب'!$A$6:$A$505,C199&amp;"",'الطلاب'!$D$6:$D$505,B199&amp;"")=0,"الطالب غير مسجل في المجموعة",""))</f>
        <v/>
      </c>
    </row>
    <row r="200">
      <c r="A200" s="13" t="n"/>
      <c r="B200" s="5" t="n"/>
      <c r="C200" s="5" t="n"/>
      <c r="D200" s="5" t="n"/>
      <c r="E200" s="5" t="n"/>
      <c r="F200" s="6">
        <f>IF(C200&amp;""="","",IFERROR(INDEX('الطلاب'!$B$6:$B$505,MATCH(C200&amp;"",'الطلاب'!$A$6:$A$505,0))&amp;"","كود غير موجود"))</f>
        <v/>
      </c>
      <c r="G200" s="6">
        <f>IF(OR(B200&amp;""="",C200&amp;""=""),"",IF(COUNTIFS('الطلاب'!$A$6:$A$505,C200&amp;"",'الطلاب'!$D$6:$D$505,B200&amp;"")=0,"الطالب غير مسجل في المجموعة",""))</f>
        <v/>
      </c>
    </row>
    <row r="201">
      <c r="A201" s="13" t="n"/>
      <c r="B201" s="5" t="n"/>
      <c r="C201" s="5" t="n"/>
      <c r="D201" s="5" t="n"/>
      <c r="E201" s="5" t="n"/>
      <c r="F201" s="6">
        <f>IF(C201&amp;""="","",IFERROR(INDEX('الطلاب'!$B$6:$B$505,MATCH(C201&amp;"",'الطلاب'!$A$6:$A$505,0))&amp;"","كود غير موجود"))</f>
        <v/>
      </c>
      <c r="G201" s="6">
        <f>IF(OR(B201&amp;""="",C201&amp;""=""),"",IF(COUNTIFS('الطلاب'!$A$6:$A$505,C201&amp;"",'الطلاب'!$D$6:$D$505,B201&amp;"")=0,"الطالب غير مسجل في المجموعة",""))</f>
        <v/>
      </c>
    </row>
    <row r="202">
      <c r="A202" s="13" t="n"/>
      <c r="B202" s="5" t="n"/>
      <c r="C202" s="5" t="n"/>
      <c r="D202" s="5" t="n"/>
      <c r="E202" s="5" t="n"/>
      <c r="F202" s="6">
        <f>IF(C202&amp;""="","",IFERROR(INDEX('الطلاب'!$B$6:$B$505,MATCH(C202&amp;"",'الطلاب'!$A$6:$A$505,0))&amp;"","كود غير موجود"))</f>
        <v/>
      </c>
      <c r="G202" s="6">
        <f>IF(OR(B202&amp;""="",C202&amp;""=""),"",IF(COUNTIFS('الطلاب'!$A$6:$A$505,C202&amp;"",'الطلاب'!$D$6:$D$505,B202&amp;"")=0,"الطالب غير مسجل في المجموعة",""))</f>
        <v/>
      </c>
    </row>
    <row r="203">
      <c r="A203" s="13" t="n"/>
      <c r="B203" s="5" t="n"/>
      <c r="C203" s="5" t="n"/>
      <c r="D203" s="5" t="n"/>
      <c r="E203" s="5" t="n"/>
      <c r="F203" s="6">
        <f>IF(C203&amp;""="","",IFERROR(INDEX('الطلاب'!$B$6:$B$505,MATCH(C203&amp;"",'الطلاب'!$A$6:$A$505,0))&amp;"","كود غير موجود"))</f>
        <v/>
      </c>
      <c r="G203" s="6">
        <f>IF(OR(B203&amp;""="",C203&amp;""=""),"",IF(COUNTIFS('الطلاب'!$A$6:$A$505,C203&amp;"",'الطلاب'!$D$6:$D$505,B203&amp;"")=0,"الطالب غير مسجل في المجموعة",""))</f>
        <v/>
      </c>
    </row>
    <row r="204">
      <c r="A204" s="13" t="n"/>
      <c r="B204" s="5" t="n"/>
      <c r="C204" s="5" t="n"/>
      <c r="D204" s="5" t="n"/>
      <c r="E204" s="5" t="n"/>
      <c r="F204" s="6">
        <f>IF(C204&amp;""="","",IFERROR(INDEX('الطلاب'!$B$6:$B$505,MATCH(C204&amp;"",'الطلاب'!$A$6:$A$505,0))&amp;"","كود غير موجود"))</f>
        <v/>
      </c>
      <c r="G204" s="6">
        <f>IF(OR(B204&amp;""="",C204&amp;""=""),"",IF(COUNTIFS('الطلاب'!$A$6:$A$505,C204&amp;"",'الطلاب'!$D$6:$D$505,B204&amp;"")=0,"الطالب غير مسجل في المجموعة",""))</f>
        <v/>
      </c>
    </row>
    <row r="205">
      <c r="A205" s="13" t="n"/>
      <c r="B205" s="5" t="n"/>
      <c r="C205" s="5" t="n"/>
      <c r="D205" s="5" t="n"/>
      <c r="E205" s="5" t="n"/>
      <c r="F205" s="6">
        <f>IF(C205&amp;""="","",IFERROR(INDEX('الطلاب'!$B$6:$B$505,MATCH(C205&amp;"",'الطلاب'!$A$6:$A$505,0))&amp;"","كود غير موجود"))</f>
        <v/>
      </c>
      <c r="G205" s="6">
        <f>IF(OR(B205&amp;""="",C205&amp;""=""),"",IF(COUNTIFS('الطلاب'!$A$6:$A$505,C205&amp;"",'الطلاب'!$D$6:$D$505,B205&amp;"")=0,"الطالب غير مسجل في المجموعة",""))</f>
        <v/>
      </c>
    </row>
    <row r="206">
      <c r="A206" s="13" t="n"/>
      <c r="B206" s="5" t="n"/>
      <c r="C206" s="5" t="n"/>
      <c r="D206" s="5" t="n"/>
      <c r="E206" s="5" t="n"/>
      <c r="F206" s="6">
        <f>IF(C206&amp;""="","",IFERROR(INDEX('الطلاب'!$B$6:$B$505,MATCH(C206&amp;"",'الطلاب'!$A$6:$A$505,0))&amp;"","كود غير موجود"))</f>
        <v/>
      </c>
      <c r="G206" s="6">
        <f>IF(OR(B206&amp;""="",C206&amp;""=""),"",IF(COUNTIFS('الطلاب'!$A$6:$A$505,C206&amp;"",'الطلاب'!$D$6:$D$505,B206&amp;"")=0,"الطالب غير مسجل في المجموعة",""))</f>
        <v/>
      </c>
    </row>
    <row r="207">
      <c r="A207" s="13" t="n"/>
      <c r="B207" s="5" t="n"/>
      <c r="C207" s="5" t="n"/>
      <c r="D207" s="5" t="n"/>
      <c r="E207" s="5" t="n"/>
      <c r="F207" s="6">
        <f>IF(C207&amp;""="","",IFERROR(INDEX('الطلاب'!$B$6:$B$505,MATCH(C207&amp;"",'الطلاب'!$A$6:$A$505,0))&amp;"","كود غير موجود"))</f>
        <v/>
      </c>
      <c r="G207" s="6">
        <f>IF(OR(B207&amp;""="",C207&amp;""=""),"",IF(COUNTIFS('الطلاب'!$A$6:$A$505,C207&amp;"",'الطلاب'!$D$6:$D$505,B207&amp;"")=0,"الطالب غير مسجل في المجموعة",""))</f>
        <v/>
      </c>
    </row>
    <row r="208">
      <c r="A208" s="13" t="n"/>
      <c r="B208" s="5" t="n"/>
      <c r="C208" s="5" t="n"/>
      <c r="D208" s="5" t="n"/>
      <c r="E208" s="5" t="n"/>
      <c r="F208" s="6">
        <f>IF(C208&amp;""="","",IFERROR(INDEX('الطلاب'!$B$6:$B$505,MATCH(C208&amp;"",'الطلاب'!$A$6:$A$505,0))&amp;"","كود غير موجود"))</f>
        <v/>
      </c>
      <c r="G208" s="6">
        <f>IF(OR(B208&amp;""="",C208&amp;""=""),"",IF(COUNTIFS('الطلاب'!$A$6:$A$505,C208&amp;"",'الطلاب'!$D$6:$D$505,B208&amp;"")=0,"الطالب غير مسجل في المجموعة",""))</f>
        <v/>
      </c>
    </row>
    <row r="209">
      <c r="A209" s="13" t="n"/>
      <c r="B209" s="5" t="n"/>
      <c r="C209" s="5" t="n"/>
      <c r="D209" s="5" t="n"/>
      <c r="E209" s="5" t="n"/>
      <c r="F209" s="6">
        <f>IF(C209&amp;""="","",IFERROR(INDEX('الطلاب'!$B$6:$B$505,MATCH(C209&amp;"",'الطلاب'!$A$6:$A$505,0))&amp;"","كود غير موجود"))</f>
        <v/>
      </c>
      <c r="G209" s="6">
        <f>IF(OR(B209&amp;""="",C209&amp;""=""),"",IF(COUNTIFS('الطلاب'!$A$6:$A$505,C209&amp;"",'الطلاب'!$D$6:$D$505,B209&amp;"")=0,"الطالب غير مسجل في المجموعة",""))</f>
        <v/>
      </c>
    </row>
    <row r="210">
      <c r="A210" s="13" t="n"/>
      <c r="B210" s="5" t="n"/>
      <c r="C210" s="5" t="n"/>
      <c r="D210" s="5" t="n"/>
      <c r="E210" s="5" t="n"/>
      <c r="F210" s="6">
        <f>IF(C210&amp;""="","",IFERROR(INDEX('الطلاب'!$B$6:$B$505,MATCH(C210&amp;"",'الطلاب'!$A$6:$A$505,0))&amp;"","كود غير موجود"))</f>
        <v/>
      </c>
      <c r="G210" s="6">
        <f>IF(OR(B210&amp;""="",C210&amp;""=""),"",IF(COUNTIFS('الطلاب'!$A$6:$A$505,C210&amp;"",'الطلاب'!$D$6:$D$505,B210&amp;"")=0,"الطالب غير مسجل في المجموعة",""))</f>
        <v/>
      </c>
    </row>
    <row r="211">
      <c r="A211" s="13" t="n"/>
      <c r="B211" s="5" t="n"/>
      <c r="C211" s="5" t="n"/>
      <c r="D211" s="5" t="n"/>
      <c r="E211" s="5" t="n"/>
      <c r="F211" s="6">
        <f>IF(C211&amp;""="","",IFERROR(INDEX('الطلاب'!$B$6:$B$505,MATCH(C211&amp;"",'الطلاب'!$A$6:$A$505,0))&amp;"","كود غير موجود"))</f>
        <v/>
      </c>
      <c r="G211" s="6">
        <f>IF(OR(B211&amp;""="",C211&amp;""=""),"",IF(COUNTIFS('الطلاب'!$A$6:$A$505,C211&amp;"",'الطلاب'!$D$6:$D$505,B211&amp;"")=0,"الطالب غير مسجل في المجموعة",""))</f>
        <v/>
      </c>
    </row>
    <row r="212">
      <c r="A212" s="13" t="n"/>
      <c r="B212" s="5" t="n"/>
      <c r="C212" s="5" t="n"/>
      <c r="D212" s="5" t="n"/>
      <c r="E212" s="5" t="n"/>
      <c r="F212" s="6">
        <f>IF(C212&amp;""="","",IFERROR(INDEX('الطلاب'!$B$6:$B$505,MATCH(C212&amp;"",'الطلاب'!$A$6:$A$505,0))&amp;"","كود غير موجود"))</f>
        <v/>
      </c>
      <c r="G212" s="6">
        <f>IF(OR(B212&amp;""="",C212&amp;""=""),"",IF(COUNTIFS('الطلاب'!$A$6:$A$505,C212&amp;"",'الطلاب'!$D$6:$D$505,B212&amp;"")=0,"الطالب غير مسجل في المجموعة",""))</f>
        <v/>
      </c>
    </row>
    <row r="213">
      <c r="A213" s="13" t="n"/>
      <c r="B213" s="5" t="n"/>
      <c r="C213" s="5" t="n"/>
      <c r="D213" s="5" t="n"/>
      <c r="E213" s="5" t="n"/>
      <c r="F213" s="6">
        <f>IF(C213&amp;""="","",IFERROR(INDEX('الطلاب'!$B$6:$B$505,MATCH(C213&amp;"",'الطلاب'!$A$6:$A$505,0))&amp;"","كود غير موجود"))</f>
        <v/>
      </c>
      <c r="G213" s="6">
        <f>IF(OR(B213&amp;""="",C213&amp;""=""),"",IF(COUNTIFS('الطلاب'!$A$6:$A$505,C213&amp;"",'الطلاب'!$D$6:$D$505,B213&amp;"")=0,"الطالب غير مسجل في المجموعة",""))</f>
        <v/>
      </c>
    </row>
    <row r="214">
      <c r="A214" s="13" t="n"/>
      <c r="B214" s="5" t="n"/>
      <c r="C214" s="5" t="n"/>
      <c r="D214" s="5" t="n"/>
      <c r="E214" s="5" t="n"/>
      <c r="F214" s="6">
        <f>IF(C214&amp;""="","",IFERROR(INDEX('الطلاب'!$B$6:$B$505,MATCH(C214&amp;"",'الطلاب'!$A$6:$A$505,0))&amp;"","كود غير موجود"))</f>
        <v/>
      </c>
      <c r="G214" s="6">
        <f>IF(OR(B214&amp;""="",C214&amp;""=""),"",IF(COUNTIFS('الطلاب'!$A$6:$A$505,C214&amp;"",'الطلاب'!$D$6:$D$505,B214&amp;"")=0,"الطالب غير مسجل في المجموعة",""))</f>
        <v/>
      </c>
    </row>
    <row r="215">
      <c r="A215" s="13" t="n"/>
      <c r="B215" s="5" t="n"/>
      <c r="C215" s="5" t="n"/>
      <c r="D215" s="5" t="n"/>
      <c r="E215" s="5" t="n"/>
      <c r="F215" s="6">
        <f>IF(C215&amp;""="","",IFERROR(INDEX('الطلاب'!$B$6:$B$505,MATCH(C215&amp;"",'الطلاب'!$A$6:$A$505,0))&amp;"","كود غير موجود"))</f>
        <v/>
      </c>
      <c r="G215" s="6">
        <f>IF(OR(B215&amp;""="",C215&amp;""=""),"",IF(COUNTIFS('الطلاب'!$A$6:$A$505,C215&amp;"",'الطلاب'!$D$6:$D$505,B215&amp;"")=0,"الطالب غير مسجل في المجموعة",""))</f>
        <v/>
      </c>
    </row>
    <row r="216">
      <c r="A216" s="13" t="n"/>
      <c r="B216" s="5" t="n"/>
      <c r="C216" s="5" t="n"/>
      <c r="D216" s="5" t="n"/>
      <c r="E216" s="5" t="n"/>
      <c r="F216" s="6">
        <f>IF(C216&amp;""="","",IFERROR(INDEX('الطلاب'!$B$6:$B$505,MATCH(C216&amp;"",'الطلاب'!$A$6:$A$505,0))&amp;"","كود غير موجود"))</f>
        <v/>
      </c>
      <c r="G216" s="6">
        <f>IF(OR(B216&amp;""="",C216&amp;""=""),"",IF(COUNTIFS('الطلاب'!$A$6:$A$505,C216&amp;"",'الطلاب'!$D$6:$D$505,B216&amp;"")=0,"الطالب غير مسجل في المجموعة",""))</f>
        <v/>
      </c>
    </row>
    <row r="217">
      <c r="A217" s="13" t="n"/>
      <c r="B217" s="5" t="n"/>
      <c r="C217" s="5" t="n"/>
      <c r="D217" s="5" t="n"/>
      <c r="E217" s="5" t="n"/>
      <c r="F217" s="6">
        <f>IF(C217&amp;""="","",IFERROR(INDEX('الطلاب'!$B$6:$B$505,MATCH(C217&amp;"",'الطلاب'!$A$6:$A$505,0))&amp;"","كود غير موجود"))</f>
        <v/>
      </c>
      <c r="G217" s="6">
        <f>IF(OR(B217&amp;""="",C217&amp;""=""),"",IF(COUNTIFS('الطلاب'!$A$6:$A$505,C217&amp;"",'الطلاب'!$D$6:$D$505,B217&amp;"")=0,"الطالب غير مسجل في المجموعة",""))</f>
        <v/>
      </c>
    </row>
    <row r="218">
      <c r="A218" s="13" t="n"/>
      <c r="B218" s="5" t="n"/>
      <c r="C218" s="5" t="n"/>
      <c r="D218" s="5" t="n"/>
      <c r="E218" s="5" t="n"/>
      <c r="F218" s="6">
        <f>IF(C218&amp;""="","",IFERROR(INDEX('الطلاب'!$B$6:$B$505,MATCH(C218&amp;"",'الطلاب'!$A$6:$A$505,0))&amp;"","كود غير موجود"))</f>
        <v/>
      </c>
      <c r="G218" s="6">
        <f>IF(OR(B218&amp;""="",C218&amp;""=""),"",IF(COUNTIFS('الطلاب'!$A$6:$A$505,C218&amp;"",'الطلاب'!$D$6:$D$505,B218&amp;"")=0,"الطالب غير مسجل في المجموعة",""))</f>
        <v/>
      </c>
    </row>
    <row r="219">
      <c r="A219" s="13" t="n"/>
      <c r="B219" s="5" t="n"/>
      <c r="C219" s="5" t="n"/>
      <c r="D219" s="5" t="n"/>
      <c r="E219" s="5" t="n"/>
      <c r="F219" s="6">
        <f>IF(C219&amp;""="","",IFERROR(INDEX('الطلاب'!$B$6:$B$505,MATCH(C219&amp;"",'الطلاب'!$A$6:$A$505,0))&amp;"","كود غير موجود"))</f>
        <v/>
      </c>
      <c r="G219" s="6">
        <f>IF(OR(B219&amp;""="",C219&amp;""=""),"",IF(COUNTIFS('الطلاب'!$A$6:$A$505,C219&amp;"",'الطلاب'!$D$6:$D$505,B219&amp;"")=0,"الطالب غير مسجل في المجموعة",""))</f>
        <v/>
      </c>
    </row>
    <row r="220">
      <c r="A220" s="13" t="n"/>
      <c r="B220" s="5" t="n"/>
      <c r="C220" s="5" t="n"/>
      <c r="D220" s="5" t="n"/>
      <c r="E220" s="5" t="n"/>
      <c r="F220" s="6">
        <f>IF(C220&amp;""="","",IFERROR(INDEX('الطلاب'!$B$6:$B$505,MATCH(C220&amp;"",'الطلاب'!$A$6:$A$505,0))&amp;"","كود غير موجود"))</f>
        <v/>
      </c>
      <c r="G220" s="6">
        <f>IF(OR(B220&amp;""="",C220&amp;""=""),"",IF(COUNTIFS('الطلاب'!$A$6:$A$505,C220&amp;"",'الطلاب'!$D$6:$D$505,B220&amp;"")=0,"الطالب غير مسجل في المجموعة",""))</f>
        <v/>
      </c>
    </row>
    <row r="221">
      <c r="A221" s="13" t="n"/>
      <c r="B221" s="5" t="n"/>
      <c r="C221" s="5" t="n"/>
      <c r="D221" s="5" t="n"/>
      <c r="E221" s="5" t="n"/>
      <c r="F221" s="6">
        <f>IF(C221&amp;""="","",IFERROR(INDEX('الطلاب'!$B$6:$B$505,MATCH(C221&amp;"",'الطلاب'!$A$6:$A$505,0))&amp;"","كود غير موجود"))</f>
        <v/>
      </c>
      <c r="G221" s="6">
        <f>IF(OR(B221&amp;""="",C221&amp;""=""),"",IF(COUNTIFS('الطلاب'!$A$6:$A$505,C221&amp;"",'الطلاب'!$D$6:$D$505,B221&amp;"")=0,"الطالب غير مسجل في المجموعة",""))</f>
        <v/>
      </c>
    </row>
    <row r="222">
      <c r="A222" s="13" t="n"/>
      <c r="B222" s="5" t="n"/>
      <c r="C222" s="5" t="n"/>
      <c r="D222" s="5" t="n"/>
      <c r="E222" s="5" t="n"/>
      <c r="F222" s="6">
        <f>IF(C222&amp;""="","",IFERROR(INDEX('الطلاب'!$B$6:$B$505,MATCH(C222&amp;"",'الطلاب'!$A$6:$A$505,0))&amp;"","كود غير موجود"))</f>
        <v/>
      </c>
      <c r="G222" s="6">
        <f>IF(OR(B222&amp;""="",C222&amp;""=""),"",IF(COUNTIFS('الطلاب'!$A$6:$A$505,C222&amp;"",'الطلاب'!$D$6:$D$505,B222&amp;"")=0,"الطالب غير مسجل في المجموعة",""))</f>
        <v/>
      </c>
    </row>
    <row r="223">
      <c r="A223" s="13" t="n"/>
      <c r="B223" s="5" t="n"/>
      <c r="C223" s="5" t="n"/>
      <c r="D223" s="5" t="n"/>
      <c r="E223" s="5" t="n"/>
      <c r="F223" s="6">
        <f>IF(C223&amp;""="","",IFERROR(INDEX('الطلاب'!$B$6:$B$505,MATCH(C223&amp;"",'الطلاب'!$A$6:$A$505,0))&amp;"","كود غير موجود"))</f>
        <v/>
      </c>
      <c r="G223" s="6">
        <f>IF(OR(B223&amp;""="",C223&amp;""=""),"",IF(COUNTIFS('الطلاب'!$A$6:$A$505,C223&amp;"",'الطلاب'!$D$6:$D$505,B223&amp;"")=0,"الطالب غير مسجل في المجموعة",""))</f>
        <v/>
      </c>
    </row>
    <row r="224">
      <c r="A224" s="13" t="n"/>
      <c r="B224" s="5" t="n"/>
      <c r="C224" s="5" t="n"/>
      <c r="D224" s="5" t="n"/>
      <c r="E224" s="5" t="n"/>
      <c r="F224" s="6">
        <f>IF(C224&amp;""="","",IFERROR(INDEX('الطلاب'!$B$6:$B$505,MATCH(C224&amp;"",'الطلاب'!$A$6:$A$505,0))&amp;"","كود غير موجود"))</f>
        <v/>
      </c>
      <c r="G224" s="6">
        <f>IF(OR(B224&amp;""="",C224&amp;""=""),"",IF(COUNTIFS('الطلاب'!$A$6:$A$505,C224&amp;"",'الطلاب'!$D$6:$D$505,B224&amp;"")=0,"الطالب غير مسجل في المجموعة",""))</f>
        <v/>
      </c>
    </row>
    <row r="225">
      <c r="A225" s="13" t="n"/>
      <c r="B225" s="5" t="n"/>
      <c r="C225" s="5" t="n"/>
      <c r="D225" s="5" t="n"/>
      <c r="E225" s="5" t="n"/>
      <c r="F225" s="6">
        <f>IF(C225&amp;""="","",IFERROR(INDEX('الطلاب'!$B$6:$B$505,MATCH(C225&amp;"",'الطلاب'!$A$6:$A$505,0))&amp;"","كود غير موجود"))</f>
        <v/>
      </c>
      <c r="G225" s="6">
        <f>IF(OR(B225&amp;""="",C225&amp;""=""),"",IF(COUNTIFS('الطلاب'!$A$6:$A$505,C225&amp;"",'الطلاب'!$D$6:$D$505,B225&amp;"")=0,"الطالب غير مسجل في المجموعة",""))</f>
        <v/>
      </c>
    </row>
    <row r="226">
      <c r="A226" s="13" t="n"/>
      <c r="B226" s="5" t="n"/>
      <c r="C226" s="5" t="n"/>
      <c r="D226" s="5" t="n"/>
      <c r="E226" s="5" t="n"/>
      <c r="F226" s="6">
        <f>IF(C226&amp;""="","",IFERROR(INDEX('الطلاب'!$B$6:$B$505,MATCH(C226&amp;"",'الطلاب'!$A$6:$A$505,0))&amp;"","كود غير موجود"))</f>
        <v/>
      </c>
      <c r="G226" s="6">
        <f>IF(OR(B226&amp;""="",C226&amp;""=""),"",IF(COUNTIFS('الطلاب'!$A$6:$A$505,C226&amp;"",'الطلاب'!$D$6:$D$505,B226&amp;"")=0,"الطالب غير مسجل في المجموعة",""))</f>
        <v/>
      </c>
    </row>
    <row r="227">
      <c r="A227" s="13" t="n"/>
      <c r="B227" s="5" t="n"/>
      <c r="C227" s="5" t="n"/>
      <c r="D227" s="5" t="n"/>
      <c r="E227" s="5" t="n"/>
      <c r="F227" s="6">
        <f>IF(C227&amp;""="","",IFERROR(INDEX('الطلاب'!$B$6:$B$505,MATCH(C227&amp;"",'الطلاب'!$A$6:$A$505,0))&amp;"","كود غير موجود"))</f>
        <v/>
      </c>
      <c r="G227" s="6">
        <f>IF(OR(B227&amp;""="",C227&amp;""=""),"",IF(COUNTIFS('الطلاب'!$A$6:$A$505,C227&amp;"",'الطلاب'!$D$6:$D$505,B227&amp;"")=0,"الطالب غير مسجل في المجموعة",""))</f>
        <v/>
      </c>
    </row>
    <row r="228">
      <c r="A228" s="13" t="n"/>
      <c r="B228" s="5" t="n"/>
      <c r="C228" s="5" t="n"/>
      <c r="D228" s="5" t="n"/>
      <c r="E228" s="5" t="n"/>
      <c r="F228" s="6">
        <f>IF(C228&amp;""="","",IFERROR(INDEX('الطلاب'!$B$6:$B$505,MATCH(C228&amp;"",'الطلاب'!$A$6:$A$505,0))&amp;"","كود غير موجود"))</f>
        <v/>
      </c>
      <c r="G228" s="6">
        <f>IF(OR(B228&amp;""="",C228&amp;""=""),"",IF(COUNTIFS('الطلاب'!$A$6:$A$505,C228&amp;"",'الطلاب'!$D$6:$D$505,B228&amp;"")=0,"الطالب غير مسجل في المجموعة",""))</f>
        <v/>
      </c>
    </row>
    <row r="229">
      <c r="A229" s="13" t="n"/>
      <c r="B229" s="5" t="n"/>
      <c r="C229" s="5" t="n"/>
      <c r="D229" s="5" t="n"/>
      <c r="E229" s="5" t="n"/>
      <c r="F229" s="6">
        <f>IF(C229&amp;""="","",IFERROR(INDEX('الطلاب'!$B$6:$B$505,MATCH(C229&amp;"",'الطلاب'!$A$6:$A$505,0))&amp;"","كود غير موجود"))</f>
        <v/>
      </c>
      <c r="G229" s="6">
        <f>IF(OR(B229&amp;""="",C229&amp;""=""),"",IF(COUNTIFS('الطلاب'!$A$6:$A$505,C229&amp;"",'الطلاب'!$D$6:$D$505,B229&amp;"")=0,"الطالب غير مسجل في المجموعة",""))</f>
        <v/>
      </c>
    </row>
    <row r="230">
      <c r="A230" s="13" t="n"/>
      <c r="B230" s="5" t="n"/>
      <c r="C230" s="5" t="n"/>
      <c r="D230" s="5" t="n"/>
      <c r="E230" s="5" t="n"/>
      <c r="F230" s="6">
        <f>IF(C230&amp;""="","",IFERROR(INDEX('الطلاب'!$B$6:$B$505,MATCH(C230&amp;"",'الطلاب'!$A$6:$A$505,0))&amp;"","كود غير موجود"))</f>
        <v/>
      </c>
      <c r="G230" s="6">
        <f>IF(OR(B230&amp;""="",C230&amp;""=""),"",IF(COUNTIFS('الطلاب'!$A$6:$A$505,C230&amp;"",'الطلاب'!$D$6:$D$505,B230&amp;"")=0,"الطالب غير مسجل في المجموعة",""))</f>
        <v/>
      </c>
    </row>
    <row r="231">
      <c r="A231" s="13" t="n"/>
      <c r="B231" s="5" t="n"/>
      <c r="C231" s="5" t="n"/>
      <c r="D231" s="5" t="n"/>
      <c r="E231" s="5" t="n"/>
      <c r="F231" s="6">
        <f>IF(C231&amp;""="","",IFERROR(INDEX('الطلاب'!$B$6:$B$505,MATCH(C231&amp;"",'الطلاب'!$A$6:$A$505,0))&amp;"","كود غير موجود"))</f>
        <v/>
      </c>
      <c r="G231" s="6">
        <f>IF(OR(B231&amp;""="",C231&amp;""=""),"",IF(COUNTIFS('الطلاب'!$A$6:$A$505,C231&amp;"",'الطلاب'!$D$6:$D$505,B231&amp;"")=0,"الطالب غير مسجل في المجموعة",""))</f>
        <v/>
      </c>
    </row>
    <row r="232">
      <c r="A232" s="13" t="n"/>
      <c r="B232" s="5" t="n"/>
      <c r="C232" s="5" t="n"/>
      <c r="D232" s="5" t="n"/>
      <c r="E232" s="5" t="n"/>
      <c r="F232" s="6">
        <f>IF(C232&amp;""="","",IFERROR(INDEX('الطلاب'!$B$6:$B$505,MATCH(C232&amp;"",'الطلاب'!$A$6:$A$505,0))&amp;"","كود غير موجود"))</f>
        <v/>
      </c>
      <c r="G232" s="6">
        <f>IF(OR(B232&amp;""="",C232&amp;""=""),"",IF(COUNTIFS('الطلاب'!$A$6:$A$505,C232&amp;"",'الطلاب'!$D$6:$D$505,B232&amp;"")=0,"الطالب غير مسجل في المجموعة",""))</f>
        <v/>
      </c>
    </row>
    <row r="233">
      <c r="A233" s="13" t="n"/>
      <c r="B233" s="5" t="n"/>
      <c r="C233" s="5" t="n"/>
      <c r="D233" s="5" t="n"/>
      <c r="E233" s="5" t="n"/>
      <c r="F233" s="6">
        <f>IF(C233&amp;""="","",IFERROR(INDEX('الطلاب'!$B$6:$B$505,MATCH(C233&amp;"",'الطلاب'!$A$6:$A$505,0))&amp;"","كود غير موجود"))</f>
        <v/>
      </c>
      <c r="G233" s="6">
        <f>IF(OR(B233&amp;""="",C233&amp;""=""),"",IF(COUNTIFS('الطلاب'!$A$6:$A$505,C233&amp;"",'الطلاب'!$D$6:$D$505,B233&amp;"")=0,"الطالب غير مسجل في المجموعة",""))</f>
        <v/>
      </c>
    </row>
    <row r="234">
      <c r="A234" s="13" t="n"/>
      <c r="B234" s="5" t="n"/>
      <c r="C234" s="5" t="n"/>
      <c r="D234" s="5" t="n"/>
      <c r="E234" s="5" t="n"/>
      <c r="F234" s="6">
        <f>IF(C234&amp;""="","",IFERROR(INDEX('الطلاب'!$B$6:$B$505,MATCH(C234&amp;"",'الطلاب'!$A$6:$A$505,0))&amp;"","كود غير موجود"))</f>
        <v/>
      </c>
      <c r="G234" s="6">
        <f>IF(OR(B234&amp;""="",C234&amp;""=""),"",IF(COUNTIFS('الطلاب'!$A$6:$A$505,C234&amp;"",'الطلاب'!$D$6:$D$505,B234&amp;"")=0,"الطالب غير مسجل في المجموعة",""))</f>
        <v/>
      </c>
    </row>
    <row r="235">
      <c r="A235" s="13" t="n"/>
      <c r="B235" s="5" t="n"/>
      <c r="C235" s="5" t="n"/>
      <c r="D235" s="5" t="n"/>
      <c r="E235" s="5" t="n"/>
      <c r="F235" s="6">
        <f>IF(C235&amp;""="","",IFERROR(INDEX('الطلاب'!$B$6:$B$505,MATCH(C235&amp;"",'الطلاب'!$A$6:$A$505,0))&amp;"","كود غير موجود"))</f>
        <v/>
      </c>
      <c r="G235" s="6">
        <f>IF(OR(B235&amp;""="",C235&amp;""=""),"",IF(COUNTIFS('الطلاب'!$A$6:$A$505,C235&amp;"",'الطلاب'!$D$6:$D$505,B235&amp;"")=0,"الطالب غير مسجل في المجموعة",""))</f>
        <v/>
      </c>
    </row>
    <row r="236">
      <c r="A236" s="13" t="n"/>
      <c r="B236" s="5" t="n"/>
      <c r="C236" s="5" t="n"/>
      <c r="D236" s="5" t="n"/>
      <c r="E236" s="5" t="n"/>
      <c r="F236" s="6">
        <f>IF(C236&amp;""="","",IFERROR(INDEX('الطلاب'!$B$6:$B$505,MATCH(C236&amp;"",'الطلاب'!$A$6:$A$505,0))&amp;"","كود غير موجود"))</f>
        <v/>
      </c>
      <c r="G236" s="6">
        <f>IF(OR(B236&amp;""="",C236&amp;""=""),"",IF(COUNTIFS('الطلاب'!$A$6:$A$505,C236&amp;"",'الطلاب'!$D$6:$D$505,B236&amp;"")=0,"الطالب غير مسجل في المجموعة",""))</f>
        <v/>
      </c>
    </row>
    <row r="237">
      <c r="A237" s="13" t="n"/>
      <c r="B237" s="5" t="n"/>
      <c r="C237" s="5" t="n"/>
      <c r="D237" s="5" t="n"/>
      <c r="E237" s="5" t="n"/>
      <c r="F237" s="6">
        <f>IF(C237&amp;""="","",IFERROR(INDEX('الطلاب'!$B$6:$B$505,MATCH(C237&amp;"",'الطلاب'!$A$6:$A$505,0))&amp;"","كود غير موجود"))</f>
        <v/>
      </c>
      <c r="G237" s="6">
        <f>IF(OR(B237&amp;""="",C237&amp;""=""),"",IF(COUNTIFS('الطلاب'!$A$6:$A$505,C237&amp;"",'الطلاب'!$D$6:$D$505,B237&amp;"")=0,"الطالب غير مسجل في المجموعة",""))</f>
        <v/>
      </c>
    </row>
    <row r="238">
      <c r="A238" s="13" t="n"/>
      <c r="B238" s="5" t="n"/>
      <c r="C238" s="5" t="n"/>
      <c r="D238" s="5" t="n"/>
      <c r="E238" s="5" t="n"/>
      <c r="F238" s="6">
        <f>IF(C238&amp;""="","",IFERROR(INDEX('الطلاب'!$B$6:$B$505,MATCH(C238&amp;"",'الطلاب'!$A$6:$A$505,0))&amp;"","كود غير موجود"))</f>
        <v/>
      </c>
      <c r="G238" s="6">
        <f>IF(OR(B238&amp;""="",C238&amp;""=""),"",IF(COUNTIFS('الطلاب'!$A$6:$A$505,C238&amp;"",'الطلاب'!$D$6:$D$505,B238&amp;"")=0,"الطالب غير مسجل في المجموعة",""))</f>
        <v/>
      </c>
    </row>
    <row r="239">
      <c r="A239" s="13" t="n"/>
      <c r="B239" s="5" t="n"/>
      <c r="C239" s="5" t="n"/>
      <c r="D239" s="5" t="n"/>
      <c r="E239" s="5" t="n"/>
      <c r="F239" s="6">
        <f>IF(C239&amp;""="","",IFERROR(INDEX('الطلاب'!$B$6:$B$505,MATCH(C239&amp;"",'الطلاب'!$A$6:$A$505,0))&amp;"","كود غير موجود"))</f>
        <v/>
      </c>
      <c r="G239" s="6">
        <f>IF(OR(B239&amp;""="",C239&amp;""=""),"",IF(COUNTIFS('الطلاب'!$A$6:$A$505,C239&amp;"",'الطلاب'!$D$6:$D$505,B239&amp;"")=0,"الطالب غير مسجل في المجموعة",""))</f>
        <v/>
      </c>
    </row>
    <row r="240">
      <c r="A240" s="13" t="n"/>
      <c r="B240" s="5" t="n"/>
      <c r="C240" s="5" t="n"/>
      <c r="D240" s="5" t="n"/>
      <c r="E240" s="5" t="n"/>
      <c r="F240" s="6">
        <f>IF(C240&amp;""="","",IFERROR(INDEX('الطلاب'!$B$6:$B$505,MATCH(C240&amp;"",'الطلاب'!$A$6:$A$505,0))&amp;"","كود غير موجود"))</f>
        <v/>
      </c>
      <c r="G240" s="6">
        <f>IF(OR(B240&amp;""="",C240&amp;""=""),"",IF(COUNTIFS('الطلاب'!$A$6:$A$505,C240&amp;"",'الطلاب'!$D$6:$D$505,B240&amp;"")=0,"الطالب غير مسجل في المجموعة",""))</f>
        <v/>
      </c>
    </row>
    <row r="241">
      <c r="A241" s="13" t="n"/>
      <c r="B241" s="5" t="n"/>
      <c r="C241" s="5" t="n"/>
      <c r="D241" s="5" t="n"/>
      <c r="E241" s="5" t="n"/>
      <c r="F241" s="6">
        <f>IF(C241&amp;""="","",IFERROR(INDEX('الطلاب'!$B$6:$B$505,MATCH(C241&amp;"",'الطلاب'!$A$6:$A$505,0))&amp;"","كود غير موجود"))</f>
        <v/>
      </c>
      <c r="G241" s="6">
        <f>IF(OR(B241&amp;""="",C241&amp;""=""),"",IF(COUNTIFS('الطلاب'!$A$6:$A$505,C241&amp;"",'الطلاب'!$D$6:$D$505,B241&amp;"")=0,"الطالب غير مسجل في المجموعة",""))</f>
        <v/>
      </c>
    </row>
    <row r="242">
      <c r="A242" s="13" t="n"/>
      <c r="B242" s="5" t="n"/>
      <c r="C242" s="5" t="n"/>
      <c r="D242" s="5" t="n"/>
      <c r="E242" s="5" t="n"/>
      <c r="F242" s="6">
        <f>IF(C242&amp;""="","",IFERROR(INDEX('الطلاب'!$B$6:$B$505,MATCH(C242&amp;"",'الطلاب'!$A$6:$A$505,0))&amp;"","كود غير موجود"))</f>
        <v/>
      </c>
      <c r="G242" s="6">
        <f>IF(OR(B242&amp;""="",C242&amp;""=""),"",IF(COUNTIFS('الطلاب'!$A$6:$A$505,C242&amp;"",'الطلاب'!$D$6:$D$505,B242&amp;"")=0,"الطالب غير مسجل في المجموعة",""))</f>
        <v/>
      </c>
    </row>
    <row r="243">
      <c r="A243" s="13" t="n"/>
      <c r="B243" s="5" t="n"/>
      <c r="C243" s="5" t="n"/>
      <c r="D243" s="5" t="n"/>
      <c r="E243" s="5" t="n"/>
      <c r="F243" s="6">
        <f>IF(C243&amp;""="","",IFERROR(INDEX('الطلاب'!$B$6:$B$505,MATCH(C243&amp;"",'الطلاب'!$A$6:$A$505,0))&amp;"","كود غير موجود"))</f>
        <v/>
      </c>
      <c r="G243" s="6">
        <f>IF(OR(B243&amp;""="",C243&amp;""=""),"",IF(COUNTIFS('الطلاب'!$A$6:$A$505,C243&amp;"",'الطلاب'!$D$6:$D$505,B243&amp;"")=0,"الطالب غير مسجل في المجموعة",""))</f>
        <v/>
      </c>
    </row>
    <row r="244">
      <c r="A244" s="13" t="n"/>
      <c r="B244" s="5" t="n"/>
      <c r="C244" s="5" t="n"/>
      <c r="D244" s="5" t="n"/>
      <c r="E244" s="5" t="n"/>
      <c r="F244" s="6">
        <f>IF(C244&amp;""="","",IFERROR(INDEX('الطلاب'!$B$6:$B$505,MATCH(C244&amp;"",'الطلاب'!$A$6:$A$505,0))&amp;"","كود غير موجود"))</f>
        <v/>
      </c>
      <c r="G244" s="6">
        <f>IF(OR(B244&amp;""="",C244&amp;""=""),"",IF(COUNTIFS('الطلاب'!$A$6:$A$505,C244&amp;"",'الطلاب'!$D$6:$D$505,B244&amp;"")=0,"الطالب غير مسجل في المجموعة",""))</f>
        <v/>
      </c>
    </row>
    <row r="245">
      <c r="A245" s="13" t="n"/>
      <c r="B245" s="5" t="n"/>
      <c r="C245" s="5" t="n"/>
      <c r="D245" s="5" t="n"/>
      <c r="E245" s="5" t="n"/>
      <c r="F245" s="6">
        <f>IF(C245&amp;""="","",IFERROR(INDEX('الطلاب'!$B$6:$B$505,MATCH(C245&amp;"",'الطلاب'!$A$6:$A$505,0))&amp;"","كود غير موجود"))</f>
        <v/>
      </c>
      <c r="G245" s="6">
        <f>IF(OR(B245&amp;""="",C245&amp;""=""),"",IF(COUNTIFS('الطلاب'!$A$6:$A$505,C245&amp;"",'الطلاب'!$D$6:$D$505,B245&amp;"")=0,"الطالب غير مسجل في المجموعة",""))</f>
        <v/>
      </c>
    </row>
    <row r="246">
      <c r="A246" s="13" t="n"/>
      <c r="B246" s="5" t="n"/>
      <c r="C246" s="5" t="n"/>
      <c r="D246" s="5" t="n"/>
      <c r="E246" s="5" t="n"/>
      <c r="F246" s="6">
        <f>IF(C246&amp;""="","",IFERROR(INDEX('الطلاب'!$B$6:$B$505,MATCH(C246&amp;"",'الطلاب'!$A$6:$A$505,0))&amp;"","كود غير موجود"))</f>
        <v/>
      </c>
      <c r="G246" s="6">
        <f>IF(OR(B246&amp;""="",C246&amp;""=""),"",IF(COUNTIFS('الطلاب'!$A$6:$A$505,C246&amp;"",'الطلاب'!$D$6:$D$505,B246&amp;"")=0,"الطالب غير مسجل في المجموعة",""))</f>
        <v/>
      </c>
    </row>
    <row r="247">
      <c r="A247" s="13" t="n"/>
      <c r="B247" s="5" t="n"/>
      <c r="C247" s="5" t="n"/>
      <c r="D247" s="5" t="n"/>
      <c r="E247" s="5" t="n"/>
      <c r="F247" s="6">
        <f>IF(C247&amp;""="","",IFERROR(INDEX('الطلاب'!$B$6:$B$505,MATCH(C247&amp;"",'الطلاب'!$A$6:$A$505,0))&amp;"","كود غير موجود"))</f>
        <v/>
      </c>
      <c r="G247" s="6">
        <f>IF(OR(B247&amp;""="",C247&amp;""=""),"",IF(COUNTIFS('الطلاب'!$A$6:$A$505,C247&amp;"",'الطلاب'!$D$6:$D$505,B247&amp;"")=0,"الطالب غير مسجل في المجموعة",""))</f>
        <v/>
      </c>
    </row>
    <row r="248">
      <c r="A248" s="13" t="n"/>
      <c r="B248" s="5" t="n"/>
      <c r="C248" s="5" t="n"/>
      <c r="D248" s="5" t="n"/>
      <c r="E248" s="5" t="n"/>
      <c r="F248" s="6">
        <f>IF(C248&amp;""="","",IFERROR(INDEX('الطلاب'!$B$6:$B$505,MATCH(C248&amp;"",'الطلاب'!$A$6:$A$505,0))&amp;"","كود غير موجود"))</f>
        <v/>
      </c>
      <c r="G248" s="6">
        <f>IF(OR(B248&amp;""="",C248&amp;""=""),"",IF(COUNTIFS('الطلاب'!$A$6:$A$505,C248&amp;"",'الطلاب'!$D$6:$D$505,B248&amp;"")=0,"الطالب غير مسجل في المجموعة",""))</f>
        <v/>
      </c>
    </row>
    <row r="249">
      <c r="A249" s="13" t="n"/>
      <c r="B249" s="5" t="n"/>
      <c r="C249" s="5" t="n"/>
      <c r="D249" s="5" t="n"/>
      <c r="E249" s="5" t="n"/>
      <c r="F249" s="6">
        <f>IF(C249&amp;""="","",IFERROR(INDEX('الطلاب'!$B$6:$B$505,MATCH(C249&amp;"",'الطلاب'!$A$6:$A$505,0))&amp;"","كود غير موجود"))</f>
        <v/>
      </c>
      <c r="G249" s="6">
        <f>IF(OR(B249&amp;""="",C249&amp;""=""),"",IF(COUNTIFS('الطلاب'!$A$6:$A$505,C249&amp;"",'الطلاب'!$D$6:$D$505,B249&amp;"")=0,"الطالب غير مسجل في المجموعة",""))</f>
        <v/>
      </c>
    </row>
    <row r="250">
      <c r="A250" s="13" t="n"/>
      <c r="B250" s="5" t="n"/>
      <c r="C250" s="5" t="n"/>
      <c r="D250" s="5" t="n"/>
      <c r="E250" s="5" t="n"/>
      <c r="F250" s="6">
        <f>IF(C250&amp;""="","",IFERROR(INDEX('الطلاب'!$B$6:$B$505,MATCH(C250&amp;"",'الطلاب'!$A$6:$A$505,0))&amp;"","كود غير موجود"))</f>
        <v/>
      </c>
      <c r="G250" s="6">
        <f>IF(OR(B250&amp;""="",C250&amp;""=""),"",IF(COUNTIFS('الطلاب'!$A$6:$A$505,C250&amp;"",'الطلاب'!$D$6:$D$505,B250&amp;"")=0,"الطالب غير مسجل في المجموعة",""))</f>
        <v/>
      </c>
    </row>
    <row r="251">
      <c r="A251" s="13" t="n"/>
      <c r="B251" s="5" t="n"/>
      <c r="C251" s="5" t="n"/>
      <c r="D251" s="5" t="n"/>
      <c r="E251" s="5" t="n"/>
      <c r="F251" s="6">
        <f>IF(C251&amp;""="","",IFERROR(INDEX('الطلاب'!$B$6:$B$505,MATCH(C251&amp;"",'الطلاب'!$A$6:$A$505,0))&amp;"","كود غير موجود"))</f>
        <v/>
      </c>
      <c r="G251" s="6">
        <f>IF(OR(B251&amp;""="",C251&amp;""=""),"",IF(COUNTIFS('الطلاب'!$A$6:$A$505,C251&amp;"",'الطلاب'!$D$6:$D$505,B251&amp;"")=0,"الطالب غير مسجل في المجموعة",""))</f>
        <v/>
      </c>
    </row>
    <row r="252">
      <c r="A252" s="13" t="n"/>
      <c r="B252" s="5" t="n"/>
      <c r="C252" s="5" t="n"/>
      <c r="D252" s="5" t="n"/>
      <c r="E252" s="5" t="n"/>
      <c r="F252" s="6">
        <f>IF(C252&amp;""="","",IFERROR(INDEX('الطلاب'!$B$6:$B$505,MATCH(C252&amp;"",'الطلاب'!$A$6:$A$505,0))&amp;"","كود غير موجود"))</f>
        <v/>
      </c>
      <c r="G252" s="6">
        <f>IF(OR(B252&amp;""="",C252&amp;""=""),"",IF(COUNTIFS('الطلاب'!$A$6:$A$505,C252&amp;"",'الطلاب'!$D$6:$D$505,B252&amp;"")=0,"الطالب غير مسجل في المجموعة",""))</f>
        <v/>
      </c>
    </row>
    <row r="253">
      <c r="A253" s="13" t="n"/>
      <c r="B253" s="5" t="n"/>
      <c r="C253" s="5" t="n"/>
      <c r="D253" s="5" t="n"/>
      <c r="E253" s="5" t="n"/>
      <c r="F253" s="6">
        <f>IF(C253&amp;""="","",IFERROR(INDEX('الطلاب'!$B$6:$B$505,MATCH(C253&amp;"",'الطلاب'!$A$6:$A$505,0))&amp;"","كود غير موجود"))</f>
        <v/>
      </c>
      <c r="G253" s="6">
        <f>IF(OR(B253&amp;""="",C253&amp;""=""),"",IF(COUNTIFS('الطلاب'!$A$6:$A$505,C253&amp;"",'الطلاب'!$D$6:$D$505,B253&amp;"")=0,"الطالب غير مسجل في المجموعة",""))</f>
        <v/>
      </c>
    </row>
    <row r="254">
      <c r="A254" s="13" t="n"/>
      <c r="B254" s="5" t="n"/>
      <c r="C254" s="5" t="n"/>
      <c r="D254" s="5" t="n"/>
      <c r="E254" s="5" t="n"/>
      <c r="F254" s="6">
        <f>IF(C254&amp;""="","",IFERROR(INDEX('الطلاب'!$B$6:$B$505,MATCH(C254&amp;"",'الطلاب'!$A$6:$A$505,0))&amp;"","كود غير موجود"))</f>
        <v/>
      </c>
      <c r="G254" s="6">
        <f>IF(OR(B254&amp;""="",C254&amp;""=""),"",IF(COUNTIFS('الطلاب'!$A$6:$A$505,C254&amp;"",'الطلاب'!$D$6:$D$505,B254&amp;"")=0,"الطالب غير مسجل في المجموعة",""))</f>
        <v/>
      </c>
    </row>
    <row r="255">
      <c r="A255" s="13" t="n"/>
      <c r="B255" s="5" t="n"/>
      <c r="C255" s="5" t="n"/>
      <c r="D255" s="5" t="n"/>
      <c r="E255" s="5" t="n"/>
      <c r="F255" s="6">
        <f>IF(C255&amp;""="","",IFERROR(INDEX('الطلاب'!$B$6:$B$505,MATCH(C255&amp;"",'الطلاب'!$A$6:$A$505,0))&amp;"","كود غير موجود"))</f>
        <v/>
      </c>
      <c r="G255" s="6">
        <f>IF(OR(B255&amp;""="",C255&amp;""=""),"",IF(COUNTIFS('الطلاب'!$A$6:$A$505,C255&amp;"",'الطلاب'!$D$6:$D$505,B255&amp;"")=0,"الطالب غير مسجل في المجموعة",""))</f>
        <v/>
      </c>
    </row>
    <row r="256">
      <c r="A256" s="13" t="n"/>
      <c r="B256" s="5" t="n"/>
      <c r="C256" s="5" t="n"/>
      <c r="D256" s="5" t="n"/>
      <c r="E256" s="5" t="n"/>
      <c r="F256" s="6">
        <f>IF(C256&amp;""="","",IFERROR(INDEX('الطلاب'!$B$6:$B$505,MATCH(C256&amp;"",'الطلاب'!$A$6:$A$505,0))&amp;"","كود غير موجود"))</f>
        <v/>
      </c>
      <c r="G256" s="6">
        <f>IF(OR(B256&amp;""="",C256&amp;""=""),"",IF(COUNTIFS('الطلاب'!$A$6:$A$505,C256&amp;"",'الطلاب'!$D$6:$D$505,B256&amp;"")=0,"الطالب غير مسجل في المجموعة",""))</f>
        <v/>
      </c>
    </row>
    <row r="257">
      <c r="A257" s="13" t="n"/>
      <c r="B257" s="5" t="n"/>
      <c r="C257" s="5" t="n"/>
      <c r="D257" s="5" t="n"/>
      <c r="E257" s="5" t="n"/>
      <c r="F257" s="6">
        <f>IF(C257&amp;""="","",IFERROR(INDEX('الطلاب'!$B$6:$B$505,MATCH(C257&amp;"",'الطلاب'!$A$6:$A$505,0))&amp;"","كود غير موجود"))</f>
        <v/>
      </c>
      <c r="G257" s="6">
        <f>IF(OR(B257&amp;""="",C257&amp;""=""),"",IF(COUNTIFS('الطلاب'!$A$6:$A$505,C257&amp;"",'الطلاب'!$D$6:$D$505,B257&amp;"")=0,"الطالب غير مسجل في المجموعة",""))</f>
        <v/>
      </c>
    </row>
    <row r="258">
      <c r="A258" s="13" t="n"/>
      <c r="B258" s="5" t="n"/>
      <c r="C258" s="5" t="n"/>
      <c r="D258" s="5" t="n"/>
      <c r="E258" s="5" t="n"/>
      <c r="F258" s="6">
        <f>IF(C258&amp;""="","",IFERROR(INDEX('الطلاب'!$B$6:$B$505,MATCH(C258&amp;"",'الطلاب'!$A$6:$A$505,0))&amp;"","كود غير موجود"))</f>
        <v/>
      </c>
      <c r="G258" s="6">
        <f>IF(OR(B258&amp;""="",C258&amp;""=""),"",IF(COUNTIFS('الطلاب'!$A$6:$A$505,C258&amp;"",'الطلاب'!$D$6:$D$505,B258&amp;"")=0,"الطالب غير مسجل في المجموعة",""))</f>
        <v/>
      </c>
    </row>
    <row r="259">
      <c r="A259" s="13" t="n"/>
      <c r="B259" s="5" t="n"/>
      <c r="C259" s="5" t="n"/>
      <c r="D259" s="5" t="n"/>
      <c r="E259" s="5" t="n"/>
      <c r="F259" s="6">
        <f>IF(C259&amp;""="","",IFERROR(INDEX('الطلاب'!$B$6:$B$505,MATCH(C259&amp;"",'الطلاب'!$A$6:$A$505,0))&amp;"","كود غير موجود"))</f>
        <v/>
      </c>
      <c r="G259" s="6">
        <f>IF(OR(B259&amp;""="",C259&amp;""=""),"",IF(COUNTIFS('الطلاب'!$A$6:$A$505,C259&amp;"",'الطلاب'!$D$6:$D$505,B259&amp;"")=0,"الطالب غير مسجل في المجموعة",""))</f>
        <v/>
      </c>
    </row>
    <row r="260">
      <c r="A260" s="13" t="n"/>
      <c r="B260" s="5" t="n"/>
      <c r="C260" s="5" t="n"/>
      <c r="D260" s="5" t="n"/>
      <c r="E260" s="5" t="n"/>
      <c r="F260" s="6">
        <f>IF(C260&amp;""="","",IFERROR(INDEX('الطلاب'!$B$6:$B$505,MATCH(C260&amp;"",'الطلاب'!$A$6:$A$505,0))&amp;"","كود غير موجود"))</f>
        <v/>
      </c>
      <c r="G260" s="6">
        <f>IF(OR(B260&amp;""="",C260&amp;""=""),"",IF(COUNTIFS('الطلاب'!$A$6:$A$505,C260&amp;"",'الطلاب'!$D$6:$D$505,B260&amp;"")=0,"الطالب غير مسجل في المجموعة",""))</f>
        <v/>
      </c>
    </row>
    <row r="261">
      <c r="A261" s="13" t="n"/>
      <c r="B261" s="5" t="n"/>
      <c r="C261" s="5" t="n"/>
      <c r="D261" s="5" t="n"/>
      <c r="E261" s="5" t="n"/>
      <c r="F261" s="6">
        <f>IF(C261&amp;""="","",IFERROR(INDEX('الطلاب'!$B$6:$B$505,MATCH(C261&amp;"",'الطلاب'!$A$6:$A$505,0))&amp;"","كود غير موجود"))</f>
        <v/>
      </c>
      <c r="G261" s="6">
        <f>IF(OR(B261&amp;""="",C261&amp;""=""),"",IF(COUNTIFS('الطلاب'!$A$6:$A$505,C261&amp;"",'الطلاب'!$D$6:$D$505,B261&amp;"")=0,"الطالب غير مسجل في المجموعة",""))</f>
        <v/>
      </c>
    </row>
    <row r="262">
      <c r="A262" s="13" t="n"/>
      <c r="B262" s="5" t="n"/>
      <c r="C262" s="5" t="n"/>
      <c r="D262" s="5" t="n"/>
      <c r="E262" s="5" t="n"/>
      <c r="F262" s="6">
        <f>IF(C262&amp;""="","",IFERROR(INDEX('الطلاب'!$B$6:$B$505,MATCH(C262&amp;"",'الطلاب'!$A$6:$A$505,0))&amp;"","كود غير موجود"))</f>
        <v/>
      </c>
      <c r="G262" s="6">
        <f>IF(OR(B262&amp;""="",C262&amp;""=""),"",IF(COUNTIFS('الطلاب'!$A$6:$A$505,C262&amp;"",'الطلاب'!$D$6:$D$505,B262&amp;"")=0,"الطالب غير مسجل في المجموعة",""))</f>
        <v/>
      </c>
    </row>
    <row r="263">
      <c r="A263" s="13" t="n"/>
      <c r="B263" s="5" t="n"/>
      <c r="C263" s="5" t="n"/>
      <c r="D263" s="5" t="n"/>
      <c r="E263" s="5" t="n"/>
      <c r="F263" s="6">
        <f>IF(C263&amp;""="","",IFERROR(INDEX('الطلاب'!$B$6:$B$505,MATCH(C263&amp;"",'الطلاب'!$A$6:$A$505,0))&amp;"","كود غير موجود"))</f>
        <v/>
      </c>
      <c r="G263" s="6">
        <f>IF(OR(B263&amp;""="",C263&amp;""=""),"",IF(COUNTIFS('الطلاب'!$A$6:$A$505,C263&amp;"",'الطلاب'!$D$6:$D$505,B263&amp;"")=0,"الطالب غير مسجل في المجموعة",""))</f>
        <v/>
      </c>
    </row>
    <row r="264">
      <c r="A264" s="13" t="n"/>
      <c r="B264" s="5" t="n"/>
      <c r="C264" s="5" t="n"/>
      <c r="D264" s="5" t="n"/>
      <c r="E264" s="5" t="n"/>
      <c r="F264" s="6">
        <f>IF(C264&amp;""="","",IFERROR(INDEX('الطلاب'!$B$6:$B$505,MATCH(C264&amp;"",'الطلاب'!$A$6:$A$505,0))&amp;"","كود غير موجود"))</f>
        <v/>
      </c>
      <c r="G264" s="6">
        <f>IF(OR(B264&amp;""="",C264&amp;""=""),"",IF(COUNTIFS('الطلاب'!$A$6:$A$505,C264&amp;"",'الطلاب'!$D$6:$D$505,B264&amp;"")=0,"الطالب غير مسجل في المجموعة",""))</f>
        <v/>
      </c>
    </row>
    <row r="265">
      <c r="A265" s="13" t="n"/>
      <c r="B265" s="5" t="n"/>
      <c r="C265" s="5" t="n"/>
      <c r="D265" s="5" t="n"/>
      <c r="E265" s="5" t="n"/>
      <c r="F265" s="6">
        <f>IF(C265&amp;""="","",IFERROR(INDEX('الطلاب'!$B$6:$B$505,MATCH(C265&amp;"",'الطلاب'!$A$6:$A$505,0))&amp;"","كود غير موجود"))</f>
        <v/>
      </c>
      <c r="G265" s="6">
        <f>IF(OR(B265&amp;""="",C265&amp;""=""),"",IF(COUNTIFS('الطلاب'!$A$6:$A$505,C265&amp;"",'الطلاب'!$D$6:$D$505,B265&amp;"")=0,"الطالب غير مسجل في المجموعة",""))</f>
        <v/>
      </c>
    </row>
    <row r="266">
      <c r="A266" s="13" t="n"/>
      <c r="B266" s="5" t="n"/>
      <c r="C266" s="5" t="n"/>
      <c r="D266" s="5" t="n"/>
      <c r="E266" s="5" t="n"/>
      <c r="F266" s="6">
        <f>IF(C266&amp;""="","",IFERROR(INDEX('الطلاب'!$B$6:$B$505,MATCH(C266&amp;"",'الطلاب'!$A$6:$A$505,0))&amp;"","كود غير موجود"))</f>
        <v/>
      </c>
      <c r="G266" s="6">
        <f>IF(OR(B266&amp;""="",C266&amp;""=""),"",IF(COUNTIFS('الطلاب'!$A$6:$A$505,C266&amp;"",'الطلاب'!$D$6:$D$505,B266&amp;"")=0,"الطالب غير مسجل في المجموعة",""))</f>
        <v/>
      </c>
    </row>
    <row r="267">
      <c r="A267" s="13" t="n"/>
      <c r="B267" s="5" t="n"/>
      <c r="C267" s="5" t="n"/>
      <c r="D267" s="5" t="n"/>
      <c r="E267" s="5" t="n"/>
      <c r="F267" s="6">
        <f>IF(C267&amp;""="","",IFERROR(INDEX('الطلاب'!$B$6:$B$505,MATCH(C267&amp;"",'الطلاب'!$A$6:$A$505,0))&amp;"","كود غير موجود"))</f>
        <v/>
      </c>
      <c r="G267" s="6">
        <f>IF(OR(B267&amp;""="",C267&amp;""=""),"",IF(COUNTIFS('الطلاب'!$A$6:$A$505,C267&amp;"",'الطلاب'!$D$6:$D$505,B267&amp;"")=0,"الطالب غير مسجل في المجموعة",""))</f>
        <v/>
      </c>
    </row>
    <row r="268">
      <c r="A268" s="13" t="n"/>
      <c r="B268" s="5" t="n"/>
      <c r="C268" s="5" t="n"/>
      <c r="D268" s="5" t="n"/>
      <c r="E268" s="5" t="n"/>
      <c r="F268" s="6">
        <f>IF(C268&amp;""="","",IFERROR(INDEX('الطلاب'!$B$6:$B$505,MATCH(C268&amp;"",'الطلاب'!$A$6:$A$505,0))&amp;"","كود غير موجود"))</f>
        <v/>
      </c>
      <c r="G268" s="6">
        <f>IF(OR(B268&amp;""="",C268&amp;""=""),"",IF(COUNTIFS('الطلاب'!$A$6:$A$505,C268&amp;"",'الطلاب'!$D$6:$D$505,B268&amp;"")=0,"الطالب غير مسجل في المجموعة",""))</f>
        <v/>
      </c>
    </row>
    <row r="269">
      <c r="A269" s="13" t="n"/>
      <c r="B269" s="5" t="n"/>
      <c r="C269" s="5" t="n"/>
      <c r="D269" s="5" t="n"/>
      <c r="E269" s="5" t="n"/>
      <c r="F269" s="6">
        <f>IF(C269&amp;""="","",IFERROR(INDEX('الطلاب'!$B$6:$B$505,MATCH(C269&amp;"",'الطلاب'!$A$6:$A$505,0))&amp;"","كود غير موجود"))</f>
        <v/>
      </c>
      <c r="G269" s="6">
        <f>IF(OR(B269&amp;""="",C269&amp;""=""),"",IF(COUNTIFS('الطلاب'!$A$6:$A$505,C269&amp;"",'الطلاب'!$D$6:$D$505,B269&amp;"")=0,"الطالب غير مسجل في المجموعة",""))</f>
        <v/>
      </c>
    </row>
    <row r="270">
      <c r="A270" s="13" t="n"/>
      <c r="B270" s="5" t="n"/>
      <c r="C270" s="5" t="n"/>
      <c r="D270" s="5" t="n"/>
      <c r="E270" s="5" t="n"/>
      <c r="F270" s="6">
        <f>IF(C270&amp;""="","",IFERROR(INDEX('الطلاب'!$B$6:$B$505,MATCH(C270&amp;"",'الطلاب'!$A$6:$A$505,0))&amp;"","كود غير موجود"))</f>
        <v/>
      </c>
      <c r="G270" s="6">
        <f>IF(OR(B270&amp;""="",C270&amp;""=""),"",IF(COUNTIFS('الطلاب'!$A$6:$A$505,C270&amp;"",'الطلاب'!$D$6:$D$505,B270&amp;"")=0,"الطالب غير مسجل في المجموعة",""))</f>
        <v/>
      </c>
    </row>
    <row r="271">
      <c r="A271" s="13" t="n"/>
      <c r="B271" s="5" t="n"/>
      <c r="C271" s="5" t="n"/>
      <c r="D271" s="5" t="n"/>
      <c r="E271" s="5" t="n"/>
      <c r="F271" s="6">
        <f>IF(C271&amp;""="","",IFERROR(INDEX('الطلاب'!$B$6:$B$505,MATCH(C271&amp;"",'الطلاب'!$A$6:$A$505,0))&amp;"","كود غير موجود"))</f>
        <v/>
      </c>
      <c r="G271" s="6">
        <f>IF(OR(B271&amp;""="",C271&amp;""=""),"",IF(COUNTIFS('الطلاب'!$A$6:$A$505,C271&amp;"",'الطلاب'!$D$6:$D$505,B271&amp;"")=0,"الطالب غير مسجل في المجموعة",""))</f>
        <v/>
      </c>
    </row>
    <row r="272">
      <c r="A272" s="13" t="n"/>
      <c r="B272" s="5" t="n"/>
      <c r="C272" s="5" t="n"/>
      <c r="D272" s="5" t="n"/>
      <c r="E272" s="5" t="n"/>
      <c r="F272" s="6">
        <f>IF(C272&amp;""="","",IFERROR(INDEX('الطلاب'!$B$6:$B$505,MATCH(C272&amp;"",'الطلاب'!$A$6:$A$505,0))&amp;"","كود غير موجود"))</f>
        <v/>
      </c>
      <c r="G272" s="6">
        <f>IF(OR(B272&amp;""="",C272&amp;""=""),"",IF(COUNTIFS('الطلاب'!$A$6:$A$505,C272&amp;"",'الطلاب'!$D$6:$D$505,B272&amp;"")=0,"الطالب غير مسجل في المجموعة",""))</f>
        <v/>
      </c>
    </row>
    <row r="273">
      <c r="A273" s="13" t="n"/>
      <c r="B273" s="5" t="n"/>
      <c r="C273" s="5" t="n"/>
      <c r="D273" s="5" t="n"/>
      <c r="E273" s="5" t="n"/>
      <c r="F273" s="6">
        <f>IF(C273&amp;""="","",IFERROR(INDEX('الطلاب'!$B$6:$B$505,MATCH(C273&amp;"",'الطلاب'!$A$6:$A$505,0))&amp;"","كود غير موجود"))</f>
        <v/>
      </c>
      <c r="G273" s="6">
        <f>IF(OR(B273&amp;""="",C273&amp;""=""),"",IF(COUNTIFS('الطلاب'!$A$6:$A$505,C273&amp;"",'الطلاب'!$D$6:$D$505,B273&amp;"")=0,"الطالب غير مسجل في المجموعة",""))</f>
        <v/>
      </c>
    </row>
    <row r="274">
      <c r="A274" s="13" t="n"/>
      <c r="B274" s="5" t="n"/>
      <c r="C274" s="5" t="n"/>
      <c r="D274" s="5" t="n"/>
      <c r="E274" s="5" t="n"/>
      <c r="F274" s="6">
        <f>IF(C274&amp;""="","",IFERROR(INDEX('الطلاب'!$B$6:$B$505,MATCH(C274&amp;"",'الطلاب'!$A$6:$A$505,0))&amp;"","كود غير موجود"))</f>
        <v/>
      </c>
      <c r="G274" s="6">
        <f>IF(OR(B274&amp;""="",C274&amp;""=""),"",IF(COUNTIFS('الطلاب'!$A$6:$A$505,C274&amp;"",'الطلاب'!$D$6:$D$505,B274&amp;"")=0,"الطالب غير مسجل في المجموعة",""))</f>
        <v/>
      </c>
    </row>
    <row r="275">
      <c r="A275" s="13" t="n"/>
      <c r="B275" s="5" t="n"/>
      <c r="C275" s="5" t="n"/>
      <c r="D275" s="5" t="n"/>
      <c r="E275" s="5" t="n"/>
      <c r="F275" s="6">
        <f>IF(C275&amp;""="","",IFERROR(INDEX('الطلاب'!$B$6:$B$505,MATCH(C275&amp;"",'الطلاب'!$A$6:$A$505,0))&amp;"","كود غير موجود"))</f>
        <v/>
      </c>
      <c r="G275" s="6">
        <f>IF(OR(B275&amp;""="",C275&amp;""=""),"",IF(COUNTIFS('الطلاب'!$A$6:$A$505,C275&amp;"",'الطلاب'!$D$6:$D$505,B275&amp;"")=0,"الطالب غير مسجل في المجموعة",""))</f>
        <v/>
      </c>
    </row>
    <row r="276">
      <c r="A276" s="13" t="n"/>
      <c r="B276" s="5" t="n"/>
      <c r="C276" s="5" t="n"/>
      <c r="D276" s="5" t="n"/>
      <c r="E276" s="5" t="n"/>
      <c r="F276" s="6">
        <f>IF(C276&amp;""="","",IFERROR(INDEX('الطلاب'!$B$6:$B$505,MATCH(C276&amp;"",'الطلاب'!$A$6:$A$505,0))&amp;"","كود غير موجود"))</f>
        <v/>
      </c>
      <c r="G276" s="6">
        <f>IF(OR(B276&amp;""="",C276&amp;""=""),"",IF(COUNTIFS('الطلاب'!$A$6:$A$505,C276&amp;"",'الطلاب'!$D$6:$D$505,B276&amp;"")=0,"الطالب غير مسجل في المجموعة",""))</f>
        <v/>
      </c>
    </row>
    <row r="277">
      <c r="A277" s="13" t="n"/>
      <c r="B277" s="5" t="n"/>
      <c r="C277" s="5" t="n"/>
      <c r="D277" s="5" t="n"/>
      <c r="E277" s="5" t="n"/>
      <c r="F277" s="6">
        <f>IF(C277&amp;""="","",IFERROR(INDEX('الطلاب'!$B$6:$B$505,MATCH(C277&amp;"",'الطلاب'!$A$6:$A$505,0))&amp;"","كود غير موجود"))</f>
        <v/>
      </c>
      <c r="G277" s="6">
        <f>IF(OR(B277&amp;""="",C277&amp;""=""),"",IF(COUNTIFS('الطلاب'!$A$6:$A$505,C277&amp;"",'الطلاب'!$D$6:$D$505,B277&amp;"")=0,"الطالب غير مسجل في المجموعة",""))</f>
        <v/>
      </c>
    </row>
    <row r="278">
      <c r="A278" s="13" t="n"/>
      <c r="B278" s="5" t="n"/>
      <c r="C278" s="5" t="n"/>
      <c r="D278" s="5" t="n"/>
      <c r="E278" s="5" t="n"/>
      <c r="F278" s="6">
        <f>IF(C278&amp;""="","",IFERROR(INDEX('الطلاب'!$B$6:$B$505,MATCH(C278&amp;"",'الطلاب'!$A$6:$A$505,0))&amp;"","كود غير موجود"))</f>
        <v/>
      </c>
      <c r="G278" s="6">
        <f>IF(OR(B278&amp;""="",C278&amp;""=""),"",IF(COUNTIFS('الطلاب'!$A$6:$A$505,C278&amp;"",'الطلاب'!$D$6:$D$505,B278&amp;"")=0,"الطالب غير مسجل في المجموعة",""))</f>
        <v/>
      </c>
    </row>
    <row r="279">
      <c r="A279" s="13" t="n"/>
      <c r="B279" s="5" t="n"/>
      <c r="C279" s="5" t="n"/>
      <c r="D279" s="5" t="n"/>
      <c r="E279" s="5" t="n"/>
      <c r="F279" s="6">
        <f>IF(C279&amp;""="","",IFERROR(INDEX('الطلاب'!$B$6:$B$505,MATCH(C279&amp;"",'الطلاب'!$A$6:$A$505,0))&amp;"","كود غير موجود"))</f>
        <v/>
      </c>
      <c r="G279" s="6">
        <f>IF(OR(B279&amp;""="",C279&amp;""=""),"",IF(COUNTIFS('الطلاب'!$A$6:$A$505,C279&amp;"",'الطلاب'!$D$6:$D$505,B279&amp;"")=0,"الطالب غير مسجل في المجموعة",""))</f>
        <v/>
      </c>
    </row>
    <row r="280">
      <c r="A280" s="13" t="n"/>
      <c r="B280" s="5" t="n"/>
      <c r="C280" s="5" t="n"/>
      <c r="D280" s="5" t="n"/>
      <c r="E280" s="5" t="n"/>
      <c r="F280" s="6">
        <f>IF(C280&amp;""="","",IFERROR(INDEX('الطلاب'!$B$6:$B$505,MATCH(C280&amp;"",'الطلاب'!$A$6:$A$505,0))&amp;"","كود غير موجود"))</f>
        <v/>
      </c>
      <c r="G280" s="6">
        <f>IF(OR(B280&amp;""="",C280&amp;""=""),"",IF(COUNTIFS('الطلاب'!$A$6:$A$505,C280&amp;"",'الطلاب'!$D$6:$D$505,B280&amp;"")=0,"الطالب غير مسجل في المجموعة",""))</f>
        <v/>
      </c>
    </row>
    <row r="281">
      <c r="A281" s="13" t="n"/>
      <c r="B281" s="5" t="n"/>
      <c r="C281" s="5" t="n"/>
      <c r="D281" s="5" t="n"/>
      <c r="E281" s="5" t="n"/>
      <c r="F281" s="6">
        <f>IF(C281&amp;""="","",IFERROR(INDEX('الطلاب'!$B$6:$B$505,MATCH(C281&amp;"",'الطلاب'!$A$6:$A$505,0))&amp;"","كود غير موجود"))</f>
        <v/>
      </c>
      <c r="G281" s="6">
        <f>IF(OR(B281&amp;""="",C281&amp;""=""),"",IF(COUNTIFS('الطلاب'!$A$6:$A$505,C281&amp;"",'الطلاب'!$D$6:$D$505,B281&amp;"")=0,"الطالب غير مسجل في المجموعة",""))</f>
        <v/>
      </c>
    </row>
    <row r="282">
      <c r="A282" s="13" t="n"/>
      <c r="B282" s="5" t="n"/>
      <c r="C282" s="5" t="n"/>
      <c r="D282" s="5" t="n"/>
      <c r="E282" s="5" t="n"/>
      <c r="F282" s="6">
        <f>IF(C282&amp;""="","",IFERROR(INDEX('الطلاب'!$B$6:$B$505,MATCH(C282&amp;"",'الطلاب'!$A$6:$A$505,0))&amp;"","كود غير موجود"))</f>
        <v/>
      </c>
      <c r="G282" s="6">
        <f>IF(OR(B282&amp;""="",C282&amp;""=""),"",IF(COUNTIFS('الطلاب'!$A$6:$A$505,C282&amp;"",'الطلاب'!$D$6:$D$505,B282&amp;"")=0,"الطالب غير مسجل في المجموعة",""))</f>
        <v/>
      </c>
    </row>
    <row r="283">
      <c r="A283" s="13" t="n"/>
      <c r="B283" s="5" t="n"/>
      <c r="C283" s="5" t="n"/>
      <c r="D283" s="5" t="n"/>
      <c r="E283" s="5" t="n"/>
      <c r="F283" s="6">
        <f>IF(C283&amp;""="","",IFERROR(INDEX('الطلاب'!$B$6:$B$505,MATCH(C283&amp;"",'الطلاب'!$A$6:$A$505,0))&amp;"","كود غير موجود"))</f>
        <v/>
      </c>
      <c r="G283" s="6">
        <f>IF(OR(B283&amp;""="",C283&amp;""=""),"",IF(COUNTIFS('الطلاب'!$A$6:$A$505,C283&amp;"",'الطلاب'!$D$6:$D$505,B283&amp;"")=0,"الطالب غير مسجل في المجموعة",""))</f>
        <v/>
      </c>
    </row>
    <row r="284">
      <c r="A284" s="13" t="n"/>
      <c r="B284" s="5" t="n"/>
      <c r="C284" s="5" t="n"/>
      <c r="D284" s="5" t="n"/>
      <c r="E284" s="5" t="n"/>
      <c r="F284" s="6">
        <f>IF(C284&amp;""="","",IFERROR(INDEX('الطلاب'!$B$6:$B$505,MATCH(C284&amp;"",'الطلاب'!$A$6:$A$505,0))&amp;"","كود غير موجود"))</f>
        <v/>
      </c>
      <c r="G284" s="6">
        <f>IF(OR(B284&amp;""="",C284&amp;""=""),"",IF(COUNTIFS('الطلاب'!$A$6:$A$505,C284&amp;"",'الطلاب'!$D$6:$D$505,B284&amp;"")=0,"الطالب غير مسجل في المجموعة",""))</f>
        <v/>
      </c>
    </row>
    <row r="285">
      <c r="A285" s="13" t="n"/>
      <c r="B285" s="5" t="n"/>
      <c r="C285" s="5" t="n"/>
      <c r="D285" s="5" t="n"/>
      <c r="E285" s="5" t="n"/>
      <c r="F285" s="6">
        <f>IF(C285&amp;""="","",IFERROR(INDEX('الطلاب'!$B$6:$B$505,MATCH(C285&amp;"",'الطلاب'!$A$6:$A$505,0))&amp;"","كود غير موجود"))</f>
        <v/>
      </c>
      <c r="G285" s="6">
        <f>IF(OR(B285&amp;""="",C285&amp;""=""),"",IF(COUNTIFS('الطلاب'!$A$6:$A$505,C285&amp;"",'الطلاب'!$D$6:$D$505,B285&amp;"")=0,"الطالب غير مسجل في المجموعة",""))</f>
        <v/>
      </c>
    </row>
    <row r="286">
      <c r="A286" s="13" t="n"/>
      <c r="B286" s="5" t="n"/>
      <c r="C286" s="5" t="n"/>
      <c r="D286" s="5" t="n"/>
      <c r="E286" s="5" t="n"/>
      <c r="F286" s="6">
        <f>IF(C286&amp;""="","",IFERROR(INDEX('الطلاب'!$B$6:$B$505,MATCH(C286&amp;"",'الطلاب'!$A$6:$A$505,0))&amp;"","كود غير موجود"))</f>
        <v/>
      </c>
      <c r="G286" s="6">
        <f>IF(OR(B286&amp;""="",C286&amp;""=""),"",IF(COUNTIFS('الطلاب'!$A$6:$A$505,C286&amp;"",'الطلاب'!$D$6:$D$505,B286&amp;"")=0,"الطالب غير مسجل في المجموعة",""))</f>
        <v/>
      </c>
    </row>
    <row r="287">
      <c r="A287" s="13" t="n"/>
      <c r="B287" s="5" t="n"/>
      <c r="C287" s="5" t="n"/>
      <c r="D287" s="5" t="n"/>
      <c r="E287" s="5" t="n"/>
      <c r="F287" s="6">
        <f>IF(C287&amp;""="","",IFERROR(INDEX('الطلاب'!$B$6:$B$505,MATCH(C287&amp;"",'الطلاب'!$A$6:$A$505,0))&amp;"","كود غير موجود"))</f>
        <v/>
      </c>
      <c r="G287" s="6">
        <f>IF(OR(B287&amp;""="",C287&amp;""=""),"",IF(COUNTIFS('الطلاب'!$A$6:$A$505,C287&amp;"",'الطلاب'!$D$6:$D$505,B287&amp;"")=0,"الطالب غير مسجل في المجموعة",""))</f>
        <v/>
      </c>
    </row>
    <row r="288">
      <c r="A288" s="13" t="n"/>
      <c r="B288" s="5" t="n"/>
      <c r="C288" s="5" t="n"/>
      <c r="D288" s="5" t="n"/>
      <c r="E288" s="5" t="n"/>
      <c r="F288" s="6">
        <f>IF(C288&amp;""="","",IFERROR(INDEX('الطلاب'!$B$6:$B$505,MATCH(C288&amp;"",'الطلاب'!$A$6:$A$505,0))&amp;"","كود غير موجود"))</f>
        <v/>
      </c>
      <c r="G288" s="6">
        <f>IF(OR(B288&amp;""="",C288&amp;""=""),"",IF(COUNTIFS('الطلاب'!$A$6:$A$505,C288&amp;"",'الطلاب'!$D$6:$D$505,B288&amp;"")=0,"الطالب غير مسجل في المجموعة",""))</f>
        <v/>
      </c>
    </row>
    <row r="289">
      <c r="A289" s="13" t="n"/>
      <c r="B289" s="5" t="n"/>
      <c r="C289" s="5" t="n"/>
      <c r="D289" s="5" t="n"/>
      <c r="E289" s="5" t="n"/>
      <c r="F289" s="6">
        <f>IF(C289&amp;""="","",IFERROR(INDEX('الطلاب'!$B$6:$B$505,MATCH(C289&amp;"",'الطلاب'!$A$6:$A$505,0))&amp;"","كود غير موجود"))</f>
        <v/>
      </c>
      <c r="G289" s="6">
        <f>IF(OR(B289&amp;""="",C289&amp;""=""),"",IF(COUNTIFS('الطلاب'!$A$6:$A$505,C289&amp;"",'الطلاب'!$D$6:$D$505,B289&amp;"")=0,"الطالب غير مسجل في المجموعة",""))</f>
        <v/>
      </c>
    </row>
    <row r="290">
      <c r="A290" s="13" t="n"/>
      <c r="B290" s="5" t="n"/>
      <c r="C290" s="5" t="n"/>
      <c r="D290" s="5" t="n"/>
      <c r="E290" s="5" t="n"/>
      <c r="F290" s="6">
        <f>IF(C290&amp;""="","",IFERROR(INDEX('الطلاب'!$B$6:$B$505,MATCH(C290&amp;"",'الطلاب'!$A$6:$A$505,0))&amp;"","كود غير موجود"))</f>
        <v/>
      </c>
      <c r="G290" s="6">
        <f>IF(OR(B290&amp;""="",C290&amp;""=""),"",IF(COUNTIFS('الطلاب'!$A$6:$A$505,C290&amp;"",'الطلاب'!$D$6:$D$505,B290&amp;"")=0,"الطالب غير مسجل في المجموعة",""))</f>
        <v/>
      </c>
    </row>
    <row r="291">
      <c r="A291" s="13" t="n"/>
      <c r="B291" s="5" t="n"/>
      <c r="C291" s="5" t="n"/>
      <c r="D291" s="5" t="n"/>
      <c r="E291" s="5" t="n"/>
      <c r="F291" s="6">
        <f>IF(C291&amp;""="","",IFERROR(INDEX('الطلاب'!$B$6:$B$505,MATCH(C291&amp;"",'الطلاب'!$A$6:$A$505,0))&amp;"","كود غير موجود"))</f>
        <v/>
      </c>
      <c r="G291" s="6">
        <f>IF(OR(B291&amp;""="",C291&amp;""=""),"",IF(COUNTIFS('الطلاب'!$A$6:$A$505,C291&amp;"",'الطلاب'!$D$6:$D$505,B291&amp;"")=0,"الطالب غير مسجل في المجموعة",""))</f>
        <v/>
      </c>
    </row>
    <row r="292">
      <c r="A292" s="13" t="n"/>
      <c r="B292" s="5" t="n"/>
      <c r="C292" s="5" t="n"/>
      <c r="D292" s="5" t="n"/>
      <c r="E292" s="5" t="n"/>
      <c r="F292" s="6">
        <f>IF(C292&amp;""="","",IFERROR(INDEX('الطلاب'!$B$6:$B$505,MATCH(C292&amp;"",'الطلاب'!$A$6:$A$505,0))&amp;"","كود غير موجود"))</f>
        <v/>
      </c>
      <c r="G292" s="6">
        <f>IF(OR(B292&amp;""="",C292&amp;""=""),"",IF(COUNTIFS('الطلاب'!$A$6:$A$505,C292&amp;"",'الطلاب'!$D$6:$D$505,B292&amp;"")=0,"الطالب غير مسجل في المجموعة",""))</f>
        <v/>
      </c>
    </row>
    <row r="293">
      <c r="A293" s="13" t="n"/>
      <c r="B293" s="5" t="n"/>
      <c r="C293" s="5" t="n"/>
      <c r="D293" s="5" t="n"/>
      <c r="E293" s="5" t="n"/>
      <c r="F293" s="6">
        <f>IF(C293&amp;""="","",IFERROR(INDEX('الطلاب'!$B$6:$B$505,MATCH(C293&amp;"",'الطلاب'!$A$6:$A$505,0))&amp;"","كود غير موجود"))</f>
        <v/>
      </c>
      <c r="G293" s="6">
        <f>IF(OR(B293&amp;""="",C293&amp;""=""),"",IF(COUNTIFS('الطلاب'!$A$6:$A$505,C293&amp;"",'الطلاب'!$D$6:$D$505,B293&amp;"")=0,"الطالب غير مسجل في المجموعة",""))</f>
        <v/>
      </c>
    </row>
    <row r="294">
      <c r="A294" s="13" t="n"/>
      <c r="B294" s="5" t="n"/>
      <c r="C294" s="5" t="n"/>
      <c r="D294" s="5" t="n"/>
      <c r="E294" s="5" t="n"/>
      <c r="F294" s="6">
        <f>IF(C294&amp;""="","",IFERROR(INDEX('الطلاب'!$B$6:$B$505,MATCH(C294&amp;"",'الطلاب'!$A$6:$A$505,0))&amp;"","كود غير موجود"))</f>
        <v/>
      </c>
      <c r="G294" s="6">
        <f>IF(OR(B294&amp;""="",C294&amp;""=""),"",IF(COUNTIFS('الطلاب'!$A$6:$A$505,C294&amp;"",'الطلاب'!$D$6:$D$505,B294&amp;"")=0,"الطالب غير مسجل في المجموعة",""))</f>
        <v/>
      </c>
    </row>
    <row r="295">
      <c r="A295" s="13" t="n"/>
      <c r="B295" s="5" t="n"/>
      <c r="C295" s="5" t="n"/>
      <c r="D295" s="5" t="n"/>
      <c r="E295" s="5" t="n"/>
      <c r="F295" s="6">
        <f>IF(C295&amp;""="","",IFERROR(INDEX('الطلاب'!$B$6:$B$505,MATCH(C295&amp;"",'الطلاب'!$A$6:$A$505,0))&amp;"","كود غير موجود"))</f>
        <v/>
      </c>
      <c r="G295" s="6">
        <f>IF(OR(B295&amp;""="",C295&amp;""=""),"",IF(COUNTIFS('الطلاب'!$A$6:$A$505,C295&amp;"",'الطلاب'!$D$6:$D$505,B295&amp;"")=0,"الطالب غير مسجل في المجموعة",""))</f>
        <v/>
      </c>
    </row>
    <row r="296">
      <c r="A296" s="13" t="n"/>
      <c r="B296" s="5" t="n"/>
      <c r="C296" s="5" t="n"/>
      <c r="D296" s="5" t="n"/>
      <c r="E296" s="5" t="n"/>
      <c r="F296" s="6">
        <f>IF(C296&amp;""="","",IFERROR(INDEX('الطلاب'!$B$6:$B$505,MATCH(C296&amp;"",'الطلاب'!$A$6:$A$505,0))&amp;"","كود غير موجود"))</f>
        <v/>
      </c>
      <c r="G296" s="6">
        <f>IF(OR(B296&amp;""="",C296&amp;""=""),"",IF(COUNTIFS('الطلاب'!$A$6:$A$505,C296&amp;"",'الطلاب'!$D$6:$D$505,B296&amp;"")=0,"الطالب غير مسجل في المجموعة",""))</f>
        <v/>
      </c>
    </row>
    <row r="297">
      <c r="A297" s="13" t="n"/>
      <c r="B297" s="5" t="n"/>
      <c r="C297" s="5" t="n"/>
      <c r="D297" s="5" t="n"/>
      <c r="E297" s="5" t="n"/>
      <c r="F297" s="6">
        <f>IF(C297&amp;""="","",IFERROR(INDEX('الطلاب'!$B$6:$B$505,MATCH(C297&amp;"",'الطلاب'!$A$6:$A$505,0))&amp;"","كود غير موجود"))</f>
        <v/>
      </c>
      <c r="G297" s="6">
        <f>IF(OR(B297&amp;""="",C297&amp;""=""),"",IF(COUNTIFS('الطلاب'!$A$6:$A$505,C297&amp;"",'الطلاب'!$D$6:$D$505,B297&amp;"")=0,"الطالب غير مسجل في المجموعة",""))</f>
        <v/>
      </c>
    </row>
    <row r="298">
      <c r="A298" s="13" t="n"/>
      <c r="B298" s="5" t="n"/>
      <c r="C298" s="5" t="n"/>
      <c r="D298" s="5" t="n"/>
      <c r="E298" s="5" t="n"/>
      <c r="F298" s="6">
        <f>IF(C298&amp;""="","",IFERROR(INDEX('الطلاب'!$B$6:$B$505,MATCH(C298&amp;"",'الطلاب'!$A$6:$A$505,0))&amp;"","كود غير موجود"))</f>
        <v/>
      </c>
      <c r="G298" s="6">
        <f>IF(OR(B298&amp;""="",C298&amp;""=""),"",IF(COUNTIFS('الطلاب'!$A$6:$A$505,C298&amp;"",'الطلاب'!$D$6:$D$505,B298&amp;"")=0,"الطالب غير مسجل في المجموعة",""))</f>
        <v/>
      </c>
    </row>
    <row r="299">
      <c r="A299" s="13" t="n"/>
      <c r="B299" s="5" t="n"/>
      <c r="C299" s="5" t="n"/>
      <c r="D299" s="5" t="n"/>
      <c r="E299" s="5" t="n"/>
      <c r="F299" s="6">
        <f>IF(C299&amp;""="","",IFERROR(INDEX('الطلاب'!$B$6:$B$505,MATCH(C299&amp;"",'الطلاب'!$A$6:$A$505,0))&amp;"","كود غير موجود"))</f>
        <v/>
      </c>
      <c r="G299" s="6">
        <f>IF(OR(B299&amp;""="",C299&amp;""=""),"",IF(COUNTIFS('الطلاب'!$A$6:$A$505,C299&amp;"",'الطلاب'!$D$6:$D$505,B299&amp;"")=0,"الطالب غير مسجل في المجموعة",""))</f>
        <v/>
      </c>
    </row>
    <row r="300">
      <c r="A300" s="13" t="n"/>
      <c r="B300" s="5" t="n"/>
      <c r="C300" s="5" t="n"/>
      <c r="D300" s="5" t="n"/>
      <c r="E300" s="5" t="n"/>
      <c r="F300" s="6">
        <f>IF(C300&amp;""="","",IFERROR(INDEX('الطلاب'!$B$6:$B$505,MATCH(C300&amp;"",'الطلاب'!$A$6:$A$505,0))&amp;"","كود غير موجود"))</f>
        <v/>
      </c>
      <c r="G300" s="6">
        <f>IF(OR(B300&amp;""="",C300&amp;""=""),"",IF(COUNTIFS('الطلاب'!$A$6:$A$505,C300&amp;"",'الطلاب'!$D$6:$D$505,B300&amp;"")=0,"الطالب غير مسجل في المجموعة",""))</f>
        <v/>
      </c>
    </row>
    <row r="301">
      <c r="A301" s="13" t="n"/>
      <c r="B301" s="5" t="n"/>
      <c r="C301" s="5" t="n"/>
      <c r="D301" s="5" t="n"/>
      <c r="E301" s="5" t="n"/>
      <c r="F301" s="6">
        <f>IF(C301&amp;""="","",IFERROR(INDEX('الطلاب'!$B$6:$B$505,MATCH(C301&amp;"",'الطلاب'!$A$6:$A$505,0))&amp;"","كود غير موجود"))</f>
        <v/>
      </c>
      <c r="G301" s="6">
        <f>IF(OR(B301&amp;""="",C301&amp;""=""),"",IF(COUNTIFS('الطلاب'!$A$6:$A$505,C301&amp;"",'الطلاب'!$D$6:$D$505,B301&amp;"")=0,"الطالب غير مسجل في المجموعة",""))</f>
        <v/>
      </c>
    </row>
    <row r="302">
      <c r="A302" s="13" t="n"/>
      <c r="B302" s="5" t="n"/>
      <c r="C302" s="5" t="n"/>
      <c r="D302" s="5" t="n"/>
      <c r="E302" s="5" t="n"/>
      <c r="F302" s="6">
        <f>IF(C302&amp;""="","",IFERROR(INDEX('الطلاب'!$B$6:$B$505,MATCH(C302&amp;"",'الطلاب'!$A$6:$A$505,0))&amp;"","كود غير موجود"))</f>
        <v/>
      </c>
      <c r="G302" s="6">
        <f>IF(OR(B302&amp;""="",C302&amp;""=""),"",IF(COUNTIFS('الطلاب'!$A$6:$A$505,C302&amp;"",'الطلاب'!$D$6:$D$505,B302&amp;"")=0,"الطالب غير مسجل في المجموعة",""))</f>
        <v/>
      </c>
    </row>
    <row r="303">
      <c r="A303" s="13" t="n"/>
      <c r="B303" s="5" t="n"/>
      <c r="C303" s="5" t="n"/>
      <c r="D303" s="5" t="n"/>
      <c r="E303" s="5" t="n"/>
      <c r="F303" s="6">
        <f>IF(C303&amp;""="","",IFERROR(INDEX('الطلاب'!$B$6:$B$505,MATCH(C303&amp;"",'الطلاب'!$A$6:$A$505,0))&amp;"","كود غير موجود"))</f>
        <v/>
      </c>
      <c r="G303" s="6">
        <f>IF(OR(B303&amp;""="",C303&amp;""=""),"",IF(COUNTIFS('الطلاب'!$A$6:$A$505,C303&amp;"",'الطلاب'!$D$6:$D$505,B303&amp;"")=0,"الطالب غير مسجل في المجموعة",""))</f>
        <v/>
      </c>
    </row>
    <row r="304">
      <c r="A304" s="13" t="n"/>
      <c r="B304" s="5" t="n"/>
      <c r="C304" s="5" t="n"/>
      <c r="D304" s="5" t="n"/>
      <c r="E304" s="5" t="n"/>
      <c r="F304" s="6">
        <f>IF(C304&amp;""="","",IFERROR(INDEX('الطلاب'!$B$6:$B$505,MATCH(C304&amp;"",'الطلاب'!$A$6:$A$505,0))&amp;"","كود غير موجود"))</f>
        <v/>
      </c>
      <c r="G304" s="6">
        <f>IF(OR(B304&amp;""="",C304&amp;""=""),"",IF(COUNTIFS('الطلاب'!$A$6:$A$505,C304&amp;"",'الطلاب'!$D$6:$D$505,B304&amp;"")=0,"الطالب غير مسجل في المجموعة",""))</f>
        <v/>
      </c>
    </row>
    <row r="305">
      <c r="A305" s="13" t="n"/>
      <c r="B305" s="5" t="n"/>
      <c r="C305" s="5" t="n"/>
      <c r="D305" s="5" t="n"/>
      <c r="E305" s="5" t="n"/>
      <c r="F305" s="6">
        <f>IF(C305&amp;""="","",IFERROR(INDEX('الطلاب'!$B$6:$B$505,MATCH(C305&amp;"",'الطلاب'!$A$6:$A$505,0))&amp;"","كود غير موجود"))</f>
        <v/>
      </c>
      <c r="G305" s="6">
        <f>IF(OR(B305&amp;""="",C305&amp;""=""),"",IF(COUNTIFS('الطلاب'!$A$6:$A$505,C305&amp;"",'الطلاب'!$D$6:$D$505,B305&amp;"")=0,"الطالب غير مسجل في المجموعة",""))</f>
        <v/>
      </c>
    </row>
    <row r="306">
      <c r="A306" s="13" t="n"/>
      <c r="B306" s="5" t="n"/>
      <c r="C306" s="5" t="n"/>
      <c r="D306" s="5" t="n"/>
      <c r="E306" s="5" t="n"/>
      <c r="F306" s="6">
        <f>IF(C306&amp;""="","",IFERROR(INDEX('الطلاب'!$B$6:$B$505,MATCH(C306&amp;"",'الطلاب'!$A$6:$A$505,0))&amp;"","كود غير موجود"))</f>
        <v/>
      </c>
      <c r="G306" s="6">
        <f>IF(OR(B306&amp;""="",C306&amp;""=""),"",IF(COUNTIFS('الطلاب'!$A$6:$A$505,C306&amp;"",'الطلاب'!$D$6:$D$505,B306&amp;"")=0,"الطالب غير مسجل في المجموعة",""))</f>
        <v/>
      </c>
    </row>
    <row r="307">
      <c r="A307" s="13" t="n"/>
      <c r="B307" s="5" t="n"/>
      <c r="C307" s="5" t="n"/>
      <c r="D307" s="5" t="n"/>
      <c r="E307" s="5" t="n"/>
      <c r="F307" s="6">
        <f>IF(C307&amp;""="","",IFERROR(INDEX('الطلاب'!$B$6:$B$505,MATCH(C307&amp;"",'الطلاب'!$A$6:$A$505,0))&amp;"","كود غير موجود"))</f>
        <v/>
      </c>
      <c r="G307" s="6">
        <f>IF(OR(B307&amp;""="",C307&amp;""=""),"",IF(COUNTIFS('الطلاب'!$A$6:$A$505,C307&amp;"",'الطلاب'!$D$6:$D$505,B307&amp;"")=0,"الطالب غير مسجل في المجموعة",""))</f>
        <v/>
      </c>
    </row>
    <row r="308">
      <c r="A308" s="13" t="n"/>
      <c r="B308" s="5" t="n"/>
      <c r="C308" s="5" t="n"/>
      <c r="D308" s="5" t="n"/>
      <c r="E308" s="5" t="n"/>
      <c r="F308" s="6">
        <f>IF(C308&amp;""="","",IFERROR(INDEX('الطلاب'!$B$6:$B$505,MATCH(C308&amp;"",'الطلاب'!$A$6:$A$505,0))&amp;"","كود غير موجود"))</f>
        <v/>
      </c>
      <c r="G308" s="6">
        <f>IF(OR(B308&amp;""="",C308&amp;""=""),"",IF(COUNTIFS('الطلاب'!$A$6:$A$505,C308&amp;"",'الطلاب'!$D$6:$D$505,B308&amp;"")=0,"الطالب غير مسجل في المجموعة",""))</f>
        <v/>
      </c>
    </row>
    <row r="309">
      <c r="A309" s="13" t="n"/>
      <c r="B309" s="5" t="n"/>
      <c r="C309" s="5" t="n"/>
      <c r="D309" s="5" t="n"/>
      <c r="E309" s="5" t="n"/>
      <c r="F309" s="6">
        <f>IF(C309&amp;""="","",IFERROR(INDEX('الطلاب'!$B$6:$B$505,MATCH(C309&amp;"",'الطلاب'!$A$6:$A$505,0))&amp;"","كود غير موجود"))</f>
        <v/>
      </c>
      <c r="G309" s="6">
        <f>IF(OR(B309&amp;""="",C309&amp;""=""),"",IF(COUNTIFS('الطلاب'!$A$6:$A$505,C309&amp;"",'الطلاب'!$D$6:$D$505,B309&amp;"")=0,"الطالب غير مسجل في المجموعة",""))</f>
        <v/>
      </c>
    </row>
    <row r="310">
      <c r="A310" s="13" t="n"/>
      <c r="B310" s="5" t="n"/>
      <c r="C310" s="5" t="n"/>
      <c r="D310" s="5" t="n"/>
      <c r="E310" s="5" t="n"/>
      <c r="F310" s="6">
        <f>IF(C310&amp;""="","",IFERROR(INDEX('الطلاب'!$B$6:$B$505,MATCH(C310&amp;"",'الطلاب'!$A$6:$A$505,0))&amp;"","كود غير موجود"))</f>
        <v/>
      </c>
      <c r="G310" s="6">
        <f>IF(OR(B310&amp;""="",C310&amp;""=""),"",IF(COUNTIFS('الطلاب'!$A$6:$A$505,C310&amp;"",'الطلاب'!$D$6:$D$505,B310&amp;"")=0,"الطالب غير مسجل في المجموعة",""))</f>
        <v/>
      </c>
    </row>
    <row r="311">
      <c r="A311" s="13" t="n"/>
      <c r="B311" s="5" t="n"/>
      <c r="C311" s="5" t="n"/>
      <c r="D311" s="5" t="n"/>
      <c r="E311" s="5" t="n"/>
      <c r="F311" s="6">
        <f>IF(C311&amp;""="","",IFERROR(INDEX('الطلاب'!$B$6:$B$505,MATCH(C311&amp;"",'الطلاب'!$A$6:$A$505,0))&amp;"","كود غير موجود"))</f>
        <v/>
      </c>
      <c r="G311" s="6">
        <f>IF(OR(B311&amp;""="",C311&amp;""=""),"",IF(COUNTIFS('الطلاب'!$A$6:$A$505,C311&amp;"",'الطلاب'!$D$6:$D$505,B311&amp;"")=0,"الطالب غير مسجل في المجموعة",""))</f>
        <v/>
      </c>
    </row>
    <row r="312">
      <c r="A312" s="13" t="n"/>
      <c r="B312" s="5" t="n"/>
      <c r="C312" s="5" t="n"/>
      <c r="D312" s="5" t="n"/>
      <c r="E312" s="5" t="n"/>
      <c r="F312" s="6">
        <f>IF(C312&amp;""="","",IFERROR(INDEX('الطلاب'!$B$6:$B$505,MATCH(C312&amp;"",'الطلاب'!$A$6:$A$505,0))&amp;"","كود غير موجود"))</f>
        <v/>
      </c>
      <c r="G312" s="6">
        <f>IF(OR(B312&amp;""="",C312&amp;""=""),"",IF(COUNTIFS('الطلاب'!$A$6:$A$505,C312&amp;"",'الطلاب'!$D$6:$D$505,B312&amp;"")=0,"الطالب غير مسجل في المجموعة",""))</f>
        <v/>
      </c>
    </row>
    <row r="313">
      <c r="A313" s="13" t="n"/>
      <c r="B313" s="5" t="n"/>
      <c r="C313" s="5" t="n"/>
      <c r="D313" s="5" t="n"/>
      <c r="E313" s="5" t="n"/>
      <c r="F313" s="6">
        <f>IF(C313&amp;""="","",IFERROR(INDEX('الطلاب'!$B$6:$B$505,MATCH(C313&amp;"",'الطلاب'!$A$6:$A$505,0))&amp;"","كود غير موجود"))</f>
        <v/>
      </c>
      <c r="G313" s="6">
        <f>IF(OR(B313&amp;""="",C313&amp;""=""),"",IF(COUNTIFS('الطلاب'!$A$6:$A$505,C313&amp;"",'الطلاب'!$D$6:$D$505,B313&amp;"")=0,"الطالب غير مسجل في المجموعة",""))</f>
        <v/>
      </c>
    </row>
    <row r="314">
      <c r="A314" s="13" t="n"/>
      <c r="B314" s="5" t="n"/>
      <c r="C314" s="5" t="n"/>
      <c r="D314" s="5" t="n"/>
      <c r="E314" s="5" t="n"/>
      <c r="F314" s="6">
        <f>IF(C314&amp;""="","",IFERROR(INDEX('الطلاب'!$B$6:$B$505,MATCH(C314&amp;"",'الطلاب'!$A$6:$A$505,0))&amp;"","كود غير موجود"))</f>
        <v/>
      </c>
      <c r="G314" s="6">
        <f>IF(OR(B314&amp;""="",C314&amp;""=""),"",IF(COUNTIFS('الطلاب'!$A$6:$A$505,C314&amp;"",'الطلاب'!$D$6:$D$505,B314&amp;"")=0,"الطالب غير مسجل في المجموعة",""))</f>
        <v/>
      </c>
    </row>
    <row r="315">
      <c r="A315" s="13" t="n"/>
      <c r="B315" s="5" t="n"/>
      <c r="C315" s="5" t="n"/>
      <c r="D315" s="5" t="n"/>
      <c r="E315" s="5" t="n"/>
      <c r="F315" s="6">
        <f>IF(C315&amp;""="","",IFERROR(INDEX('الطلاب'!$B$6:$B$505,MATCH(C315&amp;"",'الطلاب'!$A$6:$A$505,0))&amp;"","كود غير موجود"))</f>
        <v/>
      </c>
      <c r="G315" s="6">
        <f>IF(OR(B315&amp;""="",C315&amp;""=""),"",IF(COUNTIFS('الطلاب'!$A$6:$A$505,C315&amp;"",'الطلاب'!$D$6:$D$505,B315&amp;"")=0,"الطالب غير مسجل في المجموعة",""))</f>
        <v/>
      </c>
    </row>
    <row r="316">
      <c r="A316" s="13" t="n"/>
      <c r="B316" s="5" t="n"/>
      <c r="C316" s="5" t="n"/>
      <c r="D316" s="5" t="n"/>
      <c r="E316" s="5" t="n"/>
      <c r="F316" s="6">
        <f>IF(C316&amp;""="","",IFERROR(INDEX('الطلاب'!$B$6:$B$505,MATCH(C316&amp;"",'الطلاب'!$A$6:$A$505,0))&amp;"","كود غير موجود"))</f>
        <v/>
      </c>
      <c r="G316" s="6">
        <f>IF(OR(B316&amp;""="",C316&amp;""=""),"",IF(COUNTIFS('الطلاب'!$A$6:$A$505,C316&amp;"",'الطلاب'!$D$6:$D$505,B316&amp;"")=0,"الطالب غير مسجل في المجموعة",""))</f>
        <v/>
      </c>
    </row>
    <row r="317">
      <c r="A317" s="13" t="n"/>
      <c r="B317" s="5" t="n"/>
      <c r="C317" s="5" t="n"/>
      <c r="D317" s="5" t="n"/>
      <c r="E317" s="5" t="n"/>
      <c r="F317" s="6">
        <f>IF(C317&amp;""="","",IFERROR(INDEX('الطلاب'!$B$6:$B$505,MATCH(C317&amp;"",'الطلاب'!$A$6:$A$505,0))&amp;"","كود غير موجود"))</f>
        <v/>
      </c>
      <c r="G317" s="6">
        <f>IF(OR(B317&amp;""="",C317&amp;""=""),"",IF(COUNTIFS('الطلاب'!$A$6:$A$505,C317&amp;"",'الطلاب'!$D$6:$D$505,B317&amp;"")=0,"الطالب غير مسجل في المجموعة",""))</f>
        <v/>
      </c>
    </row>
    <row r="318">
      <c r="A318" s="13" t="n"/>
      <c r="B318" s="5" t="n"/>
      <c r="C318" s="5" t="n"/>
      <c r="D318" s="5" t="n"/>
      <c r="E318" s="5" t="n"/>
      <c r="F318" s="6">
        <f>IF(C318&amp;""="","",IFERROR(INDEX('الطلاب'!$B$6:$B$505,MATCH(C318&amp;"",'الطلاب'!$A$6:$A$505,0))&amp;"","كود غير موجود"))</f>
        <v/>
      </c>
      <c r="G318" s="6">
        <f>IF(OR(B318&amp;""="",C318&amp;""=""),"",IF(COUNTIFS('الطلاب'!$A$6:$A$505,C318&amp;"",'الطلاب'!$D$6:$D$505,B318&amp;"")=0,"الطالب غير مسجل في المجموعة",""))</f>
        <v/>
      </c>
    </row>
    <row r="319">
      <c r="A319" s="13" t="n"/>
      <c r="B319" s="5" t="n"/>
      <c r="C319" s="5" t="n"/>
      <c r="D319" s="5" t="n"/>
      <c r="E319" s="5" t="n"/>
      <c r="F319" s="6">
        <f>IF(C319&amp;""="","",IFERROR(INDEX('الطلاب'!$B$6:$B$505,MATCH(C319&amp;"",'الطلاب'!$A$6:$A$505,0))&amp;"","كود غير موجود"))</f>
        <v/>
      </c>
      <c r="G319" s="6">
        <f>IF(OR(B319&amp;""="",C319&amp;""=""),"",IF(COUNTIFS('الطلاب'!$A$6:$A$505,C319&amp;"",'الطلاب'!$D$6:$D$505,B319&amp;"")=0,"الطالب غير مسجل في المجموعة",""))</f>
        <v/>
      </c>
    </row>
    <row r="320">
      <c r="A320" s="13" t="n"/>
      <c r="B320" s="5" t="n"/>
      <c r="C320" s="5" t="n"/>
      <c r="D320" s="5" t="n"/>
      <c r="E320" s="5" t="n"/>
      <c r="F320" s="6">
        <f>IF(C320&amp;""="","",IFERROR(INDEX('الطلاب'!$B$6:$B$505,MATCH(C320&amp;"",'الطلاب'!$A$6:$A$505,0))&amp;"","كود غير موجود"))</f>
        <v/>
      </c>
      <c r="G320" s="6">
        <f>IF(OR(B320&amp;""="",C320&amp;""=""),"",IF(COUNTIFS('الطلاب'!$A$6:$A$505,C320&amp;"",'الطلاب'!$D$6:$D$505,B320&amp;"")=0,"الطالب غير مسجل في المجموعة",""))</f>
        <v/>
      </c>
    </row>
    <row r="321">
      <c r="A321" s="13" t="n"/>
      <c r="B321" s="5" t="n"/>
      <c r="C321" s="5" t="n"/>
      <c r="D321" s="5" t="n"/>
      <c r="E321" s="5" t="n"/>
      <c r="F321" s="6">
        <f>IF(C321&amp;""="","",IFERROR(INDEX('الطلاب'!$B$6:$B$505,MATCH(C321&amp;"",'الطلاب'!$A$6:$A$505,0))&amp;"","كود غير موجود"))</f>
        <v/>
      </c>
      <c r="G321" s="6">
        <f>IF(OR(B321&amp;""="",C321&amp;""=""),"",IF(COUNTIFS('الطلاب'!$A$6:$A$505,C321&amp;"",'الطلاب'!$D$6:$D$505,B321&amp;"")=0,"الطالب غير مسجل في المجموعة",""))</f>
        <v/>
      </c>
    </row>
    <row r="322">
      <c r="A322" s="13" t="n"/>
      <c r="B322" s="5" t="n"/>
      <c r="C322" s="5" t="n"/>
      <c r="D322" s="5" t="n"/>
      <c r="E322" s="5" t="n"/>
      <c r="F322" s="6">
        <f>IF(C322&amp;""="","",IFERROR(INDEX('الطلاب'!$B$6:$B$505,MATCH(C322&amp;"",'الطلاب'!$A$6:$A$505,0))&amp;"","كود غير موجود"))</f>
        <v/>
      </c>
      <c r="G322" s="6">
        <f>IF(OR(B322&amp;""="",C322&amp;""=""),"",IF(COUNTIFS('الطلاب'!$A$6:$A$505,C322&amp;"",'الطلاب'!$D$6:$D$505,B322&amp;"")=0,"الطالب غير مسجل في المجموعة",""))</f>
        <v/>
      </c>
    </row>
    <row r="323">
      <c r="A323" s="13" t="n"/>
      <c r="B323" s="5" t="n"/>
      <c r="C323" s="5" t="n"/>
      <c r="D323" s="5" t="n"/>
      <c r="E323" s="5" t="n"/>
      <c r="F323" s="6">
        <f>IF(C323&amp;""="","",IFERROR(INDEX('الطلاب'!$B$6:$B$505,MATCH(C323&amp;"",'الطلاب'!$A$6:$A$505,0))&amp;"","كود غير موجود"))</f>
        <v/>
      </c>
      <c r="G323" s="6">
        <f>IF(OR(B323&amp;""="",C323&amp;""=""),"",IF(COUNTIFS('الطلاب'!$A$6:$A$505,C323&amp;"",'الطلاب'!$D$6:$D$505,B323&amp;"")=0,"الطالب غير مسجل في المجموعة",""))</f>
        <v/>
      </c>
    </row>
    <row r="324">
      <c r="A324" s="13" t="n"/>
      <c r="B324" s="5" t="n"/>
      <c r="C324" s="5" t="n"/>
      <c r="D324" s="5" t="n"/>
      <c r="E324" s="5" t="n"/>
      <c r="F324" s="6">
        <f>IF(C324&amp;""="","",IFERROR(INDEX('الطلاب'!$B$6:$B$505,MATCH(C324&amp;"",'الطلاب'!$A$6:$A$505,0))&amp;"","كود غير موجود"))</f>
        <v/>
      </c>
      <c r="G324" s="6">
        <f>IF(OR(B324&amp;""="",C324&amp;""=""),"",IF(COUNTIFS('الطلاب'!$A$6:$A$505,C324&amp;"",'الطلاب'!$D$6:$D$505,B324&amp;"")=0,"الطالب غير مسجل في المجموعة",""))</f>
        <v/>
      </c>
    </row>
    <row r="325">
      <c r="A325" s="13" t="n"/>
      <c r="B325" s="5" t="n"/>
      <c r="C325" s="5" t="n"/>
      <c r="D325" s="5" t="n"/>
      <c r="E325" s="5" t="n"/>
      <c r="F325" s="6">
        <f>IF(C325&amp;""="","",IFERROR(INDEX('الطلاب'!$B$6:$B$505,MATCH(C325&amp;"",'الطلاب'!$A$6:$A$505,0))&amp;"","كود غير موجود"))</f>
        <v/>
      </c>
      <c r="G325" s="6">
        <f>IF(OR(B325&amp;""="",C325&amp;""=""),"",IF(COUNTIFS('الطلاب'!$A$6:$A$505,C325&amp;"",'الطلاب'!$D$6:$D$505,B325&amp;"")=0,"الطالب غير مسجل في المجموعة",""))</f>
        <v/>
      </c>
    </row>
    <row r="326">
      <c r="A326" s="13" t="n"/>
      <c r="B326" s="5" t="n"/>
      <c r="C326" s="5" t="n"/>
      <c r="D326" s="5" t="n"/>
      <c r="E326" s="5" t="n"/>
      <c r="F326" s="6">
        <f>IF(C326&amp;""="","",IFERROR(INDEX('الطلاب'!$B$6:$B$505,MATCH(C326&amp;"",'الطلاب'!$A$6:$A$505,0))&amp;"","كود غير موجود"))</f>
        <v/>
      </c>
      <c r="G326" s="6">
        <f>IF(OR(B326&amp;""="",C326&amp;""=""),"",IF(COUNTIFS('الطلاب'!$A$6:$A$505,C326&amp;"",'الطلاب'!$D$6:$D$505,B326&amp;"")=0,"الطالب غير مسجل في المجموعة",""))</f>
        <v/>
      </c>
    </row>
    <row r="327">
      <c r="A327" s="13" t="n"/>
      <c r="B327" s="5" t="n"/>
      <c r="C327" s="5" t="n"/>
      <c r="D327" s="5" t="n"/>
      <c r="E327" s="5" t="n"/>
      <c r="F327" s="6">
        <f>IF(C327&amp;""="","",IFERROR(INDEX('الطلاب'!$B$6:$B$505,MATCH(C327&amp;"",'الطلاب'!$A$6:$A$505,0))&amp;"","كود غير موجود"))</f>
        <v/>
      </c>
      <c r="G327" s="6">
        <f>IF(OR(B327&amp;""="",C327&amp;""=""),"",IF(COUNTIFS('الطلاب'!$A$6:$A$505,C327&amp;"",'الطلاب'!$D$6:$D$505,B327&amp;"")=0,"الطالب غير مسجل في المجموعة",""))</f>
        <v/>
      </c>
    </row>
    <row r="328">
      <c r="A328" s="13" t="n"/>
      <c r="B328" s="5" t="n"/>
      <c r="C328" s="5" t="n"/>
      <c r="D328" s="5" t="n"/>
      <c r="E328" s="5" t="n"/>
      <c r="F328" s="6">
        <f>IF(C328&amp;""="","",IFERROR(INDEX('الطلاب'!$B$6:$B$505,MATCH(C328&amp;"",'الطلاب'!$A$6:$A$505,0))&amp;"","كود غير موجود"))</f>
        <v/>
      </c>
      <c r="G328" s="6">
        <f>IF(OR(B328&amp;""="",C328&amp;""=""),"",IF(COUNTIFS('الطلاب'!$A$6:$A$505,C328&amp;"",'الطلاب'!$D$6:$D$505,B328&amp;"")=0,"الطالب غير مسجل في المجموعة",""))</f>
        <v/>
      </c>
    </row>
    <row r="329">
      <c r="A329" s="13" t="n"/>
      <c r="B329" s="5" t="n"/>
      <c r="C329" s="5" t="n"/>
      <c r="D329" s="5" t="n"/>
      <c r="E329" s="5" t="n"/>
      <c r="F329" s="6">
        <f>IF(C329&amp;""="","",IFERROR(INDEX('الطلاب'!$B$6:$B$505,MATCH(C329&amp;"",'الطلاب'!$A$6:$A$505,0))&amp;"","كود غير موجود"))</f>
        <v/>
      </c>
      <c r="G329" s="6">
        <f>IF(OR(B329&amp;""="",C329&amp;""=""),"",IF(COUNTIFS('الطلاب'!$A$6:$A$505,C329&amp;"",'الطلاب'!$D$6:$D$505,B329&amp;"")=0,"الطالب غير مسجل في المجموعة",""))</f>
        <v/>
      </c>
    </row>
    <row r="330">
      <c r="A330" s="13" t="n"/>
      <c r="B330" s="5" t="n"/>
      <c r="C330" s="5" t="n"/>
      <c r="D330" s="5" t="n"/>
      <c r="E330" s="5" t="n"/>
      <c r="F330" s="6">
        <f>IF(C330&amp;""="","",IFERROR(INDEX('الطلاب'!$B$6:$B$505,MATCH(C330&amp;"",'الطلاب'!$A$6:$A$505,0))&amp;"","كود غير موجود"))</f>
        <v/>
      </c>
      <c r="G330" s="6">
        <f>IF(OR(B330&amp;""="",C330&amp;""=""),"",IF(COUNTIFS('الطلاب'!$A$6:$A$505,C330&amp;"",'الطلاب'!$D$6:$D$505,B330&amp;"")=0,"الطالب غير مسجل في المجموعة",""))</f>
        <v/>
      </c>
    </row>
    <row r="331">
      <c r="A331" s="13" t="n"/>
      <c r="B331" s="5" t="n"/>
      <c r="C331" s="5" t="n"/>
      <c r="D331" s="5" t="n"/>
      <c r="E331" s="5" t="n"/>
      <c r="F331" s="6">
        <f>IF(C331&amp;""="","",IFERROR(INDEX('الطلاب'!$B$6:$B$505,MATCH(C331&amp;"",'الطلاب'!$A$6:$A$505,0))&amp;"","كود غير موجود"))</f>
        <v/>
      </c>
      <c r="G331" s="6">
        <f>IF(OR(B331&amp;""="",C331&amp;""=""),"",IF(COUNTIFS('الطلاب'!$A$6:$A$505,C331&amp;"",'الطلاب'!$D$6:$D$505,B331&amp;"")=0,"الطالب غير مسجل في المجموعة",""))</f>
        <v/>
      </c>
    </row>
    <row r="332">
      <c r="A332" s="13" t="n"/>
      <c r="B332" s="5" t="n"/>
      <c r="C332" s="5" t="n"/>
      <c r="D332" s="5" t="n"/>
      <c r="E332" s="5" t="n"/>
      <c r="F332" s="6">
        <f>IF(C332&amp;""="","",IFERROR(INDEX('الطلاب'!$B$6:$B$505,MATCH(C332&amp;"",'الطلاب'!$A$6:$A$505,0))&amp;"","كود غير موجود"))</f>
        <v/>
      </c>
      <c r="G332" s="6">
        <f>IF(OR(B332&amp;""="",C332&amp;""=""),"",IF(COUNTIFS('الطلاب'!$A$6:$A$505,C332&amp;"",'الطلاب'!$D$6:$D$505,B332&amp;"")=0,"الطالب غير مسجل في المجموعة",""))</f>
        <v/>
      </c>
    </row>
    <row r="333">
      <c r="A333" s="13" t="n"/>
      <c r="B333" s="5" t="n"/>
      <c r="C333" s="5" t="n"/>
      <c r="D333" s="5" t="n"/>
      <c r="E333" s="5" t="n"/>
      <c r="F333" s="6">
        <f>IF(C333&amp;""="","",IFERROR(INDEX('الطلاب'!$B$6:$B$505,MATCH(C333&amp;"",'الطلاب'!$A$6:$A$505,0))&amp;"","كود غير موجود"))</f>
        <v/>
      </c>
      <c r="G333" s="6">
        <f>IF(OR(B333&amp;""="",C333&amp;""=""),"",IF(COUNTIFS('الطلاب'!$A$6:$A$505,C333&amp;"",'الطلاب'!$D$6:$D$505,B333&amp;"")=0,"الطالب غير مسجل في المجموعة",""))</f>
        <v/>
      </c>
    </row>
    <row r="334">
      <c r="A334" s="13" t="n"/>
      <c r="B334" s="5" t="n"/>
      <c r="C334" s="5" t="n"/>
      <c r="D334" s="5" t="n"/>
      <c r="E334" s="5" t="n"/>
      <c r="F334" s="6">
        <f>IF(C334&amp;""="","",IFERROR(INDEX('الطلاب'!$B$6:$B$505,MATCH(C334&amp;"",'الطلاب'!$A$6:$A$505,0))&amp;"","كود غير موجود"))</f>
        <v/>
      </c>
      <c r="G334" s="6">
        <f>IF(OR(B334&amp;""="",C334&amp;""=""),"",IF(COUNTIFS('الطلاب'!$A$6:$A$505,C334&amp;"",'الطلاب'!$D$6:$D$505,B334&amp;"")=0,"الطالب غير مسجل في المجموعة",""))</f>
        <v/>
      </c>
    </row>
    <row r="335">
      <c r="A335" s="13" t="n"/>
      <c r="B335" s="5" t="n"/>
      <c r="C335" s="5" t="n"/>
      <c r="D335" s="5" t="n"/>
      <c r="E335" s="5" t="n"/>
      <c r="F335" s="6">
        <f>IF(C335&amp;""="","",IFERROR(INDEX('الطلاب'!$B$6:$B$505,MATCH(C335&amp;"",'الطلاب'!$A$6:$A$505,0))&amp;"","كود غير موجود"))</f>
        <v/>
      </c>
      <c r="G335" s="6">
        <f>IF(OR(B335&amp;""="",C335&amp;""=""),"",IF(COUNTIFS('الطلاب'!$A$6:$A$505,C335&amp;"",'الطلاب'!$D$6:$D$505,B335&amp;"")=0,"الطالب غير مسجل في المجموعة",""))</f>
        <v/>
      </c>
    </row>
    <row r="336">
      <c r="A336" s="13" t="n"/>
      <c r="B336" s="5" t="n"/>
      <c r="C336" s="5" t="n"/>
      <c r="D336" s="5" t="n"/>
      <c r="E336" s="5" t="n"/>
      <c r="F336" s="6">
        <f>IF(C336&amp;""="","",IFERROR(INDEX('الطلاب'!$B$6:$B$505,MATCH(C336&amp;"",'الطلاب'!$A$6:$A$505,0))&amp;"","كود غير موجود"))</f>
        <v/>
      </c>
      <c r="G336" s="6">
        <f>IF(OR(B336&amp;""="",C336&amp;""=""),"",IF(COUNTIFS('الطلاب'!$A$6:$A$505,C336&amp;"",'الطلاب'!$D$6:$D$505,B336&amp;"")=0,"الطالب غير مسجل في المجموعة",""))</f>
        <v/>
      </c>
    </row>
    <row r="337">
      <c r="A337" s="13" t="n"/>
      <c r="B337" s="5" t="n"/>
      <c r="C337" s="5" t="n"/>
      <c r="D337" s="5" t="n"/>
      <c r="E337" s="5" t="n"/>
      <c r="F337" s="6">
        <f>IF(C337&amp;""="","",IFERROR(INDEX('الطلاب'!$B$6:$B$505,MATCH(C337&amp;"",'الطلاب'!$A$6:$A$505,0))&amp;"","كود غير موجود"))</f>
        <v/>
      </c>
      <c r="G337" s="6">
        <f>IF(OR(B337&amp;""="",C337&amp;""=""),"",IF(COUNTIFS('الطلاب'!$A$6:$A$505,C337&amp;"",'الطلاب'!$D$6:$D$505,B337&amp;"")=0,"الطالب غير مسجل في المجموعة",""))</f>
        <v/>
      </c>
    </row>
    <row r="338">
      <c r="A338" s="13" t="n"/>
      <c r="B338" s="5" t="n"/>
      <c r="C338" s="5" t="n"/>
      <c r="D338" s="5" t="n"/>
      <c r="E338" s="5" t="n"/>
      <c r="F338" s="6">
        <f>IF(C338&amp;""="","",IFERROR(INDEX('الطلاب'!$B$6:$B$505,MATCH(C338&amp;"",'الطلاب'!$A$6:$A$505,0))&amp;"","كود غير موجود"))</f>
        <v/>
      </c>
      <c r="G338" s="6">
        <f>IF(OR(B338&amp;""="",C338&amp;""=""),"",IF(COUNTIFS('الطلاب'!$A$6:$A$505,C338&amp;"",'الطلاب'!$D$6:$D$505,B338&amp;"")=0,"الطالب غير مسجل في المجموعة",""))</f>
        <v/>
      </c>
    </row>
    <row r="339">
      <c r="A339" s="13" t="n"/>
      <c r="B339" s="5" t="n"/>
      <c r="C339" s="5" t="n"/>
      <c r="D339" s="5" t="n"/>
      <c r="E339" s="5" t="n"/>
      <c r="F339" s="6">
        <f>IF(C339&amp;""="","",IFERROR(INDEX('الطلاب'!$B$6:$B$505,MATCH(C339&amp;"",'الطلاب'!$A$6:$A$505,0))&amp;"","كود غير موجود"))</f>
        <v/>
      </c>
      <c r="G339" s="6">
        <f>IF(OR(B339&amp;""="",C339&amp;""=""),"",IF(COUNTIFS('الطلاب'!$A$6:$A$505,C339&amp;"",'الطلاب'!$D$6:$D$505,B339&amp;"")=0,"الطالب غير مسجل في المجموعة",""))</f>
        <v/>
      </c>
    </row>
    <row r="340">
      <c r="A340" s="13" t="n"/>
      <c r="B340" s="5" t="n"/>
      <c r="C340" s="5" t="n"/>
      <c r="D340" s="5" t="n"/>
      <c r="E340" s="5" t="n"/>
      <c r="F340" s="6">
        <f>IF(C340&amp;""="","",IFERROR(INDEX('الطلاب'!$B$6:$B$505,MATCH(C340&amp;"",'الطلاب'!$A$6:$A$505,0))&amp;"","كود غير موجود"))</f>
        <v/>
      </c>
      <c r="G340" s="6">
        <f>IF(OR(B340&amp;""="",C340&amp;""=""),"",IF(COUNTIFS('الطلاب'!$A$6:$A$505,C340&amp;"",'الطلاب'!$D$6:$D$505,B340&amp;"")=0,"الطالب غير مسجل في المجموعة",""))</f>
        <v/>
      </c>
    </row>
    <row r="341">
      <c r="A341" s="13" t="n"/>
      <c r="B341" s="5" t="n"/>
      <c r="C341" s="5" t="n"/>
      <c r="D341" s="5" t="n"/>
      <c r="E341" s="5" t="n"/>
      <c r="F341" s="6">
        <f>IF(C341&amp;""="","",IFERROR(INDEX('الطلاب'!$B$6:$B$505,MATCH(C341&amp;"",'الطلاب'!$A$6:$A$505,0))&amp;"","كود غير موجود"))</f>
        <v/>
      </c>
      <c r="G341" s="6">
        <f>IF(OR(B341&amp;""="",C341&amp;""=""),"",IF(COUNTIFS('الطلاب'!$A$6:$A$505,C341&amp;"",'الطلاب'!$D$6:$D$505,B341&amp;"")=0,"الطالب غير مسجل في المجموعة",""))</f>
        <v/>
      </c>
    </row>
    <row r="342">
      <c r="A342" s="13" t="n"/>
      <c r="B342" s="5" t="n"/>
      <c r="C342" s="5" t="n"/>
      <c r="D342" s="5" t="n"/>
      <c r="E342" s="5" t="n"/>
      <c r="F342" s="6">
        <f>IF(C342&amp;""="","",IFERROR(INDEX('الطلاب'!$B$6:$B$505,MATCH(C342&amp;"",'الطلاب'!$A$6:$A$505,0))&amp;"","كود غير موجود"))</f>
        <v/>
      </c>
      <c r="G342" s="6">
        <f>IF(OR(B342&amp;""="",C342&amp;""=""),"",IF(COUNTIFS('الطلاب'!$A$6:$A$505,C342&amp;"",'الطلاب'!$D$6:$D$505,B342&amp;"")=0,"الطالب غير مسجل في المجموعة",""))</f>
        <v/>
      </c>
    </row>
    <row r="343">
      <c r="A343" s="13" t="n"/>
      <c r="B343" s="5" t="n"/>
      <c r="C343" s="5" t="n"/>
      <c r="D343" s="5" t="n"/>
      <c r="E343" s="5" t="n"/>
      <c r="F343" s="6">
        <f>IF(C343&amp;""="","",IFERROR(INDEX('الطلاب'!$B$6:$B$505,MATCH(C343&amp;"",'الطلاب'!$A$6:$A$505,0))&amp;"","كود غير موجود"))</f>
        <v/>
      </c>
      <c r="G343" s="6">
        <f>IF(OR(B343&amp;""="",C343&amp;""=""),"",IF(COUNTIFS('الطلاب'!$A$6:$A$505,C343&amp;"",'الطلاب'!$D$6:$D$505,B343&amp;"")=0,"الطالب غير مسجل في المجموعة",""))</f>
        <v/>
      </c>
    </row>
    <row r="344">
      <c r="A344" s="13" t="n"/>
      <c r="B344" s="5" t="n"/>
      <c r="C344" s="5" t="n"/>
      <c r="D344" s="5" t="n"/>
      <c r="E344" s="5" t="n"/>
      <c r="F344" s="6">
        <f>IF(C344&amp;""="","",IFERROR(INDEX('الطلاب'!$B$6:$B$505,MATCH(C344&amp;"",'الطلاب'!$A$6:$A$505,0))&amp;"","كود غير موجود"))</f>
        <v/>
      </c>
      <c r="G344" s="6">
        <f>IF(OR(B344&amp;""="",C344&amp;""=""),"",IF(COUNTIFS('الطلاب'!$A$6:$A$505,C344&amp;"",'الطلاب'!$D$6:$D$505,B344&amp;"")=0,"الطالب غير مسجل في المجموعة",""))</f>
        <v/>
      </c>
    </row>
    <row r="345">
      <c r="A345" s="13" t="n"/>
      <c r="B345" s="5" t="n"/>
      <c r="C345" s="5" t="n"/>
      <c r="D345" s="5" t="n"/>
      <c r="E345" s="5" t="n"/>
      <c r="F345" s="6">
        <f>IF(C345&amp;""="","",IFERROR(INDEX('الطلاب'!$B$6:$B$505,MATCH(C345&amp;"",'الطلاب'!$A$6:$A$505,0))&amp;"","كود غير موجود"))</f>
        <v/>
      </c>
      <c r="G345" s="6">
        <f>IF(OR(B345&amp;""="",C345&amp;""=""),"",IF(COUNTIFS('الطلاب'!$A$6:$A$505,C345&amp;"",'الطلاب'!$D$6:$D$505,B345&amp;"")=0,"الطالب غير مسجل في المجموعة",""))</f>
        <v/>
      </c>
    </row>
    <row r="346">
      <c r="A346" s="13" t="n"/>
      <c r="B346" s="5" t="n"/>
      <c r="C346" s="5" t="n"/>
      <c r="D346" s="5" t="n"/>
      <c r="E346" s="5" t="n"/>
      <c r="F346" s="6">
        <f>IF(C346&amp;""="","",IFERROR(INDEX('الطلاب'!$B$6:$B$505,MATCH(C346&amp;"",'الطلاب'!$A$6:$A$505,0))&amp;"","كود غير موجود"))</f>
        <v/>
      </c>
      <c r="G346" s="6">
        <f>IF(OR(B346&amp;""="",C346&amp;""=""),"",IF(COUNTIFS('الطلاب'!$A$6:$A$505,C346&amp;"",'الطلاب'!$D$6:$D$505,B346&amp;"")=0,"الطالب غير مسجل في المجموعة",""))</f>
        <v/>
      </c>
    </row>
    <row r="347">
      <c r="A347" s="13" t="n"/>
      <c r="B347" s="5" t="n"/>
      <c r="C347" s="5" t="n"/>
      <c r="D347" s="5" t="n"/>
      <c r="E347" s="5" t="n"/>
      <c r="F347" s="6">
        <f>IF(C347&amp;""="","",IFERROR(INDEX('الطلاب'!$B$6:$B$505,MATCH(C347&amp;"",'الطلاب'!$A$6:$A$505,0))&amp;"","كود غير موجود"))</f>
        <v/>
      </c>
      <c r="G347" s="6">
        <f>IF(OR(B347&amp;""="",C347&amp;""=""),"",IF(COUNTIFS('الطلاب'!$A$6:$A$505,C347&amp;"",'الطلاب'!$D$6:$D$505,B347&amp;"")=0,"الطالب غير مسجل في المجموعة",""))</f>
        <v/>
      </c>
    </row>
    <row r="348">
      <c r="A348" s="13" t="n"/>
      <c r="B348" s="5" t="n"/>
      <c r="C348" s="5" t="n"/>
      <c r="D348" s="5" t="n"/>
      <c r="E348" s="5" t="n"/>
      <c r="F348" s="6">
        <f>IF(C348&amp;""="","",IFERROR(INDEX('الطلاب'!$B$6:$B$505,MATCH(C348&amp;"",'الطلاب'!$A$6:$A$505,0))&amp;"","كود غير موجود"))</f>
        <v/>
      </c>
      <c r="G348" s="6">
        <f>IF(OR(B348&amp;""="",C348&amp;""=""),"",IF(COUNTIFS('الطلاب'!$A$6:$A$505,C348&amp;"",'الطلاب'!$D$6:$D$505,B348&amp;"")=0,"الطالب غير مسجل في المجموعة",""))</f>
        <v/>
      </c>
    </row>
    <row r="349">
      <c r="A349" s="13" t="n"/>
      <c r="B349" s="5" t="n"/>
      <c r="C349" s="5" t="n"/>
      <c r="D349" s="5" t="n"/>
      <c r="E349" s="5" t="n"/>
      <c r="F349" s="6">
        <f>IF(C349&amp;""="","",IFERROR(INDEX('الطلاب'!$B$6:$B$505,MATCH(C349&amp;"",'الطلاب'!$A$6:$A$505,0))&amp;"","كود غير موجود"))</f>
        <v/>
      </c>
      <c r="G349" s="6">
        <f>IF(OR(B349&amp;""="",C349&amp;""=""),"",IF(COUNTIFS('الطلاب'!$A$6:$A$505,C349&amp;"",'الطلاب'!$D$6:$D$505,B349&amp;"")=0,"الطالب غير مسجل في المجموعة",""))</f>
        <v/>
      </c>
    </row>
    <row r="350">
      <c r="A350" s="13" t="n"/>
      <c r="B350" s="5" t="n"/>
      <c r="C350" s="5" t="n"/>
      <c r="D350" s="5" t="n"/>
      <c r="E350" s="5" t="n"/>
      <c r="F350" s="6">
        <f>IF(C350&amp;""="","",IFERROR(INDEX('الطلاب'!$B$6:$B$505,MATCH(C350&amp;"",'الطلاب'!$A$6:$A$505,0))&amp;"","كود غير موجود"))</f>
        <v/>
      </c>
      <c r="G350" s="6">
        <f>IF(OR(B350&amp;""="",C350&amp;""=""),"",IF(COUNTIFS('الطلاب'!$A$6:$A$505,C350&amp;"",'الطلاب'!$D$6:$D$505,B350&amp;"")=0,"الطالب غير مسجل في المجموعة",""))</f>
        <v/>
      </c>
    </row>
    <row r="351">
      <c r="A351" s="13" t="n"/>
      <c r="B351" s="5" t="n"/>
      <c r="C351" s="5" t="n"/>
      <c r="D351" s="5" t="n"/>
      <c r="E351" s="5" t="n"/>
      <c r="F351" s="6">
        <f>IF(C351&amp;""="","",IFERROR(INDEX('الطلاب'!$B$6:$B$505,MATCH(C351&amp;"",'الطلاب'!$A$6:$A$505,0))&amp;"","كود غير موجود"))</f>
        <v/>
      </c>
      <c r="G351" s="6">
        <f>IF(OR(B351&amp;""="",C351&amp;""=""),"",IF(COUNTIFS('الطلاب'!$A$6:$A$505,C351&amp;"",'الطلاب'!$D$6:$D$505,B351&amp;"")=0,"الطالب غير مسجل في المجموعة",""))</f>
        <v/>
      </c>
    </row>
    <row r="352">
      <c r="A352" s="13" t="n"/>
      <c r="B352" s="5" t="n"/>
      <c r="C352" s="5" t="n"/>
      <c r="D352" s="5" t="n"/>
      <c r="E352" s="5" t="n"/>
      <c r="F352" s="6">
        <f>IF(C352&amp;""="","",IFERROR(INDEX('الطلاب'!$B$6:$B$505,MATCH(C352&amp;"",'الطلاب'!$A$6:$A$505,0))&amp;"","كود غير موجود"))</f>
        <v/>
      </c>
      <c r="G352" s="6">
        <f>IF(OR(B352&amp;""="",C352&amp;""=""),"",IF(COUNTIFS('الطلاب'!$A$6:$A$505,C352&amp;"",'الطلاب'!$D$6:$D$505,B352&amp;"")=0,"الطالب غير مسجل في المجموعة",""))</f>
        <v/>
      </c>
    </row>
    <row r="353">
      <c r="A353" s="13" t="n"/>
      <c r="B353" s="5" t="n"/>
      <c r="C353" s="5" t="n"/>
      <c r="D353" s="5" t="n"/>
      <c r="E353" s="5" t="n"/>
      <c r="F353" s="6">
        <f>IF(C353&amp;""="","",IFERROR(INDEX('الطلاب'!$B$6:$B$505,MATCH(C353&amp;"",'الطلاب'!$A$6:$A$505,0))&amp;"","كود غير موجود"))</f>
        <v/>
      </c>
      <c r="G353" s="6">
        <f>IF(OR(B353&amp;""="",C353&amp;""=""),"",IF(COUNTIFS('الطلاب'!$A$6:$A$505,C353&amp;"",'الطلاب'!$D$6:$D$505,B353&amp;"")=0,"الطالب غير مسجل في المجموعة",""))</f>
        <v/>
      </c>
    </row>
    <row r="354">
      <c r="A354" s="13" t="n"/>
      <c r="B354" s="5" t="n"/>
      <c r="C354" s="5" t="n"/>
      <c r="D354" s="5" t="n"/>
      <c r="E354" s="5" t="n"/>
      <c r="F354" s="6">
        <f>IF(C354&amp;""="","",IFERROR(INDEX('الطلاب'!$B$6:$B$505,MATCH(C354&amp;"",'الطلاب'!$A$6:$A$505,0))&amp;"","كود غير موجود"))</f>
        <v/>
      </c>
      <c r="G354" s="6">
        <f>IF(OR(B354&amp;""="",C354&amp;""=""),"",IF(COUNTIFS('الطلاب'!$A$6:$A$505,C354&amp;"",'الطلاب'!$D$6:$D$505,B354&amp;"")=0,"الطالب غير مسجل في المجموعة",""))</f>
        <v/>
      </c>
    </row>
    <row r="355">
      <c r="A355" s="13" t="n"/>
      <c r="B355" s="5" t="n"/>
      <c r="C355" s="5" t="n"/>
      <c r="D355" s="5" t="n"/>
      <c r="E355" s="5" t="n"/>
      <c r="F355" s="6">
        <f>IF(C355&amp;""="","",IFERROR(INDEX('الطلاب'!$B$6:$B$505,MATCH(C355&amp;"",'الطلاب'!$A$6:$A$505,0))&amp;"","كود غير موجود"))</f>
        <v/>
      </c>
      <c r="G355" s="6">
        <f>IF(OR(B355&amp;""="",C355&amp;""=""),"",IF(COUNTIFS('الطلاب'!$A$6:$A$505,C355&amp;"",'الطلاب'!$D$6:$D$505,B355&amp;"")=0,"الطالب غير مسجل في المجموعة",""))</f>
        <v/>
      </c>
    </row>
    <row r="356">
      <c r="A356" s="13" t="n"/>
      <c r="B356" s="5" t="n"/>
      <c r="C356" s="5" t="n"/>
      <c r="D356" s="5" t="n"/>
      <c r="E356" s="5" t="n"/>
      <c r="F356" s="6">
        <f>IF(C356&amp;""="","",IFERROR(INDEX('الطلاب'!$B$6:$B$505,MATCH(C356&amp;"",'الطلاب'!$A$6:$A$505,0))&amp;"","كود غير موجود"))</f>
        <v/>
      </c>
      <c r="G356" s="6">
        <f>IF(OR(B356&amp;""="",C356&amp;""=""),"",IF(COUNTIFS('الطلاب'!$A$6:$A$505,C356&amp;"",'الطلاب'!$D$6:$D$505,B356&amp;"")=0,"الطالب غير مسجل في المجموعة",""))</f>
        <v/>
      </c>
    </row>
    <row r="357">
      <c r="A357" s="13" t="n"/>
      <c r="B357" s="5" t="n"/>
      <c r="C357" s="5" t="n"/>
      <c r="D357" s="5" t="n"/>
      <c r="E357" s="5" t="n"/>
      <c r="F357" s="6">
        <f>IF(C357&amp;""="","",IFERROR(INDEX('الطلاب'!$B$6:$B$505,MATCH(C357&amp;"",'الطلاب'!$A$6:$A$505,0))&amp;"","كود غير موجود"))</f>
        <v/>
      </c>
      <c r="G357" s="6">
        <f>IF(OR(B357&amp;""="",C357&amp;""=""),"",IF(COUNTIFS('الطلاب'!$A$6:$A$505,C357&amp;"",'الطلاب'!$D$6:$D$505,B357&amp;"")=0,"الطالب غير مسجل في المجموعة",""))</f>
        <v/>
      </c>
    </row>
    <row r="358">
      <c r="A358" s="13" t="n"/>
      <c r="B358" s="5" t="n"/>
      <c r="C358" s="5" t="n"/>
      <c r="D358" s="5" t="n"/>
      <c r="E358" s="5" t="n"/>
      <c r="F358" s="6">
        <f>IF(C358&amp;""="","",IFERROR(INDEX('الطلاب'!$B$6:$B$505,MATCH(C358&amp;"",'الطلاب'!$A$6:$A$505,0))&amp;"","كود غير موجود"))</f>
        <v/>
      </c>
      <c r="G358" s="6">
        <f>IF(OR(B358&amp;""="",C358&amp;""=""),"",IF(COUNTIFS('الطلاب'!$A$6:$A$505,C358&amp;"",'الطلاب'!$D$6:$D$505,B358&amp;"")=0,"الطالب غير مسجل في المجموعة",""))</f>
        <v/>
      </c>
    </row>
    <row r="359">
      <c r="A359" s="13" t="n"/>
      <c r="B359" s="5" t="n"/>
      <c r="C359" s="5" t="n"/>
      <c r="D359" s="5" t="n"/>
      <c r="E359" s="5" t="n"/>
      <c r="F359" s="6">
        <f>IF(C359&amp;""="","",IFERROR(INDEX('الطلاب'!$B$6:$B$505,MATCH(C359&amp;"",'الطلاب'!$A$6:$A$505,0))&amp;"","كود غير موجود"))</f>
        <v/>
      </c>
      <c r="G359" s="6">
        <f>IF(OR(B359&amp;""="",C359&amp;""=""),"",IF(COUNTIFS('الطلاب'!$A$6:$A$505,C359&amp;"",'الطلاب'!$D$6:$D$505,B359&amp;"")=0,"الطالب غير مسجل في المجموعة",""))</f>
        <v/>
      </c>
    </row>
    <row r="360">
      <c r="A360" s="13" t="n"/>
      <c r="B360" s="5" t="n"/>
      <c r="C360" s="5" t="n"/>
      <c r="D360" s="5" t="n"/>
      <c r="E360" s="5" t="n"/>
      <c r="F360" s="6">
        <f>IF(C360&amp;""="","",IFERROR(INDEX('الطلاب'!$B$6:$B$505,MATCH(C360&amp;"",'الطلاب'!$A$6:$A$505,0))&amp;"","كود غير موجود"))</f>
        <v/>
      </c>
      <c r="G360" s="6">
        <f>IF(OR(B360&amp;""="",C360&amp;""=""),"",IF(COUNTIFS('الطلاب'!$A$6:$A$505,C360&amp;"",'الطلاب'!$D$6:$D$505,B360&amp;"")=0,"الطالب غير مسجل في المجموعة",""))</f>
        <v/>
      </c>
    </row>
    <row r="361">
      <c r="A361" s="13" t="n"/>
      <c r="B361" s="5" t="n"/>
      <c r="C361" s="5" t="n"/>
      <c r="D361" s="5" t="n"/>
      <c r="E361" s="5" t="n"/>
      <c r="F361" s="6">
        <f>IF(C361&amp;""="","",IFERROR(INDEX('الطلاب'!$B$6:$B$505,MATCH(C361&amp;"",'الطلاب'!$A$6:$A$505,0))&amp;"","كود غير موجود"))</f>
        <v/>
      </c>
      <c r="G361" s="6">
        <f>IF(OR(B361&amp;""="",C361&amp;""=""),"",IF(COUNTIFS('الطلاب'!$A$6:$A$505,C361&amp;"",'الطلاب'!$D$6:$D$505,B361&amp;"")=0,"الطالب غير مسجل في المجموعة",""))</f>
        <v/>
      </c>
    </row>
    <row r="362">
      <c r="A362" s="13" t="n"/>
      <c r="B362" s="5" t="n"/>
      <c r="C362" s="5" t="n"/>
      <c r="D362" s="5" t="n"/>
      <c r="E362" s="5" t="n"/>
      <c r="F362" s="6">
        <f>IF(C362&amp;""="","",IFERROR(INDEX('الطلاب'!$B$6:$B$505,MATCH(C362&amp;"",'الطلاب'!$A$6:$A$505,0))&amp;"","كود غير موجود"))</f>
        <v/>
      </c>
      <c r="G362" s="6">
        <f>IF(OR(B362&amp;""="",C362&amp;""=""),"",IF(COUNTIFS('الطلاب'!$A$6:$A$505,C362&amp;"",'الطلاب'!$D$6:$D$505,B362&amp;"")=0,"الطالب غير مسجل في المجموعة",""))</f>
        <v/>
      </c>
    </row>
    <row r="363">
      <c r="A363" s="13" t="n"/>
      <c r="B363" s="5" t="n"/>
      <c r="C363" s="5" t="n"/>
      <c r="D363" s="5" t="n"/>
      <c r="E363" s="5" t="n"/>
      <c r="F363" s="6">
        <f>IF(C363&amp;""="","",IFERROR(INDEX('الطلاب'!$B$6:$B$505,MATCH(C363&amp;"",'الطلاب'!$A$6:$A$505,0))&amp;"","كود غير موجود"))</f>
        <v/>
      </c>
      <c r="G363" s="6">
        <f>IF(OR(B363&amp;""="",C363&amp;""=""),"",IF(COUNTIFS('الطلاب'!$A$6:$A$505,C363&amp;"",'الطلاب'!$D$6:$D$505,B363&amp;"")=0,"الطالب غير مسجل في المجموعة",""))</f>
        <v/>
      </c>
    </row>
    <row r="364">
      <c r="A364" s="13" t="n"/>
      <c r="B364" s="5" t="n"/>
      <c r="C364" s="5" t="n"/>
      <c r="D364" s="5" t="n"/>
      <c r="E364" s="5" t="n"/>
      <c r="F364" s="6">
        <f>IF(C364&amp;""="","",IFERROR(INDEX('الطلاب'!$B$6:$B$505,MATCH(C364&amp;"",'الطلاب'!$A$6:$A$505,0))&amp;"","كود غير موجود"))</f>
        <v/>
      </c>
      <c r="G364" s="6">
        <f>IF(OR(B364&amp;""="",C364&amp;""=""),"",IF(COUNTIFS('الطلاب'!$A$6:$A$505,C364&amp;"",'الطلاب'!$D$6:$D$505,B364&amp;"")=0,"الطالب غير مسجل في المجموعة",""))</f>
        <v/>
      </c>
    </row>
    <row r="365">
      <c r="A365" s="13" t="n"/>
      <c r="B365" s="5" t="n"/>
      <c r="C365" s="5" t="n"/>
      <c r="D365" s="5" t="n"/>
      <c r="E365" s="5" t="n"/>
      <c r="F365" s="6">
        <f>IF(C365&amp;""="","",IFERROR(INDEX('الطلاب'!$B$6:$B$505,MATCH(C365&amp;"",'الطلاب'!$A$6:$A$505,0))&amp;"","كود غير موجود"))</f>
        <v/>
      </c>
      <c r="G365" s="6">
        <f>IF(OR(B365&amp;""="",C365&amp;""=""),"",IF(COUNTIFS('الطلاب'!$A$6:$A$505,C365&amp;"",'الطلاب'!$D$6:$D$505,B365&amp;"")=0,"الطالب غير مسجل في المجموعة",""))</f>
        <v/>
      </c>
    </row>
    <row r="366">
      <c r="A366" s="13" t="n"/>
      <c r="B366" s="5" t="n"/>
      <c r="C366" s="5" t="n"/>
      <c r="D366" s="5" t="n"/>
      <c r="E366" s="5" t="n"/>
      <c r="F366" s="6">
        <f>IF(C366&amp;""="","",IFERROR(INDEX('الطلاب'!$B$6:$B$505,MATCH(C366&amp;"",'الطلاب'!$A$6:$A$505,0))&amp;"","كود غير موجود"))</f>
        <v/>
      </c>
      <c r="G366" s="6">
        <f>IF(OR(B366&amp;""="",C366&amp;""=""),"",IF(COUNTIFS('الطلاب'!$A$6:$A$505,C366&amp;"",'الطلاب'!$D$6:$D$505,B366&amp;"")=0,"الطالب غير مسجل في المجموعة",""))</f>
        <v/>
      </c>
    </row>
    <row r="367">
      <c r="A367" s="13" t="n"/>
      <c r="B367" s="5" t="n"/>
      <c r="C367" s="5" t="n"/>
      <c r="D367" s="5" t="n"/>
      <c r="E367" s="5" t="n"/>
      <c r="F367" s="6">
        <f>IF(C367&amp;""="","",IFERROR(INDEX('الطلاب'!$B$6:$B$505,MATCH(C367&amp;"",'الطلاب'!$A$6:$A$505,0))&amp;"","كود غير موجود"))</f>
        <v/>
      </c>
      <c r="G367" s="6">
        <f>IF(OR(B367&amp;""="",C367&amp;""=""),"",IF(COUNTIFS('الطلاب'!$A$6:$A$505,C367&amp;"",'الطلاب'!$D$6:$D$505,B367&amp;"")=0,"الطالب غير مسجل في المجموعة",""))</f>
        <v/>
      </c>
    </row>
    <row r="368">
      <c r="A368" s="13" t="n"/>
      <c r="B368" s="5" t="n"/>
      <c r="C368" s="5" t="n"/>
      <c r="D368" s="5" t="n"/>
      <c r="E368" s="5" t="n"/>
      <c r="F368" s="6">
        <f>IF(C368&amp;""="","",IFERROR(INDEX('الطلاب'!$B$6:$B$505,MATCH(C368&amp;"",'الطلاب'!$A$6:$A$505,0))&amp;"","كود غير موجود"))</f>
        <v/>
      </c>
      <c r="G368" s="6">
        <f>IF(OR(B368&amp;""="",C368&amp;""=""),"",IF(COUNTIFS('الطلاب'!$A$6:$A$505,C368&amp;"",'الطلاب'!$D$6:$D$505,B368&amp;"")=0,"الطالب غير مسجل في المجموعة",""))</f>
        <v/>
      </c>
    </row>
    <row r="369">
      <c r="A369" s="13" t="n"/>
      <c r="B369" s="5" t="n"/>
      <c r="C369" s="5" t="n"/>
      <c r="D369" s="5" t="n"/>
      <c r="E369" s="5" t="n"/>
      <c r="F369" s="6">
        <f>IF(C369&amp;""="","",IFERROR(INDEX('الطلاب'!$B$6:$B$505,MATCH(C369&amp;"",'الطلاب'!$A$6:$A$505,0))&amp;"","كود غير موجود"))</f>
        <v/>
      </c>
      <c r="G369" s="6">
        <f>IF(OR(B369&amp;""="",C369&amp;""=""),"",IF(COUNTIFS('الطلاب'!$A$6:$A$505,C369&amp;"",'الطلاب'!$D$6:$D$505,B369&amp;"")=0,"الطالب غير مسجل في المجموعة",""))</f>
        <v/>
      </c>
    </row>
    <row r="370">
      <c r="A370" s="13" t="n"/>
      <c r="B370" s="5" t="n"/>
      <c r="C370" s="5" t="n"/>
      <c r="D370" s="5" t="n"/>
      <c r="E370" s="5" t="n"/>
      <c r="F370" s="6">
        <f>IF(C370&amp;""="","",IFERROR(INDEX('الطلاب'!$B$6:$B$505,MATCH(C370&amp;"",'الطلاب'!$A$6:$A$505,0))&amp;"","كود غير موجود"))</f>
        <v/>
      </c>
      <c r="G370" s="6">
        <f>IF(OR(B370&amp;""="",C370&amp;""=""),"",IF(COUNTIFS('الطلاب'!$A$6:$A$505,C370&amp;"",'الطلاب'!$D$6:$D$505,B370&amp;"")=0,"الطالب غير مسجل في المجموعة",""))</f>
        <v/>
      </c>
    </row>
    <row r="371">
      <c r="A371" s="13" t="n"/>
      <c r="B371" s="5" t="n"/>
      <c r="C371" s="5" t="n"/>
      <c r="D371" s="5" t="n"/>
      <c r="E371" s="5" t="n"/>
      <c r="F371" s="6">
        <f>IF(C371&amp;""="","",IFERROR(INDEX('الطلاب'!$B$6:$B$505,MATCH(C371&amp;"",'الطلاب'!$A$6:$A$505,0))&amp;"","كود غير موجود"))</f>
        <v/>
      </c>
      <c r="G371" s="6">
        <f>IF(OR(B371&amp;""="",C371&amp;""=""),"",IF(COUNTIFS('الطلاب'!$A$6:$A$505,C371&amp;"",'الطلاب'!$D$6:$D$505,B371&amp;"")=0,"الطالب غير مسجل في المجموعة",""))</f>
        <v/>
      </c>
    </row>
    <row r="372">
      <c r="A372" s="13" t="n"/>
      <c r="B372" s="5" t="n"/>
      <c r="C372" s="5" t="n"/>
      <c r="D372" s="5" t="n"/>
      <c r="E372" s="5" t="n"/>
      <c r="F372" s="6">
        <f>IF(C372&amp;""="","",IFERROR(INDEX('الطلاب'!$B$6:$B$505,MATCH(C372&amp;"",'الطلاب'!$A$6:$A$505,0))&amp;"","كود غير موجود"))</f>
        <v/>
      </c>
      <c r="G372" s="6">
        <f>IF(OR(B372&amp;""="",C372&amp;""=""),"",IF(COUNTIFS('الطلاب'!$A$6:$A$505,C372&amp;"",'الطلاب'!$D$6:$D$505,B372&amp;"")=0,"الطالب غير مسجل في المجموعة",""))</f>
        <v/>
      </c>
    </row>
    <row r="373">
      <c r="A373" s="13" t="n"/>
      <c r="B373" s="5" t="n"/>
      <c r="C373" s="5" t="n"/>
      <c r="D373" s="5" t="n"/>
      <c r="E373" s="5" t="n"/>
      <c r="F373" s="6">
        <f>IF(C373&amp;""="","",IFERROR(INDEX('الطلاب'!$B$6:$B$505,MATCH(C373&amp;"",'الطلاب'!$A$6:$A$505,0))&amp;"","كود غير موجود"))</f>
        <v/>
      </c>
      <c r="G373" s="6">
        <f>IF(OR(B373&amp;""="",C373&amp;""=""),"",IF(COUNTIFS('الطلاب'!$A$6:$A$505,C373&amp;"",'الطلاب'!$D$6:$D$505,B373&amp;"")=0,"الطالب غير مسجل في المجموعة",""))</f>
        <v/>
      </c>
    </row>
    <row r="374">
      <c r="A374" s="13" t="n"/>
      <c r="B374" s="5" t="n"/>
      <c r="C374" s="5" t="n"/>
      <c r="D374" s="5" t="n"/>
      <c r="E374" s="5" t="n"/>
      <c r="F374" s="6">
        <f>IF(C374&amp;""="","",IFERROR(INDEX('الطلاب'!$B$6:$B$505,MATCH(C374&amp;"",'الطلاب'!$A$6:$A$505,0))&amp;"","كود غير موجود"))</f>
        <v/>
      </c>
      <c r="G374" s="6">
        <f>IF(OR(B374&amp;""="",C374&amp;""=""),"",IF(COUNTIFS('الطلاب'!$A$6:$A$505,C374&amp;"",'الطلاب'!$D$6:$D$505,B374&amp;"")=0,"الطالب غير مسجل في المجموعة",""))</f>
        <v/>
      </c>
    </row>
    <row r="375">
      <c r="A375" s="13" t="n"/>
      <c r="B375" s="5" t="n"/>
      <c r="C375" s="5" t="n"/>
      <c r="D375" s="5" t="n"/>
      <c r="E375" s="5" t="n"/>
      <c r="F375" s="6">
        <f>IF(C375&amp;""="","",IFERROR(INDEX('الطلاب'!$B$6:$B$505,MATCH(C375&amp;"",'الطلاب'!$A$6:$A$505,0))&amp;"","كود غير موجود"))</f>
        <v/>
      </c>
      <c r="G375" s="6">
        <f>IF(OR(B375&amp;""="",C375&amp;""=""),"",IF(COUNTIFS('الطلاب'!$A$6:$A$505,C375&amp;"",'الطلاب'!$D$6:$D$505,B375&amp;"")=0,"الطالب غير مسجل في المجموعة",""))</f>
        <v/>
      </c>
    </row>
    <row r="376">
      <c r="A376" s="13" t="n"/>
      <c r="B376" s="5" t="n"/>
      <c r="C376" s="5" t="n"/>
      <c r="D376" s="5" t="n"/>
      <c r="E376" s="5" t="n"/>
      <c r="F376" s="6">
        <f>IF(C376&amp;""="","",IFERROR(INDEX('الطلاب'!$B$6:$B$505,MATCH(C376&amp;"",'الطلاب'!$A$6:$A$505,0))&amp;"","كود غير موجود"))</f>
        <v/>
      </c>
      <c r="G376" s="6">
        <f>IF(OR(B376&amp;""="",C376&amp;""=""),"",IF(COUNTIFS('الطلاب'!$A$6:$A$505,C376&amp;"",'الطلاب'!$D$6:$D$505,B376&amp;"")=0,"الطالب غير مسجل في المجموعة",""))</f>
        <v/>
      </c>
    </row>
    <row r="377">
      <c r="A377" s="13" t="n"/>
      <c r="B377" s="5" t="n"/>
      <c r="C377" s="5" t="n"/>
      <c r="D377" s="5" t="n"/>
      <c r="E377" s="5" t="n"/>
      <c r="F377" s="6">
        <f>IF(C377&amp;""="","",IFERROR(INDEX('الطلاب'!$B$6:$B$505,MATCH(C377&amp;"",'الطلاب'!$A$6:$A$505,0))&amp;"","كود غير موجود"))</f>
        <v/>
      </c>
      <c r="G377" s="6">
        <f>IF(OR(B377&amp;""="",C377&amp;""=""),"",IF(COUNTIFS('الطلاب'!$A$6:$A$505,C377&amp;"",'الطلاب'!$D$6:$D$505,B377&amp;"")=0,"الطالب غير مسجل في المجموعة",""))</f>
        <v/>
      </c>
    </row>
    <row r="378">
      <c r="A378" s="13" t="n"/>
      <c r="B378" s="5" t="n"/>
      <c r="C378" s="5" t="n"/>
      <c r="D378" s="5" t="n"/>
      <c r="E378" s="5" t="n"/>
      <c r="F378" s="6">
        <f>IF(C378&amp;""="","",IFERROR(INDEX('الطلاب'!$B$6:$B$505,MATCH(C378&amp;"",'الطلاب'!$A$6:$A$505,0))&amp;"","كود غير موجود"))</f>
        <v/>
      </c>
      <c r="G378" s="6">
        <f>IF(OR(B378&amp;""="",C378&amp;""=""),"",IF(COUNTIFS('الطلاب'!$A$6:$A$505,C378&amp;"",'الطلاب'!$D$6:$D$505,B378&amp;"")=0,"الطالب غير مسجل في المجموعة",""))</f>
        <v/>
      </c>
    </row>
    <row r="379">
      <c r="A379" s="13" t="n"/>
      <c r="B379" s="5" t="n"/>
      <c r="C379" s="5" t="n"/>
      <c r="D379" s="5" t="n"/>
      <c r="E379" s="5" t="n"/>
      <c r="F379" s="6">
        <f>IF(C379&amp;""="","",IFERROR(INDEX('الطلاب'!$B$6:$B$505,MATCH(C379&amp;"",'الطلاب'!$A$6:$A$505,0))&amp;"","كود غير موجود"))</f>
        <v/>
      </c>
      <c r="G379" s="6">
        <f>IF(OR(B379&amp;""="",C379&amp;""=""),"",IF(COUNTIFS('الطلاب'!$A$6:$A$505,C379&amp;"",'الطلاب'!$D$6:$D$505,B379&amp;"")=0,"الطالب غير مسجل في المجموعة",""))</f>
        <v/>
      </c>
    </row>
    <row r="380">
      <c r="A380" s="13" t="n"/>
      <c r="B380" s="5" t="n"/>
      <c r="C380" s="5" t="n"/>
      <c r="D380" s="5" t="n"/>
      <c r="E380" s="5" t="n"/>
      <c r="F380" s="6">
        <f>IF(C380&amp;""="","",IFERROR(INDEX('الطلاب'!$B$6:$B$505,MATCH(C380&amp;"",'الطلاب'!$A$6:$A$505,0))&amp;"","كود غير موجود"))</f>
        <v/>
      </c>
      <c r="G380" s="6">
        <f>IF(OR(B380&amp;""="",C380&amp;""=""),"",IF(COUNTIFS('الطلاب'!$A$6:$A$505,C380&amp;"",'الطلاب'!$D$6:$D$505,B380&amp;"")=0,"الطالب غير مسجل في المجموعة",""))</f>
        <v/>
      </c>
    </row>
    <row r="381">
      <c r="A381" s="13" t="n"/>
      <c r="B381" s="5" t="n"/>
      <c r="C381" s="5" t="n"/>
      <c r="D381" s="5" t="n"/>
      <c r="E381" s="5" t="n"/>
      <c r="F381" s="6">
        <f>IF(C381&amp;""="","",IFERROR(INDEX('الطلاب'!$B$6:$B$505,MATCH(C381&amp;"",'الطلاب'!$A$6:$A$505,0))&amp;"","كود غير موجود"))</f>
        <v/>
      </c>
      <c r="G381" s="6">
        <f>IF(OR(B381&amp;""="",C381&amp;""=""),"",IF(COUNTIFS('الطلاب'!$A$6:$A$505,C381&amp;"",'الطلاب'!$D$6:$D$505,B381&amp;"")=0,"الطالب غير مسجل في المجموعة",""))</f>
        <v/>
      </c>
    </row>
    <row r="382">
      <c r="A382" s="13" t="n"/>
      <c r="B382" s="5" t="n"/>
      <c r="C382" s="5" t="n"/>
      <c r="D382" s="5" t="n"/>
      <c r="E382" s="5" t="n"/>
      <c r="F382" s="6">
        <f>IF(C382&amp;""="","",IFERROR(INDEX('الطلاب'!$B$6:$B$505,MATCH(C382&amp;"",'الطلاب'!$A$6:$A$505,0))&amp;"","كود غير موجود"))</f>
        <v/>
      </c>
      <c r="G382" s="6">
        <f>IF(OR(B382&amp;""="",C382&amp;""=""),"",IF(COUNTIFS('الطلاب'!$A$6:$A$505,C382&amp;"",'الطلاب'!$D$6:$D$505,B382&amp;"")=0,"الطالب غير مسجل في المجموعة",""))</f>
        <v/>
      </c>
    </row>
    <row r="383">
      <c r="A383" s="13" t="n"/>
      <c r="B383" s="5" t="n"/>
      <c r="C383" s="5" t="n"/>
      <c r="D383" s="5" t="n"/>
      <c r="E383" s="5" t="n"/>
      <c r="F383" s="6">
        <f>IF(C383&amp;""="","",IFERROR(INDEX('الطلاب'!$B$6:$B$505,MATCH(C383&amp;"",'الطلاب'!$A$6:$A$505,0))&amp;"","كود غير موجود"))</f>
        <v/>
      </c>
      <c r="G383" s="6">
        <f>IF(OR(B383&amp;""="",C383&amp;""=""),"",IF(COUNTIFS('الطلاب'!$A$6:$A$505,C383&amp;"",'الطلاب'!$D$6:$D$505,B383&amp;"")=0,"الطالب غير مسجل في المجموعة",""))</f>
        <v/>
      </c>
    </row>
    <row r="384">
      <c r="A384" s="13" t="n"/>
      <c r="B384" s="5" t="n"/>
      <c r="C384" s="5" t="n"/>
      <c r="D384" s="5" t="n"/>
      <c r="E384" s="5" t="n"/>
      <c r="F384" s="6">
        <f>IF(C384&amp;""="","",IFERROR(INDEX('الطلاب'!$B$6:$B$505,MATCH(C384&amp;"",'الطلاب'!$A$6:$A$505,0))&amp;"","كود غير موجود"))</f>
        <v/>
      </c>
      <c r="G384" s="6">
        <f>IF(OR(B384&amp;""="",C384&amp;""=""),"",IF(COUNTIFS('الطلاب'!$A$6:$A$505,C384&amp;"",'الطلاب'!$D$6:$D$505,B384&amp;"")=0,"الطالب غير مسجل في المجموعة",""))</f>
        <v/>
      </c>
    </row>
    <row r="385">
      <c r="A385" s="13" t="n"/>
      <c r="B385" s="5" t="n"/>
      <c r="C385" s="5" t="n"/>
      <c r="D385" s="5" t="n"/>
      <c r="E385" s="5" t="n"/>
      <c r="F385" s="6">
        <f>IF(C385&amp;""="","",IFERROR(INDEX('الطلاب'!$B$6:$B$505,MATCH(C385&amp;"",'الطلاب'!$A$6:$A$505,0))&amp;"","كود غير موجود"))</f>
        <v/>
      </c>
      <c r="G385" s="6">
        <f>IF(OR(B385&amp;""="",C385&amp;""=""),"",IF(COUNTIFS('الطلاب'!$A$6:$A$505,C385&amp;"",'الطلاب'!$D$6:$D$505,B385&amp;"")=0,"الطالب غير مسجل في المجموعة",""))</f>
        <v/>
      </c>
    </row>
    <row r="386">
      <c r="A386" s="13" t="n"/>
      <c r="B386" s="5" t="n"/>
      <c r="C386" s="5" t="n"/>
      <c r="D386" s="5" t="n"/>
      <c r="E386" s="5" t="n"/>
      <c r="F386" s="6">
        <f>IF(C386&amp;""="","",IFERROR(INDEX('الطلاب'!$B$6:$B$505,MATCH(C386&amp;"",'الطلاب'!$A$6:$A$505,0))&amp;"","كود غير موجود"))</f>
        <v/>
      </c>
      <c r="G386" s="6">
        <f>IF(OR(B386&amp;""="",C386&amp;""=""),"",IF(COUNTIFS('الطلاب'!$A$6:$A$505,C386&amp;"",'الطلاب'!$D$6:$D$505,B386&amp;"")=0,"الطالب غير مسجل في المجموعة",""))</f>
        <v/>
      </c>
    </row>
    <row r="387">
      <c r="A387" s="13" t="n"/>
      <c r="B387" s="5" t="n"/>
      <c r="C387" s="5" t="n"/>
      <c r="D387" s="5" t="n"/>
      <c r="E387" s="5" t="n"/>
      <c r="F387" s="6">
        <f>IF(C387&amp;""="","",IFERROR(INDEX('الطلاب'!$B$6:$B$505,MATCH(C387&amp;"",'الطلاب'!$A$6:$A$505,0))&amp;"","كود غير موجود"))</f>
        <v/>
      </c>
      <c r="G387" s="6">
        <f>IF(OR(B387&amp;""="",C387&amp;""=""),"",IF(COUNTIFS('الطلاب'!$A$6:$A$505,C387&amp;"",'الطلاب'!$D$6:$D$505,B387&amp;"")=0,"الطالب غير مسجل في المجموعة",""))</f>
        <v/>
      </c>
    </row>
    <row r="388">
      <c r="A388" s="13" t="n"/>
      <c r="B388" s="5" t="n"/>
      <c r="C388" s="5" t="n"/>
      <c r="D388" s="5" t="n"/>
      <c r="E388" s="5" t="n"/>
      <c r="F388" s="6">
        <f>IF(C388&amp;""="","",IFERROR(INDEX('الطلاب'!$B$6:$B$505,MATCH(C388&amp;"",'الطلاب'!$A$6:$A$505,0))&amp;"","كود غير موجود"))</f>
        <v/>
      </c>
      <c r="G388" s="6">
        <f>IF(OR(B388&amp;""="",C388&amp;""=""),"",IF(COUNTIFS('الطلاب'!$A$6:$A$505,C388&amp;"",'الطلاب'!$D$6:$D$505,B388&amp;"")=0,"الطالب غير مسجل في المجموعة",""))</f>
        <v/>
      </c>
    </row>
    <row r="389">
      <c r="A389" s="13" t="n"/>
      <c r="B389" s="5" t="n"/>
      <c r="C389" s="5" t="n"/>
      <c r="D389" s="5" t="n"/>
      <c r="E389" s="5" t="n"/>
      <c r="F389" s="6">
        <f>IF(C389&amp;""="","",IFERROR(INDEX('الطلاب'!$B$6:$B$505,MATCH(C389&amp;"",'الطلاب'!$A$6:$A$505,0))&amp;"","كود غير موجود"))</f>
        <v/>
      </c>
      <c r="G389" s="6">
        <f>IF(OR(B389&amp;""="",C389&amp;""=""),"",IF(COUNTIFS('الطلاب'!$A$6:$A$505,C389&amp;"",'الطلاب'!$D$6:$D$505,B389&amp;"")=0,"الطالب غير مسجل في المجموعة",""))</f>
        <v/>
      </c>
    </row>
    <row r="390">
      <c r="A390" s="13" t="n"/>
      <c r="B390" s="5" t="n"/>
      <c r="C390" s="5" t="n"/>
      <c r="D390" s="5" t="n"/>
      <c r="E390" s="5" t="n"/>
      <c r="F390" s="6">
        <f>IF(C390&amp;""="","",IFERROR(INDEX('الطلاب'!$B$6:$B$505,MATCH(C390&amp;"",'الطلاب'!$A$6:$A$505,0))&amp;"","كود غير موجود"))</f>
        <v/>
      </c>
      <c r="G390" s="6">
        <f>IF(OR(B390&amp;""="",C390&amp;""=""),"",IF(COUNTIFS('الطلاب'!$A$6:$A$505,C390&amp;"",'الطلاب'!$D$6:$D$505,B390&amp;"")=0,"الطالب غير مسجل في المجموعة",""))</f>
        <v/>
      </c>
    </row>
    <row r="391">
      <c r="A391" s="13" t="n"/>
      <c r="B391" s="5" t="n"/>
      <c r="C391" s="5" t="n"/>
      <c r="D391" s="5" t="n"/>
      <c r="E391" s="5" t="n"/>
      <c r="F391" s="6">
        <f>IF(C391&amp;""="","",IFERROR(INDEX('الطلاب'!$B$6:$B$505,MATCH(C391&amp;"",'الطلاب'!$A$6:$A$505,0))&amp;"","كود غير موجود"))</f>
        <v/>
      </c>
      <c r="G391" s="6">
        <f>IF(OR(B391&amp;""="",C391&amp;""=""),"",IF(COUNTIFS('الطلاب'!$A$6:$A$505,C391&amp;"",'الطلاب'!$D$6:$D$505,B391&amp;"")=0,"الطالب غير مسجل في المجموعة",""))</f>
        <v/>
      </c>
    </row>
    <row r="392">
      <c r="A392" s="13" t="n"/>
      <c r="B392" s="5" t="n"/>
      <c r="C392" s="5" t="n"/>
      <c r="D392" s="5" t="n"/>
      <c r="E392" s="5" t="n"/>
      <c r="F392" s="6">
        <f>IF(C392&amp;""="","",IFERROR(INDEX('الطلاب'!$B$6:$B$505,MATCH(C392&amp;"",'الطلاب'!$A$6:$A$505,0))&amp;"","كود غير موجود"))</f>
        <v/>
      </c>
      <c r="G392" s="6">
        <f>IF(OR(B392&amp;""="",C392&amp;""=""),"",IF(COUNTIFS('الطلاب'!$A$6:$A$505,C392&amp;"",'الطلاب'!$D$6:$D$505,B392&amp;"")=0,"الطالب غير مسجل في المجموعة",""))</f>
        <v/>
      </c>
    </row>
    <row r="393">
      <c r="A393" s="13" t="n"/>
      <c r="B393" s="5" t="n"/>
      <c r="C393" s="5" t="n"/>
      <c r="D393" s="5" t="n"/>
      <c r="E393" s="5" t="n"/>
      <c r="F393" s="6">
        <f>IF(C393&amp;""="","",IFERROR(INDEX('الطلاب'!$B$6:$B$505,MATCH(C393&amp;"",'الطلاب'!$A$6:$A$505,0))&amp;"","كود غير موجود"))</f>
        <v/>
      </c>
      <c r="G393" s="6">
        <f>IF(OR(B393&amp;""="",C393&amp;""=""),"",IF(COUNTIFS('الطلاب'!$A$6:$A$505,C393&amp;"",'الطلاب'!$D$6:$D$505,B393&amp;"")=0,"الطالب غير مسجل في المجموعة",""))</f>
        <v/>
      </c>
    </row>
    <row r="394">
      <c r="A394" s="13" t="n"/>
      <c r="B394" s="5" t="n"/>
      <c r="C394" s="5" t="n"/>
      <c r="D394" s="5" t="n"/>
      <c r="E394" s="5" t="n"/>
      <c r="F394" s="6">
        <f>IF(C394&amp;""="","",IFERROR(INDEX('الطلاب'!$B$6:$B$505,MATCH(C394&amp;"",'الطلاب'!$A$6:$A$505,0))&amp;"","كود غير موجود"))</f>
        <v/>
      </c>
      <c r="G394" s="6">
        <f>IF(OR(B394&amp;""="",C394&amp;""=""),"",IF(COUNTIFS('الطلاب'!$A$6:$A$505,C394&amp;"",'الطلاب'!$D$6:$D$505,B394&amp;"")=0,"الطالب غير مسجل في المجموعة",""))</f>
        <v/>
      </c>
    </row>
    <row r="395">
      <c r="A395" s="13" t="n"/>
      <c r="B395" s="5" t="n"/>
      <c r="C395" s="5" t="n"/>
      <c r="D395" s="5" t="n"/>
      <c r="E395" s="5" t="n"/>
      <c r="F395" s="6">
        <f>IF(C395&amp;""="","",IFERROR(INDEX('الطلاب'!$B$6:$B$505,MATCH(C395&amp;"",'الطلاب'!$A$6:$A$505,0))&amp;"","كود غير موجود"))</f>
        <v/>
      </c>
      <c r="G395" s="6">
        <f>IF(OR(B395&amp;""="",C395&amp;""=""),"",IF(COUNTIFS('الطلاب'!$A$6:$A$505,C395&amp;"",'الطلاب'!$D$6:$D$505,B395&amp;"")=0,"الطالب غير مسجل في المجموعة",""))</f>
        <v/>
      </c>
    </row>
    <row r="396">
      <c r="A396" s="13" t="n"/>
      <c r="B396" s="5" t="n"/>
      <c r="C396" s="5" t="n"/>
      <c r="D396" s="5" t="n"/>
      <c r="E396" s="5" t="n"/>
      <c r="F396" s="6">
        <f>IF(C396&amp;""="","",IFERROR(INDEX('الطلاب'!$B$6:$B$505,MATCH(C396&amp;"",'الطلاب'!$A$6:$A$505,0))&amp;"","كود غير موجود"))</f>
        <v/>
      </c>
      <c r="G396" s="6">
        <f>IF(OR(B396&amp;""="",C396&amp;""=""),"",IF(COUNTIFS('الطلاب'!$A$6:$A$505,C396&amp;"",'الطلاب'!$D$6:$D$505,B396&amp;"")=0,"الطالب غير مسجل في المجموعة",""))</f>
        <v/>
      </c>
    </row>
    <row r="397">
      <c r="A397" s="13" t="n"/>
      <c r="B397" s="5" t="n"/>
      <c r="C397" s="5" t="n"/>
      <c r="D397" s="5" t="n"/>
      <c r="E397" s="5" t="n"/>
      <c r="F397" s="6">
        <f>IF(C397&amp;""="","",IFERROR(INDEX('الطلاب'!$B$6:$B$505,MATCH(C397&amp;"",'الطلاب'!$A$6:$A$505,0))&amp;"","كود غير موجود"))</f>
        <v/>
      </c>
      <c r="G397" s="6">
        <f>IF(OR(B397&amp;""="",C397&amp;""=""),"",IF(COUNTIFS('الطلاب'!$A$6:$A$505,C397&amp;"",'الطلاب'!$D$6:$D$505,B397&amp;"")=0,"الطالب غير مسجل في المجموعة",""))</f>
        <v/>
      </c>
    </row>
    <row r="398">
      <c r="A398" s="13" t="n"/>
      <c r="B398" s="5" t="n"/>
      <c r="C398" s="5" t="n"/>
      <c r="D398" s="5" t="n"/>
      <c r="E398" s="5" t="n"/>
      <c r="F398" s="6">
        <f>IF(C398&amp;""="","",IFERROR(INDEX('الطلاب'!$B$6:$B$505,MATCH(C398&amp;"",'الطلاب'!$A$6:$A$505,0))&amp;"","كود غير موجود"))</f>
        <v/>
      </c>
      <c r="G398" s="6">
        <f>IF(OR(B398&amp;""="",C398&amp;""=""),"",IF(COUNTIFS('الطلاب'!$A$6:$A$505,C398&amp;"",'الطلاب'!$D$6:$D$505,B398&amp;"")=0,"الطالب غير مسجل في المجموعة",""))</f>
        <v/>
      </c>
    </row>
    <row r="399">
      <c r="A399" s="13" t="n"/>
      <c r="B399" s="5" t="n"/>
      <c r="C399" s="5" t="n"/>
      <c r="D399" s="5" t="n"/>
      <c r="E399" s="5" t="n"/>
      <c r="F399" s="6">
        <f>IF(C399&amp;""="","",IFERROR(INDEX('الطلاب'!$B$6:$B$505,MATCH(C399&amp;"",'الطلاب'!$A$6:$A$505,0))&amp;"","كود غير موجود"))</f>
        <v/>
      </c>
      <c r="G399" s="6">
        <f>IF(OR(B399&amp;""="",C399&amp;""=""),"",IF(COUNTIFS('الطلاب'!$A$6:$A$505,C399&amp;"",'الطلاب'!$D$6:$D$505,B399&amp;"")=0,"الطالب غير مسجل في المجموعة",""))</f>
        <v/>
      </c>
    </row>
    <row r="400">
      <c r="A400" s="13" t="n"/>
      <c r="B400" s="5" t="n"/>
      <c r="C400" s="5" t="n"/>
      <c r="D400" s="5" t="n"/>
      <c r="E400" s="5" t="n"/>
      <c r="F400" s="6">
        <f>IF(C400&amp;""="","",IFERROR(INDEX('الطلاب'!$B$6:$B$505,MATCH(C400&amp;"",'الطلاب'!$A$6:$A$505,0))&amp;"","كود غير موجود"))</f>
        <v/>
      </c>
      <c r="G400" s="6">
        <f>IF(OR(B400&amp;""="",C400&amp;""=""),"",IF(COUNTIFS('الطلاب'!$A$6:$A$505,C400&amp;"",'الطلاب'!$D$6:$D$505,B400&amp;"")=0,"الطالب غير مسجل في المجموعة",""))</f>
        <v/>
      </c>
    </row>
    <row r="401">
      <c r="A401" s="13" t="n"/>
      <c r="B401" s="5" t="n"/>
      <c r="C401" s="5" t="n"/>
      <c r="D401" s="5" t="n"/>
      <c r="E401" s="5" t="n"/>
      <c r="F401" s="6">
        <f>IF(C401&amp;""="","",IFERROR(INDEX('الطلاب'!$B$6:$B$505,MATCH(C401&amp;"",'الطلاب'!$A$6:$A$505,0))&amp;"","كود غير موجود"))</f>
        <v/>
      </c>
      <c r="G401" s="6">
        <f>IF(OR(B401&amp;""="",C401&amp;""=""),"",IF(COUNTIFS('الطلاب'!$A$6:$A$505,C401&amp;"",'الطلاب'!$D$6:$D$505,B401&amp;"")=0,"الطالب غير مسجل في المجموعة",""))</f>
        <v/>
      </c>
    </row>
    <row r="402">
      <c r="A402" s="13" t="n"/>
      <c r="B402" s="5" t="n"/>
      <c r="C402" s="5" t="n"/>
      <c r="D402" s="5" t="n"/>
      <c r="E402" s="5" t="n"/>
      <c r="F402" s="6">
        <f>IF(C402&amp;""="","",IFERROR(INDEX('الطلاب'!$B$6:$B$505,MATCH(C402&amp;"",'الطلاب'!$A$6:$A$505,0))&amp;"","كود غير موجود"))</f>
        <v/>
      </c>
      <c r="G402" s="6">
        <f>IF(OR(B402&amp;""="",C402&amp;""=""),"",IF(COUNTIFS('الطلاب'!$A$6:$A$505,C402&amp;"",'الطلاب'!$D$6:$D$505,B402&amp;"")=0,"الطالب غير مسجل في المجموعة",""))</f>
        <v/>
      </c>
    </row>
    <row r="403">
      <c r="A403" s="13" t="n"/>
      <c r="B403" s="5" t="n"/>
      <c r="C403" s="5" t="n"/>
      <c r="D403" s="5" t="n"/>
      <c r="E403" s="5" t="n"/>
      <c r="F403" s="6">
        <f>IF(C403&amp;""="","",IFERROR(INDEX('الطلاب'!$B$6:$B$505,MATCH(C403&amp;"",'الطلاب'!$A$6:$A$505,0))&amp;"","كود غير موجود"))</f>
        <v/>
      </c>
      <c r="G403" s="6">
        <f>IF(OR(B403&amp;""="",C403&amp;""=""),"",IF(COUNTIFS('الطلاب'!$A$6:$A$505,C403&amp;"",'الطلاب'!$D$6:$D$505,B403&amp;"")=0,"الطالب غير مسجل في المجموعة",""))</f>
        <v/>
      </c>
    </row>
    <row r="404">
      <c r="A404" s="13" t="n"/>
      <c r="B404" s="5" t="n"/>
      <c r="C404" s="5" t="n"/>
      <c r="D404" s="5" t="n"/>
      <c r="E404" s="5" t="n"/>
      <c r="F404" s="6">
        <f>IF(C404&amp;""="","",IFERROR(INDEX('الطلاب'!$B$6:$B$505,MATCH(C404&amp;"",'الطلاب'!$A$6:$A$505,0))&amp;"","كود غير موجود"))</f>
        <v/>
      </c>
      <c r="G404" s="6">
        <f>IF(OR(B404&amp;""="",C404&amp;""=""),"",IF(COUNTIFS('الطلاب'!$A$6:$A$505,C404&amp;"",'الطلاب'!$D$6:$D$505,B404&amp;"")=0,"الطالب غير مسجل في المجموعة",""))</f>
        <v/>
      </c>
    </row>
    <row r="405">
      <c r="A405" s="13" t="n"/>
      <c r="B405" s="5" t="n"/>
      <c r="C405" s="5" t="n"/>
      <c r="D405" s="5" t="n"/>
      <c r="E405" s="5" t="n"/>
      <c r="F405" s="6">
        <f>IF(C405&amp;""="","",IFERROR(INDEX('الطلاب'!$B$6:$B$505,MATCH(C405&amp;"",'الطلاب'!$A$6:$A$505,0))&amp;"","كود غير موجود"))</f>
        <v/>
      </c>
      <c r="G405" s="6">
        <f>IF(OR(B405&amp;""="",C405&amp;""=""),"",IF(COUNTIFS('الطلاب'!$A$6:$A$505,C405&amp;"",'الطلاب'!$D$6:$D$505,B405&amp;"")=0,"الطالب غير مسجل في المجموعة",""))</f>
        <v/>
      </c>
    </row>
    <row r="406">
      <c r="A406" s="13" t="n"/>
      <c r="B406" s="5" t="n"/>
      <c r="C406" s="5" t="n"/>
      <c r="D406" s="5" t="n"/>
      <c r="E406" s="5" t="n"/>
      <c r="F406" s="6">
        <f>IF(C406&amp;""="","",IFERROR(INDEX('الطلاب'!$B$6:$B$505,MATCH(C406&amp;"",'الطلاب'!$A$6:$A$505,0))&amp;"","كود غير موجود"))</f>
        <v/>
      </c>
      <c r="G406" s="6">
        <f>IF(OR(B406&amp;""="",C406&amp;""=""),"",IF(COUNTIFS('الطلاب'!$A$6:$A$505,C406&amp;"",'الطلاب'!$D$6:$D$505,B406&amp;"")=0,"الطالب غير مسجل في المجموعة",""))</f>
        <v/>
      </c>
    </row>
    <row r="407">
      <c r="A407" s="13" t="n"/>
      <c r="B407" s="5" t="n"/>
      <c r="C407" s="5" t="n"/>
      <c r="D407" s="5" t="n"/>
      <c r="E407" s="5" t="n"/>
      <c r="F407" s="6">
        <f>IF(C407&amp;""="","",IFERROR(INDEX('الطلاب'!$B$6:$B$505,MATCH(C407&amp;"",'الطلاب'!$A$6:$A$505,0))&amp;"","كود غير موجود"))</f>
        <v/>
      </c>
      <c r="G407" s="6">
        <f>IF(OR(B407&amp;""="",C407&amp;""=""),"",IF(COUNTIFS('الطلاب'!$A$6:$A$505,C407&amp;"",'الطلاب'!$D$6:$D$505,B407&amp;"")=0,"الطالب غير مسجل في المجموعة",""))</f>
        <v/>
      </c>
    </row>
    <row r="408">
      <c r="A408" s="13" t="n"/>
      <c r="B408" s="5" t="n"/>
      <c r="C408" s="5" t="n"/>
      <c r="D408" s="5" t="n"/>
      <c r="E408" s="5" t="n"/>
      <c r="F408" s="6">
        <f>IF(C408&amp;""="","",IFERROR(INDEX('الطلاب'!$B$6:$B$505,MATCH(C408&amp;"",'الطلاب'!$A$6:$A$505,0))&amp;"","كود غير موجود"))</f>
        <v/>
      </c>
      <c r="G408" s="6">
        <f>IF(OR(B408&amp;""="",C408&amp;""=""),"",IF(COUNTIFS('الطلاب'!$A$6:$A$505,C408&amp;"",'الطلاب'!$D$6:$D$505,B408&amp;"")=0,"الطالب غير مسجل في المجموعة",""))</f>
        <v/>
      </c>
    </row>
    <row r="409">
      <c r="A409" s="13" t="n"/>
      <c r="B409" s="5" t="n"/>
      <c r="C409" s="5" t="n"/>
      <c r="D409" s="5" t="n"/>
      <c r="E409" s="5" t="n"/>
      <c r="F409" s="6">
        <f>IF(C409&amp;""="","",IFERROR(INDEX('الطلاب'!$B$6:$B$505,MATCH(C409&amp;"",'الطلاب'!$A$6:$A$505,0))&amp;"","كود غير موجود"))</f>
        <v/>
      </c>
      <c r="G409" s="6">
        <f>IF(OR(B409&amp;""="",C409&amp;""=""),"",IF(COUNTIFS('الطلاب'!$A$6:$A$505,C409&amp;"",'الطلاب'!$D$6:$D$505,B409&amp;"")=0,"الطالب غير مسجل في المجموعة",""))</f>
        <v/>
      </c>
    </row>
    <row r="410">
      <c r="A410" s="13" t="n"/>
      <c r="B410" s="5" t="n"/>
      <c r="C410" s="5" t="n"/>
      <c r="D410" s="5" t="n"/>
      <c r="E410" s="5" t="n"/>
      <c r="F410" s="6">
        <f>IF(C410&amp;""="","",IFERROR(INDEX('الطلاب'!$B$6:$B$505,MATCH(C410&amp;"",'الطلاب'!$A$6:$A$505,0))&amp;"","كود غير موجود"))</f>
        <v/>
      </c>
      <c r="G410" s="6">
        <f>IF(OR(B410&amp;""="",C410&amp;""=""),"",IF(COUNTIFS('الطلاب'!$A$6:$A$505,C410&amp;"",'الطلاب'!$D$6:$D$505,B410&amp;"")=0,"الطالب غير مسجل في المجموعة",""))</f>
        <v/>
      </c>
    </row>
    <row r="411">
      <c r="A411" s="13" t="n"/>
      <c r="B411" s="5" t="n"/>
      <c r="C411" s="5" t="n"/>
      <c r="D411" s="5" t="n"/>
      <c r="E411" s="5" t="n"/>
      <c r="F411" s="6">
        <f>IF(C411&amp;""="","",IFERROR(INDEX('الطلاب'!$B$6:$B$505,MATCH(C411&amp;"",'الطلاب'!$A$6:$A$505,0))&amp;"","كود غير موجود"))</f>
        <v/>
      </c>
      <c r="G411" s="6">
        <f>IF(OR(B411&amp;""="",C411&amp;""=""),"",IF(COUNTIFS('الطلاب'!$A$6:$A$505,C411&amp;"",'الطلاب'!$D$6:$D$505,B411&amp;"")=0,"الطالب غير مسجل في المجموعة",""))</f>
        <v/>
      </c>
    </row>
    <row r="412">
      <c r="A412" s="13" t="n"/>
      <c r="B412" s="5" t="n"/>
      <c r="C412" s="5" t="n"/>
      <c r="D412" s="5" t="n"/>
      <c r="E412" s="5" t="n"/>
      <c r="F412" s="6">
        <f>IF(C412&amp;""="","",IFERROR(INDEX('الطلاب'!$B$6:$B$505,MATCH(C412&amp;"",'الطلاب'!$A$6:$A$505,0))&amp;"","كود غير موجود"))</f>
        <v/>
      </c>
      <c r="G412" s="6">
        <f>IF(OR(B412&amp;""="",C412&amp;""=""),"",IF(COUNTIFS('الطلاب'!$A$6:$A$505,C412&amp;"",'الطلاب'!$D$6:$D$505,B412&amp;"")=0,"الطالب غير مسجل في المجموعة",""))</f>
        <v/>
      </c>
    </row>
    <row r="413">
      <c r="A413" s="13" t="n"/>
      <c r="B413" s="5" t="n"/>
      <c r="C413" s="5" t="n"/>
      <c r="D413" s="5" t="n"/>
      <c r="E413" s="5" t="n"/>
      <c r="F413" s="6">
        <f>IF(C413&amp;""="","",IFERROR(INDEX('الطلاب'!$B$6:$B$505,MATCH(C413&amp;"",'الطلاب'!$A$6:$A$505,0))&amp;"","كود غير موجود"))</f>
        <v/>
      </c>
      <c r="G413" s="6">
        <f>IF(OR(B413&amp;""="",C413&amp;""=""),"",IF(COUNTIFS('الطلاب'!$A$6:$A$505,C413&amp;"",'الطلاب'!$D$6:$D$505,B413&amp;"")=0,"الطالب غير مسجل في المجموعة",""))</f>
        <v/>
      </c>
    </row>
    <row r="414">
      <c r="A414" s="13" t="n"/>
      <c r="B414" s="5" t="n"/>
      <c r="C414" s="5" t="n"/>
      <c r="D414" s="5" t="n"/>
      <c r="E414" s="5" t="n"/>
      <c r="F414" s="6">
        <f>IF(C414&amp;""="","",IFERROR(INDEX('الطلاب'!$B$6:$B$505,MATCH(C414&amp;"",'الطلاب'!$A$6:$A$505,0))&amp;"","كود غير موجود"))</f>
        <v/>
      </c>
      <c r="G414" s="6">
        <f>IF(OR(B414&amp;""="",C414&amp;""=""),"",IF(COUNTIFS('الطلاب'!$A$6:$A$505,C414&amp;"",'الطلاب'!$D$6:$D$505,B414&amp;"")=0,"الطالب غير مسجل في المجموعة",""))</f>
        <v/>
      </c>
    </row>
    <row r="415">
      <c r="A415" s="13" t="n"/>
      <c r="B415" s="5" t="n"/>
      <c r="C415" s="5" t="n"/>
      <c r="D415" s="5" t="n"/>
      <c r="E415" s="5" t="n"/>
      <c r="F415" s="6">
        <f>IF(C415&amp;""="","",IFERROR(INDEX('الطلاب'!$B$6:$B$505,MATCH(C415&amp;"",'الطلاب'!$A$6:$A$505,0))&amp;"","كود غير موجود"))</f>
        <v/>
      </c>
      <c r="G415" s="6">
        <f>IF(OR(B415&amp;""="",C415&amp;""=""),"",IF(COUNTIFS('الطلاب'!$A$6:$A$505,C415&amp;"",'الطلاب'!$D$6:$D$505,B415&amp;"")=0,"الطالب غير مسجل في المجموعة",""))</f>
        <v/>
      </c>
    </row>
    <row r="416">
      <c r="A416" s="13" t="n"/>
      <c r="B416" s="5" t="n"/>
      <c r="C416" s="5" t="n"/>
      <c r="D416" s="5" t="n"/>
      <c r="E416" s="5" t="n"/>
      <c r="F416" s="6">
        <f>IF(C416&amp;""="","",IFERROR(INDEX('الطلاب'!$B$6:$B$505,MATCH(C416&amp;"",'الطلاب'!$A$6:$A$505,0))&amp;"","كود غير موجود"))</f>
        <v/>
      </c>
      <c r="G416" s="6">
        <f>IF(OR(B416&amp;""="",C416&amp;""=""),"",IF(COUNTIFS('الطلاب'!$A$6:$A$505,C416&amp;"",'الطلاب'!$D$6:$D$505,B416&amp;"")=0,"الطالب غير مسجل في المجموعة",""))</f>
        <v/>
      </c>
    </row>
    <row r="417">
      <c r="A417" s="13" t="n"/>
      <c r="B417" s="5" t="n"/>
      <c r="C417" s="5" t="n"/>
      <c r="D417" s="5" t="n"/>
      <c r="E417" s="5" t="n"/>
      <c r="F417" s="6">
        <f>IF(C417&amp;""="","",IFERROR(INDEX('الطلاب'!$B$6:$B$505,MATCH(C417&amp;"",'الطلاب'!$A$6:$A$505,0))&amp;"","كود غير موجود"))</f>
        <v/>
      </c>
      <c r="G417" s="6">
        <f>IF(OR(B417&amp;""="",C417&amp;""=""),"",IF(COUNTIFS('الطلاب'!$A$6:$A$505,C417&amp;"",'الطلاب'!$D$6:$D$505,B417&amp;"")=0,"الطالب غير مسجل في المجموعة",""))</f>
        <v/>
      </c>
    </row>
    <row r="418">
      <c r="A418" s="13" t="n"/>
      <c r="B418" s="5" t="n"/>
      <c r="C418" s="5" t="n"/>
      <c r="D418" s="5" t="n"/>
      <c r="E418" s="5" t="n"/>
      <c r="F418" s="6">
        <f>IF(C418&amp;""="","",IFERROR(INDEX('الطلاب'!$B$6:$B$505,MATCH(C418&amp;"",'الطلاب'!$A$6:$A$505,0))&amp;"","كود غير موجود"))</f>
        <v/>
      </c>
      <c r="G418" s="6">
        <f>IF(OR(B418&amp;""="",C418&amp;""=""),"",IF(COUNTIFS('الطلاب'!$A$6:$A$505,C418&amp;"",'الطلاب'!$D$6:$D$505,B418&amp;"")=0,"الطالب غير مسجل في المجموعة",""))</f>
        <v/>
      </c>
    </row>
    <row r="419">
      <c r="A419" s="13" t="n"/>
      <c r="B419" s="5" t="n"/>
      <c r="C419" s="5" t="n"/>
      <c r="D419" s="5" t="n"/>
      <c r="E419" s="5" t="n"/>
      <c r="F419" s="6">
        <f>IF(C419&amp;""="","",IFERROR(INDEX('الطلاب'!$B$6:$B$505,MATCH(C419&amp;"",'الطلاب'!$A$6:$A$505,0))&amp;"","كود غير موجود"))</f>
        <v/>
      </c>
      <c r="G419" s="6">
        <f>IF(OR(B419&amp;""="",C419&amp;""=""),"",IF(COUNTIFS('الطلاب'!$A$6:$A$505,C419&amp;"",'الطلاب'!$D$6:$D$505,B419&amp;"")=0,"الطالب غير مسجل في المجموعة",""))</f>
        <v/>
      </c>
    </row>
    <row r="420">
      <c r="A420" s="13" t="n"/>
      <c r="B420" s="5" t="n"/>
      <c r="C420" s="5" t="n"/>
      <c r="D420" s="5" t="n"/>
      <c r="E420" s="5" t="n"/>
      <c r="F420" s="6">
        <f>IF(C420&amp;""="","",IFERROR(INDEX('الطلاب'!$B$6:$B$505,MATCH(C420&amp;"",'الطلاب'!$A$6:$A$505,0))&amp;"","كود غير موجود"))</f>
        <v/>
      </c>
      <c r="G420" s="6">
        <f>IF(OR(B420&amp;""="",C420&amp;""=""),"",IF(COUNTIFS('الطلاب'!$A$6:$A$505,C420&amp;"",'الطلاب'!$D$6:$D$505,B420&amp;"")=0,"الطالب غير مسجل في المجموعة",""))</f>
        <v/>
      </c>
    </row>
    <row r="421">
      <c r="A421" s="13" t="n"/>
      <c r="B421" s="5" t="n"/>
      <c r="C421" s="5" t="n"/>
      <c r="D421" s="5" t="n"/>
      <c r="E421" s="5" t="n"/>
      <c r="F421" s="6">
        <f>IF(C421&amp;""="","",IFERROR(INDEX('الطلاب'!$B$6:$B$505,MATCH(C421&amp;"",'الطلاب'!$A$6:$A$505,0))&amp;"","كود غير موجود"))</f>
        <v/>
      </c>
      <c r="G421" s="6">
        <f>IF(OR(B421&amp;""="",C421&amp;""=""),"",IF(COUNTIFS('الطلاب'!$A$6:$A$505,C421&amp;"",'الطلاب'!$D$6:$D$505,B421&amp;"")=0,"الطالب غير مسجل في المجموعة",""))</f>
        <v/>
      </c>
    </row>
    <row r="422">
      <c r="A422" s="13" t="n"/>
      <c r="B422" s="5" t="n"/>
      <c r="C422" s="5" t="n"/>
      <c r="D422" s="5" t="n"/>
      <c r="E422" s="5" t="n"/>
      <c r="F422" s="6">
        <f>IF(C422&amp;""="","",IFERROR(INDEX('الطلاب'!$B$6:$B$505,MATCH(C422&amp;"",'الطلاب'!$A$6:$A$505,0))&amp;"","كود غير موجود"))</f>
        <v/>
      </c>
      <c r="G422" s="6">
        <f>IF(OR(B422&amp;""="",C422&amp;""=""),"",IF(COUNTIFS('الطلاب'!$A$6:$A$505,C422&amp;"",'الطلاب'!$D$6:$D$505,B422&amp;"")=0,"الطالب غير مسجل في المجموعة",""))</f>
        <v/>
      </c>
    </row>
    <row r="423">
      <c r="A423" s="13" t="n"/>
      <c r="B423" s="5" t="n"/>
      <c r="C423" s="5" t="n"/>
      <c r="D423" s="5" t="n"/>
      <c r="E423" s="5" t="n"/>
      <c r="F423" s="6">
        <f>IF(C423&amp;""="","",IFERROR(INDEX('الطلاب'!$B$6:$B$505,MATCH(C423&amp;"",'الطلاب'!$A$6:$A$505,0))&amp;"","كود غير موجود"))</f>
        <v/>
      </c>
      <c r="G423" s="6">
        <f>IF(OR(B423&amp;""="",C423&amp;""=""),"",IF(COUNTIFS('الطلاب'!$A$6:$A$505,C423&amp;"",'الطلاب'!$D$6:$D$505,B423&amp;"")=0,"الطالب غير مسجل في المجموعة",""))</f>
        <v/>
      </c>
    </row>
    <row r="424">
      <c r="A424" s="13" t="n"/>
      <c r="B424" s="5" t="n"/>
      <c r="C424" s="5" t="n"/>
      <c r="D424" s="5" t="n"/>
      <c r="E424" s="5" t="n"/>
      <c r="F424" s="6">
        <f>IF(C424&amp;""="","",IFERROR(INDEX('الطلاب'!$B$6:$B$505,MATCH(C424&amp;"",'الطلاب'!$A$6:$A$505,0))&amp;"","كود غير موجود"))</f>
        <v/>
      </c>
      <c r="G424" s="6">
        <f>IF(OR(B424&amp;""="",C424&amp;""=""),"",IF(COUNTIFS('الطلاب'!$A$6:$A$505,C424&amp;"",'الطلاب'!$D$6:$D$505,B424&amp;"")=0,"الطالب غير مسجل في المجموعة",""))</f>
        <v/>
      </c>
    </row>
    <row r="425">
      <c r="A425" s="13" t="n"/>
      <c r="B425" s="5" t="n"/>
      <c r="C425" s="5" t="n"/>
      <c r="D425" s="5" t="n"/>
      <c r="E425" s="5" t="n"/>
      <c r="F425" s="6">
        <f>IF(C425&amp;""="","",IFERROR(INDEX('الطلاب'!$B$6:$B$505,MATCH(C425&amp;"",'الطلاب'!$A$6:$A$505,0))&amp;"","كود غير موجود"))</f>
        <v/>
      </c>
      <c r="G425" s="6">
        <f>IF(OR(B425&amp;""="",C425&amp;""=""),"",IF(COUNTIFS('الطلاب'!$A$6:$A$505,C425&amp;"",'الطلاب'!$D$6:$D$505,B425&amp;"")=0,"الطالب غير مسجل في المجموعة",""))</f>
        <v/>
      </c>
    </row>
    <row r="426">
      <c r="A426" s="13" t="n"/>
      <c r="B426" s="5" t="n"/>
      <c r="C426" s="5" t="n"/>
      <c r="D426" s="5" t="n"/>
      <c r="E426" s="5" t="n"/>
      <c r="F426" s="6">
        <f>IF(C426&amp;""="","",IFERROR(INDEX('الطلاب'!$B$6:$B$505,MATCH(C426&amp;"",'الطلاب'!$A$6:$A$505,0))&amp;"","كود غير موجود"))</f>
        <v/>
      </c>
      <c r="G426" s="6">
        <f>IF(OR(B426&amp;""="",C426&amp;""=""),"",IF(COUNTIFS('الطلاب'!$A$6:$A$505,C426&amp;"",'الطلاب'!$D$6:$D$505,B426&amp;"")=0,"الطالب غير مسجل في المجموعة",""))</f>
        <v/>
      </c>
    </row>
    <row r="427">
      <c r="A427" s="13" t="n"/>
      <c r="B427" s="5" t="n"/>
      <c r="C427" s="5" t="n"/>
      <c r="D427" s="5" t="n"/>
      <c r="E427" s="5" t="n"/>
      <c r="F427" s="6">
        <f>IF(C427&amp;""="","",IFERROR(INDEX('الطلاب'!$B$6:$B$505,MATCH(C427&amp;"",'الطلاب'!$A$6:$A$505,0))&amp;"","كود غير موجود"))</f>
        <v/>
      </c>
      <c r="G427" s="6">
        <f>IF(OR(B427&amp;""="",C427&amp;""=""),"",IF(COUNTIFS('الطلاب'!$A$6:$A$505,C427&amp;"",'الطلاب'!$D$6:$D$505,B427&amp;"")=0,"الطالب غير مسجل في المجموعة",""))</f>
        <v/>
      </c>
    </row>
    <row r="428">
      <c r="A428" s="13" t="n"/>
      <c r="B428" s="5" t="n"/>
      <c r="C428" s="5" t="n"/>
      <c r="D428" s="5" t="n"/>
      <c r="E428" s="5" t="n"/>
      <c r="F428" s="6">
        <f>IF(C428&amp;""="","",IFERROR(INDEX('الطلاب'!$B$6:$B$505,MATCH(C428&amp;"",'الطلاب'!$A$6:$A$505,0))&amp;"","كود غير موجود"))</f>
        <v/>
      </c>
      <c r="G428" s="6">
        <f>IF(OR(B428&amp;""="",C428&amp;""=""),"",IF(COUNTIFS('الطلاب'!$A$6:$A$505,C428&amp;"",'الطلاب'!$D$6:$D$505,B428&amp;"")=0,"الطالب غير مسجل في المجموعة",""))</f>
        <v/>
      </c>
    </row>
    <row r="429">
      <c r="A429" s="13" t="n"/>
      <c r="B429" s="5" t="n"/>
      <c r="C429" s="5" t="n"/>
      <c r="D429" s="5" t="n"/>
      <c r="E429" s="5" t="n"/>
      <c r="F429" s="6">
        <f>IF(C429&amp;""="","",IFERROR(INDEX('الطلاب'!$B$6:$B$505,MATCH(C429&amp;"",'الطلاب'!$A$6:$A$505,0))&amp;"","كود غير موجود"))</f>
        <v/>
      </c>
      <c r="G429" s="6">
        <f>IF(OR(B429&amp;""="",C429&amp;""=""),"",IF(COUNTIFS('الطلاب'!$A$6:$A$505,C429&amp;"",'الطلاب'!$D$6:$D$505,B429&amp;"")=0,"الطالب غير مسجل في المجموعة",""))</f>
        <v/>
      </c>
    </row>
    <row r="430">
      <c r="A430" s="13" t="n"/>
      <c r="B430" s="5" t="n"/>
      <c r="C430" s="5" t="n"/>
      <c r="D430" s="5" t="n"/>
      <c r="E430" s="5" t="n"/>
      <c r="F430" s="6">
        <f>IF(C430&amp;""="","",IFERROR(INDEX('الطلاب'!$B$6:$B$505,MATCH(C430&amp;"",'الطلاب'!$A$6:$A$505,0))&amp;"","كود غير موجود"))</f>
        <v/>
      </c>
      <c r="G430" s="6">
        <f>IF(OR(B430&amp;""="",C430&amp;""=""),"",IF(COUNTIFS('الطلاب'!$A$6:$A$505,C430&amp;"",'الطلاب'!$D$6:$D$505,B430&amp;"")=0,"الطالب غير مسجل في المجموعة",""))</f>
        <v/>
      </c>
    </row>
    <row r="431">
      <c r="A431" s="13" t="n"/>
      <c r="B431" s="5" t="n"/>
      <c r="C431" s="5" t="n"/>
      <c r="D431" s="5" t="n"/>
      <c r="E431" s="5" t="n"/>
      <c r="F431" s="6">
        <f>IF(C431&amp;""="","",IFERROR(INDEX('الطلاب'!$B$6:$B$505,MATCH(C431&amp;"",'الطلاب'!$A$6:$A$505,0))&amp;"","كود غير موجود"))</f>
        <v/>
      </c>
      <c r="G431" s="6">
        <f>IF(OR(B431&amp;""="",C431&amp;""=""),"",IF(COUNTIFS('الطلاب'!$A$6:$A$505,C431&amp;"",'الطلاب'!$D$6:$D$505,B431&amp;"")=0,"الطالب غير مسجل في المجموعة",""))</f>
        <v/>
      </c>
    </row>
    <row r="432">
      <c r="A432" s="13" t="n"/>
      <c r="B432" s="5" t="n"/>
      <c r="C432" s="5" t="n"/>
      <c r="D432" s="5" t="n"/>
      <c r="E432" s="5" t="n"/>
      <c r="F432" s="6">
        <f>IF(C432&amp;""="","",IFERROR(INDEX('الطلاب'!$B$6:$B$505,MATCH(C432&amp;"",'الطلاب'!$A$6:$A$505,0))&amp;"","كود غير موجود"))</f>
        <v/>
      </c>
      <c r="G432" s="6">
        <f>IF(OR(B432&amp;""="",C432&amp;""=""),"",IF(COUNTIFS('الطلاب'!$A$6:$A$505,C432&amp;"",'الطلاب'!$D$6:$D$505,B432&amp;"")=0,"الطالب غير مسجل في المجموعة",""))</f>
        <v/>
      </c>
    </row>
    <row r="433">
      <c r="A433" s="13" t="n"/>
      <c r="B433" s="5" t="n"/>
      <c r="C433" s="5" t="n"/>
      <c r="D433" s="5" t="n"/>
      <c r="E433" s="5" t="n"/>
      <c r="F433" s="6">
        <f>IF(C433&amp;""="","",IFERROR(INDEX('الطلاب'!$B$6:$B$505,MATCH(C433&amp;"",'الطلاب'!$A$6:$A$505,0))&amp;"","كود غير موجود"))</f>
        <v/>
      </c>
      <c r="G433" s="6">
        <f>IF(OR(B433&amp;""="",C433&amp;""=""),"",IF(COUNTIFS('الطلاب'!$A$6:$A$505,C433&amp;"",'الطلاب'!$D$6:$D$505,B433&amp;"")=0,"الطالب غير مسجل في المجموعة",""))</f>
        <v/>
      </c>
    </row>
    <row r="434">
      <c r="A434" s="13" t="n"/>
      <c r="B434" s="5" t="n"/>
      <c r="C434" s="5" t="n"/>
      <c r="D434" s="5" t="n"/>
      <c r="E434" s="5" t="n"/>
      <c r="F434" s="6">
        <f>IF(C434&amp;""="","",IFERROR(INDEX('الطلاب'!$B$6:$B$505,MATCH(C434&amp;"",'الطلاب'!$A$6:$A$505,0))&amp;"","كود غير موجود"))</f>
        <v/>
      </c>
      <c r="G434" s="6">
        <f>IF(OR(B434&amp;""="",C434&amp;""=""),"",IF(COUNTIFS('الطلاب'!$A$6:$A$505,C434&amp;"",'الطلاب'!$D$6:$D$505,B434&amp;"")=0,"الطالب غير مسجل في المجموعة",""))</f>
        <v/>
      </c>
    </row>
    <row r="435">
      <c r="A435" s="13" t="n"/>
      <c r="B435" s="5" t="n"/>
      <c r="C435" s="5" t="n"/>
      <c r="D435" s="5" t="n"/>
      <c r="E435" s="5" t="n"/>
      <c r="F435" s="6">
        <f>IF(C435&amp;""="","",IFERROR(INDEX('الطلاب'!$B$6:$B$505,MATCH(C435&amp;"",'الطلاب'!$A$6:$A$505,0))&amp;"","كود غير موجود"))</f>
        <v/>
      </c>
      <c r="G435" s="6">
        <f>IF(OR(B435&amp;""="",C435&amp;""=""),"",IF(COUNTIFS('الطلاب'!$A$6:$A$505,C435&amp;"",'الطلاب'!$D$6:$D$505,B435&amp;"")=0,"الطالب غير مسجل في المجموعة",""))</f>
        <v/>
      </c>
    </row>
    <row r="436">
      <c r="A436" s="13" t="n"/>
      <c r="B436" s="5" t="n"/>
      <c r="C436" s="5" t="n"/>
      <c r="D436" s="5" t="n"/>
      <c r="E436" s="5" t="n"/>
      <c r="F436" s="6">
        <f>IF(C436&amp;""="","",IFERROR(INDEX('الطلاب'!$B$6:$B$505,MATCH(C436&amp;"",'الطلاب'!$A$6:$A$505,0))&amp;"","كود غير موجود"))</f>
        <v/>
      </c>
      <c r="G436" s="6">
        <f>IF(OR(B436&amp;""="",C436&amp;""=""),"",IF(COUNTIFS('الطلاب'!$A$6:$A$505,C436&amp;"",'الطلاب'!$D$6:$D$505,B436&amp;"")=0,"الطالب غير مسجل في المجموعة",""))</f>
        <v/>
      </c>
    </row>
    <row r="437">
      <c r="A437" s="13" t="n"/>
      <c r="B437" s="5" t="n"/>
      <c r="C437" s="5" t="n"/>
      <c r="D437" s="5" t="n"/>
      <c r="E437" s="5" t="n"/>
      <c r="F437" s="6">
        <f>IF(C437&amp;""="","",IFERROR(INDEX('الطلاب'!$B$6:$B$505,MATCH(C437&amp;"",'الطلاب'!$A$6:$A$505,0))&amp;"","كود غير موجود"))</f>
        <v/>
      </c>
      <c r="G437" s="6">
        <f>IF(OR(B437&amp;""="",C437&amp;""=""),"",IF(COUNTIFS('الطلاب'!$A$6:$A$505,C437&amp;"",'الطلاب'!$D$6:$D$505,B437&amp;"")=0,"الطالب غير مسجل في المجموعة",""))</f>
        <v/>
      </c>
    </row>
    <row r="438">
      <c r="A438" s="13" t="n"/>
      <c r="B438" s="5" t="n"/>
      <c r="C438" s="5" t="n"/>
      <c r="D438" s="5" t="n"/>
      <c r="E438" s="5" t="n"/>
      <c r="F438" s="6">
        <f>IF(C438&amp;""="","",IFERROR(INDEX('الطلاب'!$B$6:$B$505,MATCH(C438&amp;"",'الطلاب'!$A$6:$A$505,0))&amp;"","كود غير موجود"))</f>
        <v/>
      </c>
      <c r="G438" s="6">
        <f>IF(OR(B438&amp;""="",C438&amp;""=""),"",IF(COUNTIFS('الطلاب'!$A$6:$A$505,C438&amp;"",'الطلاب'!$D$6:$D$505,B438&amp;"")=0,"الطالب غير مسجل في المجموعة",""))</f>
        <v/>
      </c>
    </row>
    <row r="439">
      <c r="A439" s="13" t="n"/>
      <c r="B439" s="5" t="n"/>
      <c r="C439" s="5" t="n"/>
      <c r="D439" s="5" t="n"/>
      <c r="E439" s="5" t="n"/>
      <c r="F439" s="6">
        <f>IF(C439&amp;""="","",IFERROR(INDEX('الطلاب'!$B$6:$B$505,MATCH(C439&amp;"",'الطلاب'!$A$6:$A$505,0))&amp;"","كود غير موجود"))</f>
        <v/>
      </c>
      <c r="G439" s="6">
        <f>IF(OR(B439&amp;""="",C439&amp;""=""),"",IF(COUNTIFS('الطلاب'!$A$6:$A$505,C439&amp;"",'الطلاب'!$D$6:$D$505,B439&amp;"")=0,"الطالب غير مسجل في المجموعة",""))</f>
        <v/>
      </c>
    </row>
    <row r="440">
      <c r="A440" s="13" t="n"/>
      <c r="B440" s="5" t="n"/>
      <c r="C440" s="5" t="n"/>
      <c r="D440" s="5" t="n"/>
      <c r="E440" s="5" t="n"/>
      <c r="F440" s="6">
        <f>IF(C440&amp;""="","",IFERROR(INDEX('الطلاب'!$B$6:$B$505,MATCH(C440&amp;"",'الطلاب'!$A$6:$A$505,0))&amp;"","كود غير موجود"))</f>
        <v/>
      </c>
      <c r="G440" s="6">
        <f>IF(OR(B440&amp;""="",C440&amp;""=""),"",IF(COUNTIFS('الطلاب'!$A$6:$A$505,C440&amp;"",'الطلاب'!$D$6:$D$505,B440&amp;"")=0,"الطالب غير مسجل في المجموعة",""))</f>
        <v/>
      </c>
    </row>
    <row r="441">
      <c r="A441" s="13" t="n"/>
      <c r="B441" s="5" t="n"/>
      <c r="C441" s="5" t="n"/>
      <c r="D441" s="5" t="n"/>
      <c r="E441" s="5" t="n"/>
      <c r="F441" s="6">
        <f>IF(C441&amp;""="","",IFERROR(INDEX('الطلاب'!$B$6:$B$505,MATCH(C441&amp;"",'الطلاب'!$A$6:$A$505,0))&amp;"","كود غير موجود"))</f>
        <v/>
      </c>
      <c r="G441" s="6">
        <f>IF(OR(B441&amp;""="",C441&amp;""=""),"",IF(COUNTIFS('الطلاب'!$A$6:$A$505,C441&amp;"",'الطلاب'!$D$6:$D$505,B441&amp;"")=0,"الطالب غير مسجل في المجموعة",""))</f>
        <v/>
      </c>
    </row>
    <row r="442">
      <c r="A442" s="13" t="n"/>
      <c r="B442" s="5" t="n"/>
      <c r="C442" s="5" t="n"/>
      <c r="D442" s="5" t="n"/>
      <c r="E442" s="5" t="n"/>
      <c r="F442" s="6">
        <f>IF(C442&amp;""="","",IFERROR(INDEX('الطلاب'!$B$6:$B$505,MATCH(C442&amp;"",'الطلاب'!$A$6:$A$505,0))&amp;"","كود غير موجود"))</f>
        <v/>
      </c>
      <c r="G442" s="6">
        <f>IF(OR(B442&amp;""="",C442&amp;""=""),"",IF(COUNTIFS('الطلاب'!$A$6:$A$505,C442&amp;"",'الطلاب'!$D$6:$D$505,B442&amp;"")=0,"الطالب غير مسجل في المجموعة",""))</f>
        <v/>
      </c>
    </row>
    <row r="443">
      <c r="A443" s="13" t="n"/>
      <c r="B443" s="5" t="n"/>
      <c r="C443" s="5" t="n"/>
      <c r="D443" s="5" t="n"/>
      <c r="E443" s="5" t="n"/>
      <c r="F443" s="6">
        <f>IF(C443&amp;""="","",IFERROR(INDEX('الطلاب'!$B$6:$B$505,MATCH(C443&amp;"",'الطلاب'!$A$6:$A$505,0))&amp;"","كود غير موجود"))</f>
        <v/>
      </c>
      <c r="G443" s="6">
        <f>IF(OR(B443&amp;""="",C443&amp;""=""),"",IF(COUNTIFS('الطلاب'!$A$6:$A$505,C443&amp;"",'الطلاب'!$D$6:$D$505,B443&amp;"")=0,"الطالب غير مسجل في المجموعة",""))</f>
        <v/>
      </c>
    </row>
    <row r="444">
      <c r="A444" s="13" t="n"/>
      <c r="B444" s="5" t="n"/>
      <c r="C444" s="5" t="n"/>
      <c r="D444" s="5" t="n"/>
      <c r="E444" s="5" t="n"/>
      <c r="F444" s="6">
        <f>IF(C444&amp;""="","",IFERROR(INDEX('الطلاب'!$B$6:$B$505,MATCH(C444&amp;"",'الطلاب'!$A$6:$A$505,0))&amp;"","كود غير موجود"))</f>
        <v/>
      </c>
      <c r="G444" s="6">
        <f>IF(OR(B444&amp;""="",C444&amp;""=""),"",IF(COUNTIFS('الطلاب'!$A$6:$A$505,C444&amp;"",'الطلاب'!$D$6:$D$505,B444&amp;"")=0,"الطالب غير مسجل في المجموعة",""))</f>
        <v/>
      </c>
    </row>
    <row r="445">
      <c r="A445" s="13" t="n"/>
      <c r="B445" s="5" t="n"/>
      <c r="C445" s="5" t="n"/>
      <c r="D445" s="5" t="n"/>
      <c r="E445" s="5" t="n"/>
      <c r="F445" s="6">
        <f>IF(C445&amp;""="","",IFERROR(INDEX('الطلاب'!$B$6:$B$505,MATCH(C445&amp;"",'الطلاب'!$A$6:$A$505,0))&amp;"","كود غير موجود"))</f>
        <v/>
      </c>
      <c r="G445" s="6">
        <f>IF(OR(B445&amp;""="",C445&amp;""=""),"",IF(COUNTIFS('الطلاب'!$A$6:$A$505,C445&amp;"",'الطلاب'!$D$6:$D$505,B445&amp;"")=0,"الطالب غير مسجل في المجموعة",""))</f>
        <v/>
      </c>
    </row>
    <row r="446">
      <c r="A446" s="13" t="n"/>
      <c r="B446" s="5" t="n"/>
      <c r="C446" s="5" t="n"/>
      <c r="D446" s="5" t="n"/>
      <c r="E446" s="5" t="n"/>
      <c r="F446" s="6">
        <f>IF(C446&amp;""="","",IFERROR(INDEX('الطلاب'!$B$6:$B$505,MATCH(C446&amp;"",'الطلاب'!$A$6:$A$505,0))&amp;"","كود غير موجود"))</f>
        <v/>
      </c>
      <c r="G446" s="6">
        <f>IF(OR(B446&amp;""="",C446&amp;""=""),"",IF(COUNTIFS('الطلاب'!$A$6:$A$505,C446&amp;"",'الطلاب'!$D$6:$D$505,B446&amp;"")=0,"الطالب غير مسجل في المجموعة",""))</f>
        <v/>
      </c>
    </row>
    <row r="447">
      <c r="A447" s="13" t="n"/>
      <c r="B447" s="5" t="n"/>
      <c r="C447" s="5" t="n"/>
      <c r="D447" s="5" t="n"/>
      <c r="E447" s="5" t="n"/>
      <c r="F447" s="6">
        <f>IF(C447&amp;""="","",IFERROR(INDEX('الطلاب'!$B$6:$B$505,MATCH(C447&amp;"",'الطلاب'!$A$6:$A$505,0))&amp;"","كود غير موجود"))</f>
        <v/>
      </c>
      <c r="G447" s="6">
        <f>IF(OR(B447&amp;""="",C447&amp;""=""),"",IF(COUNTIFS('الطلاب'!$A$6:$A$505,C447&amp;"",'الطلاب'!$D$6:$D$505,B447&amp;"")=0,"الطالب غير مسجل في المجموعة",""))</f>
        <v/>
      </c>
    </row>
    <row r="448">
      <c r="A448" s="13" t="n"/>
      <c r="B448" s="5" t="n"/>
      <c r="C448" s="5" t="n"/>
      <c r="D448" s="5" t="n"/>
      <c r="E448" s="5" t="n"/>
      <c r="F448" s="6">
        <f>IF(C448&amp;""="","",IFERROR(INDEX('الطلاب'!$B$6:$B$505,MATCH(C448&amp;"",'الطلاب'!$A$6:$A$505,0))&amp;"","كود غير موجود"))</f>
        <v/>
      </c>
      <c r="G448" s="6">
        <f>IF(OR(B448&amp;""="",C448&amp;""=""),"",IF(COUNTIFS('الطلاب'!$A$6:$A$505,C448&amp;"",'الطلاب'!$D$6:$D$505,B448&amp;"")=0,"الطالب غير مسجل في المجموعة",""))</f>
        <v/>
      </c>
    </row>
    <row r="449">
      <c r="A449" s="13" t="n"/>
      <c r="B449" s="5" t="n"/>
      <c r="C449" s="5" t="n"/>
      <c r="D449" s="5" t="n"/>
      <c r="E449" s="5" t="n"/>
      <c r="F449" s="6">
        <f>IF(C449&amp;""="","",IFERROR(INDEX('الطلاب'!$B$6:$B$505,MATCH(C449&amp;"",'الطلاب'!$A$6:$A$505,0))&amp;"","كود غير موجود"))</f>
        <v/>
      </c>
      <c r="G449" s="6">
        <f>IF(OR(B449&amp;""="",C449&amp;""=""),"",IF(COUNTIFS('الطلاب'!$A$6:$A$505,C449&amp;"",'الطلاب'!$D$6:$D$505,B449&amp;"")=0,"الطالب غير مسجل في المجموعة",""))</f>
        <v/>
      </c>
    </row>
    <row r="450">
      <c r="A450" s="13" t="n"/>
      <c r="B450" s="5" t="n"/>
      <c r="C450" s="5" t="n"/>
      <c r="D450" s="5" t="n"/>
      <c r="E450" s="5" t="n"/>
      <c r="F450" s="6">
        <f>IF(C450&amp;""="","",IFERROR(INDEX('الطلاب'!$B$6:$B$505,MATCH(C450&amp;"",'الطلاب'!$A$6:$A$505,0))&amp;"","كود غير موجود"))</f>
        <v/>
      </c>
      <c r="G450" s="6">
        <f>IF(OR(B450&amp;""="",C450&amp;""=""),"",IF(COUNTIFS('الطلاب'!$A$6:$A$505,C450&amp;"",'الطلاب'!$D$6:$D$505,B450&amp;"")=0,"الطالب غير مسجل في المجموعة",""))</f>
        <v/>
      </c>
    </row>
    <row r="451">
      <c r="A451" s="13" t="n"/>
      <c r="B451" s="5" t="n"/>
      <c r="C451" s="5" t="n"/>
      <c r="D451" s="5" t="n"/>
      <c r="E451" s="5" t="n"/>
      <c r="F451" s="6">
        <f>IF(C451&amp;""="","",IFERROR(INDEX('الطلاب'!$B$6:$B$505,MATCH(C451&amp;"",'الطلاب'!$A$6:$A$505,0))&amp;"","كود غير موجود"))</f>
        <v/>
      </c>
      <c r="G451" s="6">
        <f>IF(OR(B451&amp;""="",C451&amp;""=""),"",IF(COUNTIFS('الطلاب'!$A$6:$A$505,C451&amp;"",'الطلاب'!$D$6:$D$505,B451&amp;"")=0,"الطالب غير مسجل في المجموعة",""))</f>
        <v/>
      </c>
    </row>
    <row r="452">
      <c r="A452" s="13" t="n"/>
      <c r="B452" s="5" t="n"/>
      <c r="C452" s="5" t="n"/>
      <c r="D452" s="5" t="n"/>
      <c r="E452" s="5" t="n"/>
      <c r="F452" s="6">
        <f>IF(C452&amp;""="","",IFERROR(INDEX('الطلاب'!$B$6:$B$505,MATCH(C452&amp;"",'الطلاب'!$A$6:$A$505,0))&amp;"","كود غير موجود"))</f>
        <v/>
      </c>
      <c r="G452" s="6">
        <f>IF(OR(B452&amp;""="",C452&amp;""=""),"",IF(COUNTIFS('الطلاب'!$A$6:$A$505,C452&amp;"",'الطلاب'!$D$6:$D$505,B452&amp;"")=0,"الطالب غير مسجل في المجموعة",""))</f>
        <v/>
      </c>
    </row>
    <row r="453">
      <c r="A453" s="13" t="n"/>
      <c r="B453" s="5" t="n"/>
      <c r="C453" s="5" t="n"/>
      <c r="D453" s="5" t="n"/>
      <c r="E453" s="5" t="n"/>
      <c r="F453" s="6">
        <f>IF(C453&amp;""="","",IFERROR(INDEX('الطلاب'!$B$6:$B$505,MATCH(C453&amp;"",'الطلاب'!$A$6:$A$505,0))&amp;"","كود غير موجود"))</f>
        <v/>
      </c>
      <c r="G453" s="6">
        <f>IF(OR(B453&amp;""="",C453&amp;""=""),"",IF(COUNTIFS('الطلاب'!$A$6:$A$505,C453&amp;"",'الطلاب'!$D$6:$D$505,B453&amp;"")=0,"الطالب غير مسجل في المجموعة",""))</f>
        <v/>
      </c>
    </row>
    <row r="454">
      <c r="A454" s="13" t="n"/>
      <c r="B454" s="5" t="n"/>
      <c r="C454" s="5" t="n"/>
      <c r="D454" s="5" t="n"/>
      <c r="E454" s="5" t="n"/>
      <c r="F454" s="6">
        <f>IF(C454&amp;""="","",IFERROR(INDEX('الطلاب'!$B$6:$B$505,MATCH(C454&amp;"",'الطلاب'!$A$6:$A$505,0))&amp;"","كود غير موجود"))</f>
        <v/>
      </c>
      <c r="G454" s="6">
        <f>IF(OR(B454&amp;""="",C454&amp;""=""),"",IF(COUNTIFS('الطلاب'!$A$6:$A$505,C454&amp;"",'الطلاب'!$D$6:$D$505,B454&amp;"")=0,"الطالب غير مسجل في المجموعة",""))</f>
        <v/>
      </c>
    </row>
    <row r="455">
      <c r="A455" s="13" t="n"/>
      <c r="B455" s="5" t="n"/>
      <c r="C455" s="5" t="n"/>
      <c r="D455" s="5" t="n"/>
      <c r="E455" s="5" t="n"/>
      <c r="F455" s="6">
        <f>IF(C455&amp;""="","",IFERROR(INDEX('الطلاب'!$B$6:$B$505,MATCH(C455&amp;"",'الطلاب'!$A$6:$A$505,0))&amp;"","كود غير موجود"))</f>
        <v/>
      </c>
      <c r="G455" s="6">
        <f>IF(OR(B455&amp;""="",C455&amp;""=""),"",IF(COUNTIFS('الطلاب'!$A$6:$A$505,C455&amp;"",'الطلاب'!$D$6:$D$505,B455&amp;"")=0,"الطالب غير مسجل في المجموعة",""))</f>
        <v/>
      </c>
    </row>
    <row r="456">
      <c r="A456" s="13" t="n"/>
      <c r="B456" s="5" t="n"/>
      <c r="C456" s="5" t="n"/>
      <c r="D456" s="5" t="n"/>
      <c r="E456" s="5" t="n"/>
      <c r="F456" s="6">
        <f>IF(C456&amp;""="","",IFERROR(INDEX('الطلاب'!$B$6:$B$505,MATCH(C456&amp;"",'الطلاب'!$A$6:$A$505,0))&amp;"","كود غير موجود"))</f>
        <v/>
      </c>
      <c r="G456" s="6">
        <f>IF(OR(B456&amp;""="",C456&amp;""=""),"",IF(COUNTIFS('الطلاب'!$A$6:$A$505,C456&amp;"",'الطلاب'!$D$6:$D$505,B456&amp;"")=0,"الطالب غير مسجل في المجموعة",""))</f>
        <v/>
      </c>
    </row>
    <row r="457">
      <c r="A457" s="13" t="n"/>
      <c r="B457" s="5" t="n"/>
      <c r="C457" s="5" t="n"/>
      <c r="D457" s="5" t="n"/>
      <c r="E457" s="5" t="n"/>
      <c r="F457" s="6">
        <f>IF(C457&amp;""="","",IFERROR(INDEX('الطلاب'!$B$6:$B$505,MATCH(C457&amp;"",'الطلاب'!$A$6:$A$505,0))&amp;"","كود غير موجود"))</f>
        <v/>
      </c>
      <c r="G457" s="6">
        <f>IF(OR(B457&amp;""="",C457&amp;""=""),"",IF(COUNTIFS('الطلاب'!$A$6:$A$505,C457&amp;"",'الطلاب'!$D$6:$D$505,B457&amp;"")=0,"الطالب غير مسجل في المجموعة",""))</f>
        <v/>
      </c>
    </row>
    <row r="458">
      <c r="A458" s="13" t="n"/>
      <c r="B458" s="5" t="n"/>
      <c r="C458" s="5" t="n"/>
      <c r="D458" s="5" t="n"/>
      <c r="E458" s="5" t="n"/>
      <c r="F458" s="6">
        <f>IF(C458&amp;""="","",IFERROR(INDEX('الطلاب'!$B$6:$B$505,MATCH(C458&amp;"",'الطلاب'!$A$6:$A$505,0))&amp;"","كود غير موجود"))</f>
        <v/>
      </c>
      <c r="G458" s="6">
        <f>IF(OR(B458&amp;""="",C458&amp;""=""),"",IF(COUNTIFS('الطلاب'!$A$6:$A$505,C458&amp;"",'الطلاب'!$D$6:$D$505,B458&amp;"")=0,"الطالب غير مسجل في المجموعة",""))</f>
        <v/>
      </c>
    </row>
    <row r="459">
      <c r="A459" s="13" t="n"/>
      <c r="B459" s="5" t="n"/>
      <c r="C459" s="5" t="n"/>
      <c r="D459" s="5" t="n"/>
      <c r="E459" s="5" t="n"/>
      <c r="F459" s="6">
        <f>IF(C459&amp;""="","",IFERROR(INDEX('الطلاب'!$B$6:$B$505,MATCH(C459&amp;"",'الطلاب'!$A$6:$A$505,0))&amp;"","كود غير موجود"))</f>
        <v/>
      </c>
      <c r="G459" s="6">
        <f>IF(OR(B459&amp;""="",C459&amp;""=""),"",IF(COUNTIFS('الطلاب'!$A$6:$A$505,C459&amp;"",'الطلاب'!$D$6:$D$505,B459&amp;"")=0,"الطالب غير مسجل في المجموعة",""))</f>
        <v/>
      </c>
    </row>
    <row r="460">
      <c r="A460" s="13" t="n"/>
      <c r="B460" s="5" t="n"/>
      <c r="C460" s="5" t="n"/>
      <c r="D460" s="5" t="n"/>
      <c r="E460" s="5" t="n"/>
      <c r="F460" s="6">
        <f>IF(C460&amp;""="","",IFERROR(INDEX('الطلاب'!$B$6:$B$505,MATCH(C460&amp;"",'الطلاب'!$A$6:$A$505,0))&amp;"","كود غير موجود"))</f>
        <v/>
      </c>
      <c r="G460" s="6">
        <f>IF(OR(B460&amp;""="",C460&amp;""=""),"",IF(COUNTIFS('الطلاب'!$A$6:$A$505,C460&amp;"",'الطلاب'!$D$6:$D$505,B460&amp;"")=0,"الطالب غير مسجل في المجموعة",""))</f>
        <v/>
      </c>
    </row>
    <row r="461">
      <c r="A461" s="13" t="n"/>
      <c r="B461" s="5" t="n"/>
      <c r="C461" s="5" t="n"/>
      <c r="D461" s="5" t="n"/>
      <c r="E461" s="5" t="n"/>
      <c r="F461" s="6">
        <f>IF(C461&amp;""="","",IFERROR(INDEX('الطلاب'!$B$6:$B$505,MATCH(C461&amp;"",'الطلاب'!$A$6:$A$505,0))&amp;"","كود غير موجود"))</f>
        <v/>
      </c>
      <c r="G461" s="6">
        <f>IF(OR(B461&amp;""="",C461&amp;""=""),"",IF(COUNTIFS('الطلاب'!$A$6:$A$505,C461&amp;"",'الطلاب'!$D$6:$D$505,B461&amp;"")=0,"الطالب غير مسجل في المجموعة",""))</f>
        <v/>
      </c>
    </row>
    <row r="462">
      <c r="A462" s="13" t="n"/>
      <c r="B462" s="5" t="n"/>
      <c r="C462" s="5" t="n"/>
      <c r="D462" s="5" t="n"/>
      <c r="E462" s="5" t="n"/>
      <c r="F462" s="6">
        <f>IF(C462&amp;""="","",IFERROR(INDEX('الطلاب'!$B$6:$B$505,MATCH(C462&amp;"",'الطلاب'!$A$6:$A$505,0))&amp;"","كود غير موجود"))</f>
        <v/>
      </c>
      <c r="G462" s="6">
        <f>IF(OR(B462&amp;""="",C462&amp;""=""),"",IF(COUNTIFS('الطلاب'!$A$6:$A$505,C462&amp;"",'الطلاب'!$D$6:$D$505,B462&amp;"")=0,"الطالب غير مسجل في المجموعة",""))</f>
        <v/>
      </c>
    </row>
    <row r="463">
      <c r="A463" s="13" t="n"/>
      <c r="B463" s="5" t="n"/>
      <c r="C463" s="5" t="n"/>
      <c r="D463" s="5" t="n"/>
      <c r="E463" s="5" t="n"/>
      <c r="F463" s="6">
        <f>IF(C463&amp;""="","",IFERROR(INDEX('الطلاب'!$B$6:$B$505,MATCH(C463&amp;"",'الطلاب'!$A$6:$A$505,0))&amp;"","كود غير موجود"))</f>
        <v/>
      </c>
      <c r="G463" s="6">
        <f>IF(OR(B463&amp;""="",C463&amp;""=""),"",IF(COUNTIFS('الطلاب'!$A$6:$A$505,C463&amp;"",'الطلاب'!$D$6:$D$505,B463&amp;"")=0,"الطالب غير مسجل في المجموعة",""))</f>
        <v/>
      </c>
    </row>
    <row r="464">
      <c r="A464" s="13" t="n"/>
      <c r="B464" s="5" t="n"/>
      <c r="C464" s="5" t="n"/>
      <c r="D464" s="5" t="n"/>
      <c r="E464" s="5" t="n"/>
      <c r="F464" s="6">
        <f>IF(C464&amp;""="","",IFERROR(INDEX('الطلاب'!$B$6:$B$505,MATCH(C464&amp;"",'الطلاب'!$A$6:$A$505,0))&amp;"","كود غير موجود"))</f>
        <v/>
      </c>
      <c r="G464" s="6">
        <f>IF(OR(B464&amp;""="",C464&amp;""=""),"",IF(COUNTIFS('الطلاب'!$A$6:$A$505,C464&amp;"",'الطلاب'!$D$6:$D$505,B464&amp;"")=0,"الطالب غير مسجل في المجموعة",""))</f>
        <v/>
      </c>
    </row>
    <row r="465">
      <c r="A465" s="13" t="n"/>
      <c r="B465" s="5" t="n"/>
      <c r="C465" s="5" t="n"/>
      <c r="D465" s="5" t="n"/>
      <c r="E465" s="5" t="n"/>
      <c r="F465" s="6">
        <f>IF(C465&amp;""="","",IFERROR(INDEX('الطلاب'!$B$6:$B$505,MATCH(C465&amp;"",'الطلاب'!$A$6:$A$505,0))&amp;"","كود غير موجود"))</f>
        <v/>
      </c>
      <c r="G465" s="6">
        <f>IF(OR(B465&amp;""="",C465&amp;""=""),"",IF(COUNTIFS('الطلاب'!$A$6:$A$505,C465&amp;"",'الطلاب'!$D$6:$D$505,B465&amp;"")=0,"الطالب غير مسجل في المجموعة",""))</f>
        <v/>
      </c>
    </row>
    <row r="466">
      <c r="A466" s="13" t="n"/>
      <c r="B466" s="5" t="n"/>
      <c r="C466" s="5" t="n"/>
      <c r="D466" s="5" t="n"/>
      <c r="E466" s="5" t="n"/>
      <c r="F466" s="6">
        <f>IF(C466&amp;""="","",IFERROR(INDEX('الطلاب'!$B$6:$B$505,MATCH(C466&amp;"",'الطلاب'!$A$6:$A$505,0))&amp;"","كود غير موجود"))</f>
        <v/>
      </c>
      <c r="G466" s="6">
        <f>IF(OR(B466&amp;""="",C466&amp;""=""),"",IF(COUNTIFS('الطلاب'!$A$6:$A$505,C466&amp;"",'الطلاب'!$D$6:$D$505,B466&amp;"")=0,"الطالب غير مسجل في المجموعة",""))</f>
        <v/>
      </c>
    </row>
    <row r="467">
      <c r="A467" s="13" t="n"/>
      <c r="B467" s="5" t="n"/>
      <c r="C467" s="5" t="n"/>
      <c r="D467" s="5" t="n"/>
      <c r="E467" s="5" t="n"/>
      <c r="F467" s="6">
        <f>IF(C467&amp;""="","",IFERROR(INDEX('الطلاب'!$B$6:$B$505,MATCH(C467&amp;"",'الطلاب'!$A$6:$A$505,0))&amp;"","كود غير موجود"))</f>
        <v/>
      </c>
      <c r="G467" s="6">
        <f>IF(OR(B467&amp;""="",C467&amp;""=""),"",IF(COUNTIFS('الطلاب'!$A$6:$A$505,C467&amp;"",'الطلاب'!$D$6:$D$505,B467&amp;"")=0,"الطالب غير مسجل في المجموعة",""))</f>
        <v/>
      </c>
    </row>
    <row r="468">
      <c r="A468" s="13" t="n"/>
      <c r="B468" s="5" t="n"/>
      <c r="C468" s="5" t="n"/>
      <c r="D468" s="5" t="n"/>
      <c r="E468" s="5" t="n"/>
      <c r="F468" s="6">
        <f>IF(C468&amp;""="","",IFERROR(INDEX('الطلاب'!$B$6:$B$505,MATCH(C468&amp;"",'الطلاب'!$A$6:$A$505,0))&amp;"","كود غير موجود"))</f>
        <v/>
      </c>
      <c r="G468" s="6">
        <f>IF(OR(B468&amp;""="",C468&amp;""=""),"",IF(COUNTIFS('الطلاب'!$A$6:$A$505,C468&amp;"",'الطلاب'!$D$6:$D$505,B468&amp;"")=0,"الطالب غير مسجل في المجموعة",""))</f>
        <v/>
      </c>
    </row>
    <row r="469">
      <c r="A469" s="13" t="n"/>
      <c r="B469" s="5" t="n"/>
      <c r="C469" s="5" t="n"/>
      <c r="D469" s="5" t="n"/>
      <c r="E469" s="5" t="n"/>
      <c r="F469" s="6">
        <f>IF(C469&amp;""="","",IFERROR(INDEX('الطلاب'!$B$6:$B$505,MATCH(C469&amp;"",'الطلاب'!$A$6:$A$505,0))&amp;"","كود غير موجود"))</f>
        <v/>
      </c>
      <c r="G469" s="6">
        <f>IF(OR(B469&amp;""="",C469&amp;""=""),"",IF(COUNTIFS('الطلاب'!$A$6:$A$505,C469&amp;"",'الطلاب'!$D$6:$D$505,B469&amp;"")=0,"الطالب غير مسجل في المجموعة",""))</f>
        <v/>
      </c>
    </row>
    <row r="470">
      <c r="A470" s="13" t="n"/>
      <c r="B470" s="5" t="n"/>
      <c r="C470" s="5" t="n"/>
      <c r="D470" s="5" t="n"/>
      <c r="E470" s="5" t="n"/>
      <c r="F470" s="6">
        <f>IF(C470&amp;""="","",IFERROR(INDEX('الطلاب'!$B$6:$B$505,MATCH(C470&amp;"",'الطلاب'!$A$6:$A$505,0))&amp;"","كود غير موجود"))</f>
        <v/>
      </c>
      <c r="G470" s="6">
        <f>IF(OR(B470&amp;""="",C470&amp;""=""),"",IF(COUNTIFS('الطلاب'!$A$6:$A$505,C470&amp;"",'الطلاب'!$D$6:$D$505,B470&amp;"")=0,"الطالب غير مسجل في المجموعة",""))</f>
        <v/>
      </c>
    </row>
    <row r="471">
      <c r="A471" s="13" t="n"/>
      <c r="B471" s="5" t="n"/>
      <c r="C471" s="5" t="n"/>
      <c r="D471" s="5" t="n"/>
      <c r="E471" s="5" t="n"/>
      <c r="F471" s="6">
        <f>IF(C471&amp;""="","",IFERROR(INDEX('الطلاب'!$B$6:$B$505,MATCH(C471&amp;"",'الطلاب'!$A$6:$A$505,0))&amp;"","كود غير موجود"))</f>
        <v/>
      </c>
      <c r="G471" s="6">
        <f>IF(OR(B471&amp;""="",C471&amp;""=""),"",IF(COUNTIFS('الطلاب'!$A$6:$A$505,C471&amp;"",'الطلاب'!$D$6:$D$505,B471&amp;"")=0,"الطالب غير مسجل في المجموعة",""))</f>
        <v/>
      </c>
    </row>
    <row r="472">
      <c r="A472" s="13" t="n"/>
      <c r="B472" s="5" t="n"/>
      <c r="C472" s="5" t="n"/>
      <c r="D472" s="5" t="n"/>
      <c r="E472" s="5" t="n"/>
      <c r="F472" s="6">
        <f>IF(C472&amp;""="","",IFERROR(INDEX('الطلاب'!$B$6:$B$505,MATCH(C472&amp;"",'الطلاب'!$A$6:$A$505,0))&amp;"","كود غير موجود"))</f>
        <v/>
      </c>
      <c r="G472" s="6">
        <f>IF(OR(B472&amp;""="",C472&amp;""=""),"",IF(COUNTIFS('الطلاب'!$A$6:$A$505,C472&amp;"",'الطلاب'!$D$6:$D$505,B472&amp;"")=0,"الطالب غير مسجل في المجموعة",""))</f>
        <v/>
      </c>
    </row>
    <row r="473">
      <c r="A473" s="13" t="n"/>
      <c r="B473" s="5" t="n"/>
      <c r="C473" s="5" t="n"/>
      <c r="D473" s="5" t="n"/>
      <c r="E473" s="5" t="n"/>
      <c r="F473" s="6">
        <f>IF(C473&amp;""="","",IFERROR(INDEX('الطلاب'!$B$6:$B$505,MATCH(C473&amp;"",'الطلاب'!$A$6:$A$505,0))&amp;"","كود غير موجود"))</f>
        <v/>
      </c>
      <c r="G473" s="6">
        <f>IF(OR(B473&amp;""="",C473&amp;""=""),"",IF(COUNTIFS('الطلاب'!$A$6:$A$505,C473&amp;"",'الطلاب'!$D$6:$D$505,B473&amp;"")=0,"الطالب غير مسجل في المجموعة",""))</f>
        <v/>
      </c>
    </row>
    <row r="474">
      <c r="A474" s="13" t="n"/>
      <c r="B474" s="5" t="n"/>
      <c r="C474" s="5" t="n"/>
      <c r="D474" s="5" t="n"/>
      <c r="E474" s="5" t="n"/>
      <c r="F474" s="6">
        <f>IF(C474&amp;""="","",IFERROR(INDEX('الطلاب'!$B$6:$B$505,MATCH(C474&amp;"",'الطلاب'!$A$6:$A$505,0))&amp;"","كود غير موجود"))</f>
        <v/>
      </c>
      <c r="G474" s="6">
        <f>IF(OR(B474&amp;""="",C474&amp;""=""),"",IF(COUNTIFS('الطلاب'!$A$6:$A$505,C474&amp;"",'الطلاب'!$D$6:$D$505,B474&amp;"")=0,"الطالب غير مسجل في المجموعة",""))</f>
        <v/>
      </c>
    </row>
    <row r="475">
      <c r="A475" s="13" t="n"/>
      <c r="B475" s="5" t="n"/>
      <c r="C475" s="5" t="n"/>
      <c r="D475" s="5" t="n"/>
      <c r="E475" s="5" t="n"/>
      <c r="F475" s="6">
        <f>IF(C475&amp;""="","",IFERROR(INDEX('الطلاب'!$B$6:$B$505,MATCH(C475&amp;"",'الطلاب'!$A$6:$A$505,0))&amp;"","كود غير موجود"))</f>
        <v/>
      </c>
      <c r="G475" s="6">
        <f>IF(OR(B475&amp;""="",C475&amp;""=""),"",IF(COUNTIFS('الطلاب'!$A$6:$A$505,C475&amp;"",'الطلاب'!$D$6:$D$505,B475&amp;"")=0,"الطالب غير مسجل في المجموعة",""))</f>
        <v/>
      </c>
    </row>
    <row r="476">
      <c r="A476" s="13" t="n"/>
      <c r="B476" s="5" t="n"/>
      <c r="C476" s="5" t="n"/>
      <c r="D476" s="5" t="n"/>
      <c r="E476" s="5" t="n"/>
      <c r="F476" s="6">
        <f>IF(C476&amp;""="","",IFERROR(INDEX('الطلاب'!$B$6:$B$505,MATCH(C476&amp;"",'الطلاب'!$A$6:$A$505,0))&amp;"","كود غير موجود"))</f>
        <v/>
      </c>
      <c r="G476" s="6">
        <f>IF(OR(B476&amp;""="",C476&amp;""=""),"",IF(COUNTIFS('الطلاب'!$A$6:$A$505,C476&amp;"",'الطلاب'!$D$6:$D$505,B476&amp;"")=0,"الطالب غير مسجل في المجموعة",""))</f>
        <v/>
      </c>
    </row>
    <row r="477">
      <c r="A477" s="13" t="n"/>
      <c r="B477" s="5" t="n"/>
      <c r="C477" s="5" t="n"/>
      <c r="D477" s="5" t="n"/>
      <c r="E477" s="5" t="n"/>
      <c r="F477" s="6">
        <f>IF(C477&amp;""="","",IFERROR(INDEX('الطلاب'!$B$6:$B$505,MATCH(C477&amp;"",'الطلاب'!$A$6:$A$505,0))&amp;"","كود غير موجود"))</f>
        <v/>
      </c>
      <c r="G477" s="6">
        <f>IF(OR(B477&amp;""="",C477&amp;""=""),"",IF(COUNTIFS('الطلاب'!$A$6:$A$505,C477&amp;"",'الطلاب'!$D$6:$D$505,B477&amp;"")=0,"الطالب غير مسجل في المجموعة",""))</f>
        <v/>
      </c>
    </row>
    <row r="478">
      <c r="A478" s="13" t="n"/>
      <c r="B478" s="5" t="n"/>
      <c r="C478" s="5" t="n"/>
      <c r="D478" s="5" t="n"/>
      <c r="E478" s="5" t="n"/>
      <c r="F478" s="6">
        <f>IF(C478&amp;""="","",IFERROR(INDEX('الطلاب'!$B$6:$B$505,MATCH(C478&amp;"",'الطلاب'!$A$6:$A$505,0))&amp;"","كود غير موجود"))</f>
        <v/>
      </c>
      <c r="G478" s="6">
        <f>IF(OR(B478&amp;""="",C478&amp;""=""),"",IF(COUNTIFS('الطلاب'!$A$6:$A$505,C478&amp;"",'الطلاب'!$D$6:$D$505,B478&amp;"")=0,"الطالب غير مسجل في المجموعة",""))</f>
        <v/>
      </c>
    </row>
    <row r="479">
      <c r="A479" s="13" t="n"/>
      <c r="B479" s="5" t="n"/>
      <c r="C479" s="5" t="n"/>
      <c r="D479" s="5" t="n"/>
      <c r="E479" s="5" t="n"/>
      <c r="F479" s="6">
        <f>IF(C479&amp;""="","",IFERROR(INDEX('الطلاب'!$B$6:$B$505,MATCH(C479&amp;"",'الطلاب'!$A$6:$A$505,0))&amp;"","كود غير موجود"))</f>
        <v/>
      </c>
      <c r="G479" s="6">
        <f>IF(OR(B479&amp;""="",C479&amp;""=""),"",IF(COUNTIFS('الطلاب'!$A$6:$A$505,C479&amp;"",'الطلاب'!$D$6:$D$505,B479&amp;"")=0,"الطالب غير مسجل في المجموعة",""))</f>
        <v/>
      </c>
    </row>
    <row r="480">
      <c r="A480" s="13" t="n"/>
      <c r="B480" s="5" t="n"/>
      <c r="C480" s="5" t="n"/>
      <c r="D480" s="5" t="n"/>
      <c r="E480" s="5" t="n"/>
      <c r="F480" s="6">
        <f>IF(C480&amp;""="","",IFERROR(INDEX('الطلاب'!$B$6:$B$505,MATCH(C480&amp;"",'الطلاب'!$A$6:$A$505,0))&amp;"","كود غير موجود"))</f>
        <v/>
      </c>
      <c r="G480" s="6">
        <f>IF(OR(B480&amp;""="",C480&amp;""=""),"",IF(COUNTIFS('الطلاب'!$A$6:$A$505,C480&amp;"",'الطلاب'!$D$6:$D$505,B480&amp;"")=0,"الطالب غير مسجل في المجموعة",""))</f>
        <v/>
      </c>
    </row>
    <row r="481">
      <c r="A481" s="13" t="n"/>
      <c r="B481" s="5" t="n"/>
      <c r="C481" s="5" t="n"/>
      <c r="D481" s="5" t="n"/>
      <c r="E481" s="5" t="n"/>
      <c r="F481" s="6">
        <f>IF(C481&amp;""="","",IFERROR(INDEX('الطلاب'!$B$6:$B$505,MATCH(C481&amp;"",'الطلاب'!$A$6:$A$505,0))&amp;"","كود غير موجود"))</f>
        <v/>
      </c>
      <c r="G481" s="6">
        <f>IF(OR(B481&amp;""="",C481&amp;""=""),"",IF(COUNTIFS('الطلاب'!$A$6:$A$505,C481&amp;"",'الطلاب'!$D$6:$D$505,B481&amp;"")=0,"الطالب غير مسجل في المجموعة",""))</f>
        <v/>
      </c>
    </row>
    <row r="482">
      <c r="A482" s="13" t="n"/>
      <c r="B482" s="5" t="n"/>
      <c r="C482" s="5" t="n"/>
      <c r="D482" s="5" t="n"/>
      <c r="E482" s="5" t="n"/>
      <c r="F482" s="6">
        <f>IF(C482&amp;""="","",IFERROR(INDEX('الطلاب'!$B$6:$B$505,MATCH(C482&amp;"",'الطلاب'!$A$6:$A$505,0))&amp;"","كود غير موجود"))</f>
        <v/>
      </c>
      <c r="G482" s="6">
        <f>IF(OR(B482&amp;""="",C482&amp;""=""),"",IF(COUNTIFS('الطلاب'!$A$6:$A$505,C482&amp;"",'الطلاب'!$D$6:$D$505,B482&amp;"")=0,"الطالب غير مسجل في المجموعة",""))</f>
        <v/>
      </c>
    </row>
    <row r="483">
      <c r="A483" s="13" t="n"/>
      <c r="B483" s="5" t="n"/>
      <c r="C483" s="5" t="n"/>
      <c r="D483" s="5" t="n"/>
      <c r="E483" s="5" t="n"/>
      <c r="F483" s="6">
        <f>IF(C483&amp;""="","",IFERROR(INDEX('الطلاب'!$B$6:$B$505,MATCH(C483&amp;"",'الطلاب'!$A$6:$A$505,0))&amp;"","كود غير موجود"))</f>
        <v/>
      </c>
      <c r="G483" s="6">
        <f>IF(OR(B483&amp;""="",C483&amp;""=""),"",IF(COUNTIFS('الطلاب'!$A$6:$A$505,C483&amp;"",'الطلاب'!$D$6:$D$505,B483&amp;"")=0,"الطالب غير مسجل في المجموعة",""))</f>
        <v/>
      </c>
    </row>
    <row r="484">
      <c r="A484" s="13" t="n"/>
      <c r="B484" s="5" t="n"/>
      <c r="C484" s="5" t="n"/>
      <c r="D484" s="5" t="n"/>
      <c r="E484" s="5" t="n"/>
      <c r="F484" s="6">
        <f>IF(C484&amp;""="","",IFERROR(INDEX('الطلاب'!$B$6:$B$505,MATCH(C484&amp;"",'الطلاب'!$A$6:$A$505,0))&amp;"","كود غير موجود"))</f>
        <v/>
      </c>
      <c r="G484" s="6">
        <f>IF(OR(B484&amp;""="",C484&amp;""=""),"",IF(COUNTIFS('الطلاب'!$A$6:$A$505,C484&amp;"",'الطلاب'!$D$6:$D$505,B484&amp;"")=0,"الطالب غير مسجل في المجموعة",""))</f>
        <v/>
      </c>
    </row>
    <row r="485">
      <c r="A485" s="13" t="n"/>
      <c r="B485" s="5" t="n"/>
      <c r="C485" s="5" t="n"/>
      <c r="D485" s="5" t="n"/>
      <c r="E485" s="5" t="n"/>
      <c r="F485" s="6">
        <f>IF(C485&amp;""="","",IFERROR(INDEX('الطلاب'!$B$6:$B$505,MATCH(C485&amp;"",'الطلاب'!$A$6:$A$505,0))&amp;"","كود غير موجود"))</f>
        <v/>
      </c>
      <c r="G485" s="6">
        <f>IF(OR(B485&amp;""="",C485&amp;""=""),"",IF(COUNTIFS('الطلاب'!$A$6:$A$505,C485&amp;"",'الطلاب'!$D$6:$D$505,B485&amp;"")=0,"الطالب غير مسجل في المجموعة",""))</f>
        <v/>
      </c>
    </row>
    <row r="486">
      <c r="A486" s="13" t="n"/>
      <c r="B486" s="5" t="n"/>
      <c r="C486" s="5" t="n"/>
      <c r="D486" s="5" t="n"/>
      <c r="E486" s="5" t="n"/>
      <c r="F486" s="6">
        <f>IF(C486&amp;""="","",IFERROR(INDEX('الطلاب'!$B$6:$B$505,MATCH(C486&amp;"",'الطلاب'!$A$6:$A$505,0))&amp;"","كود غير موجود"))</f>
        <v/>
      </c>
      <c r="G486" s="6">
        <f>IF(OR(B486&amp;""="",C486&amp;""=""),"",IF(COUNTIFS('الطلاب'!$A$6:$A$505,C486&amp;"",'الطلاب'!$D$6:$D$505,B486&amp;"")=0,"الطالب غير مسجل في المجموعة",""))</f>
        <v/>
      </c>
    </row>
    <row r="487">
      <c r="A487" s="13" t="n"/>
      <c r="B487" s="5" t="n"/>
      <c r="C487" s="5" t="n"/>
      <c r="D487" s="5" t="n"/>
      <c r="E487" s="5" t="n"/>
      <c r="F487" s="6">
        <f>IF(C487&amp;""="","",IFERROR(INDEX('الطلاب'!$B$6:$B$505,MATCH(C487&amp;"",'الطلاب'!$A$6:$A$505,0))&amp;"","كود غير موجود"))</f>
        <v/>
      </c>
      <c r="G487" s="6">
        <f>IF(OR(B487&amp;""="",C487&amp;""=""),"",IF(COUNTIFS('الطلاب'!$A$6:$A$505,C487&amp;"",'الطلاب'!$D$6:$D$505,B487&amp;"")=0,"الطالب غير مسجل في المجموعة",""))</f>
        <v/>
      </c>
    </row>
    <row r="488">
      <c r="A488" s="13" t="n"/>
      <c r="B488" s="5" t="n"/>
      <c r="C488" s="5" t="n"/>
      <c r="D488" s="5" t="n"/>
      <c r="E488" s="5" t="n"/>
      <c r="F488" s="6">
        <f>IF(C488&amp;""="","",IFERROR(INDEX('الطلاب'!$B$6:$B$505,MATCH(C488&amp;"",'الطلاب'!$A$6:$A$505,0))&amp;"","كود غير موجود"))</f>
        <v/>
      </c>
      <c r="G488" s="6">
        <f>IF(OR(B488&amp;""="",C488&amp;""=""),"",IF(COUNTIFS('الطلاب'!$A$6:$A$505,C488&amp;"",'الطلاب'!$D$6:$D$505,B488&amp;"")=0,"الطالب غير مسجل في المجموعة",""))</f>
        <v/>
      </c>
    </row>
    <row r="489">
      <c r="A489" s="13" t="n"/>
      <c r="B489" s="5" t="n"/>
      <c r="C489" s="5" t="n"/>
      <c r="D489" s="5" t="n"/>
      <c r="E489" s="5" t="n"/>
      <c r="F489" s="6">
        <f>IF(C489&amp;""="","",IFERROR(INDEX('الطلاب'!$B$6:$B$505,MATCH(C489&amp;"",'الطلاب'!$A$6:$A$505,0))&amp;"","كود غير موجود"))</f>
        <v/>
      </c>
      <c r="G489" s="6">
        <f>IF(OR(B489&amp;""="",C489&amp;""=""),"",IF(COUNTIFS('الطلاب'!$A$6:$A$505,C489&amp;"",'الطلاب'!$D$6:$D$505,B489&amp;"")=0,"الطالب غير مسجل في المجموعة",""))</f>
        <v/>
      </c>
    </row>
    <row r="490">
      <c r="A490" s="13" t="n"/>
      <c r="B490" s="5" t="n"/>
      <c r="C490" s="5" t="n"/>
      <c r="D490" s="5" t="n"/>
      <c r="E490" s="5" t="n"/>
      <c r="F490" s="6">
        <f>IF(C490&amp;""="","",IFERROR(INDEX('الطلاب'!$B$6:$B$505,MATCH(C490&amp;"",'الطلاب'!$A$6:$A$505,0))&amp;"","كود غير موجود"))</f>
        <v/>
      </c>
      <c r="G490" s="6">
        <f>IF(OR(B490&amp;""="",C490&amp;""=""),"",IF(COUNTIFS('الطلاب'!$A$6:$A$505,C490&amp;"",'الطلاب'!$D$6:$D$505,B490&amp;"")=0,"الطالب غير مسجل في المجموعة",""))</f>
        <v/>
      </c>
    </row>
    <row r="491">
      <c r="A491" s="13" t="n"/>
      <c r="B491" s="5" t="n"/>
      <c r="C491" s="5" t="n"/>
      <c r="D491" s="5" t="n"/>
      <c r="E491" s="5" t="n"/>
      <c r="F491" s="6">
        <f>IF(C491&amp;""="","",IFERROR(INDEX('الطلاب'!$B$6:$B$505,MATCH(C491&amp;"",'الطلاب'!$A$6:$A$505,0))&amp;"","كود غير موجود"))</f>
        <v/>
      </c>
      <c r="G491" s="6">
        <f>IF(OR(B491&amp;""="",C491&amp;""=""),"",IF(COUNTIFS('الطلاب'!$A$6:$A$505,C491&amp;"",'الطلاب'!$D$6:$D$505,B491&amp;"")=0,"الطالب غير مسجل في المجموعة",""))</f>
        <v/>
      </c>
    </row>
    <row r="492">
      <c r="A492" s="13" t="n"/>
      <c r="B492" s="5" t="n"/>
      <c r="C492" s="5" t="n"/>
      <c r="D492" s="5" t="n"/>
      <c r="E492" s="5" t="n"/>
      <c r="F492" s="6">
        <f>IF(C492&amp;""="","",IFERROR(INDEX('الطلاب'!$B$6:$B$505,MATCH(C492&amp;"",'الطلاب'!$A$6:$A$505,0))&amp;"","كود غير موجود"))</f>
        <v/>
      </c>
      <c r="G492" s="6">
        <f>IF(OR(B492&amp;""="",C492&amp;""=""),"",IF(COUNTIFS('الطلاب'!$A$6:$A$505,C492&amp;"",'الطلاب'!$D$6:$D$505,B492&amp;"")=0,"الطالب غير مسجل في المجموعة",""))</f>
        <v/>
      </c>
    </row>
    <row r="493">
      <c r="A493" s="13" t="n"/>
      <c r="B493" s="5" t="n"/>
      <c r="C493" s="5" t="n"/>
      <c r="D493" s="5" t="n"/>
      <c r="E493" s="5" t="n"/>
      <c r="F493" s="6">
        <f>IF(C493&amp;""="","",IFERROR(INDEX('الطلاب'!$B$6:$B$505,MATCH(C493&amp;"",'الطلاب'!$A$6:$A$505,0))&amp;"","كود غير موجود"))</f>
        <v/>
      </c>
      <c r="G493" s="6">
        <f>IF(OR(B493&amp;""="",C493&amp;""=""),"",IF(COUNTIFS('الطلاب'!$A$6:$A$505,C493&amp;"",'الطلاب'!$D$6:$D$505,B493&amp;"")=0,"الطالب غير مسجل في المجموعة",""))</f>
        <v/>
      </c>
    </row>
    <row r="494">
      <c r="A494" s="13" t="n"/>
      <c r="B494" s="5" t="n"/>
      <c r="C494" s="5" t="n"/>
      <c r="D494" s="5" t="n"/>
      <c r="E494" s="5" t="n"/>
      <c r="F494" s="6">
        <f>IF(C494&amp;""="","",IFERROR(INDEX('الطلاب'!$B$6:$B$505,MATCH(C494&amp;"",'الطلاب'!$A$6:$A$505,0))&amp;"","كود غير موجود"))</f>
        <v/>
      </c>
      <c r="G494" s="6">
        <f>IF(OR(B494&amp;""="",C494&amp;""=""),"",IF(COUNTIFS('الطلاب'!$A$6:$A$505,C494&amp;"",'الطلاب'!$D$6:$D$505,B494&amp;"")=0,"الطالب غير مسجل في المجموعة",""))</f>
        <v/>
      </c>
    </row>
    <row r="495">
      <c r="A495" s="13" t="n"/>
      <c r="B495" s="5" t="n"/>
      <c r="C495" s="5" t="n"/>
      <c r="D495" s="5" t="n"/>
      <c r="E495" s="5" t="n"/>
      <c r="F495" s="6">
        <f>IF(C495&amp;""="","",IFERROR(INDEX('الطلاب'!$B$6:$B$505,MATCH(C495&amp;"",'الطلاب'!$A$6:$A$505,0))&amp;"","كود غير موجود"))</f>
        <v/>
      </c>
      <c r="G495" s="6">
        <f>IF(OR(B495&amp;""="",C495&amp;""=""),"",IF(COUNTIFS('الطلاب'!$A$6:$A$505,C495&amp;"",'الطلاب'!$D$6:$D$505,B495&amp;"")=0,"الطالب غير مسجل في المجموعة",""))</f>
        <v/>
      </c>
    </row>
    <row r="496">
      <c r="A496" s="13" t="n"/>
      <c r="B496" s="5" t="n"/>
      <c r="C496" s="5" t="n"/>
      <c r="D496" s="5" t="n"/>
      <c r="E496" s="5" t="n"/>
      <c r="F496" s="6">
        <f>IF(C496&amp;""="","",IFERROR(INDEX('الطلاب'!$B$6:$B$505,MATCH(C496&amp;"",'الطلاب'!$A$6:$A$505,0))&amp;"","كود غير موجود"))</f>
        <v/>
      </c>
      <c r="G496" s="6">
        <f>IF(OR(B496&amp;""="",C496&amp;""=""),"",IF(COUNTIFS('الطلاب'!$A$6:$A$505,C496&amp;"",'الطلاب'!$D$6:$D$505,B496&amp;"")=0,"الطالب غير مسجل في المجموعة",""))</f>
        <v/>
      </c>
    </row>
    <row r="497">
      <c r="A497" s="13" t="n"/>
      <c r="B497" s="5" t="n"/>
      <c r="C497" s="5" t="n"/>
      <c r="D497" s="5" t="n"/>
      <c r="E497" s="5" t="n"/>
      <c r="F497" s="6">
        <f>IF(C497&amp;""="","",IFERROR(INDEX('الطلاب'!$B$6:$B$505,MATCH(C497&amp;"",'الطلاب'!$A$6:$A$505,0))&amp;"","كود غير موجود"))</f>
        <v/>
      </c>
      <c r="G497" s="6">
        <f>IF(OR(B497&amp;""="",C497&amp;""=""),"",IF(COUNTIFS('الطلاب'!$A$6:$A$505,C497&amp;"",'الطلاب'!$D$6:$D$505,B497&amp;"")=0,"الطالب غير مسجل في المجموعة",""))</f>
        <v/>
      </c>
    </row>
    <row r="498">
      <c r="A498" s="13" t="n"/>
      <c r="B498" s="5" t="n"/>
      <c r="C498" s="5" t="n"/>
      <c r="D498" s="5" t="n"/>
      <c r="E498" s="5" t="n"/>
      <c r="F498" s="6">
        <f>IF(C498&amp;""="","",IFERROR(INDEX('الطلاب'!$B$6:$B$505,MATCH(C498&amp;"",'الطلاب'!$A$6:$A$505,0))&amp;"","كود غير موجود"))</f>
        <v/>
      </c>
      <c r="G498" s="6">
        <f>IF(OR(B498&amp;""="",C498&amp;""=""),"",IF(COUNTIFS('الطلاب'!$A$6:$A$505,C498&amp;"",'الطلاب'!$D$6:$D$505,B498&amp;"")=0,"الطالب غير مسجل في المجموعة",""))</f>
        <v/>
      </c>
    </row>
    <row r="499">
      <c r="A499" s="13" t="n"/>
      <c r="B499" s="5" t="n"/>
      <c r="C499" s="5" t="n"/>
      <c r="D499" s="5" t="n"/>
      <c r="E499" s="5" t="n"/>
      <c r="F499" s="6">
        <f>IF(C499&amp;""="","",IFERROR(INDEX('الطلاب'!$B$6:$B$505,MATCH(C499&amp;"",'الطلاب'!$A$6:$A$505,0))&amp;"","كود غير موجود"))</f>
        <v/>
      </c>
      <c r="G499" s="6">
        <f>IF(OR(B499&amp;""="",C499&amp;""=""),"",IF(COUNTIFS('الطلاب'!$A$6:$A$505,C499&amp;"",'الطلاب'!$D$6:$D$505,B499&amp;"")=0,"الطالب غير مسجل في المجموعة",""))</f>
        <v/>
      </c>
    </row>
    <row r="500">
      <c r="A500" s="13" t="n"/>
      <c r="B500" s="5" t="n"/>
      <c r="C500" s="5" t="n"/>
      <c r="D500" s="5" t="n"/>
      <c r="E500" s="5" t="n"/>
      <c r="F500" s="6">
        <f>IF(C500&amp;""="","",IFERROR(INDEX('الطلاب'!$B$6:$B$505,MATCH(C500&amp;"",'الطلاب'!$A$6:$A$505,0))&amp;"","كود غير موجود"))</f>
        <v/>
      </c>
      <c r="G500" s="6">
        <f>IF(OR(B500&amp;""="",C500&amp;""=""),"",IF(COUNTIFS('الطلاب'!$A$6:$A$505,C500&amp;"",'الطلاب'!$D$6:$D$505,B500&amp;"")=0,"الطالب غير مسجل في المجموعة",""))</f>
        <v/>
      </c>
    </row>
    <row r="501">
      <c r="A501" s="13" t="n"/>
      <c r="B501" s="5" t="n"/>
      <c r="C501" s="5" t="n"/>
      <c r="D501" s="5" t="n"/>
      <c r="E501" s="5" t="n"/>
      <c r="F501" s="6">
        <f>IF(C501&amp;""="","",IFERROR(INDEX('الطلاب'!$B$6:$B$505,MATCH(C501&amp;"",'الطلاب'!$A$6:$A$505,0))&amp;"","كود غير موجود"))</f>
        <v/>
      </c>
      <c r="G501" s="6">
        <f>IF(OR(B501&amp;""="",C501&amp;""=""),"",IF(COUNTIFS('الطلاب'!$A$6:$A$505,C501&amp;"",'الطلاب'!$D$6:$D$505,B501&amp;"")=0,"الطالب غير مسجل في المجموعة",""))</f>
        <v/>
      </c>
    </row>
    <row r="502">
      <c r="A502" s="13" t="n"/>
      <c r="B502" s="5" t="n"/>
      <c r="C502" s="5" t="n"/>
      <c r="D502" s="5" t="n"/>
      <c r="E502" s="5" t="n"/>
      <c r="F502" s="6">
        <f>IF(C502&amp;""="","",IFERROR(INDEX('الطلاب'!$B$6:$B$505,MATCH(C502&amp;"",'الطلاب'!$A$6:$A$505,0))&amp;"","كود غير موجود"))</f>
        <v/>
      </c>
      <c r="G502" s="6">
        <f>IF(OR(B502&amp;""="",C502&amp;""=""),"",IF(COUNTIFS('الطلاب'!$A$6:$A$505,C502&amp;"",'الطلاب'!$D$6:$D$505,B502&amp;"")=0,"الطالب غير مسجل في المجموعة",""))</f>
        <v/>
      </c>
    </row>
    <row r="503">
      <c r="A503" s="13" t="n"/>
      <c r="B503" s="5" t="n"/>
      <c r="C503" s="5" t="n"/>
      <c r="D503" s="5" t="n"/>
      <c r="E503" s="5" t="n"/>
      <c r="F503" s="6">
        <f>IF(C503&amp;""="","",IFERROR(INDEX('الطلاب'!$B$6:$B$505,MATCH(C503&amp;"",'الطلاب'!$A$6:$A$505,0))&amp;"","كود غير موجود"))</f>
        <v/>
      </c>
      <c r="G503" s="6">
        <f>IF(OR(B503&amp;""="",C503&amp;""=""),"",IF(COUNTIFS('الطلاب'!$A$6:$A$505,C503&amp;"",'الطلاب'!$D$6:$D$505,B503&amp;"")=0,"الطالب غير مسجل في المجموعة",""))</f>
        <v/>
      </c>
    </row>
    <row r="504">
      <c r="A504" s="13" t="n"/>
      <c r="B504" s="5" t="n"/>
      <c r="C504" s="5" t="n"/>
      <c r="D504" s="5" t="n"/>
      <c r="E504" s="5" t="n"/>
      <c r="F504" s="6">
        <f>IF(C504&amp;""="","",IFERROR(INDEX('الطلاب'!$B$6:$B$505,MATCH(C504&amp;"",'الطلاب'!$A$6:$A$505,0))&amp;"","كود غير موجود"))</f>
        <v/>
      </c>
      <c r="G504" s="6">
        <f>IF(OR(B504&amp;""="",C504&amp;""=""),"",IF(COUNTIFS('الطلاب'!$A$6:$A$505,C504&amp;"",'الطلاب'!$D$6:$D$505,B504&amp;"")=0,"الطالب غير مسجل في المجموعة",""))</f>
        <v/>
      </c>
    </row>
    <row r="505">
      <c r="A505" s="13" t="n"/>
      <c r="B505" s="5" t="n"/>
      <c r="C505" s="5" t="n"/>
      <c r="D505" s="5" t="n"/>
      <c r="E505" s="5" t="n"/>
      <c r="F505" s="6">
        <f>IF(C505&amp;""="","",IFERROR(INDEX('الطلاب'!$B$6:$B$505,MATCH(C505&amp;"",'الطلاب'!$A$6:$A$505,0))&amp;"","كود غير موجود"))</f>
        <v/>
      </c>
      <c r="G505" s="6">
        <f>IF(OR(B505&amp;""="",C505&amp;""=""),"",IF(COUNTIFS('الطلاب'!$A$6:$A$505,C505&amp;"",'الطلاب'!$D$6:$D$505,B505&amp;"")=0,"الطالب غير مسجل في المجموعة",""))</f>
        <v/>
      </c>
    </row>
    <row r="506">
      <c r="A506" s="13" t="n"/>
      <c r="B506" s="5" t="n"/>
      <c r="C506" s="5" t="n"/>
      <c r="D506" s="5" t="n"/>
      <c r="E506" s="5" t="n"/>
      <c r="F506" s="6">
        <f>IF(C506&amp;""="","",IFERROR(INDEX('الطلاب'!$B$6:$B$505,MATCH(C506&amp;"",'الطلاب'!$A$6:$A$505,0))&amp;"","كود غير موجود"))</f>
        <v/>
      </c>
      <c r="G506" s="6">
        <f>IF(OR(B506&amp;""="",C506&amp;""=""),"",IF(COUNTIFS('الطلاب'!$A$6:$A$505,C506&amp;"",'الطلاب'!$D$6:$D$505,B506&amp;"")=0,"الطالب غير مسجل في المجموعة",""))</f>
        <v/>
      </c>
    </row>
    <row r="507">
      <c r="A507" s="13" t="n"/>
      <c r="B507" s="5" t="n"/>
      <c r="C507" s="5" t="n"/>
      <c r="D507" s="5" t="n"/>
      <c r="E507" s="5" t="n"/>
      <c r="F507" s="6">
        <f>IF(C507&amp;""="","",IFERROR(INDEX('الطلاب'!$B$6:$B$505,MATCH(C507&amp;"",'الطلاب'!$A$6:$A$505,0))&amp;"","كود غير موجود"))</f>
        <v/>
      </c>
      <c r="G507" s="6">
        <f>IF(OR(B507&amp;""="",C507&amp;""=""),"",IF(COUNTIFS('الطلاب'!$A$6:$A$505,C507&amp;"",'الطلاب'!$D$6:$D$505,B507&amp;"")=0,"الطالب غير مسجل في المجموعة",""))</f>
        <v/>
      </c>
    </row>
    <row r="508">
      <c r="A508" s="13" t="n"/>
      <c r="B508" s="5" t="n"/>
      <c r="C508" s="5" t="n"/>
      <c r="D508" s="5" t="n"/>
      <c r="E508" s="5" t="n"/>
      <c r="F508" s="6">
        <f>IF(C508&amp;""="","",IFERROR(INDEX('الطلاب'!$B$6:$B$505,MATCH(C508&amp;"",'الطلاب'!$A$6:$A$505,0))&amp;"","كود غير موجود"))</f>
        <v/>
      </c>
      <c r="G508" s="6">
        <f>IF(OR(B508&amp;""="",C508&amp;""=""),"",IF(COUNTIFS('الطلاب'!$A$6:$A$505,C508&amp;"",'الطلاب'!$D$6:$D$505,B508&amp;"")=0,"الطالب غير مسجل في المجموعة",""))</f>
        <v/>
      </c>
    </row>
    <row r="509">
      <c r="A509" s="13" t="n"/>
      <c r="B509" s="5" t="n"/>
      <c r="C509" s="5" t="n"/>
      <c r="D509" s="5" t="n"/>
      <c r="E509" s="5" t="n"/>
      <c r="F509" s="6">
        <f>IF(C509&amp;""="","",IFERROR(INDEX('الطلاب'!$B$6:$B$505,MATCH(C509&amp;"",'الطلاب'!$A$6:$A$505,0))&amp;"","كود غير موجود"))</f>
        <v/>
      </c>
      <c r="G509" s="6">
        <f>IF(OR(B509&amp;""="",C509&amp;""=""),"",IF(COUNTIFS('الطلاب'!$A$6:$A$505,C509&amp;"",'الطلاب'!$D$6:$D$505,B509&amp;"")=0,"الطالب غير مسجل في المجموعة",""))</f>
        <v/>
      </c>
    </row>
    <row r="510">
      <c r="A510" s="13" t="n"/>
      <c r="B510" s="5" t="n"/>
      <c r="C510" s="5" t="n"/>
      <c r="D510" s="5" t="n"/>
      <c r="E510" s="5" t="n"/>
      <c r="F510" s="6">
        <f>IF(C510&amp;""="","",IFERROR(INDEX('الطلاب'!$B$6:$B$505,MATCH(C510&amp;"",'الطلاب'!$A$6:$A$505,0))&amp;"","كود غير موجود"))</f>
        <v/>
      </c>
      <c r="G510" s="6">
        <f>IF(OR(B510&amp;""="",C510&amp;""=""),"",IF(COUNTIFS('الطلاب'!$A$6:$A$505,C510&amp;"",'الطلاب'!$D$6:$D$505,B510&amp;"")=0,"الطالب غير مسجل في المجموعة",""))</f>
        <v/>
      </c>
    </row>
    <row r="511">
      <c r="A511" s="13" t="n"/>
      <c r="B511" s="5" t="n"/>
      <c r="C511" s="5" t="n"/>
      <c r="D511" s="5" t="n"/>
      <c r="E511" s="5" t="n"/>
      <c r="F511" s="6">
        <f>IF(C511&amp;""="","",IFERROR(INDEX('الطلاب'!$B$6:$B$505,MATCH(C511&amp;"",'الطلاب'!$A$6:$A$505,0))&amp;"","كود غير موجود"))</f>
        <v/>
      </c>
      <c r="G511" s="6">
        <f>IF(OR(B511&amp;""="",C511&amp;""=""),"",IF(COUNTIFS('الطلاب'!$A$6:$A$505,C511&amp;"",'الطلاب'!$D$6:$D$505,B511&amp;"")=0,"الطالب غير مسجل في المجموعة",""))</f>
        <v/>
      </c>
    </row>
    <row r="512">
      <c r="A512" s="13" t="n"/>
      <c r="B512" s="5" t="n"/>
      <c r="C512" s="5" t="n"/>
      <c r="D512" s="5" t="n"/>
      <c r="E512" s="5" t="n"/>
      <c r="F512" s="6">
        <f>IF(C512&amp;""="","",IFERROR(INDEX('الطلاب'!$B$6:$B$505,MATCH(C512&amp;"",'الطلاب'!$A$6:$A$505,0))&amp;"","كود غير موجود"))</f>
        <v/>
      </c>
      <c r="G512" s="6">
        <f>IF(OR(B512&amp;""="",C512&amp;""=""),"",IF(COUNTIFS('الطلاب'!$A$6:$A$505,C512&amp;"",'الطلاب'!$D$6:$D$505,B512&amp;"")=0,"الطالب غير مسجل في المجموعة",""))</f>
        <v/>
      </c>
    </row>
    <row r="513">
      <c r="A513" s="13" t="n"/>
      <c r="B513" s="5" t="n"/>
      <c r="C513" s="5" t="n"/>
      <c r="D513" s="5" t="n"/>
      <c r="E513" s="5" t="n"/>
      <c r="F513" s="6">
        <f>IF(C513&amp;""="","",IFERROR(INDEX('الطلاب'!$B$6:$B$505,MATCH(C513&amp;"",'الطلاب'!$A$6:$A$505,0))&amp;"","كود غير موجود"))</f>
        <v/>
      </c>
      <c r="G513" s="6">
        <f>IF(OR(B513&amp;""="",C513&amp;""=""),"",IF(COUNTIFS('الطلاب'!$A$6:$A$505,C513&amp;"",'الطلاب'!$D$6:$D$505,B513&amp;"")=0,"الطالب غير مسجل في المجموعة",""))</f>
        <v/>
      </c>
    </row>
    <row r="514">
      <c r="A514" s="13" t="n"/>
      <c r="B514" s="5" t="n"/>
      <c r="C514" s="5" t="n"/>
      <c r="D514" s="5" t="n"/>
      <c r="E514" s="5" t="n"/>
      <c r="F514" s="6">
        <f>IF(C514&amp;""="","",IFERROR(INDEX('الطلاب'!$B$6:$B$505,MATCH(C514&amp;"",'الطلاب'!$A$6:$A$505,0))&amp;"","كود غير موجود"))</f>
        <v/>
      </c>
      <c r="G514" s="6">
        <f>IF(OR(B514&amp;""="",C514&amp;""=""),"",IF(COUNTIFS('الطلاب'!$A$6:$A$505,C514&amp;"",'الطلاب'!$D$6:$D$505,B514&amp;"")=0,"الطالب غير مسجل في المجموعة",""))</f>
        <v/>
      </c>
    </row>
    <row r="515">
      <c r="A515" s="13" t="n"/>
      <c r="B515" s="5" t="n"/>
      <c r="C515" s="5" t="n"/>
      <c r="D515" s="5" t="n"/>
      <c r="E515" s="5" t="n"/>
      <c r="F515" s="6">
        <f>IF(C515&amp;""="","",IFERROR(INDEX('الطلاب'!$B$6:$B$505,MATCH(C515&amp;"",'الطلاب'!$A$6:$A$505,0))&amp;"","كود غير موجود"))</f>
        <v/>
      </c>
      <c r="G515" s="6">
        <f>IF(OR(B515&amp;""="",C515&amp;""=""),"",IF(COUNTIFS('الطلاب'!$A$6:$A$505,C515&amp;"",'الطلاب'!$D$6:$D$505,B515&amp;"")=0,"الطالب غير مسجل في المجموعة",""))</f>
        <v/>
      </c>
    </row>
    <row r="516">
      <c r="A516" s="13" t="n"/>
      <c r="B516" s="5" t="n"/>
      <c r="C516" s="5" t="n"/>
      <c r="D516" s="5" t="n"/>
      <c r="E516" s="5" t="n"/>
      <c r="F516" s="6">
        <f>IF(C516&amp;""="","",IFERROR(INDEX('الطلاب'!$B$6:$B$505,MATCH(C516&amp;"",'الطلاب'!$A$6:$A$505,0))&amp;"","كود غير موجود"))</f>
        <v/>
      </c>
      <c r="G516" s="6">
        <f>IF(OR(B516&amp;""="",C516&amp;""=""),"",IF(COUNTIFS('الطلاب'!$A$6:$A$505,C516&amp;"",'الطلاب'!$D$6:$D$505,B516&amp;"")=0,"الطالب غير مسجل في المجموعة",""))</f>
        <v/>
      </c>
    </row>
    <row r="517">
      <c r="A517" s="13" t="n"/>
      <c r="B517" s="5" t="n"/>
      <c r="C517" s="5" t="n"/>
      <c r="D517" s="5" t="n"/>
      <c r="E517" s="5" t="n"/>
      <c r="F517" s="6">
        <f>IF(C517&amp;""="","",IFERROR(INDEX('الطلاب'!$B$6:$B$505,MATCH(C517&amp;"",'الطلاب'!$A$6:$A$505,0))&amp;"","كود غير موجود"))</f>
        <v/>
      </c>
      <c r="G517" s="6">
        <f>IF(OR(B517&amp;""="",C517&amp;""=""),"",IF(COUNTIFS('الطلاب'!$A$6:$A$505,C517&amp;"",'الطلاب'!$D$6:$D$505,B517&amp;"")=0,"الطالب غير مسجل في المجموعة",""))</f>
        <v/>
      </c>
    </row>
    <row r="518">
      <c r="A518" s="13" t="n"/>
      <c r="B518" s="5" t="n"/>
      <c r="C518" s="5" t="n"/>
      <c r="D518" s="5" t="n"/>
      <c r="E518" s="5" t="n"/>
      <c r="F518" s="6">
        <f>IF(C518&amp;""="","",IFERROR(INDEX('الطلاب'!$B$6:$B$505,MATCH(C518&amp;"",'الطلاب'!$A$6:$A$505,0))&amp;"","كود غير موجود"))</f>
        <v/>
      </c>
      <c r="G518" s="6">
        <f>IF(OR(B518&amp;""="",C518&amp;""=""),"",IF(COUNTIFS('الطلاب'!$A$6:$A$505,C518&amp;"",'الطلاب'!$D$6:$D$505,B518&amp;"")=0,"الطالب غير مسجل في المجموعة",""))</f>
        <v/>
      </c>
    </row>
    <row r="519">
      <c r="A519" s="13" t="n"/>
      <c r="B519" s="5" t="n"/>
      <c r="C519" s="5" t="n"/>
      <c r="D519" s="5" t="n"/>
      <c r="E519" s="5" t="n"/>
      <c r="F519" s="6">
        <f>IF(C519&amp;""="","",IFERROR(INDEX('الطلاب'!$B$6:$B$505,MATCH(C519&amp;"",'الطلاب'!$A$6:$A$505,0))&amp;"","كود غير موجود"))</f>
        <v/>
      </c>
      <c r="G519" s="6">
        <f>IF(OR(B519&amp;""="",C519&amp;""=""),"",IF(COUNTIFS('الطلاب'!$A$6:$A$505,C519&amp;"",'الطلاب'!$D$6:$D$505,B519&amp;"")=0,"الطالب غير مسجل في المجموعة",""))</f>
        <v/>
      </c>
    </row>
    <row r="520">
      <c r="A520" s="13" t="n"/>
      <c r="B520" s="5" t="n"/>
      <c r="C520" s="5" t="n"/>
      <c r="D520" s="5" t="n"/>
      <c r="E520" s="5" t="n"/>
      <c r="F520" s="6">
        <f>IF(C520&amp;""="","",IFERROR(INDEX('الطلاب'!$B$6:$B$505,MATCH(C520&amp;"",'الطلاب'!$A$6:$A$505,0))&amp;"","كود غير موجود"))</f>
        <v/>
      </c>
      <c r="G520" s="6">
        <f>IF(OR(B520&amp;""="",C520&amp;""=""),"",IF(COUNTIFS('الطلاب'!$A$6:$A$505,C520&amp;"",'الطلاب'!$D$6:$D$505,B520&amp;"")=0,"الطالب غير مسجل في المجموعة",""))</f>
        <v/>
      </c>
    </row>
    <row r="521">
      <c r="A521" s="13" t="n"/>
      <c r="B521" s="5" t="n"/>
      <c r="C521" s="5" t="n"/>
      <c r="D521" s="5" t="n"/>
      <c r="E521" s="5" t="n"/>
      <c r="F521" s="6">
        <f>IF(C521&amp;""="","",IFERROR(INDEX('الطلاب'!$B$6:$B$505,MATCH(C521&amp;"",'الطلاب'!$A$6:$A$505,0))&amp;"","كود غير موجود"))</f>
        <v/>
      </c>
      <c r="G521" s="6">
        <f>IF(OR(B521&amp;""="",C521&amp;""=""),"",IF(COUNTIFS('الطلاب'!$A$6:$A$505,C521&amp;"",'الطلاب'!$D$6:$D$505,B521&amp;"")=0,"الطالب غير مسجل في المجموعة",""))</f>
        <v/>
      </c>
    </row>
    <row r="522">
      <c r="A522" s="13" t="n"/>
      <c r="B522" s="5" t="n"/>
      <c r="C522" s="5" t="n"/>
      <c r="D522" s="5" t="n"/>
      <c r="E522" s="5" t="n"/>
      <c r="F522" s="6">
        <f>IF(C522&amp;""="","",IFERROR(INDEX('الطلاب'!$B$6:$B$505,MATCH(C522&amp;"",'الطلاب'!$A$6:$A$505,0))&amp;"","كود غير موجود"))</f>
        <v/>
      </c>
      <c r="G522" s="6">
        <f>IF(OR(B522&amp;""="",C522&amp;""=""),"",IF(COUNTIFS('الطلاب'!$A$6:$A$505,C522&amp;"",'الطلاب'!$D$6:$D$505,B522&amp;"")=0,"الطالب غير مسجل في المجموعة",""))</f>
        <v/>
      </c>
    </row>
    <row r="523">
      <c r="A523" s="13" t="n"/>
      <c r="B523" s="5" t="n"/>
      <c r="C523" s="5" t="n"/>
      <c r="D523" s="5" t="n"/>
      <c r="E523" s="5" t="n"/>
      <c r="F523" s="6">
        <f>IF(C523&amp;""="","",IFERROR(INDEX('الطلاب'!$B$6:$B$505,MATCH(C523&amp;"",'الطلاب'!$A$6:$A$505,0))&amp;"","كود غير موجود"))</f>
        <v/>
      </c>
      <c r="G523" s="6">
        <f>IF(OR(B523&amp;""="",C523&amp;""=""),"",IF(COUNTIFS('الطلاب'!$A$6:$A$505,C523&amp;"",'الطلاب'!$D$6:$D$505,B523&amp;"")=0,"الطالب غير مسجل في المجموعة",""))</f>
        <v/>
      </c>
    </row>
    <row r="524">
      <c r="A524" s="13" t="n"/>
      <c r="B524" s="5" t="n"/>
      <c r="C524" s="5" t="n"/>
      <c r="D524" s="5" t="n"/>
      <c r="E524" s="5" t="n"/>
      <c r="F524" s="6">
        <f>IF(C524&amp;""="","",IFERROR(INDEX('الطلاب'!$B$6:$B$505,MATCH(C524&amp;"",'الطلاب'!$A$6:$A$505,0))&amp;"","كود غير موجود"))</f>
        <v/>
      </c>
      <c r="G524" s="6">
        <f>IF(OR(B524&amp;""="",C524&amp;""=""),"",IF(COUNTIFS('الطلاب'!$A$6:$A$505,C524&amp;"",'الطلاب'!$D$6:$D$505,B524&amp;"")=0,"الطالب غير مسجل في المجموعة",""))</f>
        <v/>
      </c>
    </row>
    <row r="525">
      <c r="A525" s="13" t="n"/>
      <c r="B525" s="5" t="n"/>
      <c r="C525" s="5" t="n"/>
      <c r="D525" s="5" t="n"/>
      <c r="E525" s="5" t="n"/>
      <c r="F525" s="6">
        <f>IF(C525&amp;""="","",IFERROR(INDEX('الطلاب'!$B$6:$B$505,MATCH(C525&amp;"",'الطلاب'!$A$6:$A$505,0))&amp;"","كود غير موجود"))</f>
        <v/>
      </c>
      <c r="G525" s="6">
        <f>IF(OR(B525&amp;""="",C525&amp;""=""),"",IF(COUNTIFS('الطلاب'!$A$6:$A$505,C525&amp;"",'الطلاب'!$D$6:$D$505,B525&amp;"")=0,"الطالب غير مسجل في المجموعة",""))</f>
        <v/>
      </c>
    </row>
    <row r="526">
      <c r="A526" s="13" t="n"/>
      <c r="B526" s="5" t="n"/>
      <c r="C526" s="5" t="n"/>
      <c r="D526" s="5" t="n"/>
      <c r="E526" s="5" t="n"/>
      <c r="F526" s="6">
        <f>IF(C526&amp;""="","",IFERROR(INDEX('الطلاب'!$B$6:$B$505,MATCH(C526&amp;"",'الطلاب'!$A$6:$A$505,0))&amp;"","كود غير موجود"))</f>
        <v/>
      </c>
      <c r="G526" s="6">
        <f>IF(OR(B526&amp;""="",C526&amp;""=""),"",IF(COUNTIFS('الطلاب'!$A$6:$A$505,C526&amp;"",'الطلاب'!$D$6:$D$505,B526&amp;"")=0,"الطالب غير مسجل في المجموعة",""))</f>
        <v/>
      </c>
    </row>
    <row r="527">
      <c r="A527" s="13" t="n"/>
      <c r="B527" s="5" t="n"/>
      <c r="C527" s="5" t="n"/>
      <c r="D527" s="5" t="n"/>
      <c r="E527" s="5" t="n"/>
      <c r="F527" s="6">
        <f>IF(C527&amp;""="","",IFERROR(INDEX('الطلاب'!$B$6:$B$505,MATCH(C527&amp;"",'الطلاب'!$A$6:$A$505,0))&amp;"","كود غير موجود"))</f>
        <v/>
      </c>
      <c r="G527" s="6">
        <f>IF(OR(B527&amp;""="",C527&amp;""=""),"",IF(COUNTIFS('الطلاب'!$A$6:$A$505,C527&amp;"",'الطلاب'!$D$6:$D$505,B527&amp;"")=0,"الطالب غير مسجل في المجموعة",""))</f>
        <v/>
      </c>
    </row>
    <row r="528">
      <c r="A528" s="13" t="n"/>
      <c r="B528" s="5" t="n"/>
      <c r="C528" s="5" t="n"/>
      <c r="D528" s="5" t="n"/>
      <c r="E528" s="5" t="n"/>
      <c r="F528" s="6">
        <f>IF(C528&amp;""="","",IFERROR(INDEX('الطلاب'!$B$6:$B$505,MATCH(C528&amp;"",'الطلاب'!$A$6:$A$505,0))&amp;"","كود غير موجود"))</f>
        <v/>
      </c>
      <c r="G528" s="6">
        <f>IF(OR(B528&amp;""="",C528&amp;""=""),"",IF(COUNTIFS('الطلاب'!$A$6:$A$505,C528&amp;"",'الطلاب'!$D$6:$D$505,B528&amp;"")=0,"الطالب غير مسجل في المجموعة",""))</f>
        <v/>
      </c>
    </row>
    <row r="529">
      <c r="A529" s="13" t="n"/>
      <c r="B529" s="5" t="n"/>
      <c r="C529" s="5" t="n"/>
      <c r="D529" s="5" t="n"/>
      <c r="E529" s="5" t="n"/>
      <c r="F529" s="6">
        <f>IF(C529&amp;""="","",IFERROR(INDEX('الطلاب'!$B$6:$B$505,MATCH(C529&amp;"",'الطلاب'!$A$6:$A$505,0))&amp;"","كود غير موجود"))</f>
        <v/>
      </c>
      <c r="G529" s="6">
        <f>IF(OR(B529&amp;""="",C529&amp;""=""),"",IF(COUNTIFS('الطلاب'!$A$6:$A$505,C529&amp;"",'الطلاب'!$D$6:$D$505,B529&amp;"")=0,"الطالب غير مسجل في المجموعة",""))</f>
        <v/>
      </c>
    </row>
    <row r="530">
      <c r="A530" s="13" t="n"/>
      <c r="B530" s="5" t="n"/>
      <c r="C530" s="5" t="n"/>
      <c r="D530" s="5" t="n"/>
      <c r="E530" s="5" t="n"/>
      <c r="F530" s="6">
        <f>IF(C530&amp;""="","",IFERROR(INDEX('الطلاب'!$B$6:$B$505,MATCH(C530&amp;"",'الطلاب'!$A$6:$A$505,0))&amp;"","كود غير موجود"))</f>
        <v/>
      </c>
      <c r="G530" s="6">
        <f>IF(OR(B530&amp;""="",C530&amp;""=""),"",IF(COUNTIFS('الطلاب'!$A$6:$A$505,C530&amp;"",'الطلاب'!$D$6:$D$505,B530&amp;"")=0,"الطالب غير مسجل في المجموعة",""))</f>
        <v/>
      </c>
    </row>
    <row r="531">
      <c r="A531" s="13" t="n"/>
      <c r="B531" s="5" t="n"/>
      <c r="C531" s="5" t="n"/>
      <c r="D531" s="5" t="n"/>
      <c r="E531" s="5" t="n"/>
      <c r="F531" s="6">
        <f>IF(C531&amp;""="","",IFERROR(INDEX('الطلاب'!$B$6:$B$505,MATCH(C531&amp;"",'الطلاب'!$A$6:$A$505,0))&amp;"","كود غير موجود"))</f>
        <v/>
      </c>
      <c r="G531" s="6">
        <f>IF(OR(B531&amp;""="",C531&amp;""=""),"",IF(COUNTIFS('الطلاب'!$A$6:$A$505,C531&amp;"",'الطلاب'!$D$6:$D$505,B531&amp;"")=0,"الطالب غير مسجل في المجموعة",""))</f>
        <v/>
      </c>
    </row>
    <row r="532">
      <c r="A532" s="13" t="n"/>
      <c r="B532" s="5" t="n"/>
      <c r="C532" s="5" t="n"/>
      <c r="D532" s="5" t="n"/>
      <c r="E532" s="5" t="n"/>
      <c r="F532" s="6">
        <f>IF(C532&amp;""="","",IFERROR(INDEX('الطلاب'!$B$6:$B$505,MATCH(C532&amp;"",'الطلاب'!$A$6:$A$505,0))&amp;"","كود غير موجود"))</f>
        <v/>
      </c>
      <c r="G532" s="6">
        <f>IF(OR(B532&amp;""="",C532&amp;""=""),"",IF(COUNTIFS('الطلاب'!$A$6:$A$505,C532&amp;"",'الطلاب'!$D$6:$D$505,B532&amp;"")=0,"الطالب غير مسجل في المجموعة",""))</f>
        <v/>
      </c>
    </row>
    <row r="533">
      <c r="A533" s="13" t="n"/>
      <c r="B533" s="5" t="n"/>
      <c r="C533" s="5" t="n"/>
      <c r="D533" s="5" t="n"/>
      <c r="E533" s="5" t="n"/>
      <c r="F533" s="6">
        <f>IF(C533&amp;""="","",IFERROR(INDEX('الطلاب'!$B$6:$B$505,MATCH(C533&amp;"",'الطلاب'!$A$6:$A$505,0))&amp;"","كود غير موجود"))</f>
        <v/>
      </c>
      <c r="G533" s="6">
        <f>IF(OR(B533&amp;""="",C533&amp;""=""),"",IF(COUNTIFS('الطلاب'!$A$6:$A$505,C533&amp;"",'الطلاب'!$D$6:$D$505,B533&amp;"")=0,"الطالب غير مسجل في المجموعة",""))</f>
        <v/>
      </c>
    </row>
    <row r="534">
      <c r="A534" s="13" t="n"/>
      <c r="B534" s="5" t="n"/>
      <c r="C534" s="5" t="n"/>
      <c r="D534" s="5" t="n"/>
      <c r="E534" s="5" t="n"/>
      <c r="F534" s="6">
        <f>IF(C534&amp;""="","",IFERROR(INDEX('الطلاب'!$B$6:$B$505,MATCH(C534&amp;"",'الطلاب'!$A$6:$A$505,0))&amp;"","كود غير موجود"))</f>
        <v/>
      </c>
      <c r="G534" s="6">
        <f>IF(OR(B534&amp;""="",C534&amp;""=""),"",IF(COUNTIFS('الطلاب'!$A$6:$A$505,C534&amp;"",'الطلاب'!$D$6:$D$505,B534&amp;"")=0,"الطالب غير مسجل في المجموعة",""))</f>
        <v/>
      </c>
    </row>
    <row r="535">
      <c r="A535" s="13" t="n"/>
      <c r="B535" s="5" t="n"/>
      <c r="C535" s="5" t="n"/>
      <c r="D535" s="5" t="n"/>
      <c r="E535" s="5" t="n"/>
      <c r="F535" s="6">
        <f>IF(C535&amp;""="","",IFERROR(INDEX('الطلاب'!$B$6:$B$505,MATCH(C535&amp;"",'الطلاب'!$A$6:$A$505,0))&amp;"","كود غير موجود"))</f>
        <v/>
      </c>
      <c r="G535" s="6">
        <f>IF(OR(B535&amp;""="",C535&amp;""=""),"",IF(COUNTIFS('الطلاب'!$A$6:$A$505,C535&amp;"",'الطلاب'!$D$6:$D$505,B535&amp;"")=0,"الطالب غير مسجل في المجموعة",""))</f>
        <v/>
      </c>
    </row>
    <row r="536">
      <c r="A536" s="13" t="n"/>
      <c r="B536" s="5" t="n"/>
      <c r="C536" s="5" t="n"/>
      <c r="D536" s="5" t="n"/>
      <c r="E536" s="5" t="n"/>
      <c r="F536" s="6">
        <f>IF(C536&amp;""="","",IFERROR(INDEX('الطلاب'!$B$6:$B$505,MATCH(C536&amp;"",'الطلاب'!$A$6:$A$505,0))&amp;"","كود غير موجود"))</f>
        <v/>
      </c>
      <c r="G536" s="6">
        <f>IF(OR(B536&amp;""="",C536&amp;""=""),"",IF(COUNTIFS('الطلاب'!$A$6:$A$505,C536&amp;"",'الطلاب'!$D$6:$D$505,B536&amp;"")=0,"الطالب غير مسجل في المجموعة",""))</f>
        <v/>
      </c>
    </row>
    <row r="537">
      <c r="A537" s="13" t="n"/>
      <c r="B537" s="5" t="n"/>
      <c r="C537" s="5" t="n"/>
      <c r="D537" s="5" t="n"/>
      <c r="E537" s="5" t="n"/>
      <c r="F537" s="6">
        <f>IF(C537&amp;""="","",IFERROR(INDEX('الطلاب'!$B$6:$B$505,MATCH(C537&amp;"",'الطلاب'!$A$6:$A$505,0))&amp;"","كود غير موجود"))</f>
        <v/>
      </c>
      <c r="G537" s="6">
        <f>IF(OR(B537&amp;""="",C537&amp;""=""),"",IF(COUNTIFS('الطلاب'!$A$6:$A$505,C537&amp;"",'الطلاب'!$D$6:$D$505,B537&amp;"")=0,"الطالب غير مسجل في المجموعة",""))</f>
        <v/>
      </c>
    </row>
    <row r="538">
      <c r="A538" s="13" t="n"/>
      <c r="B538" s="5" t="n"/>
      <c r="C538" s="5" t="n"/>
      <c r="D538" s="5" t="n"/>
      <c r="E538" s="5" t="n"/>
      <c r="F538" s="6">
        <f>IF(C538&amp;""="","",IFERROR(INDEX('الطلاب'!$B$6:$B$505,MATCH(C538&amp;"",'الطلاب'!$A$6:$A$505,0))&amp;"","كود غير موجود"))</f>
        <v/>
      </c>
      <c r="G538" s="6">
        <f>IF(OR(B538&amp;""="",C538&amp;""=""),"",IF(COUNTIFS('الطلاب'!$A$6:$A$505,C538&amp;"",'الطلاب'!$D$6:$D$505,B538&amp;"")=0,"الطالب غير مسجل في المجموعة",""))</f>
        <v/>
      </c>
    </row>
    <row r="539">
      <c r="A539" s="13" t="n"/>
      <c r="B539" s="5" t="n"/>
      <c r="C539" s="5" t="n"/>
      <c r="D539" s="5" t="n"/>
      <c r="E539" s="5" t="n"/>
      <c r="F539" s="6">
        <f>IF(C539&amp;""="","",IFERROR(INDEX('الطلاب'!$B$6:$B$505,MATCH(C539&amp;"",'الطلاب'!$A$6:$A$505,0))&amp;"","كود غير موجود"))</f>
        <v/>
      </c>
      <c r="G539" s="6">
        <f>IF(OR(B539&amp;""="",C539&amp;""=""),"",IF(COUNTIFS('الطلاب'!$A$6:$A$505,C539&amp;"",'الطلاب'!$D$6:$D$505,B539&amp;"")=0,"الطالب غير مسجل في المجموعة",""))</f>
        <v/>
      </c>
    </row>
    <row r="540">
      <c r="A540" s="13" t="n"/>
      <c r="B540" s="5" t="n"/>
      <c r="C540" s="5" t="n"/>
      <c r="D540" s="5" t="n"/>
      <c r="E540" s="5" t="n"/>
      <c r="F540" s="6">
        <f>IF(C540&amp;""="","",IFERROR(INDEX('الطلاب'!$B$6:$B$505,MATCH(C540&amp;"",'الطلاب'!$A$6:$A$505,0))&amp;"","كود غير موجود"))</f>
        <v/>
      </c>
      <c r="G540" s="6">
        <f>IF(OR(B540&amp;""="",C540&amp;""=""),"",IF(COUNTIFS('الطلاب'!$A$6:$A$505,C540&amp;"",'الطلاب'!$D$6:$D$505,B540&amp;"")=0,"الطالب غير مسجل في المجموعة",""))</f>
        <v/>
      </c>
    </row>
    <row r="541">
      <c r="A541" s="13" t="n"/>
      <c r="B541" s="5" t="n"/>
      <c r="C541" s="5" t="n"/>
      <c r="D541" s="5" t="n"/>
      <c r="E541" s="5" t="n"/>
      <c r="F541" s="6">
        <f>IF(C541&amp;""="","",IFERROR(INDEX('الطلاب'!$B$6:$B$505,MATCH(C541&amp;"",'الطلاب'!$A$6:$A$505,0))&amp;"","كود غير موجود"))</f>
        <v/>
      </c>
      <c r="G541" s="6">
        <f>IF(OR(B541&amp;""="",C541&amp;""=""),"",IF(COUNTIFS('الطلاب'!$A$6:$A$505,C541&amp;"",'الطلاب'!$D$6:$D$505,B541&amp;"")=0,"الطالب غير مسجل في المجموعة",""))</f>
        <v/>
      </c>
    </row>
    <row r="542">
      <c r="A542" s="13" t="n"/>
      <c r="B542" s="5" t="n"/>
      <c r="C542" s="5" t="n"/>
      <c r="D542" s="5" t="n"/>
      <c r="E542" s="5" t="n"/>
      <c r="F542" s="6">
        <f>IF(C542&amp;""="","",IFERROR(INDEX('الطلاب'!$B$6:$B$505,MATCH(C542&amp;"",'الطلاب'!$A$6:$A$505,0))&amp;"","كود غير موجود"))</f>
        <v/>
      </c>
      <c r="G542" s="6">
        <f>IF(OR(B542&amp;""="",C542&amp;""=""),"",IF(COUNTIFS('الطلاب'!$A$6:$A$505,C542&amp;"",'الطلاب'!$D$6:$D$505,B542&amp;"")=0,"الطالب غير مسجل في المجموعة",""))</f>
        <v/>
      </c>
    </row>
    <row r="543">
      <c r="A543" s="13" t="n"/>
      <c r="B543" s="5" t="n"/>
      <c r="C543" s="5" t="n"/>
      <c r="D543" s="5" t="n"/>
      <c r="E543" s="5" t="n"/>
      <c r="F543" s="6">
        <f>IF(C543&amp;""="","",IFERROR(INDEX('الطلاب'!$B$6:$B$505,MATCH(C543&amp;"",'الطلاب'!$A$6:$A$505,0))&amp;"","كود غير موجود"))</f>
        <v/>
      </c>
      <c r="G543" s="6">
        <f>IF(OR(B543&amp;""="",C543&amp;""=""),"",IF(COUNTIFS('الطلاب'!$A$6:$A$505,C543&amp;"",'الطلاب'!$D$6:$D$505,B543&amp;"")=0,"الطالب غير مسجل في المجموعة",""))</f>
        <v/>
      </c>
    </row>
    <row r="544">
      <c r="A544" s="13" t="n"/>
      <c r="B544" s="5" t="n"/>
      <c r="C544" s="5" t="n"/>
      <c r="D544" s="5" t="n"/>
      <c r="E544" s="5" t="n"/>
      <c r="F544" s="6">
        <f>IF(C544&amp;""="","",IFERROR(INDEX('الطلاب'!$B$6:$B$505,MATCH(C544&amp;"",'الطلاب'!$A$6:$A$505,0))&amp;"","كود غير موجود"))</f>
        <v/>
      </c>
      <c r="G544" s="6">
        <f>IF(OR(B544&amp;""="",C544&amp;""=""),"",IF(COUNTIFS('الطلاب'!$A$6:$A$505,C544&amp;"",'الطلاب'!$D$6:$D$505,B544&amp;"")=0,"الطالب غير مسجل في المجموعة",""))</f>
        <v/>
      </c>
    </row>
    <row r="545">
      <c r="A545" s="13" t="n"/>
      <c r="B545" s="5" t="n"/>
      <c r="C545" s="5" t="n"/>
      <c r="D545" s="5" t="n"/>
      <c r="E545" s="5" t="n"/>
      <c r="F545" s="6">
        <f>IF(C545&amp;""="","",IFERROR(INDEX('الطلاب'!$B$6:$B$505,MATCH(C545&amp;"",'الطلاب'!$A$6:$A$505,0))&amp;"","كود غير موجود"))</f>
        <v/>
      </c>
      <c r="G545" s="6">
        <f>IF(OR(B545&amp;""="",C545&amp;""=""),"",IF(COUNTIFS('الطلاب'!$A$6:$A$505,C545&amp;"",'الطلاب'!$D$6:$D$505,B545&amp;"")=0,"الطالب غير مسجل في المجموعة",""))</f>
        <v/>
      </c>
    </row>
    <row r="546">
      <c r="A546" s="13" t="n"/>
      <c r="B546" s="5" t="n"/>
      <c r="C546" s="5" t="n"/>
      <c r="D546" s="5" t="n"/>
      <c r="E546" s="5" t="n"/>
      <c r="F546" s="6">
        <f>IF(C546&amp;""="","",IFERROR(INDEX('الطلاب'!$B$6:$B$505,MATCH(C546&amp;"",'الطلاب'!$A$6:$A$505,0))&amp;"","كود غير موجود"))</f>
        <v/>
      </c>
      <c r="G546" s="6">
        <f>IF(OR(B546&amp;""="",C546&amp;""=""),"",IF(COUNTIFS('الطلاب'!$A$6:$A$505,C546&amp;"",'الطلاب'!$D$6:$D$505,B546&amp;"")=0,"الطالب غير مسجل في المجموعة",""))</f>
        <v/>
      </c>
    </row>
    <row r="547">
      <c r="A547" s="13" t="n"/>
      <c r="B547" s="5" t="n"/>
      <c r="C547" s="5" t="n"/>
      <c r="D547" s="5" t="n"/>
      <c r="E547" s="5" t="n"/>
      <c r="F547" s="6">
        <f>IF(C547&amp;""="","",IFERROR(INDEX('الطلاب'!$B$6:$B$505,MATCH(C547&amp;"",'الطلاب'!$A$6:$A$505,0))&amp;"","كود غير موجود"))</f>
        <v/>
      </c>
      <c r="G547" s="6">
        <f>IF(OR(B547&amp;""="",C547&amp;""=""),"",IF(COUNTIFS('الطلاب'!$A$6:$A$505,C547&amp;"",'الطلاب'!$D$6:$D$505,B547&amp;"")=0,"الطالب غير مسجل في المجموعة",""))</f>
        <v/>
      </c>
    </row>
    <row r="548">
      <c r="A548" s="13" t="n"/>
      <c r="B548" s="5" t="n"/>
      <c r="C548" s="5" t="n"/>
      <c r="D548" s="5" t="n"/>
      <c r="E548" s="5" t="n"/>
      <c r="F548" s="6">
        <f>IF(C548&amp;""="","",IFERROR(INDEX('الطلاب'!$B$6:$B$505,MATCH(C548&amp;"",'الطلاب'!$A$6:$A$505,0))&amp;"","كود غير موجود"))</f>
        <v/>
      </c>
      <c r="G548" s="6">
        <f>IF(OR(B548&amp;""="",C548&amp;""=""),"",IF(COUNTIFS('الطلاب'!$A$6:$A$505,C548&amp;"",'الطلاب'!$D$6:$D$505,B548&amp;"")=0,"الطالب غير مسجل في المجموعة",""))</f>
        <v/>
      </c>
    </row>
    <row r="549">
      <c r="A549" s="13" t="n"/>
      <c r="B549" s="5" t="n"/>
      <c r="C549" s="5" t="n"/>
      <c r="D549" s="5" t="n"/>
      <c r="E549" s="5" t="n"/>
      <c r="F549" s="6">
        <f>IF(C549&amp;""="","",IFERROR(INDEX('الطلاب'!$B$6:$B$505,MATCH(C549&amp;"",'الطلاب'!$A$6:$A$505,0))&amp;"","كود غير موجود"))</f>
        <v/>
      </c>
      <c r="G549" s="6">
        <f>IF(OR(B549&amp;""="",C549&amp;""=""),"",IF(COUNTIFS('الطلاب'!$A$6:$A$505,C549&amp;"",'الطلاب'!$D$6:$D$505,B549&amp;"")=0,"الطالب غير مسجل في المجموعة",""))</f>
        <v/>
      </c>
    </row>
    <row r="550">
      <c r="A550" s="13" t="n"/>
      <c r="B550" s="5" t="n"/>
      <c r="C550" s="5" t="n"/>
      <c r="D550" s="5" t="n"/>
      <c r="E550" s="5" t="n"/>
      <c r="F550" s="6">
        <f>IF(C550&amp;""="","",IFERROR(INDEX('الطلاب'!$B$6:$B$505,MATCH(C550&amp;"",'الطلاب'!$A$6:$A$505,0))&amp;"","كود غير موجود"))</f>
        <v/>
      </c>
      <c r="G550" s="6">
        <f>IF(OR(B550&amp;""="",C550&amp;""=""),"",IF(COUNTIFS('الطلاب'!$A$6:$A$505,C550&amp;"",'الطلاب'!$D$6:$D$505,B550&amp;"")=0,"الطالب غير مسجل في المجموعة",""))</f>
        <v/>
      </c>
    </row>
    <row r="551">
      <c r="A551" s="13" t="n"/>
      <c r="B551" s="5" t="n"/>
      <c r="C551" s="5" t="n"/>
      <c r="D551" s="5" t="n"/>
      <c r="E551" s="5" t="n"/>
      <c r="F551" s="6">
        <f>IF(C551&amp;""="","",IFERROR(INDEX('الطلاب'!$B$6:$B$505,MATCH(C551&amp;"",'الطلاب'!$A$6:$A$505,0))&amp;"","كود غير موجود"))</f>
        <v/>
      </c>
      <c r="G551" s="6">
        <f>IF(OR(B551&amp;""="",C551&amp;""=""),"",IF(COUNTIFS('الطلاب'!$A$6:$A$505,C551&amp;"",'الطلاب'!$D$6:$D$505,B551&amp;"")=0,"الطالب غير مسجل في المجموعة",""))</f>
        <v/>
      </c>
    </row>
    <row r="552">
      <c r="A552" s="13" t="n"/>
      <c r="B552" s="5" t="n"/>
      <c r="C552" s="5" t="n"/>
      <c r="D552" s="5" t="n"/>
      <c r="E552" s="5" t="n"/>
      <c r="F552" s="6">
        <f>IF(C552&amp;""="","",IFERROR(INDEX('الطلاب'!$B$6:$B$505,MATCH(C552&amp;"",'الطلاب'!$A$6:$A$505,0))&amp;"","كود غير موجود"))</f>
        <v/>
      </c>
      <c r="G552" s="6">
        <f>IF(OR(B552&amp;""="",C552&amp;""=""),"",IF(COUNTIFS('الطلاب'!$A$6:$A$505,C552&amp;"",'الطلاب'!$D$6:$D$505,B552&amp;"")=0,"الطالب غير مسجل في المجموعة",""))</f>
        <v/>
      </c>
    </row>
    <row r="553">
      <c r="A553" s="13" t="n"/>
      <c r="B553" s="5" t="n"/>
      <c r="C553" s="5" t="n"/>
      <c r="D553" s="5" t="n"/>
      <c r="E553" s="5" t="n"/>
      <c r="F553" s="6">
        <f>IF(C553&amp;""="","",IFERROR(INDEX('الطلاب'!$B$6:$B$505,MATCH(C553&amp;"",'الطلاب'!$A$6:$A$505,0))&amp;"","كود غير موجود"))</f>
        <v/>
      </c>
      <c r="G553" s="6">
        <f>IF(OR(B553&amp;""="",C553&amp;""=""),"",IF(COUNTIFS('الطلاب'!$A$6:$A$505,C553&amp;"",'الطلاب'!$D$6:$D$505,B553&amp;"")=0,"الطالب غير مسجل في المجموعة",""))</f>
        <v/>
      </c>
    </row>
    <row r="554">
      <c r="A554" s="13" t="n"/>
      <c r="B554" s="5" t="n"/>
      <c r="C554" s="5" t="n"/>
      <c r="D554" s="5" t="n"/>
      <c r="E554" s="5" t="n"/>
      <c r="F554" s="6">
        <f>IF(C554&amp;""="","",IFERROR(INDEX('الطلاب'!$B$6:$B$505,MATCH(C554&amp;"",'الطلاب'!$A$6:$A$505,0))&amp;"","كود غير موجود"))</f>
        <v/>
      </c>
      <c r="G554" s="6">
        <f>IF(OR(B554&amp;""="",C554&amp;""=""),"",IF(COUNTIFS('الطلاب'!$A$6:$A$505,C554&amp;"",'الطلاب'!$D$6:$D$505,B554&amp;"")=0,"الطالب غير مسجل في المجموعة",""))</f>
        <v/>
      </c>
    </row>
    <row r="555">
      <c r="A555" s="13" t="n"/>
      <c r="B555" s="5" t="n"/>
      <c r="C555" s="5" t="n"/>
      <c r="D555" s="5" t="n"/>
      <c r="E555" s="5" t="n"/>
      <c r="F555" s="6">
        <f>IF(C555&amp;""="","",IFERROR(INDEX('الطلاب'!$B$6:$B$505,MATCH(C555&amp;"",'الطلاب'!$A$6:$A$505,0))&amp;"","كود غير موجود"))</f>
        <v/>
      </c>
      <c r="G555" s="6">
        <f>IF(OR(B555&amp;""="",C555&amp;""=""),"",IF(COUNTIFS('الطلاب'!$A$6:$A$505,C555&amp;"",'الطلاب'!$D$6:$D$505,B555&amp;"")=0,"الطالب غير مسجل في المجموعة",""))</f>
        <v/>
      </c>
    </row>
    <row r="556">
      <c r="A556" s="13" t="n"/>
      <c r="B556" s="5" t="n"/>
      <c r="C556" s="5" t="n"/>
      <c r="D556" s="5" t="n"/>
      <c r="E556" s="5" t="n"/>
      <c r="F556" s="6">
        <f>IF(C556&amp;""="","",IFERROR(INDEX('الطلاب'!$B$6:$B$505,MATCH(C556&amp;"",'الطلاب'!$A$6:$A$505,0))&amp;"","كود غير موجود"))</f>
        <v/>
      </c>
      <c r="G556" s="6">
        <f>IF(OR(B556&amp;""="",C556&amp;""=""),"",IF(COUNTIFS('الطلاب'!$A$6:$A$505,C556&amp;"",'الطلاب'!$D$6:$D$505,B556&amp;"")=0,"الطالب غير مسجل في المجموعة",""))</f>
        <v/>
      </c>
    </row>
    <row r="557">
      <c r="A557" s="13" t="n"/>
      <c r="B557" s="5" t="n"/>
      <c r="C557" s="5" t="n"/>
      <c r="D557" s="5" t="n"/>
      <c r="E557" s="5" t="n"/>
      <c r="F557" s="6">
        <f>IF(C557&amp;""="","",IFERROR(INDEX('الطلاب'!$B$6:$B$505,MATCH(C557&amp;"",'الطلاب'!$A$6:$A$505,0))&amp;"","كود غير موجود"))</f>
        <v/>
      </c>
      <c r="G557" s="6">
        <f>IF(OR(B557&amp;""="",C557&amp;""=""),"",IF(COUNTIFS('الطلاب'!$A$6:$A$505,C557&amp;"",'الطلاب'!$D$6:$D$505,B557&amp;"")=0,"الطالب غير مسجل في المجموعة",""))</f>
        <v/>
      </c>
    </row>
    <row r="558">
      <c r="A558" s="13" t="n"/>
      <c r="B558" s="5" t="n"/>
      <c r="C558" s="5" t="n"/>
      <c r="D558" s="5" t="n"/>
      <c r="E558" s="5" t="n"/>
      <c r="F558" s="6">
        <f>IF(C558&amp;""="","",IFERROR(INDEX('الطلاب'!$B$6:$B$505,MATCH(C558&amp;"",'الطلاب'!$A$6:$A$505,0))&amp;"","كود غير موجود"))</f>
        <v/>
      </c>
      <c r="G558" s="6">
        <f>IF(OR(B558&amp;""="",C558&amp;""=""),"",IF(COUNTIFS('الطلاب'!$A$6:$A$505,C558&amp;"",'الطلاب'!$D$6:$D$505,B558&amp;"")=0,"الطالب غير مسجل في المجموعة",""))</f>
        <v/>
      </c>
    </row>
    <row r="559">
      <c r="A559" s="13" t="n"/>
      <c r="B559" s="5" t="n"/>
      <c r="C559" s="5" t="n"/>
      <c r="D559" s="5" t="n"/>
      <c r="E559" s="5" t="n"/>
      <c r="F559" s="6">
        <f>IF(C559&amp;""="","",IFERROR(INDEX('الطلاب'!$B$6:$B$505,MATCH(C559&amp;"",'الطلاب'!$A$6:$A$505,0))&amp;"","كود غير موجود"))</f>
        <v/>
      </c>
      <c r="G559" s="6">
        <f>IF(OR(B559&amp;""="",C559&amp;""=""),"",IF(COUNTIFS('الطلاب'!$A$6:$A$505,C559&amp;"",'الطلاب'!$D$6:$D$505,B559&amp;"")=0,"الطالب غير مسجل في المجموعة",""))</f>
        <v/>
      </c>
    </row>
    <row r="560">
      <c r="A560" s="13" t="n"/>
      <c r="B560" s="5" t="n"/>
      <c r="C560" s="5" t="n"/>
      <c r="D560" s="5" t="n"/>
      <c r="E560" s="5" t="n"/>
      <c r="F560" s="6">
        <f>IF(C560&amp;""="","",IFERROR(INDEX('الطلاب'!$B$6:$B$505,MATCH(C560&amp;"",'الطلاب'!$A$6:$A$505,0))&amp;"","كود غير موجود"))</f>
        <v/>
      </c>
      <c r="G560" s="6">
        <f>IF(OR(B560&amp;""="",C560&amp;""=""),"",IF(COUNTIFS('الطلاب'!$A$6:$A$505,C560&amp;"",'الطلاب'!$D$6:$D$505,B560&amp;"")=0,"الطالب غير مسجل في المجموعة",""))</f>
        <v/>
      </c>
    </row>
    <row r="561">
      <c r="A561" s="13" t="n"/>
      <c r="B561" s="5" t="n"/>
      <c r="C561" s="5" t="n"/>
      <c r="D561" s="5" t="n"/>
      <c r="E561" s="5" t="n"/>
      <c r="F561" s="6">
        <f>IF(C561&amp;""="","",IFERROR(INDEX('الطلاب'!$B$6:$B$505,MATCH(C561&amp;"",'الطلاب'!$A$6:$A$505,0))&amp;"","كود غير موجود"))</f>
        <v/>
      </c>
      <c r="G561" s="6">
        <f>IF(OR(B561&amp;""="",C561&amp;""=""),"",IF(COUNTIFS('الطلاب'!$A$6:$A$505,C561&amp;"",'الطلاب'!$D$6:$D$505,B561&amp;"")=0,"الطالب غير مسجل في المجموعة",""))</f>
        <v/>
      </c>
    </row>
    <row r="562">
      <c r="A562" s="13" t="n"/>
      <c r="B562" s="5" t="n"/>
      <c r="C562" s="5" t="n"/>
      <c r="D562" s="5" t="n"/>
      <c r="E562" s="5" t="n"/>
      <c r="F562" s="6">
        <f>IF(C562&amp;""="","",IFERROR(INDEX('الطلاب'!$B$6:$B$505,MATCH(C562&amp;"",'الطلاب'!$A$6:$A$505,0))&amp;"","كود غير موجود"))</f>
        <v/>
      </c>
      <c r="G562" s="6">
        <f>IF(OR(B562&amp;""="",C562&amp;""=""),"",IF(COUNTIFS('الطلاب'!$A$6:$A$505,C562&amp;"",'الطلاب'!$D$6:$D$505,B562&amp;"")=0,"الطالب غير مسجل في المجموعة",""))</f>
        <v/>
      </c>
    </row>
    <row r="563">
      <c r="A563" s="13" t="n"/>
      <c r="B563" s="5" t="n"/>
      <c r="C563" s="5" t="n"/>
      <c r="D563" s="5" t="n"/>
      <c r="E563" s="5" t="n"/>
      <c r="F563" s="6">
        <f>IF(C563&amp;""="","",IFERROR(INDEX('الطلاب'!$B$6:$B$505,MATCH(C563&amp;"",'الطلاب'!$A$6:$A$505,0))&amp;"","كود غير موجود"))</f>
        <v/>
      </c>
      <c r="G563" s="6">
        <f>IF(OR(B563&amp;""="",C563&amp;""=""),"",IF(COUNTIFS('الطلاب'!$A$6:$A$505,C563&amp;"",'الطلاب'!$D$6:$D$505,B563&amp;"")=0,"الطالب غير مسجل في المجموعة",""))</f>
        <v/>
      </c>
    </row>
    <row r="564">
      <c r="A564" s="13" t="n"/>
      <c r="B564" s="5" t="n"/>
      <c r="C564" s="5" t="n"/>
      <c r="D564" s="5" t="n"/>
      <c r="E564" s="5" t="n"/>
      <c r="F564" s="6">
        <f>IF(C564&amp;""="","",IFERROR(INDEX('الطلاب'!$B$6:$B$505,MATCH(C564&amp;"",'الطلاب'!$A$6:$A$505,0))&amp;"","كود غير موجود"))</f>
        <v/>
      </c>
      <c r="G564" s="6">
        <f>IF(OR(B564&amp;""="",C564&amp;""=""),"",IF(COUNTIFS('الطلاب'!$A$6:$A$505,C564&amp;"",'الطلاب'!$D$6:$D$505,B564&amp;"")=0,"الطالب غير مسجل في المجموعة",""))</f>
        <v/>
      </c>
    </row>
    <row r="565">
      <c r="A565" s="13" t="n"/>
      <c r="B565" s="5" t="n"/>
      <c r="C565" s="5" t="n"/>
      <c r="D565" s="5" t="n"/>
      <c r="E565" s="5" t="n"/>
      <c r="F565" s="6">
        <f>IF(C565&amp;""="","",IFERROR(INDEX('الطلاب'!$B$6:$B$505,MATCH(C565&amp;"",'الطلاب'!$A$6:$A$505,0))&amp;"","كود غير موجود"))</f>
        <v/>
      </c>
      <c r="G565" s="6">
        <f>IF(OR(B565&amp;""="",C565&amp;""=""),"",IF(COUNTIFS('الطلاب'!$A$6:$A$505,C565&amp;"",'الطلاب'!$D$6:$D$505,B565&amp;"")=0,"الطالب غير مسجل في المجموعة",""))</f>
        <v/>
      </c>
    </row>
    <row r="566">
      <c r="A566" s="13" t="n"/>
      <c r="B566" s="5" t="n"/>
      <c r="C566" s="5" t="n"/>
      <c r="D566" s="5" t="n"/>
      <c r="E566" s="5" t="n"/>
      <c r="F566" s="6">
        <f>IF(C566&amp;""="","",IFERROR(INDEX('الطلاب'!$B$6:$B$505,MATCH(C566&amp;"",'الطلاب'!$A$6:$A$505,0))&amp;"","كود غير موجود"))</f>
        <v/>
      </c>
      <c r="G566" s="6">
        <f>IF(OR(B566&amp;""="",C566&amp;""=""),"",IF(COUNTIFS('الطلاب'!$A$6:$A$505,C566&amp;"",'الطلاب'!$D$6:$D$505,B566&amp;"")=0,"الطالب غير مسجل في المجموعة",""))</f>
        <v/>
      </c>
    </row>
    <row r="567">
      <c r="A567" s="13" t="n"/>
      <c r="B567" s="5" t="n"/>
      <c r="C567" s="5" t="n"/>
      <c r="D567" s="5" t="n"/>
      <c r="E567" s="5" t="n"/>
      <c r="F567" s="6">
        <f>IF(C567&amp;""="","",IFERROR(INDEX('الطلاب'!$B$6:$B$505,MATCH(C567&amp;"",'الطلاب'!$A$6:$A$505,0))&amp;"","كود غير موجود"))</f>
        <v/>
      </c>
      <c r="G567" s="6">
        <f>IF(OR(B567&amp;""="",C567&amp;""=""),"",IF(COUNTIFS('الطلاب'!$A$6:$A$505,C567&amp;"",'الطلاب'!$D$6:$D$505,B567&amp;"")=0,"الطالب غير مسجل في المجموعة",""))</f>
        <v/>
      </c>
    </row>
    <row r="568">
      <c r="A568" s="13" t="n"/>
      <c r="B568" s="5" t="n"/>
      <c r="C568" s="5" t="n"/>
      <c r="D568" s="5" t="n"/>
      <c r="E568" s="5" t="n"/>
      <c r="F568" s="6">
        <f>IF(C568&amp;""="","",IFERROR(INDEX('الطلاب'!$B$6:$B$505,MATCH(C568&amp;"",'الطلاب'!$A$6:$A$505,0))&amp;"","كود غير موجود"))</f>
        <v/>
      </c>
      <c r="G568" s="6">
        <f>IF(OR(B568&amp;""="",C568&amp;""=""),"",IF(COUNTIFS('الطلاب'!$A$6:$A$505,C568&amp;"",'الطلاب'!$D$6:$D$505,B568&amp;"")=0,"الطالب غير مسجل في المجموعة",""))</f>
        <v/>
      </c>
    </row>
    <row r="569">
      <c r="A569" s="13" t="n"/>
      <c r="B569" s="5" t="n"/>
      <c r="C569" s="5" t="n"/>
      <c r="D569" s="5" t="n"/>
      <c r="E569" s="5" t="n"/>
      <c r="F569" s="6">
        <f>IF(C569&amp;""="","",IFERROR(INDEX('الطلاب'!$B$6:$B$505,MATCH(C569&amp;"",'الطلاب'!$A$6:$A$505,0))&amp;"","كود غير موجود"))</f>
        <v/>
      </c>
      <c r="G569" s="6">
        <f>IF(OR(B569&amp;""="",C569&amp;""=""),"",IF(COUNTIFS('الطلاب'!$A$6:$A$505,C569&amp;"",'الطلاب'!$D$6:$D$505,B569&amp;"")=0,"الطالب غير مسجل في المجموعة",""))</f>
        <v/>
      </c>
    </row>
    <row r="570">
      <c r="A570" s="13" t="n"/>
      <c r="B570" s="5" t="n"/>
      <c r="C570" s="5" t="n"/>
      <c r="D570" s="5" t="n"/>
      <c r="E570" s="5" t="n"/>
      <c r="F570" s="6">
        <f>IF(C570&amp;""="","",IFERROR(INDEX('الطلاب'!$B$6:$B$505,MATCH(C570&amp;"",'الطلاب'!$A$6:$A$505,0))&amp;"","كود غير موجود"))</f>
        <v/>
      </c>
      <c r="G570" s="6">
        <f>IF(OR(B570&amp;""="",C570&amp;""=""),"",IF(COUNTIFS('الطلاب'!$A$6:$A$505,C570&amp;"",'الطلاب'!$D$6:$D$505,B570&amp;"")=0,"الطالب غير مسجل في المجموعة",""))</f>
        <v/>
      </c>
    </row>
    <row r="571">
      <c r="A571" s="13" t="n"/>
      <c r="B571" s="5" t="n"/>
      <c r="C571" s="5" t="n"/>
      <c r="D571" s="5" t="n"/>
      <c r="E571" s="5" t="n"/>
      <c r="F571" s="6">
        <f>IF(C571&amp;""="","",IFERROR(INDEX('الطلاب'!$B$6:$B$505,MATCH(C571&amp;"",'الطلاب'!$A$6:$A$505,0))&amp;"","كود غير موجود"))</f>
        <v/>
      </c>
      <c r="G571" s="6">
        <f>IF(OR(B571&amp;""="",C571&amp;""=""),"",IF(COUNTIFS('الطلاب'!$A$6:$A$505,C571&amp;"",'الطلاب'!$D$6:$D$505,B571&amp;"")=0,"الطالب غير مسجل في المجموعة",""))</f>
        <v/>
      </c>
    </row>
    <row r="572">
      <c r="A572" s="13" t="n"/>
      <c r="B572" s="5" t="n"/>
      <c r="C572" s="5" t="n"/>
      <c r="D572" s="5" t="n"/>
      <c r="E572" s="5" t="n"/>
      <c r="F572" s="6">
        <f>IF(C572&amp;""="","",IFERROR(INDEX('الطلاب'!$B$6:$B$505,MATCH(C572&amp;"",'الطلاب'!$A$6:$A$505,0))&amp;"","كود غير موجود"))</f>
        <v/>
      </c>
      <c r="G572" s="6">
        <f>IF(OR(B572&amp;""="",C572&amp;""=""),"",IF(COUNTIFS('الطلاب'!$A$6:$A$505,C572&amp;"",'الطلاب'!$D$6:$D$505,B572&amp;"")=0,"الطالب غير مسجل في المجموعة",""))</f>
        <v/>
      </c>
    </row>
    <row r="573">
      <c r="A573" s="13" t="n"/>
      <c r="B573" s="5" t="n"/>
      <c r="C573" s="5" t="n"/>
      <c r="D573" s="5" t="n"/>
      <c r="E573" s="5" t="n"/>
      <c r="F573" s="6">
        <f>IF(C573&amp;""="","",IFERROR(INDEX('الطلاب'!$B$6:$B$505,MATCH(C573&amp;"",'الطلاب'!$A$6:$A$505,0))&amp;"","كود غير موجود"))</f>
        <v/>
      </c>
      <c r="G573" s="6">
        <f>IF(OR(B573&amp;""="",C573&amp;""=""),"",IF(COUNTIFS('الطلاب'!$A$6:$A$505,C573&amp;"",'الطلاب'!$D$6:$D$505,B573&amp;"")=0,"الطالب غير مسجل في المجموعة",""))</f>
        <v/>
      </c>
    </row>
    <row r="574">
      <c r="A574" s="13" t="n"/>
      <c r="B574" s="5" t="n"/>
      <c r="C574" s="5" t="n"/>
      <c r="D574" s="5" t="n"/>
      <c r="E574" s="5" t="n"/>
      <c r="F574" s="6">
        <f>IF(C574&amp;""="","",IFERROR(INDEX('الطلاب'!$B$6:$B$505,MATCH(C574&amp;"",'الطلاب'!$A$6:$A$505,0))&amp;"","كود غير موجود"))</f>
        <v/>
      </c>
      <c r="G574" s="6">
        <f>IF(OR(B574&amp;""="",C574&amp;""=""),"",IF(COUNTIFS('الطلاب'!$A$6:$A$505,C574&amp;"",'الطلاب'!$D$6:$D$505,B574&amp;"")=0,"الطالب غير مسجل في المجموعة",""))</f>
        <v/>
      </c>
    </row>
    <row r="575">
      <c r="A575" s="13" t="n"/>
      <c r="B575" s="5" t="n"/>
      <c r="C575" s="5" t="n"/>
      <c r="D575" s="5" t="n"/>
      <c r="E575" s="5" t="n"/>
      <c r="F575" s="6">
        <f>IF(C575&amp;""="","",IFERROR(INDEX('الطلاب'!$B$6:$B$505,MATCH(C575&amp;"",'الطلاب'!$A$6:$A$505,0))&amp;"","كود غير موجود"))</f>
        <v/>
      </c>
      <c r="G575" s="6">
        <f>IF(OR(B575&amp;""="",C575&amp;""=""),"",IF(COUNTIFS('الطلاب'!$A$6:$A$505,C575&amp;"",'الطلاب'!$D$6:$D$505,B575&amp;"")=0,"الطالب غير مسجل في المجموعة",""))</f>
        <v/>
      </c>
    </row>
    <row r="576">
      <c r="A576" s="13" t="n"/>
      <c r="B576" s="5" t="n"/>
      <c r="C576" s="5" t="n"/>
      <c r="D576" s="5" t="n"/>
      <c r="E576" s="5" t="n"/>
      <c r="F576" s="6">
        <f>IF(C576&amp;""="","",IFERROR(INDEX('الطلاب'!$B$6:$B$505,MATCH(C576&amp;"",'الطلاب'!$A$6:$A$505,0))&amp;"","كود غير موجود"))</f>
        <v/>
      </c>
      <c r="G576" s="6">
        <f>IF(OR(B576&amp;""="",C576&amp;""=""),"",IF(COUNTIFS('الطلاب'!$A$6:$A$505,C576&amp;"",'الطلاب'!$D$6:$D$505,B576&amp;"")=0,"الطالب غير مسجل في المجموعة",""))</f>
        <v/>
      </c>
    </row>
    <row r="577">
      <c r="A577" s="13" t="n"/>
      <c r="B577" s="5" t="n"/>
      <c r="C577" s="5" t="n"/>
      <c r="D577" s="5" t="n"/>
      <c r="E577" s="5" t="n"/>
      <c r="F577" s="6">
        <f>IF(C577&amp;""="","",IFERROR(INDEX('الطلاب'!$B$6:$B$505,MATCH(C577&amp;"",'الطلاب'!$A$6:$A$505,0))&amp;"","كود غير موجود"))</f>
        <v/>
      </c>
      <c r="G577" s="6">
        <f>IF(OR(B577&amp;""="",C577&amp;""=""),"",IF(COUNTIFS('الطلاب'!$A$6:$A$505,C577&amp;"",'الطلاب'!$D$6:$D$505,B577&amp;"")=0,"الطالب غير مسجل في المجموعة",""))</f>
        <v/>
      </c>
    </row>
    <row r="578">
      <c r="A578" s="13" t="n"/>
      <c r="B578" s="5" t="n"/>
      <c r="C578" s="5" t="n"/>
      <c r="D578" s="5" t="n"/>
      <c r="E578" s="5" t="n"/>
      <c r="F578" s="6">
        <f>IF(C578&amp;""="","",IFERROR(INDEX('الطلاب'!$B$6:$B$505,MATCH(C578&amp;"",'الطلاب'!$A$6:$A$505,0))&amp;"","كود غير موجود"))</f>
        <v/>
      </c>
      <c r="G578" s="6">
        <f>IF(OR(B578&amp;""="",C578&amp;""=""),"",IF(COUNTIFS('الطلاب'!$A$6:$A$505,C578&amp;"",'الطلاب'!$D$6:$D$505,B578&amp;"")=0,"الطالب غير مسجل في المجموعة",""))</f>
        <v/>
      </c>
    </row>
    <row r="579">
      <c r="A579" s="13" t="n"/>
      <c r="B579" s="5" t="n"/>
      <c r="C579" s="5" t="n"/>
      <c r="D579" s="5" t="n"/>
      <c r="E579" s="5" t="n"/>
      <c r="F579" s="6">
        <f>IF(C579&amp;""="","",IFERROR(INDEX('الطلاب'!$B$6:$B$505,MATCH(C579&amp;"",'الطلاب'!$A$6:$A$505,0))&amp;"","كود غير موجود"))</f>
        <v/>
      </c>
      <c r="G579" s="6">
        <f>IF(OR(B579&amp;""="",C579&amp;""=""),"",IF(COUNTIFS('الطلاب'!$A$6:$A$505,C579&amp;"",'الطلاب'!$D$6:$D$505,B579&amp;"")=0,"الطالب غير مسجل في المجموعة",""))</f>
        <v/>
      </c>
    </row>
    <row r="580">
      <c r="A580" s="13" t="n"/>
      <c r="B580" s="5" t="n"/>
      <c r="C580" s="5" t="n"/>
      <c r="D580" s="5" t="n"/>
      <c r="E580" s="5" t="n"/>
      <c r="F580" s="6">
        <f>IF(C580&amp;""="","",IFERROR(INDEX('الطلاب'!$B$6:$B$505,MATCH(C580&amp;"",'الطلاب'!$A$6:$A$505,0))&amp;"","كود غير موجود"))</f>
        <v/>
      </c>
      <c r="G580" s="6">
        <f>IF(OR(B580&amp;""="",C580&amp;""=""),"",IF(COUNTIFS('الطلاب'!$A$6:$A$505,C580&amp;"",'الطلاب'!$D$6:$D$505,B580&amp;"")=0,"الطالب غير مسجل في المجموعة",""))</f>
        <v/>
      </c>
    </row>
    <row r="581">
      <c r="A581" s="13" t="n"/>
      <c r="B581" s="5" t="n"/>
      <c r="C581" s="5" t="n"/>
      <c r="D581" s="5" t="n"/>
      <c r="E581" s="5" t="n"/>
      <c r="F581" s="6">
        <f>IF(C581&amp;""="","",IFERROR(INDEX('الطلاب'!$B$6:$B$505,MATCH(C581&amp;"",'الطلاب'!$A$6:$A$505,0))&amp;"","كود غير موجود"))</f>
        <v/>
      </c>
      <c r="G581" s="6">
        <f>IF(OR(B581&amp;""="",C581&amp;""=""),"",IF(COUNTIFS('الطلاب'!$A$6:$A$505,C581&amp;"",'الطلاب'!$D$6:$D$505,B581&amp;"")=0,"الطالب غير مسجل في المجموعة",""))</f>
        <v/>
      </c>
    </row>
    <row r="582">
      <c r="A582" s="13" t="n"/>
      <c r="B582" s="5" t="n"/>
      <c r="C582" s="5" t="n"/>
      <c r="D582" s="5" t="n"/>
      <c r="E582" s="5" t="n"/>
      <c r="F582" s="6">
        <f>IF(C582&amp;""="","",IFERROR(INDEX('الطلاب'!$B$6:$B$505,MATCH(C582&amp;"",'الطلاب'!$A$6:$A$505,0))&amp;"","كود غير موجود"))</f>
        <v/>
      </c>
      <c r="G582" s="6">
        <f>IF(OR(B582&amp;""="",C582&amp;""=""),"",IF(COUNTIFS('الطلاب'!$A$6:$A$505,C582&amp;"",'الطلاب'!$D$6:$D$505,B582&amp;"")=0,"الطالب غير مسجل في المجموعة",""))</f>
        <v/>
      </c>
    </row>
    <row r="583">
      <c r="A583" s="13" t="n"/>
      <c r="B583" s="5" t="n"/>
      <c r="C583" s="5" t="n"/>
      <c r="D583" s="5" t="n"/>
      <c r="E583" s="5" t="n"/>
      <c r="F583" s="6">
        <f>IF(C583&amp;""="","",IFERROR(INDEX('الطلاب'!$B$6:$B$505,MATCH(C583&amp;"",'الطلاب'!$A$6:$A$505,0))&amp;"","كود غير موجود"))</f>
        <v/>
      </c>
      <c r="G583" s="6">
        <f>IF(OR(B583&amp;""="",C583&amp;""=""),"",IF(COUNTIFS('الطلاب'!$A$6:$A$505,C583&amp;"",'الطلاب'!$D$6:$D$505,B583&amp;"")=0,"الطالب غير مسجل في المجموعة",""))</f>
        <v/>
      </c>
    </row>
    <row r="584">
      <c r="A584" s="13" t="n"/>
      <c r="B584" s="5" t="n"/>
      <c r="C584" s="5" t="n"/>
      <c r="D584" s="5" t="n"/>
      <c r="E584" s="5" t="n"/>
      <c r="F584" s="6">
        <f>IF(C584&amp;""="","",IFERROR(INDEX('الطلاب'!$B$6:$B$505,MATCH(C584&amp;"",'الطلاب'!$A$6:$A$505,0))&amp;"","كود غير موجود"))</f>
        <v/>
      </c>
      <c r="G584" s="6">
        <f>IF(OR(B584&amp;""="",C584&amp;""=""),"",IF(COUNTIFS('الطلاب'!$A$6:$A$505,C584&amp;"",'الطلاب'!$D$6:$D$505,B584&amp;"")=0,"الطالب غير مسجل في المجموعة",""))</f>
        <v/>
      </c>
    </row>
    <row r="585">
      <c r="A585" s="13" t="n"/>
      <c r="B585" s="5" t="n"/>
      <c r="C585" s="5" t="n"/>
      <c r="D585" s="5" t="n"/>
      <c r="E585" s="5" t="n"/>
      <c r="F585" s="6">
        <f>IF(C585&amp;""="","",IFERROR(INDEX('الطلاب'!$B$6:$B$505,MATCH(C585&amp;"",'الطلاب'!$A$6:$A$505,0))&amp;"","كود غير موجود"))</f>
        <v/>
      </c>
      <c r="G585" s="6">
        <f>IF(OR(B585&amp;""="",C585&amp;""=""),"",IF(COUNTIFS('الطلاب'!$A$6:$A$505,C585&amp;"",'الطلاب'!$D$6:$D$505,B585&amp;"")=0,"الطالب غير مسجل في المجموعة",""))</f>
        <v/>
      </c>
    </row>
    <row r="586">
      <c r="A586" s="13" t="n"/>
      <c r="B586" s="5" t="n"/>
      <c r="C586" s="5" t="n"/>
      <c r="D586" s="5" t="n"/>
      <c r="E586" s="5" t="n"/>
      <c r="F586" s="6">
        <f>IF(C586&amp;""="","",IFERROR(INDEX('الطلاب'!$B$6:$B$505,MATCH(C586&amp;"",'الطلاب'!$A$6:$A$505,0))&amp;"","كود غير موجود"))</f>
        <v/>
      </c>
      <c r="G586" s="6">
        <f>IF(OR(B586&amp;""="",C586&amp;""=""),"",IF(COUNTIFS('الطلاب'!$A$6:$A$505,C586&amp;"",'الطلاب'!$D$6:$D$505,B586&amp;"")=0,"الطالب غير مسجل في المجموعة",""))</f>
        <v/>
      </c>
    </row>
    <row r="587">
      <c r="A587" s="13" t="n"/>
      <c r="B587" s="5" t="n"/>
      <c r="C587" s="5" t="n"/>
      <c r="D587" s="5" t="n"/>
      <c r="E587" s="5" t="n"/>
      <c r="F587" s="6">
        <f>IF(C587&amp;""="","",IFERROR(INDEX('الطلاب'!$B$6:$B$505,MATCH(C587&amp;"",'الطلاب'!$A$6:$A$505,0))&amp;"","كود غير موجود"))</f>
        <v/>
      </c>
      <c r="G587" s="6">
        <f>IF(OR(B587&amp;""="",C587&amp;""=""),"",IF(COUNTIFS('الطلاب'!$A$6:$A$505,C587&amp;"",'الطلاب'!$D$6:$D$505,B587&amp;"")=0,"الطالب غير مسجل في المجموعة",""))</f>
        <v/>
      </c>
    </row>
    <row r="588">
      <c r="A588" s="13" t="n"/>
      <c r="B588" s="5" t="n"/>
      <c r="C588" s="5" t="n"/>
      <c r="D588" s="5" t="n"/>
      <c r="E588" s="5" t="n"/>
      <c r="F588" s="6">
        <f>IF(C588&amp;""="","",IFERROR(INDEX('الطلاب'!$B$6:$B$505,MATCH(C588&amp;"",'الطلاب'!$A$6:$A$505,0))&amp;"","كود غير موجود"))</f>
        <v/>
      </c>
      <c r="G588" s="6">
        <f>IF(OR(B588&amp;""="",C588&amp;""=""),"",IF(COUNTIFS('الطلاب'!$A$6:$A$505,C588&amp;"",'الطلاب'!$D$6:$D$505,B588&amp;"")=0,"الطالب غير مسجل في المجموعة",""))</f>
        <v/>
      </c>
    </row>
    <row r="589">
      <c r="A589" s="13" t="n"/>
      <c r="B589" s="5" t="n"/>
      <c r="C589" s="5" t="n"/>
      <c r="D589" s="5" t="n"/>
      <c r="E589" s="5" t="n"/>
      <c r="F589" s="6">
        <f>IF(C589&amp;""="","",IFERROR(INDEX('الطلاب'!$B$6:$B$505,MATCH(C589&amp;"",'الطلاب'!$A$6:$A$505,0))&amp;"","كود غير موجود"))</f>
        <v/>
      </c>
      <c r="G589" s="6">
        <f>IF(OR(B589&amp;""="",C589&amp;""=""),"",IF(COUNTIFS('الطلاب'!$A$6:$A$505,C589&amp;"",'الطلاب'!$D$6:$D$505,B589&amp;"")=0,"الطالب غير مسجل في المجموعة",""))</f>
        <v/>
      </c>
    </row>
    <row r="590">
      <c r="A590" s="13" t="n"/>
      <c r="B590" s="5" t="n"/>
      <c r="C590" s="5" t="n"/>
      <c r="D590" s="5" t="n"/>
      <c r="E590" s="5" t="n"/>
      <c r="F590" s="6">
        <f>IF(C590&amp;""="","",IFERROR(INDEX('الطلاب'!$B$6:$B$505,MATCH(C590&amp;"",'الطلاب'!$A$6:$A$505,0))&amp;"","كود غير موجود"))</f>
        <v/>
      </c>
      <c r="G590" s="6">
        <f>IF(OR(B590&amp;""="",C590&amp;""=""),"",IF(COUNTIFS('الطلاب'!$A$6:$A$505,C590&amp;"",'الطلاب'!$D$6:$D$505,B590&amp;"")=0,"الطالب غير مسجل في المجموعة",""))</f>
        <v/>
      </c>
    </row>
    <row r="591">
      <c r="A591" s="13" t="n"/>
      <c r="B591" s="5" t="n"/>
      <c r="C591" s="5" t="n"/>
      <c r="D591" s="5" t="n"/>
      <c r="E591" s="5" t="n"/>
      <c r="F591" s="6">
        <f>IF(C591&amp;""="","",IFERROR(INDEX('الطلاب'!$B$6:$B$505,MATCH(C591&amp;"",'الطلاب'!$A$6:$A$505,0))&amp;"","كود غير موجود"))</f>
        <v/>
      </c>
      <c r="G591" s="6">
        <f>IF(OR(B591&amp;""="",C591&amp;""=""),"",IF(COUNTIFS('الطلاب'!$A$6:$A$505,C591&amp;"",'الطلاب'!$D$6:$D$505,B591&amp;"")=0,"الطالب غير مسجل في المجموعة",""))</f>
        <v/>
      </c>
    </row>
    <row r="592">
      <c r="A592" s="13" t="n"/>
      <c r="B592" s="5" t="n"/>
      <c r="C592" s="5" t="n"/>
      <c r="D592" s="5" t="n"/>
      <c r="E592" s="5" t="n"/>
      <c r="F592" s="6">
        <f>IF(C592&amp;""="","",IFERROR(INDEX('الطلاب'!$B$6:$B$505,MATCH(C592&amp;"",'الطلاب'!$A$6:$A$505,0))&amp;"","كود غير موجود"))</f>
        <v/>
      </c>
      <c r="G592" s="6">
        <f>IF(OR(B592&amp;""="",C592&amp;""=""),"",IF(COUNTIFS('الطلاب'!$A$6:$A$505,C592&amp;"",'الطلاب'!$D$6:$D$505,B592&amp;"")=0,"الطالب غير مسجل في المجموعة",""))</f>
        <v/>
      </c>
    </row>
    <row r="593">
      <c r="A593" s="13" t="n"/>
      <c r="B593" s="5" t="n"/>
      <c r="C593" s="5" t="n"/>
      <c r="D593" s="5" t="n"/>
      <c r="E593" s="5" t="n"/>
      <c r="F593" s="6">
        <f>IF(C593&amp;""="","",IFERROR(INDEX('الطلاب'!$B$6:$B$505,MATCH(C593&amp;"",'الطلاب'!$A$6:$A$505,0))&amp;"","كود غير موجود"))</f>
        <v/>
      </c>
      <c r="G593" s="6">
        <f>IF(OR(B593&amp;""="",C593&amp;""=""),"",IF(COUNTIFS('الطلاب'!$A$6:$A$505,C593&amp;"",'الطلاب'!$D$6:$D$505,B593&amp;"")=0,"الطالب غير مسجل في المجموعة",""))</f>
        <v/>
      </c>
    </row>
    <row r="594">
      <c r="A594" s="13" t="n"/>
      <c r="B594" s="5" t="n"/>
      <c r="C594" s="5" t="n"/>
      <c r="D594" s="5" t="n"/>
      <c r="E594" s="5" t="n"/>
      <c r="F594" s="6">
        <f>IF(C594&amp;""="","",IFERROR(INDEX('الطلاب'!$B$6:$B$505,MATCH(C594&amp;"",'الطلاب'!$A$6:$A$505,0))&amp;"","كود غير موجود"))</f>
        <v/>
      </c>
      <c r="G594" s="6">
        <f>IF(OR(B594&amp;""="",C594&amp;""=""),"",IF(COUNTIFS('الطلاب'!$A$6:$A$505,C594&amp;"",'الطلاب'!$D$6:$D$505,B594&amp;"")=0,"الطالب غير مسجل في المجموعة",""))</f>
        <v/>
      </c>
    </row>
    <row r="595">
      <c r="A595" s="13" t="n"/>
      <c r="B595" s="5" t="n"/>
      <c r="C595" s="5" t="n"/>
      <c r="D595" s="5" t="n"/>
      <c r="E595" s="5" t="n"/>
      <c r="F595" s="6">
        <f>IF(C595&amp;""="","",IFERROR(INDEX('الطلاب'!$B$6:$B$505,MATCH(C595&amp;"",'الطلاب'!$A$6:$A$505,0))&amp;"","كود غير موجود"))</f>
        <v/>
      </c>
      <c r="G595" s="6">
        <f>IF(OR(B595&amp;""="",C595&amp;""=""),"",IF(COUNTIFS('الطلاب'!$A$6:$A$505,C595&amp;"",'الطلاب'!$D$6:$D$505,B595&amp;"")=0,"الطالب غير مسجل في المجموعة",""))</f>
        <v/>
      </c>
    </row>
    <row r="596">
      <c r="A596" s="13" t="n"/>
      <c r="B596" s="5" t="n"/>
      <c r="C596" s="5" t="n"/>
      <c r="D596" s="5" t="n"/>
      <c r="E596" s="5" t="n"/>
      <c r="F596" s="6">
        <f>IF(C596&amp;""="","",IFERROR(INDEX('الطلاب'!$B$6:$B$505,MATCH(C596&amp;"",'الطلاب'!$A$6:$A$505,0))&amp;"","كود غير موجود"))</f>
        <v/>
      </c>
      <c r="G596" s="6">
        <f>IF(OR(B596&amp;""="",C596&amp;""=""),"",IF(COUNTIFS('الطلاب'!$A$6:$A$505,C596&amp;"",'الطلاب'!$D$6:$D$505,B596&amp;"")=0,"الطالب غير مسجل في المجموعة",""))</f>
        <v/>
      </c>
    </row>
    <row r="597">
      <c r="A597" s="13" t="n"/>
      <c r="B597" s="5" t="n"/>
      <c r="C597" s="5" t="n"/>
      <c r="D597" s="5" t="n"/>
      <c r="E597" s="5" t="n"/>
      <c r="F597" s="6">
        <f>IF(C597&amp;""="","",IFERROR(INDEX('الطلاب'!$B$6:$B$505,MATCH(C597&amp;"",'الطلاب'!$A$6:$A$505,0))&amp;"","كود غير موجود"))</f>
        <v/>
      </c>
      <c r="G597" s="6">
        <f>IF(OR(B597&amp;""="",C597&amp;""=""),"",IF(COUNTIFS('الطلاب'!$A$6:$A$505,C597&amp;"",'الطلاب'!$D$6:$D$505,B597&amp;"")=0,"الطالب غير مسجل في المجموعة",""))</f>
        <v/>
      </c>
    </row>
    <row r="598">
      <c r="A598" s="13" t="n"/>
      <c r="B598" s="5" t="n"/>
      <c r="C598" s="5" t="n"/>
      <c r="D598" s="5" t="n"/>
      <c r="E598" s="5" t="n"/>
      <c r="F598" s="6">
        <f>IF(C598&amp;""="","",IFERROR(INDEX('الطلاب'!$B$6:$B$505,MATCH(C598&amp;"",'الطلاب'!$A$6:$A$505,0))&amp;"","كود غير موجود"))</f>
        <v/>
      </c>
      <c r="G598" s="6">
        <f>IF(OR(B598&amp;""="",C598&amp;""=""),"",IF(COUNTIFS('الطلاب'!$A$6:$A$505,C598&amp;"",'الطلاب'!$D$6:$D$505,B598&amp;"")=0,"الطالب غير مسجل في المجموعة",""))</f>
        <v/>
      </c>
    </row>
    <row r="599">
      <c r="A599" s="13" t="n"/>
      <c r="B599" s="5" t="n"/>
      <c r="C599" s="5" t="n"/>
      <c r="D599" s="5" t="n"/>
      <c r="E599" s="5" t="n"/>
      <c r="F599" s="6">
        <f>IF(C599&amp;""="","",IFERROR(INDEX('الطلاب'!$B$6:$B$505,MATCH(C599&amp;"",'الطلاب'!$A$6:$A$505,0))&amp;"","كود غير موجود"))</f>
        <v/>
      </c>
      <c r="G599" s="6">
        <f>IF(OR(B599&amp;""="",C599&amp;""=""),"",IF(COUNTIFS('الطلاب'!$A$6:$A$505,C599&amp;"",'الطلاب'!$D$6:$D$505,B599&amp;"")=0,"الطالب غير مسجل في المجموعة",""))</f>
        <v/>
      </c>
    </row>
    <row r="600">
      <c r="A600" s="13" t="n"/>
      <c r="B600" s="5" t="n"/>
      <c r="C600" s="5" t="n"/>
      <c r="D600" s="5" t="n"/>
      <c r="E600" s="5" t="n"/>
      <c r="F600" s="6">
        <f>IF(C600&amp;""="","",IFERROR(INDEX('الطلاب'!$B$6:$B$505,MATCH(C600&amp;"",'الطلاب'!$A$6:$A$505,0))&amp;"","كود غير موجود"))</f>
        <v/>
      </c>
      <c r="G600" s="6">
        <f>IF(OR(B600&amp;""="",C600&amp;""=""),"",IF(COUNTIFS('الطلاب'!$A$6:$A$505,C600&amp;"",'الطلاب'!$D$6:$D$505,B600&amp;"")=0,"الطالب غير مسجل في المجموعة",""))</f>
        <v/>
      </c>
    </row>
    <row r="601">
      <c r="A601" s="13" t="n"/>
      <c r="B601" s="5" t="n"/>
      <c r="C601" s="5" t="n"/>
      <c r="D601" s="5" t="n"/>
      <c r="E601" s="5" t="n"/>
      <c r="F601" s="6">
        <f>IF(C601&amp;""="","",IFERROR(INDEX('الطلاب'!$B$6:$B$505,MATCH(C601&amp;"",'الطلاب'!$A$6:$A$505,0))&amp;"","كود غير موجود"))</f>
        <v/>
      </c>
      <c r="G601" s="6">
        <f>IF(OR(B601&amp;""="",C601&amp;""=""),"",IF(COUNTIFS('الطلاب'!$A$6:$A$505,C601&amp;"",'الطلاب'!$D$6:$D$505,B601&amp;"")=0,"الطالب غير مسجل في المجموعة",""))</f>
        <v/>
      </c>
    </row>
    <row r="602">
      <c r="A602" s="13" t="n"/>
      <c r="B602" s="5" t="n"/>
      <c r="C602" s="5" t="n"/>
      <c r="D602" s="5" t="n"/>
      <c r="E602" s="5" t="n"/>
      <c r="F602" s="6">
        <f>IF(C602&amp;""="","",IFERROR(INDEX('الطلاب'!$B$6:$B$505,MATCH(C602&amp;"",'الطلاب'!$A$6:$A$505,0))&amp;"","كود غير موجود"))</f>
        <v/>
      </c>
      <c r="G602" s="6">
        <f>IF(OR(B602&amp;""="",C602&amp;""=""),"",IF(COUNTIFS('الطلاب'!$A$6:$A$505,C602&amp;"",'الطلاب'!$D$6:$D$505,B602&amp;"")=0,"الطالب غير مسجل في المجموعة",""))</f>
        <v/>
      </c>
    </row>
    <row r="603">
      <c r="A603" s="13" t="n"/>
      <c r="B603" s="5" t="n"/>
      <c r="C603" s="5" t="n"/>
      <c r="D603" s="5" t="n"/>
      <c r="E603" s="5" t="n"/>
      <c r="F603" s="6">
        <f>IF(C603&amp;""="","",IFERROR(INDEX('الطلاب'!$B$6:$B$505,MATCH(C603&amp;"",'الطلاب'!$A$6:$A$505,0))&amp;"","كود غير موجود"))</f>
        <v/>
      </c>
      <c r="G603" s="6">
        <f>IF(OR(B603&amp;""="",C603&amp;""=""),"",IF(COUNTIFS('الطلاب'!$A$6:$A$505,C603&amp;"",'الطلاب'!$D$6:$D$505,B603&amp;"")=0,"الطالب غير مسجل في المجموعة",""))</f>
        <v/>
      </c>
    </row>
    <row r="604">
      <c r="A604" s="13" t="n"/>
      <c r="B604" s="5" t="n"/>
      <c r="C604" s="5" t="n"/>
      <c r="D604" s="5" t="n"/>
      <c r="E604" s="5" t="n"/>
      <c r="F604" s="6">
        <f>IF(C604&amp;""="","",IFERROR(INDEX('الطلاب'!$B$6:$B$505,MATCH(C604&amp;"",'الطلاب'!$A$6:$A$505,0))&amp;"","كود غير موجود"))</f>
        <v/>
      </c>
      <c r="G604" s="6">
        <f>IF(OR(B604&amp;""="",C604&amp;""=""),"",IF(COUNTIFS('الطلاب'!$A$6:$A$505,C604&amp;"",'الطلاب'!$D$6:$D$505,B604&amp;"")=0,"الطالب غير مسجل في المجموعة",""))</f>
        <v/>
      </c>
    </row>
    <row r="605">
      <c r="A605" s="13" t="n"/>
      <c r="B605" s="5" t="n"/>
      <c r="C605" s="5" t="n"/>
      <c r="D605" s="5" t="n"/>
      <c r="E605" s="5" t="n"/>
      <c r="F605" s="6">
        <f>IF(C605&amp;""="","",IFERROR(INDEX('الطلاب'!$B$6:$B$505,MATCH(C605&amp;"",'الطلاب'!$A$6:$A$505,0))&amp;"","كود غير موجود"))</f>
        <v/>
      </c>
      <c r="G605" s="6">
        <f>IF(OR(B605&amp;""="",C605&amp;""=""),"",IF(COUNTIFS('الطلاب'!$A$6:$A$505,C605&amp;"",'الطلاب'!$D$6:$D$505,B605&amp;"")=0,"الطالب غير مسجل في المجموعة",""))</f>
        <v/>
      </c>
    </row>
    <row r="606">
      <c r="A606" s="13" t="n"/>
      <c r="B606" s="5" t="n"/>
      <c r="C606" s="5" t="n"/>
      <c r="D606" s="5" t="n"/>
      <c r="E606" s="5" t="n"/>
      <c r="F606" s="6">
        <f>IF(C606&amp;""="","",IFERROR(INDEX('الطلاب'!$B$6:$B$505,MATCH(C606&amp;"",'الطلاب'!$A$6:$A$505,0))&amp;"","كود غير موجود"))</f>
        <v/>
      </c>
      <c r="G606" s="6">
        <f>IF(OR(B606&amp;""="",C606&amp;""=""),"",IF(COUNTIFS('الطلاب'!$A$6:$A$505,C606&amp;"",'الطلاب'!$D$6:$D$505,B606&amp;"")=0,"الطالب غير مسجل في المجموعة",""))</f>
        <v/>
      </c>
    </row>
    <row r="607">
      <c r="A607" s="13" t="n"/>
      <c r="B607" s="5" t="n"/>
      <c r="C607" s="5" t="n"/>
      <c r="D607" s="5" t="n"/>
      <c r="E607" s="5" t="n"/>
      <c r="F607" s="6">
        <f>IF(C607&amp;""="","",IFERROR(INDEX('الطلاب'!$B$6:$B$505,MATCH(C607&amp;"",'الطلاب'!$A$6:$A$505,0))&amp;"","كود غير موجود"))</f>
        <v/>
      </c>
      <c r="G607" s="6">
        <f>IF(OR(B607&amp;""="",C607&amp;""=""),"",IF(COUNTIFS('الطلاب'!$A$6:$A$505,C607&amp;"",'الطلاب'!$D$6:$D$505,B607&amp;"")=0,"الطالب غير مسجل في المجموعة",""))</f>
        <v/>
      </c>
    </row>
    <row r="608">
      <c r="A608" s="13" t="n"/>
      <c r="B608" s="5" t="n"/>
      <c r="C608" s="5" t="n"/>
      <c r="D608" s="5" t="n"/>
      <c r="E608" s="5" t="n"/>
      <c r="F608" s="6">
        <f>IF(C608&amp;""="","",IFERROR(INDEX('الطلاب'!$B$6:$B$505,MATCH(C608&amp;"",'الطلاب'!$A$6:$A$505,0))&amp;"","كود غير موجود"))</f>
        <v/>
      </c>
      <c r="G608" s="6">
        <f>IF(OR(B608&amp;""="",C608&amp;""=""),"",IF(COUNTIFS('الطلاب'!$A$6:$A$505,C608&amp;"",'الطلاب'!$D$6:$D$505,B608&amp;"")=0,"الطالب غير مسجل في المجموعة",""))</f>
        <v/>
      </c>
    </row>
    <row r="609">
      <c r="A609" s="13" t="n"/>
      <c r="B609" s="5" t="n"/>
      <c r="C609" s="5" t="n"/>
      <c r="D609" s="5" t="n"/>
      <c r="E609" s="5" t="n"/>
      <c r="F609" s="6">
        <f>IF(C609&amp;""="","",IFERROR(INDEX('الطلاب'!$B$6:$B$505,MATCH(C609&amp;"",'الطلاب'!$A$6:$A$505,0))&amp;"","كود غير موجود"))</f>
        <v/>
      </c>
      <c r="G609" s="6">
        <f>IF(OR(B609&amp;""="",C609&amp;""=""),"",IF(COUNTIFS('الطلاب'!$A$6:$A$505,C609&amp;"",'الطلاب'!$D$6:$D$505,B609&amp;"")=0,"الطالب غير مسجل في المجموعة",""))</f>
        <v/>
      </c>
    </row>
    <row r="610">
      <c r="A610" s="13" t="n"/>
      <c r="B610" s="5" t="n"/>
      <c r="C610" s="5" t="n"/>
      <c r="D610" s="5" t="n"/>
      <c r="E610" s="5" t="n"/>
      <c r="F610" s="6">
        <f>IF(C610&amp;""="","",IFERROR(INDEX('الطلاب'!$B$6:$B$505,MATCH(C610&amp;"",'الطلاب'!$A$6:$A$505,0))&amp;"","كود غير موجود"))</f>
        <v/>
      </c>
      <c r="G610" s="6">
        <f>IF(OR(B610&amp;""="",C610&amp;""=""),"",IF(COUNTIFS('الطلاب'!$A$6:$A$505,C610&amp;"",'الطلاب'!$D$6:$D$505,B610&amp;"")=0,"الطالب غير مسجل في المجموعة",""))</f>
        <v/>
      </c>
    </row>
    <row r="611">
      <c r="A611" s="13" t="n"/>
      <c r="B611" s="5" t="n"/>
      <c r="C611" s="5" t="n"/>
      <c r="D611" s="5" t="n"/>
      <c r="E611" s="5" t="n"/>
      <c r="F611" s="6">
        <f>IF(C611&amp;""="","",IFERROR(INDEX('الطلاب'!$B$6:$B$505,MATCH(C611&amp;"",'الطلاب'!$A$6:$A$505,0))&amp;"","كود غير موجود"))</f>
        <v/>
      </c>
      <c r="G611" s="6">
        <f>IF(OR(B611&amp;""="",C611&amp;""=""),"",IF(COUNTIFS('الطلاب'!$A$6:$A$505,C611&amp;"",'الطلاب'!$D$6:$D$505,B611&amp;"")=0,"الطالب غير مسجل في المجموعة",""))</f>
        <v/>
      </c>
    </row>
    <row r="612">
      <c r="A612" s="13" t="n"/>
      <c r="B612" s="5" t="n"/>
      <c r="C612" s="5" t="n"/>
      <c r="D612" s="5" t="n"/>
      <c r="E612" s="5" t="n"/>
      <c r="F612" s="6">
        <f>IF(C612&amp;""="","",IFERROR(INDEX('الطلاب'!$B$6:$B$505,MATCH(C612&amp;"",'الطلاب'!$A$6:$A$505,0))&amp;"","كود غير موجود"))</f>
        <v/>
      </c>
      <c r="G612" s="6">
        <f>IF(OR(B612&amp;""="",C612&amp;""=""),"",IF(COUNTIFS('الطلاب'!$A$6:$A$505,C612&amp;"",'الطلاب'!$D$6:$D$505,B612&amp;"")=0,"الطالب غير مسجل في المجموعة",""))</f>
        <v/>
      </c>
    </row>
    <row r="613">
      <c r="A613" s="13" t="n"/>
      <c r="B613" s="5" t="n"/>
      <c r="C613" s="5" t="n"/>
      <c r="D613" s="5" t="n"/>
      <c r="E613" s="5" t="n"/>
      <c r="F613" s="6">
        <f>IF(C613&amp;""="","",IFERROR(INDEX('الطلاب'!$B$6:$B$505,MATCH(C613&amp;"",'الطلاب'!$A$6:$A$505,0))&amp;"","كود غير موجود"))</f>
        <v/>
      </c>
      <c r="G613" s="6">
        <f>IF(OR(B613&amp;""="",C613&amp;""=""),"",IF(COUNTIFS('الطلاب'!$A$6:$A$505,C613&amp;"",'الطلاب'!$D$6:$D$505,B613&amp;"")=0,"الطالب غير مسجل في المجموعة",""))</f>
        <v/>
      </c>
    </row>
    <row r="614">
      <c r="A614" s="13" t="n"/>
      <c r="B614" s="5" t="n"/>
      <c r="C614" s="5" t="n"/>
      <c r="D614" s="5" t="n"/>
      <c r="E614" s="5" t="n"/>
      <c r="F614" s="6">
        <f>IF(C614&amp;""="","",IFERROR(INDEX('الطلاب'!$B$6:$B$505,MATCH(C614&amp;"",'الطلاب'!$A$6:$A$505,0))&amp;"","كود غير موجود"))</f>
        <v/>
      </c>
      <c r="G614" s="6">
        <f>IF(OR(B614&amp;""="",C614&amp;""=""),"",IF(COUNTIFS('الطلاب'!$A$6:$A$505,C614&amp;"",'الطلاب'!$D$6:$D$505,B614&amp;"")=0,"الطالب غير مسجل في المجموعة",""))</f>
        <v/>
      </c>
    </row>
    <row r="615">
      <c r="A615" s="13" t="n"/>
      <c r="B615" s="5" t="n"/>
      <c r="C615" s="5" t="n"/>
      <c r="D615" s="5" t="n"/>
      <c r="E615" s="5" t="n"/>
      <c r="F615" s="6">
        <f>IF(C615&amp;""="","",IFERROR(INDEX('الطلاب'!$B$6:$B$505,MATCH(C615&amp;"",'الطلاب'!$A$6:$A$505,0))&amp;"","كود غير موجود"))</f>
        <v/>
      </c>
      <c r="G615" s="6">
        <f>IF(OR(B615&amp;""="",C615&amp;""=""),"",IF(COUNTIFS('الطلاب'!$A$6:$A$505,C615&amp;"",'الطلاب'!$D$6:$D$505,B615&amp;"")=0,"الطالب غير مسجل في المجموعة",""))</f>
        <v/>
      </c>
    </row>
    <row r="616">
      <c r="A616" s="13" t="n"/>
      <c r="B616" s="5" t="n"/>
      <c r="C616" s="5" t="n"/>
      <c r="D616" s="5" t="n"/>
      <c r="E616" s="5" t="n"/>
      <c r="F616" s="6">
        <f>IF(C616&amp;""="","",IFERROR(INDEX('الطلاب'!$B$6:$B$505,MATCH(C616&amp;"",'الطلاب'!$A$6:$A$505,0))&amp;"","كود غير موجود"))</f>
        <v/>
      </c>
      <c r="G616" s="6">
        <f>IF(OR(B616&amp;""="",C616&amp;""=""),"",IF(COUNTIFS('الطلاب'!$A$6:$A$505,C616&amp;"",'الطلاب'!$D$6:$D$505,B616&amp;"")=0,"الطالب غير مسجل في المجموعة",""))</f>
        <v/>
      </c>
    </row>
    <row r="617">
      <c r="A617" s="13" t="n"/>
      <c r="B617" s="5" t="n"/>
      <c r="C617" s="5" t="n"/>
      <c r="D617" s="5" t="n"/>
      <c r="E617" s="5" t="n"/>
      <c r="F617" s="6">
        <f>IF(C617&amp;""="","",IFERROR(INDEX('الطلاب'!$B$6:$B$505,MATCH(C617&amp;"",'الطلاب'!$A$6:$A$505,0))&amp;"","كود غير موجود"))</f>
        <v/>
      </c>
      <c r="G617" s="6">
        <f>IF(OR(B617&amp;""="",C617&amp;""=""),"",IF(COUNTIFS('الطلاب'!$A$6:$A$505,C617&amp;"",'الطلاب'!$D$6:$D$505,B617&amp;"")=0,"الطالب غير مسجل في المجموعة",""))</f>
        <v/>
      </c>
    </row>
    <row r="618">
      <c r="A618" s="13" t="n"/>
      <c r="B618" s="5" t="n"/>
      <c r="C618" s="5" t="n"/>
      <c r="D618" s="5" t="n"/>
      <c r="E618" s="5" t="n"/>
      <c r="F618" s="6">
        <f>IF(C618&amp;""="","",IFERROR(INDEX('الطلاب'!$B$6:$B$505,MATCH(C618&amp;"",'الطلاب'!$A$6:$A$505,0))&amp;"","كود غير موجود"))</f>
        <v/>
      </c>
      <c r="G618" s="6">
        <f>IF(OR(B618&amp;""="",C618&amp;""=""),"",IF(COUNTIFS('الطلاب'!$A$6:$A$505,C618&amp;"",'الطلاب'!$D$6:$D$505,B618&amp;"")=0,"الطالب غير مسجل في المجموعة",""))</f>
        <v/>
      </c>
    </row>
    <row r="619">
      <c r="A619" s="13" t="n"/>
      <c r="B619" s="5" t="n"/>
      <c r="C619" s="5" t="n"/>
      <c r="D619" s="5" t="n"/>
      <c r="E619" s="5" t="n"/>
      <c r="F619" s="6">
        <f>IF(C619&amp;""="","",IFERROR(INDEX('الطلاب'!$B$6:$B$505,MATCH(C619&amp;"",'الطلاب'!$A$6:$A$505,0))&amp;"","كود غير موجود"))</f>
        <v/>
      </c>
      <c r="G619" s="6">
        <f>IF(OR(B619&amp;""="",C619&amp;""=""),"",IF(COUNTIFS('الطلاب'!$A$6:$A$505,C619&amp;"",'الطلاب'!$D$6:$D$505,B619&amp;"")=0,"الطالب غير مسجل في المجموعة",""))</f>
        <v/>
      </c>
    </row>
    <row r="620">
      <c r="A620" s="13" t="n"/>
      <c r="B620" s="5" t="n"/>
      <c r="C620" s="5" t="n"/>
      <c r="D620" s="5" t="n"/>
      <c r="E620" s="5" t="n"/>
      <c r="F620" s="6">
        <f>IF(C620&amp;""="","",IFERROR(INDEX('الطلاب'!$B$6:$B$505,MATCH(C620&amp;"",'الطلاب'!$A$6:$A$505,0))&amp;"","كود غير موجود"))</f>
        <v/>
      </c>
      <c r="G620" s="6">
        <f>IF(OR(B620&amp;""="",C620&amp;""=""),"",IF(COUNTIFS('الطلاب'!$A$6:$A$505,C620&amp;"",'الطلاب'!$D$6:$D$505,B620&amp;"")=0,"الطالب غير مسجل في المجموعة",""))</f>
        <v/>
      </c>
    </row>
    <row r="621">
      <c r="A621" s="13" t="n"/>
      <c r="B621" s="5" t="n"/>
      <c r="C621" s="5" t="n"/>
      <c r="D621" s="5" t="n"/>
      <c r="E621" s="5" t="n"/>
      <c r="F621" s="6">
        <f>IF(C621&amp;""="","",IFERROR(INDEX('الطلاب'!$B$6:$B$505,MATCH(C621&amp;"",'الطلاب'!$A$6:$A$505,0))&amp;"","كود غير موجود"))</f>
        <v/>
      </c>
      <c r="G621" s="6">
        <f>IF(OR(B621&amp;""="",C621&amp;""=""),"",IF(COUNTIFS('الطلاب'!$A$6:$A$505,C621&amp;"",'الطلاب'!$D$6:$D$505,B621&amp;"")=0,"الطالب غير مسجل في المجموعة",""))</f>
        <v/>
      </c>
    </row>
    <row r="622">
      <c r="A622" s="13" t="n"/>
      <c r="B622" s="5" t="n"/>
      <c r="C622" s="5" t="n"/>
      <c r="D622" s="5" t="n"/>
      <c r="E622" s="5" t="n"/>
      <c r="F622" s="6">
        <f>IF(C622&amp;""="","",IFERROR(INDEX('الطلاب'!$B$6:$B$505,MATCH(C622&amp;"",'الطلاب'!$A$6:$A$505,0))&amp;"","كود غير موجود"))</f>
        <v/>
      </c>
      <c r="G622" s="6">
        <f>IF(OR(B622&amp;""="",C622&amp;""=""),"",IF(COUNTIFS('الطلاب'!$A$6:$A$505,C622&amp;"",'الطلاب'!$D$6:$D$505,B622&amp;"")=0,"الطالب غير مسجل في المجموعة",""))</f>
        <v/>
      </c>
    </row>
    <row r="623">
      <c r="A623" s="13" t="n"/>
      <c r="B623" s="5" t="n"/>
      <c r="C623" s="5" t="n"/>
      <c r="D623" s="5" t="n"/>
      <c r="E623" s="5" t="n"/>
      <c r="F623" s="6">
        <f>IF(C623&amp;""="","",IFERROR(INDEX('الطلاب'!$B$6:$B$505,MATCH(C623&amp;"",'الطلاب'!$A$6:$A$505,0))&amp;"","كود غير موجود"))</f>
        <v/>
      </c>
      <c r="G623" s="6">
        <f>IF(OR(B623&amp;""="",C623&amp;""=""),"",IF(COUNTIFS('الطلاب'!$A$6:$A$505,C623&amp;"",'الطلاب'!$D$6:$D$505,B623&amp;"")=0,"الطالب غير مسجل في المجموعة",""))</f>
        <v/>
      </c>
    </row>
    <row r="624">
      <c r="A624" s="13" t="n"/>
      <c r="B624" s="5" t="n"/>
      <c r="C624" s="5" t="n"/>
      <c r="D624" s="5" t="n"/>
      <c r="E624" s="5" t="n"/>
      <c r="F624" s="6">
        <f>IF(C624&amp;""="","",IFERROR(INDEX('الطلاب'!$B$6:$B$505,MATCH(C624&amp;"",'الطلاب'!$A$6:$A$505,0))&amp;"","كود غير موجود"))</f>
        <v/>
      </c>
      <c r="G624" s="6">
        <f>IF(OR(B624&amp;""="",C624&amp;""=""),"",IF(COUNTIFS('الطلاب'!$A$6:$A$505,C624&amp;"",'الطلاب'!$D$6:$D$505,B624&amp;"")=0,"الطالب غير مسجل في المجموعة",""))</f>
        <v/>
      </c>
    </row>
    <row r="625">
      <c r="A625" s="13" t="n"/>
      <c r="B625" s="5" t="n"/>
      <c r="C625" s="5" t="n"/>
      <c r="D625" s="5" t="n"/>
      <c r="E625" s="5" t="n"/>
      <c r="F625" s="6">
        <f>IF(C625&amp;""="","",IFERROR(INDEX('الطلاب'!$B$6:$B$505,MATCH(C625&amp;"",'الطلاب'!$A$6:$A$505,0))&amp;"","كود غير موجود"))</f>
        <v/>
      </c>
      <c r="G625" s="6">
        <f>IF(OR(B625&amp;""="",C625&amp;""=""),"",IF(COUNTIFS('الطلاب'!$A$6:$A$505,C625&amp;"",'الطلاب'!$D$6:$D$505,B625&amp;"")=0,"الطالب غير مسجل في المجموعة",""))</f>
        <v/>
      </c>
    </row>
    <row r="626">
      <c r="A626" s="13" t="n"/>
      <c r="B626" s="5" t="n"/>
      <c r="C626" s="5" t="n"/>
      <c r="D626" s="5" t="n"/>
      <c r="E626" s="5" t="n"/>
      <c r="F626" s="6">
        <f>IF(C626&amp;""="","",IFERROR(INDEX('الطلاب'!$B$6:$B$505,MATCH(C626&amp;"",'الطلاب'!$A$6:$A$505,0))&amp;"","كود غير موجود"))</f>
        <v/>
      </c>
      <c r="G626" s="6">
        <f>IF(OR(B626&amp;""="",C626&amp;""=""),"",IF(COUNTIFS('الطلاب'!$A$6:$A$505,C626&amp;"",'الطلاب'!$D$6:$D$505,B626&amp;"")=0,"الطالب غير مسجل في المجموعة",""))</f>
        <v/>
      </c>
    </row>
    <row r="627">
      <c r="A627" s="13" t="n"/>
      <c r="B627" s="5" t="n"/>
      <c r="C627" s="5" t="n"/>
      <c r="D627" s="5" t="n"/>
      <c r="E627" s="5" t="n"/>
      <c r="F627" s="6">
        <f>IF(C627&amp;""="","",IFERROR(INDEX('الطلاب'!$B$6:$B$505,MATCH(C627&amp;"",'الطلاب'!$A$6:$A$505,0))&amp;"","كود غير موجود"))</f>
        <v/>
      </c>
      <c r="G627" s="6">
        <f>IF(OR(B627&amp;""="",C627&amp;""=""),"",IF(COUNTIFS('الطلاب'!$A$6:$A$505,C627&amp;"",'الطلاب'!$D$6:$D$505,B627&amp;"")=0,"الطالب غير مسجل في المجموعة",""))</f>
        <v/>
      </c>
    </row>
    <row r="628">
      <c r="A628" s="13" t="n"/>
      <c r="B628" s="5" t="n"/>
      <c r="C628" s="5" t="n"/>
      <c r="D628" s="5" t="n"/>
      <c r="E628" s="5" t="n"/>
      <c r="F628" s="6">
        <f>IF(C628&amp;""="","",IFERROR(INDEX('الطلاب'!$B$6:$B$505,MATCH(C628&amp;"",'الطلاب'!$A$6:$A$505,0))&amp;"","كود غير موجود"))</f>
        <v/>
      </c>
      <c r="G628" s="6">
        <f>IF(OR(B628&amp;""="",C628&amp;""=""),"",IF(COUNTIFS('الطلاب'!$A$6:$A$505,C628&amp;"",'الطلاب'!$D$6:$D$505,B628&amp;"")=0,"الطالب غير مسجل في المجموعة",""))</f>
        <v/>
      </c>
    </row>
    <row r="629">
      <c r="A629" s="13" t="n"/>
      <c r="B629" s="5" t="n"/>
      <c r="C629" s="5" t="n"/>
      <c r="D629" s="5" t="n"/>
      <c r="E629" s="5" t="n"/>
      <c r="F629" s="6">
        <f>IF(C629&amp;""="","",IFERROR(INDEX('الطلاب'!$B$6:$B$505,MATCH(C629&amp;"",'الطلاب'!$A$6:$A$505,0))&amp;"","كود غير موجود"))</f>
        <v/>
      </c>
      <c r="G629" s="6">
        <f>IF(OR(B629&amp;""="",C629&amp;""=""),"",IF(COUNTIFS('الطلاب'!$A$6:$A$505,C629&amp;"",'الطلاب'!$D$6:$D$505,B629&amp;"")=0,"الطالب غير مسجل في المجموعة",""))</f>
        <v/>
      </c>
    </row>
    <row r="630">
      <c r="A630" s="13" t="n"/>
      <c r="B630" s="5" t="n"/>
      <c r="C630" s="5" t="n"/>
      <c r="D630" s="5" t="n"/>
      <c r="E630" s="5" t="n"/>
      <c r="F630" s="6">
        <f>IF(C630&amp;""="","",IFERROR(INDEX('الطلاب'!$B$6:$B$505,MATCH(C630&amp;"",'الطلاب'!$A$6:$A$505,0))&amp;"","كود غير موجود"))</f>
        <v/>
      </c>
      <c r="G630" s="6">
        <f>IF(OR(B630&amp;""="",C630&amp;""=""),"",IF(COUNTIFS('الطلاب'!$A$6:$A$505,C630&amp;"",'الطلاب'!$D$6:$D$505,B630&amp;"")=0,"الطالب غير مسجل في المجموعة",""))</f>
        <v/>
      </c>
    </row>
    <row r="631">
      <c r="A631" s="13" t="n"/>
      <c r="B631" s="5" t="n"/>
      <c r="C631" s="5" t="n"/>
      <c r="D631" s="5" t="n"/>
      <c r="E631" s="5" t="n"/>
      <c r="F631" s="6">
        <f>IF(C631&amp;""="","",IFERROR(INDEX('الطلاب'!$B$6:$B$505,MATCH(C631&amp;"",'الطلاب'!$A$6:$A$505,0))&amp;"","كود غير موجود"))</f>
        <v/>
      </c>
      <c r="G631" s="6">
        <f>IF(OR(B631&amp;""="",C631&amp;""=""),"",IF(COUNTIFS('الطلاب'!$A$6:$A$505,C631&amp;"",'الطلاب'!$D$6:$D$505,B631&amp;"")=0,"الطالب غير مسجل في المجموعة",""))</f>
        <v/>
      </c>
    </row>
    <row r="632">
      <c r="A632" s="13" t="n"/>
      <c r="B632" s="5" t="n"/>
      <c r="C632" s="5" t="n"/>
      <c r="D632" s="5" t="n"/>
      <c r="E632" s="5" t="n"/>
      <c r="F632" s="6">
        <f>IF(C632&amp;""="","",IFERROR(INDEX('الطلاب'!$B$6:$B$505,MATCH(C632&amp;"",'الطلاب'!$A$6:$A$505,0))&amp;"","كود غير موجود"))</f>
        <v/>
      </c>
      <c r="G632" s="6">
        <f>IF(OR(B632&amp;""="",C632&amp;""=""),"",IF(COUNTIFS('الطلاب'!$A$6:$A$505,C632&amp;"",'الطلاب'!$D$6:$D$505,B632&amp;"")=0,"الطالب غير مسجل في المجموعة",""))</f>
        <v/>
      </c>
    </row>
    <row r="633">
      <c r="A633" s="13" t="n"/>
      <c r="B633" s="5" t="n"/>
      <c r="C633" s="5" t="n"/>
      <c r="D633" s="5" t="n"/>
      <c r="E633" s="5" t="n"/>
      <c r="F633" s="6">
        <f>IF(C633&amp;""="","",IFERROR(INDEX('الطلاب'!$B$6:$B$505,MATCH(C633&amp;"",'الطلاب'!$A$6:$A$505,0))&amp;"","كود غير موجود"))</f>
        <v/>
      </c>
      <c r="G633" s="6">
        <f>IF(OR(B633&amp;""="",C633&amp;""=""),"",IF(COUNTIFS('الطلاب'!$A$6:$A$505,C633&amp;"",'الطلاب'!$D$6:$D$505,B633&amp;"")=0,"الطالب غير مسجل في المجموعة",""))</f>
        <v/>
      </c>
    </row>
    <row r="634">
      <c r="A634" s="13" t="n"/>
      <c r="B634" s="5" t="n"/>
      <c r="C634" s="5" t="n"/>
      <c r="D634" s="5" t="n"/>
      <c r="E634" s="5" t="n"/>
      <c r="F634" s="6">
        <f>IF(C634&amp;""="","",IFERROR(INDEX('الطلاب'!$B$6:$B$505,MATCH(C634&amp;"",'الطلاب'!$A$6:$A$505,0))&amp;"","كود غير موجود"))</f>
        <v/>
      </c>
      <c r="G634" s="6">
        <f>IF(OR(B634&amp;""="",C634&amp;""=""),"",IF(COUNTIFS('الطلاب'!$A$6:$A$505,C634&amp;"",'الطلاب'!$D$6:$D$505,B634&amp;"")=0,"الطالب غير مسجل في المجموعة",""))</f>
        <v/>
      </c>
    </row>
    <row r="635">
      <c r="A635" s="13" t="n"/>
      <c r="B635" s="5" t="n"/>
      <c r="C635" s="5" t="n"/>
      <c r="D635" s="5" t="n"/>
      <c r="E635" s="5" t="n"/>
      <c r="F635" s="6">
        <f>IF(C635&amp;""="","",IFERROR(INDEX('الطلاب'!$B$6:$B$505,MATCH(C635&amp;"",'الطلاب'!$A$6:$A$505,0))&amp;"","كود غير موجود"))</f>
        <v/>
      </c>
      <c r="G635" s="6">
        <f>IF(OR(B635&amp;""="",C635&amp;""=""),"",IF(COUNTIFS('الطلاب'!$A$6:$A$505,C635&amp;"",'الطلاب'!$D$6:$D$505,B635&amp;"")=0,"الطالب غير مسجل في المجموعة",""))</f>
        <v/>
      </c>
    </row>
    <row r="636">
      <c r="A636" s="13" t="n"/>
      <c r="B636" s="5" t="n"/>
      <c r="C636" s="5" t="n"/>
      <c r="D636" s="5" t="n"/>
      <c r="E636" s="5" t="n"/>
      <c r="F636" s="6">
        <f>IF(C636&amp;""="","",IFERROR(INDEX('الطلاب'!$B$6:$B$505,MATCH(C636&amp;"",'الطلاب'!$A$6:$A$505,0))&amp;"","كود غير موجود"))</f>
        <v/>
      </c>
      <c r="G636" s="6">
        <f>IF(OR(B636&amp;""="",C636&amp;""=""),"",IF(COUNTIFS('الطلاب'!$A$6:$A$505,C636&amp;"",'الطلاب'!$D$6:$D$505,B636&amp;"")=0,"الطالب غير مسجل في المجموعة",""))</f>
        <v/>
      </c>
    </row>
    <row r="637">
      <c r="A637" s="13" t="n"/>
      <c r="B637" s="5" t="n"/>
      <c r="C637" s="5" t="n"/>
      <c r="D637" s="5" t="n"/>
      <c r="E637" s="5" t="n"/>
      <c r="F637" s="6">
        <f>IF(C637&amp;""="","",IFERROR(INDEX('الطلاب'!$B$6:$B$505,MATCH(C637&amp;"",'الطلاب'!$A$6:$A$505,0))&amp;"","كود غير موجود"))</f>
        <v/>
      </c>
      <c r="G637" s="6">
        <f>IF(OR(B637&amp;""="",C637&amp;""=""),"",IF(COUNTIFS('الطلاب'!$A$6:$A$505,C637&amp;"",'الطلاب'!$D$6:$D$505,B637&amp;"")=0,"الطالب غير مسجل في المجموعة",""))</f>
        <v/>
      </c>
    </row>
    <row r="638">
      <c r="A638" s="13" t="n"/>
      <c r="B638" s="5" t="n"/>
      <c r="C638" s="5" t="n"/>
      <c r="D638" s="5" t="n"/>
      <c r="E638" s="5" t="n"/>
      <c r="F638" s="6">
        <f>IF(C638&amp;""="","",IFERROR(INDEX('الطلاب'!$B$6:$B$505,MATCH(C638&amp;"",'الطلاب'!$A$6:$A$505,0))&amp;"","كود غير موجود"))</f>
        <v/>
      </c>
      <c r="G638" s="6">
        <f>IF(OR(B638&amp;""="",C638&amp;""=""),"",IF(COUNTIFS('الطلاب'!$A$6:$A$505,C638&amp;"",'الطلاب'!$D$6:$D$505,B638&amp;"")=0,"الطالب غير مسجل في المجموعة",""))</f>
        <v/>
      </c>
    </row>
    <row r="639">
      <c r="A639" s="13" t="n"/>
      <c r="B639" s="5" t="n"/>
      <c r="C639" s="5" t="n"/>
      <c r="D639" s="5" t="n"/>
      <c r="E639" s="5" t="n"/>
      <c r="F639" s="6">
        <f>IF(C639&amp;""="","",IFERROR(INDEX('الطلاب'!$B$6:$B$505,MATCH(C639&amp;"",'الطلاب'!$A$6:$A$505,0))&amp;"","كود غير موجود"))</f>
        <v/>
      </c>
      <c r="G639" s="6">
        <f>IF(OR(B639&amp;""="",C639&amp;""=""),"",IF(COUNTIFS('الطلاب'!$A$6:$A$505,C639&amp;"",'الطلاب'!$D$6:$D$505,B639&amp;"")=0,"الطالب غير مسجل في المجموعة",""))</f>
        <v/>
      </c>
    </row>
    <row r="640">
      <c r="A640" s="13" t="n"/>
      <c r="B640" s="5" t="n"/>
      <c r="C640" s="5" t="n"/>
      <c r="D640" s="5" t="n"/>
      <c r="E640" s="5" t="n"/>
      <c r="F640" s="6">
        <f>IF(C640&amp;""="","",IFERROR(INDEX('الطلاب'!$B$6:$B$505,MATCH(C640&amp;"",'الطلاب'!$A$6:$A$505,0))&amp;"","كود غير موجود"))</f>
        <v/>
      </c>
      <c r="G640" s="6">
        <f>IF(OR(B640&amp;""="",C640&amp;""=""),"",IF(COUNTIFS('الطلاب'!$A$6:$A$505,C640&amp;"",'الطلاب'!$D$6:$D$505,B640&amp;"")=0,"الطالب غير مسجل في المجموعة",""))</f>
        <v/>
      </c>
    </row>
    <row r="641">
      <c r="A641" s="13" t="n"/>
      <c r="B641" s="5" t="n"/>
      <c r="C641" s="5" t="n"/>
      <c r="D641" s="5" t="n"/>
      <c r="E641" s="5" t="n"/>
      <c r="F641" s="6">
        <f>IF(C641&amp;""="","",IFERROR(INDEX('الطلاب'!$B$6:$B$505,MATCH(C641&amp;"",'الطلاب'!$A$6:$A$505,0))&amp;"","كود غير موجود"))</f>
        <v/>
      </c>
      <c r="G641" s="6">
        <f>IF(OR(B641&amp;""="",C641&amp;""=""),"",IF(COUNTIFS('الطلاب'!$A$6:$A$505,C641&amp;"",'الطلاب'!$D$6:$D$505,B641&amp;"")=0,"الطالب غير مسجل في المجموعة",""))</f>
        <v/>
      </c>
    </row>
    <row r="642">
      <c r="A642" s="13" t="n"/>
      <c r="B642" s="5" t="n"/>
      <c r="C642" s="5" t="n"/>
      <c r="D642" s="5" t="n"/>
      <c r="E642" s="5" t="n"/>
      <c r="F642" s="6">
        <f>IF(C642&amp;""="","",IFERROR(INDEX('الطلاب'!$B$6:$B$505,MATCH(C642&amp;"",'الطلاب'!$A$6:$A$505,0))&amp;"","كود غير موجود"))</f>
        <v/>
      </c>
      <c r="G642" s="6">
        <f>IF(OR(B642&amp;""="",C642&amp;""=""),"",IF(COUNTIFS('الطلاب'!$A$6:$A$505,C642&amp;"",'الطلاب'!$D$6:$D$505,B642&amp;"")=0,"الطالب غير مسجل في المجموعة",""))</f>
        <v/>
      </c>
    </row>
    <row r="643">
      <c r="A643" s="13" t="n"/>
      <c r="B643" s="5" t="n"/>
      <c r="C643" s="5" t="n"/>
      <c r="D643" s="5" t="n"/>
      <c r="E643" s="5" t="n"/>
      <c r="F643" s="6">
        <f>IF(C643&amp;""="","",IFERROR(INDEX('الطلاب'!$B$6:$B$505,MATCH(C643&amp;"",'الطلاب'!$A$6:$A$505,0))&amp;"","كود غير موجود"))</f>
        <v/>
      </c>
      <c r="G643" s="6">
        <f>IF(OR(B643&amp;""="",C643&amp;""=""),"",IF(COUNTIFS('الطلاب'!$A$6:$A$505,C643&amp;"",'الطلاب'!$D$6:$D$505,B643&amp;"")=0,"الطالب غير مسجل في المجموعة",""))</f>
        <v/>
      </c>
    </row>
    <row r="644">
      <c r="A644" s="13" t="n"/>
      <c r="B644" s="5" t="n"/>
      <c r="C644" s="5" t="n"/>
      <c r="D644" s="5" t="n"/>
      <c r="E644" s="5" t="n"/>
      <c r="F644" s="6">
        <f>IF(C644&amp;""="","",IFERROR(INDEX('الطلاب'!$B$6:$B$505,MATCH(C644&amp;"",'الطلاب'!$A$6:$A$505,0))&amp;"","كود غير موجود"))</f>
        <v/>
      </c>
      <c r="G644" s="6">
        <f>IF(OR(B644&amp;""="",C644&amp;""=""),"",IF(COUNTIFS('الطلاب'!$A$6:$A$505,C644&amp;"",'الطلاب'!$D$6:$D$505,B644&amp;"")=0,"الطالب غير مسجل في المجموعة",""))</f>
        <v/>
      </c>
    </row>
    <row r="645">
      <c r="A645" s="13" t="n"/>
      <c r="B645" s="5" t="n"/>
      <c r="C645" s="5" t="n"/>
      <c r="D645" s="5" t="n"/>
      <c r="E645" s="5" t="n"/>
      <c r="F645" s="6">
        <f>IF(C645&amp;""="","",IFERROR(INDEX('الطلاب'!$B$6:$B$505,MATCH(C645&amp;"",'الطلاب'!$A$6:$A$505,0))&amp;"","كود غير موجود"))</f>
        <v/>
      </c>
      <c r="G645" s="6">
        <f>IF(OR(B645&amp;""="",C645&amp;""=""),"",IF(COUNTIFS('الطلاب'!$A$6:$A$505,C645&amp;"",'الطلاب'!$D$6:$D$505,B645&amp;"")=0,"الطالب غير مسجل في المجموعة",""))</f>
        <v/>
      </c>
    </row>
    <row r="646">
      <c r="A646" s="13" t="n"/>
      <c r="B646" s="5" t="n"/>
      <c r="C646" s="5" t="n"/>
      <c r="D646" s="5" t="n"/>
      <c r="E646" s="5" t="n"/>
      <c r="F646" s="6">
        <f>IF(C646&amp;""="","",IFERROR(INDEX('الطلاب'!$B$6:$B$505,MATCH(C646&amp;"",'الطلاب'!$A$6:$A$505,0))&amp;"","كود غير موجود"))</f>
        <v/>
      </c>
      <c r="G646" s="6">
        <f>IF(OR(B646&amp;""="",C646&amp;""=""),"",IF(COUNTIFS('الطلاب'!$A$6:$A$505,C646&amp;"",'الطلاب'!$D$6:$D$505,B646&amp;"")=0,"الطالب غير مسجل في المجموعة",""))</f>
        <v/>
      </c>
    </row>
    <row r="647">
      <c r="A647" s="13" t="n"/>
      <c r="B647" s="5" t="n"/>
      <c r="C647" s="5" t="n"/>
      <c r="D647" s="5" t="n"/>
      <c r="E647" s="5" t="n"/>
      <c r="F647" s="6">
        <f>IF(C647&amp;""="","",IFERROR(INDEX('الطلاب'!$B$6:$B$505,MATCH(C647&amp;"",'الطلاب'!$A$6:$A$505,0))&amp;"","كود غير موجود"))</f>
        <v/>
      </c>
      <c r="G647" s="6">
        <f>IF(OR(B647&amp;""="",C647&amp;""=""),"",IF(COUNTIFS('الطلاب'!$A$6:$A$505,C647&amp;"",'الطلاب'!$D$6:$D$505,B647&amp;"")=0,"الطالب غير مسجل في المجموعة",""))</f>
        <v/>
      </c>
    </row>
    <row r="648">
      <c r="A648" s="13" t="n"/>
      <c r="B648" s="5" t="n"/>
      <c r="C648" s="5" t="n"/>
      <c r="D648" s="5" t="n"/>
      <c r="E648" s="5" t="n"/>
      <c r="F648" s="6">
        <f>IF(C648&amp;""="","",IFERROR(INDEX('الطلاب'!$B$6:$B$505,MATCH(C648&amp;"",'الطلاب'!$A$6:$A$505,0))&amp;"","كود غير موجود"))</f>
        <v/>
      </c>
      <c r="G648" s="6">
        <f>IF(OR(B648&amp;""="",C648&amp;""=""),"",IF(COUNTIFS('الطلاب'!$A$6:$A$505,C648&amp;"",'الطلاب'!$D$6:$D$505,B648&amp;"")=0,"الطالب غير مسجل في المجموعة",""))</f>
        <v/>
      </c>
    </row>
    <row r="649">
      <c r="A649" s="13" t="n"/>
      <c r="B649" s="5" t="n"/>
      <c r="C649" s="5" t="n"/>
      <c r="D649" s="5" t="n"/>
      <c r="E649" s="5" t="n"/>
      <c r="F649" s="6">
        <f>IF(C649&amp;""="","",IFERROR(INDEX('الطلاب'!$B$6:$B$505,MATCH(C649&amp;"",'الطلاب'!$A$6:$A$505,0))&amp;"","كود غير موجود"))</f>
        <v/>
      </c>
      <c r="G649" s="6">
        <f>IF(OR(B649&amp;""="",C649&amp;""=""),"",IF(COUNTIFS('الطلاب'!$A$6:$A$505,C649&amp;"",'الطلاب'!$D$6:$D$505,B649&amp;"")=0,"الطالب غير مسجل في المجموعة",""))</f>
        <v/>
      </c>
    </row>
    <row r="650">
      <c r="A650" s="13" t="n"/>
      <c r="B650" s="5" t="n"/>
      <c r="C650" s="5" t="n"/>
      <c r="D650" s="5" t="n"/>
      <c r="E650" s="5" t="n"/>
      <c r="F650" s="6">
        <f>IF(C650&amp;""="","",IFERROR(INDEX('الطلاب'!$B$6:$B$505,MATCH(C650&amp;"",'الطلاب'!$A$6:$A$505,0))&amp;"","كود غير موجود"))</f>
        <v/>
      </c>
      <c r="G650" s="6">
        <f>IF(OR(B650&amp;""="",C650&amp;""=""),"",IF(COUNTIFS('الطلاب'!$A$6:$A$505,C650&amp;"",'الطلاب'!$D$6:$D$505,B650&amp;"")=0,"الطالب غير مسجل في المجموعة",""))</f>
        <v/>
      </c>
    </row>
    <row r="651">
      <c r="A651" s="13" t="n"/>
      <c r="B651" s="5" t="n"/>
      <c r="C651" s="5" t="n"/>
      <c r="D651" s="5" t="n"/>
      <c r="E651" s="5" t="n"/>
      <c r="F651" s="6">
        <f>IF(C651&amp;""="","",IFERROR(INDEX('الطلاب'!$B$6:$B$505,MATCH(C651&amp;"",'الطلاب'!$A$6:$A$505,0))&amp;"","كود غير موجود"))</f>
        <v/>
      </c>
      <c r="G651" s="6">
        <f>IF(OR(B651&amp;""="",C651&amp;""=""),"",IF(COUNTIFS('الطلاب'!$A$6:$A$505,C651&amp;"",'الطلاب'!$D$6:$D$505,B651&amp;"")=0,"الطالب غير مسجل في المجموعة",""))</f>
        <v/>
      </c>
    </row>
    <row r="652">
      <c r="A652" s="13" t="n"/>
      <c r="B652" s="5" t="n"/>
      <c r="C652" s="5" t="n"/>
      <c r="D652" s="5" t="n"/>
      <c r="E652" s="5" t="n"/>
      <c r="F652" s="6">
        <f>IF(C652&amp;""="","",IFERROR(INDEX('الطلاب'!$B$6:$B$505,MATCH(C652&amp;"",'الطلاب'!$A$6:$A$505,0))&amp;"","كود غير موجود"))</f>
        <v/>
      </c>
      <c r="G652" s="6">
        <f>IF(OR(B652&amp;""="",C652&amp;""=""),"",IF(COUNTIFS('الطلاب'!$A$6:$A$505,C652&amp;"",'الطلاب'!$D$6:$D$505,B652&amp;"")=0,"الطالب غير مسجل في المجموعة",""))</f>
        <v/>
      </c>
    </row>
    <row r="653">
      <c r="A653" s="13" t="n"/>
      <c r="B653" s="5" t="n"/>
      <c r="C653" s="5" t="n"/>
      <c r="D653" s="5" t="n"/>
      <c r="E653" s="5" t="n"/>
      <c r="F653" s="6">
        <f>IF(C653&amp;""="","",IFERROR(INDEX('الطلاب'!$B$6:$B$505,MATCH(C653&amp;"",'الطلاب'!$A$6:$A$505,0))&amp;"","كود غير موجود"))</f>
        <v/>
      </c>
      <c r="G653" s="6">
        <f>IF(OR(B653&amp;""="",C653&amp;""=""),"",IF(COUNTIFS('الطلاب'!$A$6:$A$505,C653&amp;"",'الطلاب'!$D$6:$D$505,B653&amp;"")=0,"الطالب غير مسجل في المجموعة",""))</f>
        <v/>
      </c>
    </row>
    <row r="654">
      <c r="A654" s="13" t="n"/>
      <c r="B654" s="5" t="n"/>
      <c r="C654" s="5" t="n"/>
      <c r="D654" s="5" t="n"/>
      <c r="E654" s="5" t="n"/>
      <c r="F654" s="6">
        <f>IF(C654&amp;""="","",IFERROR(INDEX('الطلاب'!$B$6:$B$505,MATCH(C654&amp;"",'الطلاب'!$A$6:$A$505,0))&amp;"","كود غير موجود"))</f>
        <v/>
      </c>
      <c r="G654" s="6">
        <f>IF(OR(B654&amp;""="",C654&amp;""=""),"",IF(COUNTIFS('الطلاب'!$A$6:$A$505,C654&amp;"",'الطلاب'!$D$6:$D$505,B654&amp;"")=0,"الطالب غير مسجل في المجموعة",""))</f>
        <v/>
      </c>
    </row>
    <row r="655">
      <c r="A655" s="13" t="n"/>
      <c r="B655" s="5" t="n"/>
      <c r="C655" s="5" t="n"/>
      <c r="D655" s="5" t="n"/>
      <c r="E655" s="5" t="n"/>
      <c r="F655" s="6">
        <f>IF(C655&amp;""="","",IFERROR(INDEX('الطلاب'!$B$6:$B$505,MATCH(C655&amp;"",'الطلاب'!$A$6:$A$505,0))&amp;"","كود غير موجود"))</f>
        <v/>
      </c>
      <c r="G655" s="6">
        <f>IF(OR(B655&amp;""="",C655&amp;""=""),"",IF(COUNTIFS('الطلاب'!$A$6:$A$505,C655&amp;"",'الطلاب'!$D$6:$D$505,B655&amp;"")=0,"الطالب غير مسجل في المجموعة",""))</f>
        <v/>
      </c>
    </row>
    <row r="656">
      <c r="A656" s="13" t="n"/>
      <c r="B656" s="5" t="n"/>
      <c r="C656" s="5" t="n"/>
      <c r="D656" s="5" t="n"/>
      <c r="E656" s="5" t="n"/>
      <c r="F656" s="6">
        <f>IF(C656&amp;""="","",IFERROR(INDEX('الطلاب'!$B$6:$B$505,MATCH(C656&amp;"",'الطلاب'!$A$6:$A$505,0))&amp;"","كود غير موجود"))</f>
        <v/>
      </c>
      <c r="G656" s="6">
        <f>IF(OR(B656&amp;""="",C656&amp;""=""),"",IF(COUNTIFS('الطلاب'!$A$6:$A$505,C656&amp;"",'الطلاب'!$D$6:$D$505,B656&amp;"")=0,"الطالب غير مسجل في المجموعة",""))</f>
        <v/>
      </c>
    </row>
    <row r="657">
      <c r="A657" s="13" t="n"/>
      <c r="B657" s="5" t="n"/>
      <c r="C657" s="5" t="n"/>
      <c r="D657" s="5" t="n"/>
      <c r="E657" s="5" t="n"/>
      <c r="F657" s="6">
        <f>IF(C657&amp;""="","",IFERROR(INDEX('الطلاب'!$B$6:$B$505,MATCH(C657&amp;"",'الطلاب'!$A$6:$A$505,0))&amp;"","كود غير موجود"))</f>
        <v/>
      </c>
      <c r="G657" s="6">
        <f>IF(OR(B657&amp;""="",C657&amp;""=""),"",IF(COUNTIFS('الطلاب'!$A$6:$A$505,C657&amp;"",'الطلاب'!$D$6:$D$505,B657&amp;"")=0,"الطالب غير مسجل في المجموعة",""))</f>
        <v/>
      </c>
    </row>
    <row r="658">
      <c r="A658" s="13" t="n"/>
      <c r="B658" s="5" t="n"/>
      <c r="C658" s="5" t="n"/>
      <c r="D658" s="5" t="n"/>
      <c r="E658" s="5" t="n"/>
      <c r="F658" s="6">
        <f>IF(C658&amp;""="","",IFERROR(INDEX('الطلاب'!$B$6:$B$505,MATCH(C658&amp;"",'الطلاب'!$A$6:$A$505,0))&amp;"","كود غير موجود"))</f>
        <v/>
      </c>
      <c r="G658" s="6">
        <f>IF(OR(B658&amp;""="",C658&amp;""=""),"",IF(COUNTIFS('الطلاب'!$A$6:$A$505,C658&amp;"",'الطلاب'!$D$6:$D$505,B658&amp;"")=0,"الطالب غير مسجل في المجموعة",""))</f>
        <v/>
      </c>
    </row>
    <row r="659">
      <c r="A659" s="13" t="n"/>
      <c r="B659" s="5" t="n"/>
      <c r="C659" s="5" t="n"/>
      <c r="D659" s="5" t="n"/>
      <c r="E659" s="5" t="n"/>
      <c r="F659" s="6">
        <f>IF(C659&amp;""="","",IFERROR(INDEX('الطلاب'!$B$6:$B$505,MATCH(C659&amp;"",'الطلاب'!$A$6:$A$505,0))&amp;"","كود غير موجود"))</f>
        <v/>
      </c>
      <c r="G659" s="6">
        <f>IF(OR(B659&amp;""="",C659&amp;""=""),"",IF(COUNTIFS('الطلاب'!$A$6:$A$505,C659&amp;"",'الطلاب'!$D$6:$D$505,B659&amp;"")=0,"الطالب غير مسجل في المجموعة",""))</f>
        <v/>
      </c>
    </row>
    <row r="660">
      <c r="A660" s="13" t="n"/>
      <c r="B660" s="5" t="n"/>
      <c r="C660" s="5" t="n"/>
      <c r="D660" s="5" t="n"/>
      <c r="E660" s="5" t="n"/>
      <c r="F660" s="6">
        <f>IF(C660&amp;""="","",IFERROR(INDEX('الطلاب'!$B$6:$B$505,MATCH(C660&amp;"",'الطلاب'!$A$6:$A$505,0))&amp;"","كود غير موجود"))</f>
        <v/>
      </c>
      <c r="G660" s="6">
        <f>IF(OR(B660&amp;""="",C660&amp;""=""),"",IF(COUNTIFS('الطلاب'!$A$6:$A$505,C660&amp;"",'الطلاب'!$D$6:$D$505,B660&amp;"")=0,"الطالب غير مسجل في المجموعة",""))</f>
        <v/>
      </c>
    </row>
    <row r="661">
      <c r="A661" s="13" t="n"/>
      <c r="B661" s="5" t="n"/>
      <c r="C661" s="5" t="n"/>
      <c r="D661" s="5" t="n"/>
      <c r="E661" s="5" t="n"/>
      <c r="F661" s="6">
        <f>IF(C661&amp;""="","",IFERROR(INDEX('الطلاب'!$B$6:$B$505,MATCH(C661&amp;"",'الطلاب'!$A$6:$A$505,0))&amp;"","كود غير موجود"))</f>
        <v/>
      </c>
      <c r="G661" s="6">
        <f>IF(OR(B661&amp;""="",C661&amp;""=""),"",IF(COUNTIFS('الطلاب'!$A$6:$A$505,C661&amp;"",'الطلاب'!$D$6:$D$505,B661&amp;"")=0,"الطالب غير مسجل في المجموعة",""))</f>
        <v/>
      </c>
    </row>
    <row r="662">
      <c r="A662" s="13" t="n"/>
      <c r="B662" s="5" t="n"/>
      <c r="C662" s="5" t="n"/>
      <c r="D662" s="5" t="n"/>
      <c r="E662" s="5" t="n"/>
      <c r="F662" s="6">
        <f>IF(C662&amp;""="","",IFERROR(INDEX('الطلاب'!$B$6:$B$505,MATCH(C662&amp;"",'الطلاب'!$A$6:$A$505,0))&amp;"","كود غير موجود"))</f>
        <v/>
      </c>
      <c r="G662" s="6">
        <f>IF(OR(B662&amp;""="",C662&amp;""=""),"",IF(COUNTIFS('الطلاب'!$A$6:$A$505,C662&amp;"",'الطلاب'!$D$6:$D$505,B662&amp;"")=0,"الطالب غير مسجل في المجموعة",""))</f>
        <v/>
      </c>
    </row>
    <row r="663">
      <c r="A663" s="13" t="n"/>
      <c r="B663" s="5" t="n"/>
      <c r="C663" s="5" t="n"/>
      <c r="D663" s="5" t="n"/>
      <c r="E663" s="5" t="n"/>
      <c r="F663" s="6">
        <f>IF(C663&amp;""="","",IFERROR(INDEX('الطلاب'!$B$6:$B$505,MATCH(C663&amp;"",'الطلاب'!$A$6:$A$505,0))&amp;"","كود غير موجود"))</f>
        <v/>
      </c>
      <c r="G663" s="6">
        <f>IF(OR(B663&amp;""="",C663&amp;""=""),"",IF(COUNTIFS('الطلاب'!$A$6:$A$505,C663&amp;"",'الطلاب'!$D$6:$D$505,B663&amp;"")=0,"الطالب غير مسجل في المجموعة",""))</f>
        <v/>
      </c>
    </row>
    <row r="664">
      <c r="A664" s="13" t="n"/>
      <c r="B664" s="5" t="n"/>
      <c r="C664" s="5" t="n"/>
      <c r="D664" s="5" t="n"/>
      <c r="E664" s="5" t="n"/>
      <c r="F664" s="6">
        <f>IF(C664&amp;""="","",IFERROR(INDEX('الطلاب'!$B$6:$B$505,MATCH(C664&amp;"",'الطلاب'!$A$6:$A$505,0))&amp;"","كود غير موجود"))</f>
        <v/>
      </c>
      <c r="G664" s="6">
        <f>IF(OR(B664&amp;""="",C664&amp;""=""),"",IF(COUNTIFS('الطلاب'!$A$6:$A$505,C664&amp;"",'الطلاب'!$D$6:$D$505,B664&amp;"")=0,"الطالب غير مسجل في المجموعة",""))</f>
        <v/>
      </c>
    </row>
    <row r="665">
      <c r="A665" s="13" t="n"/>
      <c r="B665" s="5" t="n"/>
      <c r="C665" s="5" t="n"/>
      <c r="D665" s="5" t="n"/>
      <c r="E665" s="5" t="n"/>
      <c r="F665" s="6">
        <f>IF(C665&amp;""="","",IFERROR(INDEX('الطلاب'!$B$6:$B$505,MATCH(C665&amp;"",'الطلاب'!$A$6:$A$505,0))&amp;"","كود غير موجود"))</f>
        <v/>
      </c>
      <c r="G665" s="6">
        <f>IF(OR(B665&amp;""="",C665&amp;""=""),"",IF(COUNTIFS('الطلاب'!$A$6:$A$505,C665&amp;"",'الطلاب'!$D$6:$D$505,B665&amp;"")=0,"الطالب غير مسجل في المجموعة",""))</f>
        <v/>
      </c>
    </row>
    <row r="666">
      <c r="A666" s="13" t="n"/>
      <c r="B666" s="5" t="n"/>
      <c r="C666" s="5" t="n"/>
      <c r="D666" s="5" t="n"/>
      <c r="E666" s="5" t="n"/>
      <c r="F666" s="6">
        <f>IF(C666&amp;""="","",IFERROR(INDEX('الطلاب'!$B$6:$B$505,MATCH(C666&amp;"",'الطلاب'!$A$6:$A$505,0))&amp;"","كود غير موجود"))</f>
        <v/>
      </c>
      <c r="G666" s="6">
        <f>IF(OR(B666&amp;""="",C666&amp;""=""),"",IF(COUNTIFS('الطلاب'!$A$6:$A$505,C666&amp;"",'الطلاب'!$D$6:$D$505,B666&amp;"")=0,"الطالب غير مسجل في المجموعة",""))</f>
        <v/>
      </c>
    </row>
    <row r="667">
      <c r="A667" s="13" t="n"/>
      <c r="B667" s="5" t="n"/>
      <c r="C667" s="5" t="n"/>
      <c r="D667" s="5" t="n"/>
      <c r="E667" s="5" t="n"/>
      <c r="F667" s="6">
        <f>IF(C667&amp;""="","",IFERROR(INDEX('الطلاب'!$B$6:$B$505,MATCH(C667&amp;"",'الطلاب'!$A$6:$A$505,0))&amp;"","كود غير موجود"))</f>
        <v/>
      </c>
      <c r="G667" s="6">
        <f>IF(OR(B667&amp;""="",C667&amp;""=""),"",IF(COUNTIFS('الطلاب'!$A$6:$A$505,C667&amp;"",'الطلاب'!$D$6:$D$505,B667&amp;"")=0,"الطالب غير مسجل في المجموعة",""))</f>
        <v/>
      </c>
    </row>
    <row r="668">
      <c r="A668" s="13" t="n"/>
      <c r="B668" s="5" t="n"/>
      <c r="C668" s="5" t="n"/>
      <c r="D668" s="5" t="n"/>
      <c r="E668" s="5" t="n"/>
      <c r="F668" s="6">
        <f>IF(C668&amp;""="","",IFERROR(INDEX('الطلاب'!$B$6:$B$505,MATCH(C668&amp;"",'الطلاب'!$A$6:$A$505,0))&amp;"","كود غير موجود"))</f>
        <v/>
      </c>
      <c r="G668" s="6">
        <f>IF(OR(B668&amp;""="",C668&amp;""=""),"",IF(COUNTIFS('الطلاب'!$A$6:$A$505,C668&amp;"",'الطلاب'!$D$6:$D$505,B668&amp;"")=0,"الطالب غير مسجل في المجموعة",""))</f>
        <v/>
      </c>
    </row>
    <row r="669">
      <c r="A669" s="13" t="n"/>
      <c r="B669" s="5" t="n"/>
      <c r="C669" s="5" t="n"/>
      <c r="D669" s="5" t="n"/>
      <c r="E669" s="5" t="n"/>
      <c r="F669" s="6">
        <f>IF(C669&amp;""="","",IFERROR(INDEX('الطلاب'!$B$6:$B$505,MATCH(C669&amp;"",'الطلاب'!$A$6:$A$505,0))&amp;"","كود غير موجود"))</f>
        <v/>
      </c>
      <c r="G669" s="6">
        <f>IF(OR(B669&amp;""="",C669&amp;""=""),"",IF(COUNTIFS('الطلاب'!$A$6:$A$505,C669&amp;"",'الطلاب'!$D$6:$D$505,B669&amp;"")=0,"الطالب غير مسجل في المجموعة",""))</f>
        <v/>
      </c>
    </row>
    <row r="670">
      <c r="A670" s="13" t="n"/>
      <c r="B670" s="5" t="n"/>
      <c r="C670" s="5" t="n"/>
      <c r="D670" s="5" t="n"/>
      <c r="E670" s="5" t="n"/>
      <c r="F670" s="6">
        <f>IF(C670&amp;""="","",IFERROR(INDEX('الطلاب'!$B$6:$B$505,MATCH(C670&amp;"",'الطلاب'!$A$6:$A$505,0))&amp;"","كود غير موجود"))</f>
        <v/>
      </c>
      <c r="G670" s="6">
        <f>IF(OR(B670&amp;""="",C670&amp;""=""),"",IF(COUNTIFS('الطلاب'!$A$6:$A$505,C670&amp;"",'الطلاب'!$D$6:$D$505,B670&amp;"")=0,"الطالب غير مسجل في المجموعة",""))</f>
        <v/>
      </c>
    </row>
    <row r="671">
      <c r="A671" s="13" t="n"/>
      <c r="B671" s="5" t="n"/>
      <c r="C671" s="5" t="n"/>
      <c r="D671" s="5" t="n"/>
      <c r="E671" s="5" t="n"/>
      <c r="F671" s="6">
        <f>IF(C671&amp;""="","",IFERROR(INDEX('الطلاب'!$B$6:$B$505,MATCH(C671&amp;"",'الطلاب'!$A$6:$A$505,0))&amp;"","كود غير موجود"))</f>
        <v/>
      </c>
      <c r="G671" s="6">
        <f>IF(OR(B671&amp;""="",C671&amp;""=""),"",IF(COUNTIFS('الطلاب'!$A$6:$A$505,C671&amp;"",'الطلاب'!$D$6:$D$505,B671&amp;"")=0,"الطالب غير مسجل في المجموعة",""))</f>
        <v/>
      </c>
    </row>
    <row r="672">
      <c r="A672" s="13" t="n"/>
      <c r="B672" s="5" t="n"/>
      <c r="C672" s="5" t="n"/>
      <c r="D672" s="5" t="n"/>
      <c r="E672" s="5" t="n"/>
      <c r="F672" s="6">
        <f>IF(C672&amp;""="","",IFERROR(INDEX('الطلاب'!$B$6:$B$505,MATCH(C672&amp;"",'الطلاب'!$A$6:$A$505,0))&amp;"","كود غير موجود"))</f>
        <v/>
      </c>
      <c r="G672" s="6">
        <f>IF(OR(B672&amp;""="",C672&amp;""=""),"",IF(COUNTIFS('الطلاب'!$A$6:$A$505,C672&amp;"",'الطلاب'!$D$6:$D$505,B672&amp;"")=0,"الطالب غير مسجل في المجموعة",""))</f>
        <v/>
      </c>
    </row>
    <row r="673">
      <c r="A673" s="13" t="n"/>
      <c r="B673" s="5" t="n"/>
      <c r="C673" s="5" t="n"/>
      <c r="D673" s="5" t="n"/>
      <c r="E673" s="5" t="n"/>
      <c r="F673" s="6">
        <f>IF(C673&amp;""="","",IFERROR(INDEX('الطلاب'!$B$6:$B$505,MATCH(C673&amp;"",'الطلاب'!$A$6:$A$505,0))&amp;"","كود غير موجود"))</f>
        <v/>
      </c>
      <c r="G673" s="6">
        <f>IF(OR(B673&amp;""="",C673&amp;""=""),"",IF(COUNTIFS('الطلاب'!$A$6:$A$505,C673&amp;"",'الطلاب'!$D$6:$D$505,B673&amp;"")=0,"الطالب غير مسجل في المجموعة",""))</f>
        <v/>
      </c>
    </row>
    <row r="674">
      <c r="A674" s="13" t="n"/>
      <c r="B674" s="5" t="n"/>
      <c r="C674" s="5" t="n"/>
      <c r="D674" s="5" t="n"/>
      <c r="E674" s="5" t="n"/>
      <c r="F674" s="6">
        <f>IF(C674&amp;""="","",IFERROR(INDEX('الطلاب'!$B$6:$B$505,MATCH(C674&amp;"",'الطلاب'!$A$6:$A$505,0))&amp;"","كود غير موجود"))</f>
        <v/>
      </c>
      <c r="G674" s="6">
        <f>IF(OR(B674&amp;""="",C674&amp;""=""),"",IF(COUNTIFS('الطلاب'!$A$6:$A$505,C674&amp;"",'الطلاب'!$D$6:$D$505,B674&amp;"")=0,"الطالب غير مسجل في المجموعة",""))</f>
        <v/>
      </c>
    </row>
    <row r="675">
      <c r="A675" s="13" t="n"/>
      <c r="B675" s="5" t="n"/>
      <c r="C675" s="5" t="n"/>
      <c r="D675" s="5" t="n"/>
      <c r="E675" s="5" t="n"/>
      <c r="F675" s="6">
        <f>IF(C675&amp;""="","",IFERROR(INDEX('الطلاب'!$B$6:$B$505,MATCH(C675&amp;"",'الطلاب'!$A$6:$A$505,0))&amp;"","كود غير موجود"))</f>
        <v/>
      </c>
      <c r="G675" s="6">
        <f>IF(OR(B675&amp;""="",C675&amp;""=""),"",IF(COUNTIFS('الطلاب'!$A$6:$A$505,C675&amp;"",'الطلاب'!$D$6:$D$505,B675&amp;"")=0,"الطالب غير مسجل في المجموعة",""))</f>
        <v/>
      </c>
    </row>
    <row r="676">
      <c r="A676" s="13" t="n"/>
      <c r="B676" s="5" t="n"/>
      <c r="C676" s="5" t="n"/>
      <c r="D676" s="5" t="n"/>
      <c r="E676" s="5" t="n"/>
      <c r="F676" s="6">
        <f>IF(C676&amp;""="","",IFERROR(INDEX('الطلاب'!$B$6:$B$505,MATCH(C676&amp;"",'الطلاب'!$A$6:$A$505,0))&amp;"","كود غير موجود"))</f>
        <v/>
      </c>
      <c r="G676" s="6">
        <f>IF(OR(B676&amp;""="",C676&amp;""=""),"",IF(COUNTIFS('الطلاب'!$A$6:$A$505,C676&amp;"",'الطلاب'!$D$6:$D$505,B676&amp;"")=0,"الطالب غير مسجل في المجموعة",""))</f>
        <v/>
      </c>
    </row>
    <row r="677">
      <c r="A677" s="13" t="n"/>
      <c r="B677" s="5" t="n"/>
      <c r="C677" s="5" t="n"/>
      <c r="D677" s="5" t="n"/>
      <c r="E677" s="5" t="n"/>
      <c r="F677" s="6">
        <f>IF(C677&amp;""="","",IFERROR(INDEX('الطلاب'!$B$6:$B$505,MATCH(C677&amp;"",'الطلاب'!$A$6:$A$505,0))&amp;"","كود غير موجود"))</f>
        <v/>
      </c>
      <c r="G677" s="6">
        <f>IF(OR(B677&amp;""="",C677&amp;""=""),"",IF(COUNTIFS('الطلاب'!$A$6:$A$505,C677&amp;"",'الطلاب'!$D$6:$D$505,B677&amp;"")=0,"الطالب غير مسجل في المجموعة",""))</f>
        <v/>
      </c>
    </row>
    <row r="678">
      <c r="A678" s="13" t="n"/>
      <c r="B678" s="5" t="n"/>
      <c r="C678" s="5" t="n"/>
      <c r="D678" s="5" t="n"/>
      <c r="E678" s="5" t="n"/>
      <c r="F678" s="6">
        <f>IF(C678&amp;""="","",IFERROR(INDEX('الطلاب'!$B$6:$B$505,MATCH(C678&amp;"",'الطلاب'!$A$6:$A$505,0))&amp;"","كود غير موجود"))</f>
        <v/>
      </c>
      <c r="G678" s="6">
        <f>IF(OR(B678&amp;""="",C678&amp;""=""),"",IF(COUNTIFS('الطلاب'!$A$6:$A$505,C678&amp;"",'الطلاب'!$D$6:$D$505,B678&amp;"")=0,"الطالب غير مسجل في المجموعة",""))</f>
        <v/>
      </c>
    </row>
    <row r="679">
      <c r="A679" s="13" t="n"/>
      <c r="B679" s="5" t="n"/>
      <c r="C679" s="5" t="n"/>
      <c r="D679" s="5" t="n"/>
      <c r="E679" s="5" t="n"/>
      <c r="F679" s="6">
        <f>IF(C679&amp;""="","",IFERROR(INDEX('الطلاب'!$B$6:$B$505,MATCH(C679&amp;"",'الطلاب'!$A$6:$A$505,0))&amp;"","كود غير موجود"))</f>
        <v/>
      </c>
      <c r="G679" s="6">
        <f>IF(OR(B679&amp;""="",C679&amp;""=""),"",IF(COUNTIFS('الطلاب'!$A$6:$A$505,C679&amp;"",'الطلاب'!$D$6:$D$505,B679&amp;"")=0,"الطالب غير مسجل في المجموعة",""))</f>
        <v/>
      </c>
    </row>
    <row r="680">
      <c r="A680" s="13" t="n"/>
      <c r="B680" s="5" t="n"/>
      <c r="C680" s="5" t="n"/>
      <c r="D680" s="5" t="n"/>
      <c r="E680" s="5" t="n"/>
      <c r="F680" s="6">
        <f>IF(C680&amp;""="","",IFERROR(INDEX('الطلاب'!$B$6:$B$505,MATCH(C680&amp;"",'الطلاب'!$A$6:$A$505,0))&amp;"","كود غير موجود"))</f>
        <v/>
      </c>
      <c r="G680" s="6">
        <f>IF(OR(B680&amp;""="",C680&amp;""=""),"",IF(COUNTIFS('الطلاب'!$A$6:$A$505,C680&amp;"",'الطلاب'!$D$6:$D$505,B680&amp;"")=0,"الطالب غير مسجل في المجموعة",""))</f>
        <v/>
      </c>
    </row>
    <row r="681">
      <c r="A681" s="13" t="n"/>
      <c r="B681" s="5" t="n"/>
      <c r="C681" s="5" t="n"/>
      <c r="D681" s="5" t="n"/>
      <c r="E681" s="5" t="n"/>
      <c r="F681" s="6">
        <f>IF(C681&amp;""="","",IFERROR(INDEX('الطلاب'!$B$6:$B$505,MATCH(C681&amp;"",'الطلاب'!$A$6:$A$505,0))&amp;"","كود غير موجود"))</f>
        <v/>
      </c>
      <c r="G681" s="6">
        <f>IF(OR(B681&amp;""="",C681&amp;""=""),"",IF(COUNTIFS('الطلاب'!$A$6:$A$505,C681&amp;"",'الطلاب'!$D$6:$D$505,B681&amp;"")=0,"الطالب غير مسجل في المجموعة",""))</f>
        <v/>
      </c>
    </row>
    <row r="682">
      <c r="A682" s="13" t="n"/>
      <c r="B682" s="5" t="n"/>
      <c r="C682" s="5" t="n"/>
      <c r="D682" s="5" t="n"/>
      <c r="E682" s="5" t="n"/>
      <c r="F682" s="6">
        <f>IF(C682&amp;""="","",IFERROR(INDEX('الطلاب'!$B$6:$B$505,MATCH(C682&amp;"",'الطلاب'!$A$6:$A$505,0))&amp;"","كود غير موجود"))</f>
        <v/>
      </c>
      <c r="G682" s="6">
        <f>IF(OR(B682&amp;""="",C682&amp;""=""),"",IF(COUNTIFS('الطلاب'!$A$6:$A$505,C682&amp;"",'الطلاب'!$D$6:$D$505,B682&amp;"")=0,"الطالب غير مسجل في المجموعة",""))</f>
        <v/>
      </c>
    </row>
    <row r="683">
      <c r="A683" s="13" t="n"/>
      <c r="B683" s="5" t="n"/>
      <c r="C683" s="5" t="n"/>
      <c r="D683" s="5" t="n"/>
      <c r="E683" s="5" t="n"/>
      <c r="F683" s="6">
        <f>IF(C683&amp;""="","",IFERROR(INDEX('الطلاب'!$B$6:$B$505,MATCH(C683&amp;"",'الطلاب'!$A$6:$A$505,0))&amp;"","كود غير موجود"))</f>
        <v/>
      </c>
      <c r="G683" s="6">
        <f>IF(OR(B683&amp;""="",C683&amp;""=""),"",IF(COUNTIFS('الطلاب'!$A$6:$A$505,C683&amp;"",'الطلاب'!$D$6:$D$505,B683&amp;"")=0,"الطالب غير مسجل في المجموعة",""))</f>
        <v/>
      </c>
    </row>
    <row r="684">
      <c r="A684" s="13" t="n"/>
      <c r="B684" s="5" t="n"/>
      <c r="C684" s="5" t="n"/>
      <c r="D684" s="5" t="n"/>
      <c r="E684" s="5" t="n"/>
      <c r="F684" s="6">
        <f>IF(C684&amp;""="","",IFERROR(INDEX('الطلاب'!$B$6:$B$505,MATCH(C684&amp;"",'الطلاب'!$A$6:$A$505,0))&amp;"","كود غير موجود"))</f>
        <v/>
      </c>
      <c r="G684" s="6">
        <f>IF(OR(B684&amp;""="",C684&amp;""=""),"",IF(COUNTIFS('الطلاب'!$A$6:$A$505,C684&amp;"",'الطلاب'!$D$6:$D$505,B684&amp;"")=0,"الطالب غير مسجل في المجموعة",""))</f>
        <v/>
      </c>
    </row>
    <row r="685">
      <c r="A685" s="13" t="n"/>
      <c r="B685" s="5" t="n"/>
      <c r="C685" s="5" t="n"/>
      <c r="D685" s="5" t="n"/>
      <c r="E685" s="5" t="n"/>
      <c r="F685" s="6">
        <f>IF(C685&amp;""="","",IFERROR(INDEX('الطلاب'!$B$6:$B$505,MATCH(C685&amp;"",'الطلاب'!$A$6:$A$505,0))&amp;"","كود غير موجود"))</f>
        <v/>
      </c>
      <c r="G685" s="6">
        <f>IF(OR(B685&amp;""="",C685&amp;""=""),"",IF(COUNTIFS('الطلاب'!$A$6:$A$505,C685&amp;"",'الطلاب'!$D$6:$D$505,B685&amp;"")=0,"الطالب غير مسجل في المجموعة",""))</f>
        <v/>
      </c>
    </row>
    <row r="686">
      <c r="A686" s="13" t="n"/>
      <c r="B686" s="5" t="n"/>
      <c r="C686" s="5" t="n"/>
      <c r="D686" s="5" t="n"/>
      <c r="E686" s="5" t="n"/>
      <c r="F686" s="6">
        <f>IF(C686&amp;""="","",IFERROR(INDEX('الطلاب'!$B$6:$B$505,MATCH(C686&amp;"",'الطلاب'!$A$6:$A$505,0))&amp;"","كود غير موجود"))</f>
        <v/>
      </c>
      <c r="G686" s="6">
        <f>IF(OR(B686&amp;""="",C686&amp;""=""),"",IF(COUNTIFS('الطلاب'!$A$6:$A$505,C686&amp;"",'الطلاب'!$D$6:$D$505,B686&amp;"")=0,"الطالب غير مسجل في المجموعة",""))</f>
        <v/>
      </c>
    </row>
    <row r="687">
      <c r="A687" s="13" t="n"/>
      <c r="B687" s="5" t="n"/>
      <c r="C687" s="5" t="n"/>
      <c r="D687" s="5" t="n"/>
      <c r="E687" s="5" t="n"/>
      <c r="F687" s="6">
        <f>IF(C687&amp;""="","",IFERROR(INDEX('الطلاب'!$B$6:$B$505,MATCH(C687&amp;"",'الطلاب'!$A$6:$A$505,0))&amp;"","كود غير موجود"))</f>
        <v/>
      </c>
      <c r="G687" s="6">
        <f>IF(OR(B687&amp;""="",C687&amp;""=""),"",IF(COUNTIFS('الطلاب'!$A$6:$A$505,C687&amp;"",'الطلاب'!$D$6:$D$505,B687&amp;"")=0,"الطالب غير مسجل في المجموعة",""))</f>
        <v/>
      </c>
    </row>
    <row r="688">
      <c r="A688" s="13" t="n"/>
      <c r="B688" s="5" t="n"/>
      <c r="C688" s="5" t="n"/>
      <c r="D688" s="5" t="n"/>
      <c r="E688" s="5" t="n"/>
      <c r="F688" s="6">
        <f>IF(C688&amp;""="","",IFERROR(INDEX('الطلاب'!$B$6:$B$505,MATCH(C688&amp;"",'الطلاب'!$A$6:$A$505,0))&amp;"","كود غير موجود"))</f>
        <v/>
      </c>
      <c r="G688" s="6">
        <f>IF(OR(B688&amp;""="",C688&amp;""=""),"",IF(COUNTIFS('الطلاب'!$A$6:$A$505,C688&amp;"",'الطلاب'!$D$6:$D$505,B688&amp;"")=0,"الطالب غير مسجل في المجموعة",""))</f>
        <v/>
      </c>
    </row>
    <row r="689">
      <c r="A689" s="13" t="n"/>
      <c r="B689" s="5" t="n"/>
      <c r="C689" s="5" t="n"/>
      <c r="D689" s="5" t="n"/>
      <c r="E689" s="5" t="n"/>
      <c r="F689" s="6">
        <f>IF(C689&amp;""="","",IFERROR(INDEX('الطلاب'!$B$6:$B$505,MATCH(C689&amp;"",'الطلاب'!$A$6:$A$505,0))&amp;"","كود غير موجود"))</f>
        <v/>
      </c>
      <c r="G689" s="6">
        <f>IF(OR(B689&amp;""="",C689&amp;""=""),"",IF(COUNTIFS('الطلاب'!$A$6:$A$505,C689&amp;"",'الطلاب'!$D$6:$D$505,B689&amp;"")=0,"الطالب غير مسجل في المجموعة",""))</f>
        <v/>
      </c>
    </row>
    <row r="690">
      <c r="A690" s="13" t="n"/>
      <c r="B690" s="5" t="n"/>
      <c r="C690" s="5" t="n"/>
      <c r="D690" s="5" t="n"/>
      <c r="E690" s="5" t="n"/>
      <c r="F690" s="6">
        <f>IF(C690&amp;""="","",IFERROR(INDEX('الطلاب'!$B$6:$B$505,MATCH(C690&amp;"",'الطلاب'!$A$6:$A$505,0))&amp;"","كود غير موجود"))</f>
        <v/>
      </c>
      <c r="G690" s="6">
        <f>IF(OR(B690&amp;""="",C690&amp;""=""),"",IF(COUNTIFS('الطلاب'!$A$6:$A$505,C690&amp;"",'الطلاب'!$D$6:$D$505,B690&amp;"")=0,"الطالب غير مسجل في المجموعة",""))</f>
        <v/>
      </c>
    </row>
    <row r="691">
      <c r="A691" s="13" t="n"/>
      <c r="B691" s="5" t="n"/>
      <c r="C691" s="5" t="n"/>
      <c r="D691" s="5" t="n"/>
      <c r="E691" s="5" t="n"/>
      <c r="F691" s="6">
        <f>IF(C691&amp;""="","",IFERROR(INDEX('الطلاب'!$B$6:$B$505,MATCH(C691&amp;"",'الطلاب'!$A$6:$A$505,0))&amp;"","كود غير موجود"))</f>
        <v/>
      </c>
      <c r="G691" s="6">
        <f>IF(OR(B691&amp;""="",C691&amp;""=""),"",IF(COUNTIFS('الطلاب'!$A$6:$A$505,C691&amp;"",'الطلاب'!$D$6:$D$505,B691&amp;"")=0,"الطالب غير مسجل في المجموعة",""))</f>
        <v/>
      </c>
    </row>
    <row r="692">
      <c r="A692" s="13" t="n"/>
      <c r="B692" s="5" t="n"/>
      <c r="C692" s="5" t="n"/>
      <c r="D692" s="5" t="n"/>
      <c r="E692" s="5" t="n"/>
      <c r="F692" s="6">
        <f>IF(C692&amp;""="","",IFERROR(INDEX('الطلاب'!$B$6:$B$505,MATCH(C692&amp;"",'الطلاب'!$A$6:$A$505,0))&amp;"","كود غير موجود"))</f>
        <v/>
      </c>
      <c r="G692" s="6">
        <f>IF(OR(B692&amp;""="",C692&amp;""=""),"",IF(COUNTIFS('الطلاب'!$A$6:$A$505,C692&amp;"",'الطلاب'!$D$6:$D$505,B692&amp;"")=0,"الطالب غير مسجل في المجموعة",""))</f>
        <v/>
      </c>
    </row>
    <row r="693">
      <c r="A693" s="13" t="n"/>
      <c r="B693" s="5" t="n"/>
      <c r="C693" s="5" t="n"/>
      <c r="D693" s="5" t="n"/>
      <c r="E693" s="5" t="n"/>
      <c r="F693" s="6">
        <f>IF(C693&amp;""="","",IFERROR(INDEX('الطلاب'!$B$6:$B$505,MATCH(C693&amp;"",'الطلاب'!$A$6:$A$505,0))&amp;"","كود غير موجود"))</f>
        <v/>
      </c>
      <c r="G693" s="6">
        <f>IF(OR(B693&amp;""="",C693&amp;""=""),"",IF(COUNTIFS('الطلاب'!$A$6:$A$505,C693&amp;"",'الطلاب'!$D$6:$D$505,B693&amp;"")=0,"الطالب غير مسجل في المجموعة",""))</f>
        <v/>
      </c>
    </row>
    <row r="694">
      <c r="A694" s="13" t="n"/>
      <c r="B694" s="5" t="n"/>
      <c r="C694" s="5" t="n"/>
      <c r="D694" s="5" t="n"/>
      <c r="E694" s="5" t="n"/>
      <c r="F694" s="6">
        <f>IF(C694&amp;""="","",IFERROR(INDEX('الطلاب'!$B$6:$B$505,MATCH(C694&amp;"",'الطلاب'!$A$6:$A$505,0))&amp;"","كود غير موجود"))</f>
        <v/>
      </c>
      <c r="G694" s="6">
        <f>IF(OR(B694&amp;""="",C694&amp;""=""),"",IF(COUNTIFS('الطلاب'!$A$6:$A$505,C694&amp;"",'الطلاب'!$D$6:$D$505,B694&amp;"")=0,"الطالب غير مسجل في المجموعة",""))</f>
        <v/>
      </c>
    </row>
    <row r="695">
      <c r="A695" s="13" t="n"/>
      <c r="B695" s="5" t="n"/>
      <c r="C695" s="5" t="n"/>
      <c r="D695" s="5" t="n"/>
      <c r="E695" s="5" t="n"/>
      <c r="F695" s="6">
        <f>IF(C695&amp;""="","",IFERROR(INDEX('الطلاب'!$B$6:$B$505,MATCH(C695&amp;"",'الطلاب'!$A$6:$A$505,0))&amp;"","كود غير موجود"))</f>
        <v/>
      </c>
      <c r="G695" s="6">
        <f>IF(OR(B695&amp;""="",C695&amp;""=""),"",IF(COUNTIFS('الطلاب'!$A$6:$A$505,C695&amp;"",'الطلاب'!$D$6:$D$505,B695&amp;"")=0,"الطالب غير مسجل في المجموعة",""))</f>
        <v/>
      </c>
    </row>
    <row r="696">
      <c r="A696" s="13" t="n"/>
      <c r="B696" s="5" t="n"/>
      <c r="C696" s="5" t="n"/>
      <c r="D696" s="5" t="n"/>
      <c r="E696" s="5" t="n"/>
      <c r="F696" s="6">
        <f>IF(C696&amp;""="","",IFERROR(INDEX('الطلاب'!$B$6:$B$505,MATCH(C696&amp;"",'الطلاب'!$A$6:$A$505,0))&amp;"","كود غير موجود"))</f>
        <v/>
      </c>
      <c r="G696" s="6">
        <f>IF(OR(B696&amp;""="",C696&amp;""=""),"",IF(COUNTIFS('الطلاب'!$A$6:$A$505,C696&amp;"",'الطلاب'!$D$6:$D$505,B696&amp;"")=0,"الطالب غير مسجل في المجموعة",""))</f>
        <v/>
      </c>
    </row>
    <row r="697">
      <c r="A697" s="13" t="n"/>
      <c r="B697" s="5" t="n"/>
      <c r="C697" s="5" t="n"/>
      <c r="D697" s="5" t="n"/>
      <c r="E697" s="5" t="n"/>
      <c r="F697" s="6">
        <f>IF(C697&amp;""="","",IFERROR(INDEX('الطلاب'!$B$6:$B$505,MATCH(C697&amp;"",'الطلاب'!$A$6:$A$505,0))&amp;"","كود غير موجود"))</f>
        <v/>
      </c>
      <c r="G697" s="6">
        <f>IF(OR(B697&amp;""="",C697&amp;""=""),"",IF(COUNTIFS('الطلاب'!$A$6:$A$505,C697&amp;"",'الطلاب'!$D$6:$D$505,B697&amp;"")=0,"الطالب غير مسجل في المجموعة",""))</f>
        <v/>
      </c>
    </row>
    <row r="698">
      <c r="A698" s="13" t="n"/>
      <c r="B698" s="5" t="n"/>
      <c r="C698" s="5" t="n"/>
      <c r="D698" s="5" t="n"/>
      <c r="E698" s="5" t="n"/>
      <c r="F698" s="6">
        <f>IF(C698&amp;""="","",IFERROR(INDEX('الطلاب'!$B$6:$B$505,MATCH(C698&amp;"",'الطلاب'!$A$6:$A$505,0))&amp;"","كود غير موجود"))</f>
        <v/>
      </c>
      <c r="G698" s="6">
        <f>IF(OR(B698&amp;""="",C698&amp;""=""),"",IF(COUNTIFS('الطلاب'!$A$6:$A$505,C698&amp;"",'الطلاب'!$D$6:$D$505,B698&amp;"")=0,"الطالب غير مسجل في المجموعة",""))</f>
        <v/>
      </c>
    </row>
    <row r="699">
      <c r="A699" s="13" t="n"/>
      <c r="B699" s="5" t="n"/>
      <c r="C699" s="5" t="n"/>
      <c r="D699" s="5" t="n"/>
      <c r="E699" s="5" t="n"/>
      <c r="F699" s="6">
        <f>IF(C699&amp;""="","",IFERROR(INDEX('الطلاب'!$B$6:$B$505,MATCH(C699&amp;"",'الطلاب'!$A$6:$A$505,0))&amp;"","كود غير موجود"))</f>
        <v/>
      </c>
      <c r="G699" s="6">
        <f>IF(OR(B699&amp;""="",C699&amp;""=""),"",IF(COUNTIFS('الطلاب'!$A$6:$A$505,C699&amp;"",'الطلاب'!$D$6:$D$505,B699&amp;"")=0,"الطالب غير مسجل في المجموعة",""))</f>
        <v/>
      </c>
    </row>
    <row r="700">
      <c r="A700" s="13" t="n"/>
      <c r="B700" s="5" t="n"/>
      <c r="C700" s="5" t="n"/>
      <c r="D700" s="5" t="n"/>
      <c r="E700" s="5" t="n"/>
      <c r="F700" s="6">
        <f>IF(C700&amp;""="","",IFERROR(INDEX('الطلاب'!$B$6:$B$505,MATCH(C700&amp;"",'الطلاب'!$A$6:$A$505,0))&amp;"","كود غير موجود"))</f>
        <v/>
      </c>
      <c r="G700" s="6">
        <f>IF(OR(B700&amp;""="",C700&amp;""=""),"",IF(COUNTIFS('الطلاب'!$A$6:$A$505,C700&amp;"",'الطلاب'!$D$6:$D$505,B700&amp;"")=0,"الطالب غير مسجل في المجموعة",""))</f>
        <v/>
      </c>
    </row>
    <row r="701">
      <c r="A701" s="13" t="n"/>
      <c r="B701" s="5" t="n"/>
      <c r="C701" s="5" t="n"/>
      <c r="D701" s="5" t="n"/>
      <c r="E701" s="5" t="n"/>
      <c r="F701" s="6">
        <f>IF(C701&amp;""="","",IFERROR(INDEX('الطلاب'!$B$6:$B$505,MATCH(C701&amp;"",'الطلاب'!$A$6:$A$505,0))&amp;"","كود غير موجود"))</f>
        <v/>
      </c>
      <c r="G701" s="6">
        <f>IF(OR(B701&amp;""="",C701&amp;""=""),"",IF(COUNTIFS('الطلاب'!$A$6:$A$505,C701&amp;"",'الطلاب'!$D$6:$D$505,B701&amp;"")=0,"الطالب غير مسجل في المجموعة",""))</f>
        <v/>
      </c>
    </row>
    <row r="702">
      <c r="A702" s="13" t="n"/>
      <c r="B702" s="5" t="n"/>
      <c r="C702" s="5" t="n"/>
      <c r="D702" s="5" t="n"/>
      <c r="E702" s="5" t="n"/>
      <c r="F702" s="6">
        <f>IF(C702&amp;""="","",IFERROR(INDEX('الطلاب'!$B$6:$B$505,MATCH(C702&amp;"",'الطلاب'!$A$6:$A$505,0))&amp;"","كود غير موجود"))</f>
        <v/>
      </c>
      <c r="G702" s="6">
        <f>IF(OR(B702&amp;""="",C702&amp;""=""),"",IF(COUNTIFS('الطلاب'!$A$6:$A$505,C702&amp;"",'الطلاب'!$D$6:$D$505,B702&amp;"")=0,"الطالب غير مسجل في المجموعة",""))</f>
        <v/>
      </c>
    </row>
    <row r="703">
      <c r="A703" s="13" t="n"/>
      <c r="B703" s="5" t="n"/>
      <c r="C703" s="5" t="n"/>
      <c r="D703" s="5" t="n"/>
      <c r="E703" s="5" t="n"/>
      <c r="F703" s="6">
        <f>IF(C703&amp;""="","",IFERROR(INDEX('الطلاب'!$B$6:$B$505,MATCH(C703&amp;"",'الطلاب'!$A$6:$A$505,0))&amp;"","كود غير موجود"))</f>
        <v/>
      </c>
      <c r="G703" s="6">
        <f>IF(OR(B703&amp;""="",C703&amp;""=""),"",IF(COUNTIFS('الطلاب'!$A$6:$A$505,C703&amp;"",'الطلاب'!$D$6:$D$505,B703&amp;"")=0,"الطالب غير مسجل في المجموعة",""))</f>
        <v/>
      </c>
    </row>
    <row r="704">
      <c r="A704" s="13" t="n"/>
      <c r="B704" s="5" t="n"/>
      <c r="C704" s="5" t="n"/>
      <c r="D704" s="5" t="n"/>
      <c r="E704" s="5" t="n"/>
      <c r="F704" s="6">
        <f>IF(C704&amp;""="","",IFERROR(INDEX('الطلاب'!$B$6:$B$505,MATCH(C704&amp;"",'الطلاب'!$A$6:$A$505,0))&amp;"","كود غير موجود"))</f>
        <v/>
      </c>
      <c r="G704" s="6">
        <f>IF(OR(B704&amp;""="",C704&amp;""=""),"",IF(COUNTIFS('الطلاب'!$A$6:$A$505,C704&amp;"",'الطلاب'!$D$6:$D$505,B704&amp;"")=0,"الطالب غير مسجل في المجموعة",""))</f>
        <v/>
      </c>
    </row>
    <row r="705">
      <c r="A705" s="13" t="n"/>
      <c r="B705" s="5" t="n"/>
      <c r="C705" s="5" t="n"/>
      <c r="D705" s="5" t="n"/>
      <c r="E705" s="5" t="n"/>
      <c r="F705" s="6">
        <f>IF(C705&amp;""="","",IFERROR(INDEX('الطلاب'!$B$6:$B$505,MATCH(C705&amp;"",'الطلاب'!$A$6:$A$505,0))&amp;"","كود غير موجود"))</f>
        <v/>
      </c>
      <c r="G705" s="6">
        <f>IF(OR(B705&amp;""="",C705&amp;""=""),"",IF(COUNTIFS('الطلاب'!$A$6:$A$505,C705&amp;"",'الطلاب'!$D$6:$D$505,B705&amp;"")=0,"الطالب غير مسجل في المجموعة",""))</f>
        <v/>
      </c>
    </row>
    <row r="706">
      <c r="A706" s="13" t="n"/>
      <c r="B706" s="5" t="n"/>
      <c r="C706" s="5" t="n"/>
      <c r="D706" s="5" t="n"/>
      <c r="E706" s="5" t="n"/>
      <c r="F706" s="6">
        <f>IF(C706&amp;""="","",IFERROR(INDEX('الطلاب'!$B$6:$B$505,MATCH(C706&amp;"",'الطلاب'!$A$6:$A$505,0))&amp;"","كود غير موجود"))</f>
        <v/>
      </c>
      <c r="G706" s="6">
        <f>IF(OR(B706&amp;""="",C706&amp;""=""),"",IF(COUNTIFS('الطلاب'!$A$6:$A$505,C706&amp;"",'الطلاب'!$D$6:$D$505,B706&amp;"")=0,"الطالب غير مسجل في المجموعة",""))</f>
        <v/>
      </c>
    </row>
    <row r="707">
      <c r="A707" s="13" t="n"/>
      <c r="B707" s="5" t="n"/>
      <c r="C707" s="5" t="n"/>
      <c r="D707" s="5" t="n"/>
      <c r="E707" s="5" t="n"/>
      <c r="F707" s="6">
        <f>IF(C707&amp;""="","",IFERROR(INDEX('الطلاب'!$B$6:$B$505,MATCH(C707&amp;"",'الطلاب'!$A$6:$A$505,0))&amp;"","كود غير موجود"))</f>
        <v/>
      </c>
      <c r="G707" s="6">
        <f>IF(OR(B707&amp;""="",C707&amp;""=""),"",IF(COUNTIFS('الطلاب'!$A$6:$A$505,C707&amp;"",'الطلاب'!$D$6:$D$505,B707&amp;"")=0,"الطالب غير مسجل في المجموعة",""))</f>
        <v/>
      </c>
    </row>
    <row r="708">
      <c r="A708" s="13" t="n"/>
      <c r="B708" s="5" t="n"/>
      <c r="C708" s="5" t="n"/>
      <c r="D708" s="5" t="n"/>
      <c r="E708" s="5" t="n"/>
      <c r="F708" s="6">
        <f>IF(C708&amp;""="","",IFERROR(INDEX('الطلاب'!$B$6:$B$505,MATCH(C708&amp;"",'الطلاب'!$A$6:$A$505,0))&amp;"","كود غير موجود"))</f>
        <v/>
      </c>
      <c r="G708" s="6">
        <f>IF(OR(B708&amp;""="",C708&amp;""=""),"",IF(COUNTIFS('الطلاب'!$A$6:$A$505,C708&amp;"",'الطلاب'!$D$6:$D$505,B708&amp;"")=0,"الطالب غير مسجل في المجموعة",""))</f>
        <v/>
      </c>
    </row>
    <row r="709">
      <c r="A709" s="13" t="n"/>
      <c r="B709" s="5" t="n"/>
      <c r="C709" s="5" t="n"/>
      <c r="D709" s="5" t="n"/>
      <c r="E709" s="5" t="n"/>
      <c r="F709" s="6">
        <f>IF(C709&amp;""="","",IFERROR(INDEX('الطلاب'!$B$6:$B$505,MATCH(C709&amp;"",'الطلاب'!$A$6:$A$505,0))&amp;"","كود غير موجود"))</f>
        <v/>
      </c>
      <c r="G709" s="6">
        <f>IF(OR(B709&amp;""="",C709&amp;""=""),"",IF(COUNTIFS('الطلاب'!$A$6:$A$505,C709&amp;"",'الطلاب'!$D$6:$D$505,B709&amp;"")=0,"الطالب غير مسجل في المجموعة",""))</f>
        <v/>
      </c>
    </row>
    <row r="710">
      <c r="A710" s="13" t="n"/>
      <c r="B710" s="5" t="n"/>
      <c r="C710" s="5" t="n"/>
      <c r="D710" s="5" t="n"/>
      <c r="E710" s="5" t="n"/>
      <c r="F710" s="6">
        <f>IF(C710&amp;""="","",IFERROR(INDEX('الطلاب'!$B$6:$B$505,MATCH(C710&amp;"",'الطلاب'!$A$6:$A$505,0))&amp;"","كود غير موجود"))</f>
        <v/>
      </c>
      <c r="G710" s="6">
        <f>IF(OR(B710&amp;""="",C710&amp;""=""),"",IF(COUNTIFS('الطلاب'!$A$6:$A$505,C710&amp;"",'الطلاب'!$D$6:$D$505,B710&amp;"")=0,"الطالب غير مسجل في المجموعة",""))</f>
        <v/>
      </c>
    </row>
    <row r="711">
      <c r="A711" s="13" t="n"/>
      <c r="B711" s="5" t="n"/>
      <c r="C711" s="5" t="n"/>
      <c r="D711" s="5" t="n"/>
      <c r="E711" s="5" t="n"/>
      <c r="F711" s="6">
        <f>IF(C711&amp;""="","",IFERROR(INDEX('الطلاب'!$B$6:$B$505,MATCH(C711&amp;"",'الطلاب'!$A$6:$A$505,0))&amp;"","كود غير موجود"))</f>
        <v/>
      </c>
      <c r="G711" s="6">
        <f>IF(OR(B711&amp;""="",C711&amp;""=""),"",IF(COUNTIFS('الطلاب'!$A$6:$A$505,C711&amp;"",'الطلاب'!$D$6:$D$505,B711&amp;"")=0,"الطالب غير مسجل في المجموعة",""))</f>
        <v/>
      </c>
    </row>
    <row r="712">
      <c r="A712" s="13" t="n"/>
      <c r="B712" s="5" t="n"/>
      <c r="C712" s="5" t="n"/>
      <c r="D712" s="5" t="n"/>
      <c r="E712" s="5" t="n"/>
      <c r="F712" s="6">
        <f>IF(C712&amp;""="","",IFERROR(INDEX('الطلاب'!$B$6:$B$505,MATCH(C712&amp;"",'الطلاب'!$A$6:$A$505,0))&amp;"","كود غير موجود"))</f>
        <v/>
      </c>
      <c r="G712" s="6">
        <f>IF(OR(B712&amp;""="",C712&amp;""=""),"",IF(COUNTIFS('الطلاب'!$A$6:$A$505,C712&amp;"",'الطلاب'!$D$6:$D$505,B712&amp;"")=0,"الطالب غير مسجل في المجموعة",""))</f>
        <v/>
      </c>
    </row>
    <row r="713">
      <c r="A713" s="13" t="n"/>
      <c r="B713" s="5" t="n"/>
      <c r="C713" s="5" t="n"/>
      <c r="D713" s="5" t="n"/>
      <c r="E713" s="5" t="n"/>
      <c r="F713" s="6">
        <f>IF(C713&amp;""="","",IFERROR(INDEX('الطلاب'!$B$6:$B$505,MATCH(C713&amp;"",'الطلاب'!$A$6:$A$505,0))&amp;"","كود غير موجود"))</f>
        <v/>
      </c>
      <c r="G713" s="6">
        <f>IF(OR(B713&amp;""="",C713&amp;""=""),"",IF(COUNTIFS('الطلاب'!$A$6:$A$505,C713&amp;"",'الطلاب'!$D$6:$D$505,B713&amp;"")=0,"الطالب غير مسجل في المجموعة",""))</f>
        <v/>
      </c>
    </row>
    <row r="714">
      <c r="A714" s="13" t="n"/>
      <c r="B714" s="5" t="n"/>
      <c r="C714" s="5" t="n"/>
      <c r="D714" s="5" t="n"/>
      <c r="E714" s="5" t="n"/>
      <c r="F714" s="6">
        <f>IF(C714&amp;""="","",IFERROR(INDEX('الطلاب'!$B$6:$B$505,MATCH(C714&amp;"",'الطلاب'!$A$6:$A$505,0))&amp;"","كود غير موجود"))</f>
        <v/>
      </c>
      <c r="G714" s="6">
        <f>IF(OR(B714&amp;""="",C714&amp;""=""),"",IF(COUNTIFS('الطلاب'!$A$6:$A$505,C714&amp;"",'الطلاب'!$D$6:$D$505,B714&amp;"")=0,"الطالب غير مسجل في المجموعة",""))</f>
        <v/>
      </c>
    </row>
    <row r="715">
      <c r="A715" s="13" t="n"/>
      <c r="B715" s="5" t="n"/>
      <c r="C715" s="5" t="n"/>
      <c r="D715" s="5" t="n"/>
      <c r="E715" s="5" t="n"/>
      <c r="F715" s="6">
        <f>IF(C715&amp;""="","",IFERROR(INDEX('الطلاب'!$B$6:$B$505,MATCH(C715&amp;"",'الطلاب'!$A$6:$A$505,0))&amp;"","كود غير موجود"))</f>
        <v/>
      </c>
      <c r="G715" s="6">
        <f>IF(OR(B715&amp;""="",C715&amp;""=""),"",IF(COUNTIFS('الطلاب'!$A$6:$A$505,C715&amp;"",'الطلاب'!$D$6:$D$505,B715&amp;"")=0,"الطالب غير مسجل في المجموعة",""))</f>
        <v/>
      </c>
    </row>
    <row r="716">
      <c r="A716" s="13" t="n"/>
      <c r="B716" s="5" t="n"/>
      <c r="C716" s="5" t="n"/>
      <c r="D716" s="5" t="n"/>
      <c r="E716" s="5" t="n"/>
      <c r="F716" s="6">
        <f>IF(C716&amp;""="","",IFERROR(INDEX('الطلاب'!$B$6:$B$505,MATCH(C716&amp;"",'الطلاب'!$A$6:$A$505,0))&amp;"","كود غير موجود"))</f>
        <v/>
      </c>
      <c r="G716" s="6">
        <f>IF(OR(B716&amp;""="",C716&amp;""=""),"",IF(COUNTIFS('الطلاب'!$A$6:$A$505,C716&amp;"",'الطلاب'!$D$6:$D$505,B716&amp;"")=0,"الطالب غير مسجل في المجموعة",""))</f>
        <v/>
      </c>
    </row>
    <row r="717">
      <c r="A717" s="13" t="n"/>
      <c r="B717" s="5" t="n"/>
      <c r="C717" s="5" t="n"/>
      <c r="D717" s="5" t="n"/>
      <c r="E717" s="5" t="n"/>
      <c r="F717" s="6">
        <f>IF(C717&amp;""="","",IFERROR(INDEX('الطلاب'!$B$6:$B$505,MATCH(C717&amp;"",'الطلاب'!$A$6:$A$505,0))&amp;"","كود غير موجود"))</f>
        <v/>
      </c>
      <c r="G717" s="6">
        <f>IF(OR(B717&amp;""="",C717&amp;""=""),"",IF(COUNTIFS('الطلاب'!$A$6:$A$505,C717&amp;"",'الطلاب'!$D$6:$D$505,B717&amp;"")=0,"الطالب غير مسجل في المجموعة",""))</f>
        <v/>
      </c>
    </row>
    <row r="718">
      <c r="A718" s="13" t="n"/>
      <c r="B718" s="5" t="n"/>
      <c r="C718" s="5" t="n"/>
      <c r="D718" s="5" t="n"/>
      <c r="E718" s="5" t="n"/>
      <c r="F718" s="6">
        <f>IF(C718&amp;""="","",IFERROR(INDEX('الطلاب'!$B$6:$B$505,MATCH(C718&amp;"",'الطلاب'!$A$6:$A$505,0))&amp;"","كود غير موجود"))</f>
        <v/>
      </c>
      <c r="G718" s="6">
        <f>IF(OR(B718&amp;""="",C718&amp;""=""),"",IF(COUNTIFS('الطلاب'!$A$6:$A$505,C718&amp;"",'الطلاب'!$D$6:$D$505,B718&amp;"")=0,"الطالب غير مسجل في المجموعة",""))</f>
        <v/>
      </c>
    </row>
    <row r="719">
      <c r="A719" s="13" t="n"/>
      <c r="B719" s="5" t="n"/>
      <c r="C719" s="5" t="n"/>
      <c r="D719" s="5" t="n"/>
      <c r="E719" s="5" t="n"/>
      <c r="F719" s="6">
        <f>IF(C719&amp;""="","",IFERROR(INDEX('الطلاب'!$B$6:$B$505,MATCH(C719&amp;"",'الطلاب'!$A$6:$A$505,0))&amp;"","كود غير موجود"))</f>
        <v/>
      </c>
      <c r="G719" s="6">
        <f>IF(OR(B719&amp;""="",C719&amp;""=""),"",IF(COUNTIFS('الطلاب'!$A$6:$A$505,C719&amp;"",'الطلاب'!$D$6:$D$505,B719&amp;"")=0,"الطالب غير مسجل في المجموعة",""))</f>
        <v/>
      </c>
    </row>
    <row r="720">
      <c r="A720" s="13" t="n"/>
      <c r="B720" s="5" t="n"/>
      <c r="C720" s="5" t="n"/>
      <c r="D720" s="5" t="n"/>
      <c r="E720" s="5" t="n"/>
      <c r="F720" s="6">
        <f>IF(C720&amp;""="","",IFERROR(INDEX('الطلاب'!$B$6:$B$505,MATCH(C720&amp;"",'الطلاب'!$A$6:$A$505,0))&amp;"","كود غير موجود"))</f>
        <v/>
      </c>
      <c r="G720" s="6">
        <f>IF(OR(B720&amp;""="",C720&amp;""=""),"",IF(COUNTIFS('الطلاب'!$A$6:$A$505,C720&amp;"",'الطلاب'!$D$6:$D$505,B720&amp;"")=0,"الطالب غير مسجل في المجموعة",""))</f>
        <v/>
      </c>
    </row>
    <row r="721">
      <c r="A721" s="13" t="n"/>
      <c r="B721" s="5" t="n"/>
      <c r="C721" s="5" t="n"/>
      <c r="D721" s="5" t="n"/>
      <c r="E721" s="5" t="n"/>
      <c r="F721" s="6">
        <f>IF(C721&amp;""="","",IFERROR(INDEX('الطلاب'!$B$6:$B$505,MATCH(C721&amp;"",'الطلاب'!$A$6:$A$505,0))&amp;"","كود غير موجود"))</f>
        <v/>
      </c>
      <c r="G721" s="6">
        <f>IF(OR(B721&amp;""="",C721&amp;""=""),"",IF(COUNTIFS('الطلاب'!$A$6:$A$505,C721&amp;"",'الطلاب'!$D$6:$D$505,B721&amp;"")=0,"الطالب غير مسجل في المجموعة",""))</f>
        <v/>
      </c>
    </row>
    <row r="722">
      <c r="A722" s="13" t="n"/>
      <c r="B722" s="5" t="n"/>
      <c r="C722" s="5" t="n"/>
      <c r="D722" s="5" t="n"/>
      <c r="E722" s="5" t="n"/>
      <c r="F722" s="6">
        <f>IF(C722&amp;""="","",IFERROR(INDEX('الطلاب'!$B$6:$B$505,MATCH(C722&amp;"",'الطلاب'!$A$6:$A$505,0))&amp;"","كود غير موجود"))</f>
        <v/>
      </c>
      <c r="G722" s="6">
        <f>IF(OR(B722&amp;""="",C722&amp;""=""),"",IF(COUNTIFS('الطلاب'!$A$6:$A$505,C722&amp;"",'الطلاب'!$D$6:$D$505,B722&amp;"")=0,"الطالب غير مسجل في المجموعة",""))</f>
        <v/>
      </c>
    </row>
    <row r="723">
      <c r="A723" s="13" t="n"/>
      <c r="B723" s="5" t="n"/>
      <c r="C723" s="5" t="n"/>
      <c r="D723" s="5" t="n"/>
      <c r="E723" s="5" t="n"/>
      <c r="F723" s="6">
        <f>IF(C723&amp;""="","",IFERROR(INDEX('الطلاب'!$B$6:$B$505,MATCH(C723&amp;"",'الطلاب'!$A$6:$A$505,0))&amp;"","كود غير موجود"))</f>
        <v/>
      </c>
      <c r="G723" s="6">
        <f>IF(OR(B723&amp;""="",C723&amp;""=""),"",IF(COUNTIFS('الطلاب'!$A$6:$A$505,C723&amp;"",'الطلاب'!$D$6:$D$505,B723&amp;"")=0,"الطالب غير مسجل في المجموعة",""))</f>
        <v/>
      </c>
    </row>
    <row r="724">
      <c r="A724" s="13" t="n"/>
      <c r="B724" s="5" t="n"/>
      <c r="C724" s="5" t="n"/>
      <c r="D724" s="5" t="n"/>
      <c r="E724" s="5" t="n"/>
      <c r="F724" s="6">
        <f>IF(C724&amp;""="","",IFERROR(INDEX('الطلاب'!$B$6:$B$505,MATCH(C724&amp;"",'الطلاب'!$A$6:$A$505,0))&amp;"","كود غير موجود"))</f>
        <v/>
      </c>
      <c r="G724" s="6">
        <f>IF(OR(B724&amp;""="",C724&amp;""=""),"",IF(COUNTIFS('الطلاب'!$A$6:$A$505,C724&amp;"",'الطلاب'!$D$6:$D$505,B724&amp;"")=0,"الطالب غير مسجل في المجموعة",""))</f>
        <v/>
      </c>
    </row>
    <row r="725">
      <c r="A725" s="13" t="n"/>
      <c r="B725" s="5" t="n"/>
      <c r="C725" s="5" t="n"/>
      <c r="D725" s="5" t="n"/>
      <c r="E725" s="5" t="n"/>
      <c r="F725" s="6">
        <f>IF(C725&amp;""="","",IFERROR(INDEX('الطلاب'!$B$6:$B$505,MATCH(C725&amp;"",'الطلاب'!$A$6:$A$505,0))&amp;"","كود غير موجود"))</f>
        <v/>
      </c>
      <c r="G725" s="6">
        <f>IF(OR(B725&amp;""="",C725&amp;""=""),"",IF(COUNTIFS('الطلاب'!$A$6:$A$505,C725&amp;"",'الطلاب'!$D$6:$D$505,B725&amp;"")=0,"الطالب غير مسجل في المجموعة",""))</f>
        <v/>
      </c>
    </row>
    <row r="726">
      <c r="A726" s="13" t="n"/>
      <c r="B726" s="5" t="n"/>
      <c r="C726" s="5" t="n"/>
      <c r="D726" s="5" t="n"/>
      <c r="E726" s="5" t="n"/>
      <c r="F726" s="6">
        <f>IF(C726&amp;""="","",IFERROR(INDEX('الطلاب'!$B$6:$B$505,MATCH(C726&amp;"",'الطلاب'!$A$6:$A$505,0))&amp;"","كود غير موجود"))</f>
        <v/>
      </c>
      <c r="G726" s="6">
        <f>IF(OR(B726&amp;""="",C726&amp;""=""),"",IF(COUNTIFS('الطلاب'!$A$6:$A$505,C726&amp;"",'الطلاب'!$D$6:$D$505,B726&amp;"")=0,"الطالب غير مسجل في المجموعة",""))</f>
        <v/>
      </c>
    </row>
    <row r="727">
      <c r="A727" s="13" t="n"/>
      <c r="B727" s="5" t="n"/>
      <c r="C727" s="5" t="n"/>
      <c r="D727" s="5" t="n"/>
      <c r="E727" s="5" t="n"/>
      <c r="F727" s="6">
        <f>IF(C727&amp;""="","",IFERROR(INDEX('الطلاب'!$B$6:$B$505,MATCH(C727&amp;"",'الطلاب'!$A$6:$A$505,0))&amp;"","كود غير موجود"))</f>
        <v/>
      </c>
      <c r="G727" s="6">
        <f>IF(OR(B727&amp;""="",C727&amp;""=""),"",IF(COUNTIFS('الطلاب'!$A$6:$A$505,C727&amp;"",'الطلاب'!$D$6:$D$505,B727&amp;"")=0,"الطالب غير مسجل في المجموعة",""))</f>
        <v/>
      </c>
    </row>
    <row r="728">
      <c r="A728" s="13" t="n"/>
      <c r="B728" s="5" t="n"/>
      <c r="C728" s="5" t="n"/>
      <c r="D728" s="5" t="n"/>
      <c r="E728" s="5" t="n"/>
      <c r="F728" s="6">
        <f>IF(C728&amp;""="","",IFERROR(INDEX('الطلاب'!$B$6:$B$505,MATCH(C728&amp;"",'الطلاب'!$A$6:$A$505,0))&amp;"","كود غير موجود"))</f>
        <v/>
      </c>
      <c r="G728" s="6">
        <f>IF(OR(B728&amp;""="",C728&amp;""=""),"",IF(COUNTIFS('الطلاب'!$A$6:$A$505,C728&amp;"",'الطلاب'!$D$6:$D$505,B728&amp;"")=0,"الطالب غير مسجل في المجموعة",""))</f>
        <v/>
      </c>
    </row>
    <row r="729">
      <c r="A729" s="13" t="n"/>
      <c r="B729" s="5" t="n"/>
      <c r="C729" s="5" t="n"/>
      <c r="D729" s="5" t="n"/>
      <c r="E729" s="5" t="n"/>
      <c r="F729" s="6">
        <f>IF(C729&amp;""="","",IFERROR(INDEX('الطلاب'!$B$6:$B$505,MATCH(C729&amp;"",'الطلاب'!$A$6:$A$505,0))&amp;"","كود غير موجود"))</f>
        <v/>
      </c>
      <c r="G729" s="6">
        <f>IF(OR(B729&amp;""="",C729&amp;""=""),"",IF(COUNTIFS('الطلاب'!$A$6:$A$505,C729&amp;"",'الطلاب'!$D$6:$D$505,B729&amp;"")=0,"الطالب غير مسجل في المجموعة",""))</f>
        <v/>
      </c>
    </row>
    <row r="730">
      <c r="A730" s="13" t="n"/>
      <c r="B730" s="5" t="n"/>
      <c r="C730" s="5" t="n"/>
      <c r="D730" s="5" t="n"/>
      <c r="E730" s="5" t="n"/>
      <c r="F730" s="6">
        <f>IF(C730&amp;""="","",IFERROR(INDEX('الطلاب'!$B$6:$B$505,MATCH(C730&amp;"",'الطلاب'!$A$6:$A$505,0))&amp;"","كود غير موجود"))</f>
        <v/>
      </c>
      <c r="G730" s="6">
        <f>IF(OR(B730&amp;""="",C730&amp;""=""),"",IF(COUNTIFS('الطلاب'!$A$6:$A$505,C730&amp;"",'الطلاب'!$D$6:$D$505,B730&amp;"")=0,"الطالب غير مسجل في المجموعة",""))</f>
        <v/>
      </c>
    </row>
    <row r="731">
      <c r="A731" s="13" t="n"/>
      <c r="B731" s="5" t="n"/>
      <c r="C731" s="5" t="n"/>
      <c r="D731" s="5" t="n"/>
      <c r="E731" s="5" t="n"/>
      <c r="F731" s="6">
        <f>IF(C731&amp;""="","",IFERROR(INDEX('الطلاب'!$B$6:$B$505,MATCH(C731&amp;"",'الطلاب'!$A$6:$A$505,0))&amp;"","كود غير موجود"))</f>
        <v/>
      </c>
      <c r="G731" s="6">
        <f>IF(OR(B731&amp;""="",C731&amp;""=""),"",IF(COUNTIFS('الطلاب'!$A$6:$A$505,C731&amp;"",'الطلاب'!$D$6:$D$505,B731&amp;"")=0,"الطالب غير مسجل في المجموعة",""))</f>
        <v/>
      </c>
    </row>
    <row r="732">
      <c r="A732" s="13" t="n"/>
      <c r="B732" s="5" t="n"/>
      <c r="C732" s="5" t="n"/>
      <c r="D732" s="5" t="n"/>
      <c r="E732" s="5" t="n"/>
      <c r="F732" s="6">
        <f>IF(C732&amp;""="","",IFERROR(INDEX('الطلاب'!$B$6:$B$505,MATCH(C732&amp;"",'الطلاب'!$A$6:$A$505,0))&amp;"","كود غير موجود"))</f>
        <v/>
      </c>
      <c r="G732" s="6">
        <f>IF(OR(B732&amp;""="",C732&amp;""=""),"",IF(COUNTIFS('الطلاب'!$A$6:$A$505,C732&amp;"",'الطلاب'!$D$6:$D$505,B732&amp;"")=0,"الطالب غير مسجل في المجموعة",""))</f>
        <v/>
      </c>
    </row>
    <row r="733">
      <c r="A733" s="13" t="n"/>
      <c r="B733" s="5" t="n"/>
      <c r="C733" s="5" t="n"/>
      <c r="D733" s="5" t="n"/>
      <c r="E733" s="5" t="n"/>
      <c r="F733" s="6">
        <f>IF(C733&amp;""="","",IFERROR(INDEX('الطلاب'!$B$6:$B$505,MATCH(C733&amp;"",'الطلاب'!$A$6:$A$505,0))&amp;"","كود غير موجود"))</f>
        <v/>
      </c>
      <c r="G733" s="6">
        <f>IF(OR(B733&amp;""="",C733&amp;""=""),"",IF(COUNTIFS('الطلاب'!$A$6:$A$505,C733&amp;"",'الطلاب'!$D$6:$D$505,B733&amp;"")=0,"الطالب غير مسجل في المجموعة",""))</f>
        <v/>
      </c>
    </row>
    <row r="734">
      <c r="A734" s="13" t="n"/>
      <c r="B734" s="5" t="n"/>
      <c r="C734" s="5" t="n"/>
      <c r="D734" s="5" t="n"/>
      <c r="E734" s="5" t="n"/>
      <c r="F734" s="6">
        <f>IF(C734&amp;""="","",IFERROR(INDEX('الطلاب'!$B$6:$B$505,MATCH(C734&amp;"",'الطلاب'!$A$6:$A$505,0))&amp;"","كود غير موجود"))</f>
        <v/>
      </c>
      <c r="G734" s="6">
        <f>IF(OR(B734&amp;""="",C734&amp;""=""),"",IF(COUNTIFS('الطلاب'!$A$6:$A$505,C734&amp;"",'الطلاب'!$D$6:$D$505,B734&amp;"")=0,"الطالب غير مسجل في المجموعة",""))</f>
        <v/>
      </c>
    </row>
    <row r="735">
      <c r="A735" s="13" t="n"/>
      <c r="B735" s="5" t="n"/>
      <c r="C735" s="5" t="n"/>
      <c r="D735" s="5" t="n"/>
      <c r="E735" s="5" t="n"/>
      <c r="F735" s="6">
        <f>IF(C735&amp;""="","",IFERROR(INDEX('الطلاب'!$B$6:$B$505,MATCH(C735&amp;"",'الطلاب'!$A$6:$A$505,0))&amp;"","كود غير موجود"))</f>
        <v/>
      </c>
      <c r="G735" s="6">
        <f>IF(OR(B735&amp;""="",C735&amp;""=""),"",IF(COUNTIFS('الطلاب'!$A$6:$A$505,C735&amp;"",'الطلاب'!$D$6:$D$505,B735&amp;"")=0,"الطالب غير مسجل في المجموعة",""))</f>
        <v/>
      </c>
    </row>
    <row r="736">
      <c r="A736" s="13" t="n"/>
      <c r="B736" s="5" t="n"/>
      <c r="C736" s="5" t="n"/>
      <c r="D736" s="5" t="n"/>
      <c r="E736" s="5" t="n"/>
      <c r="F736" s="6">
        <f>IF(C736&amp;""="","",IFERROR(INDEX('الطلاب'!$B$6:$B$505,MATCH(C736&amp;"",'الطلاب'!$A$6:$A$505,0))&amp;"","كود غير موجود"))</f>
        <v/>
      </c>
      <c r="G736" s="6">
        <f>IF(OR(B736&amp;""="",C736&amp;""=""),"",IF(COUNTIFS('الطلاب'!$A$6:$A$505,C736&amp;"",'الطلاب'!$D$6:$D$505,B736&amp;"")=0,"الطالب غير مسجل في المجموعة",""))</f>
        <v/>
      </c>
    </row>
    <row r="737">
      <c r="A737" s="13" t="n"/>
      <c r="B737" s="5" t="n"/>
      <c r="C737" s="5" t="n"/>
      <c r="D737" s="5" t="n"/>
      <c r="E737" s="5" t="n"/>
      <c r="F737" s="6">
        <f>IF(C737&amp;""="","",IFERROR(INDEX('الطلاب'!$B$6:$B$505,MATCH(C737&amp;"",'الطلاب'!$A$6:$A$505,0))&amp;"","كود غير موجود"))</f>
        <v/>
      </c>
      <c r="G737" s="6">
        <f>IF(OR(B737&amp;""="",C737&amp;""=""),"",IF(COUNTIFS('الطلاب'!$A$6:$A$505,C737&amp;"",'الطلاب'!$D$6:$D$505,B737&amp;"")=0,"الطالب غير مسجل في المجموعة",""))</f>
        <v/>
      </c>
    </row>
    <row r="738">
      <c r="A738" s="13" t="n"/>
      <c r="B738" s="5" t="n"/>
      <c r="C738" s="5" t="n"/>
      <c r="D738" s="5" t="n"/>
      <c r="E738" s="5" t="n"/>
      <c r="F738" s="6">
        <f>IF(C738&amp;""="","",IFERROR(INDEX('الطلاب'!$B$6:$B$505,MATCH(C738&amp;"",'الطلاب'!$A$6:$A$505,0))&amp;"","كود غير موجود"))</f>
        <v/>
      </c>
      <c r="G738" s="6">
        <f>IF(OR(B738&amp;""="",C738&amp;""=""),"",IF(COUNTIFS('الطلاب'!$A$6:$A$505,C738&amp;"",'الطلاب'!$D$6:$D$505,B738&amp;"")=0,"الطالب غير مسجل في المجموعة",""))</f>
        <v/>
      </c>
    </row>
    <row r="739">
      <c r="A739" s="13" t="n"/>
      <c r="B739" s="5" t="n"/>
      <c r="C739" s="5" t="n"/>
      <c r="D739" s="5" t="n"/>
      <c r="E739" s="5" t="n"/>
      <c r="F739" s="6">
        <f>IF(C739&amp;""="","",IFERROR(INDEX('الطلاب'!$B$6:$B$505,MATCH(C739&amp;"",'الطلاب'!$A$6:$A$505,0))&amp;"","كود غير موجود"))</f>
        <v/>
      </c>
      <c r="G739" s="6">
        <f>IF(OR(B739&amp;""="",C739&amp;""=""),"",IF(COUNTIFS('الطلاب'!$A$6:$A$505,C739&amp;"",'الطلاب'!$D$6:$D$505,B739&amp;"")=0,"الطالب غير مسجل في المجموعة",""))</f>
        <v/>
      </c>
    </row>
    <row r="740">
      <c r="A740" s="13" t="n"/>
      <c r="B740" s="5" t="n"/>
      <c r="C740" s="5" t="n"/>
      <c r="D740" s="5" t="n"/>
      <c r="E740" s="5" t="n"/>
      <c r="F740" s="6">
        <f>IF(C740&amp;""="","",IFERROR(INDEX('الطلاب'!$B$6:$B$505,MATCH(C740&amp;"",'الطلاب'!$A$6:$A$505,0))&amp;"","كود غير موجود"))</f>
        <v/>
      </c>
      <c r="G740" s="6">
        <f>IF(OR(B740&amp;""="",C740&amp;""=""),"",IF(COUNTIFS('الطلاب'!$A$6:$A$505,C740&amp;"",'الطلاب'!$D$6:$D$505,B740&amp;"")=0,"الطالب غير مسجل في المجموعة",""))</f>
        <v/>
      </c>
    </row>
    <row r="741">
      <c r="A741" s="13" t="n"/>
      <c r="B741" s="5" t="n"/>
      <c r="C741" s="5" t="n"/>
      <c r="D741" s="5" t="n"/>
      <c r="E741" s="5" t="n"/>
      <c r="F741" s="6">
        <f>IF(C741&amp;""="","",IFERROR(INDEX('الطلاب'!$B$6:$B$505,MATCH(C741&amp;"",'الطلاب'!$A$6:$A$505,0))&amp;"","كود غير موجود"))</f>
        <v/>
      </c>
      <c r="G741" s="6">
        <f>IF(OR(B741&amp;""="",C741&amp;""=""),"",IF(COUNTIFS('الطلاب'!$A$6:$A$505,C741&amp;"",'الطلاب'!$D$6:$D$505,B741&amp;"")=0,"الطالب غير مسجل في المجموعة",""))</f>
        <v/>
      </c>
    </row>
    <row r="742">
      <c r="A742" s="13" t="n"/>
      <c r="B742" s="5" t="n"/>
      <c r="C742" s="5" t="n"/>
      <c r="D742" s="5" t="n"/>
      <c r="E742" s="5" t="n"/>
      <c r="F742" s="6">
        <f>IF(C742&amp;""="","",IFERROR(INDEX('الطلاب'!$B$6:$B$505,MATCH(C742&amp;"",'الطلاب'!$A$6:$A$505,0))&amp;"","كود غير موجود"))</f>
        <v/>
      </c>
      <c r="G742" s="6">
        <f>IF(OR(B742&amp;""="",C742&amp;""=""),"",IF(COUNTIFS('الطلاب'!$A$6:$A$505,C742&amp;"",'الطلاب'!$D$6:$D$505,B742&amp;"")=0,"الطالب غير مسجل في المجموعة",""))</f>
        <v/>
      </c>
    </row>
    <row r="743">
      <c r="A743" s="13" t="n"/>
      <c r="B743" s="5" t="n"/>
      <c r="C743" s="5" t="n"/>
      <c r="D743" s="5" t="n"/>
      <c r="E743" s="5" t="n"/>
      <c r="F743" s="6">
        <f>IF(C743&amp;""="","",IFERROR(INDEX('الطلاب'!$B$6:$B$505,MATCH(C743&amp;"",'الطلاب'!$A$6:$A$505,0))&amp;"","كود غير موجود"))</f>
        <v/>
      </c>
      <c r="G743" s="6">
        <f>IF(OR(B743&amp;""="",C743&amp;""=""),"",IF(COUNTIFS('الطلاب'!$A$6:$A$505,C743&amp;"",'الطلاب'!$D$6:$D$505,B743&amp;"")=0,"الطالب غير مسجل في المجموعة",""))</f>
        <v/>
      </c>
    </row>
    <row r="744">
      <c r="A744" s="13" t="n"/>
      <c r="B744" s="5" t="n"/>
      <c r="C744" s="5" t="n"/>
      <c r="D744" s="5" t="n"/>
      <c r="E744" s="5" t="n"/>
      <c r="F744" s="6">
        <f>IF(C744&amp;""="","",IFERROR(INDEX('الطلاب'!$B$6:$B$505,MATCH(C744&amp;"",'الطلاب'!$A$6:$A$505,0))&amp;"","كود غير موجود"))</f>
        <v/>
      </c>
      <c r="G744" s="6">
        <f>IF(OR(B744&amp;""="",C744&amp;""=""),"",IF(COUNTIFS('الطلاب'!$A$6:$A$505,C744&amp;"",'الطلاب'!$D$6:$D$505,B744&amp;"")=0,"الطالب غير مسجل في المجموعة",""))</f>
        <v/>
      </c>
    </row>
    <row r="745">
      <c r="A745" s="13" t="n"/>
      <c r="B745" s="5" t="n"/>
      <c r="C745" s="5" t="n"/>
      <c r="D745" s="5" t="n"/>
      <c r="E745" s="5" t="n"/>
      <c r="F745" s="6">
        <f>IF(C745&amp;""="","",IFERROR(INDEX('الطلاب'!$B$6:$B$505,MATCH(C745&amp;"",'الطلاب'!$A$6:$A$505,0))&amp;"","كود غير موجود"))</f>
        <v/>
      </c>
      <c r="G745" s="6">
        <f>IF(OR(B745&amp;""="",C745&amp;""=""),"",IF(COUNTIFS('الطلاب'!$A$6:$A$505,C745&amp;"",'الطلاب'!$D$6:$D$505,B745&amp;"")=0,"الطالب غير مسجل في المجموعة",""))</f>
        <v/>
      </c>
    </row>
    <row r="746">
      <c r="A746" s="13" t="n"/>
      <c r="B746" s="5" t="n"/>
      <c r="C746" s="5" t="n"/>
      <c r="D746" s="5" t="n"/>
      <c r="E746" s="5" t="n"/>
      <c r="F746" s="6">
        <f>IF(C746&amp;""="","",IFERROR(INDEX('الطلاب'!$B$6:$B$505,MATCH(C746&amp;"",'الطلاب'!$A$6:$A$505,0))&amp;"","كود غير موجود"))</f>
        <v/>
      </c>
      <c r="G746" s="6">
        <f>IF(OR(B746&amp;""="",C746&amp;""=""),"",IF(COUNTIFS('الطلاب'!$A$6:$A$505,C746&amp;"",'الطلاب'!$D$6:$D$505,B746&amp;"")=0,"الطالب غير مسجل في المجموعة",""))</f>
        <v/>
      </c>
    </row>
    <row r="747">
      <c r="A747" s="13" t="n"/>
      <c r="B747" s="5" t="n"/>
      <c r="C747" s="5" t="n"/>
      <c r="D747" s="5" t="n"/>
      <c r="E747" s="5" t="n"/>
      <c r="F747" s="6">
        <f>IF(C747&amp;""="","",IFERROR(INDEX('الطلاب'!$B$6:$B$505,MATCH(C747&amp;"",'الطلاب'!$A$6:$A$505,0))&amp;"","كود غير موجود"))</f>
        <v/>
      </c>
      <c r="G747" s="6">
        <f>IF(OR(B747&amp;""="",C747&amp;""=""),"",IF(COUNTIFS('الطلاب'!$A$6:$A$505,C747&amp;"",'الطلاب'!$D$6:$D$505,B747&amp;"")=0,"الطالب غير مسجل في المجموعة",""))</f>
        <v/>
      </c>
    </row>
    <row r="748">
      <c r="A748" s="13" t="n"/>
      <c r="B748" s="5" t="n"/>
      <c r="C748" s="5" t="n"/>
      <c r="D748" s="5" t="n"/>
      <c r="E748" s="5" t="n"/>
      <c r="F748" s="6">
        <f>IF(C748&amp;""="","",IFERROR(INDEX('الطلاب'!$B$6:$B$505,MATCH(C748&amp;"",'الطلاب'!$A$6:$A$505,0))&amp;"","كود غير موجود"))</f>
        <v/>
      </c>
      <c r="G748" s="6">
        <f>IF(OR(B748&amp;""="",C748&amp;""=""),"",IF(COUNTIFS('الطلاب'!$A$6:$A$505,C748&amp;"",'الطلاب'!$D$6:$D$505,B748&amp;"")=0,"الطالب غير مسجل في المجموعة",""))</f>
        <v/>
      </c>
    </row>
    <row r="749">
      <c r="A749" s="13" t="n"/>
      <c r="B749" s="5" t="n"/>
      <c r="C749" s="5" t="n"/>
      <c r="D749" s="5" t="n"/>
      <c r="E749" s="5" t="n"/>
      <c r="F749" s="6">
        <f>IF(C749&amp;""="","",IFERROR(INDEX('الطلاب'!$B$6:$B$505,MATCH(C749&amp;"",'الطلاب'!$A$6:$A$505,0))&amp;"","كود غير موجود"))</f>
        <v/>
      </c>
      <c r="G749" s="6">
        <f>IF(OR(B749&amp;""="",C749&amp;""=""),"",IF(COUNTIFS('الطلاب'!$A$6:$A$505,C749&amp;"",'الطلاب'!$D$6:$D$505,B749&amp;"")=0,"الطالب غير مسجل في المجموعة",""))</f>
        <v/>
      </c>
    </row>
    <row r="750">
      <c r="A750" s="13" t="n"/>
      <c r="B750" s="5" t="n"/>
      <c r="C750" s="5" t="n"/>
      <c r="D750" s="5" t="n"/>
      <c r="E750" s="5" t="n"/>
      <c r="F750" s="6">
        <f>IF(C750&amp;""="","",IFERROR(INDEX('الطلاب'!$B$6:$B$505,MATCH(C750&amp;"",'الطلاب'!$A$6:$A$505,0))&amp;"","كود غير موجود"))</f>
        <v/>
      </c>
      <c r="G750" s="6">
        <f>IF(OR(B750&amp;""="",C750&amp;""=""),"",IF(COUNTIFS('الطلاب'!$A$6:$A$505,C750&amp;"",'الطلاب'!$D$6:$D$505,B750&amp;"")=0,"الطالب غير مسجل في المجموعة",""))</f>
        <v/>
      </c>
    </row>
    <row r="751">
      <c r="A751" s="13" t="n"/>
      <c r="B751" s="5" t="n"/>
      <c r="C751" s="5" t="n"/>
      <c r="D751" s="5" t="n"/>
      <c r="E751" s="5" t="n"/>
      <c r="F751" s="6">
        <f>IF(C751&amp;""="","",IFERROR(INDEX('الطلاب'!$B$6:$B$505,MATCH(C751&amp;"",'الطلاب'!$A$6:$A$505,0))&amp;"","كود غير موجود"))</f>
        <v/>
      </c>
      <c r="G751" s="6">
        <f>IF(OR(B751&amp;""="",C751&amp;""=""),"",IF(COUNTIFS('الطلاب'!$A$6:$A$505,C751&amp;"",'الطلاب'!$D$6:$D$505,B751&amp;"")=0,"الطالب غير مسجل في المجموعة",""))</f>
        <v/>
      </c>
    </row>
    <row r="752">
      <c r="A752" s="13" t="n"/>
      <c r="B752" s="5" t="n"/>
      <c r="C752" s="5" t="n"/>
      <c r="D752" s="5" t="n"/>
      <c r="E752" s="5" t="n"/>
      <c r="F752" s="6">
        <f>IF(C752&amp;""="","",IFERROR(INDEX('الطلاب'!$B$6:$B$505,MATCH(C752&amp;"",'الطلاب'!$A$6:$A$505,0))&amp;"","كود غير موجود"))</f>
        <v/>
      </c>
      <c r="G752" s="6">
        <f>IF(OR(B752&amp;""="",C752&amp;""=""),"",IF(COUNTIFS('الطلاب'!$A$6:$A$505,C752&amp;"",'الطلاب'!$D$6:$D$505,B752&amp;"")=0,"الطالب غير مسجل في المجموعة",""))</f>
        <v/>
      </c>
    </row>
    <row r="753">
      <c r="A753" s="13" t="n"/>
      <c r="B753" s="5" t="n"/>
      <c r="C753" s="5" t="n"/>
      <c r="D753" s="5" t="n"/>
      <c r="E753" s="5" t="n"/>
      <c r="F753" s="6">
        <f>IF(C753&amp;""="","",IFERROR(INDEX('الطلاب'!$B$6:$B$505,MATCH(C753&amp;"",'الطلاب'!$A$6:$A$505,0))&amp;"","كود غير موجود"))</f>
        <v/>
      </c>
      <c r="G753" s="6">
        <f>IF(OR(B753&amp;""="",C753&amp;""=""),"",IF(COUNTIFS('الطلاب'!$A$6:$A$505,C753&amp;"",'الطلاب'!$D$6:$D$505,B753&amp;"")=0,"الطالب غير مسجل في المجموعة",""))</f>
        <v/>
      </c>
    </row>
    <row r="754">
      <c r="A754" s="13" t="n"/>
      <c r="B754" s="5" t="n"/>
      <c r="C754" s="5" t="n"/>
      <c r="D754" s="5" t="n"/>
      <c r="E754" s="5" t="n"/>
      <c r="F754" s="6">
        <f>IF(C754&amp;""="","",IFERROR(INDEX('الطلاب'!$B$6:$B$505,MATCH(C754&amp;"",'الطلاب'!$A$6:$A$505,0))&amp;"","كود غير موجود"))</f>
        <v/>
      </c>
      <c r="G754" s="6">
        <f>IF(OR(B754&amp;""="",C754&amp;""=""),"",IF(COUNTIFS('الطلاب'!$A$6:$A$505,C754&amp;"",'الطلاب'!$D$6:$D$505,B754&amp;"")=0,"الطالب غير مسجل في المجموعة",""))</f>
        <v/>
      </c>
    </row>
    <row r="755">
      <c r="A755" s="13" t="n"/>
      <c r="B755" s="5" t="n"/>
      <c r="C755" s="5" t="n"/>
      <c r="D755" s="5" t="n"/>
      <c r="E755" s="5" t="n"/>
      <c r="F755" s="6">
        <f>IF(C755&amp;""="","",IFERROR(INDEX('الطلاب'!$B$6:$B$505,MATCH(C755&amp;"",'الطلاب'!$A$6:$A$505,0))&amp;"","كود غير موجود"))</f>
        <v/>
      </c>
      <c r="G755" s="6">
        <f>IF(OR(B755&amp;""="",C755&amp;""=""),"",IF(COUNTIFS('الطلاب'!$A$6:$A$505,C755&amp;"",'الطلاب'!$D$6:$D$505,B755&amp;"")=0,"الطالب غير مسجل في المجموعة",""))</f>
        <v/>
      </c>
    </row>
    <row r="756">
      <c r="A756" s="13" t="n"/>
      <c r="B756" s="5" t="n"/>
      <c r="C756" s="5" t="n"/>
      <c r="D756" s="5" t="n"/>
      <c r="E756" s="5" t="n"/>
      <c r="F756" s="6">
        <f>IF(C756&amp;""="","",IFERROR(INDEX('الطلاب'!$B$6:$B$505,MATCH(C756&amp;"",'الطلاب'!$A$6:$A$505,0))&amp;"","كود غير موجود"))</f>
        <v/>
      </c>
      <c r="G756" s="6">
        <f>IF(OR(B756&amp;""="",C756&amp;""=""),"",IF(COUNTIFS('الطلاب'!$A$6:$A$505,C756&amp;"",'الطلاب'!$D$6:$D$505,B756&amp;"")=0,"الطالب غير مسجل في المجموعة",""))</f>
        <v/>
      </c>
    </row>
    <row r="757">
      <c r="A757" s="13" t="n"/>
      <c r="B757" s="5" t="n"/>
      <c r="C757" s="5" t="n"/>
      <c r="D757" s="5" t="n"/>
      <c r="E757" s="5" t="n"/>
      <c r="F757" s="6">
        <f>IF(C757&amp;""="","",IFERROR(INDEX('الطلاب'!$B$6:$B$505,MATCH(C757&amp;"",'الطلاب'!$A$6:$A$505,0))&amp;"","كود غير موجود"))</f>
        <v/>
      </c>
      <c r="G757" s="6">
        <f>IF(OR(B757&amp;""="",C757&amp;""=""),"",IF(COUNTIFS('الطلاب'!$A$6:$A$505,C757&amp;"",'الطلاب'!$D$6:$D$505,B757&amp;"")=0,"الطالب غير مسجل في المجموعة",""))</f>
        <v/>
      </c>
    </row>
    <row r="758">
      <c r="A758" s="13" t="n"/>
      <c r="B758" s="5" t="n"/>
      <c r="C758" s="5" t="n"/>
      <c r="D758" s="5" t="n"/>
      <c r="E758" s="5" t="n"/>
      <c r="F758" s="6">
        <f>IF(C758&amp;""="","",IFERROR(INDEX('الطلاب'!$B$6:$B$505,MATCH(C758&amp;"",'الطلاب'!$A$6:$A$505,0))&amp;"","كود غير موجود"))</f>
        <v/>
      </c>
      <c r="G758" s="6">
        <f>IF(OR(B758&amp;""="",C758&amp;""=""),"",IF(COUNTIFS('الطلاب'!$A$6:$A$505,C758&amp;"",'الطلاب'!$D$6:$D$505,B758&amp;"")=0,"الطالب غير مسجل في المجموعة",""))</f>
        <v/>
      </c>
    </row>
    <row r="759">
      <c r="A759" s="13" t="n"/>
      <c r="B759" s="5" t="n"/>
      <c r="C759" s="5" t="n"/>
      <c r="D759" s="5" t="n"/>
      <c r="E759" s="5" t="n"/>
      <c r="F759" s="6">
        <f>IF(C759&amp;""="","",IFERROR(INDEX('الطلاب'!$B$6:$B$505,MATCH(C759&amp;"",'الطلاب'!$A$6:$A$505,0))&amp;"","كود غير موجود"))</f>
        <v/>
      </c>
      <c r="G759" s="6">
        <f>IF(OR(B759&amp;""="",C759&amp;""=""),"",IF(COUNTIFS('الطلاب'!$A$6:$A$505,C759&amp;"",'الطلاب'!$D$6:$D$505,B759&amp;"")=0,"الطالب غير مسجل في المجموعة",""))</f>
        <v/>
      </c>
    </row>
    <row r="760">
      <c r="A760" s="13" t="n"/>
      <c r="B760" s="5" t="n"/>
      <c r="C760" s="5" t="n"/>
      <c r="D760" s="5" t="n"/>
      <c r="E760" s="5" t="n"/>
      <c r="F760" s="6">
        <f>IF(C760&amp;""="","",IFERROR(INDEX('الطلاب'!$B$6:$B$505,MATCH(C760&amp;"",'الطلاب'!$A$6:$A$505,0))&amp;"","كود غير موجود"))</f>
        <v/>
      </c>
      <c r="G760" s="6">
        <f>IF(OR(B760&amp;""="",C760&amp;""=""),"",IF(COUNTIFS('الطلاب'!$A$6:$A$505,C760&amp;"",'الطلاب'!$D$6:$D$505,B760&amp;"")=0,"الطالب غير مسجل في المجموعة",""))</f>
        <v/>
      </c>
    </row>
    <row r="761">
      <c r="A761" s="13" t="n"/>
      <c r="B761" s="5" t="n"/>
      <c r="C761" s="5" t="n"/>
      <c r="D761" s="5" t="n"/>
      <c r="E761" s="5" t="n"/>
      <c r="F761" s="6">
        <f>IF(C761&amp;""="","",IFERROR(INDEX('الطلاب'!$B$6:$B$505,MATCH(C761&amp;"",'الطلاب'!$A$6:$A$505,0))&amp;"","كود غير موجود"))</f>
        <v/>
      </c>
      <c r="G761" s="6">
        <f>IF(OR(B761&amp;""="",C761&amp;""=""),"",IF(COUNTIFS('الطلاب'!$A$6:$A$505,C761&amp;"",'الطلاب'!$D$6:$D$505,B761&amp;"")=0,"الطالب غير مسجل في المجموعة",""))</f>
        <v/>
      </c>
    </row>
    <row r="762">
      <c r="A762" s="13" t="n"/>
      <c r="B762" s="5" t="n"/>
      <c r="C762" s="5" t="n"/>
      <c r="D762" s="5" t="n"/>
      <c r="E762" s="5" t="n"/>
      <c r="F762" s="6">
        <f>IF(C762&amp;""="","",IFERROR(INDEX('الطلاب'!$B$6:$B$505,MATCH(C762&amp;"",'الطلاب'!$A$6:$A$505,0))&amp;"","كود غير موجود"))</f>
        <v/>
      </c>
      <c r="G762" s="6">
        <f>IF(OR(B762&amp;""="",C762&amp;""=""),"",IF(COUNTIFS('الطلاب'!$A$6:$A$505,C762&amp;"",'الطلاب'!$D$6:$D$505,B762&amp;"")=0,"الطالب غير مسجل في المجموعة",""))</f>
        <v/>
      </c>
    </row>
    <row r="763">
      <c r="A763" s="13" t="n"/>
      <c r="B763" s="5" t="n"/>
      <c r="C763" s="5" t="n"/>
      <c r="D763" s="5" t="n"/>
      <c r="E763" s="5" t="n"/>
      <c r="F763" s="6">
        <f>IF(C763&amp;""="","",IFERROR(INDEX('الطلاب'!$B$6:$B$505,MATCH(C763&amp;"",'الطلاب'!$A$6:$A$505,0))&amp;"","كود غير موجود"))</f>
        <v/>
      </c>
      <c r="G763" s="6">
        <f>IF(OR(B763&amp;""="",C763&amp;""=""),"",IF(COUNTIFS('الطلاب'!$A$6:$A$505,C763&amp;"",'الطلاب'!$D$6:$D$505,B763&amp;"")=0,"الطالب غير مسجل في المجموعة",""))</f>
        <v/>
      </c>
    </row>
    <row r="764">
      <c r="A764" s="13" t="n"/>
      <c r="B764" s="5" t="n"/>
      <c r="C764" s="5" t="n"/>
      <c r="D764" s="5" t="n"/>
      <c r="E764" s="5" t="n"/>
      <c r="F764" s="6">
        <f>IF(C764&amp;""="","",IFERROR(INDEX('الطلاب'!$B$6:$B$505,MATCH(C764&amp;"",'الطلاب'!$A$6:$A$505,0))&amp;"","كود غير موجود"))</f>
        <v/>
      </c>
      <c r="G764" s="6">
        <f>IF(OR(B764&amp;""="",C764&amp;""=""),"",IF(COUNTIFS('الطلاب'!$A$6:$A$505,C764&amp;"",'الطلاب'!$D$6:$D$505,B764&amp;"")=0,"الطالب غير مسجل في المجموعة",""))</f>
        <v/>
      </c>
    </row>
    <row r="765">
      <c r="A765" s="13" t="n"/>
      <c r="B765" s="5" t="n"/>
      <c r="C765" s="5" t="n"/>
      <c r="D765" s="5" t="n"/>
      <c r="E765" s="5" t="n"/>
      <c r="F765" s="6">
        <f>IF(C765&amp;""="","",IFERROR(INDEX('الطلاب'!$B$6:$B$505,MATCH(C765&amp;"",'الطلاب'!$A$6:$A$505,0))&amp;"","كود غير موجود"))</f>
        <v/>
      </c>
      <c r="G765" s="6">
        <f>IF(OR(B765&amp;""="",C765&amp;""=""),"",IF(COUNTIFS('الطلاب'!$A$6:$A$505,C765&amp;"",'الطلاب'!$D$6:$D$505,B765&amp;"")=0,"الطالب غير مسجل في المجموعة",""))</f>
        <v/>
      </c>
    </row>
    <row r="766">
      <c r="A766" s="13" t="n"/>
      <c r="B766" s="5" t="n"/>
      <c r="C766" s="5" t="n"/>
      <c r="D766" s="5" t="n"/>
      <c r="E766" s="5" t="n"/>
      <c r="F766" s="6">
        <f>IF(C766&amp;""="","",IFERROR(INDEX('الطلاب'!$B$6:$B$505,MATCH(C766&amp;"",'الطلاب'!$A$6:$A$505,0))&amp;"","كود غير موجود"))</f>
        <v/>
      </c>
      <c r="G766" s="6">
        <f>IF(OR(B766&amp;""="",C766&amp;""=""),"",IF(COUNTIFS('الطلاب'!$A$6:$A$505,C766&amp;"",'الطلاب'!$D$6:$D$505,B766&amp;"")=0,"الطالب غير مسجل في المجموعة",""))</f>
        <v/>
      </c>
    </row>
    <row r="767">
      <c r="A767" s="13" t="n"/>
      <c r="B767" s="5" t="n"/>
      <c r="C767" s="5" t="n"/>
      <c r="D767" s="5" t="n"/>
      <c r="E767" s="5" t="n"/>
      <c r="F767" s="6">
        <f>IF(C767&amp;""="","",IFERROR(INDEX('الطلاب'!$B$6:$B$505,MATCH(C767&amp;"",'الطلاب'!$A$6:$A$505,0))&amp;"","كود غير موجود"))</f>
        <v/>
      </c>
      <c r="G767" s="6">
        <f>IF(OR(B767&amp;""="",C767&amp;""=""),"",IF(COUNTIFS('الطلاب'!$A$6:$A$505,C767&amp;"",'الطلاب'!$D$6:$D$505,B767&amp;"")=0,"الطالب غير مسجل في المجموعة",""))</f>
        <v/>
      </c>
    </row>
    <row r="768">
      <c r="A768" s="13" t="n"/>
      <c r="B768" s="5" t="n"/>
      <c r="C768" s="5" t="n"/>
      <c r="D768" s="5" t="n"/>
      <c r="E768" s="5" t="n"/>
      <c r="F768" s="6">
        <f>IF(C768&amp;""="","",IFERROR(INDEX('الطلاب'!$B$6:$B$505,MATCH(C768&amp;"",'الطلاب'!$A$6:$A$505,0))&amp;"","كود غير موجود"))</f>
        <v/>
      </c>
      <c r="G768" s="6">
        <f>IF(OR(B768&amp;""="",C768&amp;""=""),"",IF(COUNTIFS('الطلاب'!$A$6:$A$505,C768&amp;"",'الطلاب'!$D$6:$D$505,B768&amp;"")=0,"الطالب غير مسجل في المجموعة",""))</f>
        <v/>
      </c>
    </row>
    <row r="769">
      <c r="A769" s="13" t="n"/>
      <c r="B769" s="5" t="n"/>
      <c r="C769" s="5" t="n"/>
      <c r="D769" s="5" t="n"/>
      <c r="E769" s="5" t="n"/>
      <c r="F769" s="6">
        <f>IF(C769&amp;""="","",IFERROR(INDEX('الطلاب'!$B$6:$B$505,MATCH(C769&amp;"",'الطلاب'!$A$6:$A$505,0))&amp;"","كود غير موجود"))</f>
        <v/>
      </c>
      <c r="G769" s="6">
        <f>IF(OR(B769&amp;""="",C769&amp;""=""),"",IF(COUNTIFS('الطلاب'!$A$6:$A$505,C769&amp;"",'الطلاب'!$D$6:$D$505,B769&amp;"")=0,"الطالب غير مسجل في المجموعة",""))</f>
        <v/>
      </c>
    </row>
    <row r="770">
      <c r="A770" s="13" t="n"/>
      <c r="B770" s="5" t="n"/>
      <c r="C770" s="5" t="n"/>
      <c r="D770" s="5" t="n"/>
      <c r="E770" s="5" t="n"/>
      <c r="F770" s="6">
        <f>IF(C770&amp;""="","",IFERROR(INDEX('الطلاب'!$B$6:$B$505,MATCH(C770&amp;"",'الطلاب'!$A$6:$A$505,0))&amp;"","كود غير موجود"))</f>
        <v/>
      </c>
      <c r="G770" s="6">
        <f>IF(OR(B770&amp;""="",C770&amp;""=""),"",IF(COUNTIFS('الطلاب'!$A$6:$A$505,C770&amp;"",'الطلاب'!$D$6:$D$505,B770&amp;"")=0,"الطالب غير مسجل في المجموعة",""))</f>
        <v/>
      </c>
    </row>
    <row r="771">
      <c r="A771" s="13" t="n"/>
      <c r="B771" s="5" t="n"/>
      <c r="C771" s="5" t="n"/>
      <c r="D771" s="5" t="n"/>
      <c r="E771" s="5" t="n"/>
      <c r="F771" s="6">
        <f>IF(C771&amp;""="","",IFERROR(INDEX('الطلاب'!$B$6:$B$505,MATCH(C771&amp;"",'الطلاب'!$A$6:$A$505,0))&amp;"","كود غير موجود"))</f>
        <v/>
      </c>
      <c r="G771" s="6">
        <f>IF(OR(B771&amp;""="",C771&amp;""=""),"",IF(COUNTIFS('الطلاب'!$A$6:$A$505,C771&amp;"",'الطلاب'!$D$6:$D$505,B771&amp;"")=0,"الطالب غير مسجل في المجموعة",""))</f>
        <v/>
      </c>
    </row>
    <row r="772">
      <c r="A772" s="13" t="n"/>
      <c r="B772" s="5" t="n"/>
      <c r="C772" s="5" t="n"/>
      <c r="D772" s="5" t="n"/>
      <c r="E772" s="5" t="n"/>
      <c r="F772" s="6">
        <f>IF(C772&amp;""="","",IFERROR(INDEX('الطلاب'!$B$6:$B$505,MATCH(C772&amp;"",'الطلاب'!$A$6:$A$505,0))&amp;"","كود غير موجود"))</f>
        <v/>
      </c>
      <c r="G772" s="6">
        <f>IF(OR(B772&amp;""="",C772&amp;""=""),"",IF(COUNTIFS('الطلاب'!$A$6:$A$505,C772&amp;"",'الطلاب'!$D$6:$D$505,B772&amp;"")=0,"الطالب غير مسجل في المجموعة",""))</f>
        <v/>
      </c>
    </row>
    <row r="773">
      <c r="A773" s="13" t="n"/>
      <c r="B773" s="5" t="n"/>
      <c r="C773" s="5" t="n"/>
      <c r="D773" s="5" t="n"/>
      <c r="E773" s="5" t="n"/>
      <c r="F773" s="6">
        <f>IF(C773&amp;""="","",IFERROR(INDEX('الطلاب'!$B$6:$B$505,MATCH(C773&amp;"",'الطلاب'!$A$6:$A$505,0))&amp;"","كود غير موجود"))</f>
        <v/>
      </c>
      <c r="G773" s="6">
        <f>IF(OR(B773&amp;""="",C773&amp;""=""),"",IF(COUNTIFS('الطلاب'!$A$6:$A$505,C773&amp;"",'الطلاب'!$D$6:$D$505,B773&amp;"")=0,"الطالب غير مسجل في المجموعة",""))</f>
        <v/>
      </c>
    </row>
    <row r="774">
      <c r="A774" s="13" t="n"/>
      <c r="B774" s="5" t="n"/>
      <c r="C774" s="5" t="n"/>
      <c r="D774" s="5" t="n"/>
      <c r="E774" s="5" t="n"/>
      <c r="F774" s="6">
        <f>IF(C774&amp;""="","",IFERROR(INDEX('الطلاب'!$B$6:$B$505,MATCH(C774&amp;"",'الطلاب'!$A$6:$A$505,0))&amp;"","كود غير موجود"))</f>
        <v/>
      </c>
      <c r="G774" s="6">
        <f>IF(OR(B774&amp;""="",C774&amp;""=""),"",IF(COUNTIFS('الطلاب'!$A$6:$A$505,C774&amp;"",'الطلاب'!$D$6:$D$505,B774&amp;"")=0,"الطالب غير مسجل في المجموعة",""))</f>
        <v/>
      </c>
    </row>
    <row r="775">
      <c r="A775" s="13" t="n"/>
      <c r="B775" s="5" t="n"/>
      <c r="C775" s="5" t="n"/>
      <c r="D775" s="5" t="n"/>
      <c r="E775" s="5" t="n"/>
      <c r="F775" s="6">
        <f>IF(C775&amp;""="","",IFERROR(INDEX('الطلاب'!$B$6:$B$505,MATCH(C775&amp;"",'الطلاب'!$A$6:$A$505,0))&amp;"","كود غير موجود"))</f>
        <v/>
      </c>
      <c r="G775" s="6">
        <f>IF(OR(B775&amp;""="",C775&amp;""=""),"",IF(COUNTIFS('الطلاب'!$A$6:$A$505,C775&amp;"",'الطلاب'!$D$6:$D$505,B775&amp;"")=0,"الطالب غير مسجل في المجموعة",""))</f>
        <v/>
      </c>
    </row>
    <row r="776">
      <c r="A776" s="13" t="n"/>
      <c r="B776" s="5" t="n"/>
      <c r="C776" s="5" t="n"/>
      <c r="D776" s="5" t="n"/>
      <c r="E776" s="5" t="n"/>
      <c r="F776" s="6">
        <f>IF(C776&amp;""="","",IFERROR(INDEX('الطلاب'!$B$6:$B$505,MATCH(C776&amp;"",'الطلاب'!$A$6:$A$505,0))&amp;"","كود غير موجود"))</f>
        <v/>
      </c>
      <c r="G776" s="6">
        <f>IF(OR(B776&amp;""="",C776&amp;""=""),"",IF(COUNTIFS('الطلاب'!$A$6:$A$505,C776&amp;"",'الطلاب'!$D$6:$D$505,B776&amp;"")=0,"الطالب غير مسجل في المجموعة",""))</f>
        <v/>
      </c>
    </row>
    <row r="777">
      <c r="A777" s="13" t="n"/>
      <c r="B777" s="5" t="n"/>
      <c r="C777" s="5" t="n"/>
      <c r="D777" s="5" t="n"/>
      <c r="E777" s="5" t="n"/>
      <c r="F777" s="6">
        <f>IF(C777&amp;""="","",IFERROR(INDEX('الطلاب'!$B$6:$B$505,MATCH(C777&amp;"",'الطلاب'!$A$6:$A$505,0))&amp;"","كود غير موجود"))</f>
        <v/>
      </c>
      <c r="G777" s="6">
        <f>IF(OR(B777&amp;""="",C777&amp;""=""),"",IF(COUNTIFS('الطلاب'!$A$6:$A$505,C777&amp;"",'الطلاب'!$D$6:$D$505,B777&amp;"")=0,"الطالب غير مسجل في المجموعة",""))</f>
        <v/>
      </c>
    </row>
    <row r="778">
      <c r="A778" s="13" t="n"/>
      <c r="B778" s="5" t="n"/>
      <c r="C778" s="5" t="n"/>
      <c r="D778" s="5" t="n"/>
      <c r="E778" s="5" t="n"/>
      <c r="F778" s="6">
        <f>IF(C778&amp;""="","",IFERROR(INDEX('الطلاب'!$B$6:$B$505,MATCH(C778&amp;"",'الطلاب'!$A$6:$A$505,0))&amp;"","كود غير موجود"))</f>
        <v/>
      </c>
      <c r="G778" s="6">
        <f>IF(OR(B778&amp;""="",C778&amp;""=""),"",IF(COUNTIFS('الطلاب'!$A$6:$A$505,C778&amp;"",'الطلاب'!$D$6:$D$505,B778&amp;"")=0,"الطالب غير مسجل في المجموعة",""))</f>
        <v/>
      </c>
    </row>
    <row r="779">
      <c r="A779" s="13" t="n"/>
      <c r="B779" s="5" t="n"/>
      <c r="C779" s="5" t="n"/>
      <c r="D779" s="5" t="n"/>
      <c r="E779" s="5" t="n"/>
      <c r="F779" s="6">
        <f>IF(C779&amp;""="","",IFERROR(INDEX('الطلاب'!$B$6:$B$505,MATCH(C779&amp;"",'الطلاب'!$A$6:$A$505,0))&amp;"","كود غير موجود"))</f>
        <v/>
      </c>
      <c r="G779" s="6">
        <f>IF(OR(B779&amp;""="",C779&amp;""=""),"",IF(COUNTIFS('الطلاب'!$A$6:$A$505,C779&amp;"",'الطلاب'!$D$6:$D$505,B779&amp;"")=0,"الطالب غير مسجل في المجموعة",""))</f>
        <v/>
      </c>
    </row>
    <row r="780">
      <c r="A780" s="13" t="n"/>
      <c r="B780" s="5" t="n"/>
      <c r="C780" s="5" t="n"/>
      <c r="D780" s="5" t="n"/>
      <c r="E780" s="5" t="n"/>
      <c r="F780" s="6">
        <f>IF(C780&amp;""="","",IFERROR(INDEX('الطلاب'!$B$6:$B$505,MATCH(C780&amp;"",'الطلاب'!$A$6:$A$505,0))&amp;"","كود غير موجود"))</f>
        <v/>
      </c>
      <c r="G780" s="6">
        <f>IF(OR(B780&amp;""="",C780&amp;""=""),"",IF(COUNTIFS('الطلاب'!$A$6:$A$505,C780&amp;"",'الطلاب'!$D$6:$D$505,B780&amp;"")=0,"الطالب غير مسجل في المجموعة",""))</f>
        <v/>
      </c>
    </row>
    <row r="781">
      <c r="A781" s="13" t="n"/>
      <c r="B781" s="5" t="n"/>
      <c r="C781" s="5" t="n"/>
      <c r="D781" s="5" t="n"/>
      <c r="E781" s="5" t="n"/>
      <c r="F781" s="6">
        <f>IF(C781&amp;""="","",IFERROR(INDEX('الطلاب'!$B$6:$B$505,MATCH(C781&amp;"",'الطلاب'!$A$6:$A$505,0))&amp;"","كود غير موجود"))</f>
        <v/>
      </c>
      <c r="G781" s="6">
        <f>IF(OR(B781&amp;""="",C781&amp;""=""),"",IF(COUNTIFS('الطلاب'!$A$6:$A$505,C781&amp;"",'الطلاب'!$D$6:$D$505,B781&amp;"")=0,"الطالب غير مسجل في المجموعة",""))</f>
        <v/>
      </c>
    </row>
    <row r="782">
      <c r="A782" s="13" t="n"/>
      <c r="B782" s="5" t="n"/>
      <c r="C782" s="5" t="n"/>
      <c r="D782" s="5" t="n"/>
      <c r="E782" s="5" t="n"/>
      <c r="F782" s="6">
        <f>IF(C782&amp;""="","",IFERROR(INDEX('الطلاب'!$B$6:$B$505,MATCH(C782&amp;"",'الطلاب'!$A$6:$A$505,0))&amp;"","كود غير موجود"))</f>
        <v/>
      </c>
      <c r="G782" s="6">
        <f>IF(OR(B782&amp;""="",C782&amp;""=""),"",IF(COUNTIFS('الطلاب'!$A$6:$A$505,C782&amp;"",'الطلاب'!$D$6:$D$505,B782&amp;"")=0,"الطالب غير مسجل في المجموعة",""))</f>
        <v/>
      </c>
    </row>
    <row r="783">
      <c r="A783" s="13" t="n"/>
      <c r="B783" s="5" t="n"/>
      <c r="C783" s="5" t="n"/>
      <c r="D783" s="5" t="n"/>
      <c r="E783" s="5" t="n"/>
      <c r="F783" s="6">
        <f>IF(C783&amp;""="","",IFERROR(INDEX('الطلاب'!$B$6:$B$505,MATCH(C783&amp;"",'الطلاب'!$A$6:$A$505,0))&amp;"","كود غير موجود"))</f>
        <v/>
      </c>
      <c r="G783" s="6">
        <f>IF(OR(B783&amp;""="",C783&amp;""=""),"",IF(COUNTIFS('الطلاب'!$A$6:$A$505,C783&amp;"",'الطلاب'!$D$6:$D$505,B783&amp;"")=0,"الطالب غير مسجل في المجموعة",""))</f>
        <v/>
      </c>
    </row>
    <row r="784">
      <c r="A784" s="13" t="n"/>
      <c r="B784" s="5" t="n"/>
      <c r="C784" s="5" t="n"/>
      <c r="D784" s="5" t="n"/>
      <c r="E784" s="5" t="n"/>
      <c r="F784" s="6">
        <f>IF(C784&amp;""="","",IFERROR(INDEX('الطلاب'!$B$6:$B$505,MATCH(C784&amp;"",'الطلاب'!$A$6:$A$505,0))&amp;"","كود غير موجود"))</f>
        <v/>
      </c>
      <c r="G784" s="6">
        <f>IF(OR(B784&amp;""="",C784&amp;""=""),"",IF(COUNTIFS('الطلاب'!$A$6:$A$505,C784&amp;"",'الطلاب'!$D$6:$D$505,B784&amp;"")=0,"الطالب غير مسجل في المجموعة",""))</f>
        <v/>
      </c>
    </row>
    <row r="785">
      <c r="A785" s="13" t="n"/>
      <c r="B785" s="5" t="n"/>
      <c r="C785" s="5" t="n"/>
      <c r="D785" s="5" t="n"/>
      <c r="E785" s="5" t="n"/>
      <c r="F785" s="6">
        <f>IF(C785&amp;""="","",IFERROR(INDEX('الطلاب'!$B$6:$B$505,MATCH(C785&amp;"",'الطلاب'!$A$6:$A$505,0))&amp;"","كود غير موجود"))</f>
        <v/>
      </c>
      <c r="G785" s="6">
        <f>IF(OR(B785&amp;""="",C785&amp;""=""),"",IF(COUNTIFS('الطلاب'!$A$6:$A$505,C785&amp;"",'الطلاب'!$D$6:$D$505,B785&amp;"")=0,"الطالب غير مسجل في المجموعة",""))</f>
        <v/>
      </c>
    </row>
    <row r="786">
      <c r="A786" s="13" t="n"/>
      <c r="B786" s="5" t="n"/>
      <c r="C786" s="5" t="n"/>
      <c r="D786" s="5" t="n"/>
      <c r="E786" s="5" t="n"/>
      <c r="F786" s="6">
        <f>IF(C786&amp;""="","",IFERROR(INDEX('الطلاب'!$B$6:$B$505,MATCH(C786&amp;"",'الطلاب'!$A$6:$A$505,0))&amp;"","كود غير موجود"))</f>
        <v/>
      </c>
      <c r="G786" s="6">
        <f>IF(OR(B786&amp;""="",C786&amp;""=""),"",IF(COUNTIFS('الطلاب'!$A$6:$A$505,C786&amp;"",'الطلاب'!$D$6:$D$505,B786&amp;"")=0,"الطالب غير مسجل في المجموعة",""))</f>
        <v/>
      </c>
    </row>
    <row r="787">
      <c r="A787" s="13" t="n"/>
      <c r="B787" s="5" t="n"/>
      <c r="C787" s="5" t="n"/>
      <c r="D787" s="5" t="n"/>
      <c r="E787" s="5" t="n"/>
      <c r="F787" s="6">
        <f>IF(C787&amp;""="","",IFERROR(INDEX('الطلاب'!$B$6:$B$505,MATCH(C787&amp;"",'الطلاب'!$A$6:$A$505,0))&amp;"","كود غير موجود"))</f>
        <v/>
      </c>
      <c r="G787" s="6">
        <f>IF(OR(B787&amp;""="",C787&amp;""=""),"",IF(COUNTIFS('الطلاب'!$A$6:$A$505,C787&amp;"",'الطلاب'!$D$6:$D$505,B787&amp;"")=0,"الطالب غير مسجل في المجموعة",""))</f>
        <v/>
      </c>
    </row>
    <row r="788">
      <c r="A788" s="13" t="n"/>
      <c r="B788" s="5" t="n"/>
      <c r="C788" s="5" t="n"/>
      <c r="D788" s="5" t="n"/>
      <c r="E788" s="5" t="n"/>
      <c r="F788" s="6">
        <f>IF(C788&amp;""="","",IFERROR(INDEX('الطلاب'!$B$6:$B$505,MATCH(C788&amp;"",'الطلاب'!$A$6:$A$505,0))&amp;"","كود غير موجود"))</f>
        <v/>
      </c>
      <c r="G788" s="6">
        <f>IF(OR(B788&amp;""="",C788&amp;""=""),"",IF(COUNTIFS('الطلاب'!$A$6:$A$505,C788&amp;"",'الطلاب'!$D$6:$D$505,B788&amp;"")=0,"الطالب غير مسجل في المجموعة",""))</f>
        <v/>
      </c>
    </row>
    <row r="789">
      <c r="A789" s="13" t="n"/>
      <c r="B789" s="5" t="n"/>
      <c r="C789" s="5" t="n"/>
      <c r="D789" s="5" t="n"/>
      <c r="E789" s="5" t="n"/>
      <c r="F789" s="6">
        <f>IF(C789&amp;""="","",IFERROR(INDEX('الطلاب'!$B$6:$B$505,MATCH(C789&amp;"",'الطلاب'!$A$6:$A$505,0))&amp;"","كود غير موجود"))</f>
        <v/>
      </c>
      <c r="G789" s="6">
        <f>IF(OR(B789&amp;""="",C789&amp;""=""),"",IF(COUNTIFS('الطلاب'!$A$6:$A$505,C789&amp;"",'الطلاب'!$D$6:$D$505,B789&amp;"")=0,"الطالب غير مسجل في المجموعة",""))</f>
        <v/>
      </c>
    </row>
    <row r="790">
      <c r="A790" s="13" t="n"/>
      <c r="B790" s="5" t="n"/>
      <c r="C790" s="5" t="n"/>
      <c r="D790" s="5" t="n"/>
      <c r="E790" s="5" t="n"/>
      <c r="F790" s="6">
        <f>IF(C790&amp;""="","",IFERROR(INDEX('الطلاب'!$B$6:$B$505,MATCH(C790&amp;"",'الطلاب'!$A$6:$A$505,0))&amp;"","كود غير موجود"))</f>
        <v/>
      </c>
      <c r="G790" s="6">
        <f>IF(OR(B790&amp;""="",C790&amp;""=""),"",IF(COUNTIFS('الطلاب'!$A$6:$A$505,C790&amp;"",'الطلاب'!$D$6:$D$505,B790&amp;"")=0,"الطالب غير مسجل في المجموعة",""))</f>
        <v/>
      </c>
    </row>
    <row r="791">
      <c r="A791" s="13" t="n"/>
      <c r="B791" s="5" t="n"/>
      <c r="C791" s="5" t="n"/>
      <c r="D791" s="5" t="n"/>
      <c r="E791" s="5" t="n"/>
      <c r="F791" s="6">
        <f>IF(C791&amp;""="","",IFERROR(INDEX('الطلاب'!$B$6:$B$505,MATCH(C791&amp;"",'الطلاب'!$A$6:$A$505,0))&amp;"","كود غير موجود"))</f>
        <v/>
      </c>
      <c r="G791" s="6">
        <f>IF(OR(B791&amp;""="",C791&amp;""=""),"",IF(COUNTIFS('الطلاب'!$A$6:$A$505,C791&amp;"",'الطلاب'!$D$6:$D$505,B791&amp;"")=0,"الطالب غير مسجل في المجموعة",""))</f>
        <v/>
      </c>
    </row>
    <row r="792">
      <c r="A792" s="13" t="n"/>
      <c r="B792" s="5" t="n"/>
      <c r="C792" s="5" t="n"/>
      <c r="D792" s="5" t="n"/>
      <c r="E792" s="5" t="n"/>
      <c r="F792" s="6">
        <f>IF(C792&amp;""="","",IFERROR(INDEX('الطلاب'!$B$6:$B$505,MATCH(C792&amp;"",'الطلاب'!$A$6:$A$505,0))&amp;"","كود غير موجود"))</f>
        <v/>
      </c>
      <c r="G792" s="6">
        <f>IF(OR(B792&amp;""="",C792&amp;""=""),"",IF(COUNTIFS('الطلاب'!$A$6:$A$505,C792&amp;"",'الطلاب'!$D$6:$D$505,B792&amp;"")=0,"الطالب غير مسجل في المجموعة",""))</f>
        <v/>
      </c>
    </row>
    <row r="793">
      <c r="A793" s="13" t="n"/>
      <c r="B793" s="5" t="n"/>
      <c r="C793" s="5" t="n"/>
      <c r="D793" s="5" t="n"/>
      <c r="E793" s="5" t="n"/>
      <c r="F793" s="6">
        <f>IF(C793&amp;""="","",IFERROR(INDEX('الطلاب'!$B$6:$B$505,MATCH(C793&amp;"",'الطلاب'!$A$6:$A$505,0))&amp;"","كود غير موجود"))</f>
        <v/>
      </c>
      <c r="G793" s="6">
        <f>IF(OR(B793&amp;""="",C793&amp;""=""),"",IF(COUNTIFS('الطلاب'!$A$6:$A$505,C793&amp;"",'الطلاب'!$D$6:$D$505,B793&amp;"")=0,"الطالب غير مسجل في المجموعة",""))</f>
        <v/>
      </c>
    </row>
    <row r="794">
      <c r="A794" s="13" t="n"/>
      <c r="B794" s="5" t="n"/>
      <c r="C794" s="5" t="n"/>
      <c r="D794" s="5" t="n"/>
      <c r="E794" s="5" t="n"/>
      <c r="F794" s="6">
        <f>IF(C794&amp;""="","",IFERROR(INDEX('الطلاب'!$B$6:$B$505,MATCH(C794&amp;"",'الطلاب'!$A$6:$A$505,0))&amp;"","كود غير موجود"))</f>
        <v/>
      </c>
      <c r="G794" s="6">
        <f>IF(OR(B794&amp;""="",C794&amp;""=""),"",IF(COUNTIFS('الطلاب'!$A$6:$A$505,C794&amp;"",'الطلاب'!$D$6:$D$505,B794&amp;"")=0,"الطالب غير مسجل في المجموعة",""))</f>
        <v/>
      </c>
    </row>
    <row r="795">
      <c r="A795" s="13" t="n"/>
      <c r="B795" s="5" t="n"/>
      <c r="C795" s="5" t="n"/>
      <c r="D795" s="5" t="n"/>
      <c r="E795" s="5" t="n"/>
      <c r="F795" s="6">
        <f>IF(C795&amp;""="","",IFERROR(INDEX('الطلاب'!$B$6:$B$505,MATCH(C795&amp;"",'الطلاب'!$A$6:$A$505,0))&amp;"","كود غير موجود"))</f>
        <v/>
      </c>
      <c r="G795" s="6">
        <f>IF(OR(B795&amp;""="",C795&amp;""=""),"",IF(COUNTIFS('الطلاب'!$A$6:$A$505,C795&amp;"",'الطلاب'!$D$6:$D$505,B795&amp;"")=0,"الطالب غير مسجل في المجموعة",""))</f>
        <v/>
      </c>
    </row>
    <row r="796">
      <c r="A796" s="13" t="n"/>
      <c r="B796" s="5" t="n"/>
      <c r="C796" s="5" t="n"/>
      <c r="D796" s="5" t="n"/>
      <c r="E796" s="5" t="n"/>
      <c r="F796" s="6">
        <f>IF(C796&amp;""="","",IFERROR(INDEX('الطلاب'!$B$6:$B$505,MATCH(C796&amp;"",'الطلاب'!$A$6:$A$505,0))&amp;"","كود غير موجود"))</f>
        <v/>
      </c>
      <c r="G796" s="6">
        <f>IF(OR(B796&amp;""="",C796&amp;""=""),"",IF(COUNTIFS('الطلاب'!$A$6:$A$505,C796&amp;"",'الطلاب'!$D$6:$D$505,B796&amp;"")=0,"الطالب غير مسجل في المجموعة",""))</f>
        <v/>
      </c>
    </row>
    <row r="797">
      <c r="A797" s="13" t="n"/>
      <c r="B797" s="5" t="n"/>
      <c r="C797" s="5" t="n"/>
      <c r="D797" s="5" t="n"/>
      <c r="E797" s="5" t="n"/>
      <c r="F797" s="6">
        <f>IF(C797&amp;""="","",IFERROR(INDEX('الطلاب'!$B$6:$B$505,MATCH(C797&amp;"",'الطلاب'!$A$6:$A$505,0))&amp;"","كود غير موجود"))</f>
        <v/>
      </c>
      <c r="G797" s="6">
        <f>IF(OR(B797&amp;""="",C797&amp;""=""),"",IF(COUNTIFS('الطلاب'!$A$6:$A$505,C797&amp;"",'الطلاب'!$D$6:$D$505,B797&amp;"")=0,"الطالب غير مسجل في المجموعة",""))</f>
        <v/>
      </c>
    </row>
    <row r="798">
      <c r="A798" s="13" t="n"/>
      <c r="B798" s="5" t="n"/>
      <c r="C798" s="5" t="n"/>
      <c r="D798" s="5" t="n"/>
      <c r="E798" s="5" t="n"/>
      <c r="F798" s="6">
        <f>IF(C798&amp;""="","",IFERROR(INDEX('الطلاب'!$B$6:$B$505,MATCH(C798&amp;"",'الطلاب'!$A$6:$A$505,0))&amp;"","كود غير موجود"))</f>
        <v/>
      </c>
      <c r="G798" s="6">
        <f>IF(OR(B798&amp;""="",C798&amp;""=""),"",IF(COUNTIFS('الطلاب'!$A$6:$A$505,C798&amp;"",'الطلاب'!$D$6:$D$505,B798&amp;"")=0,"الطالب غير مسجل في المجموعة",""))</f>
        <v/>
      </c>
    </row>
    <row r="799">
      <c r="A799" s="13" t="n"/>
      <c r="B799" s="5" t="n"/>
      <c r="C799" s="5" t="n"/>
      <c r="D799" s="5" t="n"/>
      <c r="E799" s="5" t="n"/>
      <c r="F799" s="6">
        <f>IF(C799&amp;""="","",IFERROR(INDEX('الطلاب'!$B$6:$B$505,MATCH(C799&amp;"",'الطلاب'!$A$6:$A$505,0))&amp;"","كود غير موجود"))</f>
        <v/>
      </c>
      <c r="G799" s="6">
        <f>IF(OR(B799&amp;""="",C799&amp;""=""),"",IF(COUNTIFS('الطلاب'!$A$6:$A$505,C799&amp;"",'الطلاب'!$D$6:$D$505,B799&amp;"")=0,"الطالب غير مسجل في المجموعة",""))</f>
        <v/>
      </c>
    </row>
    <row r="800">
      <c r="A800" s="13" t="n"/>
      <c r="B800" s="5" t="n"/>
      <c r="C800" s="5" t="n"/>
      <c r="D800" s="5" t="n"/>
      <c r="E800" s="5" t="n"/>
      <c r="F800" s="6">
        <f>IF(C800&amp;""="","",IFERROR(INDEX('الطلاب'!$B$6:$B$505,MATCH(C800&amp;"",'الطلاب'!$A$6:$A$505,0))&amp;"","كود غير موجود"))</f>
        <v/>
      </c>
      <c r="G800" s="6">
        <f>IF(OR(B800&amp;""="",C800&amp;""=""),"",IF(COUNTIFS('الطلاب'!$A$6:$A$505,C800&amp;"",'الطلاب'!$D$6:$D$505,B800&amp;"")=0,"الطالب غير مسجل في المجموعة",""))</f>
        <v/>
      </c>
    </row>
    <row r="801">
      <c r="A801" s="13" t="n"/>
      <c r="B801" s="5" t="n"/>
      <c r="C801" s="5" t="n"/>
      <c r="D801" s="5" t="n"/>
      <c r="E801" s="5" t="n"/>
      <c r="F801" s="6">
        <f>IF(C801&amp;""="","",IFERROR(INDEX('الطلاب'!$B$6:$B$505,MATCH(C801&amp;"",'الطلاب'!$A$6:$A$505,0))&amp;"","كود غير موجود"))</f>
        <v/>
      </c>
      <c r="G801" s="6">
        <f>IF(OR(B801&amp;""="",C801&amp;""=""),"",IF(COUNTIFS('الطلاب'!$A$6:$A$505,C801&amp;"",'الطلاب'!$D$6:$D$505,B801&amp;"")=0,"الطالب غير مسجل في المجموعة",""))</f>
        <v/>
      </c>
    </row>
    <row r="802">
      <c r="A802" s="13" t="n"/>
      <c r="B802" s="5" t="n"/>
      <c r="C802" s="5" t="n"/>
      <c r="D802" s="5" t="n"/>
      <c r="E802" s="5" t="n"/>
      <c r="F802" s="6">
        <f>IF(C802&amp;""="","",IFERROR(INDEX('الطلاب'!$B$6:$B$505,MATCH(C802&amp;"",'الطلاب'!$A$6:$A$505,0))&amp;"","كود غير موجود"))</f>
        <v/>
      </c>
      <c r="G802" s="6">
        <f>IF(OR(B802&amp;""="",C802&amp;""=""),"",IF(COUNTIFS('الطلاب'!$A$6:$A$505,C802&amp;"",'الطلاب'!$D$6:$D$505,B802&amp;"")=0,"الطالب غير مسجل في المجموعة",""))</f>
        <v/>
      </c>
    </row>
    <row r="803">
      <c r="A803" s="13" t="n"/>
      <c r="B803" s="5" t="n"/>
      <c r="C803" s="5" t="n"/>
      <c r="D803" s="5" t="n"/>
      <c r="E803" s="5" t="n"/>
      <c r="F803" s="6">
        <f>IF(C803&amp;""="","",IFERROR(INDEX('الطلاب'!$B$6:$B$505,MATCH(C803&amp;"",'الطلاب'!$A$6:$A$505,0))&amp;"","كود غير موجود"))</f>
        <v/>
      </c>
      <c r="G803" s="6">
        <f>IF(OR(B803&amp;""="",C803&amp;""=""),"",IF(COUNTIFS('الطلاب'!$A$6:$A$505,C803&amp;"",'الطلاب'!$D$6:$D$505,B803&amp;"")=0,"الطالب غير مسجل في المجموعة",""))</f>
        <v/>
      </c>
    </row>
    <row r="804">
      <c r="A804" s="13" t="n"/>
      <c r="B804" s="5" t="n"/>
      <c r="C804" s="5" t="n"/>
      <c r="D804" s="5" t="n"/>
      <c r="E804" s="5" t="n"/>
      <c r="F804" s="6">
        <f>IF(C804&amp;""="","",IFERROR(INDEX('الطلاب'!$B$6:$B$505,MATCH(C804&amp;"",'الطلاب'!$A$6:$A$505,0))&amp;"","كود غير موجود"))</f>
        <v/>
      </c>
      <c r="G804" s="6">
        <f>IF(OR(B804&amp;""="",C804&amp;""=""),"",IF(COUNTIFS('الطلاب'!$A$6:$A$505,C804&amp;"",'الطلاب'!$D$6:$D$505,B804&amp;"")=0,"الطالب غير مسجل في المجموعة",""))</f>
        <v/>
      </c>
    </row>
    <row r="805">
      <c r="A805" s="13" t="n"/>
      <c r="B805" s="5" t="n"/>
      <c r="C805" s="5" t="n"/>
      <c r="D805" s="5" t="n"/>
      <c r="E805" s="5" t="n"/>
      <c r="F805" s="6">
        <f>IF(C805&amp;""="","",IFERROR(INDEX('الطلاب'!$B$6:$B$505,MATCH(C805&amp;"",'الطلاب'!$A$6:$A$505,0))&amp;"","كود غير موجود"))</f>
        <v/>
      </c>
      <c r="G805" s="6">
        <f>IF(OR(B805&amp;""="",C805&amp;""=""),"",IF(COUNTIFS('الطلاب'!$A$6:$A$505,C805&amp;"",'الطلاب'!$D$6:$D$505,B805&amp;"")=0,"الطالب غير مسجل في المجموعة",""))</f>
        <v/>
      </c>
    </row>
    <row r="806">
      <c r="A806" s="13" t="n"/>
      <c r="B806" s="5" t="n"/>
      <c r="C806" s="5" t="n"/>
      <c r="D806" s="5" t="n"/>
      <c r="E806" s="5" t="n"/>
      <c r="F806" s="6">
        <f>IF(C806&amp;""="","",IFERROR(INDEX('الطلاب'!$B$6:$B$505,MATCH(C806&amp;"",'الطلاب'!$A$6:$A$505,0))&amp;"","كود غير موجود"))</f>
        <v/>
      </c>
      <c r="G806" s="6">
        <f>IF(OR(B806&amp;""="",C806&amp;""=""),"",IF(COUNTIFS('الطلاب'!$A$6:$A$505,C806&amp;"",'الطلاب'!$D$6:$D$505,B806&amp;"")=0,"الطالب غير مسجل في المجموعة",""))</f>
        <v/>
      </c>
    </row>
    <row r="807">
      <c r="A807" s="13" t="n"/>
      <c r="B807" s="5" t="n"/>
      <c r="C807" s="5" t="n"/>
      <c r="D807" s="5" t="n"/>
      <c r="E807" s="5" t="n"/>
      <c r="F807" s="6">
        <f>IF(C807&amp;""="","",IFERROR(INDEX('الطلاب'!$B$6:$B$505,MATCH(C807&amp;"",'الطلاب'!$A$6:$A$505,0))&amp;"","كود غير موجود"))</f>
        <v/>
      </c>
      <c r="G807" s="6">
        <f>IF(OR(B807&amp;""="",C807&amp;""=""),"",IF(COUNTIFS('الطلاب'!$A$6:$A$505,C807&amp;"",'الطلاب'!$D$6:$D$505,B807&amp;"")=0,"الطالب غير مسجل في المجموعة",""))</f>
        <v/>
      </c>
    </row>
    <row r="808">
      <c r="A808" s="13" t="n"/>
      <c r="B808" s="5" t="n"/>
      <c r="C808" s="5" t="n"/>
      <c r="D808" s="5" t="n"/>
      <c r="E808" s="5" t="n"/>
      <c r="F808" s="6">
        <f>IF(C808&amp;""="","",IFERROR(INDEX('الطلاب'!$B$6:$B$505,MATCH(C808&amp;"",'الطلاب'!$A$6:$A$505,0))&amp;"","كود غير موجود"))</f>
        <v/>
      </c>
      <c r="G808" s="6">
        <f>IF(OR(B808&amp;""="",C808&amp;""=""),"",IF(COUNTIFS('الطلاب'!$A$6:$A$505,C808&amp;"",'الطلاب'!$D$6:$D$505,B808&amp;"")=0,"الطالب غير مسجل في المجموعة",""))</f>
        <v/>
      </c>
    </row>
    <row r="809">
      <c r="A809" s="13" t="n"/>
      <c r="B809" s="5" t="n"/>
      <c r="C809" s="5" t="n"/>
      <c r="D809" s="5" t="n"/>
      <c r="E809" s="5" t="n"/>
      <c r="F809" s="6">
        <f>IF(C809&amp;""="","",IFERROR(INDEX('الطلاب'!$B$6:$B$505,MATCH(C809&amp;"",'الطلاب'!$A$6:$A$505,0))&amp;"","كود غير موجود"))</f>
        <v/>
      </c>
      <c r="G809" s="6">
        <f>IF(OR(B809&amp;""="",C809&amp;""=""),"",IF(COUNTIFS('الطلاب'!$A$6:$A$505,C809&amp;"",'الطلاب'!$D$6:$D$505,B809&amp;"")=0,"الطالب غير مسجل في المجموعة",""))</f>
        <v/>
      </c>
    </row>
    <row r="810">
      <c r="A810" s="13" t="n"/>
      <c r="B810" s="5" t="n"/>
      <c r="C810" s="5" t="n"/>
      <c r="D810" s="5" t="n"/>
      <c r="E810" s="5" t="n"/>
      <c r="F810" s="6">
        <f>IF(C810&amp;""="","",IFERROR(INDEX('الطلاب'!$B$6:$B$505,MATCH(C810&amp;"",'الطلاب'!$A$6:$A$505,0))&amp;"","كود غير موجود"))</f>
        <v/>
      </c>
      <c r="G810" s="6">
        <f>IF(OR(B810&amp;""="",C810&amp;""=""),"",IF(COUNTIFS('الطلاب'!$A$6:$A$505,C810&amp;"",'الطلاب'!$D$6:$D$505,B810&amp;"")=0,"الطالب غير مسجل في المجموعة",""))</f>
        <v/>
      </c>
    </row>
    <row r="811">
      <c r="A811" s="13" t="n"/>
      <c r="B811" s="5" t="n"/>
      <c r="C811" s="5" t="n"/>
      <c r="D811" s="5" t="n"/>
      <c r="E811" s="5" t="n"/>
      <c r="F811" s="6">
        <f>IF(C811&amp;""="","",IFERROR(INDEX('الطلاب'!$B$6:$B$505,MATCH(C811&amp;"",'الطلاب'!$A$6:$A$505,0))&amp;"","كود غير موجود"))</f>
        <v/>
      </c>
      <c r="G811" s="6">
        <f>IF(OR(B811&amp;""="",C811&amp;""=""),"",IF(COUNTIFS('الطلاب'!$A$6:$A$505,C811&amp;"",'الطلاب'!$D$6:$D$505,B811&amp;"")=0,"الطالب غير مسجل في المجموعة",""))</f>
        <v/>
      </c>
    </row>
    <row r="812">
      <c r="A812" s="13" t="n"/>
      <c r="B812" s="5" t="n"/>
      <c r="C812" s="5" t="n"/>
      <c r="D812" s="5" t="n"/>
      <c r="E812" s="5" t="n"/>
      <c r="F812" s="6">
        <f>IF(C812&amp;""="","",IFERROR(INDEX('الطلاب'!$B$6:$B$505,MATCH(C812&amp;"",'الطلاب'!$A$6:$A$505,0))&amp;"","كود غير موجود"))</f>
        <v/>
      </c>
      <c r="G812" s="6">
        <f>IF(OR(B812&amp;""="",C812&amp;""=""),"",IF(COUNTIFS('الطلاب'!$A$6:$A$505,C812&amp;"",'الطلاب'!$D$6:$D$505,B812&amp;"")=0,"الطالب غير مسجل في المجموعة",""))</f>
        <v/>
      </c>
    </row>
    <row r="813">
      <c r="A813" s="13" t="n"/>
      <c r="B813" s="5" t="n"/>
      <c r="C813" s="5" t="n"/>
      <c r="D813" s="5" t="n"/>
      <c r="E813" s="5" t="n"/>
      <c r="F813" s="6">
        <f>IF(C813&amp;""="","",IFERROR(INDEX('الطلاب'!$B$6:$B$505,MATCH(C813&amp;"",'الطلاب'!$A$6:$A$505,0))&amp;"","كود غير موجود"))</f>
        <v/>
      </c>
      <c r="G813" s="6">
        <f>IF(OR(B813&amp;""="",C813&amp;""=""),"",IF(COUNTIFS('الطلاب'!$A$6:$A$505,C813&amp;"",'الطلاب'!$D$6:$D$505,B813&amp;"")=0,"الطالب غير مسجل في المجموعة",""))</f>
        <v/>
      </c>
    </row>
    <row r="814">
      <c r="A814" s="13" t="n"/>
      <c r="B814" s="5" t="n"/>
      <c r="C814" s="5" t="n"/>
      <c r="D814" s="5" t="n"/>
      <c r="E814" s="5" t="n"/>
      <c r="F814" s="6">
        <f>IF(C814&amp;""="","",IFERROR(INDEX('الطلاب'!$B$6:$B$505,MATCH(C814&amp;"",'الطلاب'!$A$6:$A$505,0))&amp;"","كود غير موجود"))</f>
        <v/>
      </c>
      <c r="G814" s="6">
        <f>IF(OR(B814&amp;""="",C814&amp;""=""),"",IF(COUNTIFS('الطلاب'!$A$6:$A$505,C814&amp;"",'الطلاب'!$D$6:$D$505,B814&amp;"")=0,"الطالب غير مسجل في المجموعة",""))</f>
        <v/>
      </c>
    </row>
    <row r="815">
      <c r="A815" s="13" t="n"/>
      <c r="B815" s="5" t="n"/>
      <c r="C815" s="5" t="n"/>
      <c r="D815" s="5" t="n"/>
      <c r="E815" s="5" t="n"/>
      <c r="F815" s="6">
        <f>IF(C815&amp;""="","",IFERROR(INDEX('الطلاب'!$B$6:$B$505,MATCH(C815&amp;"",'الطلاب'!$A$6:$A$505,0))&amp;"","كود غير موجود"))</f>
        <v/>
      </c>
      <c r="G815" s="6">
        <f>IF(OR(B815&amp;""="",C815&amp;""=""),"",IF(COUNTIFS('الطلاب'!$A$6:$A$505,C815&amp;"",'الطلاب'!$D$6:$D$505,B815&amp;"")=0,"الطالب غير مسجل في المجموعة",""))</f>
        <v/>
      </c>
    </row>
    <row r="816">
      <c r="A816" s="13" t="n"/>
      <c r="B816" s="5" t="n"/>
      <c r="C816" s="5" t="n"/>
      <c r="D816" s="5" t="n"/>
      <c r="E816" s="5" t="n"/>
      <c r="F816" s="6">
        <f>IF(C816&amp;""="","",IFERROR(INDEX('الطلاب'!$B$6:$B$505,MATCH(C816&amp;"",'الطلاب'!$A$6:$A$505,0))&amp;"","كود غير موجود"))</f>
        <v/>
      </c>
      <c r="G816" s="6">
        <f>IF(OR(B816&amp;""="",C816&amp;""=""),"",IF(COUNTIFS('الطلاب'!$A$6:$A$505,C816&amp;"",'الطلاب'!$D$6:$D$505,B816&amp;"")=0,"الطالب غير مسجل في المجموعة",""))</f>
        <v/>
      </c>
    </row>
    <row r="817">
      <c r="A817" s="13" t="n"/>
      <c r="B817" s="5" t="n"/>
      <c r="C817" s="5" t="n"/>
      <c r="D817" s="5" t="n"/>
      <c r="E817" s="5" t="n"/>
      <c r="F817" s="6">
        <f>IF(C817&amp;""="","",IFERROR(INDEX('الطلاب'!$B$6:$B$505,MATCH(C817&amp;"",'الطلاب'!$A$6:$A$505,0))&amp;"","كود غير موجود"))</f>
        <v/>
      </c>
      <c r="G817" s="6">
        <f>IF(OR(B817&amp;""="",C817&amp;""=""),"",IF(COUNTIFS('الطلاب'!$A$6:$A$505,C817&amp;"",'الطلاب'!$D$6:$D$505,B817&amp;"")=0,"الطالب غير مسجل في المجموعة",""))</f>
        <v/>
      </c>
    </row>
    <row r="818">
      <c r="A818" s="13" t="n"/>
      <c r="B818" s="5" t="n"/>
      <c r="C818" s="5" t="n"/>
      <c r="D818" s="5" t="n"/>
      <c r="E818" s="5" t="n"/>
      <c r="F818" s="6">
        <f>IF(C818&amp;""="","",IFERROR(INDEX('الطلاب'!$B$6:$B$505,MATCH(C818&amp;"",'الطلاب'!$A$6:$A$505,0))&amp;"","كود غير موجود"))</f>
        <v/>
      </c>
      <c r="G818" s="6">
        <f>IF(OR(B818&amp;""="",C818&amp;""=""),"",IF(COUNTIFS('الطلاب'!$A$6:$A$505,C818&amp;"",'الطلاب'!$D$6:$D$505,B818&amp;"")=0,"الطالب غير مسجل في المجموعة",""))</f>
        <v/>
      </c>
    </row>
    <row r="819">
      <c r="A819" s="13" t="n"/>
      <c r="B819" s="5" t="n"/>
      <c r="C819" s="5" t="n"/>
      <c r="D819" s="5" t="n"/>
      <c r="E819" s="5" t="n"/>
      <c r="F819" s="6">
        <f>IF(C819&amp;""="","",IFERROR(INDEX('الطلاب'!$B$6:$B$505,MATCH(C819&amp;"",'الطلاب'!$A$6:$A$505,0))&amp;"","كود غير موجود"))</f>
        <v/>
      </c>
      <c r="G819" s="6">
        <f>IF(OR(B819&amp;""="",C819&amp;""=""),"",IF(COUNTIFS('الطلاب'!$A$6:$A$505,C819&amp;"",'الطلاب'!$D$6:$D$505,B819&amp;"")=0,"الطالب غير مسجل في المجموعة",""))</f>
        <v/>
      </c>
    </row>
    <row r="820">
      <c r="A820" s="13" t="n"/>
      <c r="B820" s="5" t="n"/>
      <c r="C820" s="5" t="n"/>
      <c r="D820" s="5" t="n"/>
      <c r="E820" s="5" t="n"/>
      <c r="F820" s="6">
        <f>IF(C820&amp;""="","",IFERROR(INDEX('الطلاب'!$B$6:$B$505,MATCH(C820&amp;"",'الطلاب'!$A$6:$A$505,0))&amp;"","كود غير موجود"))</f>
        <v/>
      </c>
      <c r="G820" s="6">
        <f>IF(OR(B820&amp;""="",C820&amp;""=""),"",IF(COUNTIFS('الطلاب'!$A$6:$A$505,C820&amp;"",'الطلاب'!$D$6:$D$505,B820&amp;"")=0,"الطالب غير مسجل في المجموعة",""))</f>
        <v/>
      </c>
    </row>
    <row r="821">
      <c r="A821" s="13" t="n"/>
      <c r="B821" s="5" t="n"/>
      <c r="C821" s="5" t="n"/>
      <c r="D821" s="5" t="n"/>
      <c r="E821" s="5" t="n"/>
      <c r="F821" s="6">
        <f>IF(C821&amp;""="","",IFERROR(INDEX('الطلاب'!$B$6:$B$505,MATCH(C821&amp;"",'الطلاب'!$A$6:$A$505,0))&amp;"","كود غير موجود"))</f>
        <v/>
      </c>
      <c r="G821" s="6">
        <f>IF(OR(B821&amp;""="",C821&amp;""=""),"",IF(COUNTIFS('الطلاب'!$A$6:$A$505,C821&amp;"",'الطلاب'!$D$6:$D$505,B821&amp;"")=0,"الطالب غير مسجل في المجموعة",""))</f>
        <v/>
      </c>
    </row>
    <row r="822">
      <c r="A822" s="13" t="n"/>
      <c r="B822" s="5" t="n"/>
      <c r="C822" s="5" t="n"/>
      <c r="D822" s="5" t="n"/>
      <c r="E822" s="5" t="n"/>
      <c r="F822" s="6">
        <f>IF(C822&amp;""="","",IFERROR(INDEX('الطلاب'!$B$6:$B$505,MATCH(C822&amp;"",'الطلاب'!$A$6:$A$505,0))&amp;"","كود غير موجود"))</f>
        <v/>
      </c>
      <c r="G822" s="6">
        <f>IF(OR(B822&amp;""="",C822&amp;""=""),"",IF(COUNTIFS('الطلاب'!$A$6:$A$505,C822&amp;"",'الطلاب'!$D$6:$D$505,B822&amp;"")=0,"الطالب غير مسجل في المجموعة",""))</f>
        <v/>
      </c>
    </row>
    <row r="823">
      <c r="A823" s="13" t="n"/>
      <c r="B823" s="5" t="n"/>
      <c r="C823" s="5" t="n"/>
      <c r="D823" s="5" t="n"/>
      <c r="E823" s="5" t="n"/>
      <c r="F823" s="6">
        <f>IF(C823&amp;""="","",IFERROR(INDEX('الطلاب'!$B$6:$B$505,MATCH(C823&amp;"",'الطلاب'!$A$6:$A$505,0))&amp;"","كود غير موجود"))</f>
        <v/>
      </c>
      <c r="G823" s="6">
        <f>IF(OR(B823&amp;""="",C823&amp;""=""),"",IF(COUNTIFS('الطلاب'!$A$6:$A$505,C823&amp;"",'الطلاب'!$D$6:$D$505,B823&amp;"")=0,"الطالب غير مسجل في المجموعة",""))</f>
        <v/>
      </c>
    </row>
    <row r="824">
      <c r="A824" s="13" t="n"/>
      <c r="B824" s="5" t="n"/>
      <c r="C824" s="5" t="n"/>
      <c r="D824" s="5" t="n"/>
      <c r="E824" s="5" t="n"/>
      <c r="F824" s="6">
        <f>IF(C824&amp;""="","",IFERROR(INDEX('الطلاب'!$B$6:$B$505,MATCH(C824&amp;"",'الطلاب'!$A$6:$A$505,0))&amp;"","كود غير موجود"))</f>
        <v/>
      </c>
      <c r="G824" s="6">
        <f>IF(OR(B824&amp;""="",C824&amp;""=""),"",IF(COUNTIFS('الطلاب'!$A$6:$A$505,C824&amp;"",'الطلاب'!$D$6:$D$505,B824&amp;"")=0,"الطالب غير مسجل في المجموعة",""))</f>
        <v/>
      </c>
    </row>
    <row r="825">
      <c r="A825" s="13" t="n"/>
      <c r="B825" s="5" t="n"/>
      <c r="C825" s="5" t="n"/>
      <c r="D825" s="5" t="n"/>
      <c r="E825" s="5" t="n"/>
      <c r="F825" s="6">
        <f>IF(C825&amp;""="","",IFERROR(INDEX('الطلاب'!$B$6:$B$505,MATCH(C825&amp;"",'الطلاب'!$A$6:$A$505,0))&amp;"","كود غير موجود"))</f>
        <v/>
      </c>
      <c r="G825" s="6">
        <f>IF(OR(B825&amp;""="",C825&amp;""=""),"",IF(COUNTIFS('الطلاب'!$A$6:$A$505,C825&amp;"",'الطلاب'!$D$6:$D$505,B825&amp;"")=0,"الطالب غير مسجل في المجموعة",""))</f>
        <v/>
      </c>
    </row>
    <row r="826">
      <c r="A826" s="13" t="n"/>
      <c r="B826" s="5" t="n"/>
      <c r="C826" s="5" t="n"/>
      <c r="D826" s="5" t="n"/>
      <c r="E826" s="5" t="n"/>
      <c r="F826" s="6">
        <f>IF(C826&amp;""="","",IFERROR(INDEX('الطلاب'!$B$6:$B$505,MATCH(C826&amp;"",'الطلاب'!$A$6:$A$505,0))&amp;"","كود غير موجود"))</f>
        <v/>
      </c>
      <c r="G826" s="6">
        <f>IF(OR(B826&amp;""="",C826&amp;""=""),"",IF(COUNTIFS('الطلاب'!$A$6:$A$505,C826&amp;"",'الطلاب'!$D$6:$D$505,B826&amp;"")=0,"الطالب غير مسجل في المجموعة",""))</f>
        <v/>
      </c>
    </row>
    <row r="827">
      <c r="A827" s="13" t="n"/>
      <c r="B827" s="5" t="n"/>
      <c r="C827" s="5" t="n"/>
      <c r="D827" s="5" t="n"/>
      <c r="E827" s="5" t="n"/>
      <c r="F827" s="6">
        <f>IF(C827&amp;""="","",IFERROR(INDEX('الطلاب'!$B$6:$B$505,MATCH(C827&amp;"",'الطلاب'!$A$6:$A$505,0))&amp;"","كود غير موجود"))</f>
        <v/>
      </c>
      <c r="G827" s="6">
        <f>IF(OR(B827&amp;""="",C827&amp;""=""),"",IF(COUNTIFS('الطلاب'!$A$6:$A$505,C827&amp;"",'الطلاب'!$D$6:$D$505,B827&amp;"")=0,"الطالب غير مسجل في المجموعة",""))</f>
        <v/>
      </c>
    </row>
    <row r="828">
      <c r="A828" s="13" t="n"/>
      <c r="B828" s="5" t="n"/>
      <c r="C828" s="5" t="n"/>
      <c r="D828" s="5" t="n"/>
      <c r="E828" s="5" t="n"/>
      <c r="F828" s="6">
        <f>IF(C828&amp;""="","",IFERROR(INDEX('الطلاب'!$B$6:$B$505,MATCH(C828&amp;"",'الطلاب'!$A$6:$A$505,0))&amp;"","كود غير موجود"))</f>
        <v/>
      </c>
      <c r="G828" s="6">
        <f>IF(OR(B828&amp;""="",C828&amp;""=""),"",IF(COUNTIFS('الطلاب'!$A$6:$A$505,C828&amp;"",'الطلاب'!$D$6:$D$505,B828&amp;"")=0,"الطالب غير مسجل في المجموعة",""))</f>
        <v/>
      </c>
    </row>
    <row r="829">
      <c r="A829" s="13" t="n"/>
      <c r="B829" s="5" t="n"/>
      <c r="C829" s="5" t="n"/>
      <c r="D829" s="5" t="n"/>
      <c r="E829" s="5" t="n"/>
      <c r="F829" s="6">
        <f>IF(C829&amp;""="","",IFERROR(INDEX('الطلاب'!$B$6:$B$505,MATCH(C829&amp;"",'الطلاب'!$A$6:$A$505,0))&amp;"","كود غير موجود"))</f>
        <v/>
      </c>
      <c r="G829" s="6">
        <f>IF(OR(B829&amp;""="",C829&amp;""=""),"",IF(COUNTIFS('الطلاب'!$A$6:$A$505,C829&amp;"",'الطلاب'!$D$6:$D$505,B829&amp;"")=0,"الطالب غير مسجل في المجموعة",""))</f>
        <v/>
      </c>
    </row>
    <row r="830">
      <c r="A830" s="13" t="n"/>
      <c r="B830" s="5" t="n"/>
      <c r="C830" s="5" t="n"/>
      <c r="D830" s="5" t="n"/>
      <c r="E830" s="5" t="n"/>
      <c r="F830" s="6">
        <f>IF(C830&amp;""="","",IFERROR(INDEX('الطلاب'!$B$6:$B$505,MATCH(C830&amp;"",'الطلاب'!$A$6:$A$505,0))&amp;"","كود غير موجود"))</f>
        <v/>
      </c>
      <c r="G830" s="6">
        <f>IF(OR(B830&amp;""="",C830&amp;""=""),"",IF(COUNTIFS('الطلاب'!$A$6:$A$505,C830&amp;"",'الطلاب'!$D$6:$D$505,B830&amp;"")=0,"الطالب غير مسجل في المجموعة",""))</f>
        <v/>
      </c>
    </row>
    <row r="831">
      <c r="A831" s="13" t="n"/>
      <c r="B831" s="5" t="n"/>
      <c r="C831" s="5" t="n"/>
      <c r="D831" s="5" t="n"/>
      <c r="E831" s="5" t="n"/>
      <c r="F831" s="6">
        <f>IF(C831&amp;""="","",IFERROR(INDEX('الطلاب'!$B$6:$B$505,MATCH(C831&amp;"",'الطلاب'!$A$6:$A$505,0))&amp;"","كود غير موجود"))</f>
        <v/>
      </c>
      <c r="G831" s="6">
        <f>IF(OR(B831&amp;""="",C831&amp;""=""),"",IF(COUNTIFS('الطلاب'!$A$6:$A$505,C831&amp;"",'الطلاب'!$D$6:$D$505,B831&amp;"")=0,"الطالب غير مسجل في المجموعة",""))</f>
        <v/>
      </c>
    </row>
    <row r="832">
      <c r="A832" s="13" t="n"/>
      <c r="B832" s="5" t="n"/>
      <c r="C832" s="5" t="n"/>
      <c r="D832" s="5" t="n"/>
      <c r="E832" s="5" t="n"/>
      <c r="F832" s="6">
        <f>IF(C832&amp;""="","",IFERROR(INDEX('الطلاب'!$B$6:$B$505,MATCH(C832&amp;"",'الطلاب'!$A$6:$A$505,0))&amp;"","كود غير موجود"))</f>
        <v/>
      </c>
      <c r="G832" s="6">
        <f>IF(OR(B832&amp;""="",C832&amp;""=""),"",IF(COUNTIFS('الطلاب'!$A$6:$A$505,C832&amp;"",'الطلاب'!$D$6:$D$505,B832&amp;"")=0,"الطالب غير مسجل في المجموعة",""))</f>
        <v/>
      </c>
    </row>
    <row r="833">
      <c r="A833" s="13" t="n"/>
      <c r="B833" s="5" t="n"/>
      <c r="C833" s="5" t="n"/>
      <c r="D833" s="5" t="n"/>
      <c r="E833" s="5" t="n"/>
      <c r="F833" s="6">
        <f>IF(C833&amp;""="","",IFERROR(INDEX('الطلاب'!$B$6:$B$505,MATCH(C833&amp;"",'الطلاب'!$A$6:$A$505,0))&amp;"","كود غير موجود"))</f>
        <v/>
      </c>
      <c r="G833" s="6">
        <f>IF(OR(B833&amp;""="",C833&amp;""=""),"",IF(COUNTIFS('الطلاب'!$A$6:$A$505,C833&amp;"",'الطلاب'!$D$6:$D$505,B833&amp;"")=0,"الطالب غير مسجل في المجموعة",""))</f>
        <v/>
      </c>
    </row>
    <row r="834">
      <c r="A834" s="13" t="n"/>
      <c r="B834" s="5" t="n"/>
      <c r="C834" s="5" t="n"/>
      <c r="D834" s="5" t="n"/>
      <c r="E834" s="5" t="n"/>
      <c r="F834" s="6">
        <f>IF(C834&amp;""="","",IFERROR(INDEX('الطلاب'!$B$6:$B$505,MATCH(C834&amp;"",'الطلاب'!$A$6:$A$505,0))&amp;"","كود غير موجود"))</f>
        <v/>
      </c>
      <c r="G834" s="6">
        <f>IF(OR(B834&amp;""="",C834&amp;""=""),"",IF(COUNTIFS('الطلاب'!$A$6:$A$505,C834&amp;"",'الطلاب'!$D$6:$D$505,B834&amp;"")=0,"الطالب غير مسجل في المجموعة",""))</f>
        <v/>
      </c>
    </row>
    <row r="835">
      <c r="A835" s="13" t="n"/>
      <c r="B835" s="5" t="n"/>
      <c r="C835" s="5" t="n"/>
      <c r="D835" s="5" t="n"/>
      <c r="E835" s="5" t="n"/>
      <c r="F835" s="6">
        <f>IF(C835&amp;""="","",IFERROR(INDEX('الطلاب'!$B$6:$B$505,MATCH(C835&amp;"",'الطلاب'!$A$6:$A$505,0))&amp;"","كود غير موجود"))</f>
        <v/>
      </c>
      <c r="G835" s="6">
        <f>IF(OR(B835&amp;""="",C835&amp;""=""),"",IF(COUNTIFS('الطلاب'!$A$6:$A$505,C835&amp;"",'الطلاب'!$D$6:$D$505,B835&amp;"")=0,"الطالب غير مسجل في المجموعة",""))</f>
        <v/>
      </c>
    </row>
    <row r="836">
      <c r="A836" s="13" t="n"/>
      <c r="B836" s="5" t="n"/>
      <c r="C836" s="5" t="n"/>
      <c r="D836" s="5" t="n"/>
      <c r="E836" s="5" t="n"/>
      <c r="F836" s="6">
        <f>IF(C836&amp;""="","",IFERROR(INDEX('الطلاب'!$B$6:$B$505,MATCH(C836&amp;"",'الطلاب'!$A$6:$A$505,0))&amp;"","كود غير موجود"))</f>
        <v/>
      </c>
      <c r="G836" s="6">
        <f>IF(OR(B836&amp;""="",C836&amp;""=""),"",IF(COUNTIFS('الطلاب'!$A$6:$A$505,C836&amp;"",'الطلاب'!$D$6:$D$505,B836&amp;"")=0,"الطالب غير مسجل في المجموعة",""))</f>
        <v/>
      </c>
    </row>
    <row r="837">
      <c r="A837" s="13" t="n"/>
      <c r="B837" s="5" t="n"/>
      <c r="C837" s="5" t="n"/>
      <c r="D837" s="5" t="n"/>
      <c r="E837" s="5" t="n"/>
      <c r="F837" s="6">
        <f>IF(C837&amp;""="","",IFERROR(INDEX('الطلاب'!$B$6:$B$505,MATCH(C837&amp;"",'الطلاب'!$A$6:$A$505,0))&amp;"","كود غير موجود"))</f>
        <v/>
      </c>
      <c r="G837" s="6">
        <f>IF(OR(B837&amp;""="",C837&amp;""=""),"",IF(COUNTIFS('الطلاب'!$A$6:$A$505,C837&amp;"",'الطلاب'!$D$6:$D$505,B837&amp;"")=0,"الطالب غير مسجل في المجموعة",""))</f>
        <v/>
      </c>
    </row>
    <row r="838">
      <c r="A838" s="13" t="n"/>
      <c r="B838" s="5" t="n"/>
      <c r="C838" s="5" t="n"/>
      <c r="D838" s="5" t="n"/>
      <c r="E838" s="5" t="n"/>
      <c r="F838" s="6">
        <f>IF(C838&amp;""="","",IFERROR(INDEX('الطلاب'!$B$6:$B$505,MATCH(C838&amp;"",'الطلاب'!$A$6:$A$505,0))&amp;"","كود غير موجود"))</f>
        <v/>
      </c>
      <c r="G838" s="6">
        <f>IF(OR(B838&amp;""="",C838&amp;""=""),"",IF(COUNTIFS('الطلاب'!$A$6:$A$505,C838&amp;"",'الطلاب'!$D$6:$D$505,B838&amp;"")=0,"الطالب غير مسجل في المجموعة",""))</f>
        <v/>
      </c>
    </row>
    <row r="839">
      <c r="A839" s="13" t="n"/>
      <c r="B839" s="5" t="n"/>
      <c r="C839" s="5" t="n"/>
      <c r="D839" s="5" t="n"/>
      <c r="E839" s="5" t="n"/>
      <c r="F839" s="6">
        <f>IF(C839&amp;""="","",IFERROR(INDEX('الطلاب'!$B$6:$B$505,MATCH(C839&amp;"",'الطلاب'!$A$6:$A$505,0))&amp;"","كود غير موجود"))</f>
        <v/>
      </c>
      <c r="G839" s="6">
        <f>IF(OR(B839&amp;""="",C839&amp;""=""),"",IF(COUNTIFS('الطلاب'!$A$6:$A$505,C839&amp;"",'الطلاب'!$D$6:$D$505,B839&amp;"")=0,"الطالب غير مسجل في المجموعة",""))</f>
        <v/>
      </c>
    </row>
    <row r="840">
      <c r="A840" s="13" t="n"/>
      <c r="B840" s="5" t="n"/>
      <c r="C840" s="5" t="n"/>
      <c r="D840" s="5" t="n"/>
      <c r="E840" s="5" t="n"/>
      <c r="F840" s="6">
        <f>IF(C840&amp;""="","",IFERROR(INDEX('الطلاب'!$B$6:$B$505,MATCH(C840&amp;"",'الطلاب'!$A$6:$A$505,0))&amp;"","كود غير موجود"))</f>
        <v/>
      </c>
      <c r="G840" s="6">
        <f>IF(OR(B840&amp;""="",C840&amp;""=""),"",IF(COUNTIFS('الطلاب'!$A$6:$A$505,C840&amp;"",'الطلاب'!$D$6:$D$505,B840&amp;"")=0,"الطالب غير مسجل في المجموعة",""))</f>
        <v/>
      </c>
    </row>
    <row r="841">
      <c r="A841" s="13" t="n"/>
      <c r="B841" s="5" t="n"/>
      <c r="C841" s="5" t="n"/>
      <c r="D841" s="5" t="n"/>
      <c r="E841" s="5" t="n"/>
      <c r="F841" s="6">
        <f>IF(C841&amp;""="","",IFERROR(INDEX('الطلاب'!$B$6:$B$505,MATCH(C841&amp;"",'الطلاب'!$A$6:$A$505,0))&amp;"","كود غير موجود"))</f>
        <v/>
      </c>
      <c r="G841" s="6">
        <f>IF(OR(B841&amp;""="",C841&amp;""=""),"",IF(COUNTIFS('الطلاب'!$A$6:$A$505,C841&amp;"",'الطلاب'!$D$6:$D$505,B841&amp;"")=0,"الطالب غير مسجل في المجموعة",""))</f>
        <v/>
      </c>
    </row>
    <row r="842">
      <c r="A842" s="13" t="n"/>
      <c r="B842" s="5" t="n"/>
      <c r="C842" s="5" t="n"/>
      <c r="D842" s="5" t="n"/>
      <c r="E842" s="5" t="n"/>
      <c r="F842" s="6">
        <f>IF(C842&amp;""="","",IFERROR(INDEX('الطلاب'!$B$6:$B$505,MATCH(C842&amp;"",'الطلاب'!$A$6:$A$505,0))&amp;"","كود غير موجود"))</f>
        <v/>
      </c>
      <c r="G842" s="6">
        <f>IF(OR(B842&amp;""="",C842&amp;""=""),"",IF(COUNTIFS('الطلاب'!$A$6:$A$505,C842&amp;"",'الطلاب'!$D$6:$D$505,B842&amp;"")=0,"الطالب غير مسجل في المجموعة",""))</f>
        <v/>
      </c>
    </row>
    <row r="843">
      <c r="A843" s="13" t="n"/>
      <c r="B843" s="5" t="n"/>
      <c r="C843" s="5" t="n"/>
      <c r="D843" s="5" t="n"/>
      <c r="E843" s="5" t="n"/>
      <c r="F843" s="6">
        <f>IF(C843&amp;""="","",IFERROR(INDEX('الطلاب'!$B$6:$B$505,MATCH(C843&amp;"",'الطلاب'!$A$6:$A$505,0))&amp;"","كود غير موجود"))</f>
        <v/>
      </c>
      <c r="G843" s="6">
        <f>IF(OR(B843&amp;""="",C843&amp;""=""),"",IF(COUNTIFS('الطلاب'!$A$6:$A$505,C843&amp;"",'الطلاب'!$D$6:$D$505,B843&amp;"")=0,"الطالب غير مسجل في المجموعة",""))</f>
        <v/>
      </c>
    </row>
    <row r="844">
      <c r="A844" s="13" t="n"/>
      <c r="B844" s="5" t="n"/>
      <c r="C844" s="5" t="n"/>
      <c r="D844" s="5" t="n"/>
      <c r="E844" s="5" t="n"/>
      <c r="F844" s="6">
        <f>IF(C844&amp;""="","",IFERROR(INDEX('الطلاب'!$B$6:$B$505,MATCH(C844&amp;"",'الطلاب'!$A$6:$A$505,0))&amp;"","كود غير موجود"))</f>
        <v/>
      </c>
      <c r="G844" s="6">
        <f>IF(OR(B844&amp;""="",C844&amp;""=""),"",IF(COUNTIFS('الطلاب'!$A$6:$A$505,C844&amp;"",'الطلاب'!$D$6:$D$505,B844&amp;"")=0,"الطالب غير مسجل في المجموعة",""))</f>
        <v/>
      </c>
    </row>
    <row r="845">
      <c r="A845" s="13" t="n"/>
      <c r="B845" s="5" t="n"/>
      <c r="C845" s="5" t="n"/>
      <c r="D845" s="5" t="n"/>
      <c r="E845" s="5" t="n"/>
      <c r="F845" s="6">
        <f>IF(C845&amp;""="","",IFERROR(INDEX('الطلاب'!$B$6:$B$505,MATCH(C845&amp;"",'الطلاب'!$A$6:$A$505,0))&amp;"","كود غير موجود"))</f>
        <v/>
      </c>
      <c r="G845" s="6">
        <f>IF(OR(B845&amp;""="",C845&amp;""=""),"",IF(COUNTIFS('الطلاب'!$A$6:$A$505,C845&amp;"",'الطلاب'!$D$6:$D$505,B845&amp;"")=0,"الطالب غير مسجل في المجموعة",""))</f>
        <v/>
      </c>
    </row>
    <row r="846">
      <c r="A846" s="13" t="n"/>
      <c r="B846" s="5" t="n"/>
      <c r="C846" s="5" t="n"/>
      <c r="D846" s="5" t="n"/>
      <c r="E846" s="5" t="n"/>
      <c r="F846" s="6">
        <f>IF(C846&amp;""="","",IFERROR(INDEX('الطلاب'!$B$6:$B$505,MATCH(C846&amp;"",'الطلاب'!$A$6:$A$505,0))&amp;"","كود غير موجود"))</f>
        <v/>
      </c>
      <c r="G846" s="6">
        <f>IF(OR(B846&amp;""="",C846&amp;""=""),"",IF(COUNTIFS('الطلاب'!$A$6:$A$505,C846&amp;"",'الطلاب'!$D$6:$D$505,B846&amp;"")=0,"الطالب غير مسجل في المجموعة",""))</f>
        <v/>
      </c>
    </row>
    <row r="847">
      <c r="A847" s="13" t="n"/>
      <c r="B847" s="5" t="n"/>
      <c r="C847" s="5" t="n"/>
      <c r="D847" s="5" t="n"/>
      <c r="E847" s="5" t="n"/>
      <c r="F847" s="6">
        <f>IF(C847&amp;""="","",IFERROR(INDEX('الطلاب'!$B$6:$B$505,MATCH(C847&amp;"",'الطلاب'!$A$6:$A$505,0))&amp;"","كود غير موجود"))</f>
        <v/>
      </c>
      <c r="G847" s="6">
        <f>IF(OR(B847&amp;""="",C847&amp;""=""),"",IF(COUNTIFS('الطلاب'!$A$6:$A$505,C847&amp;"",'الطلاب'!$D$6:$D$505,B847&amp;"")=0,"الطالب غير مسجل في المجموعة",""))</f>
        <v/>
      </c>
    </row>
    <row r="848">
      <c r="A848" s="13" t="n"/>
      <c r="B848" s="5" t="n"/>
      <c r="C848" s="5" t="n"/>
      <c r="D848" s="5" t="n"/>
      <c r="E848" s="5" t="n"/>
      <c r="F848" s="6">
        <f>IF(C848&amp;""="","",IFERROR(INDEX('الطلاب'!$B$6:$B$505,MATCH(C848&amp;"",'الطلاب'!$A$6:$A$505,0))&amp;"","كود غير موجود"))</f>
        <v/>
      </c>
      <c r="G848" s="6">
        <f>IF(OR(B848&amp;""="",C848&amp;""=""),"",IF(COUNTIFS('الطلاب'!$A$6:$A$505,C848&amp;"",'الطلاب'!$D$6:$D$505,B848&amp;"")=0,"الطالب غير مسجل في المجموعة",""))</f>
        <v/>
      </c>
    </row>
    <row r="849">
      <c r="A849" s="13" t="n"/>
      <c r="B849" s="5" t="n"/>
      <c r="C849" s="5" t="n"/>
      <c r="D849" s="5" t="n"/>
      <c r="E849" s="5" t="n"/>
      <c r="F849" s="6">
        <f>IF(C849&amp;""="","",IFERROR(INDEX('الطلاب'!$B$6:$B$505,MATCH(C849&amp;"",'الطلاب'!$A$6:$A$505,0))&amp;"","كود غير موجود"))</f>
        <v/>
      </c>
      <c r="G849" s="6">
        <f>IF(OR(B849&amp;""="",C849&amp;""=""),"",IF(COUNTIFS('الطلاب'!$A$6:$A$505,C849&amp;"",'الطلاب'!$D$6:$D$505,B849&amp;"")=0,"الطالب غير مسجل في المجموعة",""))</f>
        <v/>
      </c>
    </row>
    <row r="850">
      <c r="A850" s="13" t="n"/>
      <c r="B850" s="5" t="n"/>
      <c r="C850" s="5" t="n"/>
      <c r="D850" s="5" t="n"/>
      <c r="E850" s="5" t="n"/>
      <c r="F850" s="6">
        <f>IF(C850&amp;""="","",IFERROR(INDEX('الطلاب'!$B$6:$B$505,MATCH(C850&amp;"",'الطلاب'!$A$6:$A$505,0))&amp;"","كود غير موجود"))</f>
        <v/>
      </c>
      <c r="G850" s="6">
        <f>IF(OR(B850&amp;""="",C850&amp;""=""),"",IF(COUNTIFS('الطلاب'!$A$6:$A$505,C850&amp;"",'الطلاب'!$D$6:$D$505,B850&amp;"")=0,"الطالب غير مسجل في المجموعة",""))</f>
        <v/>
      </c>
    </row>
    <row r="851">
      <c r="A851" s="13" t="n"/>
      <c r="B851" s="5" t="n"/>
      <c r="C851" s="5" t="n"/>
      <c r="D851" s="5" t="n"/>
      <c r="E851" s="5" t="n"/>
      <c r="F851" s="6">
        <f>IF(C851&amp;""="","",IFERROR(INDEX('الطلاب'!$B$6:$B$505,MATCH(C851&amp;"",'الطلاب'!$A$6:$A$505,0))&amp;"","كود غير موجود"))</f>
        <v/>
      </c>
      <c r="G851" s="6">
        <f>IF(OR(B851&amp;""="",C851&amp;""=""),"",IF(COUNTIFS('الطلاب'!$A$6:$A$505,C851&amp;"",'الطلاب'!$D$6:$D$505,B851&amp;"")=0,"الطالب غير مسجل في المجموعة",""))</f>
        <v/>
      </c>
    </row>
    <row r="852">
      <c r="A852" s="13" t="n"/>
      <c r="B852" s="5" t="n"/>
      <c r="C852" s="5" t="n"/>
      <c r="D852" s="5" t="n"/>
      <c r="E852" s="5" t="n"/>
      <c r="F852" s="6">
        <f>IF(C852&amp;""="","",IFERROR(INDEX('الطلاب'!$B$6:$B$505,MATCH(C852&amp;"",'الطلاب'!$A$6:$A$505,0))&amp;"","كود غير موجود"))</f>
        <v/>
      </c>
      <c r="G852" s="6">
        <f>IF(OR(B852&amp;""="",C852&amp;""=""),"",IF(COUNTIFS('الطلاب'!$A$6:$A$505,C852&amp;"",'الطلاب'!$D$6:$D$505,B852&amp;"")=0,"الطالب غير مسجل في المجموعة",""))</f>
        <v/>
      </c>
    </row>
    <row r="853">
      <c r="A853" s="13" t="n"/>
      <c r="B853" s="5" t="n"/>
      <c r="C853" s="5" t="n"/>
      <c r="D853" s="5" t="n"/>
      <c r="E853" s="5" t="n"/>
      <c r="F853" s="6">
        <f>IF(C853&amp;""="","",IFERROR(INDEX('الطلاب'!$B$6:$B$505,MATCH(C853&amp;"",'الطلاب'!$A$6:$A$505,0))&amp;"","كود غير موجود"))</f>
        <v/>
      </c>
      <c r="G853" s="6">
        <f>IF(OR(B853&amp;""="",C853&amp;""=""),"",IF(COUNTIFS('الطلاب'!$A$6:$A$505,C853&amp;"",'الطلاب'!$D$6:$D$505,B853&amp;"")=0,"الطالب غير مسجل في المجموعة",""))</f>
        <v/>
      </c>
    </row>
    <row r="854">
      <c r="A854" s="13" t="n"/>
      <c r="B854" s="5" t="n"/>
      <c r="C854" s="5" t="n"/>
      <c r="D854" s="5" t="n"/>
      <c r="E854" s="5" t="n"/>
      <c r="F854" s="6">
        <f>IF(C854&amp;""="","",IFERROR(INDEX('الطلاب'!$B$6:$B$505,MATCH(C854&amp;"",'الطلاب'!$A$6:$A$505,0))&amp;"","كود غير موجود"))</f>
        <v/>
      </c>
      <c r="G854" s="6">
        <f>IF(OR(B854&amp;""="",C854&amp;""=""),"",IF(COUNTIFS('الطلاب'!$A$6:$A$505,C854&amp;"",'الطلاب'!$D$6:$D$505,B854&amp;"")=0,"الطالب غير مسجل في المجموعة",""))</f>
        <v/>
      </c>
    </row>
    <row r="855">
      <c r="A855" s="13" t="n"/>
      <c r="B855" s="5" t="n"/>
      <c r="C855" s="5" t="n"/>
      <c r="D855" s="5" t="n"/>
      <c r="E855" s="5" t="n"/>
      <c r="F855" s="6">
        <f>IF(C855&amp;""="","",IFERROR(INDEX('الطلاب'!$B$6:$B$505,MATCH(C855&amp;"",'الطلاب'!$A$6:$A$505,0))&amp;"","كود غير موجود"))</f>
        <v/>
      </c>
      <c r="G855" s="6">
        <f>IF(OR(B855&amp;""="",C855&amp;""=""),"",IF(COUNTIFS('الطلاب'!$A$6:$A$505,C855&amp;"",'الطلاب'!$D$6:$D$505,B855&amp;"")=0,"الطالب غير مسجل في المجموعة",""))</f>
        <v/>
      </c>
    </row>
    <row r="856">
      <c r="A856" s="13" t="n"/>
      <c r="B856" s="5" t="n"/>
      <c r="C856" s="5" t="n"/>
      <c r="D856" s="5" t="n"/>
      <c r="E856" s="5" t="n"/>
      <c r="F856" s="6">
        <f>IF(C856&amp;""="","",IFERROR(INDEX('الطلاب'!$B$6:$B$505,MATCH(C856&amp;"",'الطلاب'!$A$6:$A$505,0))&amp;"","كود غير موجود"))</f>
        <v/>
      </c>
      <c r="G856" s="6">
        <f>IF(OR(B856&amp;""="",C856&amp;""=""),"",IF(COUNTIFS('الطلاب'!$A$6:$A$505,C856&amp;"",'الطلاب'!$D$6:$D$505,B856&amp;"")=0,"الطالب غير مسجل في المجموعة",""))</f>
        <v/>
      </c>
    </row>
    <row r="857">
      <c r="A857" s="13" t="n"/>
      <c r="B857" s="5" t="n"/>
      <c r="C857" s="5" t="n"/>
      <c r="D857" s="5" t="n"/>
      <c r="E857" s="5" t="n"/>
      <c r="F857" s="6">
        <f>IF(C857&amp;""="","",IFERROR(INDEX('الطلاب'!$B$6:$B$505,MATCH(C857&amp;"",'الطلاب'!$A$6:$A$505,0))&amp;"","كود غير موجود"))</f>
        <v/>
      </c>
      <c r="G857" s="6">
        <f>IF(OR(B857&amp;""="",C857&amp;""=""),"",IF(COUNTIFS('الطلاب'!$A$6:$A$505,C857&amp;"",'الطلاب'!$D$6:$D$505,B857&amp;"")=0,"الطالب غير مسجل في المجموعة",""))</f>
        <v/>
      </c>
    </row>
    <row r="858">
      <c r="A858" s="13" t="n"/>
      <c r="B858" s="5" t="n"/>
      <c r="C858" s="5" t="n"/>
      <c r="D858" s="5" t="n"/>
      <c r="E858" s="5" t="n"/>
      <c r="F858" s="6">
        <f>IF(C858&amp;""="","",IFERROR(INDEX('الطلاب'!$B$6:$B$505,MATCH(C858&amp;"",'الطلاب'!$A$6:$A$505,0))&amp;"","كود غير موجود"))</f>
        <v/>
      </c>
      <c r="G858" s="6">
        <f>IF(OR(B858&amp;""="",C858&amp;""=""),"",IF(COUNTIFS('الطلاب'!$A$6:$A$505,C858&amp;"",'الطلاب'!$D$6:$D$505,B858&amp;"")=0,"الطالب غير مسجل في المجموعة",""))</f>
        <v/>
      </c>
    </row>
    <row r="859">
      <c r="A859" s="13" t="n"/>
      <c r="B859" s="5" t="n"/>
      <c r="C859" s="5" t="n"/>
      <c r="D859" s="5" t="n"/>
      <c r="E859" s="5" t="n"/>
      <c r="F859" s="6">
        <f>IF(C859&amp;""="","",IFERROR(INDEX('الطلاب'!$B$6:$B$505,MATCH(C859&amp;"",'الطلاب'!$A$6:$A$505,0))&amp;"","كود غير موجود"))</f>
        <v/>
      </c>
      <c r="G859" s="6">
        <f>IF(OR(B859&amp;""="",C859&amp;""=""),"",IF(COUNTIFS('الطلاب'!$A$6:$A$505,C859&amp;"",'الطلاب'!$D$6:$D$505,B859&amp;"")=0,"الطالب غير مسجل في المجموعة",""))</f>
        <v/>
      </c>
    </row>
    <row r="860">
      <c r="A860" s="13" t="n"/>
      <c r="B860" s="5" t="n"/>
      <c r="C860" s="5" t="n"/>
      <c r="D860" s="5" t="n"/>
      <c r="E860" s="5" t="n"/>
      <c r="F860" s="6">
        <f>IF(C860&amp;""="","",IFERROR(INDEX('الطلاب'!$B$6:$B$505,MATCH(C860&amp;"",'الطلاب'!$A$6:$A$505,0))&amp;"","كود غير موجود"))</f>
        <v/>
      </c>
      <c r="G860" s="6">
        <f>IF(OR(B860&amp;""="",C860&amp;""=""),"",IF(COUNTIFS('الطلاب'!$A$6:$A$505,C860&amp;"",'الطلاب'!$D$6:$D$505,B860&amp;"")=0,"الطالب غير مسجل في المجموعة",""))</f>
        <v/>
      </c>
    </row>
    <row r="861">
      <c r="A861" s="13" t="n"/>
      <c r="B861" s="5" t="n"/>
      <c r="C861" s="5" t="n"/>
      <c r="D861" s="5" t="n"/>
      <c r="E861" s="5" t="n"/>
      <c r="F861" s="6">
        <f>IF(C861&amp;""="","",IFERROR(INDEX('الطلاب'!$B$6:$B$505,MATCH(C861&amp;"",'الطلاب'!$A$6:$A$505,0))&amp;"","كود غير موجود"))</f>
        <v/>
      </c>
      <c r="G861" s="6">
        <f>IF(OR(B861&amp;""="",C861&amp;""=""),"",IF(COUNTIFS('الطلاب'!$A$6:$A$505,C861&amp;"",'الطلاب'!$D$6:$D$505,B861&amp;"")=0,"الطالب غير مسجل في المجموعة",""))</f>
        <v/>
      </c>
    </row>
    <row r="862">
      <c r="A862" s="13" t="n"/>
      <c r="B862" s="5" t="n"/>
      <c r="C862" s="5" t="n"/>
      <c r="D862" s="5" t="n"/>
      <c r="E862" s="5" t="n"/>
      <c r="F862" s="6">
        <f>IF(C862&amp;""="","",IFERROR(INDEX('الطلاب'!$B$6:$B$505,MATCH(C862&amp;"",'الطلاب'!$A$6:$A$505,0))&amp;"","كود غير موجود"))</f>
        <v/>
      </c>
      <c r="G862" s="6">
        <f>IF(OR(B862&amp;""="",C862&amp;""=""),"",IF(COUNTIFS('الطلاب'!$A$6:$A$505,C862&amp;"",'الطلاب'!$D$6:$D$505,B862&amp;"")=0,"الطالب غير مسجل في المجموعة",""))</f>
        <v/>
      </c>
    </row>
    <row r="863">
      <c r="A863" s="13" t="n"/>
      <c r="B863" s="5" t="n"/>
      <c r="C863" s="5" t="n"/>
      <c r="D863" s="5" t="n"/>
      <c r="E863" s="5" t="n"/>
      <c r="F863" s="6">
        <f>IF(C863&amp;""="","",IFERROR(INDEX('الطلاب'!$B$6:$B$505,MATCH(C863&amp;"",'الطلاب'!$A$6:$A$505,0))&amp;"","كود غير موجود"))</f>
        <v/>
      </c>
      <c r="G863" s="6">
        <f>IF(OR(B863&amp;""="",C863&amp;""=""),"",IF(COUNTIFS('الطلاب'!$A$6:$A$505,C863&amp;"",'الطلاب'!$D$6:$D$505,B863&amp;"")=0,"الطالب غير مسجل في المجموعة",""))</f>
        <v/>
      </c>
    </row>
    <row r="864">
      <c r="A864" s="13" t="n"/>
      <c r="B864" s="5" t="n"/>
      <c r="C864" s="5" t="n"/>
      <c r="D864" s="5" t="n"/>
      <c r="E864" s="5" t="n"/>
      <c r="F864" s="6">
        <f>IF(C864&amp;""="","",IFERROR(INDEX('الطلاب'!$B$6:$B$505,MATCH(C864&amp;"",'الطلاب'!$A$6:$A$505,0))&amp;"","كود غير موجود"))</f>
        <v/>
      </c>
      <c r="G864" s="6">
        <f>IF(OR(B864&amp;""="",C864&amp;""=""),"",IF(COUNTIFS('الطلاب'!$A$6:$A$505,C864&amp;"",'الطلاب'!$D$6:$D$505,B864&amp;"")=0,"الطالب غير مسجل في المجموعة",""))</f>
        <v/>
      </c>
    </row>
    <row r="865">
      <c r="A865" s="13" t="n"/>
      <c r="B865" s="5" t="n"/>
      <c r="C865" s="5" t="n"/>
      <c r="D865" s="5" t="n"/>
      <c r="E865" s="5" t="n"/>
      <c r="F865" s="6">
        <f>IF(C865&amp;""="","",IFERROR(INDEX('الطلاب'!$B$6:$B$505,MATCH(C865&amp;"",'الطلاب'!$A$6:$A$505,0))&amp;"","كود غير موجود"))</f>
        <v/>
      </c>
      <c r="G865" s="6">
        <f>IF(OR(B865&amp;""="",C865&amp;""=""),"",IF(COUNTIFS('الطلاب'!$A$6:$A$505,C865&amp;"",'الطلاب'!$D$6:$D$505,B865&amp;"")=0,"الطالب غير مسجل في المجموعة",""))</f>
        <v/>
      </c>
    </row>
    <row r="866">
      <c r="A866" s="13" t="n"/>
      <c r="B866" s="5" t="n"/>
      <c r="C866" s="5" t="n"/>
      <c r="D866" s="5" t="n"/>
      <c r="E866" s="5" t="n"/>
      <c r="F866" s="6">
        <f>IF(C866&amp;""="","",IFERROR(INDEX('الطلاب'!$B$6:$B$505,MATCH(C866&amp;"",'الطلاب'!$A$6:$A$505,0))&amp;"","كود غير موجود"))</f>
        <v/>
      </c>
      <c r="G866" s="6">
        <f>IF(OR(B866&amp;""="",C866&amp;""=""),"",IF(COUNTIFS('الطلاب'!$A$6:$A$505,C866&amp;"",'الطلاب'!$D$6:$D$505,B866&amp;"")=0,"الطالب غير مسجل في المجموعة",""))</f>
        <v/>
      </c>
    </row>
    <row r="867">
      <c r="A867" s="13" t="n"/>
      <c r="B867" s="5" t="n"/>
      <c r="C867" s="5" t="n"/>
      <c r="D867" s="5" t="n"/>
      <c r="E867" s="5" t="n"/>
      <c r="F867" s="6">
        <f>IF(C867&amp;""="","",IFERROR(INDEX('الطلاب'!$B$6:$B$505,MATCH(C867&amp;"",'الطلاب'!$A$6:$A$505,0))&amp;"","كود غير موجود"))</f>
        <v/>
      </c>
      <c r="G867" s="6">
        <f>IF(OR(B867&amp;""="",C867&amp;""=""),"",IF(COUNTIFS('الطلاب'!$A$6:$A$505,C867&amp;"",'الطلاب'!$D$6:$D$505,B867&amp;"")=0,"الطالب غير مسجل في المجموعة",""))</f>
        <v/>
      </c>
    </row>
    <row r="868">
      <c r="A868" s="13" t="n"/>
      <c r="B868" s="5" t="n"/>
      <c r="C868" s="5" t="n"/>
      <c r="D868" s="5" t="n"/>
      <c r="E868" s="5" t="n"/>
      <c r="F868" s="6">
        <f>IF(C868&amp;""="","",IFERROR(INDEX('الطلاب'!$B$6:$B$505,MATCH(C868&amp;"",'الطلاب'!$A$6:$A$505,0))&amp;"","كود غير موجود"))</f>
        <v/>
      </c>
      <c r="G868" s="6">
        <f>IF(OR(B868&amp;""="",C868&amp;""=""),"",IF(COUNTIFS('الطلاب'!$A$6:$A$505,C868&amp;"",'الطلاب'!$D$6:$D$505,B868&amp;"")=0,"الطالب غير مسجل في المجموعة",""))</f>
        <v/>
      </c>
    </row>
    <row r="869">
      <c r="A869" s="13" t="n"/>
      <c r="B869" s="5" t="n"/>
      <c r="C869" s="5" t="n"/>
      <c r="D869" s="5" t="n"/>
      <c r="E869" s="5" t="n"/>
      <c r="F869" s="6">
        <f>IF(C869&amp;""="","",IFERROR(INDEX('الطلاب'!$B$6:$B$505,MATCH(C869&amp;"",'الطلاب'!$A$6:$A$505,0))&amp;"","كود غير موجود"))</f>
        <v/>
      </c>
      <c r="G869" s="6">
        <f>IF(OR(B869&amp;""="",C869&amp;""=""),"",IF(COUNTIFS('الطلاب'!$A$6:$A$505,C869&amp;"",'الطلاب'!$D$6:$D$505,B869&amp;"")=0,"الطالب غير مسجل في المجموعة",""))</f>
        <v/>
      </c>
    </row>
    <row r="870">
      <c r="A870" s="13" t="n"/>
      <c r="B870" s="5" t="n"/>
      <c r="C870" s="5" t="n"/>
      <c r="D870" s="5" t="n"/>
      <c r="E870" s="5" t="n"/>
      <c r="F870" s="6">
        <f>IF(C870&amp;""="","",IFERROR(INDEX('الطلاب'!$B$6:$B$505,MATCH(C870&amp;"",'الطلاب'!$A$6:$A$505,0))&amp;"","كود غير موجود"))</f>
        <v/>
      </c>
      <c r="G870" s="6">
        <f>IF(OR(B870&amp;""="",C870&amp;""=""),"",IF(COUNTIFS('الطلاب'!$A$6:$A$505,C870&amp;"",'الطلاب'!$D$6:$D$505,B870&amp;"")=0,"الطالب غير مسجل في المجموعة",""))</f>
        <v/>
      </c>
    </row>
    <row r="871">
      <c r="A871" s="13" t="n"/>
      <c r="B871" s="5" t="n"/>
      <c r="C871" s="5" t="n"/>
      <c r="D871" s="5" t="n"/>
      <c r="E871" s="5" t="n"/>
      <c r="F871" s="6">
        <f>IF(C871&amp;""="","",IFERROR(INDEX('الطلاب'!$B$6:$B$505,MATCH(C871&amp;"",'الطلاب'!$A$6:$A$505,0))&amp;"","كود غير موجود"))</f>
        <v/>
      </c>
      <c r="G871" s="6">
        <f>IF(OR(B871&amp;""="",C871&amp;""=""),"",IF(COUNTIFS('الطلاب'!$A$6:$A$505,C871&amp;"",'الطلاب'!$D$6:$D$505,B871&amp;"")=0,"الطالب غير مسجل في المجموعة",""))</f>
        <v/>
      </c>
    </row>
    <row r="872">
      <c r="A872" s="13" t="n"/>
      <c r="B872" s="5" t="n"/>
      <c r="C872" s="5" t="n"/>
      <c r="D872" s="5" t="n"/>
      <c r="E872" s="5" t="n"/>
      <c r="F872" s="6">
        <f>IF(C872&amp;""="","",IFERROR(INDEX('الطلاب'!$B$6:$B$505,MATCH(C872&amp;"",'الطلاب'!$A$6:$A$505,0))&amp;"","كود غير موجود"))</f>
        <v/>
      </c>
      <c r="G872" s="6">
        <f>IF(OR(B872&amp;""="",C872&amp;""=""),"",IF(COUNTIFS('الطلاب'!$A$6:$A$505,C872&amp;"",'الطلاب'!$D$6:$D$505,B872&amp;"")=0,"الطالب غير مسجل في المجموعة",""))</f>
        <v/>
      </c>
    </row>
    <row r="873">
      <c r="A873" s="13" t="n"/>
      <c r="B873" s="5" t="n"/>
      <c r="C873" s="5" t="n"/>
      <c r="D873" s="5" t="n"/>
      <c r="E873" s="5" t="n"/>
      <c r="F873" s="6">
        <f>IF(C873&amp;""="","",IFERROR(INDEX('الطلاب'!$B$6:$B$505,MATCH(C873&amp;"",'الطلاب'!$A$6:$A$505,0))&amp;"","كود غير موجود"))</f>
        <v/>
      </c>
      <c r="G873" s="6">
        <f>IF(OR(B873&amp;""="",C873&amp;""=""),"",IF(COUNTIFS('الطلاب'!$A$6:$A$505,C873&amp;"",'الطلاب'!$D$6:$D$505,B873&amp;"")=0,"الطالب غير مسجل في المجموعة",""))</f>
        <v/>
      </c>
    </row>
    <row r="874">
      <c r="A874" s="13" t="n"/>
      <c r="B874" s="5" t="n"/>
      <c r="C874" s="5" t="n"/>
      <c r="D874" s="5" t="n"/>
      <c r="E874" s="5" t="n"/>
      <c r="F874" s="6">
        <f>IF(C874&amp;""="","",IFERROR(INDEX('الطلاب'!$B$6:$B$505,MATCH(C874&amp;"",'الطلاب'!$A$6:$A$505,0))&amp;"","كود غير موجود"))</f>
        <v/>
      </c>
      <c r="G874" s="6">
        <f>IF(OR(B874&amp;""="",C874&amp;""=""),"",IF(COUNTIFS('الطلاب'!$A$6:$A$505,C874&amp;"",'الطلاب'!$D$6:$D$505,B874&amp;"")=0,"الطالب غير مسجل في المجموعة",""))</f>
        <v/>
      </c>
    </row>
    <row r="875">
      <c r="A875" s="13" t="n"/>
      <c r="B875" s="5" t="n"/>
      <c r="C875" s="5" t="n"/>
      <c r="D875" s="5" t="n"/>
      <c r="E875" s="5" t="n"/>
      <c r="F875" s="6">
        <f>IF(C875&amp;""="","",IFERROR(INDEX('الطلاب'!$B$6:$B$505,MATCH(C875&amp;"",'الطلاب'!$A$6:$A$505,0))&amp;"","كود غير موجود"))</f>
        <v/>
      </c>
      <c r="G875" s="6">
        <f>IF(OR(B875&amp;""="",C875&amp;""=""),"",IF(COUNTIFS('الطلاب'!$A$6:$A$505,C875&amp;"",'الطلاب'!$D$6:$D$505,B875&amp;"")=0,"الطالب غير مسجل في المجموعة",""))</f>
        <v/>
      </c>
    </row>
    <row r="876">
      <c r="A876" s="13" t="n"/>
      <c r="B876" s="5" t="n"/>
      <c r="C876" s="5" t="n"/>
      <c r="D876" s="5" t="n"/>
      <c r="E876" s="5" t="n"/>
      <c r="F876" s="6">
        <f>IF(C876&amp;""="","",IFERROR(INDEX('الطلاب'!$B$6:$B$505,MATCH(C876&amp;"",'الطلاب'!$A$6:$A$505,0))&amp;"","كود غير موجود"))</f>
        <v/>
      </c>
      <c r="G876" s="6">
        <f>IF(OR(B876&amp;""="",C876&amp;""=""),"",IF(COUNTIFS('الطلاب'!$A$6:$A$505,C876&amp;"",'الطلاب'!$D$6:$D$505,B876&amp;"")=0,"الطالب غير مسجل في المجموعة",""))</f>
        <v/>
      </c>
    </row>
    <row r="877">
      <c r="A877" s="13" t="n"/>
      <c r="B877" s="5" t="n"/>
      <c r="C877" s="5" t="n"/>
      <c r="D877" s="5" t="n"/>
      <c r="E877" s="5" t="n"/>
      <c r="F877" s="6">
        <f>IF(C877&amp;""="","",IFERROR(INDEX('الطلاب'!$B$6:$B$505,MATCH(C877&amp;"",'الطلاب'!$A$6:$A$505,0))&amp;"","كود غير موجود"))</f>
        <v/>
      </c>
      <c r="G877" s="6">
        <f>IF(OR(B877&amp;""="",C877&amp;""=""),"",IF(COUNTIFS('الطلاب'!$A$6:$A$505,C877&amp;"",'الطلاب'!$D$6:$D$505,B877&amp;"")=0,"الطالب غير مسجل في المجموعة",""))</f>
        <v/>
      </c>
    </row>
    <row r="878">
      <c r="A878" s="13" t="n"/>
      <c r="B878" s="5" t="n"/>
      <c r="C878" s="5" t="n"/>
      <c r="D878" s="5" t="n"/>
      <c r="E878" s="5" t="n"/>
      <c r="F878" s="6">
        <f>IF(C878&amp;""="","",IFERROR(INDEX('الطلاب'!$B$6:$B$505,MATCH(C878&amp;"",'الطلاب'!$A$6:$A$505,0))&amp;"","كود غير موجود"))</f>
        <v/>
      </c>
      <c r="G878" s="6">
        <f>IF(OR(B878&amp;""="",C878&amp;""=""),"",IF(COUNTIFS('الطلاب'!$A$6:$A$505,C878&amp;"",'الطلاب'!$D$6:$D$505,B878&amp;"")=0,"الطالب غير مسجل في المجموعة",""))</f>
        <v/>
      </c>
    </row>
    <row r="879">
      <c r="A879" s="13" t="n"/>
      <c r="B879" s="5" t="n"/>
      <c r="C879" s="5" t="n"/>
      <c r="D879" s="5" t="n"/>
      <c r="E879" s="5" t="n"/>
      <c r="F879" s="6">
        <f>IF(C879&amp;""="","",IFERROR(INDEX('الطلاب'!$B$6:$B$505,MATCH(C879&amp;"",'الطلاب'!$A$6:$A$505,0))&amp;"","كود غير موجود"))</f>
        <v/>
      </c>
      <c r="G879" s="6">
        <f>IF(OR(B879&amp;""="",C879&amp;""=""),"",IF(COUNTIFS('الطلاب'!$A$6:$A$505,C879&amp;"",'الطلاب'!$D$6:$D$505,B879&amp;"")=0,"الطالب غير مسجل في المجموعة",""))</f>
        <v/>
      </c>
    </row>
    <row r="880">
      <c r="A880" s="13" t="n"/>
      <c r="B880" s="5" t="n"/>
      <c r="C880" s="5" t="n"/>
      <c r="D880" s="5" t="n"/>
      <c r="E880" s="5" t="n"/>
      <c r="F880" s="6">
        <f>IF(C880&amp;""="","",IFERROR(INDEX('الطلاب'!$B$6:$B$505,MATCH(C880&amp;"",'الطلاب'!$A$6:$A$505,0))&amp;"","كود غير موجود"))</f>
        <v/>
      </c>
      <c r="G880" s="6">
        <f>IF(OR(B880&amp;""="",C880&amp;""=""),"",IF(COUNTIFS('الطلاب'!$A$6:$A$505,C880&amp;"",'الطلاب'!$D$6:$D$505,B880&amp;"")=0,"الطالب غير مسجل في المجموعة",""))</f>
        <v/>
      </c>
    </row>
    <row r="881">
      <c r="A881" s="13" t="n"/>
      <c r="B881" s="5" t="n"/>
      <c r="C881" s="5" t="n"/>
      <c r="D881" s="5" t="n"/>
      <c r="E881" s="5" t="n"/>
      <c r="F881" s="6">
        <f>IF(C881&amp;""="","",IFERROR(INDEX('الطلاب'!$B$6:$B$505,MATCH(C881&amp;"",'الطلاب'!$A$6:$A$505,0))&amp;"","كود غير موجود"))</f>
        <v/>
      </c>
      <c r="G881" s="6">
        <f>IF(OR(B881&amp;""="",C881&amp;""=""),"",IF(COUNTIFS('الطلاب'!$A$6:$A$505,C881&amp;"",'الطلاب'!$D$6:$D$505,B881&amp;"")=0,"الطالب غير مسجل في المجموعة",""))</f>
        <v/>
      </c>
    </row>
    <row r="882">
      <c r="A882" s="13" t="n"/>
      <c r="B882" s="5" t="n"/>
      <c r="C882" s="5" t="n"/>
      <c r="D882" s="5" t="n"/>
      <c r="E882" s="5" t="n"/>
      <c r="F882" s="6">
        <f>IF(C882&amp;""="","",IFERROR(INDEX('الطلاب'!$B$6:$B$505,MATCH(C882&amp;"",'الطلاب'!$A$6:$A$505,0))&amp;"","كود غير موجود"))</f>
        <v/>
      </c>
      <c r="G882" s="6">
        <f>IF(OR(B882&amp;""="",C882&amp;""=""),"",IF(COUNTIFS('الطلاب'!$A$6:$A$505,C882&amp;"",'الطلاب'!$D$6:$D$505,B882&amp;"")=0,"الطالب غير مسجل في المجموعة",""))</f>
        <v/>
      </c>
    </row>
    <row r="883">
      <c r="A883" s="13" t="n"/>
      <c r="B883" s="5" t="n"/>
      <c r="C883" s="5" t="n"/>
      <c r="D883" s="5" t="n"/>
      <c r="E883" s="5" t="n"/>
      <c r="F883" s="6">
        <f>IF(C883&amp;""="","",IFERROR(INDEX('الطلاب'!$B$6:$B$505,MATCH(C883&amp;"",'الطلاب'!$A$6:$A$505,0))&amp;"","كود غير موجود"))</f>
        <v/>
      </c>
      <c r="G883" s="6">
        <f>IF(OR(B883&amp;""="",C883&amp;""=""),"",IF(COUNTIFS('الطلاب'!$A$6:$A$505,C883&amp;"",'الطلاب'!$D$6:$D$505,B883&amp;"")=0,"الطالب غير مسجل في المجموعة",""))</f>
        <v/>
      </c>
    </row>
    <row r="884">
      <c r="A884" s="13" t="n"/>
      <c r="B884" s="5" t="n"/>
      <c r="C884" s="5" t="n"/>
      <c r="D884" s="5" t="n"/>
      <c r="E884" s="5" t="n"/>
      <c r="F884" s="6">
        <f>IF(C884&amp;""="","",IFERROR(INDEX('الطلاب'!$B$6:$B$505,MATCH(C884&amp;"",'الطلاب'!$A$6:$A$505,0))&amp;"","كود غير موجود"))</f>
        <v/>
      </c>
      <c r="G884" s="6">
        <f>IF(OR(B884&amp;""="",C884&amp;""=""),"",IF(COUNTIFS('الطلاب'!$A$6:$A$505,C884&amp;"",'الطلاب'!$D$6:$D$505,B884&amp;"")=0,"الطالب غير مسجل في المجموعة",""))</f>
        <v/>
      </c>
    </row>
    <row r="885">
      <c r="A885" s="13" t="n"/>
      <c r="B885" s="5" t="n"/>
      <c r="C885" s="5" t="n"/>
      <c r="D885" s="5" t="n"/>
      <c r="E885" s="5" t="n"/>
      <c r="F885" s="6">
        <f>IF(C885&amp;""="","",IFERROR(INDEX('الطلاب'!$B$6:$B$505,MATCH(C885&amp;"",'الطلاب'!$A$6:$A$505,0))&amp;"","كود غير موجود"))</f>
        <v/>
      </c>
      <c r="G885" s="6">
        <f>IF(OR(B885&amp;""="",C885&amp;""=""),"",IF(COUNTIFS('الطلاب'!$A$6:$A$505,C885&amp;"",'الطلاب'!$D$6:$D$505,B885&amp;"")=0,"الطالب غير مسجل في المجموعة",""))</f>
        <v/>
      </c>
    </row>
    <row r="886">
      <c r="A886" s="13" t="n"/>
      <c r="B886" s="5" t="n"/>
      <c r="C886" s="5" t="n"/>
      <c r="D886" s="5" t="n"/>
      <c r="E886" s="5" t="n"/>
      <c r="F886" s="6">
        <f>IF(C886&amp;""="","",IFERROR(INDEX('الطلاب'!$B$6:$B$505,MATCH(C886&amp;"",'الطلاب'!$A$6:$A$505,0))&amp;"","كود غير موجود"))</f>
        <v/>
      </c>
      <c r="G886" s="6">
        <f>IF(OR(B886&amp;""="",C886&amp;""=""),"",IF(COUNTIFS('الطلاب'!$A$6:$A$505,C886&amp;"",'الطلاب'!$D$6:$D$505,B886&amp;"")=0,"الطالب غير مسجل في المجموعة",""))</f>
        <v/>
      </c>
    </row>
    <row r="887">
      <c r="A887" s="13" t="n"/>
      <c r="B887" s="5" t="n"/>
      <c r="C887" s="5" t="n"/>
      <c r="D887" s="5" t="n"/>
      <c r="E887" s="5" t="n"/>
      <c r="F887" s="6">
        <f>IF(C887&amp;""="","",IFERROR(INDEX('الطلاب'!$B$6:$B$505,MATCH(C887&amp;"",'الطلاب'!$A$6:$A$505,0))&amp;"","كود غير موجود"))</f>
        <v/>
      </c>
      <c r="G887" s="6">
        <f>IF(OR(B887&amp;""="",C887&amp;""=""),"",IF(COUNTIFS('الطلاب'!$A$6:$A$505,C887&amp;"",'الطلاب'!$D$6:$D$505,B887&amp;"")=0,"الطالب غير مسجل في المجموعة",""))</f>
        <v/>
      </c>
    </row>
    <row r="888">
      <c r="A888" s="13" t="n"/>
      <c r="B888" s="5" t="n"/>
      <c r="C888" s="5" t="n"/>
      <c r="D888" s="5" t="n"/>
      <c r="E888" s="5" t="n"/>
      <c r="F888" s="6">
        <f>IF(C888&amp;""="","",IFERROR(INDEX('الطلاب'!$B$6:$B$505,MATCH(C888&amp;"",'الطلاب'!$A$6:$A$505,0))&amp;"","كود غير موجود"))</f>
        <v/>
      </c>
      <c r="G888" s="6">
        <f>IF(OR(B888&amp;""="",C888&amp;""=""),"",IF(COUNTIFS('الطلاب'!$A$6:$A$505,C888&amp;"",'الطلاب'!$D$6:$D$505,B888&amp;"")=0,"الطالب غير مسجل في المجموعة",""))</f>
        <v/>
      </c>
    </row>
    <row r="889">
      <c r="A889" s="13" t="n"/>
      <c r="B889" s="5" t="n"/>
      <c r="C889" s="5" t="n"/>
      <c r="D889" s="5" t="n"/>
      <c r="E889" s="5" t="n"/>
      <c r="F889" s="6">
        <f>IF(C889&amp;""="","",IFERROR(INDEX('الطلاب'!$B$6:$B$505,MATCH(C889&amp;"",'الطلاب'!$A$6:$A$505,0))&amp;"","كود غير موجود"))</f>
        <v/>
      </c>
      <c r="G889" s="6">
        <f>IF(OR(B889&amp;""="",C889&amp;""=""),"",IF(COUNTIFS('الطلاب'!$A$6:$A$505,C889&amp;"",'الطلاب'!$D$6:$D$505,B889&amp;"")=0,"الطالب غير مسجل في المجموعة",""))</f>
        <v/>
      </c>
    </row>
    <row r="890">
      <c r="A890" s="13" t="n"/>
      <c r="B890" s="5" t="n"/>
      <c r="C890" s="5" t="n"/>
      <c r="D890" s="5" t="n"/>
      <c r="E890" s="5" t="n"/>
      <c r="F890" s="6">
        <f>IF(C890&amp;""="","",IFERROR(INDEX('الطلاب'!$B$6:$B$505,MATCH(C890&amp;"",'الطلاب'!$A$6:$A$505,0))&amp;"","كود غير موجود"))</f>
        <v/>
      </c>
      <c r="G890" s="6">
        <f>IF(OR(B890&amp;""="",C890&amp;""=""),"",IF(COUNTIFS('الطلاب'!$A$6:$A$505,C890&amp;"",'الطلاب'!$D$6:$D$505,B890&amp;"")=0,"الطالب غير مسجل في المجموعة",""))</f>
        <v/>
      </c>
    </row>
    <row r="891">
      <c r="A891" s="13" t="n"/>
      <c r="B891" s="5" t="n"/>
      <c r="C891" s="5" t="n"/>
      <c r="D891" s="5" t="n"/>
      <c r="E891" s="5" t="n"/>
      <c r="F891" s="6">
        <f>IF(C891&amp;""="","",IFERROR(INDEX('الطلاب'!$B$6:$B$505,MATCH(C891&amp;"",'الطلاب'!$A$6:$A$505,0))&amp;"","كود غير موجود"))</f>
        <v/>
      </c>
      <c r="G891" s="6">
        <f>IF(OR(B891&amp;""="",C891&amp;""=""),"",IF(COUNTIFS('الطلاب'!$A$6:$A$505,C891&amp;"",'الطلاب'!$D$6:$D$505,B891&amp;"")=0,"الطالب غير مسجل في المجموعة",""))</f>
        <v/>
      </c>
    </row>
    <row r="892">
      <c r="A892" s="13" t="n"/>
      <c r="B892" s="5" t="n"/>
      <c r="C892" s="5" t="n"/>
      <c r="D892" s="5" t="n"/>
      <c r="E892" s="5" t="n"/>
      <c r="F892" s="6">
        <f>IF(C892&amp;""="","",IFERROR(INDEX('الطلاب'!$B$6:$B$505,MATCH(C892&amp;"",'الطلاب'!$A$6:$A$505,0))&amp;"","كود غير موجود"))</f>
        <v/>
      </c>
      <c r="G892" s="6">
        <f>IF(OR(B892&amp;""="",C892&amp;""=""),"",IF(COUNTIFS('الطلاب'!$A$6:$A$505,C892&amp;"",'الطلاب'!$D$6:$D$505,B892&amp;"")=0,"الطالب غير مسجل في المجموعة",""))</f>
        <v/>
      </c>
    </row>
    <row r="893">
      <c r="A893" s="13" t="n"/>
      <c r="B893" s="5" t="n"/>
      <c r="C893" s="5" t="n"/>
      <c r="D893" s="5" t="n"/>
      <c r="E893" s="5" t="n"/>
      <c r="F893" s="6">
        <f>IF(C893&amp;""="","",IFERROR(INDEX('الطلاب'!$B$6:$B$505,MATCH(C893&amp;"",'الطلاب'!$A$6:$A$505,0))&amp;"","كود غير موجود"))</f>
        <v/>
      </c>
      <c r="G893" s="6">
        <f>IF(OR(B893&amp;""="",C893&amp;""=""),"",IF(COUNTIFS('الطلاب'!$A$6:$A$505,C893&amp;"",'الطلاب'!$D$6:$D$505,B893&amp;"")=0,"الطالب غير مسجل في المجموعة",""))</f>
        <v/>
      </c>
    </row>
    <row r="894">
      <c r="A894" s="13" t="n"/>
      <c r="B894" s="5" t="n"/>
      <c r="C894" s="5" t="n"/>
      <c r="D894" s="5" t="n"/>
      <c r="E894" s="5" t="n"/>
      <c r="F894" s="6">
        <f>IF(C894&amp;""="","",IFERROR(INDEX('الطلاب'!$B$6:$B$505,MATCH(C894&amp;"",'الطلاب'!$A$6:$A$505,0))&amp;"","كود غير موجود"))</f>
        <v/>
      </c>
      <c r="G894" s="6">
        <f>IF(OR(B894&amp;""="",C894&amp;""=""),"",IF(COUNTIFS('الطلاب'!$A$6:$A$505,C894&amp;"",'الطلاب'!$D$6:$D$505,B894&amp;"")=0,"الطالب غير مسجل في المجموعة",""))</f>
        <v/>
      </c>
    </row>
    <row r="895">
      <c r="A895" s="13" t="n"/>
      <c r="B895" s="5" t="n"/>
      <c r="C895" s="5" t="n"/>
      <c r="D895" s="5" t="n"/>
      <c r="E895" s="5" t="n"/>
      <c r="F895" s="6">
        <f>IF(C895&amp;""="","",IFERROR(INDEX('الطلاب'!$B$6:$B$505,MATCH(C895&amp;"",'الطلاب'!$A$6:$A$505,0))&amp;"","كود غير موجود"))</f>
        <v/>
      </c>
      <c r="G895" s="6">
        <f>IF(OR(B895&amp;""="",C895&amp;""=""),"",IF(COUNTIFS('الطلاب'!$A$6:$A$505,C895&amp;"",'الطلاب'!$D$6:$D$505,B895&amp;"")=0,"الطالب غير مسجل في المجموعة",""))</f>
        <v/>
      </c>
    </row>
    <row r="896">
      <c r="A896" s="13" t="n"/>
      <c r="B896" s="5" t="n"/>
      <c r="C896" s="5" t="n"/>
      <c r="D896" s="5" t="n"/>
      <c r="E896" s="5" t="n"/>
      <c r="F896" s="6">
        <f>IF(C896&amp;""="","",IFERROR(INDEX('الطلاب'!$B$6:$B$505,MATCH(C896&amp;"",'الطلاب'!$A$6:$A$505,0))&amp;"","كود غير موجود"))</f>
        <v/>
      </c>
      <c r="G896" s="6">
        <f>IF(OR(B896&amp;""="",C896&amp;""=""),"",IF(COUNTIFS('الطلاب'!$A$6:$A$505,C896&amp;"",'الطلاب'!$D$6:$D$505,B896&amp;"")=0,"الطالب غير مسجل في المجموعة",""))</f>
        <v/>
      </c>
    </row>
    <row r="897">
      <c r="A897" s="13" t="n"/>
      <c r="B897" s="5" t="n"/>
      <c r="C897" s="5" t="n"/>
      <c r="D897" s="5" t="n"/>
      <c r="E897" s="5" t="n"/>
      <c r="F897" s="6">
        <f>IF(C897&amp;""="","",IFERROR(INDEX('الطلاب'!$B$6:$B$505,MATCH(C897&amp;"",'الطلاب'!$A$6:$A$505,0))&amp;"","كود غير موجود"))</f>
        <v/>
      </c>
      <c r="G897" s="6">
        <f>IF(OR(B897&amp;""="",C897&amp;""=""),"",IF(COUNTIFS('الطلاب'!$A$6:$A$505,C897&amp;"",'الطلاب'!$D$6:$D$505,B897&amp;"")=0,"الطالب غير مسجل في المجموعة",""))</f>
        <v/>
      </c>
    </row>
    <row r="898">
      <c r="A898" s="13" t="n"/>
      <c r="B898" s="5" t="n"/>
      <c r="C898" s="5" t="n"/>
      <c r="D898" s="5" t="n"/>
      <c r="E898" s="5" t="n"/>
      <c r="F898" s="6">
        <f>IF(C898&amp;""="","",IFERROR(INDEX('الطلاب'!$B$6:$B$505,MATCH(C898&amp;"",'الطلاب'!$A$6:$A$505,0))&amp;"","كود غير موجود"))</f>
        <v/>
      </c>
      <c r="G898" s="6">
        <f>IF(OR(B898&amp;""="",C898&amp;""=""),"",IF(COUNTIFS('الطلاب'!$A$6:$A$505,C898&amp;"",'الطلاب'!$D$6:$D$505,B898&amp;"")=0,"الطالب غير مسجل في المجموعة",""))</f>
        <v/>
      </c>
    </row>
    <row r="899">
      <c r="A899" s="13" t="n"/>
      <c r="B899" s="5" t="n"/>
      <c r="C899" s="5" t="n"/>
      <c r="D899" s="5" t="n"/>
      <c r="E899" s="5" t="n"/>
      <c r="F899" s="6">
        <f>IF(C899&amp;""="","",IFERROR(INDEX('الطلاب'!$B$6:$B$505,MATCH(C899&amp;"",'الطلاب'!$A$6:$A$505,0))&amp;"","كود غير موجود"))</f>
        <v/>
      </c>
      <c r="G899" s="6">
        <f>IF(OR(B899&amp;""="",C899&amp;""=""),"",IF(COUNTIFS('الطلاب'!$A$6:$A$505,C899&amp;"",'الطلاب'!$D$6:$D$505,B899&amp;"")=0,"الطالب غير مسجل في المجموعة",""))</f>
        <v/>
      </c>
    </row>
    <row r="900">
      <c r="A900" s="13" t="n"/>
      <c r="B900" s="5" t="n"/>
      <c r="C900" s="5" t="n"/>
      <c r="D900" s="5" t="n"/>
      <c r="E900" s="5" t="n"/>
      <c r="F900" s="6">
        <f>IF(C900&amp;""="","",IFERROR(INDEX('الطلاب'!$B$6:$B$505,MATCH(C900&amp;"",'الطلاب'!$A$6:$A$505,0))&amp;"","كود غير موجود"))</f>
        <v/>
      </c>
      <c r="G900" s="6">
        <f>IF(OR(B900&amp;""="",C900&amp;""=""),"",IF(COUNTIFS('الطلاب'!$A$6:$A$505,C900&amp;"",'الطلاب'!$D$6:$D$505,B900&amp;"")=0,"الطالب غير مسجل في المجموعة",""))</f>
        <v/>
      </c>
    </row>
    <row r="901">
      <c r="A901" s="13" t="n"/>
      <c r="B901" s="5" t="n"/>
      <c r="C901" s="5" t="n"/>
      <c r="D901" s="5" t="n"/>
      <c r="E901" s="5" t="n"/>
      <c r="F901" s="6">
        <f>IF(C901&amp;""="","",IFERROR(INDEX('الطلاب'!$B$6:$B$505,MATCH(C901&amp;"",'الطلاب'!$A$6:$A$505,0))&amp;"","كود غير موجود"))</f>
        <v/>
      </c>
      <c r="G901" s="6">
        <f>IF(OR(B901&amp;""="",C901&amp;""=""),"",IF(COUNTIFS('الطلاب'!$A$6:$A$505,C901&amp;"",'الطلاب'!$D$6:$D$505,B901&amp;"")=0,"الطالب غير مسجل في المجموعة",""))</f>
        <v/>
      </c>
    </row>
    <row r="902">
      <c r="A902" s="13" t="n"/>
      <c r="B902" s="5" t="n"/>
      <c r="C902" s="5" t="n"/>
      <c r="D902" s="5" t="n"/>
      <c r="E902" s="5" t="n"/>
      <c r="F902" s="6">
        <f>IF(C902&amp;""="","",IFERROR(INDEX('الطلاب'!$B$6:$B$505,MATCH(C902&amp;"",'الطلاب'!$A$6:$A$505,0))&amp;"","كود غير موجود"))</f>
        <v/>
      </c>
      <c r="G902" s="6">
        <f>IF(OR(B902&amp;""="",C902&amp;""=""),"",IF(COUNTIFS('الطلاب'!$A$6:$A$505,C902&amp;"",'الطلاب'!$D$6:$D$505,B902&amp;"")=0,"الطالب غير مسجل في المجموعة",""))</f>
        <v/>
      </c>
    </row>
    <row r="903">
      <c r="A903" s="13" t="n"/>
      <c r="B903" s="5" t="n"/>
      <c r="C903" s="5" t="n"/>
      <c r="D903" s="5" t="n"/>
      <c r="E903" s="5" t="n"/>
      <c r="F903" s="6">
        <f>IF(C903&amp;""="","",IFERROR(INDEX('الطلاب'!$B$6:$B$505,MATCH(C903&amp;"",'الطلاب'!$A$6:$A$505,0))&amp;"","كود غير موجود"))</f>
        <v/>
      </c>
      <c r="G903" s="6">
        <f>IF(OR(B903&amp;""="",C903&amp;""=""),"",IF(COUNTIFS('الطلاب'!$A$6:$A$505,C903&amp;"",'الطلاب'!$D$6:$D$505,B903&amp;"")=0,"الطالب غير مسجل في المجموعة",""))</f>
        <v/>
      </c>
    </row>
    <row r="904">
      <c r="A904" s="13" t="n"/>
      <c r="B904" s="5" t="n"/>
      <c r="C904" s="5" t="n"/>
      <c r="D904" s="5" t="n"/>
      <c r="E904" s="5" t="n"/>
      <c r="F904" s="6">
        <f>IF(C904&amp;""="","",IFERROR(INDEX('الطلاب'!$B$6:$B$505,MATCH(C904&amp;"",'الطلاب'!$A$6:$A$505,0))&amp;"","كود غير موجود"))</f>
        <v/>
      </c>
      <c r="G904" s="6">
        <f>IF(OR(B904&amp;""="",C904&amp;""=""),"",IF(COUNTIFS('الطلاب'!$A$6:$A$505,C904&amp;"",'الطلاب'!$D$6:$D$505,B904&amp;"")=0,"الطالب غير مسجل في المجموعة",""))</f>
        <v/>
      </c>
    </row>
    <row r="905">
      <c r="A905" s="13" t="n"/>
      <c r="B905" s="5" t="n"/>
      <c r="C905" s="5" t="n"/>
      <c r="D905" s="5" t="n"/>
      <c r="E905" s="5" t="n"/>
      <c r="F905" s="6">
        <f>IF(C905&amp;""="","",IFERROR(INDEX('الطلاب'!$B$6:$B$505,MATCH(C905&amp;"",'الطلاب'!$A$6:$A$505,0))&amp;"","كود غير موجود"))</f>
        <v/>
      </c>
      <c r="G905" s="6">
        <f>IF(OR(B905&amp;""="",C905&amp;""=""),"",IF(COUNTIFS('الطلاب'!$A$6:$A$505,C905&amp;"",'الطلاب'!$D$6:$D$505,B905&amp;"")=0,"الطالب غير مسجل في المجموعة",""))</f>
        <v/>
      </c>
    </row>
    <row r="906">
      <c r="A906" s="13" t="n"/>
      <c r="B906" s="5" t="n"/>
      <c r="C906" s="5" t="n"/>
      <c r="D906" s="5" t="n"/>
      <c r="E906" s="5" t="n"/>
      <c r="F906" s="6">
        <f>IF(C906&amp;""="","",IFERROR(INDEX('الطلاب'!$B$6:$B$505,MATCH(C906&amp;"",'الطلاب'!$A$6:$A$505,0))&amp;"","كود غير موجود"))</f>
        <v/>
      </c>
      <c r="G906" s="6">
        <f>IF(OR(B906&amp;""="",C906&amp;""=""),"",IF(COUNTIFS('الطلاب'!$A$6:$A$505,C906&amp;"",'الطلاب'!$D$6:$D$505,B906&amp;"")=0,"الطالب غير مسجل في المجموعة",""))</f>
        <v/>
      </c>
    </row>
    <row r="907">
      <c r="A907" s="13" t="n"/>
      <c r="B907" s="5" t="n"/>
      <c r="C907" s="5" t="n"/>
      <c r="D907" s="5" t="n"/>
      <c r="E907" s="5" t="n"/>
      <c r="F907" s="6">
        <f>IF(C907&amp;""="","",IFERROR(INDEX('الطلاب'!$B$6:$B$505,MATCH(C907&amp;"",'الطلاب'!$A$6:$A$505,0))&amp;"","كود غير موجود"))</f>
        <v/>
      </c>
      <c r="G907" s="6">
        <f>IF(OR(B907&amp;""="",C907&amp;""=""),"",IF(COUNTIFS('الطلاب'!$A$6:$A$505,C907&amp;"",'الطلاب'!$D$6:$D$505,B907&amp;"")=0,"الطالب غير مسجل في المجموعة",""))</f>
        <v/>
      </c>
    </row>
    <row r="908">
      <c r="A908" s="13" t="n"/>
      <c r="B908" s="5" t="n"/>
      <c r="C908" s="5" t="n"/>
      <c r="D908" s="5" t="n"/>
      <c r="E908" s="5" t="n"/>
      <c r="F908" s="6">
        <f>IF(C908&amp;""="","",IFERROR(INDEX('الطلاب'!$B$6:$B$505,MATCH(C908&amp;"",'الطلاب'!$A$6:$A$505,0))&amp;"","كود غير موجود"))</f>
        <v/>
      </c>
      <c r="G908" s="6">
        <f>IF(OR(B908&amp;""="",C908&amp;""=""),"",IF(COUNTIFS('الطلاب'!$A$6:$A$505,C908&amp;"",'الطلاب'!$D$6:$D$505,B908&amp;"")=0,"الطالب غير مسجل في المجموعة",""))</f>
        <v/>
      </c>
    </row>
    <row r="909">
      <c r="A909" s="13" t="n"/>
      <c r="B909" s="5" t="n"/>
      <c r="C909" s="5" t="n"/>
      <c r="D909" s="5" t="n"/>
      <c r="E909" s="5" t="n"/>
      <c r="F909" s="6">
        <f>IF(C909&amp;""="","",IFERROR(INDEX('الطلاب'!$B$6:$B$505,MATCH(C909&amp;"",'الطلاب'!$A$6:$A$505,0))&amp;"","كود غير موجود"))</f>
        <v/>
      </c>
      <c r="G909" s="6">
        <f>IF(OR(B909&amp;""="",C909&amp;""=""),"",IF(COUNTIFS('الطلاب'!$A$6:$A$505,C909&amp;"",'الطلاب'!$D$6:$D$505,B909&amp;"")=0,"الطالب غير مسجل في المجموعة",""))</f>
        <v/>
      </c>
    </row>
    <row r="910">
      <c r="A910" s="13" t="n"/>
      <c r="B910" s="5" t="n"/>
      <c r="C910" s="5" t="n"/>
      <c r="D910" s="5" t="n"/>
      <c r="E910" s="5" t="n"/>
      <c r="F910" s="6">
        <f>IF(C910&amp;""="","",IFERROR(INDEX('الطلاب'!$B$6:$B$505,MATCH(C910&amp;"",'الطلاب'!$A$6:$A$505,0))&amp;"","كود غير موجود"))</f>
        <v/>
      </c>
      <c r="G910" s="6">
        <f>IF(OR(B910&amp;""="",C910&amp;""=""),"",IF(COUNTIFS('الطلاب'!$A$6:$A$505,C910&amp;"",'الطلاب'!$D$6:$D$505,B910&amp;"")=0,"الطالب غير مسجل في المجموعة",""))</f>
        <v/>
      </c>
    </row>
    <row r="911">
      <c r="A911" s="13" t="n"/>
      <c r="B911" s="5" t="n"/>
      <c r="C911" s="5" t="n"/>
      <c r="D911" s="5" t="n"/>
      <c r="E911" s="5" t="n"/>
      <c r="F911" s="6">
        <f>IF(C911&amp;""="","",IFERROR(INDEX('الطلاب'!$B$6:$B$505,MATCH(C911&amp;"",'الطلاب'!$A$6:$A$505,0))&amp;"","كود غير موجود"))</f>
        <v/>
      </c>
      <c r="G911" s="6">
        <f>IF(OR(B911&amp;""="",C911&amp;""=""),"",IF(COUNTIFS('الطلاب'!$A$6:$A$505,C911&amp;"",'الطلاب'!$D$6:$D$505,B911&amp;"")=0,"الطالب غير مسجل في المجموعة",""))</f>
        <v/>
      </c>
    </row>
    <row r="912">
      <c r="A912" s="13" t="n"/>
      <c r="B912" s="5" t="n"/>
      <c r="C912" s="5" t="n"/>
      <c r="D912" s="5" t="n"/>
      <c r="E912" s="5" t="n"/>
      <c r="F912" s="6">
        <f>IF(C912&amp;""="","",IFERROR(INDEX('الطلاب'!$B$6:$B$505,MATCH(C912&amp;"",'الطلاب'!$A$6:$A$505,0))&amp;"","كود غير موجود"))</f>
        <v/>
      </c>
      <c r="G912" s="6">
        <f>IF(OR(B912&amp;""="",C912&amp;""=""),"",IF(COUNTIFS('الطلاب'!$A$6:$A$505,C912&amp;"",'الطلاب'!$D$6:$D$505,B912&amp;"")=0,"الطالب غير مسجل في المجموعة",""))</f>
        <v/>
      </c>
    </row>
    <row r="913">
      <c r="A913" s="13" t="n"/>
      <c r="B913" s="5" t="n"/>
      <c r="C913" s="5" t="n"/>
      <c r="D913" s="5" t="n"/>
      <c r="E913" s="5" t="n"/>
      <c r="F913" s="6">
        <f>IF(C913&amp;""="","",IFERROR(INDEX('الطلاب'!$B$6:$B$505,MATCH(C913&amp;"",'الطلاب'!$A$6:$A$505,0))&amp;"","كود غير موجود"))</f>
        <v/>
      </c>
      <c r="G913" s="6">
        <f>IF(OR(B913&amp;""="",C913&amp;""=""),"",IF(COUNTIFS('الطلاب'!$A$6:$A$505,C913&amp;"",'الطلاب'!$D$6:$D$505,B913&amp;"")=0,"الطالب غير مسجل في المجموعة",""))</f>
        <v/>
      </c>
    </row>
    <row r="914">
      <c r="A914" s="13" t="n"/>
      <c r="B914" s="5" t="n"/>
      <c r="C914" s="5" t="n"/>
      <c r="D914" s="5" t="n"/>
      <c r="E914" s="5" t="n"/>
      <c r="F914" s="6">
        <f>IF(C914&amp;""="","",IFERROR(INDEX('الطلاب'!$B$6:$B$505,MATCH(C914&amp;"",'الطلاب'!$A$6:$A$505,0))&amp;"","كود غير موجود"))</f>
        <v/>
      </c>
      <c r="G914" s="6">
        <f>IF(OR(B914&amp;""="",C914&amp;""=""),"",IF(COUNTIFS('الطلاب'!$A$6:$A$505,C914&amp;"",'الطلاب'!$D$6:$D$505,B914&amp;"")=0,"الطالب غير مسجل في المجموعة",""))</f>
        <v/>
      </c>
    </row>
    <row r="915">
      <c r="A915" s="13" t="n"/>
      <c r="B915" s="5" t="n"/>
      <c r="C915" s="5" t="n"/>
      <c r="D915" s="5" t="n"/>
      <c r="E915" s="5" t="n"/>
      <c r="F915" s="6">
        <f>IF(C915&amp;""="","",IFERROR(INDEX('الطلاب'!$B$6:$B$505,MATCH(C915&amp;"",'الطلاب'!$A$6:$A$505,0))&amp;"","كود غير موجود"))</f>
        <v/>
      </c>
      <c r="G915" s="6">
        <f>IF(OR(B915&amp;""="",C915&amp;""=""),"",IF(COUNTIFS('الطلاب'!$A$6:$A$505,C915&amp;"",'الطلاب'!$D$6:$D$505,B915&amp;"")=0,"الطالب غير مسجل في المجموعة",""))</f>
        <v/>
      </c>
    </row>
    <row r="916">
      <c r="A916" s="13" t="n"/>
      <c r="B916" s="5" t="n"/>
      <c r="C916" s="5" t="n"/>
      <c r="D916" s="5" t="n"/>
      <c r="E916" s="5" t="n"/>
      <c r="F916" s="6">
        <f>IF(C916&amp;""="","",IFERROR(INDEX('الطلاب'!$B$6:$B$505,MATCH(C916&amp;"",'الطلاب'!$A$6:$A$505,0))&amp;"","كود غير موجود"))</f>
        <v/>
      </c>
      <c r="G916" s="6">
        <f>IF(OR(B916&amp;""="",C916&amp;""=""),"",IF(COUNTIFS('الطلاب'!$A$6:$A$505,C916&amp;"",'الطلاب'!$D$6:$D$505,B916&amp;"")=0,"الطالب غير مسجل في المجموعة",""))</f>
        <v/>
      </c>
    </row>
    <row r="917">
      <c r="A917" s="13" t="n"/>
      <c r="B917" s="5" t="n"/>
      <c r="C917" s="5" t="n"/>
      <c r="D917" s="5" t="n"/>
      <c r="E917" s="5" t="n"/>
      <c r="F917" s="6">
        <f>IF(C917&amp;""="","",IFERROR(INDEX('الطلاب'!$B$6:$B$505,MATCH(C917&amp;"",'الطلاب'!$A$6:$A$505,0))&amp;"","كود غير موجود"))</f>
        <v/>
      </c>
      <c r="G917" s="6">
        <f>IF(OR(B917&amp;""="",C917&amp;""=""),"",IF(COUNTIFS('الطلاب'!$A$6:$A$505,C917&amp;"",'الطلاب'!$D$6:$D$505,B917&amp;"")=0,"الطالب غير مسجل في المجموعة",""))</f>
        <v/>
      </c>
    </row>
    <row r="918">
      <c r="A918" s="13" t="n"/>
      <c r="B918" s="5" t="n"/>
      <c r="C918" s="5" t="n"/>
      <c r="D918" s="5" t="n"/>
      <c r="E918" s="5" t="n"/>
      <c r="F918" s="6">
        <f>IF(C918&amp;""="","",IFERROR(INDEX('الطلاب'!$B$6:$B$505,MATCH(C918&amp;"",'الطلاب'!$A$6:$A$505,0))&amp;"","كود غير موجود"))</f>
        <v/>
      </c>
      <c r="G918" s="6">
        <f>IF(OR(B918&amp;""="",C918&amp;""=""),"",IF(COUNTIFS('الطلاب'!$A$6:$A$505,C918&amp;"",'الطلاب'!$D$6:$D$505,B918&amp;"")=0,"الطالب غير مسجل في المجموعة",""))</f>
        <v/>
      </c>
    </row>
    <row r="919">
      <c r="A919" s="13" t="n"/>
      <c r="B919" s="5" t="n"/>
      <c r="C919" s="5" t="n"/>
      <c r="D919" s="5" t="n"/>
      <c r="E919" s="5" t="n"/>
      <c r="F919" s="6">
        <f>IF(C919&amp;""="","",IFERROR(INDEX('الطلاب'!$B$6:$B$505,MATCH(C919&amp;"",'الطلاب'!$A$6:$A$505,0))&amp;"","كود غير موجود"))</f>
        <v/>
      </c>
      <c r="G919" s="6">
        <f>IF(OR(B919&amp;""="",C919&amp;""=""),"",IF(COUNTIFS('الطلاب'!$A$6:$A$505,C919&amp;"",'الطلاب'!$D$6:$D$505,B919&amp;"")=0,"الطالب غير مسجل في المجموعة",""))</f>
        <v/>
      </c>
    </row>
    <row r="920">
      <c r="A920" s="13" t="n"/>
      <c r="B920" s="5" t="n"/>
      <c r="C920" s="5" t="n"/>
      <c r="D920" s="5" t="n"/>
      <c r="E920" s="5" t="n"/>
      <c r="F920" s="6">
        <f>IF(C920&amp;""="","",IFERROR(INDEX('الطلاب'!$B$6:$B$505,MATCH(C920&amp;"",'الطلاب'!$A$6:$A$505,0))&amp;"","كود غير موجود"))</f>
        <v/>
      </c>
      <c r="G920" s="6">
        <f>IF(OR(B920&amp;""="",C920&amp;""=""),"",IF(COUNTIFS('الطلاب'!$A$6:$A$505,C920&amp;"",'الطلاب'!$D$6:$D$505,B920&amp;"")=0,"الطالب غير مسجل في المجموعة",""))</f>
        <v/>
      </c>
    </row>
    <row r="921">
      <c r="A921" s="13" t="n"/>
      <c r="B921" s="5" t="n"/>
      <c r="C921" s="5" t="n"/>
      <c r="D921" s="5" t="n"/>
      <c r="E921" s="5" t="n"/>
      <c r="F921" s="6">
        <f>IF(C921&amp;""="","",IFERROR(INDEX('الطلاب'!$B$6:$B$505,MATCH(C921&amp;"",'الطلاب'!$A$6:$A$505,0))&amp;"","كود غير موجود"))</f>
        <v/>
      </c>
      <c r="G921" s="6">
        <f>IF(OR(B921&amp;""="",C921&amp;""=""),"",IF(COUNTIFS('الطلاب'!$A$6:$A$505,C921&amp;"",'الطلاب'!$D$6:$D$505,B921&amp;"")=0,"الطالب غير مسجل في المجموعة",""))</f>
        <v/>
      </c>
    </row>
    <row r="922">
      <c r="A922" s="13" t="n"/>
      <c r="B922" s="5" t="n"/>
      <c r="C922" s="5" t="n"/>
      <c r="D922" s="5" t="n"/>
      <c r="E922" s="5" t="n"/>
      <c r="F922" s="6">
        <f>IF(C922&amp;""="","",IFERROR(INDEX('الطلاب'!$B$6:$B$505,MATCH(C922&amp;"",'الطلاب'!$A$6:$A$505,0))&amp;"","كود غير موجود"))</f>
        <v/>
      </c>
      <c r="G922" s="6">
        <f>IF(OR(B922&amp;""="",C922&amp;""=""),"",IF(COUNTIFS('الطلاب'!$A$6:$A$505,C922&amp;"",'الطلاب'!$D$6:$D$505,B922&amp;"")=0,"الطالب غير مسجل في المجموعة",""))</f>
        <v/>
      </c>
    </row>
    <row r="923">
      <c r="A923" s="13" t="n"/>
      <c r="B923" s="5" t="n"/>
      <c r="C923" s="5" t="n"/>
      <c r="D923" s="5" t="n"/>
      <c r="E923" s="5" t="n"/>
      <c r="F923" s="6">
        <f>IF(C923&amp;""="","",IFERROR(INDEX('الطلاب'!$B$6:$B$505,MATCH(C923&amp;"",'الطلاب'!$A$6:$A$505,0))&amp;"","كود غير موجود"))</f>
        <v/>
      </c>
      <c r="G923" s="6">
        <f>IF(OR(B923&amp;""="",C923&amp;""=""),"",IF(COUNTIFS('الطلاب'!$A$6:$A$505,C923&amp;"",'الطلاب'!$D$6:$D$505,B923&amp;"")=0,"الطالب غير مسجل في المجموعة",""))</f>
        <v/>
      </c>
    </row>
    <row r="924">
      <c r="A924" s="13" t="n"/>
      <c r="B924" s="5" t="n"/>
      <c r="C924" s="5" t="n"/>
      <c r="D924" s="5" t="n"/>
      <c r="E924" s="5" t="n"/>
      <c r="F924" s="6">
        <f>IF(C924&amp;""="","",IFERROR(INDEX('الطلاب'!$B$6:$B$505,MATCH(C924&amp;"",'الطلاب'!$A$6:$A$505,0))&amp;"","كود غير موجود"))</f>
        <v/>
      </c>
      <c r="G924" s="6">
        <f>IF(OR(B924&amp;""="",C924&amp;""=""),"",IF(COUNTIFS('الطلاب'!$A$6:$A$505,C924&amp;"",'الطلاب'!$D$6:$D$505,B924&amp;"")=0,"الطالب غير مسجل في المجموعة",""))</f>
        <v/>
      </c>
    </row>
    <row r="925">
      <c r="A925" s="13" t="n"/>
      <c r="B925" s="5" t="n"/>
      <c r="C925" s="5" t="n"/>
      <c r="D925" s="5" t="n"/>
      <c r="E925" s="5" t="n"/>
      <c r="F925" s="6">
        <f>IF(C925&amp;""="","",IFERROR(INDEX('الطلاب'!$B$6:$B$505,MATCH(C925&amp;"",'الطلاب'!$A$6:$A$505,0))&amp;"","كود غير موجود"))</f>
        <v/>
      </c>
      <c r="G925" s="6">
        <f>IF(OR(B925&amp;""="",C925&amp;""=""),"",IF(COUNTIFS('الطلاب'!$A$6:$A$505,C925&amp;"",'الطلاب'!$D$6:$D$505,B925&amp;"")=0,"الطالب غير مسجل في المجموعة",""))</f>
        <v/>
      </c>
    </row>
    <row r="926">
      <c r="A926" s="13" t="n"/>
      <c r="B926" s="5" t="n"/>
      <c r="C926" s="5" t="n"/>
      <c r="D926" s="5" t="n"/>
      <c r="E926" s="5" t="n"/>
      <c r="F926" s="6">
        <f>IF(C926&amp;""="","",IFERROR(INDEX('الطلاب'!$B$6:$B$505,MATCH(C926&amp;"",'الطلاب'!$A$6:$A$505,0))&amp;"","كود غير موجود"))</f>
        <v/>
      </c>
      <c r="G926" s="6">
        <f>IF(OR(B926&amp;""="",C926&amp;""=""),"",IF(COUNTIFS('الطلاب'!$A$6:$A$505,C926&amp;"",'الطلاب'!$D$6:$D$505,B926&amp;"")=0,"الطالب غير مسجل في المجموعة",""))</f>
        <v/>
      </c>
    </row>
    <row r="927">
      <c r="A927" s="13" t="n"/>
      <c r="B927" s="5" t="n"/>
      <c r="C927" s="5" t="n"/>
      <c r="D927" s="5" t="n"/>
      <c r="E927" s="5" t="n"/>
      <c r="F927" s="6">
        <f>IF(C927&amp;""="","",IFERROR(INDEX('الطلاب'!$B$6:$B$505,MATCH(C927&amp;"",'الطلاب'!$A$6:$A$505,0))&amp;"","كود غير موجود"))</f>
        <v/>
      </c>
      <c r="G927" s="6">
        <f>IF(OR(B927&amp;""="",C927&amp;""=""),"",IF(COUNTIFS('الطلاب'!$A$6:$A$505,C927&amp;"",'الطلاب'!$D$6:$D$505,B927&amp;"")=0,"الطالب غير مسجل في المجموعة",""))</f>
        <v/>
      </c>
    </row>
    <row r="928">
      <c r="A928" s="13" t="n"/>
      <c r="B928" s="5" t="n"/>
      <c r="C928" s="5" t="n"/>
      <c r="D928" s="5" t="n"/>
      <c r="E928" s="5" t="n"/>
      <c r="F928" s="6">
        <f>IF(C928&amp;""="","",IFERROR(INDEX('الطلاب'!$B$6:$B$505,MATCH(C928&amp;"",'الطلاب'!$A$6:$A$505,0))&amp;"","كود غير موجود"))</f>
        <v/>
      </c>
      <c r="G928" s="6">
        <f>IF(OR(B928&amp;""="",C928&amp;""=""),"",IF(COUNTIFS('الطلاب'!$A$6:$A$505,C928&amp;"",'الطلاب'!$D$6:$D$505,B928&amp;"")=0,"الطالب غير مسجل في المجموعة",""))</f>
        <v/>
      </c>
    </row>
    <row r="929">
      <c r="A929" s="13" t="n"/>
      <c r="B929" s="5" t="n"/>
      <c r="C929" s="5" t="n"/>
      <c r="D929" s="5" t="n"/>
      <c r="E929" s="5" t="n"/>
      <c r="F929" s="6">
        <f>IF(C929&amp;""="","",IFERROR(INDEX('الطلاب'!$B$6:$B$505,MATCH(C929&amp;"",'الطلاب'!$A$6:$A$505,0))&amp;"","كود غير موجود"))</f>
        <v/>
      </c>
      <c r="G929" s="6">
        <f>IF(OR(B929&amp;""="",C929&amp;""=""),"",IF(COUNTIFS('الطلاب'!$A$6:$A$505,C929&amp;"",'الطلاب'!$D$6:$D$505,B929&amp;"")=0,"الطالب غير مسجل في المجموعة",""))</f>
        <v/>
      </c>
    </row>
    <row r="930">
      <c r="A930" s="13" t="n"/>
      <c r="B930" s="5" t="n"/>
      <c r="C930" s="5" t="n"/>
      <c r="D930" s="5" t="n"/>
      <c r="E930" s="5" t="n"/>
      <c r="F930" s="6">
        <f>IF(C930&amp;""="","",IFERROR(INDEX('الطلاب'!$B$6:$B$505,MATCH(C930&amp;"",'الطلاب'!$A$6:$A$505,0))&amp;"","كود غير موجود"))</f>
        <v/>
      </c>
      <c r="G930" s="6">
        <f>IF(OR(B930&amp;""="",C930&amp;""=""),"",IF(COUNTIFS('الطلاب'!$A$6:$A$505,C930&amp;"",'الطلاب'!$D$6:$D$505,B930&amp;"")=0,"الطالب غير مسجل في المجموعة",""))</f>
        <v/>
      </c>
    </row>
    <row r="931">
      <c r="A931" s="13" t="n"/>
      <c r="B931" s="5" t="n"/>
      <c r="C931" s="5" t="n"/>
      <c r="D931" s="5" t="n"/>
      <c r="E931" s="5" t="n"/>
      <c r="F931" s="6">
        <f>IF(C931&amp;""="","",IFERROR(INDEX('الطلاب'!$B$6:$B$505,MATCH(C931&amp;"",'الطلاب'!$A$6:$A$505,0))&amp;"","كود غير موجود"))</f>
        <v/>
      </c>
      <c r="G931" s="6">
        <f>IF(OR(B931&amp;""="",C931&amp;""=""),"",IF(COUNTIFS('الطلاب'!$A$6:$A$505,C931&amp;"",'الطلاب'!$D$6:$D$505,B931&amp;"")=0,"الطالب غير مسجل في المجموعة",""))</f>
        <v/>
      </c>
    </row>
    <row r="932">
      <c r="A932" s="13" t="n"/>
      <c r="B932" s="5" t="n"/>
      <c r="C932" s="5" t="n"/>
      <c r="D932" s="5" t="n"/>
      <c r="E932" s="5" t="n"/>
      <c r="F932" s="6">
        <f>IF(C932&amp;""="","",IFERROR(INDEX('الطلاب'!$B$6:$B$505,MATCH(C932&amp;"",'الطلاب'!$A$6:$A$505,0))&amp;"","كود غير موجود"))</f>
        <v/>
      </c>
      <c r="G932" s="6">
        <f>IF(OR(B932&amp;""="",C932&amp;""=""),"",IF(COUNTIFS('الطلاب'!$A$6:$A$505,C932&amp;"",'الطلاب'!$D$6:$D$505,B932&amp;"")=0,"الطالب غير مسجل في المجموعة",""))</f>
        <v/>
      </c>
    </row>
    <row r="933">
      <c r="A933" s="13" t="n"/>
      <c r="B933" s="5" t="n"/>
      <c r="C933" s="5" t="n"/>
      <c r="D933" s="5" t="n"/>
      <c r="E933" s="5" t="n"/>
      <c r="F933" s="6">
        <f>IF(C933&amp;""="","",IFERROR(INDEX('الطلاب'!$B$6:$B$505,MATCH(C933&amp;"",'الطلاب'!$A$6:$A$505,0))&amp;"","كود غير موجود"))</f>
        <v/>
      </c>
      <c r="G933" s="6">
        <f>IF(OR(B933&amp;""="",C933&amp;""=""),"",IF(COUNTIFS('الطلاب'!$A$6:$A$505,C933&amp;"",'الطلاب'!$D$6:$D$505,B933&amp;"")=0,"الطالب غير مسجل في المجموعة",""))</f>
        <v/>
      </c>
    </row>
    <row r="934">
      <c r="A934" s="13" t="n"/>
      <c r="B934" s="5" t="n"/>
      <c r="C934" s="5" t="n"/>
      <c r="D934" s="5" t="n"/>
      <c r="E934" s="5" t="n"/>
      <c r="F934" s="6">
        <f>IF(C934&amp;""="","",IFERROR(INDEX('الطلاب'!$B$6:$B$505,MATCH(C934&amp;"",'الطلاب'!$A$6:$A$505,0))&amp;"","كود غير موجود"))</f>
        <v/>
      </c>
      <c r="G934" s="6">
        <f>IF(OR(B934&amp;""="",C934&amp;""=""),"",IF(COUNTIFS('الطلاب'!$A$6:$A$505,C934&amp;"",'الطلاب'!$D$6:$D$505,B934&amp;"")=0,"الطالب غير مسجل في المجموعة",""))</f>
        <v/>
      </c>
    </row>
    <row r="935">
      <c r="A935" s="13" t="n"/>
      <c r="B935" s="5" t="n"/>
      <c r="C935" s="5" t="n"/>
      <c r="D935" s="5" t="n"/>
      <c r="E935" s="5" t="n"/>
      <c r="F935" s="6">
        <f>IF(C935&amp;""="","",IFERROR(INDEX('الطلاب'!$B$6:$B$505,MATCH(C935&amp;"",'الطلاب'!$A$6:$A$505,0))&amp;"","كود غير موجود"))</f>
        <v/>
      </c>
      <c r="G935" s="6">
        <f>IF(OR(B935&amp;""="",C935&amp;""=""),"",IF(COUNTIFS('الطلاب'!$A$6:$A$505,C935&amp;"",'الطلاب'!$D$6:$D$505,B935&amp;"")=0,"الطالب غير مسجل في المجموعة",""))</f>
        <v/>
      </c>
    </row>
    <row r="936">
      <c r="A936" s="13" t="n"/>
      <c r="B936" s="5" t="n"/>
      <c r="C936" s="5" t="n"/>
      <c r="D936" s="5" t="n"/>
      <c r="E936" s="5" t="n"/>
      <c r="F936" s="6">
        <f>IF(C936&amp;""="","",IFERROR(INDEX('الطلاب'!$B$6:$B$505,MATCH(C936&amp;"",'الطلاب'!$A$6:$A$505,0))&amp;"","كود غير موجود"))</f>
        <v/>
      </c>
      <c r="G936" s="6">
        <f>IF(OR(B936&amp;""="",C936&amp;""=""),"",IF(COUNTIFS('الطلاب'!$A$6:$A$505,C936&amp;"",'الطلاب'!$D$6:$D$505,B936&amp;"")=0,"الطالب غير مسجل في المجموعة",""))</f>
        <v/>
      </c>
    </row>
    <row r="937">
      <c r="A937" s="13" t="n"/>
      <c r="B937" s="5" t="n"/>
      <c r="C937" s="5" t="n"/>
      <c r="D937" s="5" t="n"/>
      <c r="E937" s="5" t="n"/>
      <c r="F937" s="6">
        <f>IF(C937&amp;""="","",IFERROR(INDEX('الطلاب'!$B$6:$B$505,MATCH(C937&amp;"",'الطلاب'!$A$6:$A$505,0))&amp;"","كود غير موجود"))</f>
        <v/>
      </c>
      <c r="G937" s="6">
        <f>IF(OR(B937&amp;""="",C937&amp;""=""),"",IF(COUNTIFS('الطلاب'!$A$6:$A$505,C937&amp;"",'الطلاب'!$D$6:$D$505,B937&amp;"")=0,"الطالب غير مسجل في المجموعة",""))</f>
        <v/>
      </c>
    </row>
    <row r="938">
      <c r="A938" s="13" t="n"/>
      <c r="B938" s="5" t="n"/>
      <c r="C938" s="5" t="n"/>
      <c r="D938" s="5" t="n"/>
      <c r="E938" s="5" t="n"/>
      <c r="F938" s="6">
        <f>IF(C938&amp;""="","",IFERROR(INDEX('الطلاب'!$B$6:$B$505,MATCH(C938&amp;"",'الطلاب'!$A$6:$A$505,0))&amp;"","كود غير موجود"))</f>
        <v/>
      </c>
      <c r="G938" s="6">
        <f>IF(OR(B938&amp;""="",C938&amp;""=""),"",IF(COUNTIFS('الطلاب'!$A$6:$A$505,C938&amp;"",'الطلاب'!$D$6:$D$505,B938&amp;"")=0,"الطالب غير مسجل في المجموعة",""))</f>
        <v/>
      </c>
    </row>
    <row r="939">
      <c r="A939" s="13" t="n"/>
      <c r="B939" s="5" t="n"/>
      <c r="C939" s="5" t="n"/>
      <c r="D939" s="5" t="n"/>
      <c r="E939" s="5" t="n"/>
      <c r="F939" s="6">
        <f>IF(C939&amp;""="","",IFERROR(INDEX('الطلاب'!$B$6:$B$505,MATCH(C939&amp;"",'الطلاب'!$A$6:$A$505,0))&amp;"","كود غير موجود"))</f>
        <v/>
      </c>
      <c r="G939" s="6">
        <f>IF(OR(B939&amp;""="",C939&amp;""=""),"",IF(COUNTIFS('الطلاب'!$A$6:$A$505,C939&amp;"",'الطلاب'!$D$6:$D$505,B939&amp;"")=0,"الطالب غير مسجل في المجموعة",""))</f>
        <v/>
      </c>
    </row>
    <row r="940">
      <c r="A940" s="13" t="n"/>
      <c r="B940" s="5" t="n"/>
      <c r="C940" s="5" t="n"/>
      <c r="D940" s="5" t="n"/>
      <c r="E940" s="5" t="n"/>
      <c r="F940" s="6">
        <f>IF(C940&amp;""="","",IFERROR(INDEX('الطلاب'!$B$6:$B$505,MATCH(C940&amp;"",'الطلاب'!$A$6:$A$505,0))&amp;"","كود غير موجود"))</f>
        <v/>
      </c>
      <c r="G940" s="6">
        <f>IF(OR(B940&amp;""="",C940&amp;""=""),"",IF(COUNTIFS('الطلاب'!$A$6:$A$505,C940&amp;"",'الطلاب'!$D$6:$D$505,B940&amp;"")=0,"الطالب غير مسجل في المجموعة",""))</f>
        <v/>
      </c>
    </row>
    <row r="941">
      <c r="A941" s="13" t="n"/>
      <c r="B941" s="5" t="n"/>
      <c r="C941" s="5" t="n"/>
      <c r="D941" s="5" t="n"/>
      <c r="E941" s="5" t="n"/>
      <c r="F941" s="6">
        <f>IF(C941&amp;""="","",IFERROR(INDEX('الطلاب'!$B$6:$B$505,MATCH(C941&amp;"",'الطلاب'!$A$6:$A$505,0))&amp;"","كود غير موجود"))</f>
        <v/>
      </c>
      <c r="G941" s="6">
        <f>IF(OR(B941&amp;""="",C941&amp;""=""),"",IF(COUNTIFS('الطلاب'!$A$6:$A$505,C941&amp;"",'الطلاب'!$D$6:$D$505,B941&amp;"")=0,"الطالب غير مسجل في المجموعة",""))</f>
        <v/>
      </c>
    </row>
    <row r="942">
      <c r="A942" s="13" t="n"/>
      <c r="B942" s="5" t="n"/>
      <c r="C942" s="5" t="n"/>
      <c r="D942" s="5" t="n"/>
      <c r="E942" s="5" t="n"/>
      <c r="F942" s="6">
        <f>IF(C942&amp;""="","",IFERROR(INDEX('الطلاب'!$B$6:$B$505,MATCH(C942&amp;"",'الطلاب'!$A$6:$A$505,0))&amp;"","كود غير موجود"))</f>
        <v/>
      </c>
      <c r="G942" s="6">
        <f>IF(OR(B942&amp;""="",C942&amp;""=""),"",IF(COUNTIFS('الطلاب'!$A$6:$A$505,C942&amp;"",'الطلاب'!$D$6:$D$505,B942&amp;"")=0,"الطالب غير مسجل في المجموعة",""))</f>
        <v/>
      </c>
    </row>
    <row r="943">
      <c r="A943" s="13" t="n"/>
      <c r="B943" s="5" t="n"/>
      <c r="C943" s="5" t="n"/>
      <c r="D943" s="5" t="n"/>
      <c r="E943" s="5" t="n"/>
      <c r="F943" s="6">
        <f>IF(C943&amp;""="","",IFERROR(INDEX('الطلاب'!$B$6:$B$505,MATCH(C943&amp;"",'الطلاب'!$A$6:$A$505,0))&amp;"","كود غير موجود"))</f>
        <v/>
      </c>
      <c r="G943" s="6">
        <f>IF(OR(B943&amp;""="",C943&amp;""=""),"",IF(COUNTIFS('الطلاب'!$A$6:$A$505,C943&amp;"",'الطلاب'!$D$6:$D$505,B943&amp;"")=0,"الطالب غير مسجل في المجموعة",""))</f>
        <v/>
      </c>
    </row>
    <row r="944">
      <c r="A944" s="13" t="n"/>
      <c r="B944" s="5" t="n"/>
      <c r="C944" s="5" t="n"/>
      <c r="D944" s="5" t="n"/>
      <c r="E944" s="5" t="n"/>
      <c r="F944" s="6">
        <f>IF(C944&amp;""="","",IFERROR(INDEX('الطلاب'!$B$6:$B$505,MATCH(C944&amp;"",'الطلاب'!$A$6:$A$505,0))&amp;"","كود غير موجود"))</f>
        <v/>
      </c>
      <c r="G944" s="6">
        <f>IF(OR(B944&amp;""="",C944&amp;""=""),"",IF(COUNTIFS('الطلاب'!$A$6:$A$505,C944&amp;"",'الطلاب'!$D$6:$D$505,B944&amp;"")=0,"الطالب غير مسجل في المجموعة",""))</f>
        <v/>
      </c>
    </row>
    <row r="945">
      <c r="A945" s="13" t="n"/>
      <c r="B945" s="5" t="n"/>
      <c r="C945" s="5" t="n"/>
      <c r="D945" s="5" t="n"/>
      <c r="E945" s="5" t="n"/>
      <c r="F945" s="6">
        <f>IF(C945&amp;""="","",IFERROR(INDEX('الطلاب'!$B$6:$B$505,MATCH(C945&amp;"",'الطلاب'!$A$6:$A$505,0))&amp;"","كود غير موجود"))</f>
        <v/>
      </c>
      <c r="G945" s="6">
        <f>IF(OR(B945&amp;""="",C945&amp;""=""),"",IF(COUNTIFS('الطلاب'!$A$6:$A$505,C945&amp;"",'الطلاب'!$D$6:$D$505,B945&amp;"")=0,"الطالب غير مسجل في المجموعة",""))</f>
        <v/>
      </c>
    </row>
    <row r="946">
      <c r="A946" s="13" t="n"/>
      <c r="B946" s="5" t="n"/>
      <c r="C946" s="5" t="n"/>
      <c r="D946" s="5" t="n"/>
      <c r="E946" s="5" t="n"/>
      <c r="F946" s="6">
        <f>IF(C946&amp;""="","",IFERROR(INDEX('الطلاب'!$B$6:$B$505,MATCH(C946&amp;"",'الطلاب'!$A$6:$A$505,0))&amp;"","كود غير موجود"))</f>
        <v/>
      </c>
      <c r="G946" s="6">
        <f>IF(OR(B946&amp;""="",C946&amp;""=""),"",IF(COUNTIFS('الطلاب'!$A$6:$A$505,C946&amp;"",'الطلاب'!$D$6:$D$505,B946&amp;"")=0,"الطالب غير مسجل في المجموعة",""))</f>
        <v/>
      </c>
    </row>
    <row r="947">
      <c r="A947" s="13" t="n"/>
      <c r="B947" s="5" t="n"/>
      <c r="C947" s="5" t="n"/>
      <c r="D947" s="5" t="n"/>
      <c r="E947" s="5" t="n"/>
      <c r="F947" s="6">
        <f>IF(C947&amp;""="","",IFERROR(INDEX('الطلاب'!$B$6:$B$505,MATCH(C947&amp;"",'الطلاب'!$A$6:$A$505,0))&amp;"","كود غير موجود"))</f>
        <v/>
      </c>
      <c r="G947" s="6">
        <f>IF(OR(B947&amp;""="",C947&amp;""=""),"",IF(COUNTIFS('الطلاب'!$A$6:$A$505,C947&amp;"",'الطلاب'!$D$6:$D$505,B947&amp;"")=0,"الطالب غير مسجل في المجموعة",""))</f>
        <v/>
      </c>
    </row>
    <row r="948">
      <c r="A948" s="13" t="n"/>
      <c r="B948" s="5" t="n"/>
      <c r="C948" s="5" t="n"/>
      <c r="D948" s="5" t="n"/>
      <c r="E948" s="5" t="n"/>
      <c r="F948" s="6">
        <f>IF(C948&amp;""="","",IFERROR(INDEX('الطلاب'!$B$6:$B$505,MATCH(C948&amp;"",'الطلاب'!$A$6:$A$505,0))&amp;"","كود غير موجود"))</f>
        <v/>
      </c>
      <c r="G948" s="6">
        <f>IF(OR(B948&amp;""="",C948&amp;""=""),"",IF(COUNTIFS('الطلاب'!$A$6:$A$505,C948&amp;"",'الطلاب'!$D$6:$D$505,B948&amp;"")=0,"الطالب غير مسجل في المجموعة",""))</f>
        <v/>
      </c>
    </row>
    <row r="949">
      <c r="A949" s="13" t="n"/>
      <c r="B949" s="5" t="n"/>
      <c r="C949" s="5" t="n"/>
      <c r="D949" s="5" t="n"/>
      <c r="E949" s="5" t="n"/>
      <c r="F949" s="6">
        <f>IF(C949&amp;""="","",IFERROR(INDEX('الطلاب'!$B$6:$B$505,MATCH(C949&amp;"",'الطلاب'!$A$6:$A$505,0))&amp;"","كود غير موجود"))</f>
        <v/>
      </c>
      <c r="G949" s="6">
        <f>IF(OR(B949&amp;""="",C949&amp;""=""),"",IF(COUNTIFS('الطلاب'!$A$6:$A$505,C949&amp;"",'الطلاب'!$D$6:$D$505,B949&amp;"")=0,"الطالب غير مسجل في المجموعة",""))</f>
        <v/>
      </c>
    </row>
    <row r="950">
      <c r="A950" s="13" t="n"/>
      <c r="B950" s="5" t="n"/>
      <c r="C950" s="5" t="n"/>
      <c r="D950" s="5" t="n"/>
      <c r="E950" s="5" t="n"/>
      <c r="F950" s="6">
        <f>IF(C950&amp;""="","",IFERROR(INDEX('الطلاب'!$B$6:$B$505,MATCH(C950&amp;"",'الطلاب'!$A$6:$A$505,0))&amp;"","كود غير موجود"))</f>
        <v/>
      </c>
      <c r="G950" s="6">
        <f>IF(OR(B950&amp;""="",C950&amp;""=""),"",IF(COUNTIFS('الطلاب'!$A$6:$A$505,C950&amp;"",'الطلاب'!$D$6:$D$505,B950&amp;"")=0,"الطالب غير مسجل في المجموعة",""))</f>
        <v/>
      </c>
    </row>
    <row r="951">
      <c r="A951" s="13" t="n"/>
      <c r="B951" s="5" t="n"/>
      <c r="C951" s="5" t="n"/>
      <c r="D951" s="5" t="n"/>
      <c r="E951" s="5" t="n"/>
      <c r="F951" s="6">
        <f>IF(C951&amp;""="","",IFERROR(INDEX('الطلاب'!$B$6:$B$505,MATCH(C951&amp;"",'الطلاب'!$A$6:$A$505,0))&amp;"","كود غير موجود"))</f>
        <v/>
      </c>
      <c r="G951" s="6">
        <f>IF(OR(B951&amp;""="",C951&amp;""=""),"",IF(COUNTIFS('الطلاب'!$A$6:$A$505,C951&amp;"",'الطلاب'!$D$6:$D$505,B951&amp;"")=0,"الطالب غير مسجل في المجموعة",""))</f>
        <v/>
      </c>
    </row>
    <row r="952">
      <c r="A952" s="13" t="n"/>
      <c r="B952" s="5" t="n"/>
      <c r="C952" s="5" t="n"/>
      <c r="D952" s="5" t="n"/>
      <c r="E952" s="5" t="n"/>
      <c r="F952" s="6">
        <f>IF(C952&amp;""="","",IFERROR(INDEX('الطلاب'!$B$6:$B$505,MATCH(C952&amp;"",'الطلاب'!$A$6:$A$505,0))&amp;"","كود غير موجود"))</f>
        <v/>
      </c>
      <c r="G952" s="6">
        <f>IF(OR(B952&amp;""="",C952&amp;""=""),"",IF(COUNTIFS('الطلاب'!$A$6:$A$505,C952&amp;"",'الطلاب'!$D$6:$D$505,B952&amp;"")=0,"الطالب غير مسجل في المجموعة",""))</f>
        <v/>
      </c>
    </row>
    <row r="953">
      <c r="A953" s="13" t="n"/>
      <c r="B953" s="5" t="n"/>
      <c r="C953" s="5" t="n"/>
      <c r="D953" s="5" t="n"/>
      <c r="E953" s="5" t="n"/>
      <c r="F953" s="6">
        <f>IF(C953&amp;""="","",IFERROR(INDEX('الطلاب'!$B$6:$B$505,MATCH(C953&amp;"",'الطلاب'!$A$6:$A$505,0))&amp;"","كود غير موجود"))</f>
        <v/>
      </c>
      <c r="G953" s="6">
        <f>IF(OR(B953&amp;""="",C953&amp;""=""),"",IF(COUNTIFS('الطلاب'!$A$6:$A$505,C953&amp;"",'الطلاب'!$D$6:$D$505,B953&amp;"")=0,"الطالب غير مسجل في المجموعة",""))</f>
        <v/>
      </c>
    </row>
    <row r="954">
      <c r="A954" s="13" t="n"/>
      <c r="B954" s="5" t="n"/>
      <c r="C954" s="5" t="n"/>
      <c r="D954" s="5" t="n"/>
      <c r="E954" s="5" t="n"/>
      <c r="F954" s="6">
        <f>IF(C954&amp;""="","",IFERROR(INDEX('الطلاب'!$B$6:$B$505,MATCH(C954&amp;"",'الطلاب'!$A$6:$A$505,0))&amp;"","كود غير موجود"))</f>
        <v/>
      </c>
      <c r="G954" s="6">
        <f>IF(OR(B954&amp;""="",C954&amp;""=""),"",IF(COUNTIFS('الطلاب'!$A$6:$A$505,C954&amp;"",'الطلاب'!$D$6:$D$505,B954&amp;"")=0,"الطالب غير مسجل في المجموعة",""))</f>
        <v/>
      </c>
    </row>
    <row r="955">
      <c r="A955" s="13" t="n"/>
      <c r="B955" s="5" t="n"/>
      <c r="C955" s="5" t="n"/>
      <c r="D955" s="5" t="n"/>
      <c r="E955" s="5" t="n"/>
      <c r="F955" s="6">
        <f>IF(C955&amp;""="","",IFERROR(INDEX('الطلاب'!$B$6:$B$505,MATCH(C955&amp;"",'الطلاب'!$A$6:$A$505,0))&amp;"","كود غير موجود"))</f>
        <v/>
      </c>
      <c r="G955" s="6">
        <f>IF(OR(B955&amp;""="",C955&amp;""=""),"",IF(COUNTIFS('الطلاب'!$A$6:$A$505,C955&amp;"",'الطلاب'!$D$6:$D$505,B955&amp;"")=0,"الطالب غير مسجل في المجموعة",""))</f>
        <v/>
      </c>
    </row>
    <row r="956">
      <c r="A956" s="13" t="n"/>
      <c r="B956" s="5" t="n"/>
      <c r="C956" s="5" t="n"/>
      <c r="D956" s="5" t="n"/>
      <c r="E956" s="5" t="n"/>
      <c r="F956" s="6">
        <f>IF(C956&amp;""="","",IFERROR(INDEX('الطلاب'!$B$6:$B$505,MATCH(C956&amp;"",'الطلاب'!$A$6:$A$505,0))&amp;"","كود غير موجود"))</f>
        <v/>
      </c>
      <c r="G956" s="6">
        <f>IF(OR(B956&amp;""="",C956&amp;""=""),"",IF(COUNTIFS('الطلاب'!$A$6:$A$505,C956&amp;"",'الطلاب'!$D$6:$D$505,B956&amp;"")=0,"الطالب غير مسجل في المجموعة",""))</f>
        <v/>
      </c>
    </row>
    <row r="957">
      <c r="A957" s="13" t="n"/>
      <c r="B957" s="5" t="n"/>
      <c r="C957" s="5" t="n"/>
      <c r="D957" s="5" t="n"/>
      <c r="E957" s="5" t="n"/>
      <c r="F957" s="6">
        <f>IF(C957&amp;""="","",IFERROR(INDEX('الطلاب'!$B$6:$B$505,MATCH(C957&amp;"",'الطلاب'!$A$6:$A$505,0))&amp;"","كود غير موجود"))</f>
        <v/>
      </c>
      <c r="G957" s="6">
        <f>IF(OR(B957&amp;""="",C957&amp;""=""),"",IF(COUNTIFS('الطلاب'!$A$6:$A$505,C957&amp;"",'الطلاب'!$D$6:$D$505,B957&amp;"")=0,"الطالب غير مسجل في المجموعة",""))</f>
        <v/>
      </c>
    </row>
    <row r="958">
      <c r="A958" s="13" t="n"/>
      <c r="B958" s="5" t="n"/>
      <c r="C958" s="5" t="n"/>
      <c r="D958" s="5" t="n"/>
      <c r="E958" s="5" t="n"/>
      <c r="F958" s="6">
        <f>IF(C958&amp;""="","",IFERROR(INDEX('الطلاب'!$B$6:$B$505,MATCH(C958&amp;"",'الطلاب'!$A$6:$A$505,0))&amp;"","كود غير موجود"))</f>
        <v/>
      </c>
      <c r="G958" s="6">
        <f>IF(OR(B958&amp;""="",C958&amp;""=""),"",IF(COUNTIFS('الطلاب'!$A$6:$A$505,C958&amp;"",'الطلاب'!$D$6:$D$505,B958&amp;"")=0,"الطالب غير مسجل في المجموعة",""))</f>
        <v/>
      </c>
    </row>
    <row r="959">
      <c r="A959" s="13" t="n"/>
      <c r="B959" s="5" t="n"/>
      <c r="C959" s="5" t="n"/>
      <c r="D959" s="5" t="n"/>
      <c r="E959" s="5" t="n"/>
      <c r="F959" s="6">
        <f>IF(C959&amp;""="","",IFERROR(INDEX('الطلاب'!$B$6:$B$505,MATCH(C959&amp;"",'الطلاب'!$A$6:$A$505,0))&amp;"","كود غير موجود"))</f>
        <v/>
      </c>
      <c r="G959" s="6">
        <f>IF(OR(B959&amp;""="",C959&amp;""=""),"",IF(COUNTIFS('الطلاب'!$A$6:$A$505,C959&amp;"",'الطلاب'!$D$6:$D$505,B959&amp;"")=0,"الطالب غير مسجل في المجموعة",""))</f>
        <v/>
      </c>
    </row>
    <row r="960">
      <c r="A960" s="13" t="n"/>
      <c r="B960" s="5" t="n"/>
      <c r="C960" s="5" t="n"/>
      <c r="D960" s="5" t="n"/>
      <c r="E960" s="5" t="n"/>
      <c r="F960" s="6">
        <f>IF(C960&amp;""="","",IFERROR(INDEX('الطلاب'!$B$6:$B$505,MATCH(C960&amp;"",'الطلاب'!$A$6:$A$505,0))&amp;"","كود غير موجود"))</f>
        <v/>
      </c>
      <c r="G960" s="6">
        <f>IF(OR(B960&amp;""="",C960&amp;""=""),"",IF(COUNTIFS('الطلاب'!$A$6:$A$505,C960&amp;"",'الطلاب'!$D$6:$D$505,B960&amp;"")=0,"الطالب غير مسجل في المجموعة",""))</f>
        <v/>
      </c>
    </row>
    <row r="961">
      <c r="A961" s="13" t="n"/>
      <c r="B961" s="5" t="n"/>
      <c r="C961" s="5" t="n"/>
      <c r="D961" s="5" t="n"/>
      <c r="E961" s="5" t="n"/>
      <c r="F961" s="6">
        <f>IF(C961&amp;""="","",IFERROR(INDEX('الطلاب'!$B$6:$B$505,MATCH(C961&amp;"",'الطلاب'!$A$6:$A$505,0))&amp;"","كود غير موجود"))</f>
        <v/>
      </c>
      <c r="G961" s="6">
        <f>IF(OR(B961&amp;""="",C961&amp;""=""),"",IF(COUNTIFS('الطلاب'!$A$6:$A$505,C961&amp;"",'الطلاب'!$D$6:$D$505,B961&amp;"")=0,"الطالب غير مسجل في المجموعة",""))</f>
        <v/>
      </c>
    </row>
    <row r="962">
      <c r="A962" s="13" t="n"/>
      <c r="B962" s="5" t="n"/>
      <c r="C962" s="5" t="n"/>
      <c r="D962" s="5" t="n"/>
      <c r="E962" s="5" t="n"/>
      <c r="F962" s="6">
        <f>IF(C962&amp;""="","",IFERROR(INDEX('الطلاب'!$B$6:$B$505,MATCH(C962&amp;"",'الطلاب'!$A$6:$A$505,0))&amp;"","كود غير موجود"))</f>
        <v/>
      </c>
      <c r="G962" s="6">
        <f>IF(OR(B962&amp;""="",C962&amp;""=""),"",IF(COUNTIFS('الطلاب'!$A$6:$A$505,C962&amp;"",'الطلاب'!$D$6:$D$505,B962&amp;"")=0,"الطالب غير مسجل في المجموعة",""))</f>
        <v/>
      </c>
    </row>
    <row r="963">
      <c r="A963" s="13" t="n"/>
      <c r="B963" s="5" t="n"/>
      <c r="C963" s="5" t="n"/>
      <c r="D963" s="5" t="n"/>
      <c r="E963" s="5" t="n"/>
      <c r="F963" s="6">
        <f>IF(C963&amp;""="","",IFERROR(INDEX('الطلاب'!$B$6:$B$505,MATCH(C963&amp;"",'الطلاب'!$A$6:$A$505,0))&amp;"","كود غير موجود"))</f>
        <v/>
      </c>
      <c r="G963" s="6">
        <f>IF(OR(B963&amp;""="",C963&amp;""=""),"",IF(COUNTIFS('الطلاب'!$A$6:$A$505,C963&amp;"",'الطلاب'!$D$6:$D$505,B963&amp;"")=0,"الطالب غير مسجل في المجموعة",""))</f>
        <v/>
      </c>
    </row>
    <row r="964">
      <c r="A964" s="13" t="n"/>
      <c r="B964" s="5" t="n"/>
      <c r="C964" s="5" t="n"/>
      <c r="D964" s="5" t="n"/>
      <c r="E964" s="5" t="n"/>
      <c r="F964" s="6">
        <f>IF(C964&amp;""="","",IFERROR(INDEX('الطلاب'!$B$6:$B$505,MATCH(C964&amp;"",'الطلاب'!$A$6:$A$505,0))&amp;"","كود غير موجود"))</f>
        <v/>
      </c>
      <c r="G964" s="6">
        <f>IF(OR(B964&amp;""="",C964&amp;""=""),"",IF(COUNTIFS('الطلاب'!$A$6:$A$505,C964&amp;"",'الطلاب'!$D$6:$D$505,B964&amp;"")=0,"الطالب غير مسجل في المجموعة",""))</f>
        <v/>
      </c>
    </row>
    <row r="965">
      <c r="A965" s="13" t="n"/>
      <c r="B965" s="5" t="n"/>
      <c r="C965" s="5" t="n"/>
      <c r="D965" s="5" t="n"/>
      <c r="E965" s="5" t="n"/>
      <c r="F965" s="6">
        <f>IF(C965&amp;""="","",IFERROR(INDEX('الطلاب'!$B$6:$B$505,MATCH(C965&amp;"",'الطلاب'!$A$6:$A$505,0))&amp;"","كود غير موجود"))</f>
        <v/>
      </c>
      <c r="G965" s="6">
        <f>IF(OR(B965&amp;""="",C965&amp;""=""),"",IF(COUNTIFS('الطلاب'!$A$6:$A$505,C965&amp;"",'الطلاب'!$D$6:$D$505,B965&amp;"")=0,"الطالب غير مسجل في المجموعة",""))</f>
        <v/>
      </c>
    </row>
    <row r="966">
      <c r="A966" s="13" t="n"/>
      <c r="B966" s="5" t="n"/>
      <c r="C966" s="5" t="n"/>
      <c r="D966" s="5" t="n"/>
      <c r="E966" s="5" t="n"/>
      <c r="F966" s="6">
        <f>IF(C966&amp;""="","",IFERROR(INDEX('الطلاب'!$B$6:$B$505,MATCH(C966&amp;"",'الطلاب'!$A$6:$A$505,0))&amp;"","كود غير موجود"))</f>
        <v/>
      </c>
      <c r="G966" s="6">
        <f>IF(OR(B966&amp;""="",C966&amp;""=""),"",IF(COUNTIFS('الطلاب'!$A$6:$A$505,C966&amp;"",'الطلاب'!$D$6:$D$505,B966&amp;"")=0,"الطالب غير مسجل في المجموعة",""))</f>
        <v/>
      </c>
    </row>
    <row r="967">
      <c r="A967" s="13" t="n"/>
      <c r="B967" s="5" t="n"/>
      <c r="C967" s="5" t="n"/>
      <c r="D967" s="5" t="n"/>
      <c r="E967" s="5" t="n"/>
      <c r="F967" s="6">
        <f>IF(C967&amp;""="","",IFERROR(INDEX('الطلاب'!$B$6:$B$505,MATCH(C967&amp;"",'الطلاب'!$A$6:$A$505,0))&amp;"","كود غير موجود"))</f>
        <v/>
      </c>
      <c r="G967" s="6">
        <f>IF(OR(B967&amp;""="",C967&amp;""=""),"",IF(COUNTIFS('الطلاب'!$A$6:$A$505,C967&amp;"",'الطلاب'!$D$6:$D$505,B967&amp;"")=0,"الطالب غير مسجل في المجموعة",""))</f>
        <v/>
      </c>
    </row>
    <row r="968">
      <c r="A968" s="13" t="n"/>
      <c r="B968" s="5" t="n"/>
      <c r="C968" s="5" t="n"/>
      <c r="D968" s="5" t="n"/>
      <c r="E968" s="5" t="n"/>
      <c r="F968" s="6">
        <f>IF(C968&amp;""="","",IFERROR(INDEX('الطلاب'!$B$6:$B$505,MATCH(C968&amp;"",'الطلاب'!$A$6:$A$505,0))&amp;"","كود غير موجود"))</f>
        <v/>
      </c>
      <c r="G968" s="6">
        <f>IF(OR(B968&amp;""="",C968&amp;""=""),"",IF(COUNTIFS('الطلاب'!$A$6:$A$505,C968&amp;"",'الطلاب'!$D$6:$D$505,B968&amp;"")=0,"الطالب غير مسجل في المجموعة",""))</f>
        <v/>
      </c>
    </row>
    <row r="969">
      <c r="A969" s="13" t="n"/>
      <c r="B969" s="5" t="n"/>
      <c r="C969" s="5" t="n"/>
      <c r="D969" s="5" t="n"/>
      <c r="E969" s="5" t="n"/>
      <c r="F969" s="6">
        <f>IF(C969&amp;""="","",IFERROR(INDEX('الطلاب'!$B$6:$B$505,MATCH(C969&amp;"",'الطلاب'!$A$6:$A$505,0))&amp;"","كود غير موجود"))</f>
        <v/>
      </c>
      <c r="G969" s="6">
        <f>IF(OR(B969&amp;""="",C969&amp;""=""),"",IF(COUNTIFS('الطلاب'!$A$6:$A$505,C969&amp;"",'الطلاب'!$D$6:$D$505,B969&amp;"")=0,"الطالب غير مسجل في المجموعة",""))</f>
        <v/>
      </c>
    </row>
    <row r="970">
      <c r="A970" s="13" t="n"/>
      <c r="B970" s="5" t="n"/>
      <c r="C970" s="5" t="n"/>
      <c r="D970" s="5" t="n"/>
      <c r="E970" s="5" t="n"/>
      <c r="F970" s="6">
        <f>IF(C970&amp;""="","",IFERROR(INDEX('الطلاب'!$B$6:$B$505,MATCH(C970&amp;"",'الطلاب'!$A$6:$A$505,0))&amp;"","كود غير موجود"))</f>
        <v/>
      </c>
      <c r="G970" s="6">
        <f>IF(OR(B970&amp;""="",C970&amp;""=""),"",IF(COUNTIFS('الطلاب'!$A$6:$A$505,C970&amp;"",'الطلاب'!$D$6:$D$505,B970&amp;"")=0,"الطالب غير مسجل في المجموعة",""))</f>
        <v/>
      </c>
    </row>
    <row r="971">
      <c r="A971" s="13" t="n"/>
      <c r="B971" s="5" t="n"/>
      <c r="C971" s="5" t="n"/>
      <c r="D971" s="5" t="n"/>
      <c r="E971" s="5" t="n"/>
      <c r="F971" s="6">
        <f>IF(C971&amp;""="","",IFERROR(INDEX('الطلاب'!$B$6:$B$505,MATCH(C971&amp;"",'الطلاب'!$A$6:$A$505,0))&amp;"","كود غير موجود"))</f>
        <v/>
      </c>
      <c r="G971" s="6">
        <f>IF(OR(B971&amp;""="",C971&amp;""=""),"",IF(COUNTIFS('الطلاب'!$A$6:$A$505,C971&amp;"",'الطلاب'!$D$6:$D$505,B971&amp;"")=0,"الطالب غير مسجل في المجموعة",""))</f>
        <v/>
      </c>
    </row>
    <row r="972">
      <c r="A972" s="13" t="n"/>
      <c r="B972" s="5" t="n"/>
      <c r="C972" s="5" t="n"/>
      <c r="D972" s="5" t="n"/>
      <c r="E972" s="5" t="n"/>
      <c r="F972" s="6">
        <f>IF(C972&amp;""="","",IFERROR(INDEX('الطلاب'!$B$6:$B$505,MATCH(C972&amp;"",'الطلاب'!$A$6:$A$505,0))&amp;"","كود غير موجود"))</f>
        <v/>
      </c>
      <c r="G972" s="6">
        <f>IF(OR(B972&amp;""="",C972&amp;""=""),"",IF(COUNTIFS('الطلاب'!$A$6:$A$505,C972&amp;"",'الطلاب'!$D$6:$D$505,B972&amp;"")=0,"الطالب غير مسجل في المجموعة",""))</f>
        <v/>
      </c>
    </row>
    <row r="973">
      <c r="A973" s="13" t="n"/>
      <c r="B973" s="5" t="n"/>
      <c r="C973" s="5" t="n"/>
      <c r="D973" s="5" t="n"/>
      <c r="E973" s="5" t="n"/>
      <c r="F973" s="6">
        <f>IF(C973&amp;""="","",IFERROR(INDEX('الطلاب'!$B$6:$B$505,MATCH(C973&amp;"",'الطلاب'!$A$6:$A$505,0))&amp;"","كود غير موجود"))</f>
        <v/>
      </c>
      <c r="G973" s="6">
        <f>IF(OR(B973&amp;""="",C973&amp;""=""),"",IF(COUNTIFS('الطلاب'!$A$6:$A$505,C973&amp;"",'الطلاب'!$D$6:$D$505,B973&amp;"")=0,"الطالب غير مسجل في المجموعة",""))</f>
        <v/>
      </c>
    </row>
    <row r="974">
      <c r="A974" s="13" t="n"/>
      <c r="B974" s="5" t="n"/>
      <c r="C974" s="5" t="n"/>
      <c r="D974" s="5" t="n"/>
      <c r="E974" s="5" t="n"/>
      <c r="F974" s="6">
        <f>IF(C974&amp;""="","",IFERROR(INDEX('الطلاب'!$B$6:$B$505,MATCH(C974&amp;"",'الطلاب'!$A$6:$A$505,0))&amp;"","كود غير موجود"))</f>
        <v/>
      </c>
      <c r="G974" s="6">
        <f>IF(OR(B974&amp;""="",C974&amp;""=""),"",IF(COUNTIFS('الطلاب'!$A$6:$A$505,C974&amp;"",'الطلاب'!$D$6:$D$505,B974&amp;"")=0,"الطالب غير مسجل في المجموعة",""))</f>
        <v/>
      </c>
    </row>
    <row r="975">
      <c r="A975" s="13" t="n"/>
      <c r="B975" s="5" t="n"/>
      <c r="C975" s="5" t="n"/>
      <c r="D975" s="5" t="n"/>
      <c r="E975" s="5" t="n"/>
      <c r="F975" s="6">
        <f>IF(C975&amp;""="","",IFERROR(INDEX('الطلاب'!$B$6:$B$505,MATCH(C975&amp;"",'الطلاب'!$A$6:$A$505,0))&amp;"","كود غير موجود"))</f>
        <v/>
      </c>
      <c r="G975" s="6">
        <f>IF(OR(B975&amp;""="",C975&amp;""=""),"",IF(COUNTIFS('الطلاب'!$A$6:$A$505,C975&amp;"",'الطلاب'!$D$6:$D$505,B975&amp;"")=0,"الطالب غير مسجل في المجموعة",""))</f>
        <v/>
      </c>
    </row>
    <row r="976">
      <c r="A976" s="13" t="n"/>
      <c r="B976" s="5" t="n"/>
      <c r="C976" s="5" t="n"/>
      <c r="D976" s="5" t="n"/>
      <c r="E976" s="5" t="n"/>
      <c r="F976" s="6">
        <f>IF(C976&amp;""="","",IFERROR(INDEX('الطلاب'!$B$6:$B$505,MATCH(C976&amp;"",'الطلاب'!$A$6:$A$505,0))&amp;"","كود غير موجود"))</f>
        <v/>
      </c>
      <c r="G976" s="6">
        <f>IF(OR(B976&amp;""="",C976&amp;""=""),"",IF(COUNTIFS('الطلاب'!$A$6:$A$505,C976&amp;"",'الطلاب'!$D$6:$D$505,B976&amp;"")=0,"الطالب غير مسجل في المجموعة",""))</f>
        <v/>
      </c>
    </row>
    <row r="977">
      <c r="A977" s="13" t="n"/>
      <c r="B977" s="5" t="n"/>
      <c r="C977" s="5" t="n"/>
      <c r="D977" s="5" t="n"/>
      <c r="E977" s="5" t="n"/>
      <c r="F977" s="6">
        <f>IF(C977&amp;""="","",IFERROR(INDEX('الطلاب'!$B$6:$B$505,MATCH(C977&amp;"",'الطلاب'!$A$6:$A$505,0))&amp;"","كود غير موجود"))</f>
        <v/>
      </c>
      <c r="G977" s="6">
        <f>IF(OR(B977&amp;""="",C977&amp;""=""),"",IF(COUNTIFS('الطلاب'!$A$6:$A$505,C977&amp;"",'الطلاب'!$D$6:$D$505,B977&amp;"")=0,"الطالب غير مسجل في المجموعة",""))</f>
        <v/>
      </c>
    </row>
    <row r="978">
      <c r="A978" s="13" t="n"/>
      <c r="B978" s="5" t="n"/>
      <c r="C978" s="5" t="n"/>
      <c r="D978" s="5" t="n"/>
      <c r="E978" s="5" t="n"/>
      <c r="F978" s="6">
        <f>IF(C978&amp;""="","",IFERROR(INDEX('الطلاب'!$B$6:$B$505,MATCH(C978&amp;"",'الطلاب'!$A$6:$A$505,0))&amp;"","كود غير موجود"))</f>
        <v/>
      </c>
      <c r="G978" s="6">
        <f>IF(OR(B978&amp;""="",C978&amp;""=""),"",IF(COUNTIFS('الطلاب'!$A$6:$A$505,C978&amp;"",'الطلاب'!$D$6:$D$505,B978&amp;"")=0,"الطالب غير مسجل في المجموعة",""))</f>
        <v/>
      </c>
    </row>
    <row r="979">
      <c r="A979" s="13" t="n"/>
      <c r="B979" s="5" t="n"/>
      <c r="C979" s="5" t="n"/>
      <c r="D979" s="5" t="n"/>
      <c r="E979" s="5" t="n"/>
      <c r="F979" s="6">
        <f>IF(C979&amp;""="","",IFERROR(INDEX('الطلاب'!$B$6:$B$505,MATCH(C979&amp;"",'الطلاب'!$A$6:$A$505,0))&amp;"","كود غير موجود"))</f>
        <v/>
      </c>
      <c r="G979" s="6">
        <f>IF(OR(B979&amp;""="",C979&amp;""=""),"",IF(COUNTIFS('الطلاب'!$A$6:$A$505,C979&amp;"",'الطلاب'!$D$6:$D$505,B979&amp;"")=0,"الطالب غير مسجل في المجموعة",""))</f>
        <v/>
      </c>
    </row>
    <row r="980">
      <c r="A980" s="13" t="n"/>
      <c r="B980" s="5" t="n"/>
      <c r="C980" s="5" t="n"/>
      <c r="D980" s="5" t="n"/>
      <c r="E980" s="5" t="n"/>
      <c r="F980" s="6">
        <f>IF(C980&amp;""="","",IFERROR(INDEX('الطلاب'!$B$6:$B$505,MATCH(C980&amp;"",'الطلاب'!$A$6:$A$505,0))&amp;"","كود غير موجود"))</f>
        <v/>
      </c>
      <c r="G980" s="6">
        <f>IF(OR(B980&amp;""="",C980&amp;""=""),"",IF(COUNTIFS('الطلاب'!$A$6:$A$505,C980&amp;"",'الطلاب'!$D$6:$D$505,B980&amp;"")=0,"الطالب غير مسجل في المجموعة",""))</f>
        <v/>
      </c>
    </row>
    <row r="981">
      <c r="A981" s="13" t="n"/>
      <c r="B981" s="5" t="n"/>
      <c r="C981" s="5" t="n"/>
      <c r="D981" s="5" t="n"/>
      <c r="E981" s="5" t="n"/>
      <c r="F981" s="6">
        <f>IF(C981&amp;""="","",IFERROR(INDEX('الطلاب'!$B$6:$B$505,MATCH(C981&amp;"",'الطلاب'!$A$6:$A$505,0))&amp;"","كود غير موجود"))</f>
        <v/>
      </c>
      <c r="G981" s="6">
        <f>IF(OR(B981&amp;""="",C981&amp;""=""),"",IF(COUNTIFS('الطلاب'!$A$6:$A$505,C981&amp;"",'الطلاب'!$D$6:$D$505,B981&amp;"")=0,"الطالب غير مسجل في المجموعة",""))</f>
        <v/>
      </c>
    </row>
    <row r="982">
      <c r="A982" s="13" t="n"/>
      <c r="B982" s="5" t="n"/>
      <c r="C982" s="5" t="n"/>
      <c r="D982" s="5" t="n"/>
      <c r="E982" s="5" t="n"/>
      <c r="F982" s="6">
        <f>IF(C982&amp;""="","",IFERROR(INDEX('الطلاب'!$B$6:$B$505,MATCH(C982&amp;"",'الطلاب'!$A$6:$A$505,0))&amp;"","كود غير موجود"))</f>
        <v/>
      </c>
      <c r="G982" s="6">
        <f>IF(OR(B982&amp;""="",C982&amp;""=""),"",IF(COUNTIFS('الطلاب'!$A$6:$A$505,C982&amp;"",'الطلاب'!$D$6:$D$505,B982&amp;"")=0,"الطالب غير مسجل في المجموعة",""))</f>
        <v/>
      </c>
    </row>
    <row r="983">
      <c r="A983" s="13" t="n"/>
      <c r="B983" s="5" t="n"/>
      <c r="C983" s="5" t="n"/>
      <c r="D983" s="5" t="n"/>
      <c r="E983" s="5" t="n"/>
      <c r="F983" s="6">
        <f>IF(C983&amp;""="","",IFERROR(INDEX('الطلاب'!$B$6:$B$505,MATCH(C983&amp;"",'الطلاب'!$A$6:$A$505,0))&amp;"","كود غير موجود"))</f>
        <v/>
      </c>
      <c r="G983" s="6">
        <f>IF(OR(B983&amp;""="",C983&amp;""=""),"",IF(COUNTIFS('الطلاب'!$A$6:$A$505,C983&amp;"",'الطلاب'!$D$6:$D$505,B983&amp;"")=0,"الطالب غير مسجل في المجموعة",""))</f>
        <v/>
      </c>
    </row>
    <row r="984">
      <c r="A984" s="13" t="n"/>
      <c r="B984" s="5" t="n"/>
      <c r="C984" s="5" t="n"/>
      <c r="D984" s="5" t="n"/>
      <c r="E984" s="5" t="n"/>
      <c r="F984" s="6">
        <f>IF(C984&amp;""="","",IFERROR(INDEX('الطلاب'!$B$6:$B$505,MATCH(C984&amp;"",'الطلاب'!$A$6:$A$505,0))&amp;"","كود غير موجود"))</f>
        <v/>
      </c>
      <c r="G984" s="6">
        <f>IF(OR(B984&amp;""="",C984&amp;""=""),"",IF(COUNTIFS('الطلاب'!$A$6:$A$505,C984&amp;"",'الطلاب'!$D$6:$D$505,B984&amp;"")=0,"الطالب غير مسجل في المجموعة",""))</f>
        <v/>
      </c>
    </row>
    <row r="985">
      <c r="A985" s="13" t="n"/>
      <c r="B985" s="5" t="n"/>
      <c r="C985" s="5" t="n"/>
      <c r="D985" s="5" t="n"/>
      <c r="E985" s="5" t="n"/>
      <c r="F985" s="6">
        <f>IF(C985&amp;""="","",IFERROR(INDEX('الطلاب'!$B$6:$B$505,MATCH(C985&amp;"",'الطلاب'!$A$6:$A$505,0))&amp;"","كود غير موجود"))</f>
        <v/>
      </c>
      <c r="G985" s="6">
        <f>IF(OR(B985&amp;""="",C985&amp;""=""),"",IF(COUNTIFS('الطلاب'!$A$6:$A$505,C985&amp;"",'الطلاب'!$D$6:$D$505,B985&amp;"")=0,"الطالب غير مسجل في المجموعة",""))</f>
        <v/>
      </c>
    </row>
    <row r="986">
      <c r="A986" s="13" t="n"/>
      <c r="B986" s="5" t="n"/>
      <c r="C986" s="5" t="n"/>
      <c r="D986" s="5" t="n"/>
      <c r="E986" s="5" t="n"/>
      <c r="F986" s="6">
        <f>IF(C986&amp;""="","",IFERROR(INDEX('الطلاب'!$B$6:$B$505,MATCH(C986&amp;"",'الطلاب'!$A$6:$A$505,0))&amp;"","كود غير موجود"))</f>
        <v/>
      </c>
      <c r="G986" s="6">
        <f>IF(OR(B986&amp;""="",C986&amp;""=""),"",IF(COUNTIFS('الطلاب'!$A$6:$A$505,C986&amp;"",'الطلاب'!$D$6:$D$505,B986&amp;"")=0,"الطالب غير مسجل في المجموعة",""))</f>
        <v/>
      </c>
    </row>
    <row r="987">
      <c r="A987" s="13" t="n"/>
      <c r="B987" s="5" t="n"/>
      <c r="C987" s="5" t="n"/>
      <c r="D987" s="5" t="n"/>
      <c r="E987" s="5" t="n"/>
      <c r="F987" s="6">
        <f>IF(C987&amp;""="","",IFERROR(INDEX('الطلاب'!$B$6:$B$505,MATCH(C987&amp;"",'الطلاب'!$A$6:$A$505,0))&amp;"","كود غير موجود"))</f>
        <v/>
      </c>
      <c r="G987" s="6">
        <f>IF(OR(B987&amp;""="",C987&amp;""=""),"",IF(COUNTIFS('الطلاب'!$A$6:$A$505,C987&amp;"",'الطلاب'!$D$6:$D$505,B987&amp;"")=0,"الطالب غير مسجل في المجموعة",""))</f>
        <v/>
      </c>
    </row>
    <row r="988">
      <c r="A988" s="13" t="n"/>
      <c r="B988" s="5" t="n"/>
      <c r="C988" s="5" t="n"/>
      <c r="D988" s="5" t="n"/>
      <c r="E988" s="5" t="n"/>
      <c r="F988" s="6">
        <f>IF(C988&amp;""="","",IFERROR(INDEX('الطلاب'!$B$6:$B$505,MATCH(C988&amp;"",'الطلاب'!$A$6:$A$505,0))&amp;"","كود غير موجود"))</f>
        <v/>
      </c>
      <c r="G988" s="6">
        <f>IF(OR(B988&amp;""="",C988&amp;""=""),"",IF(COUNTIFS('الطلاب'!$A$6:$A$505,C988&amp;"",'الطلاب'!$D$6:$D$505,B988&amp;"")=0,"الطالب غير مسجل في المجموعة",""))</f>
        <v/>
      </c>
    </row>
    <row r="989">
      <c r="A989" s="13" t="n"/>
      <c r="B989" s="5" t="n"/>
      <c r="C989" s="5" t="n"/>
      <c r="D989" s="5" t="n"/>
      <c r="E989" s="5" t="n"/>
      <c r="F989" s="6">
        <f>IF(C989&amp;""="","",IFERROR(INDEX('الطلاب'!$B$6:$B$505,MATCH(C989&amp;"",'الطلاب'!$A$6:$A$505,0))&amp;"","كود غير موجود"))</f>
        <v/>
      </c>
      <c r="G989" s="6">
        <f>IF(OR(B989&amp;""="",C989&amp;""=""),"",IF(COUNTIFS('الطلاب'!$A$6:$A$505,C989&amp;"",'الطلاب'!$D$6:$D$505,B989&amp;"")=0,"الطالب غير مسجل في المجموعة",""))</f>
        <v/>
      </c>
    </row>
    <row r="990">
      <c r="A990" s="13" t="n"/>
      <c r="B990" s="5" t="n"/>
      <c r="C990" s="5" t="n"/>
      <c r="D990" s="5" t="n"/>
      <c r="E990" s="5" t="n"/>
      <c r="F990" s="6">
        <f>IF(C990&amp;""="","",IFERROR(INDEX('الطلاب'!$B$6:$B$505,MATCH(C990&amp;"",'الطلاب'!$A$6:$A$505,0))&amp;"","كود غير موجود"))</f>
        <v/>
      </c>
      <c r="G990" s="6">
        <f>IF(OR(B990&amp;""="",C990&amp;""=""),"",IF(COUNTIFS('الطلاب'!$A$6:$A$505,C990&amp;"",'الطلاب'!$D$6:$D$505,B990&amp;"")=0,"الطالب غير مسجل في المجموعة",""))</f>
        <v/>
      </c>
    </row>
    <row r="991">
      <c r="A991" s="13" t="n"/>
      <c r="B991" s="5" t="n"/>
      <c r="C991" s="5" t="n"/>
      <c r="D991" s="5" t="n"/>
      <c r="E991" s="5" t="n"/>
      <c r="F991" s="6">
        <f>IF(C991&amp;""="","",IFERROR(INDEX('الطلاب'!$B$6:$B$505,MATCH(C991&amp;"",'الطلاب'!$A$6:$A$505,0))&amp;"","كود غير موجود"))</f>
        <v/>
      </c>
      <c r="G991" s="6">
        <f>IF(OR(B991&amp;""="",C991&amp;""=""),"",IF(COUNTIFS('الطلاب'!$A$6:$A$505,C991&amp;"",'الطلاب'!$D$6:$D$505,B991&amp;"")=0,"الطالب غير مسجل في المجموعة",""))</f>
        <v/>
      </c>
    </row>
    <row r="992">
      <c r="A992" s="13" t="n"/>
      <c r="B992" s="5" t="n"/>
      <c r="C992" s="5" t="n"/>
      <c r="D992" s="5" t="n"/>
      <c r="E992" s="5" t="n"/>
      <c r="F992" s="6">
        <f>IF(C992&amp;""="","",IFERROR(INDEX('الطلاب'!$B$6:$B$505,MATCH(C992&amp;"",'الطلاب'!$A$6:$A$505,0))&amp;"","كود غير موجود"))</f>
        <v/>
      </c>
      <c r="G992" s="6">
        <f>IF(OR(B992&amp;""="",C992&amp;""=""),"",IF(COUNTIFS('الطلاب'!$A$6:$A$505,C992&amp;"",'الطلاب'!$D$6:$D$505,B992&amp;"")=0,"الطالب غير مسجل في المجموعة",""))</f>
        <v/>
      </c>
    </row>
    <row r="993">
      <c r="A993" s="13" t="n"/>
      <c r="B993" s="5" t="n"/>
      <c r="C993" s="5" t="n"/>
      <c r="D993" s="5" t="n"/>
      <c r="E993" s="5" t="n"/>
      <c r="F993" s="6">
        <f>IF(C993&amp;""="","",IFERROR(INDEX('الطلاب'!$B$6:$B$505,MATCH(C993&amp;"",'الطلاب'!$A$6:$A$505,0))&amp;"","كود غير موجود"))</f>
        <v/>
      </c>
      <c r="G993" s="6">
        <f>IF(OR(B993&amp;""="",C993&amp;""=""),"",IF(COUNTIFS('الطلاب'!$A$6:$A$505,C993&amp;"",'الطلاب'!$D$6:$D$505,B993&amp;"")=0,"الطالب غير مسجل في المجموعة",""))</f>
        <v/>
      </c>
    </row>
    <row r="994">
      <c r="A994" s="13" t="n"/>
      <c r="B994" s="5" t="n"/>
      <c r="C994" s="5" t="n"/>
      <c r="D994" s="5" t="n"/>
      <c r="E994" s="5" t="n"/>
      <c r="F994" s="6">
        <f>IF(C994&amp;""="","",IFERROR(INDEX('الطلاب'!$B$6:$B$505,MATCH(C994&amp;"",'الطلاب'!$A$6:$A$505,0))&amp;"","كود غير موجود"))</f>
        <v/>
      </c>
      <c r="G994" s="6">
        <f>IF(OR(B994&amp;""="",C994&amp;""=""),"",IF(COUNTIFS('الطلاب'!$A$6:$A$505,C994&amp;"",'الطلاب'!$D$6:$D$505,B994&amp;"")=0,"الطالب غير مسجل في المجموعة",""))</f>
        <v/>
      </c>
    </row>
    <row r="995">
      <c r="A995" s="13" t="n"/>
      <c r="B995" s="5" t="n"/>
      <c r="C995" s="5" t="n"/>
      <c r="D995" s="5" t="n"/>
      <c r="E995" s="5" t="n"/>
      <c r="F995" s="6">
        <f>IF(C995&amp;""="","",IFERROR(INDEX('الطلاب'!$B$6:$B$505,MATCH(C995&amp;"",'الطلاب'!$A$6:$A$505,0))&amp;"","كود غير موجود"))</f>
        <v/>
      </c>
      <c r="G995" s="6">
        <f>IF(OR(B995&amp;""="",C995&amp;""=""),"",IF(COUNTIFS('الطلاب'!$A$6:$A$505,C995&amp;"",'الطلاب'!$D$6:$D$505,B995&amp;"")=0,"الطالب غير مسجل في المجموعة",""))</f>
        <v/>
      </c>
    </row>
    <row r="996">
      <c r="A996" s="13" t="n"/>
      <c r="B996" s="5" t="n"/>
      <c r="C996" s="5" t="n"/>
      <c r="D996" s="5" t="n"/>
      <c r="E996" s="5" t="n"/>
      <c r="F996" s="6">
        <f>IF(C996&amp;""="","",IFERROR(INDEX('الطلاب'!$B$6:$B$505,MATCH(C996&amp;"",'الطلاب'!$A$6:$A$505,0))&amp;"","كود غير موجود"))</f>
        <v/>
      </c>
      <c r="G996" s="6">
        <f>IF(OR(B996&amp;""="",C996&amp;""=""),"",IF(COUNTIFS('الطلاب'!$A$6:$A$505,C996&amp;"",'الطلاب'!$D$6:$D$505,B996&amp;"")=0,"الطالب غير مسجل في المجموعة",""))</f>
        <v/>
      </c>
    </row>
    <row r="997">
      <c r="A997" s="13" t="n"/>
      <c r="B997" s="5" t="n"/>
      <c r="C997" s="5" t="n"/>
      <c r="D997" s="5" t="n"/>
      <c r="E997" s="5" t="n"/>
      <c r="F997" s="6">
        <f>IF(C997&amp;""="","",IFERROR(INDEX('الطلاب'!$B$6:$B$505,MATCH(C997&amp;"",'الطلاب'!$A$6:$A$505,0))&amp;"","كود غير موجود"))</f>
        <v/>
      </c>
      <c r="G997" s="6">
        <f>IF(OR(B997&amp;""="",C997&amp;""=""),"",IF(COUNTIFS('الطلاب'!$A$6:$A$505,C997&amp;"",'الطلاب'!$D$6:$D$505,B997&amp;"")=0,"الطالب غير مسجل في المجموعة",""))</f>
        <v/>
      </c>
    </row>
    <row r="998">
      <c r="A998" s="13" t="n"/>
      <c r="B998" s="5" t="n"/>
      <c r="C998" s="5" t="n"/>
      <c r="D998" s="5" t="n"/>
      <c r="E998" s="5" t="n"/>
      <c r="F998" s="6">
        <f>IF(C998&amp;""="","",IFERROR(INDEX('الطلاب'!$B$6:$B$505,MATCH(C998&amp;"",'الطلاب'!$A$6:$A$505,0))&amp;"","كود غير موجود"))</f>
        <v/>
      </c>
      <c r="G998" s="6">
        <f>IF(OR(B998&amp;""="",C998&amp;""=""),"",IF(COUNTIFS('الطلاب'!$A$6:$A$505,C998&amp;"",'الطلاب'!$D$6:$D$505,B998&amp;"")=0,"الطالب غير مسجل في المجموعة",""))</f>
        <v/>
      </c>
    </row>
    <row r="999">
      <c r="A999" s="13" t="n"/>
      <c r="B999" s="5" t="n"/>
      <c r="C999" s="5" t="n"/>
      <c r="D999" s="5" t="n"/>
      <c r="E999" s="5" t="n"/>
      <c r="F999" s="6">
        <f>IF(C999&amp;""="","",IFERROR(INDEX('الطلاب'!$B$6:$B$505,MATCH(C999&amp;"",'الطلاب'!$A$6:$A$505,0))&amp;"","كود غير موجود"))</f>
        <v/>
      </c>
      <c r="G999" s="6">
        <f>IF(OR(B999&amp;""="",C999&amp;""=""),"",IF(COUNTIFS('الطلاب'!$A$6:$A$505,C999&amp;"",'الطلاب'!$D$6:$D$505,B999&amp;"")=0,"الطالب غير مسجل في المجموعة",""))</f>
        <v/>
      </c>
    </row>
    <row r="1000">
      <c r="A1000" s="13" t="n"/>
      <c r="B1000" s="5" t="n"/>
      <c r="C1000" s="5" t="n"/>
      <c r="D1000" s="5" t="n"/>
      <c r="E1000" s="5" t="n"/>
      <c r="F1000" s="6">
        <f>IF(C1000&amp;""="","",IFERROR(INDEX('الطلاب'!$B$6:$B$505,MATCH(C1000&amp;"",'الطلاب'!$A$6:$A$505,0))&amp;"","كود غير موجود"))</f>
        <v/>
      </c>
      <c r="G1000" s="6">
        <f>IF(OR(B1000&amp;""="",C1000&amp;""=""),"",IF(COUNTIFS('الطلاب'!$A$6:$A$505,C1000&amp;"",'الطلاب'!$D$6:$D$505,B1000&amp;"")=0,"الطالب غير مسجل في المجموعة",""))</f>
        <v/>
      </c>
    </row>
    <row r="1001">
      <c r="A1001" s="13" t="n"/>
      <c r="B1001" s="5" t="n"/>
      <c r="C1001" s="5" t="n"/>
      <c r="D1001" s="5" t="n"/>
      <c r="E1001" s="5" t="n"/>
      <c r="F1001" s="6">
        <f>IF(C1001&amp;""="","",IFERROR(INDEX('الطلاب'!$B$6:$B$505,MATCH(C1001&amp;"",'الطلاب'!$A$6:$A$505,0))&amp;"","كود غير موجود"))</f>
        <v/>
      </c>
      <c r="G1001" s="6">
        <f>IF(OR(B1001&amp;""="",C1001&amp;""=""),"",IF(COUNTIFS('الطلاب'!$A$6:$A$505,C1001&amp;"",'الطلاب'!$D$6:$D$505,B1001&amp;"")=0,"الطالب غير مسجل في المجموعة",""))</f>
        <v/>
      </c>
    </row>
    <row r="1002">
      <c r="A1002" s="13" t="n"/>
      <c r="B1002" s="5" t="n"/>
      <c r="C1002" s="5" t="n"/>
      <c r="D1002" s="5" t="n"/>
      <c r="E1002" s="5" t="n"/>
      <c r="F1002" s="6">
        <f>IF(C1002&amp;""="","",IFERROR(INDEX('الطلاب'!$B$6:$B$505,MATCH(C1002&amp;"",'الطلاب'!$A$6:$A$505,0))&amp;"","كود غير موجود"))</f>
        <v/>
      </c>
      <c r="G1002" s="6">
        <f>IF(OR(B1002&amp;""="",C1002&amp;""=""),"",IF(COUNTIFS('الطلاب'!$A$6:$A$505,C1002&amp;"",'الطلاب'!$D$6:$D$505,B1002&amp;"")=0,"الطالب غير مسجل في المجموعة",""))</f>
        <v/>
      </c>
    </row>
    <row r="1003">
      <c r="A1003" s="13" t="n"/>
      <c r="B1003" s="5" t="n"/>
      <c r="C1003" s="5" t="n"/>
      <c r="D1003" s="5" t="n"/>
      <c r="E1003" s="5" t="n"/>
      <c r="F1003" s="6">
        <f>IF(C1003&amp;""="","",IFERROR(INDEX('الطلاب'!$B$6:$B$505,MATCH(C1003&amp;"",'الطلاب'!$A$6:$A$505,0))&amp;"","كود غير موجود"))</f>
        <v/>
      </c>
      <c r="G1003" s="6">
        <f>IF(OR(B1003&amp;""="",C1003&amp;""=""),"",IF(COUNTIFS('الطلاب'!$A$6:$A$505,C1003&amp;"",'الطلاب'!$D$6:$D$505,B1003&amp;"")=0,"الطالب غير مسجل في المجموعة",""))</f>
        <v/>
      </c>
    </row>
    <row r="1004">
      <c r="A1004" s="13" t="n"/>
      <c r="B1004" s="5" t="n"/>
      <c r="C1004" s="5" t="n"/>
      <c r="D1004" s="5" t="n"/>
      <c r="E1004" s="5" t="n"/>
      <c r="F1004" s="6">
        <f>IF(C1004&amp;""="","",IFERROR(INDEX('الطلاب'!$B$6:$B$505,MATCH(C1004&amp;"",'الطلاب'!$A$6:$A$505,0))&amp;"","كود غير موجود"))</f>
        <v/>
      </c>
      <c r="G1004" s="6">
        <f>IF(OR(B1004&amp;""="",C1004&amp;""=""),"",IF(COUNTIFS('الطلاب'!$A$6:$A$505,C1004&amp;"",'الطلاب'!$D$6:$D$505,B1004&amp;"")=0,"الطالب غير مسجل في المجموعة",""))</f>
        <v/>
      </c>
    </row>
    <row r="1005">
      <c r="A1005" s="13" t="n"/>
      <c r="B1005" s="5" t="n"/>
      <c r="C1005" s="5" t="n"/>
      <c r="D1005" s="5" t="n"/>
      <c r="E1005" s="5" t="n"/>
      <c r="F1005" s="6">
        <f>IF(C1005&amp;""="","",IFERROR(INDEX('الطلاب'!$B$6:$B$505,MATCH(C1005&amp;"",'الطلاب'!$A$6:$A$505,0))&amp;"","كود غير موجود"))</f>
        <v/>
      </c>
      <c r="G1005" s="6">
        <f>IF(OR(B1005&amp;""="",C1005&amp;""=""),"",IF(COUNTIFS('الطلاب'!$A$6:$A$505,C1005&amp;"",'الطلاب'!$D$6:$D$505,B1005&amp;"")=0,"الطالب غير مسجل في المجموعة",""))</f>
        <v/>
      </c>
    </row>
    <row r="1006">
      <c r="A1006" s="13" t="n"/>
      <c r="B1006" s="5" t="n"/>
      <c r="C1006" s="5" t="n"/>
      <c r="D1006" s="5" t="n"/>
      <c r="E1006" s="5" t="n"/>
      <c r="F1006" s="6">
        <f>IF(C1006&amp;""="","",IFERROR(INDEX('الطلاب'!$B$6:$B$505,MATCH(C1006&amp;"",'الطلاب'!$A$6:$A$505,0))&amp;"","كود غير موجود"))</f>
        <v/>
      </c>
      <c r="G1006" s="6">
        <f>IF(OR(B1006&amp;""="",C1006&amp;""=""),"",IF(COUNTIFS('الطلاب'!$A$6:$A$505,C1006&amp;"",'الطلاب'!$D$6:$D$505,B1006&amp;"")=0,"الطالب غير مسجل في المجموعة",""))</f>
        <v/>
      </c>
    </row>
    <row r="1007">
      <c r="A1007" s="13" t="n"/>
      <c r="B1007" s="5" t="n"/>
      <c r="C1007" s="5" t="n"/>
      <c r="D1007" s="5" t="n"/>
      <c r="E1007" s="5" t="n"/>
      <c r="F1007" s="6">
        <f>IF(C1007&amp;""="","",IFERROR(INDEX('الطلاب'!$B$6:$B$505,MATCH(C1007&amp;"",'الطلاب'!$A$6:$A$505,0))&amp;"","كود غير موجود"))</f>
        <v/>
      </c>
      <c r="G1007" s="6">
        <f>IF(OR(B1007&amp;""="",C1007&amp;""=""),"",IF(COUNTIFS('الطلاب'!$A$6:$A$505,C1007&amp;"",'الطلاب'!$D$6:$D$505,B1007&amp;"")=0,"الطالب غير مسجل في المجموعة",""))</f>
        <v/>
      </c>
    </row>
    <row r="1008">
      <c r="A1008" s="13" t="n"/>
      <c r="B1008" s="5" t="n"/>
      <c r="C1008" s="5" t="n"/>
      <c r="D1008" s="5" t="n"/>
      <c r="E1008" s="5" t="n"/>
      <c r="F1008" s="6">
        <f>IF(C1008&amp;""="","",IFERROR(INDEX('الطلاب'!$B$6:$B$505,MATCH(C1008&amp;"",'الطلاب'!$A$6:$A$505,0))&amp;"","كود غير موجود"))</f>
        <v/>
      </c>
      <c r="G1008" s="6">
        <f>IF(OR(B1008&amp;""="",C1008&amp;""=""),"",IF(COUNTIFS('الطلاب'!$A$6:$A$505,C1008&amp;"",'الطلاب'!$D$6:$D$505,B1008&amp;"")=0,"الطالب غير مسجل في المجموعة",""))</f>
        <v/>
      </c>
    </row>
    <row r="1009">
      <c r="A1009" s="13" t="n"/>
      <c r="B1009" s="5" t="n"/>
      <c r="C1009" s="5" t="n"/>
      <c r="D1009" s="5" t="n"/>
      <c r="E1009" s="5" t="n"/>
      <c r="F1009" s="6">
        <f>IF(C1009&amp;""="","",IFERROR(INDEX('الطلاب'!$B$6:$B$505,MATCH(C1009&amp;"",'الطلاب'!$A$6:$A$505,0))&amp;"","كود غير موجود"))</f>
        <v/>
      </c>
      <c r="G1009" s="6">
        <f>IF(OR(B1009&amp;""="",C1009&amp;""=""),"",IF(COUNTIFS('الطلاب'!$A$6:$A$505,C1009&amp;"",'الطلاب'!$D$6:$D$505,B1009&amp;"")=0,"الطالب غير مسجل في المجموعة",""))</f>
        <v/>
      </c>
    </row>
    <row r="1010">
      <c r="A1010" s="13" t="n"/>
      <c r="B1010" s="5" t="n"/>
      <c r="C1010" s="5" t="n"/>
      <c r="D1010" s="5" t="n"/>
      <c r="E1010" s="5" t="n"/>
      <c r="F1010" s="6">
        <f>IF(C1010&amp;""="","",IFERROR(INDEX('الطلاب'!$B$6:$B$505,MATCH(C1010&amp;"",'الطلاب'!$A$6:$A$505,0))&amp;"","كود غير موجود"))</f>
        <v/>
      </c>
      <c r="G1010" s="6">
        <f>IF(OR(B1010&amp;""="",C1010&amp;""=""),"",IF(COUNTIFS('الطلاب'!$A$6:$A$505,C1010&amp;"",'الطلاب'!$D$6:$D$505,B1010&amp;"")=0,"الطالب غير مسجل في المجموعة",""))</f>
        <v/>
      </c>
    </row>
    <row r="1011">
      <c r="A1011" s="13" t="n"/>
      <c r="B1011" s="5" t="n"/>
      <c r="C1011" s="5" t="n"/>
      <c r="D1011" s="5" t="n"/>
      <c r="E1011" s="5" t="n"/>
      <c r="F1011" s="6">
        <f>IF(C1011&amp;""="","",IFERROR(INDEX('الطلاب'!$B$6:$B$505,MATCH(C1011&amp;"",'الطلاب'!$A$6:$A$505,0))&amp;"","كود غير موجود"))</f>
        <v/>
      </c>
      <c r="G1011" s="6">
        <f>IF(OR(B1011&amp;""="",C1011&amp;""=""),"",IF(COUNTIFS('الطلاب'!$A$6:$A$505,C1011&amp;"",'الطلاب'!$D$6:$D$505,B1011&amp;"")=0,"الطالب غير مسجل في المجموعة",""))</f>
        <v/>
      </c>
    </row>
    <row r="1012">
      <c r="A1012" s="13" t="n"/>
      <c r="B1012" s="5" t="n"/>
      <c r="C1012" s="5" t="n"/>
      <c r="D1012" s="5" t="n"/>
      <c r="E1012" s="5" t="n"/>
      <c r="F1012" s="6">
        <f>IF(C1012&amp;""="","",IFERROR(INDEX('الطلاب'!$B$6:$B$505,MATCH(C1012&amp;"",'الطلاب'!$A$6:$A$505,0))&amp;"","كود غير موجود"))</f>
        <v/>
      </c>
      <c r="G1012" s="6">
        <f>IF(OR(B1012&amp;""="",C1012&amp;""=""),"",IF(COUNTIFS('الطلاب'!$A$6:$A$505,C1012&amp;"",'الطلاب'!$D$6:$D$505,B1012&amp;"")=0,"الطالب غير مسجل في المجموعة",""))</f>
        <v/>
      </c>
    </row>
    <row r="1013">
      <c r="A1013" s="13" t="n"/>
      <c r="B1013" s="5" t="n"/>
      <c r="C1013" s="5" t="n"/>
      <c r="D1013" s="5" t="n"/>
      <c r="E1013" s="5" t="n"/>
      <c r="F1013" s="6">
        <f>IF(C1013&amp;""="","",IFERROR(INDEX('الطلاب'!$B$6:$B$505,MATCH(C1013&amp;"",'الطلاب'!$A$6:$A$505,0))&amp;"","كود غير موجود"))</f>
        <v/>
      </c>
      <c r="G1013" s="6">
        <f>IF(OR(B1013&amp;""="",C1013&amp;""=""),"",IF(COUNTIFS('الطلاب'!$A$6:$A$505,C1013&amp;"",'الطلاب'!$D$6:$D$505,B1013&amp;"")=0,"الطالب غير مسجل في المجموعة",""))</f>
        <v/>
      </c>
    </row>
    <row r="1014">
      <c r="A1014" s="13" t="n"/>
      <c r="B1014" s="5" t="n"/>
      <c r="C1014" s="5" t="n"/>
      <c r="D1014" s="5" t="n"/>
      <c r="E1014" s="5" t="n"/>
      <c r="F1014" s="6">
        <f>IF(C1014&amp;""="","",IFERROR(INDEX('الطلاب'!$B$6:$B$505,MATCH(C1014&amp;"",'الطلاب'!$A$6:$A$505,0))&amp;"","كود غير موجود"))</f>
        <v/>
      </c>
      <c r="G1014" s="6">
        <f>IF(OR(B1014&amp;""="",C1014&amp;""=""),"",IF(COUNTIFS('الطلاب'!$A$6:$A$505,C1014&amp;"",'الطلاب'!$D$6:$D$505,B1014&amp;"")=0,"الطالب غير مسجل في المجموعة",""))</f>
        <v/>
      </c>
    </row>
    <row r="1015">
      <c r="A1015" s="13" t="n"/>
      <c r="B1015" s="5" t="n"/>
      <c r="C1015" s="5" t="n"/>
      <c r="D1015" s="5" t="n"/>
      <c r="E1015" s="5" t="n"/>
      <c r="F1015" s="6">
        <f>IF(C1015&amp;""="","",IFERROR(INDEX('الطلاب'!$B$6:$B$505,MATCH(C1015&amp;"",'الطلاب'!$A$6:$A$505,0))&amp;"","كود غير موجود"))</f>
        <v/>
      </c>
      <c r="G1015" s="6">
        <f>IF(OR(B1015&amp;""="",C1015&amp;""=""),"",IF(COUNTIFS('الطلاب'!$A$6:$A$505,C1015&amp;"",'الطلاب'!$D$6:$D$505,B1015&amp;"")=0,"الطالب غير مسجل في المجموعة",""))</f>
        <v/>
      </c>
    </row>
    <row r="1016">
      <c r="A1016" s="13" t="n"/>
      <c r="B1016" s="5" t="n"/>
      <c r="C1016" s="5" t="n"/>
      <c r="D1016" s="5" t="n"/>
      <c r="E1016" s="5" t="n"/>
      <c r="F1016" s="6">
        <f>IF(C1016&amp;""="","",IFERROR(INDEX('الطلاب'!$B$6:$B$505,MATCH(C1016&amp;"",'الطلاب'!$A$6:$A$505,0))&amp;"","كود غير موجود"))</f>
        <v/>
      </c>
      <c r="G1016" s="6">
        <f>IF(OR(B1016&amp;""="",C1016&amp;""=""),"",IF(COUNTIFS('الطلاب'!$A$6:$A$505,C1016&amp;"",'الطلاب'!$D$6:$D$505,B1016&amp;"")=0,"الطالب غير مسجل في المجموعة",""))</f>
        <v/>
      </c>
    </row>
    <row r="1017">
      <c r="A1017" s="13" t="n"/>
      <c r="B1017" s="5" t="n"/>
      <c r="C1017" s="5" t="n"/>
      <c r="D1017" s="5" t="n"/>
      <c r="E1017" s="5" t="n"/>
      <c r="F1017" s="6">
        <f>IF(C1017&amp;""="","",IFERROR(INDEX('الطلاب'!$B$6:$B$505,MATCH(C1017&amp;"",'الطلاب'!$A$6:$A$505,0))&amp;"","كود غير موجود"))</f>
        <v/>
      </c>
      <c r="G1017" s="6">
        <f>IF(OR(B1017&amp;""="",C1017&amp;""=""),"",IF(COUNTIFS('الطلاب'!$A$6:$A$505,C1017&amp;"",'الطلاب'!$D$6:$D$505,B1017&amp;"")=0,"الطالب غير مسجل في المجموعة",""))</f>
        <v/>
      </c>
    </row>
    <row r="1018">
      <c r="A1018" s="13" t="n"/>
      <c r="B1018" s="5" t="n"/>
      <c r="C1018" s="5" t="n"/>
      <c r="D1018" s="5" t="n"/>
      <c r="E1018" s="5" t="n"/>
      <c r="F1018" s="6">
        <f>IF(C1018&amp;""="","",IFERROR(INDEX('الطلاب'!$B$6:$B$505,MATCH(C1018&amp;"",'الطلاب'!$A$6:$A$505,0))&amp;"","كود غير موجود"))</f>
        <v/>
      </c>
      <c r="G1018" s="6">
        <f>IF(OR(B1018&amp;""="",C1018&amp;""=""),"",IF(COUNTIFS('الطلاب'!$A$6:$A$505,C1018&amp;"",'الطلاب'!$D$6:$D$505,B1018&amp;"")=0,"الطالب غير مسجل في المجموعة",""))</f>
        <v/>
      </c>
    </row>
    <row r="1019">
      <c r="A1019" s="13" t="n"/>
      <c r="B1019" s="5" t="n"/>
      <c r="C1019" s="5" t="n"/>
      <c r="D1019" s="5" t="n"/>
      <c r="E1019" s="5" t="n"/>
      <c r="F1019" s="6">
        <f>IF(C1019&amp;""="","",IFERROR(INDEX('الطلاب'!$B$6:$B$505,MATCH(C1019&amp;"",'الطلاب'!$A$6:$A$505,0))&amp;"","كود غير موجود"))</f>
        <v/>
      </c>
      <c r="G1019" s="6">
        <f>IF(OR(B1019&amp;""="",C1019&amp;""=""),"",IF(COUNTIFS('الطلاب'!$A$6:$A$505,C1019&amp;"",'الطلاب'!$D$6:$D$505,B1019&amp;"")=0,"الطالب غير مسجل في المجموعة",""))</f>
        <v/>
      </c>
    </row>
    <row r="1020">
      <c r="A1020" s="13" t="n"/>
      <c r="B1020" s="5" t="n"/>
      <c r="C1020" s="5" t="n"/>
      <c r="D1020" s="5" t="n"/>
      <c r="E1020" s="5" t="n"/>
      <c r="F1020" s="6">
        <f>IF(C1020&amp;""="","",IFERROR(INDEX('الطلاب'!$B$6:$B$505,MATCH(C1020&amp;"",'الطلاب'!$A$6:$A$505,0))&amp;"","كود غير موجود"))</f>
        <v/>
      </c>
      <c r="G1020" s="6">
        <f>IF(OR(B1020&amp;""="",C1020&amp;""=""),"",IF(COUNTIFS('الطلاب'!$A$6:$A$505,C1020&amp;"",'الطلاب'!$D$6:$D$505,B1020&amp;"")=0,"الطالب غير مسجل في المجموعة",""))</f>
        <v/>
      </c>
    </row>
    <row r="1021">
      <c r="A1021" s="13" t="n"/>
      <c r="B1021" s="5" t="n"/>
      <c r="C1021" s="5" t="n"/>
      <c r="D1021" s="5" t="n"/>
      <c r="E1021" s="5" t="n"/>
      <c r="F1021" s="6">
        <f>IF(C1021&amp;""="","",IFERROR(INDEX('الطلاب'!$B$6:$B$505,MATCH(C1021&amp;"",'الطلاب'!$A$6:$A$505,0))&amp;"","كود غير موجود"))</f>
        <v/>
      </c>
      <c r="G1021" s="6">
        <f>IF(OR(B1021&amp;""="",C1021&amp;""=""),"",IF(COUNTIFS('الطلاب'!$A$6:$A$505,C1021&amp;"",'الطلاب'!$D$6:$D$505,B1021&amp;"")=0,"الطالب غير مسجل في المجموعة",""))</f>
        <v/>
      </c>
    </row>
    <row r="1022">
      <c r="A1022" s="13" t="n"/>
      <c r="B1022" s="5" t="n"/>
      <c r="C1022" s="5" t="n"/>
      <c r="D1022" s="5" t="n"/>
      <c r="E1022" s="5" t="n"/>
      <c r="F1022" s="6">
        <f>IF(C1022&amp;""="","",IFERROR(INDEX('الطلاب'!$B$6:$B$505,MATCH(C1022&amp;"",'الطلاب'!$A$6:$A$505,0))&amp;"","كود غير موجود"))</f>
        <v/>
      </c>
      <c r="G1022" s="6">
        <f>IF(OR(B1022&amp;""="",C1022&amp;""=""),"",IF(COUNTIFS('الطلاب'!$A$6:$A$505,C1022&amp;"",'الطلاب'!$D$6:$D$505,B1022&amp;"")=0,"الطالب غير مسجل في المجموعة",""))</f>
        <v/>
      </c>
    </row>
    <row r="1023">
      <c r="A1023" s="13" t="n"/>
      <c r="B1023" s="5" t="n"/>
      <c r="C1023" s="5" t="n"/>
      <c r="D1023" s="5" t="n"/>
      <c r="E1023" s="5" t="n"/>
      <c r="F1023" s="6">
        <f>IF(C1023&amp;""="","",IFERROR(INDEX('الطلاب'!$B$6:$B$505,MATCH(C1023&amp;"",'الطلاب'!$A$6:$A$505,0))&amp;"","كود غير موجود"))</f>
        <v/>
      </c>
      <c r="G1023" s="6">
        <f>IF(OR(B1023&amp;""="",C1023&amp;""=""),"",IF(COUNTIFS('الطلاب'!$A$6:$A$505,C1023&amp;"",'الطلاب'!$D$6:$D$505,B1023&amp;"")=0,"الطالب غير مسجل في المجموعة",""))</f>
        <v/>
      </c>
    </row>
    <row r="1024">
      <c r="A1024" s="13" t="n"/>
      <c r="B1024" s="5" t="n"/>
      <c r="C1024" s="5" t="n"/>
      <c r="D1024" s="5" t="n"/>
      <c r="E1024" s="5" t="n"/>
      <c r="F1024" s="6">
        <f>IF(C1024&amp;""="","",IFERROR(INDEX('الطلاب'!$B$6:$B$505,MATCH(C1024&amp;"",'الطلاب'!$A$6:$A$505,0))&amp;"","كود غير موجود"))</f>
        <v/>
      </c>
      <c r="G1024" s="6">
        <f>IF(OR(B1024&amp;""="",C1024&amp;""=""),"",IF(COUNTIFS('الطلاب'!$A$6:$A$505,C1024&amp;"",'الطلاب'!$D$6:$D$505,B1024&amp;"")=0,"الطالب غير مسجل في المجموعة",""))</f>
        <v/>
      </c>
    </row>
    <row r="1025">
      <c r="A1025" s="13" t="n"/>
      <c r="B1025" s="5" t="n"/>
      <c r="C1025" s="5" t="n"/>
      <c r="D1025" s="5" t="n"/>
      <c r="E1025" s="5" t="n"/>
      <c r="F1025" s="6">
        <f>IF(C1025&amp;""="","",IFERROR(INDEX('الطلاب'!$B$6:$B$505,MATCH(C1025&amp;"",'الطلاب'!$A$6:$A$505,0))&amp;"","كود غير موجود"))</f>
        <v/>
      </c>
      <c r="G1025" s="6">
        <f>IF(OR(B1025&amp;""="",C1025&amp;""=""),"",IF(COUNTIFS('الطلاب'!$A$6:$A$505,C1025&amp;"",'الطلاب'!$D$6:$D$505,B1025&amp;"")=0,"الطالب غير مسجل في المجموعة",""))</f>
        <v/>
      </c>
    </row>
    <row r="1026">
      <c r="A1026" s="13" t="n"/>
      <c r="B1026" s="5" t="n"/>
      <c r="C1026" s="5" t="n"/>
      <c r="D1026" s="5" t="n"/>
      <c r="E1026" s="5" t="n"/>
      <c r="F1026" s="6">
        <f>IF(C1026&amp;""="","",IFERROR(INDEX('الطلاب'!$B$6:$B$505,MATCH(C1026&amp;"",'الطلاب'!$A$6:$A$505,0))&amp;"","كود غير موجود"))</f>
        <v/>
      </c>
      <c r="G1026" s="6">
        <f>IF(OR(B1026&amp;""="",C1026&amp;""=""),"",IF(COUNTIFS('الطلاب'!$A$6:$A$505,C1026&amp;"",'الطلاب'!$D$6:$D$505,B1026&amp;"")=0,"الطالب غير مسجل في المجموعة",""))</f>
        <v/>
      </c>
    </row>
    <row r="1027">
      <c r="A1027" s="13" t="n"/>
      <c r="B1027" s="5" t="n"/>
      <c r="C1027" s="5" t="n"/>
      <c r="D1027" s="5" t="n"/>
      <c r="E1027" s="5" t="n"/>
      <c r="F1027" s="6">
        <f>IF(C1027&amp;""="","",IFERROR(INDEX('الطلاب'!$B$6:$B$505,MATCH(C1027&amp;"",'الطلاب'!$A$6:$A$505,0))&amp;"","كود غير موجود"))</f>
        <v/>
      </c>
      <c r="G1027" s="6">
        <f>IF(OR(B1027&amp;""="",C1027&amp;""=""),"",IF(COUNTIFS('الطلاب'!$A$6:$A$505,C1027&amp;"",'الطلاب'!$D$6:$D$505,B1027&amp;"")=0,"الطالب غير مسجل في المجموعة",""))</f>
        <v/>
      </c>
    </row>
    <row r="1028">
      <c r="A1028" s="13" t="n"/>
      <c r="B1028" s="5" t="n"/>
      <c r="C1028" s="5" t="n"/>
      <c r="D1028" s="5" t="n"/>
      <c r="E1028" s="5" t="n"/>
      <c r="F1028" s="6">
        <f>IF(C1028&amp;""="","",IFERROR(INDEX('الطلاب'!$B$6:$B$505,MATCH(C1028&amp;"",'الطلاب'!$A$6:$A$505,0))&amp;"","كود غير موجود"))</f>
        <v/>
      </c>
      <c r="G1028" s="6">
        <f>IF(OR(B1028&amp;""="",C1028&amp;""=""),"",IF(COUNTIFS('الطلاب'!$A$6:$A$505,C1028&amp;"",'الطلاب'!$D$6:$D$505,B1028&amp;"")=0,"الطالب غير مسجل في المجموعة",""))</f>
        <v/>
      </c>
    </row>
    <row r="1029">
      <c r="A1029" s="13" t="n"/>
      <c r="B1029" s="5" t="n"/>
      <c r="C1029" s="5" t="n"/>
      <c r="D1029" s="5" t="n"/>
      <c r="E1029" s="5" t="n"/>
      <c r="F1029" s="6">
        <f>IF(C1029&amp;""="","",IFERROR(INDEX('الطلاب'!$B$6:$B$505,MATCH(C1029&amp;"",'الطلاب'!$A$6:$A$505,0))&amp;"","كود غير موجود"))</f>
        <v/>
      </c>
      <c r="G1029" s="6">
        <f>IF(OR(B1029&amp;""="",C1029&amp;""=""),"",IF(COUNTIFS('الطلاب'!$A$6:$A$505,C1029&amp;"",'الطلاب'!$D$6:$D$505,B1029&amp;"")=0,"الطالب غير مسجل في المجموعة",""))</f>
        <v/>
      </c>
    </row>
    <row r="1030">
      <c r="A1030" s="13" t="n"/>
      <c r="B1030" s="5" t="n"/>
      <c r="C1030" s="5" t="n"/>
      <c r="D1030" s="5" t="n"/>
      <c r="E1030" s="5" t="n"/>
      <c r="F1030" s="6">
        <f>IF(C1030&amp;""="","",IFERROR(INDEX('الطلاب'!$B$6:$B$505,MATCH(C1030&amp;"",'الطلاب'!$A$6:$A$505,0))&amp;"","كود غير موجود"))</f>
        <v/>
      </c>
      <c r="G1030" s="6">
        <f>IF(OR(B1030&amp;""="",C1030&amp;""=""),"",IF(COUNTIFS('الطلاب'!$A$6:$A$505,C1030&amp;"",'الطلاب'!$D$6:$D$505,B1030&amp;"")=0,"الطالب غير مسجل في المجموعة",""))</f>
        <v/>
      </c>
    </row>
    <row r="1031">
      <c r="A1031" s="13" t="n"/>
      <c r="B1031" s="5" t="n"/>
      <c r="C1031" s="5" t="n"/>
      <c r="D1031" s="5" t="n"/>
      <c r="E1031" s="5" t="n"/>
      <c r="F1031" s="6">
        <f>IF(C1031&amp;""="","",IFERROR(INDEX('الطلاب'!$B$6:$B$505,MATCH(C1031&amp;"",'الطلاب'!$A$6:$A$505,0))&amp;"","كود غير موجود"))</f>
        <v/>
      </c>
      <c r="G1031" s="6">
        <f>IF(OR(B1031&amp;""="",C1031&amp;""=""),"",IF(COUNTIFS('الطلاب'!$A$6:$A$505,C1031&amp;"",'الطلاب'!$D$6:$D$505,B1031&amp;"")=0,"الطالب غير مسجل في المجموعة",""))</f>
        <v/>
      </c>
    </row>
    <row r="1032">
      <c r="A1032" s="13" t="n"/>
      <c r="B1032" s="5" t="n"/>
      <c r="C1032" s="5" t="n"/>
      <c r="D1032" s="5" t="n"/>
      <c r="E1032" s="5" t="n"/>
      <c r="F1032" s="6">
        <f>IF(C1032&amp;""="","",IFERROR(INDEX('الطلاب'!$B$6:$B$505,MATCH(C1032&amp;"",'الطلاب'!$A$6:$A$505,0))&amp;"","كود غير موجود"))</f>
        <v/>
      </c>
      <c r="G1032" s="6">
        <f>IF(OR(B1032&amp;""="",C1032&amp;""=""),"",IF(COUNTIFS('الطلاب'!$A$6:$A$505,C1032&amp;"",'الطلاب'!$D$6:$D$505,B1032&amp;"")=0,"الطالب غير مسجل في المجموعة",""))</f>
        <v/>
      </c>
    </row>
    <row r="1033">
      <c r="A1033" s="13" t="n"/>
      <c r="B1033" s="5" t="n"/>
      <c r="C1033" s="5" t="n"/>
      <c r="D1033" s="5" t="n"/>
      <c r="E1033" s="5" t="n"/>
      <c r="F1033" s="6">
        <f>IF(C1033&amp;""="","",IFERROR(INDEX('الطلاب'!$B$6:$B$505,MATCH(C1033&amp;"",'الطلاب'!$A$6:$A$505,0))&amp;"","كود غير موجود"))</f>
        <v/>
      </c>
      <c r="G1033" s="6">
        <f>IF(OR(B1033&amp;""="",C1033&amp;""=""),"",IF(COUNTIFS('الطلاب'!$A$6:$A$505,C1033&amp;"",'الطلاب'!$D$6:$D$505,B1033&amp;"")=0,"الطالب غير مسجل في المجموعة",""))</f>
        <v/>
      </c>
    </row>
    <row r="1034">
      <c r="A1034" s="13" t="n"/>
      <c r="B1034" s="5" t="n"/>
      <c r="C1034" s="5" t="n"/>
      <c r="D1034" s="5" t="n"/>
      <c r="E1034" s="5" t="n"/>
      <c r="F1034" s="6">
        <f>IF(C1034&amp;""="","",IFERROR(INDEX('الطلاب'!$B$6:$B$505,MATCH(C1034&amp;"",'الطلاب'!$A$6:$A$505,0))&amp;"","كود غير موجود"))</f>
        <v/>
      </c>
      <c r="G1034" s="6">
        <f>IF(OR(B1034&amp;""="",C1034&amp;""=""),"",IF(COUNTIFS('الطلاب'!$A$6:$A$505,C1034&amp;"",'الطلاب'!$D$6:$D$505,B1034&amp;"")=0,"الطالب غير مسجل في المجموعة",""))</f>
        <v/>
      </c>
    </row>
    <row r="1035">
      <c r="A1035" s="13" t="n"/>
      <c r="B1035" s="5" t="n"/>
      <c r="C1035" s="5" t="n"/>
      <c r="D1035" s="5" t="n"/>
      <c r="E1035" s="5" t="n"/>
      <c r="F1035" s="6">
        <f>IF(C1035&amp;""="","",IFERROR(INDEX('الطلاب'!$B$6:$B$505,MATCH(C1035&amp;"",'الطلاب'!$A$6:$A$505,0))&amp;"","كود غير موجود"))</f>
        <v/>
      </c>
      <c r="G1035" s="6">
        <f>IF(OR(B1035&amp;""="",C1035&amp;""=""),"",IF(COUNTIFS('الطلاب'!$A$6:$A$505,C1035&amp;"",'الطلاب'!$D$6:$D$505,B1035&amp;"")=0,"الطالب غير مسجل في المجموعة",""))</f>
        <v/>
      </c>
    </row>
    <row r="1036">
      <c r="A1036" s="13" t="n"/>
      <c r="B1036" s="5" t="n"/>
      <c r="C1036" s="5" t="n"/>
      <c r="D1036" s="5" t="n"/>
      <c r="E1036" s="5" t="n"/>
      <c r="F1036" s="6">
        <f>IF(C1036&amp;""="","",IFERROR(INDEX('الطلاب'!$B$6:$B$505,MATCH(C1036&amp;"",'الطلاب'!$A$6:$A$505,0))&amp;"","كود غير موجود"))</f>
        <v/>
      </c>
      <c r="G1036" s="6">
        <f>IF(OR(B1036&amp;""="",C1036&amp;""=""),"",IF(COUNTIFS('الطلاب'!$A$6:$A$505,C1036&amp;"",'الطلاب'!$D$6:$D$505,B1036&amp;"")=0,"الطالب غير مسجل في المجموعة",""))</f>
        <v/>
      </c>
    </row>
    <row r="1037">
      <c r="A1037" s="13" t="n"/>
      <c r="B1037" s="5" t="n"/>
      <c r="C1037" s="5" t="n"/>
      <c r="D1037" s="5" t="n"/>
      <c r="E1037" s="5" t="n"/>
      <c r="F1037" s="6">
        <f>IF(C1037&amp;""="","",IFERROR(INDEX('الطلاب'!$B$6:$B$505,MATCH(C1037&amp;"",'الطلاب'!$A$6:$A$505,0))&amp;"","كود غير موجود"))</f>
        <v/>
      </c>
      <c r="G1037" s="6">
        <f>IF(OR(B1037&amp;""="",C1037&amp;""=""),"",IF(COUNTIFS('الطلاب'!$A$6:$A$505,C1037&amp;"",'الطلاب'!$D$6:$D$505,B1037&amp;"")=0,"الطالب غير مسجل في المجموعة",""))</f>
        <v/>
      </c>
    </row>
    <row r="1038">
      <c r="A1038" s="13" t="n"/>
      <c r="B1038" s="5" t="n"/>
      <c r="C1038" s="5" t="n"/>
      <c r="D1038" s="5" t="n"/>
      <c r="E1038" s="5" t="n"/>
      <c r="F1038" s="6">
        <f>IF(C1038&amp;""="","",IFERROR(INDEX('الطلاب'!$B$6:$B$505,MATCH(C1038&amp;"",'الطلاب'!$A$6:$A$505,0))&amp;"","كود غير موجود"))</f>
        <v/>
      </c>
      <c r="G1038" s="6">
        <f>IF(OR(B1038&amp;""="",C1038&amp;""=""),"",IF(COUNTIFS('الطلاب'!$A$6:$A$505,C1038&amp;"",'الطلاب'!$D$6:$D$505,B1038&amp;"")=0,"الطالب غير مسجل في المجموعة",""))</f>
        <v/>
      </c>
    </row>
    <row r="1039">
      <c r="A1039" s="13" t="n"/>
      <c r="B1039" s="5" t="n"/>
      <c r="C1039" s="5" t="n"/>
      <c r="D1039" s="5" t="n"/>
      <c r="E1039" s="5" t="n"/>
      <c r="F1039" s="6">
        <f>IF(C1039&amp;""="","",IFERROR(INDEX('الطلاب'!$B$6:$B$505,MATCH(C1039&amp;"",'الطلاب'!$A$6:$A$505,0))&amp;"","كود غير موجود"))</f>
        <v/>
      </c>
      <c r="G1039" s="6">
        <f>IF(OR(B1039&amp;""="",C1039&amp;""=""),"",IF(COUNTIFS('الطلاب'!$A$6:$A$505,C1039&amp;"",'الطلاب'!$D$6:$D$505,B1039&amp;"")=0,"الطالب غير مسجل في المجموعة",""))</f>
        <v/>
      </c>
    </row>
    <row r="1040">
      <c r="A1040" s="13" t="n"/>
      <c r="B1040" s="5" t="n"/>
      <c r="C1040" s="5" t="n"/>
      <c r="D1040" s="5" t="n"/>
      <c r="E1040" s="5" t="n"/>
      <c r="F1040" s="6">
        <f>IF(C1040&amp;""="","",IFERROR(INDEX('الطلاب'!$B$6:$B$505,MATCH(C1040&amp;"",'الطلاب'!$A$6:$A$505,0))&amp;"","كود غير موجود"))</f>
        <v/>
      </c>
      <c r="G1040" s="6">
        <f>IF(OR(B1040&amp;""="",C1040&amp;""=""),"",IF(COUNTIFS('الطلاب'!$A$6:$A$505,C1040&amp;"",'الطلاب'!$D$6:$D$505,B1040&amp;"")=0,"الطالب غير مسجل في المجموعة",""))</f>
        <v/>
      </c>
    </row>
    <row r="1041">
      <c r="A1041" s="13" t="n"/>
      <c r="B1041" s="5" t="n"/>
      <c r="C1041" s="5" t="n"/>
      <c r="D1041" s="5" t="n"/>
      <c r="E1041" s="5" t="n"/>
      <c r="F1041" s="6">
        <f>IF(C1041&amp;""="","",IFERROR(INDEX('الطلاب'!$B$6:$B$505,MATCH(C1041&amp;"",'الطلاب'!$A$6:$A$505,0))&amp;"","كود غير موجود"))</f>
        <v/>
      </c>
      <c r="G1041" s="6">
        <f>IF(OR(B1041&amp;""="",C1041&amp;""=""),"",IF(COUNTIFS('الطلاب'!$A$6:$A$505,C1041&amp;"",'الطلاب'!$D$6:$D$505,B1041&amp;"")=0,"الطالب غير مسجل في المجموعة",""))</f>
        <v/>
      </c>
    </row>
    <row r="1042">
      <c r="A1042" s="13" t="n"/>
      <c r="B1042" s="5" t="n"/>
      <c r="C1042" s="5" t="n"/>
      <c r="D1042" s="5" t="n"/>
      <c r="E1042" s="5" t="n"/>
      <c r="F1042" s="6">
        <f>IF(C1042&amp;""="","",IFERROR(INDEX('الطلاب'!$B$6:$B$505,MATCH(C1042&amp;"",'الطلاب'!$A$6:$A$505,0))&amp;"","كود غير موجود"))</f>
        <v/>
      </c>
      <c r="G1042" s="6">
        <f>IF(OR(B1042&amp;""="",C1042&amp;""=""),"",IF(COUNTIFS('الطلاب'!$A$6:$A$505,C1042&amp;"",'الطلاب'!$D$6:$D$505,B1042&amp;"")=0,"الطالب غير مسجل في المجموعة",""))</f>
        <v/>
      </c>
    </row>
    <row r="1043">
      <c r="A1043" s="13" t="n"/>
      <c r="B1043" s="5" t="n"/>
      <c r="C1043" s="5" t="n"/>
      <c r="D1043" s="5" t="n"/>
      <c r="E1043" s="5" t="n"/>
      <c r="F1043" s="6">
        <f>IF(C1043&amp;""="","",IFERROR(INDEX('الطلاب'!$B$6:$B$505,MATCH(C1043&amp;"",'الطلاب'!$A$6:$A$505,0))&amp;"","كود غير موجود"))</f>
        <v/>
      </c>
      <c r="G1043" s="6">
        <f>IF(OR(B1043&amp;""="",C1043&amp;""=""),"",IF(COUNTIFS('الطلاب'!$A$6:$A$505,C1043&amp;"",'الطلاب'!$D$6:$D$505,B1043&amp;"")=0,"الطالب غير مسجل في المجموعة",""))</f>
        <v/>
      </c>
    </row>
    <row r="1044">
      <c r="A1044" s="13" t="n"/>
      <c r="B1044" s="5" t="n"/>
      <c r="C1044" s="5" t="n"/>
      <c r="D1044" s="5" t="n"/>
      <c r="E1044" s="5" t="n"/>
      <c r="F1044" s="6">
        <f>IF(C1044&amp;""="","",IFERROR(INDEX('الطلاب'!$B$6:$B$505,MATCH(C1044&amp;"",'الطلاب'!$A$6:$A$505,0))&amp;"","كود غير موجود"))</f>
        <v/>
      </c>
      <c r="G1044" s="6">
        <f>IF(OR(B1044&amp;""="",C1044&amp;""=""),"",IF(COUNTIFS('الطلاب'!$A$6:$A$505,C1044&amp;"",'الطلاب'!$D$6:$D$505,B1044&amp;"")=0,"الطالب غير مسجل في المجموعة",""))</f>
        <v/>
      </c>
    </row>
    <row r="1045">
      <c r="A1045" s="13" t="n"/>
      <c r="B1045" s="5" t="n"/>
      <c r="C1045" s="5" t="n"/>
      <c r="D1045" s="5" t="n"/>
      <c r="E1045" s="5" t="n"/>
      <c r="F1045" s="6">
        <f>IF(C1045&amp;""="","",IFERROR(INDEX('الطلاب'!$B$6:$B$505,MATCH(C1045&amp;"",'الطلاب'!$A$6:$A$505,0))&amp;"","كود غير موجود"))</f>
        <v/>
      </c>
      <c r="G1045" s="6">
        <f>IF(OR(B1045&amp;""="",C1045&amp;""=""),"",IF(COUNTIFS('الطلاب'!$A$6:$A$505,C1045&amp;"",'الطلاب'!$D$6:$D$505,B1045&amp;"")=0,"الطالب غير مسجل في المجموعة",""))</f>
        <v/>
      </c>
    </row>
    <row r="1046">
      <c r="A1046" s="13" t="n"/>
      <c r="B1046" s="5" t="n"/>
      <c r="C1046" s="5" t="n"/>
      <c r="D1046" s="5" t="n"/>
      <c r="E1046" s="5" t="n"/>
      <c r="F1046" s="6">
        <f>IF(C1046&amp;""="","",IFERROR(INDEX('الطلاب'!$B$6:$B$505,MATCH(C1046&amp;"",'الطلاب'!$A$6:$A$505,0))&amp;"","كود غير موجود"))</f>
        <v/>
      </c>
      <c r="G1046" s="6">
        <f>IF(OR(B1046&amp;""="",C1046&amp;""=""),"",IF(COUNTIFS('الطلاب'!$A$6:$A$505,C1046&amp;"",'الطلاب'!$D$6:$D$505,B1046&amp;"")=0,"الطالب غير مسجل في المجموعة",""))</f>
        <v/>
      </c>
    </row>
    <row r="1047">
      <c r="A1047" s="13" t="n"/>
      <c r="B1047" s="5" t="n"/>
      <c r="C1047" s="5" t="n"/>
      <c r="D1047" s="5" t="n"/>
      <c r="E1047" s="5" t="n"/>
      <c r="F1047" s="6">
        <f>IF(C1047&amp;""="","",IFERROR(INDEX('الطلاب'!$B$6:$B$505,MATCH(C1047&amp;"",'الطلاب'!$A$6:$A$505,0))&amp;"","كود غير موجود"))</f>
        <v/>
      </c>
      <c r="G1047" s="6">
        <f>IF(OR(B1047&amp;""="",C1047&amp;""=""),"",IF(COUNTIFS('الطلاب'!$A$6:$A$505,C1047&amp;"",'الطلاب'!$D$6:$D$505,B1047&amp;"")=0,"الطالب غير مسجل في المجموعة",""))</f>
        <v/>
      </c>
    </row>
    <row r="1048">
      <c r="A1048" s="13" t="n"/>
      <c r="B1048" s="5" t="n"/>
      <c r="C1048" s="5" t="n"/>
      <c r="D1048" s="5" t="n"/>
      <c r="E1048" s="5" t="n"/>
      <c r="F1048" s="6">
        <f>IF(C1048&amp;""="","",IFERROR(INDEX('الطلاب'!$B$6:$B$505,MATCH(C1048&amp;"",'الطلاب'!$A$6:$A$505,0))&amp;"","كود غير موجود"))</f>
        <v/>
      </c>
      <c r="G1048" s="6">
        <f>IF(OR(B1048&amp;""="",C1048&amp;""=""),"",IF(COUNTIFS('الطلاب'!$A$6:$A$505,C1048&amp;"",'الطلاب'!$D$6:$D$505,B1048&amp;"")=0,"الطالب غير مسجل في المجموعة",""))</f>
        <v/>
      </c>
    </row>
    <row r="1049">
      <c r="A1049" s="13" t="n"/>
      <c r="B1049" s="5" t="n"/>
      <c r="C1049" s="5" t="n"/>
      <c r="D1049" s="5" t="n"/>
      <c r="E1049" s="5" t="n"/>
      <c r="F1049" s="6">
        <f>IF(C1049&amp;""="","",IFERROR(INDEX('الطلاب'!$B$6:$B$505,MATCH(C1049&amp;"",'الطلاب'!$A$6:$A$505,0))&amp;"","كود غير موجود"))</f>
        <v/>
      </c>
      <c r="G1049" s="6">
        <f>IF(OR(B1049&amp;""="",C1049&amp;""=""),"",IF(COUNTIFS('الطلاب'!$A$6:$A$505,C1049&amp;"",'الطلاب'!$D$6:$D$505,B1049&amp;"")=0,"الطالب غير مسجل في المجموعة",""))</f>
        <v/>
      </c>
    </row>
    <row r="1050">
      <c r="A1050" s="13" t="n"/>
      <c r="B1050" s="5" t="n"/>
      <c r="C1050" s="5" t="n"/>
      <c r="D1050" s="5" t="n"/>
      <c r="E1050" s="5" t="n"/>
      <c r="F1050" s="6">
        <f>IF(C1050&amp;""="","",IFERROR(INDEX('الطلاب'!$B$6:$B$505,MATCH(C1050&amp;"",'الطلاب'!$A$6:$A$505,0))&amp;"","كود غير موجود"))</f>
        <v/>
      </c>
      <c r="G1050" s="6">
        <f>IF(OR(B1050&amp;""="",C1050&amp;""=""),"",IF(COUNTIFS('الطلاب'!$A$6:$A$505,C1050&amp;"",'الطلاب'!$D$6:$D$505,B1050&amp;"")=0,"الطالب غير مسجل في المجموعة",""))</f>
        <v/>
      </c>
    </row>
    <row r="1051">
      <c r="A1051" s="13" t="n"/>
      <c r="B1051" s="5" t="n"/>
      <c r="C1051" s="5" t="n"/>
      <c r="D1051" s="5" t="n"/>
      <c r="E1051" s="5" t="n"/>
      <c r="F1051" s="6">
        <f>IF(C1051&amp;""="","",IFERROR(INDEX('الطلاب'!$B$6:$B$505,MATCH(C1051&amp;"",'الطلاب'!$A$6:$A$505,0))&amp;"","كود غير موجود"))</f>
        <v/>
      </c>
      <c r="G1051" s="6">
        <f>IF(OR(B1051&amp;""="",C1051&amp;""=""),"",IF(COUNTIFS('الطلاب'!$A$6:$A$505,C1051&amp;"",'الطلاب'!$D$6:$D$505,B1051&amp;"")=0,"الطالب غير مسجل في المجموعة",""))</f>
        <v/>
      </c>
    </row>
    <row r="1052">
      <c r="A1052" s="13" t="n"/>
      <c r="B1052" s="5" t="n"/>
      <c r="C1052" s="5" t="n"/>
      <c r="D1052" s="5" t="n"/>
      <c r="E1052" s="5" t="n"/>
      <c r="F1052" s="6">
        <f>IF(C1052&amp;""="","",IFERROR(INDEX('الطلاب'!$B$6:$B$505,MATCH(C1052&amp;"",'الطلاب'!$A$6:$A$505,0))&amp;"","كود غير موجود"))</f>
        <v/>
      </c>
      <c r="G1052" s="6">
        <f>IF(OR(B1052&amp;""="",C1052&amp;""=""),"",IF(COUNTIFS('الطلاب'!$A$6:$A$505,C1052&amp;"",'الطلاب'!$D$6:$D$505,B1052&amp;"")=0,"الطالب غير مسجل في المجموعة",""))</f>
        <v/>
      </c>
    </row>
    <row r="1053">
      <c r="A1053" s="13" t="n"/>
      <c r="B1053" s="5" t="n"/>
      <c r="C1053" s="5" t="n"/>
      <c r="D1053" s="5" t="n"/>
      <c r="E1053" s="5" t="n"/>
      <c r="F1053" s="6">
        <f>IF(C1053&amp;""="","",IFERROR(INDEX('الطلاب'!$B$6:$B$505,MATCH(C1053&amp;"",'الطلاب'!$A$6:$A$505,0))&amp;"","كود غير موجود"))</f>
        <v/>
      </c>
      <c r="G1053" s="6">
        <f>IF(OR(B1053&amp;""="",C1053&amp;""=""),"",IF(COUNTIFS('الطلاب'!$A$6:$A$505,C1053&amp;"",'الطلاب'!$D$6:$D$505,B1053&amp;"")=0,"الطالب غير مسجل في المجموعة",""))</f>
        <v/>
      </c>
    </row>
    <row r="1054">
      <c r="A1054" s="13" t="n"/>
      <c r="B1054" s="5" t="n"/>
      <c r="C1054" s="5" t="n"/>
      <c r="D1054" s="5" t="n"/>
      <c r="E1054" s="5" t="n"/>
      <c r="F1054" s="6">
        <f>IF(C1054&amp;""="","",IFERROR(INDEX('الطلاب'!$B$6:$B$505,MATCH(C1054&amp;"",'الطلاب'!$A$6:$A$505,0))&amp;"","كود غير موجود"))</f>
        <v/>
      </c>
      <c r="G1054" s="6">
        <f>IF(OR(B1054&amp;""="",C1054&amp;""=""),"",IF(COUNTIFS('الطلاب'!$A$6:$A$505,C1054&amp;"",'الطلاب'!$D$6:$D$505,B1054&amp;"")=0,"الطالب غير مسجل في المجموعة",""))</f>
        <v/>
      </c>
    </row>
    <row r="1055">
      <c r="A1055" s="13" t="n"/>
      <c r="B1055" s="5" t="n"/>
      <c r="C1055" s="5" t="n"/>
      <c r="D1055" s="5" t="n"/>
      <c r="E1055" s="5" t="n"/>
      <c r="F1055" s="6">
        <f>IF(C1055&amp;""="","",IFERROR(INDEX('الطلاب'!$B$6:$B$505,MATCH(C1055&amp;"",'الطلاب'!$A$6:$A$505,0))&amp;"","كود غير موجود"))</f>
        <v/>
      </c>
      <c r="G1055" s="6">
        <f>IF(OR(B1055&amp;""="",C1055&amp;""=""),"",IF(COUNTIFS('الطلاب'!$A$6:$A$505,C1055&amp;"",'الطلاب'!$D$6:$D$505,B1055&amp;"")=0,"الطالب غير مسجل في المجموعة",""))</f>
        <v/>
      </c>
    </row>
    <row r="1056">
      <c r="A1056" s="13" t="n"/>
      <c r="B1056" s="5" t="n"/>
      <c r="C1056" s="5" t="n"/>
      <c r="D1056" s="5" t="n"/>
      <c r="E1056" s="5" t="n"/>
      <c r="F1056" s="6">
        <f>IF(C1056&amp;""="","",IFERROR(INDEX('الطلاب'!$B$6:$B$505,MATCH(C1056&amp;"",'الطلاب'!$A$6:$A$505,0))&amp;"","كود غير موجود"))</f>
        <v/>
      </c>
      <c r="G1056" s="6">
        <f>IF(OR(B1056&amp;""="",C1056&amp;""=""),"",IF(COUNTIFS('الطلاب'!$A$6:$A$505,C1056&amp;"",'الطلاب'!$D$6:$D$505,B1056&amp;"")=0,"الطالب غير مسجل في المجموعة",""))</f>
        <v/>
      </c>
    </row>
    <row r="1057">
      <c r="A1057" s="13" t="n"/>
      <c r="B1057" s="5" t="n"/>
      <c r="C1057" s="5" t="n"/>
      <c r="D1057" s="5" t="n"/>
      <c r="E1057" s="5" t="n"/>
      <c r="F1057" s="6">
        <f>IF(C1057&amp;""="","",IFERROR(INDEX('الطلاب'!$B$6:$B$505,MATCH(C1057&amp;"",'الطلاب'!$A$6:$A$505,0))&amp;"","كود غير موجود"))</f>
        <v/>
      </c>
      <c r="G1057" s="6">
        <f>IF(OR(B1057&amp;""="",C1057&amp;""=""),"",IF(COUNTIFS('الطلاب'!$A$6:$A$505,C1057&amp;"",'الطلاب'!$D$6:$D$505,B1057&amp;"")=0,"الطالب غير مسجل في المجموعة",""))</f>
        <v/>
      </c>
    </row>
    <row r="1058">
      <c r="A1058" s="13" t="n"/>
      <c r="B1058" s="5" t="n"/>
      <c r="C1058" s="5" t="n"/>
      <c r="D1058" s="5" t="n"/>
      <c r="E1058" s="5" t="n"/>
      <c r="F1058" s="6">
        <f>IF(C1058&amp;""="","",IFERROR(INDEX('الطلاب'!$B$6:$B$505,MATCH(C1058&amp;"",'الطلاب'!$A$6:$A$505,0))&amp;"","كود غير موجود"))</f>
        <v/>
      </c>
      <c r="G1058" s="6">
        <f>IF(OR(B1058&amp;""="",C1058&amp;""=""),"",IF(COUNTIFS('الطلاب'!$A$6:$A$505,C1058&amp;"",'الطلاب'!$D$6:$D$505,B1058&amp;"")=0,"الطالب غير مسجل في المجموعة",""))</f>
        <v/>
      </c>
    </row>
    <row r="1059">
      <c r="A1059" s="13" t="n"/>
      <c r="B1059" s="5" t="n"/>
      <c r="C1059" s="5" t="n"/>
      <c r="D1059" s="5" t="n"/>
      <c r="E1059" s="5" t="n"/>
      <c r="F1059" s="6">
        <f>IF(C1059&amp;""="","",IFERROR(INDEX('الطلاب'!$B$6:$B$505,MATCH(C1059&amp;"",'الطلاب'!$A$6:$A$505,0))&amp;"","كود غير موجود"))</f>
        <v/>
      </c>
      <c r="G1059" s="6">
        <f>IF(OR(B1059&amp;""="",C1059&amp;""=""),"",IF(COUNTIFS('الطلاب'!$A$6:$A$505,C1059&amp;"",'الطلاب'!$D$6:$D$505,B1059&amp;"")=0,"الطالب غير مسجل في المجموعة",""))</f>
        <v/>
      </c>
    </row>
    <row r="1060">
      <c r="A1060" s="13" t="n"/>
      <c r="B1060" s="5" t="n"/>
      <c r="C1060" s="5" t="n"/>
      <c r="D1060" s="5" t="n"/>
      <c r="E1060" s="5" t="n"/>
      <c r="F1060" s="6">
        <f>IF(C1060&amp;""="","",IFERROR(INDEX('الطلاب'!$B$6:$B$505,MATCH(C1060&amp;"",'الطلاب'!$A$6:$A$505,0))&amp;"","كود غير موجود"))</f>
        <v/>
      </c>
      <c r="G1060" s="6">
        <f>IF(OR(B1060&amp;""="",C1060&amp;""=""),"",IF(COUNTIFS('الطلاب'!$A$6:$A$505,C1060&amp;"",'الطلاب'!$D$6:$D$505,B1060&amp;"")=0,"الطالب غير مسجل في المجموعة",""))</f>
        <v/>
      </c>
    </row>
    <row r="1061">
      <c r="A1061" s="13" t="n"/>
      <c r="B1061" s="5" t="n"/>
      <c r="C1061" s="5" t="n"/>
      <c r="D1061" s="5" t="n"/>
      <c r="E1061" s="5" t="n"/>
      <c r="F1061" s="6">
        <f>IF(C1061&amp;""="","",IFERROR(INDEX('الطلاب'!$B$6:$B$505,MATCH(C1061&amp;"",'الطلاب'!$A$6:$A$505,0))&amp;"","كود غير موجود"))</f>
        <v/>
      </c>
      <c r="G1061" s="6">
        <f>IF(OR(B1061&amp;""="",C1061&amp;""=""),"",IF(COUNTIFS('الطلاب'!$A$6:$A$505,C1061&amp;"",'الطلاب'!$D$6:$D$505,B1061&amp;"")=0,"الطالب غير مسجل في المجموعة",""))</f>
        <v/>
      </c>
    </row>
    <row r="1062">
      <c r="A1062" s="13" t="n"/>
      <c r="B1062" s="5" t="n"/>
      <c r="C1062" s="5" t="n"/>
      <c r="D1062" s="5" t="n"/>
      <c r="E1062" s="5" t="n"/>
      <c r="F1062" s="6">
        <f>IF(C1062&amp;""="","",IFERROR(INDEX('الطلاب'!$B$6:$B$505,MATCH(C1062&amp;"",'الطلاب'!$A$6:$A$505,0))&amp;"","كود غير موجود"))</f>
        <v/>
      </c>
      <c r="G1062" s="6">
        <f>IF(OR(B1062&amp;""="",C1062&amp;""=""),"",IF(COUNTIFS('الطلاب'!$A$6:$A$505,C1062&amp;"",'الطلاب'!$D$6:$D$505,B1062&amp;"")=0,"الطالب غير مسجل في المجموعة",""))</f>
        <v/>
      </c>
    </row>
    <row r="1063">
      <c r="A1063" s="13" t="n"/>
      <c r="B1063" s="5" t="n"/>
      <c r="C1063" s="5" t="n"/>
      <c r="D1063" s="5" t="n"/>
      <c r="E1063" s="5" t="n"/>
      <c r="F1063" s="6">
        <f>IF(C1063&amp;""="","",IFERROR(INDEX('الطلاب'!$B$6:$B$505,MATCH(C1063&amp;"",'الطلاب'!$A$6:$A$505,0))&amp;"","كود غير موجود"))</f>
        <v/>
      </c>
      <c r="G1063" s="6">
        <f>IF(OR(B1063&amp;""="",C1063&amp;""=""),"",IF(COUNTIFS('الطلاب'!$A$6:$A$505,C1063&amp;"",'الطلاب'!$D$6:$D$505,B1063&amp;"")=0,"الطالب غير مسجل في المجموعة",""))</f>
        <v/>
      </c>
    </row>
    <row r="1064">
      <c r="A1064" s="13" t="n"/>
      <c r="B1064" s="5" t="n"/>
      <c r="C1064" s="5" t="n"/>
      <c r="D1064" s="5" t="n"/>
      <c r="E1064" s="5" t="n"/>
      <c r="F1064" s="6">
        <f>IF(C1064&amp;""="","",IFERROR(INDEX('الطلاب'!$B$6:$B$505,MATCH(C1064&amp;"",'الطلاب'!$A$6:$A$505,0))&amp;"","كود غير موجود"))</f>
        <v/>
      </c>
      <c r="G1064" s="6">
        <f>IF(OR(B1064&amp;""="",C1064&amp;""=""),"",IF(COUNTIFS('الطلاب'!$A$6:$A$505,C1064&amp;"",'الطلاب'!$D$6:$D$505,B1064&amp;"")=0,"الطالب غير مسجل في المجموعة",""))</f>
        <v/>
      </c>
    </row>
    <row r="1065">
      <c r="A1065" s="13" t="n"/>
      <c r="B1065" s="5" t="n"/>
      <c r="C1065" s="5" t="n"/>
      <c r="D1065" s="5" t="n"/>
      <c r="E1065" s="5" t="n"/>
      <c r="F1065" s="6">
        <f>IF(C1065&amp;""="","",IFERROR(INDEX('الطلاب'!$B$6:$B$505,MATCH(C1065&amp;"",'الطلاب'!$A$6:$A$505,0))&amp;"","كود غير موجود"))</f>
        <v/>
      </c>
      <c r="G1065" s="6">
        <f>IF(OR(B1065&amp;""="",C1065&amp;""=""),"",IF(COUNTIFS('الطلاب'!$A$6:$A$505,C1065&amp;"",'الطلاب'!$D$6:$D$505,B1065&amp;"")=0,"الطالب غير مسجل في المجموعة",""))</f>
        <v/>
      </c>
    </row>
    <row r="1066">
      <c r="A1066" s="13" t="n"/>
      <c r="B1066" s="5" t="n"/>
      <c r="C1066" s="5" t="n"/>
      <c r="D1066" s="5" t="n"/>
      <c r="E1066" s="5" t="n"/>
      <c r="F1066" s="6">
        <f>IF(C1066&amp;""="","",IFERROR(INDEX('الطلاب'!$B$6:$B$505,MATCH(C1066&amp;"",'الطلاب'!$A$6:$A$505,0))&amp;"","كود غير موجود"))</f>
        <v/>
      </c>
      <c r="G1066" s="6">
        <f>IF(OR(B1066&amp;""="",C1066&amp;""=""),"",IF(COUNTIFS('الطلاب'!$A$6:$A$505,C1066&amp;"",'الطلاب'!$D$6:$D$505,B1066&amp;"")=0,"الطالب غير مسجل في المجموعة",""))</f>
        <v/>
      </c>
    </row>
    <row r="1067">
      <c r="A1067" s="13" t="n"/>
      <c r="B1067" s="5" t="n"/>
      <c r="C1067" s="5" t="n"/>
      <c r="D1067" s="5" t="n"/>
      <c r="E1067" s="5" t="n"/>
      <c r="F1067" s="6">
        <f>IF(C1067&amp;""="","",IFERROR(INDEX('الطلاب'!$B$6:$B$505,MATCH(C1067&amp;"",'الطلاب'!$A$6:$A$505,0))&amp;"","كود غير موجود"))</f>
        <v/>
      </c>
      <c r="G1067" s="6">
        <f>IF(OR(B1067&amp;""="",C1067&amp;""=""),"",IF(COUNTIFS('الطلاب'!$A$6:$A$505,C1067&amp;"",'الطلاب'!$D$6:$D$505,B1067&amp;"")=0,"الطالب غير مسجل في المجموعة",""))</f>
        <v/>
      </c>
    </row>
    <row r="1068">
      <c r="A1068" s="13" t="n"/>
      <c r="B1068" s="5" t="n"/>
      <c r="C1068" s="5" t="n"/>
      <c r="D1068" s="5" t="n"/>
      <c r="E1068" s="5" t="n"/>
      <c r="F1068" s="6">
        <f>IF(C1068&amp;""="","",IFERROR(INDEX('الطلاب'!$B$6:$B$505,MATCH(C1068&amp;"",'الطلاب'!$A$6:$A$505,0))&amp;"","كود غير موجود"))</f>
        <v/>
      </c>
      <c r="G1068" s="6">
        <f>IF(OR(B1068&amp;""="",C1068&amp;""=""),"",IF(COUNTIFS('الطلاب'!$A$6:$A$505,C1068&amp;"",'الطلاب'!$D$6:$D$505,B1068&amp;"")=0,"الطالب غير مسجل في المجموعة",""))</f>
        <v/>
      </c>
    </row>
    <row r="1069">
      <c r="A1069" s="13" t="n"/>
      <c r="B1069" s="5" t="n"/>
      <c r="C1069" s="5" t="n"/>
      <c r="D1069" s="5" t="n"/>
      <c r="E1069" s="5" t="n"/>
      <c r="F1069" s="6">
        <f>IF(C1069&amp;""="","",IFERROR(INDEX('الطلاب'!$B$6:$B$505,MATCH(C1069&amp;"",'الطلاب'!$A$6:$A$505,0))&amp;"","كود غير موجود"))</f>
        <v/>
      </c>
      <c r="G1069" s="6">
        <f>IF(OR(B1069&amp;""="",C1069&amp;""=""),"",IF(COUNTIFS('الطلاب'!$A$6:$A$505,C1069&amp;"",'الطلاب'!$D$6:$D$505,B1069&amp;"")=0,"الطالب غير مسجل في المجموعة",""))</f>
        <v/>
      </c>
    </row>
    <row r="1070">
      <c r="A1070" s="13" t="n"/>
      <c r="B1070" s="5" t="n"/>
      <c r="C1070" s="5" t="n"/>
      <c r="D1070" s="5" t="n"/>
      <c r="E1070" s="5" t="n"/>
      <c r="F1070" s="6">
        <f>IF(C1070&amp;""="","",IFERROR(INDEX('الطلاب'!$B$6:$B$505,MATCH(C1070&amp;"",'الطلاب'!$A$6:$A$505,0))&amp;"","كود غير موجود"))</f>
        <v/>
      </c>
      <c r="G1070" s="6">
        <f>IF(OR(B1070&amp;""="",C1070&amp;""=""),"",IF(COUNTIFS('الطلاب'!$A$6:$A$505,C1070&amp;"",'الطلاب'!$D$6:$D$505,B1070&amp;"")=0,"الطالب غير مسجل في المجموعة",""))</f>
        <v/>
      </c>
    </row>
    <row r="1071">
      <c r="A1071" s="13" t="n"/>
      <c r="B1071" s="5" t="n"/>
      <c r="C1071" s="5" t="n"/>
      <c r="D1071" s="5" t="n"/>
      <c r="E1071" s="5" t="n"/>
      <c r="F1071" s="6">
        <f>IF(C1071&amp;""="","",IFERROR(INDEX('الطلاب'!$B$6:$B$505,MATCH(C1071&amp;"",'الطلاب'!$A$6:$A$505,0))&amp;"","كود غير موجود"))</f>
        <v/>
      </c>
      <c r="G1071" s="6">
        <f>IF(OR(B1071&amp;""="",C1071&amp;""=""),"",IF(COUNTIFS('الطلاب'!$A$6:$A$505,C1071&amp;"",'الطلاب'!$D$6:$D$505,B1071&amp;"")=0,"الطالب غير مسجل في المجموعة",""))</f>
        <v/>
      </c>
    </row>
    <row r="1072">
      <c r="A1072" s="13" t="n"/>
      <c r="B1072" s="5" t="n"/>
      <c r="C1072" s="5" t="n"/>
      <c r="D1072" s="5" t="n"/>
      <c r="E1072" s="5" t="n"/>
      <c r="F1072" s="6">
        <f>IF(C1072&amp;""="","",IFERROR(INDEX('الطلاب'!$B$6:$B$505,MATCH(C1072&amp;"",'الطلاب'!$A$6:$A$505,0))&amp;"","كود غير موجود"))</f>
        <v/>
      </c>
      <c r="G1072" s="6">
        <f>IF(OR(B1072&amp;""="",C1072&amp;""=""),"",IF(COUNTIFS('الطلاب'!$A$6:$A$505,C1072&amp;"",'الطلاب'!$D$6:$D$505,B1072&amp;"")=0,"الطالب غير مسجل في المجموعة",""))</f>
        <v/>
      </c>
    </row>
    <row r="1073">
      <c r="A1073" s="13" t="n"/>
      <c r="B1073" s="5" t="n"/>
      <c r="C1073" s="5" t="n"/>
      <c r="D1073" s="5" t="n"/>
      <c r="E1073" s="5" t="n"/>
      <c r="F1073" s="6">
        <f>IF(C1073&amp;""="","",IFERROR(INDEX('الطلاب'!$B$6:$B$505,MATCH(C1073&amp;"",'الطلاب'!$A$6:$A$505,0))&amp;"","كود غير موجود"))</f>
        <v/>
      </c>
      <c r="G1073" s="6">
        <f>IF(OR(B1073&amp;""="",C1073&amp;""=""),"",IF(COUNTIFS('الطلاب'!$A$6:$A$505,C1073&amp;"",'الطلاب'!$D$6:$D$505,B1073&amp;"")=0,"الطالب غير مسجل في المجموعة",""))</f>
        <v/>
      </c>
    </row>
    <row r="1074">
      <c r="A1074" s="13" t="n"/>
      <c r="B1074" s="5" t="n"/>
      <c r="C1074" s="5" t="n"/>
      <c r="D1074" s="5" t="n"/>
      <c r="E1074" s="5" t="n"/>
      <c r="F1074" s="6">
        <f>IF(C1074&amp;""="","",IFERROR(INDEX('الطلاب'!$B$6:$B$505,MATCH(C1074&amp;"",'الطلاب'!$A$6:$A$505,0))&amp;"","كود غير موجود"))</f>
        <v/>
      </c>
      <c r="G1074" s="6">
        <f>IF(OR(B1074&amp;""="",C1074&amp;""=""),"",IF(COUNTIFS('الطلاب'!$A$6:$A$505,C1074&amp;"",'الطلاب'!$D$6:$D$505,B1074&amp;"")=0,"الطالب غير مسجل في المجموعة",""))</f>
        <v/>
      </c>
    </row>
    <row r="1075">
      <c r="A1075" s="13" t="n"/>
      <c r="B1075" s="5" t="n"/>
      <c r="C1075" s="5" t="n"/>
      <c r="D1075" s="5" t="n"/>
      <c r="E1075" s="5" t="n"/>
      <c r="F1075" s="6">
        <f>IF(C1075&amp;""="","",IFERROR(INDEX('الطلاب'!$B$6:$B$505,MATCH(C1075&amp;"",'الطلاب'!$A$6:$A$505,0))&amp;"","كود غير موجود"))</f>
        <v/>
      </c>
      <c r="G1075" s="6">
        <f>IF(OR(B1075&amp;""="",C1075&amp;""=""),"",IF(COUNTIFS('الطلاب'!$A$6:$A$505,C1075&amp;"",'الطلاب'!$D$6:$D$505,B1075&amp;"")=0,"الطالب غير مسجل في المجموعة",""))</f>
        <v/>
      </c>
    </row>
    <row r="1076">
      <c r="A1076" s="13" t="n"/>
      <c r="B1076" s="5" t="n"/>
      <c r="C1076" s="5" t="n"/>
      <c r="D1076" s="5" t="n"/>
      <c r="E1076" s="5" t="n"/>
      <c r="F1076" s="6">
        <f>IF(C1076&amp;""="","",IFERROR(INDEX('الطلاب'!$B$6:$B$505,MATCH(C1076&amp;"",'الطلاب'!$A$6:$A$505,0))&amp;"","كود غير موجود"))</f>
        <v/>
      </c>
      <c r="G1076" s="6">
        <f>IF(OR(B1076&amp;""="",C1076&amp;""=""),"",IF(COUNTIFS('الطلاب'!$A$6:$A$505,C1076&amp;"",'الطلاب'!$D$6:$D$505,B1076&amp;"")=0,"الطالب غير مسجل في المجموعة",""))</f>
        <v/>
      </c>
    </row>
    <row r="1077">
      <c r="A1077" s="13" t="n"/>
      <c r="B1077" s="5" t="n"/>
      <c r="C1077" s="5" t="n"/>
      <c r="D1077" s="5" t="n"/>
      <c r="E1077" s="5" t="n"/>
      <c r="F1077" s="6">
        <f>IF(C1077&amp;""="","",IFERROR(INDEX('الطلاب'!$B$6:$B$505,MATCH(C1077&amp;"",'الطلاب'!$A$6:$A$505,0))&amp;"","كود غير موجود"))</f>
        <v/>
      </c>
      <c r="G1077" s="6">
        <f>IF(OR(B1077&amp;""="",C1077&amp;""=""),"",IF(COUNTIFS('الطلاب'!$A$6:$A$505,C1077&amp;"",'الطلاب'!$D$6:$D$505,B1077&amp;"")=0,"الطالب غير مسجل في المجموعة",""))</f>
        <v/>
      </c>
    </row>
    <row r="1078">
      <c r="A1078" s="13" t="n"/>
      <c r="B1078" s="5" t="n"/>
      <c r="C1078" s="5" t="n"/>
      <c r="D1078" s="5" t="n"/>
      <c r="E1078" s="5" t="n"/>
      <c r="F1078" s="6">
        <f>IF(C1078&amp;""="","",IFERROR(INDEX('الطلاب'!$B$6:$B$505,MATCH(C1078&amp;"",'الطلاب'!$A$6:$A$505,0))&amp;"","كود غير موجود"))</f>
        <v/>
      </c>
      <c r="G1078" s="6">
        <f>IF(OR(B1078&amp;""="",C1078&amp;""=""),"",IF(COUNTIFS('الطلاب'!$A$6:$A$505,C1078&amp;"",'الطلاب'!$D$6:$D$505,B1078&amp;"")=0,"الطالب غير مسجل في المجموعة",""))</f>
        <v/>
      </c>
    </row>
    <row r="1079">
      <c r="A1079" s="13" t="n"/>
      <c r="B1079" s="5" t="n"/>
      <c r="C1079" s="5" t="n"/>
      <c r="D1079" s="5" t="n"/>
      <c r="E1079" s="5" t="n"/>
      <c r="F1079" s="6">
        <f>IF(C1079&amp;""="","",IFERROR(INDEX('الطلاب'!$B$6:$B$505,MATCH(C1079&amp;"",'الطلاب'!$A$6:$A$505,0))&amp;"","كود غير موجود"))</f>
        <v/>
      </c>
      <c r="G1079" s="6">
        <f>IF(OR(B1079&amp;""="",C1079&amp;""=""),"",IF(COUNTIFS('الطلاب'!$A$6:$A$505,C1079&amp;"",'الطلاب'!$D$6:$D$505,B1079&amp;"")=0,"الطالب غير مسجل في المجموعة",""))</f>
        <v/>
      </c>
    </row>
    <row r="1080">
      <c r="A1080" s="13" t="n"/>
      <c r="B1080" s="5" t="n"/>
      <c r="C1080" s="5" t="n"/>
      <c r="D1080" s="5" t="n"/>
      <c r="E1080" s="5" t="n"/>
      <c r="F1080" s="6">
        <f>IF(C1080&amp;""="","",IFERROR(INDEX('الطلاب'!$B$6:$B$505,MATCH(C1080&amp;"",'الطلاب'!$A$6:$A$505,0))&amp;"","كود غير موجود"))</f>
        <v/>
      </c>
      <c r="G1080" s="6">
        <f>IF(OR(B1080&amp;""="",C1080&amp;""=""),"",IF(COUNTIFS('الطلاب'!$A$6:$A$505,C1080&amp;"",'الطلاب'!$D$6:$D$505,B1080&amp;"")=0,"الطالب غير مسجل في المجموعة",""))</f>
        <v/>
      </c>
    </row>
    <row r="1081">
      <c r="A1081" s="13" t="n"/>
      <c r="B1081" s="5" t="n"/>
      <c r="C1081" s="5" t="n"/>
      <c r="D1081" s="5" t="n"/>
      <c r="E1081" s="5" t="n"/>
      <c r="F1081" s="6">
        <f>IF(C1081&amp;""="","",IFERROR(INDEX('الطلاب'!$B$6:$B$505,MATCH(C1081&amp;"",'الطلاب'!$A$6:$A$505,0))&amp;"","كود غير موجود"))</f>
        <v/>
      </c>
      <c r="G1081" s="6">
        <f>IF(OR(B1081&amp;""="",C1081&amp;""=""),"",IF(COUNTIFS('الطلاب'!$A$6:$A$505,C1081&amp;"",'الطلاب'!$D$6:$D$505,B1081&amp;"")=0,"الطالب غير مسجل في المجموعة",""))</f>
        <v/>
      </c>
    </row>
    <row r="1082">
      <c r="A1082" s="13" t="n"/>
      <c r="B1082" s="5" t="n"/>
      <c r="C1082" s="5" t="n"/>
      <c r="D1082" s="5" t="n"/>
      <c r="E1082" s="5" t="n"/>
      <c r="F1082" s="6">
        <f>IF(C1082&amp;""="","",IFERROR(INDEX('الطلاب'!$B$6:$B$505,MATCH(C1082&amp;"",'الطلاب'!$A$6:$A$505,0))&amp;"","كود غير موجود"))</f>
        <v/>
      </c>
      <c r="G1082" s="6">
        <f>IF(OR(B1082&amp;""="",C1082&amp;""=""),"",IF(COUNTIFS('الطلاب'!$A$6:$A$505,C1082&amp;"",'الطلاب'!$D$6:$D$505,B1082&amp;"")=0,"الطالب غير مسجل في المجموعة",""))</f>
        <v/>
      </c>
    </row>
    <row r="1083">
      <c r="A1083" s="13" t="n"/>
      <c r="B1083" s="5" t="n"/>
      <c r="C1083" s="5" t="n"/>
      <c r="D1083" s="5" t="n"/>
      <c r="E1083" s="5" t="n"/>
      <c r="F1083" s="6">
        <f>IF(C1083&amp;""="","",IFERROR(INDEX('الطلاب'!$B$6:$B$505,MATCH(C1083&amp;"",'الطلاب'!$A$6:$A$505,0))&amp;"","كود غير موجود"))</f>
        <v/>
      </c>
      <c r="G1083" s="6">
        <f>IF(OR(B1083&amp;""="",C1083&amp;""=""),"",IF(COUNTIFS('الطلاب'!$A$6:$A$505,C1083&amp;"",'الطلاب'!$D$6:$D$505,B1083&amp;"")=0,"الطالب غير مسجل في المجموعة",""))</f>
        <v/>
      </c>
    </row>
    <row r="1084">
      <c r="A1084" s="13" t="n"/>
      <c r="B1084" s="5" t="n"/>
      <c r="C1084" s="5" t="n"/>
      <c r="D1084" s="5" t="n"/>
      <c r="E1084" s="5" t="n"/>
      <c r="F1084" s="6">
        <f>IF(C1084&amp;""="","",IFERROR(INDEX('الطلاب'!$B$6:$B$505,MATCH(C1084&amp;"",'الطلاب'!$A$6:$A$505,0))&amp;"","كود غير موجود"))</f>
        <v/>
      </c>
      <c r="G1084" s="6">
        <f>IF(OR(B1084&amp;""="",C1084&amp;""=""),"",IF(COUNTIFS('الطلاب'!$A$6:$A$505,C1084&amp;"",'الطلاب'!$D$6:$D$505,B1084&amp;"")=0,"الطالب غير مسجل في المجموعة",""))</f>
        <v/>
      </c>
    </row>
    <row r="1085">
      <c r="A1085" s="13" t="n"/>
      <c r="B1085" s="5" t="n"/>
      <c r="C1085" s="5" t="n"/>
      <c r="D1085" s="5" t="n"/>
      <c r="E1085" s="5" t="n"/>
      <c r="F1085" s="6">
        <f>IF(C1085&amp;""="","",IFERROR(INDEX('الطلاب'!$B$6:$B$505,MATCH(C1085&amp;"",'الطلاب'!$A$6:$A$505,0))&amp;"","كود غير موجود"))</f>
        <v/>
      </c>
      <c r="G1085" s="6">
        <f>IF(OR(B1085&amp;""="",C1085&amp;""=""),"",IF(COUNTIFS('الطلاب'!$A$6:$A$505,C1085&amp;"",'الطلاب'!$D$6:$D$505,B1085&amp;"")=0,"الطالب غير مسجل في المجموعة",""))</f>
        <v/>
      </c>
    </row>
    <row r="1086">
      <c r="A1086" s="13" t="n"/>
      <c r="B1086" s="5" t="n"/>
      <c r="C1086" s="5" t="n"/>
      <c r="D1086" s="5" t="n"/>
      <c r="E1086" s="5" t="n"/>
      <c r="F1086" s="6">
        <f>IF(C1086&amp;""="","",IFERROR(INDEX('الطلاب'!$B$6:$B$505,MATCH(C1086&amp;"",'الطلاب'!$A$6:$A$505,0))&amp;"","كود غير موجود"))</f>
        <v/>
      </c>
      <c r="G1086" s="6">
        <f>IF(OR(B1086&amp;""="",C1086&amp;""=""),"",IF(COUNTIFS('الطلاب'!$A$6:$A$505,C1086&amp;"",'الطلاب'!$D$6:$D$505,B1086&amp;"")=0,"الطالب غير مسجل في المجموعة",""))</f>
        <v/>
      </c>
    </row>
    <row r="1087">
      <c r="A1087" s="13" t="n"/>
      <c r="B1087" s="5" t="n"/>
      <c r="C1087" s="5" t="n"/>
      <c r="D1087" s="5" t="n"/>
      <c r="E1087" s="5" t="n"/>
      <c r="F1087" s="6">
        <f>IF(C1087&amp;""="","",IFERROR(INDEX('الطلاب'!$B$6:$B$505,MATCH(C1087&amp;"",'الطلاب'!$A$6:$A$505,0))&amp;"","كود غير موجود"))</f>
        <v/>
      </c>
      <c r="G1087" s="6">
        <f>IF(OR(B1087&amp;""="",C1087&amp;""=""),"",IF(COUNTIFS('الطلاب'!$A$6:$A$505,C1087&amp;"",'الطلاب'!$D$6:$D$505,B1087&amp;"")=0,"الطالب غير مسجل في المجموعة",""))</f>
        <v/>
      </c>
    </row>
    <row r="1088">
      <c r="A1088" s="13" t="n"/>
      <c r="B1088" s="5" t="n"/>
      <c r="C1088" s="5" t="n"/>
      <c r="D1088" s="5" t="n"/>
      <c r="E1088" s="5" t="n"/>
      <c r="F1088" s="6">
        <f>IF(C1088&amp;""="","",IFERROR(INDEX('الطلاب'!$B$6:$B$505,MATCH(C1088&amp;"",'الطلاب'!$A$6:$A$505,0))&amp;"","كود غير موجود"))</f>
        <v/>
      </c>
      <c r="G1088" s="6">
        <f>IF(OR(B1088&amp;""="",C1088&amp;""=""),"",IF(COUNTIFS('الطلاب'!$A$6:$A$505,C1088&amp;"",'الطلاب'!$D$6:$D$505,B1088&amp;"")=0,"الطالب غير مسجل في المجموعة",""))</f>
        <v/>
      </c>
    </row>
    <row r="1089">
      <c r="A1089" s="13" t="n"/>
      <c r="B1089" s="5" t="n"/>
      <c r="C1089" s="5" t="n"/>
      <c r="D1089" s="5" t="n"/>
      <c r="E1089" s="5" t="n"/>
      <c r="F1089" s="6">
        <f>IF(C1089&amp;""="","",IFERROR(INDEX('الطلاب'!$B$6:$B$505,MATCH(C1089&amp;"",'الطلاب'!$A$6:$A$505,0))&amp;"","كود غير موجود"))</f>
        <v/>
      </c>
      <c r="G1089" s="6">
        <f>IF(OR(B1089&amp;""="",C1089&amp;""=""),"",IF(COUNTIFS('الطلاب'!$A$6:$A$505,C1089&amp;"",'الطلاب'!$D$6:$D$505,B1089&amp;"")=0,"الطالب غير مسجل في المجموعة",""))</f>
        <v/>
      </c>
    </row>
    <row r="1090">
      <c r="A1090" s="13" t="n"/>
      <c r="B1090" s="5" t="n"/>
      <c r="C1090" s="5" t="n"/>
      <c r="D1090" s="5" t="n"/>
      <c r="E1090" s="5" t="n"/>
      <c r="F1090" s="6">
        <f>IF(C1090&amp;""="","",IFERROR(INDEX('الطلاب'!$B$6:$B$505,MATCH(C1090&amp;"",'الطلاب'!$A$6:$A$505,0))&amp;"","كود غير موجود"))</f>
        <v/>
      </c>
      <c r="G1090" s="6">
        <f>IF(OR(B1090&amp;""="",C1090&amp;""=""),"",IF(COUNTIFS('الطلاب'!$A$6:$A$505,C1090&amp;"",'الطلاب'!$D$6:$D$505,B1090&amp;"")=0,"الطالب غير مسجل في المجموعة",""))</f>
        <v/>
      </c>
    </row>
    <row r="1091">
      <c r="A1091" s="13" t="n"/>
      <c r="B1091" s="5" t="n"/>
      <c r="C1091" s="5" t="n"/>
      <c r="D1091" s="5" t="n"/>
      <c r="E1091" s="5" t="n"/>
      <c r="F1091" s="6">
        <f>IF(C1091&amp;""="","",IFERROR(INDEX('الطلاب'!$B$6:$B$505,MATCH(C1091&amp;"",'الطلاب'!$A$6:$A$505,0))&amp;"","كود غير موجود"))</f>
        <v/>
      </c>
      <c r="G1091" s="6">
        <f>IF(OR(B1091&amp;""="",C1091&amp;""=""),"",IF(COUNTIFS('الطلاب'!$A$6:$A$505,C1091&amp;"",'الطلاب'!$D$6:$D$505,B1091&amp;"")=0,"الطالب غير مسجل في المجموعة",""))</f>
        <v/>
      </c>
    </row>
    <row r="1092">
      <c r="A1092" s="13" t="n"/>
      <c r="B1092" s="5" t="n"/>
      <c r="C1092" s="5" t="n"/>
      <c r="D1092" s="5" t="n"/>
      <c r="E1092" s="5" t="n"/>
      <c r="F1092" s="6">
        <f>IF(C1092&amp;""="","",IFERROR(INDEX('الطلاب'!$B$6:$B$505,MATCH(C1092&amp;"",'الطلاب'!$A$6:$A$505,0))&amp;"","كود غير موجود"))</f>
        <v/>
      </c>
      <c r="G1092" s="6">
        <f>IF(OR(B1092&amp;""="",C1092&amp;""=""),"",IF(COUNTIFS('الطلاب'!$A$6:$A$505,C1092&amp;"",'الطلاب'!$D$6:$D$505,B1092&amp;"")=0,"الطالب غير مسجل في المجموعة",""))</f>
        <v/>
      </c>
    </row>
    <row r="1093">
      <c r="A1093" s="13" t="n"/>
      <c r="B1093" s="5" t="n"/>
      <c r="C1093" s="5" t="n"/>
      <c r="D1093" s="5" t="n"/>
      <c r="E1093" s="5" t="n"/>
      <c r="F1093" s="6">
        <f>IF(C1093&amp;""="","",IFERROR(INDEX('الطلاب'!$B$6:$B$505,MATCH(C1093&amp;"",'الطلاب'!$A$6:$A$505,0))&amp;"","كود غير موجود"))</f>
        <v/>
      </c>
      <c r="G1093" s="6">
        <f>IF(OR(B1093&amp;""="",C1093&amp;""=""),"",IF(COUNTIFS('الطلاب'!$A$6:$A$505,C1093&amp;"",'الطلاب'!$D$6:$D$505,B1093&amp;"")=0,"الطالب غير مسجل في المجموعة",""))</f>
        <v/>
      </c>
    </row>
    <row r="1094">
      <c r="A1094" s="13" t="n"/>
      <c r="B1094" s="5" t="n"/>
      <c r="C1094" s="5" t="n"/>
      <c r="D1094" s="5" t="n"/>
      <c r="E1094" s="5" t="n"/>
      <c r="F1094" s="6">
        <f>IF(C1094&amp;""="","",IFERROR(INDEX('الطلاب'!$B$6:$B$505,MATCH(C1094&amp;"",'الطلاب'!$A$6:$A$505,0))&amp;"","كود غير موجود"))</f>
        <v/>
      </c>
      <c r="G1094" s="6">
        <f>IF(OR(B1094&amp;""="",C1094&amp;""=""),"",IF(COUNTIFS('الطلاب'!$A$6:$A$505,C1094&amp;"",'الطلاب'!$D$6:$D$505,B1094&amp;"")=0,"الطالب غير مسجل في المجموعة",""))</f>
        <v/>
      </c>
    </row>
    <row r="1095">
      <c r="A1095" s="13" t="n"/>
      <c r="B1095" s="5" t="n"/>
      <c r="C1095" s="5" t="n"/>
      <c r="D1095" s="5" t="n"/>
      <c r="E1095" s="5" t="n"/>
      <c r="F1095" s="6">
        <f>IF(C1095&amp;""="","",IFERROR(INDEX('الطلاب'!$B$6:$B$505,MATCH(C1095&amp;"",'الطلاب'!$A$6:$A$505,0))&amp;"","كود غير موجود"))</f>
        <v/>
      </c>
      <c r="G1095" s="6">
        <f>IF(OR(B1095&amp;""="",C1095&amp;""=""),"",IF(COUNTIFS('الطلاب'!$A$6:$A$505,C1095&amp;"",'الطلاب'!$D$6:$D$505,B1095&amp;"")=0,"الطالب غير مسجل في المجموعة",""))</f>
        <v/>
      </c>
    </row>
    <row r="1096">
      <c r="A1096" s="13" t="n"/>
      <c r="B1096" s="5" t="n"/>
      <c r="C1096" s="5" t="n"/>
      <c r="D1096" s="5" t="n"/>
      <c r="E1096" s="5" t="n"/>
      <c r="F1096" s="6">
        <f>IF(C1096&amp;""="","",IFERROR(INDEX('الطلاب'!$B$6:$B$505,MATCH(C1096&amp;"",'الطلاب'!$A$6:$A$505,0))&amp;"","كود غير موجود"))</f>
        <v/>
      </c>
      <c r="G1096" s="6">
        <f>IF(OR(B1096&amp;""="",C1096&amp;""=""),"",IF(COUNTIFS('الطلاب'!$A$6:$A$505,C1096&amp;"",'الطلاب'!$D$6:$D$505,B1096&amp;"")=0,"الطالب غير مسجل في المجموعة",""))</f>
        <v/>
      </c>
    </row>
    <row r="1097">
      <c r="A1097" s="13" t="n"/>
      <c r="B1097" s="5" t="n"/>
      <c r="C1097" s="5" t="n"/>
      <c r="D1097" s="5" t="n"/>
      <c r="E1097" s="5" t="n"/>
      <c r="F1097" s="6">
        <f>IF(C1097&amp;""="","",IFERROR(INDEX('الطلاب'!$B$6:$B$505,MATCH(C1097&amp;"",'الطلاب'!$A$6:$A$505,0))&amp;"","كود غير موجود"))</f>
        <v/>
      </c>
      <c r="G1097" s="6">
        <f>IF(OR(B1097&amp;""="",C1097&amp;""=""),"",IF(COUNTIFS('الطلاب'!$A$6:$A$505,C1097&amp;"",'الطلاب'!$D$6:$D$505,B1097&amp;"")=0,"الطالب غير مسجل في المجموعة",""))</f>
        <v/>
      </c>
    </row>
    <row r="1098">
      <c r="A1098" s="13" t="n"/>
      <c r="B1098" s="5" t="n"/>
      <c r="C1098" s="5" t="n"/>
      <c r="D1098" s="5" t="n"/>
      <c r="E1098" s="5" t="n"/>
      <c r="F1098" s="6">
        <f>IF(C1098&amp;""="","",IFERROR(INDEX('الطلاب'!$B$6:$B$505,MATCH(C1098&amp;"",'الطلاب'!$A$6:$A$505,0))&amp;"","كود غير موجود"))</f>
        <v/>
      </c>
      <c r="G1098" s="6">
        <f>IF(OR(B1098&amp;""="",C1098&amp;""=""),"",IF(COUNTIFS('الطلاب'!$A$6:$A$505,C1098&amp;"",'الطلاب'!$D$6:$D$505,B1098&amp;"")=0,"الطالب غير مسجل في المجموعة",""))</f>
        <v/>
      </c>
    </row>
    <row r="1099">
      <c r="A1099" s="13" t="n"/>
      <c r="B1099" s="5" t="n"/>
      <c r="C1099" s="5" t="n"/>
      <c r="D1099" s="5" t="n"/>
      <c r="E1099" s="5" t="n"/>
      <c r="F1099" s="6">
        <f>IF(C1099&amp;""="","",IFERROR(INDEX('الطلاب'!$B$6:$B$505,MATCH(C1099&amp;"",'الطلاب'!$A$6:$A$505,0))&amp;"","كود غير موجود"))</f>
        <v/>
      </c>
      <c r="G1099" s="6">
        <f>IF(OR(B1099&amp;""="",C1099&amp;""=""),"",IF(COUNTIFS('الطلاب'!$A$6:$A$505,C1099&amp;"",'الطلاب'!$D$6:$D$505,B1099&amp;"")=0,"الطالب غير مسجل في المجموعة",""))</f>
        <v/>
      </c>
    </row>
    <row r="1100">
      <c r="A1100" s="13" t="n"/>
      <c r="B1100" s="5" t="n"/>
      <c r="C1100" s="5" t="n"/>
      <c r="D1100" s="5" t="n"/>
      <c r="E1100" s="5" t="n"/>
      <c r="F1100" s="6">
        <f>IF(C1100&amp;""="","",IFERROR(INDEX('الطلاب'!$B$6:$B$505,MATCH(C1100&amp;"",'الطلاب'!$A$6:$A$505,0))&amp;"","كود غير موجود"))</f>
        <v/>
      </c>
      <c r="G1100" s="6">
        <f>IF(OR(B1100&amp;""="",C1100&amp;""=""),"",IF(COUNTIFS('الطلاب'!$A$6:$A$505,C1100&amp;"",'الطلاب'!$D$6:$D$505,B1100&amp;"")=0,"الطالب غير مسجل في المجموعة",""))</f>
        <v/>
      </c>
    </row>
    <row r="1101">
      <c r="A1101" s="13" t="n"/>
      <c r="B1101" s="5" t="n"/>
      <c r="C1101" s="5" t="n"/>
      <c r="D1101" s="5" t="n"/>
      <c r="E1101" s="5" t="n"/>
      <c r="F1101" s="6">
        <f>IF(C1101&amp;""="","",IFERROR(INDEX('الطلاب'!$B$6:$B$505,MATCH(C1101&amp;"",'الطلاب'!$A$6:$A$505,0))&amp;"","كود غير موجود"))</f>
        <v/>
      </c>
      <c r="G1101" s="6">
        <f>IF(OR(B1101&amp;""="",C1101&amp;""=""),"",IF(COUNTIFS('الطلاب'!$A$6:$A$505,C1101&amp;"",'الطلاب'!$D$6:$D$505,B1101&amp;"")=0,"الطالب غير مسجل في المجموعة",""))</f>
        <v/>
      </c>
    </row>
    <row r="1102">
      <c r="A1102" s="13" t="n"/>
      <c r="B1102" s="5" t="n"/>
      <c r="C1102" s="5" t="n"/>
      <c r="D1102" s="5" t="n"/>
      <c r="E1102" s="5" t="n"/>
      <c r="F1102" s="6">
        <f>IF(C1102&amp;""="","",IFERROR(INDEX('الطلاب'!$B$6:$B$505,MATCH(C1102&amp;"",'الطلاب'!$A$6:$A$505,0))&amp;"","كود غير موجود"))</f>
        <v/>
      </c>
      <c r="G1102" s="6">
        <f>IF(OR(B1102&amp;""="",C1102&amp;""=""),"",IF(COUNTIFS('الطلاب'!$A$6:$A$505,C1102&amp;"",'الطلاب'!$D$6:$D$505,B1102&amp;"")=0,"الطالب غير مسجل في المجموعة",""))</f>
        <v/>
      </c>
    </row>
    <row r="1103">
      <c r="A1103" s="13" t="n"/>
      <c r="B1103" s="5" t="n"/>
      <c r="C1103" s="5" t="n"/>
      <c r="D1103" s="5" t="n"/>
      <c r="E1103" s="5" t="n"/>
      <c r="F1103" s="6">
        <f>IF(C1103&amp;""="","",IFERROR(INDEX('الطلاب'!$B$6:$B$505,MATCH(C1103&amp;"",'الطلاب'!$A$6:$A$505,0))&amp;"","كود غير موجود"))</f>
        <v/>
      </c>
      <c r="G1103" s="6">
        <f>IF(OR(B1103&amp;""="",C1103&amp;""=""),"",IF(COUNTIFS('الطلاب'!$A$6:$A$505,C1103&amp;"",'الطلاب'!$D$6:$D$505,B1103&amp;"")=0,"الطالب غير مسجل في المجموعة",""))</f>
        <v/>
      </c>
    </row>
    <row r="1104">
      <c r="A1104" s="13" t="n"/>
      <c r="B1104" s="5" t="n"/>
      <c r="C1104" s="5" t="n"/>
      <c r="D1104" s="5" t="n"/>
      <c r="E1104" s="5" t="n"/>
      <c r="F1104" s="6">
        <f>IF(C1104&amp;""="","",IFERROR(INDEX('الطلاب'!$B$6:$B$505,MATCH(C1104&amp;"",'الطلاب'!$A$6:$A$505,0))&amp;"","كود غير موجود"))</f>
        <v/>
      </c>
      <c r="G1104" s="6">
        <f>IF(OR(B1104&amp;""="",C1104&amp;""=""),"",IF(COUNTIFS('الطلاب'!$A$6:$A$505,C1104&amp;"",'الطلاب'!$D$6:$D$505,B1104&amp;"")=0,"الطالب غير مسجل في المجموعة",""))</f>
        <v/>
      </c>
    </row>
    <row r="1105">
      <c r="A1105" s="13" t="n"/>
      <c r="B1105" s="5" t="n"/>
      <c r="C1105" s="5" t="n"/>
      <c r="D1105" s="5" t="n"/>
      <c r="E1105" s="5" t="n"/>
      <c r="F1105" s="6">
        <f>IF(C1105&amp;""="","",IFERROR(INDEX('الطلاب'!$B$6:$B$505,MATCH(C1105&amp;"",'الطلاب'!$A$6:$A$505,0))&amp;"","كود غير موجود"))</f>
        <v/>
      </c>
      <c r="G1105" s="6">
        <f>IF(OR(B1105&amp;""="",C1105&amp;""=""),"",IF(COUNTIFS('الطلاب'!$A$6:$A$505,C1105&amp;"",'الطلاب'!$D$6:$D$505,B1105&amp;"")=0,"الطالب غير مسجل في المجموعة",""))</f>
        <v/>
      </c>
    </row>
    <row r="1106">
      <c r="A1106" s="13" t="n"/>
      <c r="B1106" s="5" t="n"/>
      <c r="C1106" s="5" t="n"/>
      <c r="D1106" s="5" t="n"/>
      <c r="E1106" s="5" t="n"/>
      <c r="F1106" s="6">
        <f>IF(C1106&amp;""="","",IFERROR(INDEX('الطلاب'!$B$6:$B$505,MATCH(C1106&amp;"",'الطلاب'!$A$6:$A$505,0))&amp;"","كود غير موجود"))</f>
        <v/>
      </c>
      <c r="G1106" s="6">
        <f>IF(OR(B1106&amp;""="",C1106&amp;""=""),"",IF(COUNTIFS('الطلاب'!$A$6:$A$505,C1106&amp;"",'الطلاب'!$D$6:$D$505,B1106&amp;"")=0,"الطالب غير مسجل في المجموعة",""))</f>
        <v/>
      </c>
    </row>
    <row r="1107">
      <c r="A1107" s="13" t="n"/>
      <c r="B1107" s="5" t="n"/>
      <c r="C1107" s="5" t="n"/>
      <c r="D1107" s="5" t="n"/>
      <c r="E1107" s="5" t="n"/>
      <c r="F1107" s="6">
        <f>IF(C1107&amp;""="","",IFERROR(INDEX('الطلاب'!$B$6:$B$505,MATCH(C1107&amp;"",'الطلاب'!$A$6:$A$505,0))&amp;"","كود غير موجود"))</f>
        <v/>
      </c>
      <c r="G1107" s="6">
        <f>IF(OR(B1107&amp;""="",C1107&amp;""=""),"",IF(COUNTIFS('الطلاب'!$A$6:$A$505,C1107&amp;"",'الطلاب'!$D$6:$D$505,B1107&amp;"")=0,"الطالب غير مسجل في المجموعة",""))</f>
        <v/>
      </c>
    </row>
    <row r="1108">
      <c r="A1108" s="13" t="n"/>
      <c r="B1108" s="5" t="n"/>
      <c r="C1108" s="5" t="n"/>
      <c r="D1108" s="5" t="n"/>
      <c r="E1108" s="5" t="n"/>
      <c r="F1108" s="6">
        <f>IF(C1108&amp;""="","",IFERROR(INDEX('الطلاب'!$B$6:$B$505,MATCH(C1108&amp;"",'الطلاب'!$A$6:$A$505,0))&amp;"","كود غير موجود"))</f>
        <v/>
      </c>
      <c r="G1108" s="6">
        <f>IF(OR(B1108&amp;""="",C1108&amp;""=""),"",IF(COUNTIFS('الطلاب'!$A$6:$A$505,C1108&amp;"",'الطلاب'!$D$6:$D$505,B1108&amp;"")=0,"الطالب غير مسجل في المجموعة",""))</f>
        <v/>
      </c>
    </row>
    <row r="1109">
      <c r="A1109" s="13" t="n"/>
      <c r="B1109" s="5" t="n"/>
      <c r="C1109" s="5" t="n"/>
      <c r="D1109" s="5" t="n"/>
      <c r="E1109" s="5" t="n"/>
      <c r="F1109" s="6">
        <f>IF(C1109&amp;""="","",IFERROR(INDEX('الطلاب'!$B$6:$B$505,MATCH(C1109&amp;"",'الطلاب'!$A$6:$A$505,0))&amp;"","كود غير موجود"))</f>
        <v/>
      </c>
      <c r="G1109" s="6">
        <f>IF(OR(B1109&amp;""="",C1109&amp;""=""),"",IF(COUNTIFS('الطلاب'!$A$6:$A$505,C1109&amp;"",'الطلاب'!$D$6:$D$505,B1109&amp;"")=0,"الطالب غير مسجل في المجموعة",""))</f>
        <v/>
      </c>
    </row>
    <row r="1110">
      <c r="A1110" s="13" t="n"/>
      <c r="B1110" s="5" t="n"/>
      <c r="C1110" s="5" t="n"/>
      <c r="D1110" s="5" t="n"/>
      <c r="E1110" s="5" t="n"/>
      <c r="F1110" s="6">
        <f>IF(C1110&amp;""="","",IFERROR(INDEX('الطلاب'!$B$6:$B$505,MATCH(C1110&amp;"",'الطلاب'!$A$6:$A$505,0))&amp;"","كود غير موجود"))</f>
        <v/>
      </c>
      <c r="G1110" s="6">
        <f>IF(OR(B1110&amp;""="",C1110&amp;""=""),"",IF(COUNTIFS('الطلاب'!$A$6:$A$505,C1110&amp;"",'الطلاب'!$D$6:$D$505,B1110&amp;"")=0,"الطالب غير مسجل في المجموعة",""))</f>
        <v/>
      </c>
    </row>
    <row r="1111">
      <c r="A1111" s="13" t="n"/>
      <c r="B1111" s="5" t="n"/>
      <c r="C1111" s="5" t="n"/>
      <c r="D1111" s="5" t="n"/>
      <c r="E1111" s="5" t="n"/>
      <c r="F1111" s="6">
        <f>IF(C1111&amp;""="","",IFERROR(INDEX('الطلاب'!$B$6:$B$505,MATCH(C1111&amp;"",'الطلاب'!$A$6:$A$505,0))&amp;"","كود غير موجود"))</f>
        <v/>
      </c>
      <c r="G1111" s="6">
        <f>IF(OR(B1111&amp;""="",C1111&amp;""=""),"",IF(COUNTIFS('الطلاب'!$A$6:$A$505,C1111&amp;"",'الطلاب'!$D$6:$D$505,B1111&amp;"")=0,"الطالب غير مسجل في المجموعة",""))</f>
        <v/>
      </c>
    </row>
    <row r="1112">
      <c r="A1112" s="13" t="n"/>
      <c r="B1112" s="5" t="n"/>
      <c r="C1112" s="5" t="n"/>
      <c r="D1112" s="5" t="n"/>
      <c r="E1112" s="5" t="n"/>
      <c r="F1112" s="6">
        <f>IF(C1112&amp;""="","",IFERROR(INDEX('الطلاب'!$B$6:$B$505,MATCH(C1112&amp;"",'الطلاب'!$A$6:$A$505,0))&amp;"","كود غير موجود"))</f>
        <v/>
      </c>
      <c r="G1112" s="6">
        <f>IF(OR(B1112&amp;""="",C1112&amp;""=""),"",IF(COUNTIFS('الطلاب'!$A$6:$A$505,C1112&amp;"",'الطلاب'!$D$6:$D$505,B1112&amp;"")=0,"الطالب غير مسجل في المجموعة",""))</f>
        <v/>
      </c>
    </row>
    <row r="1113">
      <c r="A1113" s="13" t="n"/>
      <c r="B1113" s="5" t="n"/>
      <c r="C1113" s="5" t="n"/>
      <c r="D1113" s="5" t="n"/>
      <c r="E1113" s="5" t="n"/>
      <c r="F1113" s="6">
        <f>IF(C1113&amp;""="","",IFERROR(INDEX('الطلاب'!$B$6:$B$505,MATCH(C1113&amp;"",'الطلاب'!$A$6:$A$505,0))&amp;"","كود غير موجود"))</f>
        <v/>
      </c>
      <c r="G1113" s="6">
        <f>IF(OR(B1113&amp;""="",C1113&amp;""=""),"",IF(COUNTIFS('الطلاب'!$A$6:$A$505,C1113&amp;"",'الطلاب'!$D$6:$D$505,B1113&amp;"")=0,"الطالب غير مسجل في المجموعة",""))</f>
        <v/>
      </c>
    </row>
    <row r="1114">
      <c r="A1114" s="13" t="n"/>
      <c r="B1114" s="5" t="n"/>
      <c r="C1114" s="5" t="n"/>
      <c r="D1114" s="5" t="n"/>
      <c r="E1114" s="5" t="n"/>
      <c r="F1114" s="6">
        <f>IF(C1114&amp;""="","",IFERROR(INDEX('الطلاب'!$B$6:$B$505,MATCH(C1114&amp;"",'الطلاب'!$A$6:$A$505,0))&amp;"","كود غير موجود"))</f>
        <v/>
      </c>
      <c r="G1114" s="6">
        <f>IF(OR(B1114&amp;""="",C1114&amp;""=""),"",IF(COUNTIFS('الطلاب'!$A$6:$A$505,C1114&amp;"",'الطلاب'!$D$6:$D$505,B1114&amp;"")=0,"الطالب غير مسجل في المجموعة",""))</f>
        <v/>
      </c>
    </row>
    <row r="1115">
      <c r="A1115" s="13" t="n"/>
      <c r="B1115" s="5" t="n"/>
      <c r="C1115" s="5" t="n"/>
      <c r="D1115" s="5" t="n"/>
      <c r="E1115" s="5" t="n"/>
      <c r="F1115" s="6">
        <f>IF(C1115&amp;""="","",IFERROR(INDEX('الطلاب'!$B$6:$B$505,MATCH(C1115&amp;"",'الطلاب'!$A$6:$A$505,0))&amp;"","كود غير موجود"))</f>
        <v/>
      </c>
      <c r="G1115" s="6">
        <f>IF(OR(B1115&amp;""="",C1115&amp;""=""),"",IF(COUNTIFS('الطلاب'!$A$6:$A$505,C1115&amp;"",'الطلاب'!$D$6:$D$505,B1115&amp;"")=0,"الطالب غير مسجل في المجموعة",""))</f>
        <v/>
      </c>
    </row>
    <row r="1116">
      <c r="A1116" s="13" t="n"/>
      <c r="B1116" s="5" t="n"/>
      <c r="C1116" s="5" t="n"/>
      <c r="D1116" s="5" t="n"/>
      <c r="E1116" s="5" t="n"/>
      <c r="F1116" s="6">
        <f>IF(C1116&amp;""="","",IFERROR(INDEX('الطلاب'!$B$6:$B$505,MATCH(C1116&amp;"",'الطلاب'!$A$6:$A$505,0))&amp;"","كود غير موجود"))</f>
        <v/>
      </c>
      <c r="G1116" s="6">
        <f>IF(OR(B1116&amp;""="",C1116&amp;""=""),"",IF(COUNTIFS('الطلاب'!$A$6:$A$505,C1116&amp;"",'الطلاب'!$D$6:$D$505,B1116&amp;"")=0,"الطالب غير مسجل في المجموعة",""))</f>
        <v/>
      </c>
    </row>
    <row r="1117">
      <c r="A1117" s="13" t="n"/>
      <c r="B1117" s="5" t="n"/>
      <c r="C1117" s="5" t="n"/>
      <c r="D1117" s="5" t="n"/>
      <c r="E1117" s="5" t="n"/>
      <c r="F1117" s="6">
        <f>IF(C1117&amp;""="","",IFERROR(INDEX('الطلاب'!$B$6:$B$505,MATCH(C1117&amp;"",'الطلاب'!$A$6:$A$505,0))&amp;"","كود غير موجود"))</f>
        <v/>
      </c>
      <c r="G1117" s="6">
        <f>IF(OR(B1117&amp;""="",C1117&amp;""=""),"",IF(COUNTIFS('الطلاب'!$A$6:$A$505,C1117&amp;"",'الطلاب'!$D$6:$D$505,B1117&amp;"")=0,"الطالب غير مسجل في المجموعة",""))</f>
        <v/>
      </c>
    </row>
    <row r="1118">
      <c r="A1118" s="13" t="n"/>
      <c r="B1118" s="5" t="n"/>
      <c r="C1118" s="5" t="n"/>
      <c r="D1118" s="5" t="n"/>
      <c r="E1118" s="5" t="n"/>
      <c r="F1118" s="6">
        <f>IF(C1118&amp;""="","",IFERROR(INDEX('الطلاب'!$B$6:$B$505,MATCH(C1118&amp;"",'الطلاب'!$A$6:$A$505,0))&amp;"","كود غير موجود"))</f>
        <v/>
      </c>
      <c r="G1118" s="6">
        <f>IF(OR(B1118&amp;""="",C1118&amp;""=""),"",IF(COUNTIFS('الطلاب'!$A$6:$A$505,C1118&amp;"",'الطلاب'!$D$6:$D$505,B1118&amp;"")=0,"الطالب غير مسجل في المجموعة",""))</f>
        <v/>
      </c>
    </row>
    <row r="1119">
      <c r="A1119" s="13" t="n"/>
      <c r="B1119" s="5" t="n"/>
      <c r="C1119" s="5" t="n"/>
      <c r="D1119" s="5" t="n"/>
      <c r="E1119" s="5" t="n"/>
      <c r="F1119" s="6">
        <f>IF(C1119&amp;""="","",IFERROR(INDEX('الطلاب'!$B$6:$B$505,MATCH(C1119&amp;"",'الطلاب'!$A$6:$A$505,0))&amp;"","كود غير موجود"))</f>
        <v/>
      </c>
      <c r="G1119" s="6">
        <f>IF(OR(B1119&amp;""="",C1119&amp;""=""),"",IF(COUNTIFS('الطلاب'!$A$6:$A$505,C1119&amp;"",'الطلاب'!$D$6:$D$505,B1119&amp;"")=0,"الطالب غير مسجل في المجموعة",""))</f>
        <v/>
      </c>
    </row>
    <row r="1120">
      <c r="A1120" s="13" t="n"/>
      <c r="B1120" s="5" t="n"/>
      <c r="C1120" s="5" t="n"/>
      <c r="D1120" s="5" t="n"/>
      <c r="E1120" s="5" t="n"/>
      <c r="F1120" s="6">
        <f>IF(C1120&amp;""="","",IFERROR(INDEX('الطلاب'!$B$6:$B$505,MATCH(C1120&amp;"",'الطلاب'!$A$6:$A$505,0))&amp;"","كود غير موجود"))</f>
        <v/>
      </c>
      <c r="G1120" s="6">
        <f>IF(OR(B1120&amp;""="",C1120&amp;""=""),"",IF(COUNTIFS('الطلاب'!$A$6:$A$505,C1120&amp;"",'الطلاب'!$D$6:$D$505,B1120&amp;"")=0,"الطالب غير مسجل في المجموعة",""))</f>
        <v/>
      </c>
    </row>
    <row r="1121">
      <c r="A1121" s="13" t="n"/>
      <c r="B1121" s="5" t="n"/>
      <c r="C1121" s="5" t="n"/>
      <c r="D1121" s="5" t="n"/>
      <c r="E1121" s="5" t="n"/>
      <c r="F1121" s="6">
        <f>IF(C1121&amp;""="","",IFERROR(INDEX('الطلاب'!$B$6:$B$505,MATCH(C1121&amp;"",'الطلاب'!$A$6:$A$505,0))&amp;"","كود غير موجود"))</f>
        <v/>
      </c>
      <c r="G1121" s="6">
        <f>IF(OR(B1121&amp;""="",C1121&amp;""=""),"",IF(COUNTIFS('الطلاب'!$A$6:$A$505,C1121&amp;"",'الطلاب'!$D$6:$D$505,B1121&amp;"")=0,"الطالب غير مسجل في المجموعة",""))</f>
        <v/>
      </c>
    </row>
    <row r="1122">
      <c r="A1122" s="13" t="n"/>
      <c r="B1122" s="5" t="n"/>
      <c r="C1122" s="5" t="n"/>
      <c r="D1122" s="5" t="n"/>
      <c r="E1122" s="5" t="n"/>
      <c r="F1122" s="6">
        <f>IF(C1122&amp;""="","",IFERROR(INDEX('الطلاب'!$B$6:$B$505,MATCH(C1122&amp;"",'الطلاب'!$A$6:$A$505,0))&amp;"","كود غير موجود"))</f>
        <v/>
      </c>
      <c r="G1122" s="6">
        <f>IF(OR(B1122&amp;""="",C1122&amp;""=""),"",IF(COUNTIFS('الطلاب'!$A$6:$A$505,C1122&amp;"",'الطلاب'!$D$6:$D$505,B1122&amp;"")=0,"الطالب غير مسجل في المجموعة",""))</f>
        <v/>
      </c>
    </row>
    <row r="1123">
      <c r="A1123" s="13" t="n"/>
      <c r="B1123" s="5" t="n"/>
      <c r="C1123" s="5" t="n"/>
      <c r="D1123" s="5" t="n"/>
      <c r="E1123" s="5" t="n"/>
      <c r="F1123" s="6">
        <f>IF(C1123&amp;""="","",IFERROR(INDEX('الطلاب'!$B$6:$B$505,MATCH(C1123&amp;"",'الطلاب'!$A$6:$A$505,0))&amp;"","كود غير موجود"))</f>
        <v/>
      </c>
      <c r="G1123" s="6">
        <f>IF(OR(B1123&amp;""="",C1123&amp;""=""),"",IF(COUNTIFS('الطلاب'!$A$6:$A$505,C1123&amp;"",'الطلاب'!$D$6:$D$505,B1123&amp;"")=0,"الطالب غير مسجل في المجموعة",""))</f>
        <v/>
      </c>
    </row>
    <row r="1124">
      <c r="A1124" s="13" t="n"/>
      <c r="B1124" s="5" t="n"/>
      <c r="C1124" s="5" t="n"/>
      <c r="D1124" s="5" t="n"/>
      <c r="E1124" s="5" t="n"/>
      <c r="F1124" s="6">
        <f>IF(C1124&amp;""="","",IFERROR(INDEX('الطلاب'!$B$6:$B$505,MATCH(C1124&amp;"",'الطلاب'!$A$6:$A$505,0))&amp;"","كود غير موجود"))</f>
        <v/>
      </c>
      <c r="G1124" s="6">
        <f>IF(OR(B1124&amp;""="",C1124&amp;""=""),"",IF(COUNTIFS('الطلاب'!$A$6:$A$505,C1124&amp;"",'الطلاب'!$D$6:$D$505,B1124&amp;"")=0,"الطالب غير مسجل في المجموعة",""))</f>
        <v/>
      </c>
    </row>
    <row r="1125">
      <c r="A1125" s="13" t="n"/>
      <c r="B1125" s="5" t="n"/>
      <c r="C1125" s="5" t="n"/>
      <c r="D1125" s="5" t="n"/>
      <c r="E1125" s="5" t="n"/>
      <c r="F1125" s="6">
        <f>IF(C1125&amp;""="","",IFERROR(INDEX('الطلاب'!$B$6:$B$505,MATCH(C1125&amp;"",'الطلاب'!$A$6:$A$505,0))&amp;"","كود غير موجود"))</f>
        <v/>
      </c>
      <c r="G1125" s="6">
        <f>IF(OR(B1125&amp;""="",C1125&amp;""=""),"",IF(COUNTIFS('الطلاب'!$A$6:$A$505,C1125&amp;"",'الطلاب'!$D$6:$D$505,B1125&amp;"")=0,"الطالب غير مسجل في المجموعة",""))</f>
        <v/>
      </c>
    </row>
    <row r="1126">
      <c r="A1126" s="13" t="n"/>
      <c r="B1126" s="5" t="n"/>
      <c r="C1126" s="5" t="n"/>
      <c r="D1126" s="5" t="n"/>
      <c r="E1126" s="5" t="n"/>
      <c r="F1126" s="6">
        <f>IF(C1126&amp;""="","",IFERROR(INDEX('الطلاب'!$B$6:$B$505,MATCH(C1126&amp;"",'الطلاب'!$A$6:$A$505,0))&amp;"","كود غير موجود"))</f>
        <v/>
      </c>
      <c r="G1126" s="6">
        <f>IF(OR(B1126&amp;""="",C1126&amp;""=""),"",IF(COUNTIFS('الطلاب'!$A$6:$A$505,C1126&amp;"",'الطلاب'!$D$6:$D$505,B1126&amp;"")=0,"الطالب غير مسجل في المجموعة",""))</f>
        <v/>
      </c>
    </row>
    <row r="1127">
      <c r="A1127" s="13" t="n"/>
      <c r="B1127" s="5" t="n"/>
      <c r="C1127" s="5" t="n"/>
      <c r="D1127" s="5" t="n"/>
      <c r="E1127" s="5" t="n"/>
      <c r="F1127" s="6">
        <f>IF(C1127&amp;""="","",IFERROR(INDEX('الطلاب'!$B$6:$B$505,MATCH(C1127&amp;"",'الطلاب'!$A$6:$A$505,0))&amp;"","كود غير موجود"))</f>
        <v/>
      </c>
      <c r="G1127" s="6">
        <f>IF(OR(B1127&amp;""="",C1127&amp;""=""),"",IF(COUNTIFS('الطلاب'!$A$6:$A$505,C1127&amp;"",'الطلاب'!$D$6:$D$505,B1127&amp;"")=0,"الطالب غير مسجل في المجموعة",""))</f>
        <v/>
      </c>
    </row>
    <row r="1128">
      <c r="A1128" s="13" t="n"/>
      <c r="B1128" s="5" t="n"/>
      <c r="C1128" s="5" t="n"/>
      <c r="D1128" s="5" t="n"/>
      <c r="E1128" s="5" t="n"/>
      <c r="F1128" s="6">
        <f>IF(C1128&amp;""="","",IFERROR(INDEX('الطلاب'!$B$6:$B$505,MATCH(C1128&amp;"",'الطلاب'!$A$6:$A$505,0))&amp;"","كود غير موجود"))</f>
        <v/>
      </c>
      <c r="G1128" s="6">
        <f>IF(OR(B1128&amp;""="",C1128&amp;""=""),"",IF(COUNTIFS('الطلاب'!$A$6:$A$505,C1128&amp;"",'الطلاب'!$D$6:$D$505,B1128&amp;"")=0,"الطالب غير مسجل في المجموعة",""))</f>
        <v/>
      </c>
    </row>
    <row r="1129">
      <c r="A1129" s="13" t="n"/>
      <c r="B1129" s="5" t="n"/>
      <c r="C1129" s="5" t="n"/>
      <c r="D1129" s="5" t="n"/>
      <c r="E1129" s="5" t="n"/>
      <c r="F1129" s="6">
        <f>IF(C1129&amp;""="","",IFERROR(INDEX('الطلاب'!$B$6:$B$505,MATCH(C1129&amp;"",'الطلاب'!$A$6:$A$505,0))&amp;"","كود غير موجود"))</f>
        <v/>
      </c>
      <c r="G1129" s="6">
        <f>IF(OR(B1129&amp;""="",C1129&amp;""=""),"",IF(COUNTIFS('الطلاب'!$A$6:$A$505,C1129&amp;"",'الطلاب'!$D$6:$D$505,B1129&amp;"")=0,"الطالب غير مسجل في المجموعة",""))</f>
        <v/>
      </c>
    </row>
    <row r="1130">
      <c r="A1130" s="13" t="n"/>
      <c r="B1130" s="5" t="n"/>
      <c r="C1130" s="5" t="n"/>
      <c r="D1130" s="5" t="n"/>
      <c r="E1130" s="5" t="n"/>
      <c r="F1130" s="6">
        <f>IF(C1130&amp;""="","",IFERROR(INDEX('الطلاب'!$B$6:$B$505,MATCH(C1130&amp;"",'الطلاب'!$A$6:$A$505,0))&amp;"","كود غير موجود"))</f>
        <v/>
      </c>
      <c r="G1130" s="6">
        <f>IF(OR(B1130&amp;""="",C1130&amp;""=""),"",IF(COUNTIFS('الطلاب'!$A$6:$A$505,C1130&amp;"",'الطلاب'!$D$6:$D$505,B1130&amp;"")=0,"الطالب غير مسجل في المجموعة",""))</f>
        <v/>
      </c>
    </row>
    <row r="1131">
      <c r="A1131" s="13" t="n"/>
      <c r="B1131" s="5" t="n"/>
      <c r="C1131" s="5" t="n"/>
      <c r="D1131" s="5" t="n"/>
      <c r="E1131" s="5" t="n"/>
      <c r="F1131" s="6">
        <f>IF(C1131&amp;""="","",IFERROR(INDEX('الطلاب'!$B$6:$B$505,MATCH(C1131&amp;"",'الطلاب'!$A$6:$A$505,0))&amp;"","كود غير موجود"))</f>
        <v/>
      </c>
      <c r="G1131" s="6">
        <f>IF(OR(B1131&amp;""="",C1131&amp;""=""),"",IF(COUNTIFS('الطلاب'!$A$6:$A$505,C1131&amp;"",'الطلاب'!$D$6:$D$505,B1131&amp;"")=0,"الطالب غير مسجل في المجموعة",""))</f>
        <v/>
      </c>
    </row>
    <row r="1132">
      <c r="A1132" s="13" t="n"/>
      <c r="B1132" s="5" t="n"/>
      <c r="C1132" s="5" t="n"/>
      <c r="D1132" s="5" t="n"/>
      <c r="E1132" s="5" t="n"/>
      <c r="F1132" s="6">
        <f>IF(C1132&amp;""="","",IFERROR(INDEX('الطلاب'!$B$6:$B$505,MATCH(C1132&amp;"",'الطلاب'!$A$6:$A$505,0))&amp;"","كود غير موجود"))</f>
        <v/>
      </c>
      <c r="G1132" s="6">
        <f>IF(OR(B1132&amp;""="",C1132&amp;""=""),"",IF(COUNTIFS('الطلاب'!$A$6:$A$505,C1132&amp;"",'الطلاب'!$D$6:$D$505,B1132&amp;"")=0,"الطالب غير مسجل في المجموعة",""))</f>
        <v/>
      </c>
    </row>
    <row r="1133">
      <c r="A1133" s="13" t="n"/>
      <c r="B1133" s="5" t="n"/>
      <c r="C1133" s="5" t="n"/>
      <c r="D1133" s="5" t="n"/>
      <c r="E1133" s="5" t="n"/>
      <c r="F1133" s="6">
        <f>IF(C1133&amp;""="","",IFERROR(INDEX('الطلاب'!$B$6:$B$505,MATCH(C1133&amp;"",'الطلاب'!$A$6:$A$505,0))&amp;"","كود غير موجود"))</f>
        <v/>
      </c>
      <c r="G1133" s="6">
        <f>IF(OR(B1133&amp;""="",C1133&amp;""=""),"",IF(COUNTIFS('الطلاب'!$A$6:$A$505,C1133&amp;"",'الطلاب'!$D$6:$D$505,B1133&amp;"")=0,"الطالب غير مسجل في المجموعة",""))</f>
        <v/>
      </c>
    </row>
    <row r="1134">
      <c r="A1134" s="13" t="n"/>
      <c r="B1134" s="5" t="n"/>
      <c r="C1134" s="5" t="n"/>
      <c r="D1134" s="5" t="n"/>
      <c r="E1134" s="5" t="n"/>
      <c r="F1134" s="6">
        <f>IF(C1134&amp;""="","",IFERROR(INDEX('الطلاب'!$B$6:$B$505,MATCH(C1134&amp;"",'الطلاب'!$A$6:$A$505,0))&amp;"","كود غير موجود"))</f>
        <v/>
      </c>
      <c r="G1134" s="6">
        <f>IF(OR(B1134&amp;""="",C1134&amp;""=""),"",IF(COUNTIFS('الطلاب'!$A$6:$A$505,C1134&amp;"",'الطلاب'!$D$6:$D$505,B1134&amp;"")=0,"الطالب غير مسجل في المجموعة",""))</f>
        <v/>
      </c>
    </row>
    <row r="1135">
      <c r="A1135" s="13" t="n"/>
      <c r="B1135" s="5" t="n"/>
      <c r="C1135" s="5" t="n"/>
      <c r="D1135" s="5" t="n"/>
      <c r="E1135" s="5" t="n"/>
      <c r="F1135" s="6">
        <f>IF(C1135&amp;""="","",IFERROR(INDEX('الطلاب'!$B$6:$B$505,MATCH(C1135&amp;"",'الطلاب'!$A$6:$A$505,0))&amp;"","كود غير موجود"))</f>
        <v/>
      </c>
      <c r="G1135" s="6">
        <f>IF(OR(B1135&amp;""="",C1135&amp;""=""),"",IF(COUNTIFS('الطلاب'!$A$6:$A$505,C1135&amp;"",'الطلاب'!$D$6:$D$505,B1135&amp;"")=0,"الطالب غير مسجل في المجموعة",""))</f>
        <v/>
      </c>
    </row>
    <row r="1136">
      <c r="A1136" s="13" t="n"/>
      <c r="B1136" s="5" t="n"/>
      <c r="C1136" s="5" t="n"/>
      <c r="D1136" s="5" t="n"/>
      <c r="E1136" s="5" t="n"/>
      <c r="F1136" s="6">
        <f>IF(C1136&amp;""="","",IFERROR(INDEX('الطلاب'!$B$6:$B$505,MATCH(C1136&amp;"",'الطلاب'!$A$6:$A$505,0))&amp;"","كود غير موجود"))</f>
        <v/>
      </c>
      <c r="G1136" s="6">
        <f>IF(OR(B1136&amp;""="",C1136&amp;""=""),"",IF(COUNTIFS('الطلاب'!$A$6:$A$505,C1136&amp;"",'الطلاب'!$D$6:$D$505,B1136&amp;"")=0,"الطالب غير مسجل في المجموعة",""))</f>
        <v/>
      </c>
    </row>
    <row r="1137">
      <c r="A1137" s="13" t="n"/>
      <c r="B1137" s="5" t="n"/>
      <c r="C1137" s="5" t="n"/>
      <c r="D1137" s="5" t="n"/>
      <c r="E1137" s="5" t="n"/>
      <c r="F1137" s="6">
        <f>IF(C1137&amp;""="","",IFERROR(INDEX('الطلاب'!$B$6:$B$505,MATCH(C1137&amp;"",'الطلاب'!$A$6:$A$505,0))&amp;"","كود غير موجود"))</f>
        <v/>
      </c>
      <c r="G1137" s="6">
        <f>IF(OR(B1137&amp;""="",C1137&amp;""=""),"",IF(COUNTIFS('الطلاب'!$A$6:$A$505,C1137&amp;"",'الطلاب'!$D$6:$D$505,B1137&amp;"")=0,"الطالب غير مسجل في المجموعة",""))</f>
        <v/>
      </c>
    </row>
    <row r="1138">
      <c r="A1138" s="13" t="n"/>
      <c r="B1138" s="5" t="n"/>
      <c r="C1138" s="5" t="n"/>
      <c r="D1138" s="5" t="n"/>
      <c r="E1138" s="5" t="n"/>
      <c r="F1138" s="6">
        <f>IF(C1138&amp;""="","",IFERROR(INDEX('الطلاب'!$B$6:$B$505,MATCH(C1138&amp;"",'الطلاب'!$A$6:$A$505,0))&amp;"","كود غير موجود"))</f>
        <v/>
      </c>
      <c r="G1138" s="6">
        <f>IF(OR(B1138&amp;""="",C1138&amp;""=""),"",IF(COUNTIFS('الطلاب'!$A$6:$A$505,C1138&amp;"",'الطلاب'!$D$6:$D$505,B1138&amp;"")=0,"الطالب غير مسجل في المجموعة",""))</f>
        <v/>
      </c>
    </row>
    <row r="1139">
      <c r="A1139" s="13" t="n"/>
      <c r="B1139" s="5" t="n"/>
      <c r="C1139" s="5" t="n"/>
      <c r="D1139" s="5" t="n"/>
      <c r="E1139" s="5" t="n"/>
      <c r="F1139" s="6">
        <f>IF(C1139&amp;""="","",IFERROR(INDEX('الطلاب'!$B$6:$B$505,MATCH(C1139&amp;"",'الطلاب'!$A$6:$A$505,0))&amp;"","كود غير موجود"))</f>
        <v/>
      </c>
      <c r="G1139" s="6">
        <f>IF(OR(B1139&amp;""="",C1139&amp;""=""),"",IF(COUNTIFS('الطلاب'!$A$6:$A$505,C1139&amp;"",'الطلاب'!$D$6:$D$505,B1139&amp;"")=0,"الطالب غير مسجل في المجموعة",""))</f>
        <v/>
      </c>
    </row>
    <row r="1140">
      <c r="A1140" s="13" t="n"/>
      <c r="B1140" s="5" t="n"/>
      <c r="C1140" s="5" t="n"/>
      <c r="D1140" s="5" t="n"/>
      <c r="E1140" s="5" t="n"/>
      <c r="F1140" s="6">
        <f>IF(C1140&amp;""="","",IFERROR(INDEX('الطلاب'!$B$6:$B$505,MATCH(C1140&amp;"",'الطلاب'!$A$6:$A$505,0))&amp;"","كود غير موجود"))</f>
        <v/>
      </c>
      <c r="G1140" s="6">
        <f>IF(OR(B1140&amp;""="",C1140&amp;""=""),"",IF(COUNTIFS('الطلاب'!$A$6:$A$505,C1140&amp;"",'الطلاب'!$D$6:$D$505,B1140&amp;"")=0,"الطالب غير مسجل في المجموعة",""))</f>
        <v/>
      </c>
    </row>
    <row r="1141">
      <c r="A1141" s="13" t="n"/>
      <c r="B1141" s="5" t="n"/>
      <c r="C1141" s="5" t="n"/>
      <c r="D1141" s="5" t="n"/>
      <c r="E1141" s="5" t="n"/>
      <c r="F1141" s="6">
        <f>IF(C1141&amp;""="","",IFERROR(INDEX('الطلاب'!$B$6:$B$505,MATCH(C1141&amp;"",'الطلاب'!$A$6:$A$505,0))&amp;"","كود غير موجود"))</f>
        <v/>
      </c>
      <c r="G1141" s="6">
        <f>IF(OR(B1141&amp;""="",C1141&amp;""=""),"",IF(COUNTIFS('الطلاب'!$A$6:$A$505,C1141&amp;"",'الطلاب'!$D$6:$D$505,B1141&amp;"")=0,"الطالب غير مسجل في المجموعة",""))</f>
        <v/>
      </c>
    </row>
    <row r="1142">
      <c r="A1142" s="13" t="n"/>
      <c r="B1142" s="5" t="n"/>
      <c r="C1142" s="5" t="n"/>
      <c r="D1142" s="5" t="n"/>
      <c r="E1142" s="5" t="n"/>
      <c r="F1142" s="6">
        <f>IF(C1142&amp;""="","",IFERROR(INDEX('الطلاب'!$B$6:$B$505,MATCH(C1142&amp;"",'الطلاب'!$A$6:$A$505,0))&amp;"","كود غير موجود"))</f>
        <v/>
      </c>
      <c r="G1142" s="6">
        <f>IF(OR(B1142&amp;""="",C1142&amp;""=""),"",IF(COUNTIFS('الطلاب'!$A$6:$A$505,C1142&amp;"",'الطلاب'!$D$6:$D$505,B1142&amp;"")=0,"الطالب غير مسجل في المجموعة",""))</f>
        <v/>
      </c>
    </row>
    <row r="1143">
      <c r="A1143" s="13" t="n"/>
      <c r="B1143" s="5" t="n"/>
      <c r="C1143" s="5" t="n"/>
      <c r="D1143" s="5" t="n"/>
      <c r="E1143" s="5" t="n"/>
      <c r="F1143" s="6">
        <f>IF(C1143&amp;""="","",IFERROR(INDEX('الطلاب'!$B$6:$B$505,MATCH(C1143&amp;"",'الطلاب'!$A$6:$A$505,0))&amp;"","كود غير موجود"))</f>
        <v/>
      </c>
      <c r="G1143" s="6">
        <f>IF(OR(B1143&amp;""="",C1143&amp;""=""),"",IF(COUNTIFS('الطلاب'!$A$6:$A$505,C1143&amp;"",'الطلاب'!$D$6:$D$505,B1143&amp;"")=0,"الطالب غير مسجل في المجموعة",""))</f>
        <v/>
      </c>
    </row>
    <row r="1144">
      <c r="A1144" s="13" t="n"/>
      <c r="B1144" s="5" t="n"/>
      <c r="C1144" s="5" t="n"/>
      <c r="D1144" s="5" t="n"/>
      <c r="E1144" s="5" t="n"/>
      <c r="F1144" s="6">
        <f>IF(C1144&amp;""="","",IFERROR(INDEX('الطلاب'!$B$6:$B$505,MATCH(C1144&amp;"",'الطلاب'!$A$6:$A$505,0))&amp;"","كود غير موجود"))</f>
        <v/>
      </c>
      <c r="G1144" s="6">
        <f>IF(OR(B1144&amp;""="",C1144&amp;""=""),"",IF(COUNTIFS('الطلاب'!$A$6:$A$505,C1144&amp;"",'الطلاب'!$D$6:$D$505,B1144&amp;"")=0,"الطالب غير مسجل في المجموعة",""))</f>
        <v/>
      </c>
    </row>
    <row r="1145">
      <c r="A1145" s="13" t="n"/>
      <c r="B1145" s="5" t="n"/>
      <c r="C1145" s="5" t="n"/>
      <c r="D1145" s="5" t="n"/>
      <c r="E1145" s="5" t="n"/>
      <c r="F1145" s="6">
        <f>IF(C1145&amp;""="","",IFERROR(INDEX('الطلاب'!$B$6:$B$505,MATCH(C1145&amp;"",'الطلاب'!$A$6:$A$505,0))&amp;"","كود غير موجود"))</f>
        <v/>
      </c>
      <c r="G1145" s="6">
        <f>IF(OR(B1145&amp;""="",C1145&amp;""=""),"",IF(COUNTIFS('الطلاب'!$A$6:$A$505,C1145&amp;"",'الطلاب'!$D$6:$D$505,B1145&amp;"")=0,"الطالب غير مسجل في المجموعة",""))</f>
        <v/>
      </c>
    </row>
    <row r="1146">
      <c r="A1146" s="13" t="n"/>
      <c r="B1146" s="5" t="n"/>
      <c r="C1146" s="5" t="n"/>
      <c r="D1146" s="5" t="n"/>
      <c r="E1146" s="5" t="n"/>
      <c r="F1146" s="6">
        <f>IF(C1146&amp;""="","",IFERROR(INDEX('الطلاب'!$B$6:$B$505,MATCH(C1146&amp;"",'الطلاب'!$A$6:$A$505,0))&amp;"","كود غير موجود"))</f>
        <v/>
      </c>
      <c r="G1146" s="6">
        <f>IF(OR(B1146&amp;""="",C1146&amp;""=""),"",IF(COUNTIFS('الطلاب'!$A$6:$A$505,C1146&amp;"",'الطلاب'!$D$6:$D$505,B1146&amp;"")=0,"الطالب غير مسجل في المجموعة",""))</f>
        <v/>
      </c>
    </row>
    <row r="1147">
      <c r="A1147" s="13" t="n"/>
      <c r="B1147" s="5" t="n"/>
      <c r="C1147" s="5" t="n"/>
      <c r="D1147" s="5" t="n"/>
      <c r="E1147" s="5" t="n"/>
      <c r="F1147" s="6">
        <f>IF(C1147&amp;""="","",IFERROR(INDEX('الطلاب'!$B$6:$B$505,MATCH(C1147&amp;"",'الطلاب'!$A$6:$A$505,0))&amp;"","كود غير موجود"))</f>
        <v/>
      </c>
      <c r="G1147" s="6">
        <f>IF(OR(B1147&amp;""="",C1147&amp;""=""),"",IF(COUNTIFS('الطلاب'!$A$6:$A$505,C1147&amp;"",'الطلاب'!$D$6:$D$505,B1147&amp;"")=0,"الطالب غير مسجل في المجموعة",""))</f>
        <v/>
      </c>
    </row>
    <row r="1148">
      <c r="A1148" s="13" t="n"/>
      <c r="B1148" s="5" t="n"/>
      <c r="C1148" s="5" t="n"/>
      <c r="D1148" s="5" t="n"/>
      <c r="E1148" s="5" t="n"/>
      <c r="F1148" s="6">
        <f>IF(C1148&amp;""="","",IFERROR(INDEX('الطلاب'!$B$6:$B$505,MATCH(C1148&amp;"",'الطلاب'!$A$6:$A$505,0))&amp;"","كود غير موجود"))</f>
        <v/>
      </c>
      <c r="G1148" s="6">
        <f>IF(OR(B1148&amp;""="",C1148&amp;""=""),"",IF(COUNTIFS('الطلاب'!$A$6:$A$505,C1148&amp;"",'الطلاب'!$D$6:$D$505,B1148&amp;"")=0,"الطالب غير مسجل في المجموعة",""))</f>
        <v/>
      </c>
    </row>
    <row r="1149">
      <c r="A1149" s="13" t="n"/>
      <c r="B1149" s="5" t="n"/>
      <c r="C1149" s="5" t="n"/>
      <c r="D1149" s="5" t="n"/>
      <c r="E1149" s="5" t="n"/>
      <c r="F1149" s="6">
        <f>IF(C1149&amp;""="","",IFERROR(INDEX('الطلاب'!$B$6:$B$505,MATCH(C1149&amp;"",'الطلاب'!$A$6:$A$505,0))&amp;"","كود غير موجود"))</f>
        <v/>
      </c>
      <c r="G1149" s="6">
        <f>IF(OR(B1149&amp;""="",C1149&amp;""=""),"",IF(COUNTIFS('الطلاب'!$A$6:$A$505,C1149&amp;"",'الطلاب'!$D$6:$D$505,B1149&amp;"")=0,"الطالب غير مسجل في المجموعة",""))</f>
        <v/>
      </c>
    </row>
    <row r="1150">
      <c r="A1150" s="13" t="n"/>
      <c r="B1150" s="5" t="n"/>
      <c r="C1150" s="5" t="n"/>
      <c r="D1150" s="5" t="n"/>
      <c r="E1150" s="5" t="n"/>
      <c r="F1150" s="6">
        <f>IF(C1150&amp;""="","",IFERROR(INDEX('الطلاب'!$B$6:$B$505,MATCH(C1150&amp;"",'الطلاب'!$A$6:$A$505,0))&amp;"","كود غير موجود"))</f>
        <v/>
      </c>
      <c r="G1150" s="6">
        <f>IF(OR(B1150&amp;""="",C1150&amp;""=""),"",IF(COUNTIFS('الطلاب'!$A$6:$A$505,C1150&amp;"",'الطلاب'!$D$6:$D$505,B1150&amp;"")=0,"الطالب غير مسجل في المجموعة",""))</f>
        <v/>
      </c>
    </row>
    <row r="1151">
      <c r="A1151" s="13" t="n"/>
      <c r="B1151" s="5" t="n"/>
      <c r="C1151" s="5" t="n"/>
      <c r="D1151" s="5" t="n"/>
      <c r="E1151" s="5" t="n"/>
      <c r="F1151" s="6">
        <f>IF(C1151&amp;""="","",IFERROR(INDEX('الطلاب'!$B$6:$B$505,MATCH(C1151&amp;"",'الطلاب'!$A$6:$A$505,0))&amp;"","كود غير موجود"))</f>
        <v/>
      </c>
      <c r="G1151" s="6">
        <f>IF(OR(B1151&amp;""="",C1151&amp;""=""),"",IF(COUNTIFS('الطلاب'!$A$6:$A$505,C1151&amp;"",'الطلاب'!$D$6:$D$505,B1151&amp;"")=0,"الطالب غير مسجل في المجموعة",""))</f>
        <v/>
      </c>
    </row>
    <row r="1152">
      <c r="A1152" s="13" t="n"/>
      <c r="B1152" s="5" t="n"/>
      <c r="C1152" s="5" t="n"/>
      <c r="D1152" s="5" t="n"/>
      <c r="E1152" s="5" t="n"/>
      <c r="F1152" s="6">
        <f>IF(C1152&amp;""="","",IFERROR(INDEX('الطلاب'!$B$6:$B$505,MATCH(C1152&amp;"",'الطلاب'!$A$6:$A$505,0))&amp;"","كود غير موجود"))</f>
        <v/>
      </c>
      <c r="G1152" s="6">
        <f>IF(OR(B1152&amp;""="",C1152&amp;""=""),"",IF(COUNTIFS('الطلاب'!$A$6:$A$505,C1152&amp;"",'الطلاب'!$D$6:$D$505,B1152&amp;"")=0,"الطالب غير مسجل في المجموعة",""))</f>
        <v/>
      </c>
    </row>
    <row r="1153">
      <c r="A1153" s="13" t="n"/>
      <c r="B1153" s="5" t="n"/>
      <c r="C1153" s="5" t="n"/>
      <c r="D1153" s="5" t="n"/>
      <c r="E1153" s="5" t="n"/>
      <c r="F1153" s="6">
        <f>IF(C1153&amp;""="","",IFERROR(INDEX('الطلاب'!$B$6:$B$505,MATCH(C1153&amp;"",'الطلاب'!$A$6:$A$505,0))&amp;"","كود غير موجود"))</f>
        <v/>
      </c>
      <c r="G1153" s="6">
        <f>IF(OR(B1153&amp;""="",C1153&amp;""=""),"",IF(COUNTIFS('الطلاب'!$A$6:$A$505,C1153&amp;"",'الطلاب'!$D$6:$D$505,B1153&amp;"")=0,"الطالب غير مسجل في المجموعة",""))</f>
        <v/>
      </c>
    </row>
    <row r="1154">
      <c r="A1154" s="13" t="n"/>
      <c r="B1154" s="5" t="n"/>
      <c r="C1154" s="5" t="n"/>
      <c r="D1154" s="5" t="n"/>
      <c r="E1154" s="5" t="n"/>
      <c r="F1154" s="6">
        <f>IF(C1154&amp;""="","",IFERROR(INDEX('الطلاب'!$B$6:$B$505,MATCH(C1154&amp;"",'الطلاب'!$A$6:$A$505,0))&amp;"","كود غير موجود"))</f>
        <v/>
      </c>
      <c r="G1154" s="6">
        <f>IF(OR(B1154&amp;""="",C1154&amp;""=""),"",IF(COUNTIFS('الطلاب'!$A$6:$A$505,C1154&amp;"",'الطلاب'!$D$6:$D$505,B1154&amp;"")=0,"الطالب غير مسجل في المجموعة",""))</f>
        <v/>
      </c>
    </row>
    <row r="1155">
      <c r="A1155" s="13" t="n"/>
      <c r="B1155" s="5" t="n"/>
      <c r="C1155" s="5" t="n"/>
      <c r="D1155" s="5" t="n"/>
      <c r="E1155" s="5" t="n"/>
      <c r="F1155" s="6">
        <f>IF(C1155&amp;""="","",IFERROR(INDEX('الطلاب'!$B$6:$B$505,MATCH(C1155&amp;"",'الطلاب'!$A$6:$A$505,0))&amp;"","كود غير موجود"))</f>
        <v/>
      </c>
      <c r="G1155" s="6">
        <f>IF(OR(B1155&amp;""="",C1155&amp;""=""),"",IF(COUNTIFS('الطلاب'!$A$6:$A$505,C1155&amp;"",'الطلاب'!$D$6:$D$505,B1155&amp;"")=0,"الطالب غير مسجل في المجموعة",""))</f>
        <v/>
      </c>
    </row>
    <row r="1156">
      <c r="A1156" s="13" t="n"/>
      <c r="B1156" s="5" t="n"/>
      <c r="C1156" s="5" t="n"/>
      <c r="D1156" s="5" t="n"/>
      <c r="E1156" s="5" t="n"/>
      <c r="F1156" s="6">
        <f>IF(C1156&amp;""="","",IFERROR(INDEX('الطلاب'!$B$6:$B$505,MATCH(C1156&amp;"",'الطلاب'!$A$6:$A$505,0))&amp;"","كود غير موجود"))</f>
        <v/>
      </c>
      <c r="G1156" s="6">
        <f>IF(OR(B1156&amp;""="",C1156&amp;""=""),"",IF(COUNTIFS('الطلاب'!$A$6:$A$505,C1156&amp;"",'الطلاب'!$D$6:$D$505,B1156&amp;"")=0,"الطالب غير مسجل في المجموعة",""))</f>
        <v/>
      </c>
    </row>
    <row r="1157">
      <c r="A1157" s="13" t="n"/>
      <c r="B1157" s="5" t="n"/>
      <c r="C1157" s="5" t="n"/>
      <c r="D1157" s="5" t="n"/>
      <c r="E1157" s="5" t="n"/>
      <c r="F1157" s="6">
        <f>IF(C1157&amp;""="","",IFERROR(INDEX('الطلاب'!$B$6:$B$505,MATCH(C1157&amp;"",'الطلاب'!$A$6:$A$505,0))&amp;"","كود غير موجود"))</f>
        <v/>
      </c>
      <c r="G1157" s="6">
        <f>IF(OR(B1157&amp;""="",C1157&amp;""=""),"",IF(COUNTIFS('الطلاب'!$A$6:$A$505,C1157&amp;"",'الطلاب'!$D$6:$D$505,B1157&amp;"")=0,"الطالب غير مسجل في المجموعة",""))</f>
        <v/>
      </c>
    </row>
    <row r="1158">
      <c r="A1158" s="13" t="n"/>
      <c r="B1158" s="5" t="n"/>
      <c r="C1158" s="5" t="n"/>
      <c r="D1158" s="5" t="n"/>
      <c r="E1158" s="5" t="n"/>
      <c r="F1158" s="6">
        <f>IF(C1158&amp;""="","",IFERROR(INDEX('الطلاب'!$B$6:$B$505,MATCH(C1158&amp;"",'الطلاب'!$A$6:$A$505,0))&amp;"","كود غير موجود"))</f>
        <v/>
      </c>
      <c r="G1158" s="6">
        <f>IF(OR(B1158&amp;""="",C1158&amp;""=""),"",IF(COUNTIFS('الطلاب'!$A$6:$A$505,C1158&amp;"",'الطلاب'!$D$6:$D$505,B1158&amp;"")=0,"الطالب غير مسجل في المجموعة",""))</f>
        <v/>
      </c>
    </row>
    <row r="1159">
      <c r="A1159" s="13" t="n"/>
      <c r="B1159" s="5" t="n"/>
      <c r="C1159" s="5" t="n"/>
      <c r="D1159" s="5" t="n"/>
      <c r="E1159" s="5" t="n"/>
      <c r="F1159" s="6">
        <f>IF(C1159&amp;""="","",IFERROR(INDEX('الطلاب'!$B$6:$B$505,MATCH(C1159&amp;"",'الطلاب'!$A$6:$A$505,0))&amp;"","كود غير موجود"))</f>
        <v/>
      </c>
      <c r="G1159" s="6">
        <f>IF(OR(B1159&amp;""="",C1159&amp;""=""),"",IF(COUNTIFS('الطلاب'!$A$6:$A$505,C1159&amp;"",'الطلاب'!$D$6:$D$505,B1159&amp;"")=0,"الطالب غير مسجل في المجموعة",""))</f>
        <v/>
      </c>
    </row>
    <row r="1160">
      <c r="A1160" s="13" t="n"/>
      <c r="B1160" s="5" t="n"/>
      <c r="C1160" s="5" t="n"/>
      <c r="D1160" s="5" t="n"/>
      <c r="E1160" s="5" t="n"/>
      <c r="F1160" s="6">
        <f>IF(C1160&amp;""="","",IFERROR(INDEX('الطلاب'!$B$6:$B$505,MATCH(C1160&amp;"",'الطلاب'!$A$6:$A$505,0))&amp;"","كود غير موجود"))</f>
        <v/>
      </c>
      <c r="G1160" s="6">
        <f>IF(OR(B1160&amp;""="",C1160&amp;""=""),"",IF(COUNTIFS('الطلاب'!$A$6:$A$505,C1160&amp;"",'الطلاب'!$D$6:$D$505,B1160&amp;"")=0,"الطالب غير مسجل في المجموعة",""))</f>
        <v/>
      </c>
    </row>
    <row r="1161">
      <c r="A1161" s="13" t="n"/>
      <c r="B1161" s="5" t="n"/>
      <c r="C1161" s="5" t="n"/>
      <c r="D1161" s="5" t="n"/>
      <c r="E1161" s="5" t="n"/>
      <c r="F1161" s="6">
        <f>IF(C1161&amp;""="","",IFERROR(INDEX('الطلاب'!$B$6:$B$505,MATCH(C1161&amp;"",'الطلاب'!$A$6:$A$505,0))&amp;"","كود غير موجود"))</f>
        <v/>
      </c>
      <c r="G1161" s="6">
        <f>IF(OR(B1161&amp;""="",C1161&amp;""=""),"",IF(COUNTIFS('الطلاب'!$A$6:$A$505,C1161&amp;"",'الطلاب'!$D$6:$D$505,B1161&amp;"")=0,"الطالب غير مسجل في المجموعة",""))</f>
        <v/>
      </c>
    </row>
    <row r="1162">
      <c r="A1162" s="13" t="n"/>
      <c r="B1162" s="5" t="n"/>
      <c r="C1162" s="5" t="n"/>
      <c r="D1162" s="5" t="n"/>
      <c r="E1162" s="5" t="n"/>
      <c r="F1162" s="6">
        <f>IF(C1162&amp;""="","",IFERROR(INDEX('الطلاب'!$B$6:$B$505,MATCH(C1162&amp;"",'الطلاب'!$A$6:$A$505,0))&amp;"","كود غير موجود"))</f>
        <v/>
      </c>
      <c r="G1162" s="6">
        <f>IF(OR(B1162&amp;""="",C1162&amp;""=""),"",IF(COUNTIFS('الطلاب'!$A$6:$A$505,C1162&amp;"",'الطلاب'!$D$6:$D$505,B1162&amp;"")=0,"الطالب غير مسجل في المجموعة",""))</f>
        <v/>
      </c>
    </row>
    <row r="1163">
      <c r="A1163" s="13" t="n"/>
      <c r="B1163" s="5" t="n"/>
      <c r="C1163" s="5" t="n"/>
      <c r="D1163" s="5" t="n"/>
      <c r="E1163" s="5" t="n"/>
      <c r="F1163" s="6">
        <f>IF(C1163&amp;""="","",IFERROR(INDEX('الطلاب'!$B$6:$B$505,MATCH(C1163&amp;"",'الطلاب'!$A$6:$A$505,0))&amp;"","كود غير موجود"))</f>
        <v/>
      </c>
      <c r="G1163" s="6">
        <f>IF(OR(B1163&amp;""="",C1163&amp;""=""),"",IF(COUNTIFS('الطلاب'!$A$6:$A$505,C1163&amp;"",'الطلاب'!$D$6:$D$505,B1163&amp;"")=0,"الطالب غير مسجل في المجموعة",""))</f>
        <v/>
      </c>
    </row>
    <row r="1164">
      <c r="A1164" s="13" t="n"/>
      <c r="B1164" s="5" t="n"/>
      <c r="C1164" s="5" t="n"/>
      <c r="D1164" s="5" t="n"/>
      <c r="E1164" s="5" t="n"/>
      <c r="F1164" s="6">
        <f>IF(C1164&amp;""="","",IFERROR(INDEX('الطلاب'!$B$6:$B$505,MATCH(C1164&amp;"",'الطلاب'!$A$6:$A$505,0))&amp;"","كود غير موجود"))</f>
        <v/>
      </c>
      <c r="G1164" s="6">
        <f>IF(OR(B1164&amp;""="",C1164&amp;""=""),"",IF(COUNTIFS('الطلاب'!$A$6:$A$505,C1164&amp;"",'الطلاب'!$D$6:$D$505,B1164&amp;"")=0,"الطالب غير مسجل في المجموعة",""))</f>
        <v/>
      </c>
    </row>
    <row r="1165">
      <c r="A1165" s="13" t="n"/>
      <c r="B1165" s="5" t="n"/>
      <c r="C1165" s="5" t="n"/>
      <c r="D1165" s="5" t="n"/>
      <c r="E1165" s="5" t="n"/>
      <c r="F1165" s="6">
        <f>IF(C1165&amp;""="","",IFERROR(INDEX('الطلاب'!$B$6:$B$505,MATCH(C1165&amp;"",'الطلاب'!$A$6:$A$505,0))&amp;"","كود غير موجود"))</f>
        <v/>
      </c>
      <c r="G1165" s="6">
        <f>IF(OR(B1165&amp;""="",C1165&amp;""=""),"",IF(COUNTIFS('الطلاب'!$A$6:$A$505,C1165&amp;"",'الطلاب'!$D$6:$D$505,B1165&amp;"")=0,"الطالب غير مسجل في المجموعة",""))</f>
        <v/>
      </c>
    </row>
    <row r="1166">
      <c r="A1166" s="13" t="n"/>
      <c r="B1166" s="5" t="n"/>
      <c r="C1166" s="5" t="n"/>
      <c r="D1166" s="5" t="n"/>
      <c r="E1166" s="5" t="n"/>
      <c r="F1166" s="6">
        <f>IF(C1166&amp;""="","",IFERROR(INDEX('الطلاب'!$B$6:$B$505,MATCH(C1166&amp;"",'الطلاب'!$A$6:$A$505,0))&amp;"","كود غير موجود"))</f>
        <v/>
      </c>
      <c r="G1166" s="6">
        <f>IF(OR(B1166&amp;""="",C1166&amp;""=""),"",IF(COUNTIFS('الطلاب'!$A$6:$A$505,C1166&amp;"",'الطلاب'!$D$6:$D$505,B1166&amp;"")=0,"الطالب غير مسجل في المجموعة",""))</f>
        <v/>
      </c>
    </row>
    <row r="1167">
      <c r="A1167" s="13" t="n"/>
      <c r="B1167" s="5" t="n"/>
      <c r="C1167" s="5" t="n"/>
      <c r="D1167" s="5" t="n"/>
      <c r="E1167" s="5" t="n"/>
      <c r="F1167" s="6">
        <f>IF(C1167&amp;""="","",IFERROR(INDEX('الطلاب'!$B$6:$B$505,MATCH(C1167&amp;"",'الطلاب'!$A$6:$A$505,0))&amp;"","كود غير موجود"))</f>
        <v/>
      </c>
      <c r="G1167" s="6">
        <f>IF(OR(B1167&amp;""="",C1167&amp;""=""),"",IF(COUNTIFS('الطلاب'!$A$6:$A$505,C1167&amp;"",'الطلاب'!$D$6:$D$505,B1167&amp;"")=0,"الطالب غير مسجل في المجموعة",""))</f>
        <v/>
      </c>
    </row>
    <row r="1168">
      <c r="A1168" s="13" t="n"/>
      <c r="B1168" s="5" t="n"/>
      <c r="C1168" s="5" t="n"/>
      <c r="D1168" s="5" t="n"/>
      <c r="E1168" s="5" t="n"/>
      <c r="F1168" s="6">
        <f>IF(C1168&amp;""="","",IFERROR(INDEX('الطلاب'!$B$6:$B$505,MATCH(C1168&amp;"",'الطلاب'!$A$6:$A$505,0))&amp;"","كود غير موجود"))</f>
        <v/>
      </c>
      <c r="G1168" s="6">
        <f>IF(OR(B1168&amp;""="",C1168&amp;""=""),"",IF(COUNTIFS('الطلاب'!$A$6:$A$505,C1168&amp;"",'الطلاب'!$D$6:$D$505,B1168&amp;"")=0,"الطالب غير مسجل في المجموعة",""))</f>
        <v/>
      </c>
    </row>
    <row r="1169">
      <c r="A1169" s="13" t="n"/>
      <c r="B1169" s="5" t="n"/>
      <c r="C1169" s="5" t="n"/>
      <c r="D1169" s="5" t="n"/>
      <c r="E1169" s="5" t="n"/>
      <c r="F1169" s="6">
        <f>IF(C1169&amp;""="","",IFERROR(INDEX('الطلاب'!$B$6:$B$505,MATCH(C1169&amp;"",'الطلاب'!$A$6:$A$505,0))&amp;"","كود غير موجود"))</f>
        <v/>
      </c>
      <c r="G1169" s="6">
        <f>IF(OR(B1169&amp;""="",C1169&amp;""=""),"",IF(COUNTIFS('الطلاب'!$A$6:$A$505,C1169&amp;"",'الطلاب'!$D$6:$D$505,B1169&amp;"")=0,"الطالب غير مسجل في المجموعة",""))</f>
        <v/>
      </c>
    </row>
    <row r="1170">
      <c r="A1170" s="13" t="n"/>
      <c r="B1170" s="5" t="n"/>
      <c r="C1170" s="5" t="n"/>
      <c r="D1170" s="5" t="n"/>
      <c r="E1170" s="5" t="n"/>
      <c r="F1170" s="6">
        <f>IF(C1170&amp;""="","",IFERROR(INDEX('الطلاب'!$B$6:$B$505,MATCH(C1170&amp;"",'الطلاب'!$A$6:$A$505,0))&amp;"","كود غير موجود"))</f>
        <v/>
      </c>
      <c r="G1170" s="6">
        <f>IF(OR(B1170&amp;""="",C1170&amp;""=""),"",IF(COUNTIFS('الطلاب'!$A$6:$A$505,C1170&amp;"",'الطلاب'!$D$6:$D$505,B1170&amp;"")=0,"الطالب غير مسجل في المجموعة",""))</f>
        <v/>
      </c>
    </row>
    <row r="1171">
      <c r="A1171" s="13" t="n"/>
      <c r="B1171" s="5" t="n"/>
      <c r="C1171" s="5" t="n"/>
      <c r="D1171" s="5" t="n"/>
      <c r="E1171" s="5" t="n"/>
      <c r="F1171" s="6">
        <f>IF(C1171&amp;""="","",IFERROR(INDEX('الطلاب'!$B$6:$B$505,MATCH(C1171&amp;"",'الطلاب'!$A$6:$A$505,0))&amp;"","كود غير موجود"))</f>
        <v/>
      </c>
      <c r="G1171" s="6">
        <f>IF(OR(B1171&amp;""="",C1171&amp;""=""),"",IF(COUNTIFS('الطلاب'!$A$6:$A$505,C1171&amp;"",'الطلاب'!$D$6:$D$505,B1171&amp;"")=0,"الطالب غير مسجل في المجموعة",""))</f>
        <v/>
      </c>
    </row>
    <row r="1172">
      <c r="A1172" s="13" t="n"/>
      <c r="B1172" s="5" t="n"/>
      <c r="C1172" s="5" t="n"/>
      <c r="D1172" s="5" t="n"/>
      <c r="E1172" s="5" t="n"/>
      <c r="F1172" s="6">
        <f>IF(C1172&amp;""="","",IFERROR(INDEX('الطلاب'!$B$6:$B$505,MATCH(C1172&amp;"",'الطلاب'!$A$6:$A$505,0))&amp;"","كود غير موجود"))</f>
        <v/>
      </c>
      <c r="G1172" s="6">
        <f>IF(OR(B1172&amp;""="",C1172&amp;""=""),"",IF(COUNTIFS('الطلاب'!$A$6:$A$505,C1172&amp;"",'الطلاب'!$D$6:$D$505,B1172&amp;"")=0,"الطالب غير مسجل في المجموعة",""))</f>
        <v/>
      </c>
    </row>
    <row r="1173">
      <c r="A1173" s="13" t="n"/>
      <c r="B1173" s="5" t="n"/>
      <c r="C1173" s="5" t="n"/>
      <c r="D1173" s="5" t="n"/>
      <c r="E1173" s="5" t="n"/>
      <c r="F1173" s="6">
        <f>IF(C1173&amp;""="","",IFERROR(INDEX('الطلاب'!$B$6:$B$505,MATCH(C1173&amp;"",'الطلاب'!$A$6:$A$505,0))&amp;"","كود غير موجود"))</f>
        <v/>
      </c>
      <c r="G1173" s="6">
        <f>IF(OR(B1173&amp;""="",C1173&amp;""=""),"",IF(COUNTIFS('الطلاب'!$A$6:$A$505,C1173&amp;"",'الطلاب'!$D$6:$D$505,B1173&amp;"")=0,"الطالب غير مسجل في المجموعة",""))</f>
        <v/>
      </c>
    </row>
    <row r="1174">
      <c r="A1174" s="13" t="n"/>
      <c r="B1174" s="5" t="n"/>
      <c r="C1174" s="5" t="n"/>
      <c r="D1174" s="5" t="n"/>
      <c r="E1174" s="5" t="n"/>
      <c r="F1174" s="6">
        <f>IF(C1174&amp;""="","",IFERROR(INDEX('الطلاب'!$B$6:$B$505,MATCH(C1174&amp;"",'الطلاب'!$A$6:$A$505,0))&amp;"","كود غير موجود"))</f>
        <v/>
      </c>
      <c r="G1174" s="6">
        <f>IF(OR(B1174&amp;""="",C1174&amp;""=""),"",IF(COUNTIFS('الطلاب'!$A$6:$A$505,C1174&amp;"",'الطلاب'!$D$6:$D$505,B1174&amp;"")=0,"الطالب غير مسجل في المجموعة",""))</f>
        <v/>
      </c>
    </row>
    <row r="1175">
      <c r="A1175" s="13" t="n"/>
      <c r="B1175" s="5" t="n"/>
      <c r="C1175" s="5" t="n"/>
      <c r="D1175" s="5" t="n"/>
      <c r="E1175" s="5" t="n"/>
      <c r="F1175" s="6">
        <f>IF(C1175&amp;""="","",IFERROR(INDEX('الطلاب'!$B$6:$B$505,MATCH(C1175&amp;"",'الطلاب'!$A$6:$A$505,0))&amp;"","كود غير موجود"))</f>
        <v/>
      </c>
      <c r="G1175" s="6">
        <f>IF(OR(B1175&amp;""="",C1175&amp;""=""),"",IF(COUNTIFS('الطلاب'!$A$6:$A$505,C1175&amp;"",'الطلاب'!$D$6:$D$505,B1175&amp;"")=0,"الطالب غير مسجل في المجموعة",""))</f>
        <v/>
      </c>
    </row>
    <row r="1176">
      <c r="A1176" s="13" t="n"/>
      <c r="B1176" s="5" t="n"/>
      <c r="C1176" s="5" t="n"/>
      <c r="D1176" s="5" t="n"/>
      <c r="E1176" s="5" t="n"/>
      <c r="F1176" s="6">
        <f>IF(C1176&amp;""="","",IFERROR(INDEX('الطلاب'!$B$6:$B$505,MATCH(C1176&amp;"",'الطلاب'!$A$6:$A$505,0))&amp;"","كود غير موجود"))</f>
        <v/>
      </c>
      <c r="G1176" s="6">
        <f>IF(OR(B1176&amp;""="",C1176&amp;""=""),"",IF(COUNTIFS('الطلاب'!$A$6:$A$505,C1176&amp;"",'الطلاب'!$D$6:$D$505,B1176&amp;"")=0,"الطالب غير مسجل في المجموعة",""))</f>
        <v/>
      </c>
    </row>
    <row r="1177">
      <c r="A1177" s="13" t="n"/>
      <c r="B1177" s="5" t="n"/>
      <c r="C1177" s="5" t="n"/>
      <c r="D1177" s="5" t="n"/>
      <c r="E1177" s="5" t="n"/>
      <c r="F1177" s="6">
        <f>IF(C1177&amp;""="","",IFERROR(INDEX('الطلاب'!$B$6:$B$505,MATCH(C1177&amp;"",'الطلاب'!$A$6:$A$505,0))&amp;"","كود غير موجود"))</f>
        <v/>
      </c>
      <c r="G1177" s="6">
        <f>IF(OR(B1177&amp;""="",C1177&amp;""=""),"",IF(COUNTIFS('الطلاب'!$A$6:$A$505,C1177&amp;"",'الطلاب'!$D$6:$D$505,B1177&amp;"")=0,"الطالب غير مسجل في المجموعة",""))</f>
        <v/>
      </c>
    </row>
    <row r="1178">
      <c r="A1178" s="13" t="n"/>
      <c r="B1178" s="5" t="n"/>
      <c r="C1178" s="5" t="n"/>
      <c r="D1178" s="5" t="n"/>
      <c r="E1178" s="5" t="n"/>
      <c r="F1178" s="6">
        <f>IF(C1178&amp;""="","",IFERROR(INDEX('الطلاب'!$B$6:$B$505,MATCH(C1178&amp;"",'الطلاب'!$A$6:$A$505,0))&amp;"","كود غير موجود"))</f>
        <v/>
      </c>
      <c r="G1178" s="6">
        <f>IF(OR(B1178&amp;""="",C1178&amp;""=""),"",IF(COUNTIFS('الطلاب'!$A$6:$A$505,C1178&amp;"",'الطلاب'!$D$6:$D$505,B1178&amp;"")=0,"الطالب غير مسجل في المجموعة",""))</f>
        <v/>
      </c>
    </row>
    <row r="1179">
      <c r="A1179" s="13" t="n"/>
      <c r="B1179" s="5" t="n"/>
      <c r="C1179" s="5" t="n"/>
      <c r="D1179" s="5" t="n"/>
      <c r="E1179" s="5" t="n"/>
      <c r="F1179" s="6">
        <f>IF(C1179&amp;""="","",IFERROR(INDEX('الطلاب'!$B$6:$B$505,MATCH(C1179&amp;"",'الطلاب'!$A$6:$A$505,0))&amp;"","كود غير موجود"))</f>
        <v/>
      </c>
      <c r="G1179" s="6">
        <f>IF(OR(B1179&amp;""="",C1179&amp;""=""),"",IF(COUNTIFS('الطلاب'!$A$6:$A$505,C1179&amp;"",'الطلاب'!$D$6:$D$505,B1179&amp;"")=0,"الطالب غير مسجل في المجموعة",""))</f>
        <v/>
      </c>
    </row>
    <row r="1180">
      <c r="A1180" s="13" t="n"/>
      <c r="B1180" s="5" t="n"/>
      <c r="C1180" s="5" t="n"/>
      <c r="D1180" s="5" t="n"/>
      <c r="E1180" s="5" t="n"/>
      <c r="F1180" s="6">
        <f>IF(C1180&amp;""="","",IFERROR(INDEX('الطلاب'!$B$6:$B$505,MATCH(C1180&amp;"",'الطلاب'!$A$6:$A$505,0))&amp;"","كود غير موجود"))</f>
        <v/>
      </c>
      <c r="G1180" s="6">
        <f>IF(OR(B1180&amp;""="",C1180&amp;""=""),"",IF(COUNTIFS('الطلاب'!$A$6:$A$505,C1180&amp;"",'الطلاب'!$D$6:$D$505,B1180&amp;"")=0,"الطالب غير مسجل في المجموعة",""))</f>
        <v/>
      </c>
    </row>
    <row r="1181">
      <c r="A1181" s="13" t="n"/>
      <c r="B1181" s="5" t="n"/>
      <c r="C1181" s="5" t="n"/>
      <c r="D1181" s="5" t="n"/>
      <c r="E1181" s="5" t="n"/>
      <c r="F1181" s="6">
        <f>IF(C1181&amp;""="","",IFERROR(INDEX('الطلاب'!$B$6:$B$505,MATCH(C1181&amp;"",'الطلاب'!$A$6:$A$505,0))&amp;"","كود غير موجود"))</f>
        <v/>
      </c>
      <c r="G1181" s="6">
        <f>IF(OR(B1181&amp;""="",C1181&amp;""=""),"",IF(COUNTIFS('الطلاب'!$A$6:$A$505,C1181&amp;"",'الطلاب'!$D$6:$D$505,B1181&amp;"")=0,"الطالب غير مسجل في المجموعة",""))</f>
        <v/>
      </c>
    </row>
    <row r="1182">
      <c r="A1182" s="13" t="n"/>
      <c r="B1182" s="5" t="n"/>
      <c r="C1182" s="5" t="n"/>
      <c r="D1182" s="5" t="n"/>
      <c r="E1182" s="5" t="n"/>
      <c r="F1182" s="6">
        <f>IF(C1182&amp;""="","",IFERROR(INDEX('الطلاب'!$B$6:$B$505,MATCH(C1182&amp;"",'الطلاب'!$A$6:$A$505,0))&amp;"","كود غير موجود"))</f>
        <v/>
      </c>
      <c r="G1182" s="6">
        <f>IF(OR(B1182&amp;""="",C1182&amp;""=""),"",IF(COUNTIFS('الطلاب'!$A$6:$A$505,C1182&amp;"",'الطلاب'!$D$6:$D$505,B1182&amp;"")=0,"الطالب غير مسجل في المجموعة",""))</f>
        <v/>
      </c>
    </row>
    <row r="1183">
      <c r="A1183" s="13" t="n"/>
      <c r="B1183" s="5" t="n"/>
      <c r="C1183" s="5" t="n"/>
      <c r="D1183" s="5" t="n"/>
      <c r="E1183" s="5" t="n"/>
      <c r="F1183" s="6">
        <f>IF(C1183&amp;""="","",IFERROR(INDEX('الطلاب'!$B$6:$B$505,MATCH(C1183&amp;"",'الطلاب'!$A$6:$A$505,0))&amp;"","كود غير موجود"))</f>
        <v/>
      </c>
      <c r="G1183" s="6">
        <f>IF(OR(B1183&amp;""="",C1183&amp;""=""),"",IF(COUNTIFS('الطلاب'!$A$6:$A$505,C1183&amp;"",'الطلاب'!$D$6:$D$505,B1183&amp;"")=0,"الطالب غير مسجل في المجموعة",""))</f>
        <v/>
      </c>
    </row>
    <row r="1184">
      <c r="A1184" s="13" t="n"/>
      <c r="B1184" s="5" t="n"/>
      <c r="C1184" s="5" t="n"/>
      <c r="D1184" s="5" t="n"/>
      <c r="E1184" s="5" t="n"/>
      <c r="F1184" s="6">
        <f>IF(C1184&amp;""="","",IFERROR(INDEX('الطلاب'!$B$6:$B$505,MATCH(C1184&amp;"",'الطلاب'!$A$6:$A$505,0))&amp;"","كود غير موجود"))</f>
        <v/>
      </c>
      <c r="G1184" s="6">
        <f>IF(OR(B1184&amp;""="",C1184&amp;""=""),"",IF(COUNTIFS('الطلاب'!$A$6:$A$505,C1184&amp;"",'الطلاب'!$D$6:$D$505,B1184&amp;"")=0,"الطالب غير مسجل في المجموعة",""))</f>
        <v/>
      </c>
    </row>
    <row r="1185">
      <c r="A1185" s="13" t="n"/>
      <c r="B1185" s="5" t="n"/>
      <c r="C1185" s="5" t="n"/>
      <c r="D1185" s="5" t="n"/>
      <c r="E1185" s="5" t="n"/>
      <c r="F1185" s="6">
        <f>IF(C1185&amp;""="","",IFERROR(INDEX('الطلاب'!$B$6:$B$505,MATCH(C1185&amp;"",'الطلاب'!$A$6:$A$505,0))&amp;"","كود غير موجود"))</f>
        <v/>
      </c>
      <c r="G1185" s="6">
        <f>IF(OR(B1185&amp;""="",C1185&amp;""=""),"",IF(COUNTIFS('الطلاب'!$A$6:$A$505,C1185&amp;"",'الطلاب'!$D$6:$D$505,B1185&amp;"")=0,"الطالب غير مسجل في المجموعة",""))</f>
        <v/>
      </c>
    </row>
    <row r="1186">
      <c r="A1186" s="13" t="n"/>
      <c r="B1186" s="5" t="n"/>
      <c r="C1186" s="5" t="n"/>
      <c r="D1186" s="5" t="n"/>
      <c r="E1186" s="5" t="n"/>
      <c r="F1186" s="6">
        <f>IF(C1186&amp;""="","",IFERROR(INDEX('الطلاب'!$B$6:$B$505,MATCH(C1186&amp;"",'الطلاب'!$A$6:$A$505,0))&amp;"","كود غير موجود"))</f>
        <v/>
      </c>
      <c r="G1186" s="6">
        <f>IF(OR(B1186&amp;""="",C1186&amp;""=""),"",IF(COUNTIFS('الطلاب'!$A$6:$A$505,C1186&amp;"",'الطلاب'!$D$6:$D$505,B1186&amp;"")=0,"الطالب غير مسجل في المجموعة",""))</f>
        <v/>
      </c>
    </row>
    <row r="1187">
      <c r="A1187" s="13" t="n"/>
      <c r="B1187" s="5" t="n"/>
      <c r="C1187" s="5" t="n"/>
      <c r="D1187" s="5" t="n"/>
      <c r="E1187" s="5" t="n"/>
      <c r="F1187" s="6">
        <f>IF(C1187&amp;""="","",IFERROR(INDEX('الطلاب'!$B$6:$B$505,MATCH(C1187&amp;"",'الطلاب'!$A$6:$A$505,0))&amp;"","كود غير موجود"))</f>
        <v/>
      </c>
      <c r="G1187" s="6">
        <f>IF(OR(B1187&amp;""="",C1187&amp;""=""),"",IF(COUNTIFS('الطلاب'!$A$6:$A$505,C1187&amp;"",'الطلاب'!$D$6:$D$505,B1187&amp;"")=0,"الطالب غير مسجل في المجموعة",""))</f>
        <v/>
      </c>
    </row>
    <row r="1188">
      <c r="A1188" s="13" t="n"/>
      <c r="B1188" s="5" t="n"/>
      <c r="C1188" s="5" t="n"/>
      <c r="D1188" s="5" t="n"/>
      <c r="E1188" s="5" t="n"/>
      <c r="F1188" s="6">
        <f>IF(C1188&amp;""="","",IFERROR(INDEX('الطلاب'!$B$6:$B$505,MATCH(C1188&amp;"",'الطلاب'!$A$6:$A$505,0))&amp;"","كود غير موجود"))</f>
        <v/>
      </c>
      <c r="G1188" s="6">
        <f>IF(OR(B1188&amp;""="",C1188&amp;""=""),"",IF(COUNTIFS('الطلاب'!$A$6:$A$505,C1188&amp;"",'الطلاب'!$D$6:$D$505,B1188&amp;"")=0,"الطالب غير مسجل في المجموعة",""))</f>
        <v/>
      </c>
    </row>
    <row r="1189">
      <c r="A1189" s="13" t="n"/>
      <c r="B1189" s="5" t="n"/>
      <c r="C1189" s="5" t="n"/>
      <c r="D1189" s="5" t="n"/>
      <c r="E1189" s="5" t="n"/>
      <c r="F1189" s="6">
        <f>IF(C1189&amp;""="","",IFERROR(INDEX('الطلاب'!$B$6:$B$505,MATCH(C1189&amp;"",'الطلاب'!$A$6:$A$505,0))&amp;"","كود غير موجود"))</f>
        <v/>
      </c>
      <c r="G1189" s="6">
        <f>IF(OR(B1189&amp;""="",C1189&amp;""=""),"",IF(COUNTIFS('الطلاب'!$A$6:$A$505,C1189&amp;"",'الطلاب'!$D$6:$D$505,B1189&amp;"")=0,"الطالب غير مسجل في المجموعة",""))</f>
        <v/>
      </c>
    </row>
    <row r="1190">
      <c r="A1190" s="13" t="n"/>
      <c r="B1190" s="5" t="n"/>
      <c r="C1190" s="5" t="n"/>
      <c r="D1190" s="5" t="n"/>
      <c r="E1190" s="5" t="n"/>
      <c r="F1190" s="6">
        <f>IF(C1190&amp;""="","",IFERROR(INDEX('الطلاب'!$B$6:$B$505,MATCH(C1190&amp;"",'الطلاب'!$A$6:$A$505,0))&amp;"","كود غير موجود"))</f>
        <v/>
      </c>
      <c r="G1190" s="6">
        <f>IF(OR(B1190&amp;""="",C1190&amp;""=""),"",IF(COUNTIFS('الطلاب'!$A$6:$A$505,C1190&amp;"",'الطلاب'!$D$6:$D$505,B1190&amp;"")=0,"الطالب غير مسجل في المجموعة",""))</f>
        <v/>
      </c>
    </row>
    <row r="1191">
      <c r="A1191" s="13" t="n"/>
      <c r="B1191" s="5" t="n"/>
      <c r="C1191" s="5" t="n"/>
      <c r="D1191" s="5" t="n"/>
      <c r="E1191" s="5" t="n"/>
      <c r="F1191" s="6">
        <f>IF(C1191&amp;""="","",IFERROR(INDEX('الطلاب'!$B$6:$B$505,MATCH(C1191&amp;"",'الطلاب'!$A$6:$A$505,0))&amp;"","كود غير موجود"))</f>
        <v/>
      </c>
      <c r="G1191" s="6">
        <f>IF(OR(B1191&amp;""="",C1191&amp;""=""),"",IF(COUNTIFS('الطلاب'!$A$6:$A$505,C1191&amp;"",'الطلاب'!$D$6:$D$505,B1191&amp;"")=0,"الطالب غير مسجل في المجموعة",""))</f>
        <v/>
      </c>
    </row>
    <row r="1192">
      <c r="A1192" s="13" t="n"/>
      <c r="B1192" s="5" t="n"/>
      <c r="C1192" s="5" t="n"/>
      <c r="D1192" s="5" t="n"/>
      <c r="E1192" s="5" t="n"/>
      <c r="F1192" s="6">
        <f>IF(C1192&amp;""="","",IFERROR(INDEX('الطلاب'!$B$6:$B$505,MATCH(C1192&amp;"",'الطلاب'!$A$6:$A$505,0))&amp;"","كود غير موجود"))</f>
        <v/>
      </c>
      <c r="G1192" s="6">
        <f>IF(OR(B1192&amp;""="",C1192&amp;""=""),"",IF(COUNTIFS('الطلاب'!$A$6:$A$505,C1192&amp;"",'الطلاب'!$D$6:$D$505,B1192&amp;"")=0,"الطالب غير مسجل في المجموعة",""))</f>
        <v/>
      </c>
    </row>
    <row r="1193">
      <c r="A1193" s="13" t="n"/>
      <c r="B1193" s="5" t="n"/>
      <c r="C1193" s="5" t="n"/>
      <c r="D1193" s="5" t="n"/>
      <c r="E1193" s="5" t="n"/>
      <c r="F1193" s="6">
        <f>IF(C1193&amp;""="","",IFERROR(INDEX('الطلاب'!$B$6:$B$505,MATCH(C1193&amp;"",'الطلاب'!$A$6:$A$505,0))&amp;"","كود غير موجود"))</f>
        <v/>
      </c>
      <c r="G1193" s="6">
        <f>IF(OR(B1193&amp;""="",C1193&amp;""=""),"",IF(COUNTIFS('الطلاب'!$A$6:$A$505,C1193&amp;"",'الطلاب'!$D$6:$D$505,B1193&amp;"")=0,"الطالب غير مسجل في المجموعة",""))</f>
        <v/>
      </c>
    </row>
    <row r="1194">
      <c r="A1194" s="13" t="n"/>
      <c r="B1194" s="5" t="n"/>
      <c r="C1194" s="5" t="n"/>
      <c r="D1194" s="5" t="n"/>
      <c r="E1194" s="5" t="n"/>
      <c r="F1194" s="6">
        <f>IF(C1194&amp;""="","",IFERROR(INDEX('الطلاب'!$B$6:$B$505,MATCH(C1194&amp;"",'الطلاب'!$A$6:$A$505,0))&amp;"","كود غير موجود"))</f>
        <v/>
      </c>
      <c r="G1194" s="6">
        <f>IF(OR(B1194&amp;""="",C1194&amp;""=""),"",IF(COUNTIFS('الطلاب'!$A$6:$A$505,C1194&amp;"",'الطلاب'!$D$6:$D$505,B1194&amp;"")=0,"الطالب غير مسجل في المجموعة",""))</f>
        <v/>
      </c>
    </row>
    <row r="1195">
      <c r="A1195" s="13" t="n"/>
      <c r="B1195" s="5" t="n"/>
      <c r="C1195" s="5" t="n"/>
      <c r="D1195" s="5" t="n"/>
      <c r="E1195" s="5" t="n"/>
      <c r="F1195" s="6">
        <f>IF(C1195&amp;""="","",IFERROR(INDEX('الطلاب'!$B$6:$B$505,MATCH(C1195&amp;"",'الطلاب'!$A$6:$A$505,0))&amp;"","كود غير موجود"))</f>
        <v/>
      </c>
      <c r="G1195" s="6">
        <f>IF(OR(B1195&amp;""="",C1195&amp;""=""),"",IF(COUNTIFS('الطلاب'!$A$6:$A$505,C1195&amp;"",'الطلاب'!$D$6:$D$505,B1195&amp;"")=0,"الطالب غير مسجل في المجموعة",""))</f>
        <v/>
      </c>
    </row>
    <row r="1196">
      <c r="A1196" s="13" t="n"/>
      <c r="B1196" s="5" t="n"/>
      <c r="C1196" s="5" t="n"/>
      <c r="D1196" s="5" t="n"/>
      <c r="E1196" s="5" t="n"/>
      <c r="F1196" s="6">
        <f>IF(C1196&amp;""="","",IFERROR(INDEX('الطلاب'!$B$6:$B$505,MATCH(C1196&amp;"",'الطلاب'!$A$6:$A$505,0))&amp;"","كود غير موجود"))</f>
        <v/>
      </c>
      <c r="G1196" s="6">
        <f>IF(OR(B1196&amp;""="",C1196&amp;""=""),"",IF(COUNTIFS('الطلاب'!$A$6:$A$505,C1196&amp;"",'الطلاب'!$D$6:$D$505,B1196&amp;"")=0,"الطالب غير مسجل في المجموعة",""))</f>
        <v/>
      </c>
    </row>
    <row r="1197">
      <c r="A1197" s="13" t="n"/>
      <c r="B1197" s="5" t="n"/>
      <c r="C1197" s="5" t="n"/>
      <c r="D1197" s="5" t="n"/>
      <c r="E1197" s="5" t="n"/>
      <c r="F1197" s="6">
        <f>IF(C1197&amp;""="","",IFERROR(INDEX('الطلاب'!$B$6:$B$505,MATCH(C1197&amp;"",'الطلاب'!$A$6:$A$505,0))&amp;"","كود غير موجود"))</f>
        <v/>
      </c>
      <c r="G1197" s="6">
        <f>IF(OR(B1197&amp;""="",C1197&amp;""=""),"",IF(COUNTIFS('الطلاب'!$A$6:$A$505,C1197&amp;"",'الطلاب'!$D$6:$D$505,B1197&amp;"")=0,"الطالب غير مسجل في المجموعة",""))</f>
        <v/>
      </c>
    </row>
    <row r="1198">
      <c r="A1198" s="13" t="n"/>
      <c r="B1198" s="5" t="n"/>
      <c r="C1198" s="5" t="n"/>
      <c r="D1198" s="5" t="n"/>
      <c r="E1198" s="5" t="n"/>
      <c r="F1198" s="6">
        <f>IF(C1198&amp;""="","",IFERROR(INDEX('الطلاب'!$B$6:$B$505,MATCH(C1198&amp;"",'الطلاب'!$A$6:$A$505,0))&amp;"","كود غير موجود"))</f>
        <v/>
      </c>
      <c r="G1198" s="6">
        <f>IF(OR(B1198&amp;""="",C1198&amp;""=""),"",IF(COUNTIFS('الطلاب'!$A$6:$A$505,C1198&amp;"",'الطلاب'!$D$6:$D$505,B1198&amp;"")=0,"الطالب غير مسجل في المجموعة",""))</f>
        <v/>
      </c>
    </row>
    <row r="1199">
      <c r="A1199" s="13" t="n"/>
      <c r="B1199" s="5" t="n"/>
      <c r="C1199" s="5" t="n"/>
      <c r="D1199" s="5" t="n"/>
      <c r="E1199" s="5" t="n"/>
      <c r="F1199" s="6">
        <f>IF(C1199&amp;""="","",IFERROR(INDEX('الطلاب'!$B$6:$B$505,MATCH(C1199&amp;"",'الطلاب'!$A$6:$A$505,0))&amp;"","كود غير موجود"))</f>
        <v/>
      </c>
      <c r="G1199" s="6">
        <f>IF(OR(B1199&amp;""="",C1199&amp;""=""),"",IF(COUNTIFS('الطلاب'!$A$6:$A$505,C1199&amp;"",'الطلاب'!$D$6:$D$505,B1199&amp;"")=0,"الطالب غير مسجل في المجموعة",""))</f>
        <v/>
      </c>
    </row>
    <row r="1200">
      <c r="A1200" s="13" t="n"/>
      <c r="B1200" s="5" t="n"/>
      <c r="C1200" s="5" t="n"/>
      <c r="D1200" s="5" t="n"/>
      <c r="E1200" s="5" t="n"/>
      <c r="F1200" s="6">
        <f>IF(C1200&amp;""="","",IFERROR(INDEX('الطلاب'!$B$6:$B$505,MATCH(C1200&amp;"",'الطلاب'!$A$6:$A$505,0))&amp;"","كود غير موجود"))</f>
        <v/>
      </c>
      <c r="G1200" s="6">
        <f>IF(OR(B1200&amp;""="",C1200&amp;""=""),"",IF(COUNTIFS('الطلاب'!$A$6:$A$505,C1200&amp;"",'الطلاب'!$D$6:$D$505,B1200&amp;"")=0,"الطالب غير مسجل في المجموعة",""))</f>
        <v/>
      </c>
    </row>
    <row r="1201">
      <c r="A1201" s="13" t="n"/>
      <c r="B1201" s="5" t="n"/>
      <c r="C1201" s="5" t="n"/>
      <c r="D1201" s="5" t="n"/>
      <c r="E1201" s="5" t="n"/>
      <c r="F1201" s="6">
        <f>IF(C1201&amp;""="","",IFERROR(INDEX('الطلاب'!$B$6:$B$505,MATCH(C1201&amp;"",'الطلاب'!$A$6:$A$505,0))&amp;"","كود غير موجود"))</f>
        <v/>
      </c>
      <c r="G1201" s="6">
        <f>IF(OR(B1201&amp;""="",C1201&amp;""=""),"",IF(COUNTIFS('الطلاب'!$A$6:$A$505,C1201&amp;"",'الطلاب'!$D$6:$D$505,B1201&amp;"")=0,"الطالب غير مسجل في المجموعة",""))</f>
        <v/>
      </c>
    </row>
    <row r="1202">
      <c r="A1202" s="13" t="n"/>
      <c r="B1202" s="5" t="n"/>
      <c r="C1202" s="5" t="n"/>
      <c r="D1202" s="5" t="n"/>
      <c r="E1202" s="5" t="n"/>
      <c r="F1202" s="6">
        <f>IF(C1202&amp;""="","",IFERROR(INDEX('الطلاب'!$B$6:$B$505,MATCH(C1202&amp;"",'الطلاب'!$A$6:$A$505,0))&amp;"","كود غير موجود"))</f>
        <v/>
      </c>
      <c r="G1202" s="6">
        <f>IF(OR(B1202&amp;""="",C1202&amp;""=""),"",IF(COUNTIFS('الطلاب'!$A$6:$A$505,C1202&amp;"",'الطلاب'!$D$6:$D$505,B1202&amp;"")=0,"الطالب غير مسجل في المجموعة",""))</f>
        <v/>
      </c>
    </row>
    <row r="1203">
      <c r="A1203" s="13" t="n"/>
      <c r="B1203" s="5" t="n"/>
      <c r="C1203" s="5" t="n"/>
      <c r="D1203" s="5" t="n"/>
      <c r="E1203" s="5" t="n"/>
      <c r="F1203" s="6">
        <f>IF(C1203&amp;""="","",IFERROR(INDEX('الطلاب'!$B$6:$B$505,MATCH(C1203&amp;"",'الطلاب'!$A$6:$A$505,0))&amp;"","كود غير موجود"))</f>
        <v/>
      </c>
      <c r="G1203" s="6">
        <f>IF(OR(B1203&amp;""="",C1203&amp;""=""),"",IF(COUNTIFS('الطلاب'!$A$6:$A$505,C1203&amp;"",'الطلاب'!$D$6:$D$505,B1203&amp;"")=0,"الطالب غير مسجل في المجموعة",""))</f>
        <v/>
      </c>
    </row>
    <row r="1204">
      <c r="A1204" s="13" t="n"/>
      <c r="B1204" s="5" t="n"/>
      <c r="C1204" s="5" t="n"/>
      <c r="D1204" s="5" t="n"/>
      <c r="E1204" s="5" t="n"/>
      <c r="F1204" s="6">
        <f>IF(C1204&amp;""="","",IFERROR(INDEX('الطلاب'!$B$6:$B$505,MATCH(C1204&amp;"",'الطلاب'!$A$6:$A$505,0))&amp;"","كود غير موجود"))</f>
        <v/>
      </c>
      <c r="G1204" s="6">
        <f>IF(OR(B1204&amp;""="",C1204&amp;""=""),"",IF(COUNTIFS('الطلاب'!$A$6:$A$505,C1204&amp;"",'الطلاب'!$D$6:$D$505,B1204&amp;"")=0,"الطالب غير مسجل في المجموعة",""))</f>
        <v/>
      </c>
    </row>
    <row r="1205">
      <c r="A1205" s="13" t="n"/>
      <c r="B1205" s="5" t="n"/>
      <c r="C1205" s="5" t="n"/>
      <c r="D1205" s="5" t="n"/>
      <c r="E1205" s="5" t="n"/>
      <c r="F1205" s="6">
        <f>IF(C1205&amp;""="","",IFERROR(INDEX('الطلاب'!$B$6:$B$505,MATCH(C1205&amp;"",'الطلاب'!$A$6:$A$505,0))&amp;"","كود غير موجود"))</f>
        <v/>
      </c>
      <c r="G1205" s="6">
        <f>IF(OR(B1205&amp;""="",C1205&amp;""=""),"",IF(COUNTIFS('الطلاب'!$A$6:$A$505,C1205&amp;"",'الطلاب'!$D$6:$D$505,B1205&amp;"")=0,"الطالب غير مسجل في المجموعة",""))</f>
        <v/>
      </c>
    </row>
    <row r="1206">
      <c r="A1206" s="13" t="n"/>
      <c r="B1206" s="5" t="n"/>
      <c r="C1206" s="5" t="n"/>
      <c r="D1206" s="5" t="n"/>
      <c r="E1206" s="5" t="n"/>
      <c r="F1206" s="6">
        <f>IF(C1206&amp;""="","",IFERROR(INDEX('الطلاب'!$B$6:$B$505,MATCH(C1206&amp;"",'الطلاب'!$A$6:$A$505,0))&amp;"","كود غير موجود"))</f>
        <v/>
      </c>
      <c r="G1206" s="6">
        <f>IF(OR(B1206&amp;""="",C1206&amp;""=""),"",IF(COUNTIFS('الطلاب'!$A$6:$A$505,C1206&amp;"",'الطلاب'!$D$6:$D$505,B1206&amp;"")=0,"الطالب غير مسجل في المجموعة",""))</f>
        <v/>
      </c>
    </row>
    <row r="1207">
      <c r="A1207" s="13" t="n"/>
      <c r="B1207" s="5" t="n"/>
      <c r="C1207" s="5" t="n"/>
      <c r="D1207" s="5" t="n"/>
      <c r="E1207" s="5" t="n"/>
      <c r="F1207" s="6">
        <f>IF(C1207&amp;""="","",IFERROR(INDEX('الطلاب'!$B$6:$B$505,MATCH(C1207&amp;"",'الطلاب'!$A$6:$A$505,0))&amp;"","كود غير موجود"))</f>
        <v/>
      </c>
      <c r="G1207" s="6">
        <f>IF(OR(B1207&amp;""="",C1207&amp;""=""),"",IF(COUNTIFS('الطلاب'!$A$6:$A$505,C1207&amp;"",'الطلاب'!$D$6:$D$505,B1207&amp;"")=0,"الطالب غير مسجل في المجموعة",""))</f>
        <v/>
      </c>
    </row>
    <row r="1208">
      <c r="A1208" s="13" t="n"/>
      <c r="B1208" s="5" t="n"/>
      <c r="C1208" s="5" t="n"/>
      <c r="D1208" s="5" t="n"/>
      <c r="E1208" s="5" t="n"/>
      <c r="F1208" s="6">
        <f>IF(C1208&amp;""="","",IFERROR(INDEX('الطلاب'!$B$6:$B$505,MATCH(C1208&amp;"",'الطلاب'!$A$6:$A$505,0))&amp;"","كود غير موجود"))</f>
        <v/>
      </c>
      <c r="G1208" s="6">
        <f>IF(OR(B1208&amp;""="",C1208&amp;""=""),"",IF(COUNTIFS('الطلاب'!$A$6:$A$505,C1208&amp;"",'الطلاب'!$D$6:$D$505,B1208&amp;"")=0,"الطالب غير مسجل في المجموعة",""))</f>
        <v/>
      </c>
    </row>
    <row r="1209">
      <c r="A1209" s="13" t="n"/>
      <c r="B1209" s="5" t="n"/>
      <c r="C1209" s="5" t="n"/>
      <c r="D1209" s="5" t="n"/>
      <c r="E1209" s="5" t="n"/>
      <c r="F1209" s="6">
        <f>IF(C1209&amp;""="","",IFERROR(INDEX('الطلاب'!$B$6:$B$505,MATCH(C1209&amp;"",'الطلاب'!$A$6:$A$505,0))&amp;"","كود غير موجود"))</f>
        <v/>
      </c>
      <c r="G1209" s="6">
        <f>IF(OR(B1209&amp;""="",C1209&amp;""=""),"",IF(COUNTIFS('الطلاب'!$A$6:$A$505,C1209&amp;"",'الطلاب'!$D$6:$D$505,B1209&amp;"")=0,"الطالب غير مسجل في المجموعة",""))</f>
        <v/>
      </c>
    </row>
    <row r="1210">
      <c r="A1210" s="13" t="n"/>
      <c r="B1210" s="5" t="n"/>
      <c r="C1210" s="5" t="n"/>
      <c r="D1210" s="5" t="n"/>
      <c r="E1210" s="5" t="n"/>
      <c r="F1210" s="6">
        <f>IF(C1210&amp;""="","",IFERROR(INDEX('الطلاب'!$B$6:$B$505,MATCH(C1210&amp;"",'الطلاب'!$A$6:$A$505,0))&amp;"","كود غير موجود"))</f>
        <v/>
      </c>
      <c r="G1210" s="6">
        <f>IF(OR(B1210&amp;""="",C1210&amp;""=""),"",IF(COUNTIFS('الطلاب'!$A$6:$A$505,C1210&amp;"",'الطلاب'!$D$6:$D$505,B1210&amp;"")=0,"الطالب غير مسجل في المجموعة",""))</f>
        <v/>
      </c>
    </row>
    <row r="1211">
      <c r="A1211" s="13" t="n"/>
      <c r="B1211" s="5" t="n"/>
      <c r="C1211" s="5" t="n"/>
      <c r="D1211" s="5" t="n"/>
      <c r="E1211" s="5" t="n"/>
      <c r="F1211" s="6">
        <f>IF(C1211&amp;""="","",IFERROR(INDEX('الطلاب'!$B$6:$B$505,MATCH(C1211&amp;"",'الطلاب'!$A$6:$A$505,0))&amp;"","كود غير موجود"))</f>
        <v/>
      </c>
      <c r="G1211" s="6">
        <f>IF(OR(B1211&amp;""="",C1211&amp;""=""),"",IF(COUNTIFS('الطلاب'!$A$6:$A$505,C1211&amp;"",'الطلاب'!$D$6:$D$505,B1211&amp;"")=0,"الطالب غير مسجل في المجموعة",""))</f>
        <v/>
      </c>
    </row>
    <row r="1212">
      <c r="A1212" s="13" t="n"/>
      <c r="B1212" s="5" t="n"/>
      <c r="C1212" s="5" t="n"/>
      <c r="D1212" s="5" t="n"/>
      <c r="E1212" s="5" t="n"/>
      <c r="F1212" s="6">
        <f>IF(C1212&amp;""="","",IFERROR(INDEX('الطلاب'!$B$6:$B$505,MATCH(C1212&amp;"",'الطلاب'!$A$6:$A$505,0))&amp;"","كود غير موجود"))</f>
        <v/>
      </c>
      <c r="G1212" s="6">
        <f>IF(OR(B1212&amp;""="",C1212&amp;""=""),"",IF(COUNTIFS('الطلاب'!$A$6:$A$505,C1212&amp;"",'الطلاب'!$D$6:$D$505,B1212&amp;"")=0,"الطالب غير مسجل في المجموعة",""))</f>
        <v/>
      </c>
    </row>
    <row r="1213">
      <c r="A1213" s="13" t="n"/>
      <c r="B1213" s="5" t="n"/>
      <c r="C1213" s="5" t="n"/>
      <c r="D1213" s="5" t="n"/>
      <c r="E1213" s="5" t="n"/>
      <c r="F1213" s="6">
        <f>IF(C1213&amp;""="","",IFERROR(INDEX('الطلاب'!$B$6:$B$505,MATCH(C1213&amp;"",'الطلاب'!$A$6:$A$505,0))&amp;"","كود غير موجود"))</f>
        <v/>
      </c>
      <c r="G1213" s="6">
        <f>IF(OR(B1213&amp;""="",C1213&amp;""=""),"",IF(COUNTIFS('الطلاب'!$A$6:$A$505,C1213&amp;"",'الطلاب'!$D$6:$D$505,B1213&amp;"")=0,"الطالب غير مسجل في المجموعة",""))</f>
        <v/>
      </c>
    </row>
    <row r="1214">
      <c r="A1214" s="13" t="n"/>
      <c r="B1214" s="5" t="n"/>
      <c r="C1214" s="5" t="n"/>
      <c r="D1214" s="5" t="n"/>
      <c r="E1214" s="5" t="n"/>
      <c r="F1214" s="6">
        <f>IF(C1214&amp;""="","",IFERROR(INDEX('الطلاب'!$B$6:$B$505,MATCH(C1214&amp;"",'الطلاب'!$A$6:$A$505,0))&amp;"","كود غير موجود"))</f>
        <v/>
      </c>
      <c r="G1214" s="6">
        <f>IF(OR(B1214&amp;""="",C1214&amp;""=""),"",IF(COUNTIFS('الطلاب'!$A$6:$A$505,C1214&amp;"",'الطلاب'!$D$6:$D$505,B1214&amp;"")=0,"الطالب غير مسجل في المجموعة",""))</f>
        <v/>
      </c>
    </row>
    <row r="1215">
      <c r="A1215" s="13" t="n"/>
      <c r="B1215" s="5" t="n"/>
      <c r="C1215" s="5" t="n"/>
      <c r="D1215" s="5" t="n"/>
      <c r="E1215" s="5" t="n"/>
      <c r="F1215" s="6">
        <f>IF(C1215&amp;""="","",IFERROR(INDEX('الطلاب'!$B$6:$B$505,MATCH(C1215&amp;"",'الطلاب'!$A$6:$A$505,0))&amp;"","كود غير موجود"))</f>
        <v/>
      </c>
      <c r="G1215" s="6">
        <f>IF(OR(B1215&amp;""="",C1215&amp;""=""),"",IF(COUNTIFS('الطلاب'!$A$6:$A$505,C1215&amp;"",'الطلاب'!$D$6:$D$505,B1215&amp;"")=0,"الطالب غير مسجل في المجموعة",""))</f>
        <v/>
      </c>
    </row>
    <row r="1216">
      <c r="A1216" s="13" t="n"/>
      <c r="B1216" s="5" t="n"/>
      <c r="C1216" s="5" t="n"/>
      <c r="D1216" s="5" t="n"/>
      <c r="E1216" s="5" t="n"/>
      <c r="F1216" s="6">
        <f>IF(C1216&amp;""="","",IFERROR(INDEX('الطلاب'!$B$6:$B$505,MATCH(C1216&amp;"",'الطلاب'!$A$6:$A$505,0))&amp;"","كود غير موجود"))</f>
        <v/>
      </c>
      <c r="G1216" s="6">
        <f>IF(OR(B1216&amp;""="",C1216&amp;""=""),"",IF(COUNTIFS('الطلاب'!$A$6:$A$505,C1216&amp;"",'الطلاب'!$D$6:$D$505,B1216&amp;"")=0,"الطالب غير مسجل في المجموعة",""))</f>
        <v/>
      </c>
    </row>
    <row r="1217">
      <c r="A1217" s="13" t="n"/>
      <c r="B1217" s="5" t="n"/>
      <c r="C1217" s="5" t="n"/>
      <c r="D1217" s="5" t="n"/>
      <c r="E1217" s="5" t="n"/>
      <c r="F1217" s="6">
        <f>IF(C1217&amp;""="","",IFERROR(INDEX('الطلاب'!$B$6:$B$505,MATCH(C1217&amp;"",'الطلاب'!$A$6:$A$505,0))&amp;"","كود غير موجود"))</f>
        <v/>
      </c>
      <c r="G1217" s="6">
        <f>IF(OR(B1217&amp;""="",C1217&amp;""=""),"",IF(COUNTIFS('الطلاب'!$A$6:$A$505,C1217&amp;"",'الطلاب'!$D$6:$D$505,B1217&amp;"")=0,"الطالب غير مسجل في المجموعة",""))</f>
        <v/>
      </c>
    </row>
    <row r="1218">
      <c r="A1218" s="13" t="n"/>
      <c r="B1218" s="5" t="n"/>
      <c r="C1218" s="5" t="n"/>
      <c r="D1218" s="5" t="n"/>
      <c r="E1218" s="5" t="n"/>
      <c r="F1218" s="6">
        <f>IF(C1218&amp;""="","",IFERROR(INDEX('الطلاب'!$B$6:$B$505,MATCH(C1218&amp;"",'الطلاب'!$A$6:$A$505,0))&amp;"","كود غير موجود"))</f>
        <v/>
      </c>
      <c r="G1218" s="6">
        <f>IF(OR(B1218&amp;""="",C1218&amp;""=""),"",IF(COUNTIFS('الطلاب'!$A$6:$A$505,C1218&amp;"",'الطلاب'!$D$6:$D$505,B1218&amp;"")=0,"الطالب غير مسجل في المجموعة",""))</f>
        <v/>
      </c>
    </row>
    <row r="1219">
      <c r="A1219" s="13" t="n"/>
      <c r="B1219" s="5" t="n"/>
      <c r="C1219" s="5" t="n"/>
      <c r="D1219" s="5" t="n"/>
      <c r="E1219" s="5" t="n"/>
      <c r="F1219" s="6">
        <f>IF(C1219&amp;""="","",IFERROR(INDEX('الطلاب'!$B$6:$B$505,MATCH(C1219&amp;"",'الطلاب'!$A$6:$A$505,0))&amp;"","كود غير موجود"))</f>
        <v/>
      </c>
      <c r="G1219" s="6">
        <f>IF(OR(B1219&amp;""="",C1219&amp;""=""),"",IF(COUNTIFS('الطلاب'!$A$6:$A$505,C1219&amp;"",'الطلاب'!$D$6:$D$505,B1219&amp;"")=0,"الطالب غير مسجل في المجموعة",""))</f>
        <v/>
      </c>
    </row>
    <row r="1220">
      <c r="A1220" s="13" t="n"/>
      <c r="B1220" s="5" t="n"/>
      <c r="C1220" s="5" t="n"/>
      <c r="D1220" s="5" t="n"/>
      <c r="E1220" s="5" t="n"/>
      <c r="F1220" s="6">
        <f>IF(C1220&amp;""="","",IFERROR(INDEX('الطلاب'!$B$6:$B$505,MATCH(C1220&amp;"",'الطلاب'!$A$6:$A$505,0))&amp;"","كود غير موجود"))</f>
        <v/>
      </c>
      <c r="G1220" s="6">
        <f>IF(OR(B1220&amp;""="",C1220&amp;""=""),"",IF(COUNTIFS('الطلاب'!$A$6:$A$505,C1220&amp;"",'الطلاب'!$D$6:$D$505,B1220&amp;"")=0,"الطالب غير مسجل في المجموعة",""))</f>
        <v/>
      </c>
    </row>
    <row r="1221">
      <c r="A1221" s="13" t="n"/>
      <c r="B1221" s="5" t="n"/>
      <c r="C1221" s="5" t="n"/>
      <c r="D1221" s="5" t="n"/>
      <c r="E1221" s="5" t="n"/>
      <c r="F1221" s="6">
        <f>IF(C1221&amp;""="","",IFERROR(INDEX('الطلاب'!$B$6:$B$505,MATCH(C1221&amp;"",'الطلاب'!$A$6:$A$505,0))&amp;"","كود غير موجود"))</f>
        <v/>
      </c>
      <c r="G1221" s="6">
        <f>IF(OR(B1221&amp;""="",C1221&amp;""=""),"",IF(COUNTIFS('الطلاب'!$A$6:$A$505,C1221&amp;"",'الطلاب'!$D$6:$D$505,B1221&amp;"")=0,"الطالب غير مسجل في المجموعة",""))</f>
        <v/>
      </c>
    </row>
    <row r="1222">
      <c r="A1222" s="13" t="n"/>
      <c r="B1222" s="5" t="n"/>
      <c r="C1222" s="5" t="n"/>
      <c r="D1222" s="5" t="n"/>
      <c r="E1222" s="5" t="n"/>
      <c r="F1222" s="6">
        <f>IF(C1222&amp;""="","",IFERROR(INDEX('الطلاب'!$B$6:$B$505,MATCH(C1222&amp;"",'الطلاب'!$A$6:$A$505,0))&amp;"","كود غير موجود"))</f>
        <v/>
      </c>
      <c r="G1222" s="6">
        <f>IF(OR(B1222&amp;""="",C1222&amp;""=""),"",IF(COUNTIFS('الطلاب'!$A$6:$A$505,C1222&amp;"",'الطلاب'!$D$6:$D$505,B1222&amp;"")=0,"الطالب غير مسجل في المجموعة",""))</f>
        <v/>
      </c>
    </row>
    <row r="1223">
      <c r="A1223" s="13" t="n"/>
      <c r="B1223" s="5" t="n"/>
      <c r="C1223" s="5" t="n"/>
      <c r="D1223" s="5" t="n"/>
      <c r="E1223" s="5" t="n"/>
      <c r="F1223" s="6">
        <f>IF(C1223&amp;""="","",IFERROR(INDEX('الطلاب'!$B$6:$B$505,MATCH(C1223&amp;"",'الطلاب'!$A$6:$A$505,0))&amp;"","كود غير موجود"))</f>
        <v/>
      </c>
      <c r="G1223" s="6">
        <f>IF(OR(B1223&amp;""="",C1223&amp;""=""),"",IF(COUNTIFS('الطلاب'!$A$6:$A$505,C1223&amp;"",'الطلاب'!$D$6:$D$505,B1223&amp;"")=0,"الطالب غير مسجل في المجموعة",""))</f>
        <v/>
      </c>
    </row>
    <row r="1224">
      <c r="A1224" s="13" t="n"/>
      <c r="B1224" s="5" t="n"/>
      <c r="C1224" s="5" t="n"/>
      <c r="D1224" s="5" t="n"/>
      <c r="E1224" s="5" t="n"/>
      <c r="F1224" s="6">
        <f>IF(C1224&amp;""="","",IFERROR(INDEX('الطلاب'!$B$6:$B$505,MATCH(C1224&amp;"",'الطلاب'!$A$6:$A$505,0))&amp;"","كود غير موجود"))</f>
        <v/>
      </c>
      <c r="G1224" s="6">
        <f>IF(OR(B1224&amp;""="",C1224&amp;""=""),"",IF(COUNTIFS('الطلاب'!$A$6:$A$505,C1224&amp;"",'الطلاب'!$D$6:$D$505,B1224&amp;"")=0,"الطالب غير مسجل في المجموعة",""))</f>
        <v/>
      </c>
    </row>
    <row r="1225">
      <c r="A1225" s="13" t="n"/>
      <c r="B1225" s="5" t="n"/>
      <c r="C1225" s="5" t="n"/>
      <c r="D1225" s="5" t="n"/>
      <c r="E1225" s="5" t="n"/>
      <c r="F1225" s="6">
        <f>IF(C1225&amp;""="","",IFERROR(INDEX('الطلاب'!$B$6:$B$505,MATCH(C1225&amp;"",'الطلاب'!$A$6:$A$505,0))&amp;"","كود غير موجود"))</f>
        <v/>
      </c>
      <c r="G1225" s="6">
        <f>IF(OR(B1225&amp;""="",C1225&amp;""=""),"",IF(COUNTIFS('الطلاب'!$A$6:$A$505,C1225&amp;"",'الطلاب'!$D$6:$D$505,B1225&amp;"")=0,"الطالب غير مسجل في المجموعة",""))</f>
        <v/>
      </c>
    </row>
    <row r="1226">
      <c r="A1226" s="13" t="n"/>
      <c r="B1226" s="5" t="n"/>
      <c r="C1226" s="5" t="n"/>
      <c r="D1226" s="5" t="n"/>
      <c r="E1226" s="5" t="n"/>
      <c r="F1226" s="6">
        <f>IF(C1226&amp;""="","",IFERROR(INDEX('الطلاب'!$B$6:$B$505,MATCH(C1226&amp;"",'الطلاب'!$A$6:$A$505,0))&amp;"","كود غير موجود"))</f>
        <v/>
      </c>
      <c r="G1226" s="6">
        <f>IF(OR(B1226&amp;""="",C1226&amp;""=""),"",IF(COUNTIFS('الطلاب'!$A$6:$A$505,C1226&amp;"",'الطلاب'!$D$6:$D$505,B1226&amp;"")=0,"الطالب غير مسجل في المجموعة",""))</f>
        <v/>
      </c>
    </row>
    <row r="1227">
      <c r="A1227" s="13" t="n"/>
      <c r="B1227" s="5" t="n"/>
      <c r="C1227" s="5" t="n"/>
      <c r="D1227" s="5" t="n"/>
      <c r="E1227" s="5" t="n"/>
      <c r="F1227" s="6">
        <f>IF(C1227&amp;""="","",IFERROR(INDEX('الطلاب'!$B$6:$B$505,MATCH(C1227&amp;"",'الطلاب'!$A$6:$A$505,0))&amp;"","كود غير موجود"))</f>
        <v/>
      </c>
      <c r="G1227" s="6">
        <f>IF(OR(B1227&amp;""="",C1227&amp;""=""),"",IF(COUNTIFS('الطلاب'!$A$6:$A$505,C1227&amp;"",'الطلاب'!$D$6:$D$505,B1227&amp;"")=0,"الطالب غير مسجل في المجموعة",""))</f>
        <v/>
      </c>
    </row>
    <row r="1228">
      <c r="A1228" s="13" t="n"/>
      <c r="B1228" s="5" t="n"/>
      <c r="C1228" s="5" t="n"/>
      <c r="D1228" s="5" t="n"/>
      <c r="E1228" s="5" t="n"/>
      <c r="F1228" s="6">
        <f>IF(C1228&amp;""="","",IFERROR(INDEX('الطلاب'!$B$6:$B$505,MATCH(C1228&amp;"",'الطلاب'!$A$6:$A$505,0))&amp;"","كود غير موجود"))</f>
        <v/>
      </c>
      <c r="G1228" s="6">
        <f>IF(OR(B1228&amp;""="",C1228&amp;""=""),"",IF(COUNTIFS('الطلاب'!$A$6:$A$505,C1228&amp;"",'الطلاب'!$D$6:$D$505,B1228&amp;"")=0,"الطالب غير مسجل في المجموعة",""))</f>
        <v/>
      </c>
    </row>
    <row r="1229">
      <c r="A1229" s="13" t="n"/>
      <c r="B1229" s="5" t="n"/>
      <c r="C1229" s="5" t="n"/>
      <c r="D1229" s="5" t="n"/>
      <c r="E1229" s="5" t="n"/>
      <c r="F1229" s="6">
        <f>IF(C1229&amp;""="","",IFERROR(INDEX('الطلاب'!$B$6:$B$505,MATCH(C1229&amp;"",'الطلاب'!$A$6:$A$505,0))&amp;"","كود غير موجود"))</f>
        <v/>
      </c>
      <c r="G1229" s="6">
        <f>IF(OR(B1229&amp;""="",C1229&amp;""=""),"",IF(COUNTIFS('الطلاب'!$A$6:$A$505,C1229&amp;"",'الطلاب'!$D$6:$D$505,B1229&amp;"")=0,"الطالب غير مسجل في المجموعة",""))</f>
        <v/>
      </c>
    </row>
    <row r="1230">
      <c r="A1230" s="13" t="n"/>
      <c r="B1230" s="5" t="n"/>
      <c r="C1230" s="5" t="n"/>
      <c r="D1230" s="5" t="n"/>
      <c r="E1230" s="5" t="n"/>
      <c r="F1230" s="6">
        <f>IF(C1230&amp;""="","",IFERROR(INDEX('الطلاب'!$B$6:$B$505,MATCH(C1230&amp;"",'الطلاب'!$A$6:$A$505,0))&amp;"","كود غير موجود"))</f>
        <v/>
      </c>
      <c r="G1230" s="6">
        <f>IF(OR(B1230&amp;""="",C1230&amp;""=""),"",IF(COUNTIFS('الطلاب'!$A$6:$A$505,C1230&amp;"",'الطلاب'!$D$6:$D$505,B1230&amp;"")=0,"الطالب غير مسجل في المجموعة",""))</f>
        <v/>
      </c>
    </row>
    <row r="1231">
      <c r="A1231" s="13" t="n"/>
      <c r="B1231" s="5" t="n"/>
      <c r="C1231" s="5" t="n"/>
      <c r="D1231" s="5" t="n"/>
      <c r="E1231" s="5" t="n"/>
      <c r="F1231" s="6">
        <f>IF(C1231&amp;""="","",IFERROR(INDEX('الطلاب'!$B$6:$B$505,MATCH(C1231&amp;"",'الطلاب'!$A$6:$A$505,0))&amp;"","كود غير موجود"))</f>
        <v/>
      </c>
      <c r="G1231" s="6">
        <f>IF(OR(B1231&amp;""="",C1231&amp;""=""),"",IF(COUNTIFS('الطلاب'!$A$6:$A$505,C1231&amp;"",'الطلاب'!$D$6:$D$505,B1231&amp;"")=0,"الطالب غير مسجل في المجموعة",""))</f>
        <v/>
      </c>
    </row>
    <row r="1232">
      <c r="A1232" s="13" t="n"/>
      <c r="B1232" s="5" t="n"/>
      <c r="C1232" s="5" t="n"/>
      <c r="D1232" s="5" t="n"/>
      <c r="E1232" s="5" t="n"/>
      <c r="F1232" s="6">
        <f>IF(C1232&amp;""="","",IFERROR(INDEX('الطلاب'!$B$6:$B$505,MATCH(C1232&amp;"",'الطلاب'!$A$6:$A$505,0))&amp;"","كود غير موجود"))</f>
        <v/>
      </c>
      <c r="G1232" s="6">
        <f>IF(OR(B1232&amp;""="",C1232&amp;""=""),"",IF(COUNTIFS('الطلاب'!$A$6:$A$505,C1232&amp;"",'الطلاب'!$D$6:$D$505,B1232&amp;"")=0,"الطالب غير مسجل في المجموعة",""))</f>
        <v/>
      </c>
    </row>
    <row r="1233">
      <c r="A1233" s="13" t="n"/>
      <c r="B1233" s="5" t="n"/>
      <c r="C1233" s="5" t="n"/>
      <c r="D1233" s="5" t="n"/>
      <c r="E1233" s="5" t="n"/>
      <c r="F1233" s="6">
        <f>IF(C1233&amp;""="","",IFERROR(INDEX('الطلاب'!$B$6:$B$505,MATCH(C1233&amp;"",'الطلاب'!$A$6:$A$505,0))&amp;"","كود غير موجود"))</f>
        <v/>
      </c>
      <c r="G1233" s="6">
        <f>IF(OR(B1233&amp;""="",C1233&amp;""=""),"",IF(COUNTIFS('الطلاب'!$A$6:$A$505,C1233&amp;"",'الطلاب'!$D$6:$D$505,B1233&amp;"")=0,"الطالب غير مسجل في المجموعة",""))</f>
        <v/>
      </c>
    </row>
    <row r="1234">
      <c r="A1234" s="13" t="n"/>
      <c r="B1234" s="5" t="n"/>
      <c r="C1234" s="5" t="n"/>
      <c r="D1234" s="5" t="n"/>
      <c r="E1234" s="5" t="n"/>
      <c r="F1234" s="6">
        <f>IF(C1234&amp;""="","",IFERROR(INDEX('الطلاب'!$B$6:$B$505,MATCH(C1234&amp;"",'الطلاب'!$A$6:$A$505,0))&amp;"","كود غير موجود"))</f>
        <v/>
      </c>
      <c r="G1234" s="6">
        <f>IF(OR(B1234&amp;""="",C1234&amp;""=""),"",IF(COUNTIFS('الطلاب'!$A$6:$A$505,C1234&amp;"",'الطلاب'!$D$6:$D$505,B1234&amp;"")=0,"الطالب غير مسجل في المجموعة",""))</f>
        <v/>
      </c>
    </row>
    <row r="1235">
      <c r="A1235" s="13" t="n"/>
      <c r="B1235" s="5" t="n"/>
      <c r="C1235" s="5" t="n"/>
      <c r="D1235" s="5" t="n"/>
      <c r="E1235" s="5" t="n"/>
      <c r="F1235" s="6">
        <f>IF(C1235&amp;""="","",IFERROR(INDEX('الطلاب'!$B$6:$B$505,MATCH(C1235&amp;"",'الطلاب'!$A$6:$A$505,0))&amp;"","كود غير موجود"))</f>
        <v/>
      </c>
      <c r="G1235" s="6">
        <f>IF(OR(B1235&amp;""="",C1235&amp;""=""),"",IF(COUNTIFS('الطلاب'!$A$6:$A$505,C1235&amp;"",'الطلاب'!$D$6:$D$505,B1235&amp;"")=0,"الطالب غير مسجل في المجموعة",""))</f>
        <v/>
      </c>
    </row>
    <row r="1236">
      <c r="A1236" s="13" t="n"/>
      <c r="B1236" s="5" t="n"/>
      <c r="C1236" s="5" t="n"/>
      <c r="D1236" s="5" t="n"/>
      <c r="E1236" s="5" t="n"/>
      <c r="F1236" s="6">
        <f>IF(C1236&amp;""="","",IFERROR(INDEX('الطلاب'!$B$6:$B$505,MATCH(C1236&amp;"",'الطلاب'!$A$6:$A$505,0))&amp;"","كود غير موجود"))</f>
        <v/>
      </c>
      <c r="G1236" s="6">
        <f>IF(OR(B1236&amp;""="",C1236&amp;""=""),"",IF(COUNTIFS('الطلاب'!$A$6:$A$505,C1236&amp;"",'الطلاب'!$D$6:$D$505,B1236&amp;"")=0,"الطالب غير مسجل في المجموعة",""))</f>
        <v/>
      </c>
    </row>
    <row r="1237">
      <c r="A1237" s="13" t="n"/>
      <c r="B1237" s="5" t="n"/>
      <c r="C1237" s="5" t="n"/>
      <c r="D1237" s="5" t="n"/>
      <c r="E1237" s="5" t="n"/>
      <c r="F1237" s="6">
        <f>IF(C1237&amp;""="","",IFERROR(INDEX('الطلاب'!$B$6:$B$505,MATCH(C1237&amp;"",'الطلاب'!$A$6:$A$505,0))&amp;"","كود غير موجود"))</f>
        <v/>
      </c>
      <c r="G1237" s="6">
        <f>IF(OR(B1237&amp;""="",C1237&amp;""=""),"",IF(COUNTIFS('الطلاب'!$A$6:$A$505,C1237&amp;"",'الطلاب'!$D$6:$D$505,B1237&amp;"")=0,"الطالب غير مسجل في المجموعة",""))</f>
        <v/>
      </c>
    </row>
    <row r="1238">
      <c r="A1238" s="13" t="n"/>
      <c r="B1238" s="5" t="n"/>
      <c r="C1238" s="5" t="n"/>
      <c r="D1238" s="5" t="n"/>
      <c r="E1238" s="5" t="n"/>
      <c r="F1238" s="6">
        <f>IF(C1238&amp;""="","",IFERROR(INDEX('الطلاب'!$B$6:$B$505,MATCH(C1238&amp;"",'الطلاب'!$A$6:$A$505,0))&amp;"","كود غير موجود"))</f>
        <v/>
      </c>
      <c r="G1238" s="6">
        <f>IF(OR(B1238&amp;""="",C1238&amp;""=""),"",IF(COUNTIFS('الطلاب'!$A$6:$A$505,C1238&amp;"",'الطلاب'!$D$6:$D$505,B1238&amp;"")=0,"الطالب غير مسجل في المجموعة",""))</f>
        <v/>
      </c>
    </row>
    <row r="1239">
      <c r="A1239" s="13" t="n"/>
      <c r="B1239" s="5" t="n"/>
      <c r="C1239" s="5" t="n"/>
      <c r="D1239" s="5" t="n"/>
      <c r="E1239" s="5" t="n"/>
      <c r="F1239" s="6">
        <f>IF(C1239&amp;""="","",IFERROR(INDEX('الطلاب'!$B$6:$B$505,MATCH(C1239&amp;"",'الطلاب'!$A$6:$A$505,0))&amp;"","كود غير موجود"))</f>
        <v/>
      </c>
      <c r="G1239" s="6">
        <f>IF(OR(B1239&amp;""="",C1239&amp;""=""),"",IF(COUNTIFS('الطلاب'!$A$6:$A$505,C1239&amp;"",'الطلاب'!$D$6:$D$505,B1239&amp;"")=0,"الطالب غير مسجل في المجموعة",""))</f>
        <v/>
      </c>
    </row>
    <row r="1240">
      <c r="A1240" s="13" t="n"/>
      <c r="B1240" s="5" t="n"/>
      <c r="C1240" s="5" t="n"/>
      <c r="D1240" s="5" t="n"/>
      <c r="E1240" s="5" t="n"/>
      <c r="F1240" s="6">
        <f>IF(C1240&amp;""="","",IFERROR(INDEX('الطلاب'!$B$6:$B$505,MATCH(C1240&amp;"",'الطلاب'!$A$6:$A$505,0))&amp;"","كود غير موجود"))</f>
        <v/>
      </c>
      <c r="G1240" s="6">
        <f>IF(OR(B1240&amp;""="",C1240&amp;""=""),"",IF(COUNTIFS('الطلاب'!$A$6:$A$505,C1240&amp;"",'الطلاب'!$D$6:$D$505,B1240&amp;"")=0,"الطالب غير مسجل في المجموعة",""))</f>
        <v/>
      </c>
    </row>
    <row r="1241">
      <c r="A1241" s="13" t="n"/>
      <c r="B1241" s="5" t="n"/>
      <c r="C1241" s="5" t="n"/>
      <c r="D1241" s="5" t="n"/>
      <c r="E1241" s="5" t="n"/>
      <c r="F1241" s="6">
        <f>IF(C1241&amp;""="","",IFERROR(INDEX('الطلاب'!$B$6:$B$505,MATCH(C1241&amp;"",'الطلاب'!$A$6:$A$505,0))&amp;"","كود غير موجود"))</f>
        <v/>
      </c>
      <c r="G1241" s="6">
        <f>IF(OR(B1241&amp;""="",C1241&amp;""=""),"",IF(COUNTIFS('الطلاب'!$A$6:$A$505,C1241&amp;"",'الطلاب'!$D$6:$D$505,B1241&amp;"")=0,"الطالب غير مسجل في المجموعة",""))</f>
        <v/>
      </c>
    </row>
    <row r="1242">
      <c r="A1242" s="13" t="n"/>
      <c r="B1242" s="5" t="n"/>
      <c r="C1242" s="5" t="n"/>
      <c r="D1242" s="5" t="n"/>
      <c r="E1242" s="5" t="n"/>
      <c r="F1242" s="6">
        <f>IF(C1242&amp;""="","",IFERROR(INDEX('الطلاب'!$B$6:$B$505,MATCH(C1242&amp;"",'الطلاب'!$A$6:$A$505,0))&amp;"","كود غير موجود"))</f>
        <v/>
      </c>
      <c r="G1242" s="6">
        <f>IF(OR(B1242&amp;""="",C1242&amp;""=""),"",IF(COUNTIFS('الطلاب'!$A$6:$A$505,C1242&amp;"",'الطلاب'!$D$6:$D$505,B1242&amp;"")=0,"الطالب غير مسجل في المجموعة",""))</f>
        <v/>
      </c>
    </row>
    <row r="1243">
      <c r="A1243" s="13" t="n"/>
      <c r="B1243" s="5" t="n"/>
      <c r="C1243" s="5" t="n"/>
      <c r="D1243" s="5" t="n"/>
      <c r="E1243" s="5" t="n"/>
      <c r="F1243" s="6">
        <f>IF(C1243&amp;""="","",IFERROR(INDEX('الطلاب'!$B$6:$B$505,MATCH(C1243&amp;"",'الطلاب'!$A$6:$A$505,0))&amp;"","كود غير موجود"))</f>
        <v/>
      </c>
      <c r="G1243" s="6">
        <f>IF(OR(B1243&amp;""="",C1243&amp;""=""),"",IF(COUNTIFS('الطلاب'!$A$6:$A$505,C1243&amp;"",'الطلاب'!$D$6:$D$505,B1243&amp;"")=0,"الطالب غير مسجل في المجموعة",""))</f>
        <v/>
      </c>
    </row>
    <row r="1244">
      <c r="A1244" s="13" t="n"/>
      <c r="B1244" s="5" t="n"/>
      <c r="C1244" s="5" t="n"/>
      <c r="D1244" s="5" t="n"/>
      <c r="E1244" s="5" t="n"/>
      <c r="F1244" s="6">
        <f>IF(C1244&amp;""="","",IFERROR(INDEX('الطلاب'!$B$6:$B$505,MATCH(C1244&amp;"",'الطلاب'!$A$6:$A$505,0))&amp;"","كود غير موجود"))</f>
        <v/>
      </c>
      <c r="G1244" s="6">
        <f>IF(OR(B1244&amp;""="",C1244&amp;""=""),"",IF(COUNTIFS('الطلاب'!$A$6:$A$505,C1244&amp;"",'الطلاب'!$D$6:$D$505,B1244&amp;"")=0,"الطالب غير مسجل في المجموعة",""))</f>
        <v/>
      </c>
    </row>
    <row r="1245">
      <c r="A1245" s="13" t="n"/>
      <c r="B1245" s="5" t="n"/>
      <c r="C1245" s="5" t="n"/>
      <c r="D1245" s="5" t="n"/>
      <c r="E1245" s="5" t="n"/>
      <c r="F1245" s="6">
        <f>IF(C1245&amp;""="","",IFERROR(INDEX('الطلاب'!$B$6:$B$505,MATCH(C1245&amp;"",'الطلاب'!$A$6:$A$505,0))&amp;"","كود غير موجود"))</f>
        <v/>
      </c>
      <c r="G1245" s="6">
        <f>IF(OR(B1245&amp;""="",C1245&amp;""=""),"",IF(COUNTIFS('الطلاب'!$A$6:$A$505,C1245&amp;"",'الطلاب'!$D$6:$D$505,B1245&amp;"")=0,"الطالب غير مسجل في المجموعة",""))</f>
        <v/>
      </c>
    </row>
    <row r="1246">
      <c r="A1246" s="13" t="n"/>
      <c r="B1246" s="5" t="n"/>
      <c r="C1246" s="5" t="n"/>
      <c r="D1246" s="5" t="n"/>
      <c r="E1246" s="5" t="n"/>
      <c r="F1246" s="6">
        <f>IF(C1246&amp;""="","",IFERROR(INDEX('الطلاب'!$B$6:$B$505,MATCH(C1246&amp;"",'الطلاب'!$A$6:$A$505,0))&amp;"","كود غير موجود"))</f>
        <v/>
      </c>
      <c r="G1246" s="6">
        <f>IF(OR(B1246&amp;""="",C1246&amp;""=""),"",IF(COUNTIFS('الطلاب'!$A$6:$A$505,C1246&amp;"",'الطلاب'!$D$6:$D$505,B1246&amp;"")=0,"الطالب غير مسجل في المجموعة",""))</f>
        <v/>
      </c>
    </row>
    <row r="1247">
      <c r="A1247" s="13" t="n"/>
      <c r="B1247" s="5" t="n"/>
      <c r="C1247" s="5" t="n"/>
      <c r="D1247" s="5" t="n"/>
      <c r="E1247" s="5" t="n"/>
      <c r="F1247" s="6">
        <f>IF(C1247&amp;""="","",IFERROR(INDEX('الطلاب'!$B$6:$B$505,MATCH(C1247&amp;"",'الطلاب'!$A$6:$A$505,0))&amp;"","كود غير موجود"))</f>
        <v/>
      </c>
      <c r="G1247" s="6">
        <f>IF(OR(B1247&amp;""="",C1247&amp;""=""),"",IF(COUNTIFS('الطلاب'!$A$6:$A$505,C1247&amp;"",'الطلاب'!$D$6:$D$505,B1247&amp;"")=0,"الطالب غير مسجل في المجموعة",""))</f>
        <v/>
      </c>
    </row>
    <row r="1248">
      <c r="A1248" s="13" t="n"/>
      <c r="B1248" s="5" t="n"/>
      <c r="C1248" s="5" t="n"/>
      <c r="D1248" s="5" t="n"/>
      <c r="E1248" s="5" t="n"/>
      <c r="F1248" s="6">
        <f>IF(C1248&amp;""="","",IFERROR(INDEX('الطلاب'!$B$6:$B$505,MATCH(C1248&amp;"",'الطلاب'!$A$6:$A$505,0))&amp;"","كود غير موجود"))</f>
        <v/>
      </c>
      <c r="G1248" s="6">
        <f>IF(OR(B1248&amp;""="",C1248&amp;""=""),"",IF(COUNTIFS('الطلاب'!$A$6:$A$505,C1248&amp;"",'الطلاب'!$D$6:$D$505,B1248&amp;"")=0,"الطالب غير مسجل في المجموعة",""))</f>
        <v/>
      </c>
    </row>
    <row r="1249">
      <c r="A1249" s="13" t="n"/>
      <c r="B1249" s="5" t="n"/>
      <c r="C1249" s="5" t="n"/>
      <c r="D1249" s="5" t="n"/>
      <c r="E1249" s="5" t="n"/>
      <c r="F1249" s="6">
        <f>IF(C1249&amp;""="","",IFERROR(INDEX('الطلاب'!$B$6:$B$505,MATCH(C1249&amp;"",'الطلاب'!$A$6:$A$505,0))&amp;"","كود غير موجود"))</f>
        <v/>
      </c>
      <c r="G1249" s="6">
        <f>IF(OR(B1249&amp;""="",C1249&amp;""=""),"",IF(COUNTIFS('الطلاب'!$A$6:$A$505,C1249&amp;"",'الطلاب'!$D$6:$D$505,B1249&amp;"")=0,"الطالب غير مسجل في المجموعة",""))</f>
        <v/>
      </c>
    </row>
    <row r="1250">
      <c r="A1250" s="13" t="n"/>
      <c r="B1250" s="5" t="n"/>
      <c r="C1250" s="5" t="n"/>
      <c r="D1250" s="5" t="n"/>
      <c r="E1250" s="5" t="n"/>
      <c r="F1250" s="6">
        <f>IF(C1250&amp;""="","",IFERROR(INDEX('الطلاب'!$B$6:$B$505,MATCH(C1250&amp;"",'الطلاب'!$A$6:$A$505,0))&amp;"","كود غير موجود"))</f>
        <v/>
      </c>
      <c r="G1250" s="6">
        <f>IF(OR(B1250&amp;""="",C1250&amp;""=""),"",IF(COUNTIFS('الطلاب'!$A$6:$A$505,C1250&amp;"",'الطلاب'!$D$6:$D$505,B1250&amp;"")=0,"الطالب غير مسجل في المجموعة",""))</f>
        <v/>
      </c>
    </row>
    <row r="1251">
      <c r="A1251" s="13" t="n"/>
      <c r="B1251" s="5" t="n"/>
      <c r="C1251" s="5" t="n"/>
      <c r="D1251" s="5" t="n"/>
      <c r="E1251" s="5" t="n"/>
      <c r="F1251" s="6">
        <f>IF(C1251&amp;""="","",IFERROR(INDEX('الطلاب'!$B$6:$B$505,MATCH(C1251&amp;"",'الطلاب'!$A$6:$A$505,0))&amp;"","كود غير موجود"))</f>
        <v/>
      </c>
      <c r="G1251" s="6">
        <f>IF(OR(B1251&amp;""="",C1251&amp;""=""),"",IF(COUNTIFS('الطلاب'!$A$6:$A$505,C1251&amp;"",'الطلاب'!$D$6:$D$505,B1251&amp;"")=0,"الطالب غير مسجل في المجموعة",""))</f>
        <v/>
      </c>
    </row>
    <row r="1252">
      <c r="A1252" s="13" t="n"/>
      <c r="B1252" s="5" t="n"/>
      <c r="C1252" s="5" t="n"/>
      <c r="D1252" s="5" t="n"/>
      <c r="E1252" s="5" t="n"/>
      <c r="F1252" s="6">
        <f>IF(C1252&amp;""="","",IFERROR(INDEX('الطلاب'!$B$6:$B$505,MATCH(C1252&amp;"",'الطلاب'!$A$6:$A$505,0))&amp;"","كود غير موجود"))</f>
        <v/>
      </c>
      <c r="G1252" s="6">
        <f>IF(OR(B1252&amp;""="",C1252&amp;""=""),"",IF(COUNTIFS('الطلاب'!$A$6:$A$505,C1252&amp;"",'الطلاب'!$D$6:$D$505,B1252&amp;"")=0,"الطالب غير مسجل في المجموعة",""))</f>
        <v/>
      </c>
    </row>
    <row r="1253">
      <c r="A1253" s="13" t="n"/>
      <c r="B1253" s="5" t="n"/>
      <c r="C1253" s="5" t="n"/>
      <c r="D1253" s="5" t="n"/>
      <c r="E1253" s="5" t="n"/>
      <c r="F1253" s="6">
        <f>IF(C1253&amp;""="","",IFERROR(INDEX('الطلاب'!$B$6:$B$505,MATCH(C1253&amp;"",'الطلاب'!$A$6:$A$505,0))&amp;"","كود غير موجود"))</f>
        <v/>
      </c>
      <c r="G1253" s="6">
        <f>IF(OR(B1253&amp;""="",C1253&amp;""=""),"",IF(COUNTIFS('الطلاب'!$A$6:$A$505,C1253&amp;"",'الطلاب'!$D$6:$D$505,B1253&amp;"")=0,"الطالب غير مسجل في المجموعة",""))</f>
        <v/>
      </c>
    </row>
    <row r="1254">
      <c r="A1254" s="13" t="n"/>
      <c r="B1254" s="5" t="n"/>
      <c r="C1254" s="5" t="n"/>
      <c r="D1254" s="5" t="n"/>
      <c r="E1254" s="5" t="n"/>
      <c r="F1254" s="6">
        <f>IF(C1254&amp;""="","",IFERROR(INDEX('الطلاب'!$B$6:$B$505,MATCH(C1254&amp;"",'الطلاب'!$A$6:$A$505,0))&amp;"","كود غير موجود"))</f>
        <v/>
      </c>
      <c r="G1254" s="6">
        <f>IF(OR(B1254&amp;""="",C1254&amp;""=""),"",IF(COUNTIFS('الطلاب'!$A$6:$A$505,C1254&amp;"",'الطلاب'!$D$6:$D$505,B1254&amp;"")=0,"الطالب غير مسجل في المجموعة",""))</f>
        <v/>
      </c>
    </row>
    <row r="1255">
      <c r="A1255" s="13" t="n"/>
      <c r="B1255" s="5" t="n"/>
      <c r="C1255" s="5" t="n"/>
      <c r="D1255" s="5" t="n"/>
      <c r="E1255" s="5" t="n"/>
      <c r="F1255" s="6">
        <f>IF(C1255&amp;""="","",IFERROR(INDEX('الطلاب'!$B$6:$B$505,MATCH(C1255&amp;"",'الطلاب'!$A$6:$A$505,0))&amp;"","كود غير موجود"))</f>
        <v/>
      </c>
      <c r="G1255" s="6">
        <f>IF(OR(B1255&amp;""="",C1255&amp;""=""),"",IF(COUNTIFS('الطلاب'!$A$6:$A$505,C1255&amp;"",'الطلاب'!$D$6:$D$505,B1255&amp;"")=0,"الطالب غير مسجل في المجموعة",""))</f>
        <v/>
      </c>
    </row>
    <row r="1256">
      <c r="A1256" s="13" t="n"/>
      <c r="B1256" s="5" t="n"/>
      <c r="C1256" s="5" t="n"/>
      <c r="D1256" s="5" t="n"/>
      <c r="E1256" s="5" t="n"/>
      <c r="F1256" s="6">
        <f>IF(C1256&amp;""="","",IFERROR(INDEX('الطلاب'!$B$6:$B$505,MATCH(C1256&amp;"",'الطلاب'!$A$6:$A$505,0))&amp;"","كود غير موجود"))</f>
        <v/>
      </c>
      <c r="G1256" s="6">
        <f>IF(OR(B1256&amp;""="",C1256&amp;""=""),"",IF(COUNTIFS('الطلاب'!$A$6:$A$505,C1256&amp;"",'الطلاب'!$D$6:$D$505,B1256&amp;"")=0,"الطالب غير مسجل في المجموعة",""))</f>
        <v/>
      </c>
    </row>
    <row r="1257">
      <c r="A1257" s="13" t="n"/>
      <c r="B1257" s="5" t="n"/>
      <c r="C1257" s="5" t="n"/>
      <c r="D1257" s="5" t="n"/>
      <c r="E1257" s="5" t="n"/>
      <c r="F1257" s="6">
        <f>IF(C1257&amp;""="","",IFERROR(INDEX('الطلاب'!$B$6:$B$505,MATCH(C1257&amp;"",'الطلاب'!$A$6:$A$505,0))&amp;"","كود غير موجود"))</f>
        <v/>
      </c>
      <c r="G1257" s="6">
        <f>IF(OR(B1257&amp;""="",C1257&amp;""=""),"",IF(COUNTIFS('الطلاب'!$A$6:$A$505,C1257&amp;"",'الطلاب'!$D$6:$D$505,B1257&amp;"")=0,"الطالب غير مسجل في المجموعة",""))</f>
        <v/>
      </c>
    </row>
    <row r="1258">
      <c r="A1258" s="13" t="n"/>
      <c r="B1258" s="5" t="n"/>
      <c r="C1258" s="5" t="n"/>
      <c r="D1258" s="5" t="n"/>
      <c r="E1258" s="5" t="n"/>
      <c r="F1258" s="6">
        <f>IF(C1258&amp;""="","",IFERROR(INDEX('الطلاب'!$B$6:$B$505,MATCH(C1258&amp;"",'الطلاب'!$A$6:$A$505,0))&amp;"","كود غير موجود"))</f>
        <v/>
      </c>
      <c r="G1258" s="6">
        <f>IF(OR(B1258&amp;""="",C1258&amp;""=""),"",IF(COUNTIFS('الطلاب'!$A$6:$A$505,C1258&amp;"",'الطلاب'!$D$6:$D$505,B1258&amp;"")=0,"الطالب غير مسجل في المجموعة",""))</f>
        <v/>
      </c>
    </row>
    <row r="1259">
      <c r="A1259" s="13" t="n"/>
      <c r="B1259" s="5" t="n"/>
      <c r="C1259" s="5" t="n"/>
      <c r="D1259" s="5" t="n"/>
      <c r="E1259" s="5" t="n"/>
      <c r="F1259" s="6">
        <f>IF(C1259&amp;""="","",IFERROR(INDEX('الطلاب'!$B$6:$B$505,MATCH(C1259&amp;"",'الطلاب'!$A$6:$A$505,0))&amp;"","كود غير موجود"))</f>
        <v/>
      </c>
      <c r="G1259" s="6">
        <f>IF(OR(B1259&amp;""="",C1259&amp;""=""),"",IF(COUNTIFS('الطلاب'!$A$6:$A$505,C1259&amp;"",'الطلاب'!$D$6:$D$505,B1259&amp;"")=0,"الطالب غير مسجل في المجموعة",""))</f>
        <v/>
      </c>
    </row>
    <row r="1260">
      <c r="A1260" s="13" t="n"/>
      <c r="B1260" s="5" t="n"/>
      <c r="C1260" s="5" t="n"/>
      <c r="D1260" s="5" t="n"/>
      <c r="E1260" s="5" t="n"/>
      <c r="F1260" s="6">
        <f>IF(C1260&amp;""="","",IFERROR(INDEX('الطلاب'!$B$6:$B$505,MATCH(C1260&amp;"",'الطلاب'!$A$6:$A$505,0))&amp;"","كود غير موجود"))</f>
        <v/>
      </c>
      <c r="G1260" s="6">
        <f>IF(OR(B1260&amp;""="",C1260&amp;""=""),"",IF(COUNTIFS('الطلاب'!$A$6:$A$505,C1260&amp;"",'الطلاب'!$D$6:$D$505,B1260&amp;"")=0,"الطالب غير مسجل في المجموعة",""))</f>
        <v/>
      </c>
    </row>
    <row r="1261">
      <c r="A1261" s="13" t="n"/>
      <c r="B1261" s="5" t="n"/>
      <c r="C1261" s="5" t="n"/>
      <c r="D1261" s="5" t="n"/>
      <c r="E1261" s="5" t="n"/>
      <c r="F1261" s="6">
        <f>IF(C1261&amp;""="","",IFERROR(INDEX('الطلاب'!$B$6:$B$505,MATCH(C1261&amp;"",'الطلاب'!$A$6:$A$505,0))&amp;"","كود غير موجود"))</f>
        <v/>
      </c>
      <c r="G1261" s="6">
        <f>IF(OR(B1261&amp;""="",C1261&amp;""=""),"",IF(COUNTIFS('الطلاب'!$A$6:$A$505,C1261&amp;"",'الطلاب'!$D$6:$D$505,B1261&amp;"")=0,"الطالب غير مسجل في المجموعة",""))</f>
        <v/>
      </c>
    </row>
    <row r="1262">
      <c r="A1262" s="13" t="n"/>
      <c r="B1262" s="5" t="n"/>
      <c r="C1262" s="5" t="n"/>
      <c r="D1262" s="5" t="n"/>
      <c r="E1262" s="5" t="n"/>
      <c r="F1262" s="6">
        <f>IF(C1262&amp;""="","",IFERROR(INDEX('الطلاب'!$B$6:$B$505,MATCH(C1262&amp;"",'الطلاب'!$A$6:$A$505,0))&amp;"","كود غير موجود"))</f>
        <v/>
      </c>
      <c r="G1262" s="6">
        <f>IF(OR(B1262&amp;""="",C1262&amp;""=""),"",IF(COUNTIFS('الطلاب'!$A$6:$A$505,C1262&amp;"",'الطلاب'!$D$6:$D$505,B1262&amp;"")=0,"الطالب غير مسجل في المجموعة",""))</f>
        <v/>
      </c>
    </row>
    <row r="1263">
      <c r="A1263" s="13" t="n"/>
      <c r="B1263" s="5" t="n"/>
      <c r="C1263" s="5" t="n"/>
      <c r="D1263" s="5" t="n"/>
      <c r="E1263" s="5" t="n"/>
      <c r="F1263" s="6">
        <f>IF(C1263&amp;""="","",IFERROR(INDEX('الطلاب'!$B$6:$B$505,MATCH(C1263&amp;"",'الطلاب'!$A$6:$A$505,0))&amp;"","كود غير موجود"))</f>
        <v/>
      </c>
      <c r="G1263" s="6">
        <f>IF(OR(B1263&amp;""="",C1263&amp;""=""),"",IF(COUNTIFS('الطلاب'!$A$6:$A$505,C1263&amp;"",'الطلاب'!$D$6:$D$505,B1263&amp;"")=0,"الطالب غير مسجل في المجموعة",""))</f>
        <v/>
      </c>
    </row>
    <row r="1264">
      <c r="A1264" s="13" t="n"/>
      <c r="B1264" s="5" t="n"/>
      <c r="C1264" s="5" t="n"/>
      <c r="D1264" s="5" t="n"/>
      <c r="E1264" s="5" t="n"/>
      <c r="F1264" s="6">
        <f>IF(C1264&amp;""="","",IFERROR(INDEX('الطلاب'!$B$6:$B$505,MATCH(C1264&amp;"",'الطلاب'!$A$6:$A$505,0))&amp;"","كود غير موجود"))</f>
        <v/>
      </c>
      <c r="G1264" s="6">
        <f>IF(OR(B1264&amp;""="",C1264&amp;""=""),"",IF(COUNTIFS('الطلاب'!$A$6:$A$505,C1264&amp;"",'الطلاب'!$D$6:$D$505,B1264&amp;"")=0,"الطالب غير مسجل في المجموعة",""))</f>
        <v/>
      </c>
    </row>
    <row r="1265">
      <c r="A1265" s="13" t="n"/>
      <c r="B1265" s="5" t="n"/>
      <c r="C1265" s="5" t="n"/>
      <c r="D1265" s="5" t="n"/>
      <c r="E1265" s="5" t="n"/>
      <c r="F1265" s="6">
        <f>IF(C1265&amp;""="","",IFERROR(INDEX('الطلاب'!$B$6:$B$505,MATCH(C1265&amp;"",'الطلاب'!$A$6:$A$505,0))&amp;"","كود غير موجود"))</f>
        <v/>
      </c>
      <c r="G1265" s="6">
        <f>IF(OR(B1265&amp;""="",C1265&amp;""=""),"",IF(COUNTIFS('الطلاب'!$A$6:$A$505,C1265&amp;"",'الطلاب'!$D$6:$D$505,B1265&amp;"")=0,"الطالب غير مسجل في المجموعة",""))</f>
        <v/>
      </c>
    </row>
    <row r="1266">
      <c r="A1266" s="13" t="n"/>
      <c r="B1266" s="5" t="n"/>
      <c r="C1266" s="5" t="n"/>
      <c r="D1266" s="5" t="n"/>
      <c r="E1266" s="5" t="n"/>
      <c r="F1266" s="6">
        <f>IF(C1266&amp;""="","",IFERROR(INDEX('الطلاب'!$B$6:$B$505,MATCH(C1266&amp;"",'الطلاب'!$A$6:$A$505,0))&amp;"","كود غير موجود"))</f>
        <v/>
      </c>
      <c r="G1266" s="6">
        <f>IF(OR(B1266&amp;""="",C1266&amp;""=""),"",IF(COUNTIFS('الطلاب'!$A$6:$A$505,C1266&amp;"",'الطلاب'!$D$6:$D$505,B1266&amp;"")=0,"الطالب غير مسجل في المجموعة",""))</f>
        <v/>
      </c>
    </row>
    <row r="1267">
      <c r="A1267" s="13" t="n"/>
      <c r="B1267" s="5" t="n"/>
      <c r="C1267" s="5" t="n"/>
      <c r="D1267" s="5" t="n"/>
      <c r="E1267" s="5" t="n"/>
      <c r="F1267" s="6">
        <f>IF(C1267&amp;""="","",IFERROR(INDEX('الطلاب'!$B$6:$B$505,MATCH(C1267&amp;"",'الطلاب'!$A$6:$A$505,0))&amp;"","كود غير موجود"))</f>
        <v/>
      </c>
      <c r="G1267" s="6">
        <f>IF(OR(B1267&amp;""="",C1267&amp;""=""),"",IF(COUNTIFS('الطلاب'!$A$6:$A$505,C1267&amp;"",'الطلاب'!$D$6:$D$505,B1267&amp;"")=0,"الطالب غير مسجل في المجموعة",""))</f>
        <v/>
      </c>
    </row>
    <row r="1268">
      <c r="A1268" s="13" t="n"/>
      <c r="B1268" s="5" t="n"/>
      <c r="C1268" s="5" t="n"/>
      <c r="D1268" s="5" t="n"/>
      <c r="E1268" s="5" t="n"/>
      <c r="F1268" s="6">
        <f>IF(C1268&amp;""="","",IFERROR(INDEX('الطلاب'!$B$6:$B$505,MATCH(C1268&amp;"",'الطلاب'!$A$6:$A$505,0))&amp;"","كود غير موجود"))</f>
        <v/>
      </c>
      <c r="G1268" s="6">
        <f>IF(OR(B1268&amp;""="",C1268&amp;""=""),"",IF(COUNTIFS('الطلاب'!$A$6:$A$505,C1268&amp;"",'الطلاب'!$D$6:$D$505,B1268&amp;"")=0,"الطالب غير مسجل في المجموعة",""))</f>
        <v/>
      </c>
    </row>
    <row r="1269">
      <c r="A1269" s="13" t="n"/>
      <c r="B1269" s="5" t="n"/>
      <c r="C1269" s="5" t="n"/>
      <c r="D1269" s="5" t="n"/>
      <c r="E1269" s="5" t="n"/>
      <c r="F1269" s="6">
        <f>IF(C1269&amp;""="","",IFERROR(INDEX('الطلاب'!$B$6:$B$505,MATCH(C1269&amp;"",'الطلاب'!$A$6:$A$505,0))&amp;"","كود غير موجود"))</f>
        <v/>
      </c>
      <c r="G1269" s="6">
        <f>IF(OR(B1269&amp;""="",C1269&amp;""=""),"",IF(COUNTIFS('الطلاب'!$A$6:$A$505,C1269&amp;"",'الطلاب'!$D$6:$D$505,B1269&amp;"")=0,"الطالب غير مسجل في المجموعة",""))</f>
        <v/>
      </c>
    </row>
    <row r="1270">
      <c r="A1270" s="13" t="n"/>
      <c r="B1270" s="5" t="n"/>
      <c r="C1270" s="5" t="n"/>
      <c r="D1270" s="5" t="n"/>
      <c r="E1270" s="5" t="n"/>
      <c r="F1270" s="6">
        <f>IF(C1270&amp;""="","",IFERROR(INDEX('الطلاب'!$B$6:$B$505,MATCH(C1270&amp;"",'الطلاب'!$A$6:$A$505,0))&amp;"","كود غير موجود"))</f>
        <v/>
      </c>
      <c r="G1270" s="6">
        <f>IF(OR(B1270&amp;""="",C1270&amp;""=""),"",IF(COUNTIFS('الطلاب'!$A$6:$A$505,C1270&amp;"",'الطلاب'!$D$6:$D$505,B1270&amp;"")=0,"الطالب غير مسجل في المجموعة",""))</f>
        <v/>
      </c>
    </row>
    <row r="1271">
      <c r="A1271" s="13" t="n"/>
      <c r="B1271" s="5" t="n"/>
      <c r="C1271" s="5" t="n"/>
      <c r="D1271" s="5" t="n"/>
      <c r="E1271" s="5" t="n"/>
      <c r="F1271" s="6">
        <f>IF(C1271&amp;""="","",IFERROR(INDEX('الطلاب'!$B$6:$B$505,MATCH(C1271&amp;"",'الطلاب'!$A$6:$A$505,0))&amp;"","كود غير موجود"))</f>
        <v/>
      </c>
      <c r="G1271" s="6">
        <f>IF(OR(B1271&amp;""="",C1271&amp;""=""),"",IF(COUNTIFS('الطلاب'!$A$6:$A$505,C1271&amp;"",'الطلاب'!$D$6:$D$505,B1271&amp;"")=0,"الطالب غير مسجل في المجموعة",""))</f>
        <v/>
      </c>
    </row>
    <row r="1272">
      <c r="A1272" s="13" t="n"/>
      <c r="B1272" s="5" t="n"/>
      <c r="C1272" s="5" t="n"/>
      <c r="D1272" s="5" t="n"/>
      <c r="E1272" s="5" t="n"/>
      <c r="F1272" s="6">
        <f>IF(C1272&amp;""="","",IFERROR(INDEX('الطلاب'!$B$6:$B$505,MATCH(C1272&amp;"",'الطلاب'!$A$6:$A$505,0))&amp;"","كود غير موجود"))</f>
        <v/>
      </c>
      <c r="G1272" s="6">
        <f>IF(OR(B1272&amp;""="",C1272&amp;""=""),"",IF(COUNTIFS('الطلاب'!$A$6:$A$505,C1272&amp;"",'الطلاب'!$D$6:$D$505,B1272&amp;"")=0,"الطالب غير مسجل في المجموعة",""))</f>
        <v/>
      </c>
    </row>
    <row r="1273">
      <c r="A1273" s="13" t="n"/>
      <c r="B1273" s="5" t="n"/>
      <c r="C1273" s="5" t="n"/>
      <c r="D1273" s="5" t="n"/>
      <c r="E1273" s="5" t="n"/>
      <c r="F1273" s="6">
        <f>IF(C1273&amp;""="","",IFERROR(INDEX('الطلاب'!$B$6:$B$505,MATCH(C1273&amp;"",'الطلاب'!$A$6:$A$505,0))&amp;"","كود غير موجود"))</f>
        <v/>
      </c>
      <c r="G1273" s="6">
        <f>IF(OR(B1273&amp;""="",C1273&amp;""=""),"",IF(COUNTIFS('الطلاب'!$A$6:$A$505,C1273&amp;"",'الطلاب'!$D$6:$D$505,B1273&amp;"")=0,"الطالب غير مسجل في المجموعة",""))</f>
        <v/>
      </c>
    </row>
    <row r="1274">
      <c r="A1274" s="13" t="n"/>
      <c r="B1274" s="5" t="n"/>
      <c r="C1274" s="5" t="n"/>
      <c r="D1274" s="5" t="n"/>
      <c r="E1274" s="5" t="n"/>
      <c r="F1274" s="6">
        <f>IF(C1274&amp;""="","",IFERROR(INDEX('الطلاب'!$B$6:$B$505,MATCH(C1274&amp;"",'الطلاب'!$A$6:$A$505,0))&amp;"","كود غير موجود"))</f>
        <v/>
      </c>
      <c r="G1274" s="6">
        <f>IF(OR(B1274&amp;""="",C1274&amp;""=""),"",IF(COUNTIFS('الطلاب'!$A$6:$A$505,C1274&amp;"",'الطلاب'!$D$6:$D$505,B1274&amp;"")=0,"الطالب غير مسجل في المجموعة",""))</f>
        <v/>
      </c>
    </row>
    <row r="1275">
      <c r="A1275" s="13" t="n"/>
      <c r="B1275" s="5" t="n"/>
      <c r="C1275" s="5" t="n"/>
      <c r="D1275" s="5" t="n"/>
      <c r="E1275" s="5" t="n"/>
      <c r="F1275" s="6">
        <f>IF(C1275&amp;""="","",IFERROR(INDEX('الطلاب'!$B$6:$B$505,MATCH(C1275&amp;"",'الطلاب'!$A$6:$A$505,0))&amp;"","كود غير موجود"))</f>
        <v/>
      </c>
      <c r="G1275" s="6">
        <f>IF(OR(B1275&amp;""="",C1275&amp;""=""),"",IF(COUNTIFS('الطلاب'!$A$6:$A$505,C1275&amp;"",'الطلاب'!$D$6:$D$505,B1275&amp;"")=0,"الطالب غير مسجل في المجموعة",""))</f>
        <v/>
      </c>
    </row>
    <row r="1276">
      <c r="A1276" s="13" t="n"/>
      <c r="B1276" s="5" t="n"/>
      <c r="C1276" s="5" t="n"/>
      <c r="D1276" s="5" t="n"/>
      <c r="E1276" s="5" t="n"/>
      <c r="F1276" s="6">
        <f>IF(C1276&amp;""="","",IFERROR(INDEX('الطلاب'!$B$6:$B$505,MATCH(C1276&amp;"",'الطلاب'!$A$6:$A$505,0))&amp;"","كود غير موجود"))</f>
        <v/>
      </c>
      <c r="G1276" s="6">
        <f>IF(OR(B1276&amp;""="",C1276&amp;""=""),"",IF(COUNTIFS('الطلاب'!$A$6:$A$505,C1276&amp;"",'الطلاب'!$D$6:$D$505,B1276&amp;"")=0,"الطالب غير مسجل في المجموعة",""))</f>
        <v/>
      </c>
    </row>
    <row r="1277">
      <c r="A1277" s="13" t="n"/>
      <c r="B1277" s="5" t="n"/>
      <c r="C1277" s="5" t="n"/>
      <c r="D1277" s="5" t="n"/>
      <c r="E1277" s="5" t="n"/>
      <c r="F1277" s="6">
        <f>IF(C1277&amp;""="","",IFERROR(INDEX('الطلاب'!$B$6:$B$505,MATCH(C1277&amp;"",'الطلاب'!$A$6:$A$505,0))&amp;"","كود غير موجود"))</f>
        <v/>
      </c>
      <c r="G1277" s="6">
        <f>IF(OR(B1277&amp;""="",C1277&amp;""=""),"",IF(COUNTIFS('الطلاب'!$A$6:$A$505,C1277&amp;"",'الطلاب'!$D$6:$D$505,B1277&amp;"")=0,"الطالب غير مسجل في المجموعة",""))</f>
        <v/>
      </c>
    </row>
    <row r="1278">
      <c r="A1278" s="13" t="n"/>
      <c r="B1278" s="5" t="n"/>
      <c r="C1278" s="5" t="n"/>
      <c r="D1278" s="5" t="n"/>
      <c r="E1278" s="5" t="n"/>
      <c r="F1278" s="6">
        <f>IF(C1278&amp;""="","",IFERROR(INDEX('الطلاب'!$B$6:$B$505,MATCH(C1278&amp;"",'الطلاب'!$A$6:$A$505,0))&amp;"","كود غير موجود"))</f>
        <v/>
      </c>
      <c r="G1278" s="6">
        <f>IF(OR(B1278&amp;""="",C1278&amp;""=""),"",IF(COUNTIFS('الطلاب'!$A$6:$A$505,C1278&amp;"",'الطلاب'!$D$6:$D$505,B1278&amp;"")=0,"الطالب غير مسجل في المجموعة",""))</f>
        <v/>
      </c>
    </row>
    <row r="1279">
      <c r="A1279" s="13" t="n"/>
      <c r="B1279" s="5" t="n"/>
      <c r="C1279" s="5" t="n"/>
      <c r="D1279" s="5" t="n"/>
      <c r="E1279" s="5" t="n"/>
      <c r="F1279" s="6">
        <f>IF(C1279&amp;""="","",IFERROR(INDEX('الطلاب'!$B$6:$B$505,MATCH(C1279&amp;"",'الطلاب'!$A$6:$A$505,0))&amp;"","كود غير موجود"))</f>
        <v/>
      </c>
      <c r="G1279" s="6">
        <f>IF(OR(B1279&amp;""="",C1279&amp;""=""),"",IF(COUNTIFS('الطلاب'!$A$6:$A$505,C1279&amp;"",'الطلاب'!$D$6:$D$505,B1279&amp;"")=0,"الطالب غير مسجل في المجموعة",""))</f>
        <v/>
      </c>
    </row>
    <row r="1280">
      <c r="A1280" s="13" t="n"/>
      <c r="B1280" s="5" t="n"/>
      <c r="C1280" s="5" t="n"/>
      <c r="D1280" s="5" t="n"/>
      <c r="E1280" s="5" t="n"/>
      <c r="F1280" s="6">
        <f>IF(C1280&amp;""="","",IFERROR(INDEX('الطلاب'!$B$6:$B$505,MATCH(C1280&amp;"",'الطلاب'!$A$6:$A$505,0))&amp;"","كود غير موجود"))</f>
        <v/>
      </c>
      <c r="G1280" s="6">
        <f>IF(OR(B1280&amp;""="",C1280&amp;""=""),"",IF(COUNTIFS('الطلاب'!$A$6:$A$505,C1280&amp;"",'الطلاب'!$D$6:$D$505,B1280&amp;"")=0,"الطالب غير مسجل في المجموعة",""))</f>
        <v/>
      </c>
    </row>
    <row r="1281">
      <c r="A1281" s="13" t="n"/>
      <c r="B1281" s="5" t="n"/>
      <c r="C1281" s="5" t="n"/>
      <c r="D1281" s="5" t="n"/>
      <c r="E1281" s="5" t="n"/>
      <c r="F1281" s="6">
        <f>IF(C1281&amp;""="","",IFERROR(INDEX('الطلاب'!$B$6:$B$505,MATCH(C1281&amp;"",'الطلاب'!$A$6:$A$505,0))&amp;"","كود غير موجود"))</f>
        <v/>
      </c>
      <c r="G1281" s="6">
        <f>IF(OR(B1281&amp;""="",C1281&amp;""=""),"",IF(COUNTIFS('الطلاب'!$A$6:$A$505,C1281&amp;"",'الطلاب'!$D$6:$D$505,B1281&amp;"")=0,"الطالب غير مسجل في المجموعة",""))</f>
        <v/>
      </c>
    </row>
    <row r="1282">
      <c r="A1282" s="13" t="n"/>
      <c r="B1282" s="5" t="n"/>
      <c r="C1282" s="5" t="n"/>
      <c r="D1282" s="5" t="n"/>
      <c r="E1282" s="5" t="n"/>
      <c r="F1282" s="6">
        <f>IF(C1282&amp;""="","",IFERROR(INDEX('الطلاب'!$B$6:$B$505,MATCH(C1282&amp;"",'الطلاب'!$A$6:$A$505,0))&amp;"","كود غير موجود"))</f>
        <v/>
      </c>
      <c r="G1282" s="6">
        <f>IF(OR(B1282&amp;""="",C1282&amp;""=""),"",IF(COUNTIFS('الطلاب'!$A$6:$A$505,C1282&amp;"",'الطلاب'!$D$6:$D$505,B1282&amp;"")=0,"الطالب غير مسجل في المجموعة",""))</f>
        <v/>
      </c>
    </row>
    <row r="1283">
      <c r="A1283" s="13" t="n"/>
      <c r="B1283" s="5" t="n"/>
      <c r="C1283" s="5" t="n"/>
      <c r="D1283" s="5" t="n"/>
      <c r="E1283" s="5" t="n"/>
      <c r="F1283" s="6">
        <f>IF(C1283&amp;""="","",IFERROR(INDEX('الطلاب'!$B$6:$B$505,MATCH(C1283&amp;"",'الطلاب'!$A$6:$A$505,0))&amp;"","كود غير موجود"))</f>
        <v/>
      </c>
      <c r="G1283" s="6">
        <f>IF(OR(B1283&amp;""="",C1283&amp;""=""),"",IF(COUNTIFS('الطلاب'!$A$6:$A$505,C1283&amp;"",'الطلاب'!$D$6:$D$505,B1283&amp;"")=0,"الطالب غير مسجل في المجموعة",""))</f>
        <v/>
      </c>
    </row>
    <row r="1284">
      <c r="A1284" s="13" t="n"/>
      <c r="B1284" s="5" t="n"/>
      <c r="C1284" s="5" t="n"/>
      <c r="D1284" s="5" t="n"/>
      <c r="E1284" s="5" t="n"/>
      <c r="F1284" s="6">
        <f>IF(C1284&amp;""="","",IFERROR(INDEX('الطلاب'!$B$6:$B$505,MATCH(C1284&amp;"",'الطلاب'!$A$6:$A$505,0))&amp;"","كود غير موجود"))</f>
        <v/>
      </c>
      <c r="G1284" s="6">
        <f>IF(OR(B1284&amp;""="",C1284&amp;""=""),"",IF(COUNTIFS('الطلاب'!$A$6:$A$505,C1284&amp;"",'الطلاب'!$D$6:$D$505,B1284&amp;"")=0,"الطالب غير مسجل في المجموعة",""))</f>
        <v/>
      </c>
    </row>
    <row r="1285">
      <c r="A1285" s="13" t="n"/>
      <c r="B1285" s="5" t="n"/>
      <c r="C1285" s="5" t="n"/>
      <c r="D1285" s="5" t="n"/>
      <c r="E1285" s="5" t="n"/>
      <c r="F1285" s="6">
        <f>IF(C1285&amp;""="","",IFERROR(INDEX('الطلاب'!$B$6:$B$505,MATCH(C1285&amp;"",'الطلاب'!$A$6:$A$505,0))&amp;"","كود غير موجود"))</f>
        <v/>
      </c>
      <c r="G1285" s="6">
        <f>IF(OR(B1285&amp;""="",C1285&amp;""=""),"",IF(COUNTIFS('الطلاب'!$A$6:$A$505,C1285&amp;"",'الطلاب'!$D$6:$D$505,B1285&amp;"")=0,"الطالب غير مسجل في المجموعة",""))</f>
        <v/>
      </c>
    </row>
    <row r="1286">
      <c r="A1286" s="13" t="n"/>
      <c r="B1286" s="5" t="n"/>
      <c r="C1286" s="5" t="n"/>
      <c r="D1286" s="5" t="n"/>
      <c r="E1286" s="5" t="n"/>
      <c r="F1286" s="6">
        <f>IF(C1286&amp;""="","",IFERROR(INDEX('الطلاب'!$B$6:$B$505,MATCH(C1286&amp;"",'الطلاب'!$A$6:$A$505,0))&amp;"","كود غير موجود"))</f>
        <v/>
      </c>
      <c r="G1286" s="6">
        <f>IF(OR(B1286&amp;""="",C1286&amp;""=""),"",IF(COUNTIFS('الطلاب'!$A$6:$A$505,C1286&amp;"",'الطلاب'!$D$6:$D$505,B1286&amp;"")=0,"الطالب غير مسجل في المجموعة",""))</f>
        <v/>
      </c>
    </row>
    <row r="1287">
      <c r="A1287" s="13" t="n"/>
      <c r="B1287" s="5" t="n"/>
      <c r="C1287" s="5" t="n"/>
      <c r="D1287" s="5" t="n"/>
      <c r="E1287" s="5" t="n"/>
      <c r="F1287" s="6">
        <f>IF(C1287&amp;""="","",IFERROR(INDEX('الطلاب'!$B$6:$B$505,MATCH(C1287&amp;"",'الطلاب'!$A$6:$A$505,0))&amp;"","كود غير موجود"))</f>
        <v/>
      </c>
      <c r="G1287" s="6">
        <f>IF(OR(B1287&amp;""="",C1287&amp;""=""),"",IF(COUNTIFS('الطلاب'!$A$6:$A$505,C1287&amp;"",'الطلاب'!$D$6:$D$505,B1287&amp;"")=0,"الطالب غير مسجل في المجموعة",""))</f>
        <v/>
      </c>
    </row>
    <row r="1288">
      <c r="A1288" s="13" t="n"/>
      <c r="B1288" s="5" t="n"/>
      <c r="C1288" s="5" t="n"/>
      <c r="D1288" s="5" t="n"/>
      <c r="E1288" s="5" t="n"/>
      <c r="F1288" s="6">
        <f>IF(C1288&amp;""="","",IFERROR(INDEX('الطلاب'!$B$6:$B$505,MATCH(C1288&amp;"",'الطلاب'!$A$6:$A$505,0))&amp;"","كود غير موجود"))</f>
        <v/>
      </c>
      <c r="G1288" s="6">
        <f>IF(OR(B1288&amp;""="",C1288&amp;""=""),"",IF(COUNTIFS('الطلاب'!$A$6:$A$505,C1288&amp;"",'الطلاب'!$D$6:$D$505,B1288&amp;"")=0,"الطالب غير مسجل في المجموعة",""))</f>
        <v/>
      </c>
    </row>
    <row r="1289">
      <c r="A1289" s="13" t="n"/>
      <c r="B1289" s="5" t="n"/>
      <c r="C1289" s="5" t="n"/>
      <c r="D1289" s="5" t="n"/>
      <c r="E1289" s="5" t="n"/>
      <c r="F1289" s="6">
        <f>IF(C1289&amp;""="","",IFERROR(INDEX('الطلاب'!$B$6:$B$505,MATCH(C1289&amp;"",'الطلاب'!$A$6:$A$505,0))&amp;"","كود غير موجود"))</f>
        <v/>
      </c>
      <c r="G1289" s="6">
        <f>IF(OR(B1289&amp;""="",C1289&amp;""=""),"",IF(COUNTIFS('الطلاب'!$A$6:$A$505,C1289&amp;"",'الطلاب'!$D$6:$D$505,B1289&amp;"")=0,"الطالب غير مسجل في المجموعة",""))</f>
        <v/>
      </c>
    </row>
    <row r="1290">
      <c r="A1290" s="13" t="n"/>
      <c r="B1290" s="5" t="n"/>
      <c r="C1290" s="5" t="n"/>
      <c r="D1290" s="5" t="n"/>
      <c r="E1290" s="5" t="n"/>
      <c r="F1290" s="6">
        <f>IF(C1290&amp;""="","",IFERROR(INDEX('الطلاب'!$B$6:$B$505,MATCH(C1290&amp;"",'الطلاب'!$A$6:$A$505,0))&amp;"","كود غير موجود"))</f>
        <v/>
      </c>
      <c r="G1290" s="6">
        <f>IF(OR(B1290&amp;""="",C1290&amp;""=""),"",IF(COUNTIFS('الطلاب'!$A$6:$A$505,C1290&amp;"",'الطلاب'!$D$6:$D$505,B1290&amp;"")=0,"الطالب غير مسجل في المجموعة",""))</f>
        <v/>
      </c>
    </row>
    <row r="1291">
      <c r="A1291" s="13" t="n"/>
      <c r="B1291" s="5" t="n"/>
      <c r="C1291" s="5" t="n"/>
      <c r="D1291" s="5" t="n"/>
      <c r="E1291" s="5" t="n"/>
      <c r="F1291" s="6">
        <f>IF(C1291&amp;""="","",IFERROR(INDEX('الطلاب'!$B$6:$B$505,MATCH(C1291&amp;"",'الطلاب'!$A$6:$A$505,0))&amp;"","كود غير موجود"))</f>
        <v/>
      </c>
      <c r="G1291" s="6">
        <f>IF(OR(B1291&amp;""="",C1291&amp;""=""),"",IF(COUNTIFS('الطلاب'!$A$6:$A$505,C1291&amp;"",'الطلاب'!$D$6:$D$505,B1291&amp;"")=0,"الطالب غير مسجل في المجموعة",""))</f>
        <v/>
      </c>
    </row>
    <row r="1292">
      <c r="A1292" s="13" t="n"/>
      <c r="B1292" s="5" t="n"/>
      <c r="C1292" s="5" t="n"/>
      <c r="D1292" s="5" t="n"/>
      <c r="E1292" s="5" t="n"/>
      <c r="F1292" s="6">
        <f>IF(C1292&amp;""="","",IFERROR(INDEX('الطلاب'!$B$6:$B$505,MATCH(C1292&amp;"",'الطلاب'!$A$6:$A$505,0))&amp;"","كود غير موجود"))</f>
        <v/>
      </c>
      <c r="G1292" s="6">
        <f>IF(OR(B1292&amp;""="",C1292&amp;""=""),"",IF(COUNTIFS('الطلاب'!$A$6:$A$505,C1292&amp;"",'الطلاب'!$D$6:$D$505,B1292&amp;"")=0,"الطالب غير مسجل في المجموعة",""))</f>
        <v/>
      </c>
    </row>
    <row r="1293">
      <c r="A1293" s="13" t="n"/>
      <c r="B1293" s="5" t="n"/>
      <c r="C1293" s="5" t="n"/>
      <c r="D1293" s="5" t="n"/>
      <c r="E1293" s="5" t="n"/>
      <c r="F1293" s="6">
        <f>IF(C1293&amp;""="","",IFERROR(INDEX('الطلاب'!$B$6:$B$505,MATCH(C1293&amp;"",'الطلاب'!$A$6:$A$505,0))&amp;"","كود غير موجود"))</f>
        <v/>
      </c>
      <c r="G1293" s="6">
        <f>IF(OR(B1293&amp;""="",C1293&amp;""=""),"",IF(COUNTIFS('الطلاب'!$A$6:$A$505,C1293&amp;"",'الطلاب'!$D$6:$D$505,B1293&amp;"")=0,"الطالب غير مسجل في المجموعة",""))</f>
        <v/>
      </c>
    </row>
    <row r="1294">
      <c r="A1294" s="13" t="n"/>
      <c r="B1294" s="5" t="n"/>
      <c r="C1294" s="5" t="n"/>
      <c r="D1294" s="5" t="n"/>
      <c r="E1294" s="5" t="n"/>
      <c r="F1294" s="6">
        <f>IF(C1294&amp;""="","",IFERROR(INDEX('الطلاب'!$B$6:$B$505,MATCH(C1294&amp;"",'الطلاب'!$A$6:$A$505,0))&amp;"","كود غير موجود"))</f>
        <v/>
      </c>
      <c r="G1294" s="6">
        <f>IF(OR(B1294&amp;""="",C1294&amp;""=""),"",IF(COUNTIFS('الطلاب'!$A$6:$A$505,C1294&amp;"",'الطلاب'!$D$6:$D$505,B1294&amp;"")=0,"الطالب غير مسجل في المجموعة",""))</f>
        <v/>
      </c>
    </row>
    <row r="1295">
      <c r="A1295" s="13" t="n"/>
      <c r="B1295" s="5" t="n"/>
      <c r="C1295" s="5" t="n"/>
      <c r="D1295" s="5" t="n"/>
      <c r="E1295" s="5" t="n"/>
      <c r="F1295" s="6">
        <f>IF(C1295&amp;""="","",IFERROR(INDEX('الطلاب'!$B$6:$B$505,MATCH(C1295&amp;"",'الطلاب'!$A$6:$A$505,0))&amp;"","كود غير موجود"))</f>
        <v/>
      </c>
      <c r="G1295" s="6">
        <f>IF(OR(B1295&amp;""="",C1295&amp;""=""),"",IF(COUNTIFS('الطلاب'!$A$6:$A$505,C1295&amp;"",'الطلاب'!$D$6:$D$505,B1295&amp;"")=0,"الطالب غير مسجل في المجموعة",""))</f>
        <v/>
      </c>
    </row>
    <row r="1296">
      <c r="A1296" s="13" t="n"/>
      <c r="B1296" s="5" t="n"/>
      <c r="C1296" s="5" t="n"/>
      <c r="D1296" s="5" t="n"/>
      <c r="E1296" s="5" t="n"/>
      <c r="F1296" s="6">
        <f>IF(C1296&amp;""="","",IFERROR(INDEX('الطلاب'!$B$6:$B$505,MATCH(C1296&amp;"",'الطلاب'!$A$6:$A$505,0))&amp;"","كود غير موجود"))</f>
        <v/>
      </c>
      <c r="G1296" s="6">
        <f>IF(OR(B1296&amp;""="",C1296&amp;""=""),"",IF(COUNTIFS('الطلاب'!$A$6:$A$505,C1296&amp;"",'الطلاب'!$D$6:$D$505,B1296&amp;"")=0,"الطالب غير مسجل في المجموعة",""))</f>
        <v/>
      </c>
    </row>
    <row r="1297">
      <c r="A1297" s="13" t="n"/>
      <c r="B1297" s="5" t="n"/>
      <c r="C1297" s="5" t="n"/>
      <c r="D1297" s="5" t="n"/>
      <c r="E1297" s="5" t="n"/>
      <c r="F1297" s="6">
        <f>IF(C1297&amp;""="","",IFERROR(INDEX('الطلاب'!$B$6:$B$505,MATCH(C1297&amp;"",'الطلاب'!$A$6:$A$505,0))&amp;"","كود غير موجود"))</f>
        <v/>
      </c>
      <c r="G1297" s="6">
        <f>IF(OR(B1297&amp;""="",C1297&amp;""=""),"",IF(COUNTIFS('الطلاب'!$A$6:$A$505,C1297&amp;"",'الطلاب'!$D$6:$D$505,B1297&amp;"")=0,"الطالب غير مسجل في المجموعة",""))</f>
        <v/>
      </c>
    </row>
    <row r="1298">
      <c r="A1298" s="13" t="n"/>
      <c r="B1298" s="5" t="n"/>
      <c r="C1298" s="5" t="n"/>
      <c r="D1298" s="5" t="n"/>
      <c r="E1298" s="5" t="n"/>
      <c r="F1298" s="6">
        <f>IF(C1298&amp;""="","",IFERROR(INDEX('الطلاب'!$B$6:$B$505,MATCH(C1298&amp;"",'الطلاب'!$A$6:$A$505,0))&amp;"","كود غير موجود"))</f>
        <v/>
      </c>
      <c r="G1298" s="6">
        <f>IF(OR(B1298&amp;""="",C1298&amp;""=""),"",IF(COUNTIFS('الطلاب'!$A$6:$A$505,C1298&amp;"",'الطلاب'!$D$6:$D$505,B1298&amp;"")=0,"الطالب غير مسجل في المجموعة",""))</f>
        <v/>
      </c>
    </row>
    <row r="1299">
      <c r="A1299" s="13" t="n"/>
      <c r="B1299" s="5" t="n"/>
      <c r="C1299" s="5" t="n"/>
      <c r="D1299" s="5" t="n"/>
      <c r="E1299" s="5" t="n"/>
      <c r="F1299" s="6">
        <f>IF(C1299&amp;""="","",IFERROR(INDEX('الطلاب'!$B$6:$B$505,MATCH(C1299&amp;"",'الطلاب'!$A$6:$A$505,0))&amp;"","كود غير موجود"))</f>
        <v/>
      </c>
      <c r="G1299" s="6">
        <f>IF(OR(B1299&amp;""="",C1299&amp;""=""),"",IF(COUNTIFS('الطلاب'!$A$6:$A$505,C1299&amp;"",'الطلاب'!$D$6:$D$505,B1299&amp;"")=0,"الطالب غير مسجل في المجموعة",""))</f>
        <v/>
      </c>
    </row>
    <row r="1300">
      <c r="A1300" s="13" t="n"/>
      <c r="B1300" s="5" t="n"/>
      <c r="C1300" s="5" t="n"/>
      <c r="D1300" s="5" t="n"/>
      <c r="E1300" s="5" t="n"/>
      <c r="F1300" s="6">
        <f>IF(C1300&amp;""="","",IFERROR(INDEX('الطلاب'!$B$6:$B$505,MATCH(C1300&amp;"",'الطلاب'!$A$6:$A$505,0))&amp;"","كود غير موجود"))</f>
        <v/>
      </c>
      <c r="G1300" s="6">
        <f>IF(OR(B1300&amp;""="",C1300&amp;""=""),"",IF(COUNTIFS('الطلاب'!$A$6:$A$505,C1300&amp;"",'الطلاب'!$D$6:$D$505,B1300&amp;"")=0,"الطالب غير مسجل في المجموعة",""))</f>
        <v/>
      </c>
    </row>
    <row r="1301">
      <c r="A1301" s="13" t="n"/>
      <c r="B1301" s="5" t="n"/>
      <c r="C1301" s="5" t="n"/>
      <c r="D1301" s="5" t="n"/>
      <c r="E1301" s="5" t="n"/>
      <c r="F1301" s="6">
        <f>IF(C1301&amp;""="","",IFERROR(INDEX('الطلاب'!$B$6:$B$505,MATCH(C1301&amp;"",'الطلاب'!$A$6:$A$505,0))&amp;"","كود غير موجود"))</f>
        <v/>
      </c>
      <c r="G1301" s="6">
        <f>IF(OR(B1301&amp;""="",C1301&amp;""=""),"",IF(COUNTIFS('الطلاب'!$A$6:$A$505,C1301&amp;"",'الطلاب'!$D$6:$D$505,B1301&amp;"")=0,"الطالب غير مسجل في المجموعة",""))</f>
        <v/>
      </c>
    </row>
    <row r="1302">
      <c r="A1302" s="13" t="n"/>
      <c r="B1302" s="5" t="n"/>
      <c r="C1302" s="5" t="n"/>
      <c r="D1302" s="5" t="n"/>
      <c r="E1302" s="5" t="n"/>
      <c r="F1302" s="6">
        <f>IF(C1302&amp;""="","",IFERROR(INDEX('الطلاب'!$B$6:$B$505,MATCH(C1302&amp;"",'الطلاب'!$A$6:$A$505,0))&amp;"","كود غير موجود"))</f>
        <v/>
      </c>
      <c r="G1302" s="6">
        <f>IF(OR(B1302&amp;""="",C1302&amp;""=""),"",IF(COUNTIFS('الطلاب'!$A$6:$A$505,C1302&amp;"",'الطلاب'!$D$6:$D$505,B1302&amp;"")=0,"الطالب غير مسجل في المجموعة",""))</f>
        <v/>
      </c>
    </row>
    <row r="1303">
      <c r="A1303" s="13" t="n"/>
      <c r="B1303" s="5" t="n"/>
      <c r="C1303" s="5" t="n"/>
      <c r="D1303" s="5" t="n"/>
      <c r="E1303" s="5" t="n"/>
      <c r="F1303" s="6">
        <f>IF(C1303&amp;""="","",IFERROR(INDEX('الطلاب'!$B$6:$B$505,MATCH(C1303&amp;"",'الطلاب'!$A$6:$A$505,0))&amp;"","كود غير موجود"))</f>
        <v/>
      </c>
      <c r="G1303" s="6">
        <f>IF(OR(B1303&amp;""="",C1303&amp;""=""),"",IF(COUNTIFS('الطلاب'!$A$6:$A$505,C1303&amp;"",'الطلاب'!$D$6:$D$505,B1303&amp;"")=0,"الطالب غير مسجل في المجموعة",""))</f>
        <v/>
      </c>
    </row>
    <row r="1304">
      <c r="A1304" s="13" t="n"/>
      <c r="B1304" s="5" t="n"/>
      <c r="C1304" s="5" t="n"/>
      <c r="D1304" s="5" t="n"/>
      <c r="E1304" s="5" t="n"/>
      <c r="F1304" s="6">
        <f>IF(C1304&amp;""="","",IFERROR(INDEX('الطلاب'!$B$6:$B$505,MATCH(C1304&amp;"",'الطلاب'!$A$6:$A$505,0))&amp;"","كود غير موجود"))</f>
        <v/>
      </c>
      <c r="G1304" s="6">
        <f>IF(OR(B1304&amp;""="",C1304&amp;""=""),"",IF(COUNTIFS('الطلاب'!$A$6:$A$505,C1304&amp;"",'الطلاب'!$D$6:$D$505,B1304&amp;"")=0,"الطالب غير مسجل في المجموعة",""))</f>
        <v/>
      </c>
    </row>
    <row r="1305">
      <c r="A1305" s="13" t="n"/>
      <c r="B1305" s="5" t="n"/>
      <c r="C1305" s="5" t="n"/>
      <c r="D1305" s="5" t="n"/>
      <c r="E1305" s="5" t="n"/>
      <c r="F1305" s="6">
        <f>IF(C1305&amp;""="","",IFERROR(INDEX('الطلاب'!$B$6:$B$505,MATCH(C1305&amp;"",'الطلاب'!$A$6:$A$505,0))&amp;"","كود غير موجود"))</f>
        <v/>
      </c>
      <c r="G1305" s="6">
        <f>IF(OR(B1305&amp;""="",C1305&amp;""=""),"",IF(COUNTIFS('الطلاب'!$A$6:$A$505,C1305&amp;"",'الطلاب'!$D$6:$D$505,B1305&amp;"")=0,"الطالب غير مسجل في المجموعة",""))</f>
        <v/>
      </c>
    </row>
    <row r="1306">
      <c r="A1306" s="13" t="n"/>
      <c r="B1306" s="5" t="n"/>
      <c r="C1306" s="5" t="n"/>
      <c r="D1306" s="5" t="n"/>
      <c r="E1306" s="5" t="n"/>
      <c r="F1306" s="6">
        <f>IF(C1306&amp;""="","",IFERROR(INDEX('الطلاب'!$B$6:$B$505,MATCH(C1306&amp;"",'الطلاب'!$A$6:$A$505,0))&amp;"","كود غير موجود"))</f>
        <v/>
      </c>
      <c r="G1306" s="6">
        <f>IF(OR(B1306&amp;""="",C1306&amp;""=""),"",IF(COUNTIFS('الطلاب'!$A$6:$A$505,C1306&amp;"",'الطلاب'!$D$6:$D$505,B1306&amp;"")=0,"الطالب غير مسجل في المجموعة",""))</f>
        <v/>
      </c>
    </row>
    <row r="1307">
      <c r="A1307" s="13" t="n"/>
      <c r="B1307" s="5" t="n"/>
      <c r="C1307" s="5" t="n"/>
      <c r="D1307" s="5" t="n"/>
      <c r="E1307" s="5" t="n"/>
      <c r="F1307" s="6">
        <f>IF(C1307&amp;""="","",IFERROR(INDEX('الطلاب'!$B$6:$B$505,MATCH(C1307&amp;"",'الطلاب'!$A$6:$A$505,0))&amp;"","كود غير موجود"))</f>
        <v/>
      </c>
      <c r="G1307" s="6">
        <f>IF(OR(B1307&amp;""="",C1307&amp;""=""),"",IF(COUNTIFS('الطلاب'!$A$6:$A$505,C1307&amp;"",'الطلاب'!$D$6:$D$505,B1307&amp;"")=0,"الطالب غير مسجل في المجموعة",""))</f>
        <v/>
      </c>
    </row>
    <row r="1308">
      <c r="A1308" s="13" t="n"/>
      <c r="B1308" s="5" t="n"/>
      <c r="C1308" s="5" t="n"/>
      <c r="D1308" s="5" t="n"/>
      <c r="E1308" s="5" t="n"/>
      <c r="F1308" s="6">
        <f>IF(C1308&amp;""="","",IFERROR(INDEX('الطلاب'!$B$6:$B$505,MATCH(C1308&amp;"",'الطلاب'!$A$6:$A$505,0))&amp;"","كود غير موجود"))</f>
        <v/>
      </c>
      <c r="G1308" s="6">
        <f>IF(OR(B1308&amp;""="",C1308&amp;""=""),"",IF(COUNTIFS('الطلاب'!$A$6:$A$505,C1308&amp;"",'الطلاب'!$D$6:$D$505,B1308&amp;"")=0,"الطالب غير مسجل في المجموعة",""))</f>
        <v/>
      </c>
    </row>
    <row r="1309">
      <c r="A1309" s="13" t="n"/>
      <c r="B1309" s="5" t="n"/>
      <c r="C1309" s="5" t="n"/>
      <c r="D1309" s="5" t="n"/>
      <c r="E1309" s="5" t="n"/>
      <c r="F1309" s="6">
        <f>IF(C1309&amp;""="","",IFERROR(INDEX('الطلاب'!$B$6:$B$505,MATCH(C1309&amp;"",'الطلاب'!$A$6:$A$505,0))&amp;"","كود غير موجود"))</f>
        <v/>
      </c>
      <c r="G1309" s="6">
        <f>IF(OR(B1309&amp;""="",C1309&amp;""=""),"",IF(COUNTIFS('الطلاب'!$A$6:$A$505,C1309&amp;"",'الطلاب'!$D$6:$D$505,B1309&amp;"")=0,"الطالب غير مسجل في المجموعة",""))</f>
        <v/>
      </c>
    </row>
    <row r="1310">
      <c r="A1310" s="13" t="n"/>
      <c r="B1310" s="5" t="n"/>
      <c r="C1310" s="5" t="n"/>
      <c r="D1310" s="5" t="n"/>
      <c r="E1310" s="5" t="n"/>
      <c r="F1310" s="6">
        <f>IF(C1310&amp;""="","",IFERROR(INDEX('الطلاب'!$B$6:$B$505,MATCH(C1310&amp;"",'الطلاب'!$A$6:$A$505,0))&amp;"","كود غير موجود"))</f>
        <v/>
      </c>
      <c r="G1310" s="6">
        <f>IF(OR(B1310&amp;""="",C1310&amp;""=""),"",IF(COUNTIFS('الطلاب'!$A$6:$A$505,C1310&amp;"",'الطلاب'!$D$6:$D$505,B1310&amp;"")=0,"الطالب غير مسجل في المجموعة",""))</f>
        <v/>
      </c>
    </row>
    <row r="1311">
      <c r="A1311" s="13" t="n"/>
      <c r="B1311" s="5" t="n"/>
      <c r="C1311" s="5" t="n"/>
      <c r="D1311" s="5" t="n"/>
      <c r="E1311" s="5" t="n"/>
      <c r="F1311" s="6">
        <f>IF(C1311&amp;""="","",IFERROR(INDEX('الطلاب'!$B$6:$B$505,MATCH(C1311&amp;"",'الطلاب'!$A$6:$A$505,0))&amp;"","كود غير موجود"))</f>
        <v/>
      </c>
      <c r="G1311" s="6">
        <f>IF(OR(B1311&amp;""="",C1311&amp;""=""),"",IF(COUNTIFS('الطلاب'!$A$6:$A$505,C1311&amp;"",'الطلاب'!$D$6:$D$505,B1311&amp;"")=0,"الطالب غير مسجل في المجموعة",""))</f>
        <v/>
      </c>
    </row>
    <row r="1312">
      <c r="A1312" s="13" t="n"/>
      <c r="B1312" s="5" t="n"/>
      <c r="C1312" s="5" t="n"/>
      <c r="D1312" s="5" t="n"/>
      <c r="E1312" s="5" t="n"/>
      <c r="F1312" s="6">
        <f>IF(C1312&amp;""="","",IFERROR(INDEX('الطلاب'!$B$6:$B$505,MATCH(C1312&amp;"",'الطلاب'!$A$6:$A$505,0))&amp;"","كود غير موجود"))</f>
        <v/>
      </c>
      <c r="G1312" s="6">
        <f>IF(OR(B1312&amp;""="",C1312&amp;""=""),"",IF(COUNTIFS('الطلاب'!$A$6:$A$505,C1312&amp;"",'الطلاب'!$D$6:$D$505,B1312&amp;"")=0,"الطالب غير مسجل في المجموعة",""))</f>
        <v/>
      </c>
    </row>
    <row r="1313">
      <c r="A1313" s="13" t="n"/>
      <c r="B1313" s="5" t="n"/>
      <c r="C1313" s="5" t="n"/>
      <c r="D1313" s="5" t="n"/>
      <c r="E1313" s="5" t="n"/>
      <c r="F1313" s="6">
        <f>IF(C1313&amp;""="","",IFERROR(INDEX('الطلاب'!$B$6:$B$505,MATCH(C1313&amp;"",'الطلاب'!$A$6:$A$505,0))&amp;"","كود غير موجود"))</f>
        <v/>
      </c>
      <c r="G1313" s="6">
        <f>IF(OR(B1313&amp;""="",C1313&amp;""=""),"",IF(COUNTIFS('الطلاب'!$A$6:$A$505,C1313&amp;"",'الطلاب'!$D$6:$D$505,B1313&amp;"")=0,"الطالب غير مسجل في المجموعة",""))</f>
        <v/>
      </c>
    </row>
    <row r="1314">
      <c r="A1314" s="13" t="n"/>
      <c r="B1314" s="5" t="n"/>
      <c r="C1314" s="5" t="n"/>
      <c r="D1314" s="5" t="n"/>
      <c r="E1314" s="5" t="n"/>
      <c r="F1314" s="6">
        <f>IF(C1314&amp;""="","",IFERROR(INDEX('الطلاب'!$B$6:$B$505,MATCH(C1314&amp;"",'الطلاب'!$A$6:$A$505,0))&amp;"","كود غير موجود"))</f>
        <v/>
      </c>
      <c r="G1314" s="6">
        <f>IF(OR(B1314&amp;""="",C1314&amp;""=""),"",IF(COUNTIFS('الطلاب'!$A$6:$A$505,C1314&amp;"",'الطلاب'!$D$6:$D$505,B1314&amp;"")=0,"الطالب غير مسجل في المجموعة",""))</f>
        <v/>
      </c>
    </row>
    <row r="1315">
      <c r="A1315" s="13" t="n"/>
      <c r="B1315" s="5" t="n"/>
      <c r="C1315" s="5" t="n"/>
      <c r="D1315" s="5" t="n"/>
      <c r="E1315" s="5" t="n"/>
      <c r="F1315" s="6">
        <f>IF(C1315&amp;""="","",IFERROR(INDEX('الطلاب'!$B$6:$B$505,MATCH(C1315&amp;"",'الطلاب'!$A$6:$A$505,0))&amp;"","كود غير موجود"))</f>
        <v/>
      </c>
      <c r="G1315" s="6">
        <f>IF(OR(B1315&amp;""="",C1315&amp;""=""),"",IF(COUNTIFS('الطلاب'!$A$6:$A$505,C1315&amp;"",'الطلاب'!$D$6:$D$505,B1315&amp;"")=0,"الطالب غير مسجل في المجموعة",""))</f>
        <v/>
      </c>
    </row>
    <row r="1316">
      <c r="A1316" s="13" t="n"/>
      <c r="B1316" s="5" t="n"/>
      <c r="C1316" s="5" t="n"/>
      <c r="D1316" s="5" t="n"/>
      <c r="E1316" s="5" t="n"/>
      <c r="F1316" s="6">
        <f>IF(C1316&amp;""="","",IFERROR(INDEX('الطلاب'!$B$6:$B$505,MATCH(C1316&amp;"",'الطلاب'!$A$6:$A$505,0))&amp;"","كود غير موجود"))</f>
        <v/>
      </c>
      <c r="G1316" s="6">
        <f>IF(OR(B1316&amp;""="",C1316&amp;""=""),"",IF(COUNTIFS('الطلاب'!$A$6:$A$505,C1316&amp;"",'الطلاب'!$D$6:$D$505,B1316&amp;"")=0,"الطالب غير مسجل في المجموعة",""))</f>
        <v/>
      </c>
    </row>
    <row r="1317">
      <c r="A1317" s="13" t="n"/>
      <c r="B1317" s="5" t="n"/>
      <c r="C1317" s="5" t="n"/>
      <c r="D1317" s="5" t="n"/>
      <c r="E1317" s="5" t="n"/>
      <c r="F1317" s="6">
        <f>IF(C1317&amp;""="","",IFERROR(INDEX('الطلاب'!$B$6:$B$505,MATCH(C1317&amp;"",'الطلاب'!$A$6:$A$505,0))&amp;"","كود غير موجود"))</f>
        <v/>
      </c>
      <c r="G1317" s="6">
        <f>IF(OR(B1317&amp;""="",C1317&amp;""=""),"",IF(COUNTIFS('الطلاب'!$A$6:$A$505,C1317&amp;"",'الطلاب'!$D$6:$D$505,B1317&amp;"")=0,"الطالب غير مسجل في المجموعة",""))</f>
        <v/>
      </c>
    </row>
    <row r="1318">
      <c r="A1318" s="13" t="n"/>
      <c r="B1318" s="5" t="n"/>
      <c r="C1318" s="5" t="n"/>
      <c r="D1318" s="5" t="n"/>
      <c r="E1318" s="5" t="n"/>
      <c r="F1318" s="6">
        <f>IF(C1318&amp;""="","",IFERROR(INDEX('الطلاب'!$B$6:$B$505,MATCH(C1318&amp;"",'الطلاب'!$A$6:$A$505,0))&amp;"","كود غير موجود"))</f>
        <v/>
      </c>
      <c r="G1318" s="6">
        <f>IF(OR(B1318&amp;""="",C1318&amp;""=""),"",IF(COUNTIFS('الطلاب'!$A$6:$A$505,C1318&amp;"",'الطلاب'!$D$6:$D$505,B1318&amp;"")=0,"الطالب غير مسجل في المجموعة",""))</f>
        <v/>
      </c>
    </row>
    <row r="1319">
      <c r="A1319" s="13" t="n"/>
      <c r="B1319" s="5" t="n"/>
      <c r="C1319" s="5" t="n"/>
      <c r="D1319" s="5" t="n"/>
      <c r="E1319" s="5" t="n"/>
      <c r="F1319" s="6">
        <f>IF(C1319&amp;""="","",IFERROR(INDEX('الطلاب'!$B$6:$B$505,MATCH(C1319&amp;"",'الطلاب'!$A$6:$A$505,0))&amp;"","كود غير موجود"))</f>
        <v/>
      </c>
      <c r="G1319" s="6">
        <f>IF(OR(B1319&amp;""="",C1319&amp;""=""),"",IF(COUNTIFS('الطلاب'!$A$6:$A$505,C1319&amp;"",'الطلاب'!$D$6:$D$505,B1319&amp;"")=0,"الطالب غير مسجل في المجموعة",""))</f>
        <v/>
      </c>
    </row>
    <row r="1320">
      <c r="A1320" s="13" t="n"/>
      <c r="B1320" s="5" t="n"/>
      <c r="C1320" s="5" t="n"/>
      <c r="D1320" s="5" t="n"/>
      <c r="E1320" s="5" t="n"/>
      <c r="F1320" s="6">
        <f>IF(C1320&amp;""="","",IFERROR(INDEX('الطلاب'!$B$6:$B$505,MATCH(C1320&amp;"",'الطلاب'!$A$6:$A$505,0))&amp;"","كود غير موجود"))</f>
        <v/>
      </c>
      <c r="G1320" s="6">
        <f>IF(OR(B1320&amp;""="",C1320&amp;""=""),"",IF(COUNTIFS('الطلاب'!$A$6:$A$505,C1320&amp;"",'الطلاب'!$D$6:$D$505,B1320&amp;"")=0,"الطالب غير مسجل في المجموعة",""))</f>
        <v/>
      </c>
    </row>
    <row r="1321">
      <c r="A1321" s="13" t="n"/>
      <c r="B1321" s="5" t="n"/>
      <c r="C1321" s="5" t="n"/>
      <c r="D1321" s="5" t="n"/>
      <c r="E1321" s="5" t="n"/>
      <c r="F1321" s="6">
        <f>IF(C1321&amp;""="","",IFERROR(INDEX('الطلاب'!$B$6:$B$505,MATCH(C1321&amp;"",'الطلاب'!$A$6:$A$505,0))&amp;"","كود غير موجود"))</f>
        <v/>
      </c>
      <c r="G1321" s="6">
        <f>IF(OR(B1321&amp;""="",C1321&amp;""=""),"",IF(COUNTIFS('الطلاب'!$A$6:$A$505,C1321&amp;"",'الطلاب'!$D$6:$D$505,B1321&amp;"")=0,"الطالب غير مسجل في المجموعة",""))</f>
        <v/>
      </c>
    </row>
    <row r="1322">
      <c r="A1322" s="13" t="n"/>
      <c r="B1322" s="5" t="n"/>
      <c r="C1322" s="5" t="n"/>
      <c r="D1322" s="5" t="n"/>
      <c r="E1322" s="5" t="n"/>
      <c r="F1322" s="6">
        <f>IF(C1322&amp;""="","",IFERROR(INDEX('الطلاب'!$B$6:$B$505,MATCH(C1322&amp;"",'الطلاب'!$A$6:$A$505,0))&amp;"","كود غير موجود"))</f>
        <v/>
      </c>
      <c r="G1322" s="6">
        <f>IF(OR(B1322&amp;""="",C1322&amp;""=""),"",IF(COUNTIFS('الطلاب'!$A$6:$A$505,C1322&amp;"",'الطلاب'!$D$6:$D$505,B1322&amp;"")=0,"الطالب غير مسجل في المجموعة",""))</f>
        <v/>
      </c>
    </row>
    <row r="1323">
      <c r="A1323" s="13" t="n"/>
      <c r="B1323" s="5" t="n"/>
      <c r="C1323" s="5" t="n"/>
      <c r="D1323" s="5" t="n"/>
      <c r="E1323" s="5" t="n"/>
      <c r="F1323" s="6">
        <f>IF(C1323&amp;""="","",IFERROR(INDEX('الطلاب'!$B$6:$B$505,MATCH(C1323&amp;"",'الطلاب'!$A$6:$A$505,0))&amp;"","كود غير موجود"))</f>
        <v/>
      </c>
      <c r="G1323" s="6">
        <f>IF(OR(B1323&amp;""="",C1323&amp;""=""),"",IF(COUNTIFS('الطلاب'!$A$6:$A$505,C1323&amp;"",'الطلاب'!$D$6:$D$505,B1323&amp;"")=0,"الطالب غير مسجل في المجموعة",""))</f>
        <v/>
      </c>
    </row>
    <row r="1324">
      <c r="A1324" s="13" t="n"/>
      <c r="B1324" s="5" t="n"/>
      <c r="C1324" s="5" t="n"/>
      <c r="D1324" s="5" t="n"/>
      <c r="E1324" s="5" t="n"/>
      <c r="F1324" s="6">
        <f>IF(C1324&amp;""="","",IFERROR(INDEX('الطلاب'!$B$6:$B$505,MATCH(C1324&amp;"",'الطلاب'!$A$6:$A$505,0))&amp;"","كود غير موجود"))</f>
        <v/>
      </c>
      <c r="G1324" s="6">
        <f>IF(OR(B1324&amp;""="",C1324&amp;""=""),"",IF(COUNTIFS('الطلاب'!$A$6:$A$505,C1324&amp;"",'الطلاب'!$D$6:$D$505,B1324&amp;"")=0,"الطالب غير مسجل في المجموعة",""))</f>
        <v/>
      </c>
    </row>
    <row r="1325">
      <c r="A1325" s="13" t="n"/>
      <c r="B1325" s="5" t="n"/>
      <c r="C1325" s="5" t="n"/>
      <c r="D1325" s="5" t="n"/>
      <c r="E1325" s="5" t="n"/>
      <c r="F1325" s="6">
        <f>IF(C1325&amp;""="","",IFERROR(INDEX('الطلاب'!$B$6:$B$505,MATCH(C1325&amp;"",'الطلاب'!$A$6:$A$505,0))&amp;"","كود غير موجود"))</f>
        <v/>
      </c>
      <c r="G1325" s="6">
        <f>IF(OR(B1325&amp;""="",C1325&amp;""=""),"",IF(COUNTIFS('الطلاب'!$A$6:$A$505,C1325&amp;"",'الطلاب'!$D$6:$D$505,B1325&amp;"")=0,"الطالب غير مسجل في المجموعة",""))</f>
        <v/>
      </c>
    </row>
    <row r="1326">
      <c r="A1326" s="13" t="n"/>
      <c r="B1326" s="5" t="n"/>
      <c r="C1326" s="5" t="n"/>
      <c r="D1326" s="5" t="n"/>
      <c r="E1326" s="5" t="n"/>
      <c r="F1326" s="6">
        <f>IF(C1326&amp;""="","",IFERROR(INDEX('الطلاب'!$B$6:$B$505,MATCH(C1326&amp;"",'الطلاب'!$A$6:$A$505,0))&amp;"","كود غير موجود"))</f>
        <v/>
      </c>
      <c r="G1326" s="6">
        <f>IF(OR(B1326&amp;""="",C1326&amp;""=""),"",IF(COUNTIFS('الطلاب'!$A$6:$A$505,C1326&amp;"",'الطلاب'!$D$6:$D$505,B1326&amp;"")=0,"الطالب غير مسجل في المجموعة",""))</f>
        <v/>
      </c>
    </row>
    <row r="1327">
      <c r="A1327" s="13" t="n"/>
      <c r="B1327" s="5" t="n"/>
      <c r="C1327" s="5" t="n"/>
      <c r="D1327" s="5" t="n"/>
      <c r="E1327" s="5" t="n"/>
      <c r="F1327" s="6">
        <f>IF(C1327&amp;""="","",IFERROR(INDEX('الطلاب'!$B$6:$B$505,MATCH(C1327&amp;"",'الطلاب'!$A$6:$A$505,0))&amp;"","كود غير موجود"))</f>
        <v/>
      </c>
      <c r="G1327" s="6">
        <f>IF(OR(B1327&amp;""="",C1327&amp;""=""),"",IF(COUNTIFS('الطلاب'!$A$6:$A$505,C1327&amp;"",'الطلاب'!$D$6:$D$505,B1327&amp;"")=0,"الطالب غير مسجل في المجموعة",""))</f>
        <v/>
      </c>
    </row>
    <row r="1328">
      <c r="A1328" s="13" t="n"/>
      <c r="B1328" s="5" t="n"/>
      <c r="C1328" s="5" t="n"/>
      <c r="D1328" s="5" t="n"/>
      <c r="E1328" s="5" t="n"/>
      <c r="F1328" s="6">
        <f>IF(C1328&amp;""="","",IFERROR(INDEX('الطلاب'!$B$6:$B$505,MATCH(C1328&amp;"",'الطلاب'!$A$6:$A$505,0))&amp;"","كود غير موجود"))</f>
        <v/>
      </c>
      <c r="G1328" s="6">
        <f>IF(OR(B1328&amp;""="",C1328&amp;""=""),"",IF(COUNTIFS('الطلاب'!$A$6:$A$505,C1328&amp;"",'الطلاب'!$D$6:$D$505,B1328&amp;"")=0,"الطالب غير مسجل في المجموعة",""))</f>
        <v/>
      </c>
    </row>
    <row r="1329">
      <c r="A1329" s="13" t="n"/>
      <c r="B1329" s="5" t="n"/>
      <c r="C1329" s="5" t="n"/>
      <c r="D1329" s="5" t="n"/>
      <c r="E1329" s="5" t="n"/>
      <c r="F1329" s="6">
        <f>IF(C1329&amp;""="","",IFERROR(INDEX('الطلاب'!$B$6:$B$505,MATCH(C1329&amp;"",'الطلاب'!$A$6:$A$505,0))&amp;"","كود غير موجود"))</f>
        <v/>
      </c>
      <c r="G1329" s="6">
        <f>IF(OR(B1329&amp;""="",C1329&amp;""=""),"",IF(COUNTIFS('الطلاب'!$A$6:$A$505,C1329&amp;"",'الطلاب'!$D$6:$D$505,B1329&amp;"")=0,"الطالب غير مسجل في المجموعة",""))</f>
        <v/>
      </c>
    </row>
    <row r="1330">
      <c r="A1330" s="13" t="n"/>
      <c r="B1330" s="5" t="n"/>
      <c r="C1330" s="5" t="n"/>
      <c r="D1330" s="5" t="n"/>
      <c r="E1330" s="5" t="n"/>
      <c r="F1330" s="6">
        <f>IF(C1330&amp;""="","",IFERROR(INDEX('الطلاب'!$B$6:$B$505,MATCH(C1330&amp;"",'الطلاب'!$A$6:$A$505,0))&amp;"","كود غير موجود"))</f>
        <v/>
      </c>
      <c r="G1330" s="6">
        <f>IF(OR(B1330&amp;""="",C1330&amp;""=""),"",IF(COUNTIFS('الطلاب'!$A$6:$A$505,C1330&amp;"",'الطلاب'!$D$6:$D$505,B1330&amp;"")=0,"الطالب غير مسجل في المجموعة",""))</f>
        <v/>
      </c>
    </row>
    <row r="1331">
      <c r="A1331" s="13" t="n"/>
      <c r="B1331" s="5" t="n"/>
      <c r="C1331" s="5" t="n"/>
      <c r="D1331" s="5" t="n"/>
      <c r="E1331" s="5" t="n"/>
      <c r="F1331" s="6">
        <f>IF(C1331&amp;""="","",IFERROR(INDEX('الطلاب'!$B$6:$B$505,MATCH(C1331&amp;"",'الطلاب'!$A$6:$A$505,0))&amp;"","كود غير موجود"))</f>
        <v/>
      </c>
      <c r="G1331" s="6">
        <f>IF(OR(B1331&amp;""="",C1331&amp;""=""),"",IF(COUNTIFS('الطلاب'!$A$6:$A$505,C1331&amp;"",'الطلاب'!$D$6:$D$505,B1331&amp;"")=0,"الطالب غير مسجل في المجموعة",""))</f>
        <v/>
      </c>
    </row>
    <row r="1332">
      <c r="A1332" s="13" t="n"/>
      <c r="B1332" s="5" t="n"/>
      <c r="C1332" s="5" t="n"/>
      <c r="D1332" s="5" t="n"/>
      <c r="E1332" s="5" t="n"/>
      <c r="F1332" s="6">
        <f>IF(C1332&amp;""="","",IFERROR(INDEX('الطلاب'!$B$6:$B$505,MATCH(C1332&amp;"",'الطلاب'!$A$6:$A$505,0))&amp;"","كود غير موجود"))</f>
        <v/>
      </c>
      <c r="G1332" s="6">
        <f>IF(OR(B1332&amp;""="",C1332&amp;""=""),"",IF(COUNTIFS('الطلاب'!$A$6:$A$505,C1332&amp;"",'الطلاب'!$D$6:$D$505,B1332&amp;"")=0,"الطالب غير مسجل في المجموعة",""))</f>
        <v/>
      </c>
    </row>
    <row r="1333">
      <c r="A1333" s="13" t="n"/>
      <c r="B1333" s="5" t="n"/>
      <c r="C1333" s="5" t="n"/>
      <c r="D1333" s="5" t="n"/>
      <c r="E1333" s="5" t="n"/>
      <c r="F1333" s="6">
        <f>IF(C1333&amp;""="","",IFERROR(INDEX('الطلاب'!$B$6:$B$505,MATCH(C1333&amp;"",'الطلاب'!$A$6:$A$505,0))&amp;"","كود غير موجود"))</f>
        <v/>
      </c>
      <c r="G1333" s="6">
        <f>IF(OR(B1333&amp;""="",C1333&amp;""=""),"",IF(COUNTIFS('الطلاب'!$A$6:$A$505,C1333&amp;"",'الطلاب'!$D$6:$D$505,B1333&amp;"")=0,"الطالب غير مسجل في المجموعة",""))</f>
        <v/>
      </c>
    </row>
    <row r="1334">
      <c r="A1334" s="13" t="n"/>
      <c r="B1334" s="5" t="n"/>
      <c r="C1334" s="5" t="n"/>
      <c r="D1334" s="5" t="n"/>
      <c r="E1334" s="5" t="n"/>
      <c r="F1334" s="6">
        <f>IF(C1334&amp;""="","",IFERROR(INDEX('الطلاب'!$B$6:$B$505,MATCH(C1334&amp;"",'الطلاب'!$A$6:$A$505,0))&amp;"","كود غير موجود"))</f>
        <v/>
      </c>
      <c r="G1334" s="6">
        <f>IF(OR(B1334&amp;""="",C1334&amp;""=""),"",IF(COUNTIFS('الطلاب'!$A$6:$A$505,C1334&amp;"",'الطلاب'!$D$6:$D$505,B1334&amp;"")=0,"الطالب غير مسجل في المجموعة",""))</f>
        <v/>
      </c>
    </row>
    <row r="1335">
      <c r="A1335" s="13" t="n"/>
      <c r="B1335" s="5" t="n"/>
      <c r="C1335" s="5" t="n"/>
      <c r="D1335" s="5" t="n"/>
      <c r="E1335" s="5" t="n"/>
      <c r="F1335" s="6">
        <f>IF(C1335&amp;""="","",IFERROR(INDEX('الطلاب'!$B$6:$B$505,MATCH(C1335&amp;"",'الطلاب'!$A$6:$A$505,0))&amp;"","كود غير موجود"))</f>
        <v/>
      </c>
      <c r="G1335" s="6">
        <f>IF(OR(B1335&amp;""="",C1335&amp;""=""),"",IF(COUNTIFS('الطلاب'!$A$6:$A$505,C1335&amp;"",'الطلاب'!$D$6:$D$505,B1335&amp;"")=0,"الطالب غير مسجل في المجموعة",""))</f>
        <v/>
      </c>
    </row>
    <row r="1336">
      <c r="A1336" s="13" t="n"/>
      <c r="B1336" s="5" t="n"/>
      <c r="C1336" s="5" t="n"/>
      <c r="D1336" s="5" t="n"/>
      <c r="E1336" s="5" t="n"/>
      <c r="F1336" s="6">
        <f>IF(C1336&amp;""="","",IFERROR(INDEX('الطلاب'!$B$6:$B$505,MATCH(C1336&amp;"",'الطلاب'!$A$6:$A$505,0))&amp;"","كود غير موجود"))</f>
        <v/>
      </c>
      <c r="G1336" s="6">
        <f>IF(OR(B1336&amp;""="",C1336&amp;""=""),"",IF(COUNTIFS('الطلاب'!$A$6:$A$505,C1336&amp;"",'الطلاب'!$D$6:$D$505,B1336&amp;"")=0,"الطالب غير مسجل في المجموعة",""))</f>
        <v/>
      </c>
    </row>
    <row r="1337">
      <c r="A1337" s="13" t="n"/>
      <c r="B1337" s="5" t="n"/>
      <c r="C1337" s="5" t="n"/>
      <c r="D1337" s="5" t="n"/>
      <c r="E1337" s="5" t="n"/>
      <c r="F1337" s="6">
        <f>IF(C1337&amp;""="","",IFERROR(INDEX('الطلاب'!$B$6:$B$505,MATCH(C1337&amp;"",'الطلاب'!$A$6:$A$505,0))&amp;"","كود غير موجود"))</f>
        <v/>
      </c>
      <c r="G1337" s="6">
        <f>IF(OR(B1337&amp;""="",C1337&amp;""=""),"",IF(COUNTIFS('الطلاب'!$A$6:$A$505,C1337&amp;"",'الطلاب'!$D$6:$D$505,B1337&amp;"")=0,"الطالب غير مسجل في المجموعة",""))</f>
        <v/>
      </c>
    </row>
    <row r="1338">
      <c r="A1338" s="13" t="n"/>
      <c r="B1338" s="5" t="n"/>
      <c r="C1338" s="5" t="n"/>
      <c r="D1338" s="5" t="n"/>
      <c r="E1338" s="5" t="n"/>
      <c r="F1338" s="6">
        <f>IF(C1338&amp;""="","",IFERROR(INDEX('الطلاب'!$B$6:$B$505,MATCH(C1338&amp;"",'الطلاب'!$A$6:$A$505,0))&amp;"","كود غير موجود"))</f>
        <v/>
      </c>
      <c r="G1338" s="6">
        <f>IF(OR(B1338&amp;""="",C1338&amp;""=""),"",IF(COUNTIFS('الطلاب'!$A$6:$A$505,C1338&amp;"",'الطلاب'!$D$6:$D$505,B1338&amp;"")=0,"الطالب غير مسجل في المجموعة",""))</f>
        <v/>
      </c>
    </row>
    <row r="1339">
      <c r="A1339" s="13" t="n"/>
      <c r="B1339" s="5" t="n"/>
      <c r="C1339" s="5" t="n"/>
      <c r="D1339" s="5" t="n"/>
      <c r="E1339" s="5" t="n"/>
      <c r="F1339" s="6">
        <f>IF(C1339&amp;""="","",IFERROR(INDEX('الطلاب'!$B$6:$B$505,MATCH(C1339&amp;"",'الطلاب'!$A$6:$A$505,0))&amp;"","كود غير موجود"))</f>
        <v/>
      </c>
      <c r="G1339" s="6">
        <f>IF(OR(B1339&amp;""="",C1339&amp;""=""),"",IF(COUNTIFS('الطلاب'!$A$6:$A$505,C1339&amp;"",'الطلاب'!$D$6:$D$505,B1339&amp;"")=0,"الطالب غير مسجل في المجموعة",""))</f>
        <v/>
      </c>
    </row>
    <row r="1340">
      <c r="A1340" s="13" t="n"/>
      <c r="B1340" s="5" t="n"/>
      <c r="C1340" s="5" t="n"/>
      <c r="D1340" s="5" t="n"/>
      <c r="E1340" s="5" t="n"/>
      <c r="F1340" s="6">
        <f>IF(C1340&amp;""="","",IFERROR(INDEX('الطلاب'!$B$6:$B$505,MATCH(C1340&amp;"",'الطلاب'!$A$6:$A$505,0))&amp;"","كود غير موجود"))</f>
        <v/>
      </c>
      <c r="G1340" s="6">
        <f>IF(OR(B1340&amp;""="",C1340&amp;""=""),"",IF(COUNTIFS('الطلاب'!$A$6:$A$505,C1340&amp;"",'الطلاب'!$D$6:$D$505,B1340&amp;"")=0,"الطالب غير مسجل في المجموعة",""))</f>
        <v/>
      </c>
    </row>
    <row r="1341">
      <c r="A1341" s="13" t="n"/>
      <c r="B1341" s="5" t="n"/>
      <c r="C1341" s="5" t="n"/>
      <c r="D1341" s="5" t="n"/>
      <c r="E1341" s="5" t="n"/>
      <c r="F1341" s="6">
        <f>IF(C1341&amp;""="","",IFERROR(INDEX('الطلاب'!$B$6:$B$505,MATCH(C1341&amp;"",'الطلاب'!$A$6:$A$505,0))&amp;"","كود غير موجود"))</f>
        <v/>
      </c>
      <c r="G1341" s="6">
        <f>IF(OR(B1341&amp;""="",C1341&amp;""=""),"",IF(COUNTIFS('الطلاب'!$A$6:$A$505,C1341&amp;"",'الطلاب'!$D$6:$D$505,B1341&amp;"")=0,"الطالب غير مسجل في المجموعة",""))</f>
        <v/>
      </c>
    </row>
    <row r="1342">
      <c r="A1342" s="13" t="n"/>
      <c r="B1342" s="5" t="n"/>
      <c r="C1342" s="5" t="n"/>
      <c r="D1342" s="5" t="n"/>
      <c r="E1342" s="5" t="n"/>
      <c r="F1342" s="6">
        <f>IF(C1342&amp;""="","",IFERROR(INDEX('الطلاب'!$B$6:$B$505,MATCH(C1342&amp;"",'الطلاب'!$A$6:$A$505,0))&amp;"","كود غير موجود"))</f>
        <v/>
      </c>
      <c r="G1342" s="6">
        <f>IF(OR(B1342&amp;""="",C1342&amp;""=""),"",IF(COUNTIFS('الطلاب'!$A$6:$A$505,C1342&amp;"",'الطلاب'!$D$6:$D$505,B1342&amp;"")=0,"الطالب غير مسجل في المجموعة",""))</f>
        <v/>
      </c>
    </row>
    <row r="1343">
      <c r="A1343" s="13" t="n"/>
      <c r="B1343" s="5" t="n"/>
      <c r="C1343" s="5" t="n"/>
      <c r="D1343" s="5" t="n"/>
      <c r="E1343" s="5" t="n"/>
      <c r="F1343" s="6">
        <f>IF(C1343&amp;""="","",IFERROR(INDEX('الطلاب'!$B$6:$B$505,MATCH(C1343&amp;"",'الطلاب'!$A$6:$A$505,0))&amp;"","كود غير موجود"))</f>
        <v/>
      </c>
      <c r="G1343" s="6">
        <f>IF(OR(B1343&amp;""="",C1343&amp;""=""),"",IF(COUNTIFS('الطلاب'!$A$6:$A$505,C1343&amp;"",'الطلاب'!$D$6:$D$505,B1343&amp;"")=0,"الطالب غير مسجل في المجموعة",""))</f>
        <v/>
      </c>
    </row>
    <row r="1344">
      <c r="A1344" s="13" t="n"/>
      <c r="B1344" s="5" t="n"/>
      <c r="C1344" s="5" t="n"/>
      <c r="D1344" s="5" t="n"/>
      <c r="E1344" s="5" t="n"/>
      <c r="F1344" s="6">
        <f>IF(C1344&amp;""="","",IFERROR(INDEX('الطلاب'!$B$6:$B$505,MATCH(C1344&amp;"",'الطلاب'!$A$6:$A$505,0))&amp;"","كود غير موجود"))</f>
        <v/>
      </c>
      <c r="G1344" s="6">
        <f>IF(OR(B1344&amp;""="",C1344&amp;""=""),"",IF(COUNTIFS('الطلاب'!$A$6:$A$505,C1344&amp;"",'الطلاب'!$D$6:$D$505,B1344&amp;"")=0,"الطالب غير مسجل في المجموعة",""))</f>
        <v/>
      </c>
    </row>
    <row r="1345">
      <c r="A1345" s="13" t="n"/>
      <c r="B1345" s="5" t="n"/>
      <c r="C1345" s="5" t="n"/>
      <c r="D1345" s="5" t="n"/>
      <c r="E1345" s="5" t="n"/>
      <c r="F1345" s="6">
        <f>IF(C1345&amp;""="","",IFERROR(INDEX('الطلاب'!$B$6:$B$505,MATCH(C1345&amp;"",'الطلاب'!$A$6:$A$505,0))&amp;"","كود غير موجود"))</f>
        <v/>
      </c>
      <c r="G1345" s="6">
        <f>IF(OR(B1345&amp;""="",C1345&amp;""=""),"",IF(COUNTIFS('الطلاب'!$A$6:$A$505,C1345&amp;"",'الطلاب'!$D$6:$D$505,B1345&amp;"")=0,"الطالب غير مسجل في المجموعة",""))</f>
        <v/>
      </c>
    </row>
    <row r="1346">
      <c r="A1346" s="13" t="n"/>
      <c r="B1346" s="5" t="n"/>
      <c r="C1346" s="5" t="n"/>
      <c r="D1346" s="5" t="n"/>
      <c r="E1346" s="5" t="n"/>
      <c r="F1346" s="6">
        <f>IF(C1346&amp;""="","",IFERROR(INDEX('الطلاب'!$B$6:$B$505,MATCH(C1346&amp;"",'الطلاب'!$A$6:$A$505,0))&amp;"","كود غير موجود"))</f>
        <v/>
      </c>
      <c r="G1346" s="6">
        <f>IF(OR(B1346&amp;""="",C1346&amp;""=""),"",IF(COUNTIFS('الطلاب'!$A$6:$A$505,C1346&amp;"",'الطلاب'!$D$6:$D$505,B1346&amp;"")=0,"الطالب غير مسجل في المجموعة",""))</f>
        <v/>
      </c>
    </row>
    <row r="1347">
      <c r="A1347" s="13" t="n"/>
      <c r="B1347" s="5" t="n"/>
      <c r="C1347" s="5" t="n"/>
      <c r="D1347" s="5" t="n"/>
      <c r="E1347" s="5" t="n"/>
      <c r="F1347" s="6">
        <f>IF(C1347&amp;""="","",IFERROR(INDEX('الطلاب'!$B$6:$B$505,MATCH(C1347&amp;"",'الطلاب'!$A$6:$A$505,0))&amp;"","كود غير موجود"))</f>
        <v/>
      </c>
      <c r="G1347" s="6">
        <f>IF(OR(B1347&amp;""="",C1347&amp;""=""),"",IF(COUNTIFS('الطلاب'!$A$6:$A$505,C1347&amp;"",'الطلاب'!$D$6:$D$505,B1347&amp;"")=0,"الطالب غير مسجل في المجموعة",""))</f>
        <v/>
      </c>
    </row>
    <row r="1348">
      <c r="A1348" s="13" t="n"/>
      <c r="B1348" s="5" t="n"/>
      <c r="C1348" s="5" t="n"/>
      <c r="D1348" s="5" t="n"/>
      <c r="E1348" s="5" t="n"/>
      <c r="F1348" s="6">
        <f>IF(C1348&amp;""="","",IFERROR(INDEX('الطلاب'!$B$6:$B$505,MATCH(C1348&amp;"",'الطلاب'!$A$6:$A$505,0))&amp;"","كود غير موجود"))</f>
        <v/>
      </c>
      <c r="G1348" s="6">
        <f>IF(OR(B1348&amp;""="",C1348&amp;""=""),"",IF(COUNTIFS('الطلاب'!$A$6:$A$505,C1348&amp;"",'الطلاب'!$D$6:$D$505,B1348&amp;"")=0,"الطالب غير مسجل في المجموعة",""))</f>
        <v/>
      </c>
    </row>
    <row r="1349">
      <c r="A1349" s="13" t="n"/>
      <c r="B1349" s="5" t="n"/>
      <c r="C1349" s="5" t="n"/>
      <c r="D1349" s="5" t="n"/>
      <c r="E1349" s="5" t="n"/>
      <c r="F1349" s="6">
        <f>IF(C1349&amp;""="","",IFERROR(INDEX('الطلاب'!$B$6:$B$505,MATCH(C1349&amp;"",'الطلاب'!$A$6:$A$505,0))&amp;"","كود غير موجود"))</f>
        <v/>
      </c>
      <c r="G1349" s="6">
        <f>IF(OR(B1349&amp;""="",C1349&amp;""=""),"",IF(COUNTIFS('الطلاب'!$A$6:$A$505,C1349&amp;"",'الطلاب'!$D$6:$D$505,B1349&amp;"")=0,"الطالب غير مسجل في المجموعة",""))</f>
        <v/>
      </c>
    </row>
    <row r="1350">
      <c r="A1350" s="13" t="n"/>
      <c r="B1350" s="5" t="n"/>
      <c r="C1350" s="5" t="n"/>
      <c r="D1350" s="5" t="n"/>
      <c r="E1350" s="5" t="n"/>
      <c r="F1350" s="6">
        <f>IF(C1350&amp;""="","",IFERROR(INDEX('الطلاب'!$B$6:$B$505,MATCH(C1350&amp;"",'الطلاب'!$A$6:$A$505,0))&amp;"","كود غير موجود"))</f>
        <v/>
      </c>
      <c r="G1350" s="6">
        <f>IF(OR(B1350&amp;""="",C1350&amp;""=""),"",IF(COUNTIFS('الطلاب'!$A$6:$A$505,C1350&amp;"",'الطلاب'!$D$6:$D$505,B1350&amp;"")=0,"الطالب غير مسجل في المجموعة",""))</f>
        <v/>
      </c>
    </row>
    <row r="1351">
      <c r="A1351" s="13" t="n"/>
      <c r="B1351" s="5" t="n"/>
      <c r="C1351" s="5" t="n"/>
      <c r="D1351" s="5" t="n"/>
      <c r="E1351" s="5" t="n"/>
      <c r="F1351" s="6">
        <f>IF(C1351&amp;""="","",IFERROR(INDEX('الطلاب'!$B$6:$B$505,MATCH(C1351&amp;"",'الطلاب'!$A$6:$A$505,0))&amp;"","كود غير موجود"))</f>
        <v/>
      </c>
      <c r="G1351" s="6">
        <f>IF(OR(B1351&amp;""="",C1351&amp;""=""),"",IF(COUNTIFS('الطلاب'!$A$6:$A$505,C1351&amp;"",'الطلاب'!$D$6:$D$505,B1351&amp;"")=0,"الطالب غير مسجل في المجموعة",""))</f>
        <v/>
      </c>
    </row>
    <row r="1352">
      <c r="A1352" s="13" t="n"/>
      <c r="B1352" s="5" t="n"/>
      <c r="C1352" s="5" t="n"/>
      <c r="D1352" s="5" t="n"/>
      <c r="E1352" s="5" t="n"/>
      <c r="F1352" s="6">
        <f>IF(C1352&amp;""="","",IFERROR(INDEX('الطلاب'!$B$6:$B$505,MATCH(C1352&amp;"",'الطلاب'!$A$6:$A$505,0))&amp;"","كود غير موجود"))</f>
        <v/>
      </c>
      <c r="G1352" s="6">
        <f>IF(OR(B1352&amp;""="",C1352&amp;""=""),"",IF(COUNTIFS('الطلاب'!$A$6:$A$505,C1352&amp;"",'الطلاب'!$D$6:$D$505,B1352&amp;"")=0,"الطالب غير مسجل في المجموعة",""))</f>
        <v/>
      </c>
    </row>
    <row r="1353">
      <c r="A1353" s="13" t="n"/>
      <c r="B1353" s="5" t="n"/>
      <c r="C1353" s="5" t="n"/>
      <c r="D1353" s="5" t="n"/>
      <c r="E1353" s="5" t="n"/>
      <c r="F1353" s="6">
        <f>IF(C1353&amp;""="","",IFERROR(INDEX('الطلاب'!$B$6:$B$505,MATCH(C1353&amp;"",'الطلاب'!$A$6:$A$505,0))&amp;"","كود غير موجود"))</f>
        <v/>
      </c>
      <c r="G1353" s="6">
        <f>IF(OR(B1353&amp;""="",C1353&amp;""=""),"",IF(COUNTIFS('الطلاب'!$A$6:$A$505,C1353&amp;"",'الطلاب'!$D$6:$D$505,B1353&amp;"")=0,"الطالب غير مسجل في المجموعة",""))</f>
        <v/>
      </c>
    </row>
    <row r="1354">
      <c r="A1354" s="13" t="n"/>
      <c r="B1354" s="5" t="n"/>
      <c r="C1354" s="5" t="n"/>
      <c r="D1354" s="5" t="n"/>
      <c r="E1354" s="5" t="n"/>
      <c r="F1354" s="6">
        <f>IF(C1354&amp;""="","",IFERROR(INDEX('الطلاب'!$B$6:$B$505,MATCH(C1354&amp;"",'الطلاب'!$A$6:$A$505,0))&amp;"","كود غير موجود"))</f>
        <v/>
      </c>
      <c r="G1354" s="6">
        <f>IF(OR(B1354&amp;""="",C1354&amp;""=""),"",IF(COUNTIFS('الطلاب'!$A$6:$A$505,C1354&amp;"",'الطلاب'!$D$6:$D$505,B1354&amp;"")=0,"الطالب غير مسجل في المجموعة",""))</f>
        <v/>
      </c>
    </row>
    <row r="1355">
      <c r="A1355" s="13" t="n"/>
      <c r="B1355" s="5" t="n"/>
      <c r="C1355" s="5" t="n"/>
      <c r="D1355" s="5" t="n"/>
      <c r="E1355" s="5" t="n"/>
      <c r="F1355" s="6">
        <f>IF(C1355&amp;""="","",IFERROR(INDEX('الطلاب'!$B$6:$B$505,MATCH(C1355&amp;"",'الطلاب'!$A$6:$A$505,0))&amp;"","كود غير موجود"))</f>
        <v/>
      </c>
      <c r="G1355" s="6">
        <f>IF(OR(B1355&amp;""="",C1355&amp;""=""),"",IF(COUNTIFS('الطلاب'!$A$6:$A$505,C1355&amp;"",'الطلاب'!$D$6:$D$505,B1355&amp;"")=0,"الطالب غير مسجل في المجموعة",""))</f>
        <v/>
      </c>
    </row>
    <row r="1356">
      <c r="A1356" s="13" t="n"/>
      <c r="B1356" s="5" t="n"/>
      <c r="C1356" s="5" t="n"/>
      <c r="D1356" s="5" t="n"/>
      <c r="E1356" s="5" t="n"/>
      <c r="F1356" s="6">
        <f>IF(C1356&amp;""="","",IFERROR(INDEX('الطلاب'!$B$6:$B$505,MATCH(C1356&amp;"",'الطلاب'!$A$6:$A$505,0))&amp;"","كود غير موجود"))</f>
        <v/>
      </c>
      <c r="G1356" s="6">
        <f>IF(OR(B1356&amp;""="",C1356&amp;""=""),"",IF(COUNTIFS('الطلاب'!$A$6:$A$505,C1356&amp;"",'الطلاب'!$D$6:$D$505,B1356&amp;"")=0,"الطالب غير مسجل في المجموعة",""))</f>
        <v/>
      </c>
    </row>
    <row r="1357">
      <c r="A1357" s="13" t="n"/>
      <c r="B1357" s="5" t="n"/>
      <c r="C1357" s="5" t="n"/>
      <c r="D1357" s="5" t="n"/>
      <c r="E1357" s="5" t="n"/>
      <c r="F1357" s="6">
        <f>IF(C1357&amp;""="","",IFERROR(INDEX('الطلاب'!$B$6:$B$505,MATCH(C1357&amp;"",'الطلاب'!$A$6:$A$505,0))&amp;"","كود غير موجود"))</f>
        <v/>
      </c>
      <c r="G1357" s="6">
        <f>IF(OR(B1357&amp;""="",C1357&amp;""=""),"",IF(COUNTIFS('الطلاب'!$A$6:$A$505,C1357&amp;"",'الطلاب'!$D$6:$D$505,B1357&amp;"")=0,"الطالب غير مسجل في المجموعة",""))</f>
        <v/>
      </c>
    </row>
    <row r="1358">
      <c r="A1358" s="13" t="n"/>
      <c r="B1358" s="5" t="n"/>
      <c r="C1358" s="5" t="n"/>
      <c r="D1358" s="5" t="n"/>
      <c r="E1358" s="5" t="n"/>
      <c r="F1358" s="6">
        <f>IF(C1358&amp;""="","",IFERROR(INDEX('الطلاب'!$B$6:$B$505,MATCH(C1358&amp;"",'الطلاب'!$A$6:$A$505,0))&amp;"","كود غير موجود"))</f>
        <v/>
      </c>
      <c r="G1358" s="6">
        <f>IF(OR(B1358&amp;""="",C1358&amp;""=""),"",IF(COUNTIFS('الطلاب'!$A$6:$A$505,C1358&amp;"",'الطلاب'!$D$6:$D$505,B1358&amp;"")=0,"الطالب غير مسجل في المجموعة",""))</f>
        <v/>
      </c>
    </row>
    <row r="1359">
      <c r="A1359" s="13" t="n"/>
      <c r="B1359" s="5" t="n"/>
      <c r="C1359" s="5" t="n"/>
      <c r="D1359" s="5" t="n"/>
      <c r="E1359" s="5" t="n"/>
      <c r="F1359" s="6">
        <f>IF(C1359&amp;""="","",IFERROR(INDEX('الطلاب'!$B$6:$B$505,MATCH(C1359&amp;"",'الطلاب'!$A$6:$A$505,0))&amp;"","كود غير موجود"))</f>
        <v/>
      </c>
      <c r="G1359" s="6">
        <f>IF(OR(B1359&amp;""="",C1359&amp;""=""),"",IF(COUNTIFS('الطلاب'!$A$6:$A$505,C1359&amp;"",'الطلاب'!$D$6:$D$505,B1359&amp;"")=0,"الطالب غير مسجل في المجموعة",""))</f>
        <v/>
      </c>
    </row>
    <row r="1360">
      <c r="A1360" s="13" t="n"/>
      <c r="B1360" s="5" t="n"/>
      <c r="C1360" s="5" t="n"/>
      <c r="D1360" s="5" t="n"/>
      <c r="E1360" s="5" t="n"/>
      <c r="F1360" s="6">
        <f>IF(C1360&amp;""="","",IFERROR(INDEX('الطلاب'!$B$6:$B$505,MATCH(C1360&amp;"",'الطلاب'!$A$6:$A$505,0))&amp;"","كود غير موجود"))</f>
        <v/>
      </c>
      <c r="G1360" s="6">
        <f>IF(OR(B1360&amp;""="",C1360&amp;""=""),"",IF(COUNTIFS('الطلاب'!$A$6:$A$505,C1360&amp;"",'الطلاب'!$D$6:$D$505,B1360&amp;"")=0,"الطالب غير مسجل في المجموعة",""))</f>
        <v/>
      </c>
    </row>
    <row r="1361">
      <c r="A1361" s="13" t="n"/>
      <c r="B1361" s="5" t="n"/>
      <c r="C1361" s="5" t="n"/>
      <c r="D1361" s="5" t="n"/>
      <c r="E1361" s="5" t="n"/>
      <c r="F1361" s="6">
        <f>IF(C1361&amp;""="","",IFERROR(INDEX('الطلاب'!$B$6:$B$505,MATCH(C1361&amp;"",'الطلاب'!$A$6:$A$505,0))&amp;"","كود غير موجود"))</f>
        <v/>
      </c>
      <c r="G1361" s="6">
        <f>IF(OR(B1361&amp;""="",C1361&amp;""=""),"",IF(COUNTIFS('الطلاب'!$A$6:$A$505,C1361&amp;"",'الطلاب'!$D$6:$D$505,B1361&amp;"")=0,"الطالب غير مسجل في المجموعة",""))</f>
        <v/>
      </c>
    </row>
    <row r="1362">
      <c r="A1362" s="13" t="n"/>
      <c r="B1362" s="5" t="n"/>
      <c r="C1362" s="5" t="n"/>
      <c r="D1362" s="5" t="n"/>
      <c r="E1362" s="5" t="n"/>
      <c r="F1362" s="6">
        <f>IF(C1362&amp;""="","",IFERROR(INDEX('الطلاب'!$B$6:$B$505,MATCH(C1362&amp;"",'الطلاب'!$A$6:$A$505,0))&amp;"","كود غير موجود"))</f>
        <v/>
      </c>
      <c r="G1362" s="6">
        <f>IF(OR(B1362&amp;""="",C1362&amp;""=""),"",IF(COUNTIFS('الطلاب'!$A$6:$A$505,C1362&amp;"",'الطلاب'!$D$6:$D$505,B1362&amp;"")=0,"الطالب غير مسجل في المجموعة",""))</f>
        <v/>
      </c>
    </row>
    <row r="1363">
      <c r="A1363" s="13" t="n"/>
      <c r="B1363" s="5" t="n"/>
      <c r="C1363" s="5" t="n"/>
      <c r="D1363" s="5" t="n"/>
      <c r="E1363" s="5" t="n"/>
      <c r="F1363" s="6">
        <f>IF(C1363&amp;""="","",IFERROR(INDEX('الطلاب'!$B$6:$B$505,MATCH(C1363&amp;"",'الطلاب'!$A$6:$A$505,0))&amp;"","كود غير موجود"))</f>
        <v/>
      </c>
      <c r="G1363" s="6">
        <f>IF(OR(B1363&amp;""="",C1363&amp;""=""),"",IF(COUNTIFS('الطلاب'!$A$6:$A$505,C1363&amp;"",'الطلاب'!$D$6:$D$505,B1363&amp;"")=0,"الطالب غير مسجل في المجموعة",""))</f>
        <v/>
      </c>
    </row>
    <row r="1364">
      <c r="A1364" s="13" t="n"/>
      <c r="B1364" s="5" t="n"/>
      <c r="C1364" s="5" t="n"/>
      <c r="D1364" s="5" t="n"/>
      <c r="E1364" s="5" t="n"/>
      <c r="F1364" s="6">
        <f>IF(C1364&amp;""="","",IFERROR(INDEX('الطلاب'!$B$6:$B$505,MATCH(C1364&amp;"",'الطلاب'!$A$6:$A$505,0))&amp;"","كود غير موجود"))</f>
        <v/>
      </c>
      <c r="G1364" s="6">
        <f>IF(OR(B1364&amp;""="",C1364&amp;""=""),"",IF(COUNTIFS('الطلاب'!$A$6:$A$505,C1364&amp;"",'الطلاب'!$D$6:$D$505,B1364&amp;"")=0,"الطالب غير مسجل في المجموعة",""))</f>
        <v/>
      </c>
    </row>
    <row r="1365">
      <c r="A1365" s="13" t="n"/>
      <c r="B1365" s="5" t="n"/>
      <c r="C1365" s="5" t="n"/>
      <c r="D1365" s="5" t="n"/>
      <c r="E1365" s="5" t="n"/>
      <c r="F1365" s="6">
        <f>IF(C1365&amp;""="","",IFERROR(INDEX('الطلاب'!$B$6:$B$505,MATCH(C1365&amp;"",'الطلاب'!$A$6:$A$505,0))&amp;"","كود غير موجود"))</f>
        <v/>
      </c>
      <c r="G1365" s="6">
        <f>IF(OR(B1365&amp;""="",C1365&amp;""=""),"",IF(COUNTIFS('الطلاب'!$A$6:$A$505,C1365&amp;"",'الطلاب'!$D$6:$D$505,B1365&amp;"")=0,"الطالب غير مسجل في المجموعة",""))</f>
        <v/>
      </c>
    </row>
    <row r="1366">
      <c r="A1366" s="13" t="n"/>
      <c r="B1366" s="5" t="n"/>
      <c r="C1366" s="5" t="n"/>
      <c r="D1366" s="5" t="n"/>
      <c r="E1366" s="5" t="n"/>
      <c r="F1366" s="6">
        <f>IF(C1366&amp;""="","",IFERROR(INDEX('الطلاب'!$B$6:$B$505,MATCH(C1366&amp;"",'الطلاب'!$A$6:$A$505,0))&amp;"","كود غير موجود"))</f>
        <v/>
      </c>
      <c r="G1366" s="6">
        <f>IF(OR(B1366&amp;""="",C1366&amp;""=""),"",IF(COUNTIFS('الطلاب'!$A$6:$A$505,C1366&amp;"",'الطلاب'!$D$6:$D$505,B1366&amp;"")=0,"الطالب غير مسجل في المجموعة",""))</f>
        <v/>
      </c>
    </row>
    <row r="1367">
      <c r="A1367" s="13" t="n"/>
      <c r="B1367" s="5" t="n"/>
      <c r="C1367" s="5" t="n"/>
      <c r="D1367" s="5" t="n"/>
      <c r="E1367" s="5" t="n"/>
      <c r="F1367" s="6">
        <f>IF(C1367&amp;""="","",IFERROR(INDEX('الطلاب'!$B$6:$B$505,MATCH(C1367&amp;"",'الطلاب'!$A$6:$A$505,0))&amp;"","كود غير موجود"))</f>
        <v/>
      </c>
      <c r="G1367" s="6">
        <f>IF(OR(B1367&amp;""="",C1367&amp;""=""),"",IF(COUNTIFS('الطلاب'!$A$6:$A$505,C1367&amp;"",'الطلاب'!$D$6:$D$505,B1367&amp;"")=0,"الطالب غير مسجل في المجموعة",""))</f>
        <v/>
      </c>
    </row>
    <row r="1368">
      <c r="A1368" s="13" t="n"/>
      <c r="B1368" s="5" t="n"/>
      <c r="C1368" s="5" t="n"/>
      <c r="D1368" s="5" t="n"/>
      <c r="E1368" s="5" t="n"/>
      <c r="F1368" s="6">
        <f>IF(C1368&amp;""="","",IFERROR(INDEX('الطلاب'!$B$6:$B$505,MATCH(C1368&amp;"",'الطلاب'!$A$6:$A$505,0))&amp;"","كود غير موجود"))</f>
        <v/>
      </c>
      <c r="G1368" s="6">
        <f>IF(OR(B1368&amp;""="",C1368&amp;""=""),"",IF(COUNTIFS('الطلاب'!$A$6:$A$505,C1368&amp;"",'الطلاب'!$D$6:$D$505,B1368&amp;"")=0,"الطالب غير مسجل في المجموعة",""))</f>
        <v/>
      </c>
    </row>
    <row r="1369">
      <c r="A1369" s="13" t="n"/>
      <c r="B1369" s="5" t="n"/>
      <c r="C1369" s="5" t="n"/>
      <c r="D1369" s="5" t="n"/>
      <c r="E1369" s="5" t="n"/>
      <c r="F1369" s="6">
        <f>IF(C1369&amp;""="","",IFERROR(INDEX('الطلاب'!$B$6:$B$505,MATCH(C1369&amp;"",'الطلاب'!$A$6:$A$505,0))&amp;"","كود غير موجود"))</f>
        <v/>
      </c>
      <c r="G1369" s="6">
        <f>IF(OR(B1369&amp;""="",C1369&amp;""=""),"",IF(COUNTIFS('الطلاب'!$A$6:$A$505,C1369&amp;"",'الطلاب'!$D$6:$D$505,B1369&amp;"")=0,"الطالب غير مسجل في المجموعة",""))</f>
        <v/>
      </c>
    </row>
    <row r="1370">
      <c r="A1370" s="13" t="n"/>
      <c r="B1370" s="5" t="n"/>
      <c r="C1370" s="5" t="n"/>
      <c r="D1370" s="5" t="n"/>
      <c r="E1370" s="5" t="n"/>
      <c r="F1370" s="6">
        <f>IF(C1370&amp;""="","",IFERROR(INDEX('الطلاب'!$B$6:$B$505,MATCH(C1370&amp;"",'الطلاب'!$A$6:$A$505,0))&amp;"","كود غير موجود"))</f>
        <v/>
      </c>
      <c r="G1370" s="6">
        <f>IF(OR(B1370&amp;""="",C1370&amp;""=""),"",IF(COUNTIFS('الطلاب'!$A$6:$A$505,C1370&amp;"",'الطلاب'!$D$6:$D$505,B1370&amp;"")=0,"الطالب غير مسجل في المجموعة",""))</f>
        <v/>
      </c>
    </row>
    <row r="1371">
      <c r="A1371" s="13" t="n"/>
      <c r="B1371" s="5" t="n"/>
      <c r="C1371" s="5" t="n"/>
      <c r="D1371" s="5" t="n"/>
      <c r="E1371" s="5" t="n"/>
      <c r="F1371" s="6">
        <f>IF(C1371&amp;""="","",IFERROR(INDEX('الطلاب'!$B$6:$B$505,MATCH(C1371&amp;"",'الطلاب'!$A$6:$A$505,0))&amp;"","كود غير موجود"))</f>
        <v/>
      </c>
      <c r="G1371" s="6">
        <f>IF(OR(B1371&amp;""="",C1371&amp;""=""),"",IF(COUNTIFS('الطلاب'!$A$6:$A$505,C1371&amp;"",'الطلاب'!$D$6:$D$505,B1371&amp;"")=0,"الطالب غير مسجل في المجموعة",""))</f>
        <v/>
      </c>
    </row>
    <row r="1372">
      <c r="A1372" s="13" t="n"/>
      <c r="B1372" s="5" t="n"/>
      <c r="C1372" s="5" t="n"/>
      <c r="D1372" s="5" t="n"/>
      <c r="E1372" s="5" t="n"/>
      <c r="F1372" s="6">
        <f>IF(C1372&amp;""="","",IFERROR(INDEX('الطلاب'!$B$6:$B$505,MATCH(C1372&amp;"",'الطلاب'!$A$6:$A$505,0))&amp;"","كود غير موجود"))</f>
        <v/>
      </c>
      <c r="G1372" s="6">
        <f>IF(OR(B1372&amp;""="",C1372&amp;""=""),"",IF(COUNTIFS('الطلاب'!$A$6:$A$505,C1372&amp;"",'الطلاب'!$D$6:$D$505,B1372&amp;"")=0,"الطالب غير مسجل في المجموعة",""))</f>
        <v/>
      </c>
    </row>
    <row r="1373">
      <c r="A1373" s="13" t="n"/>
      <c r="B1373" s="5" t="n"/>
      <c r="C1373" s="5" t="n"/>
      <c r="D1373" s="5" t="n"/>
      <c r="E1373" s="5" t="n"/>
      <c r="F1373" s="6">
        <f>IF(C1373&amp;""="","",IFERROR(INDEX('الطلاب'!$B$6:$B$505,MATCH(C1373&amp;"",'الطلاب'!$A$6:$A$505,0))&amp;"","كود غير موجود"))</f>
        <v/>
      </c>
      <c r="G1373" s="6">
        <f>IF(OR(B1373&amp;""="",C1373&amp;""=""),"",IF(COUNTIFS('الطلاب'!$A$6:$A$505,C1373&amp;"",'الطلاب'!$D$6:$D$505,B1373&amp;"")=0,"الطالب غير مسجل في المجموعة",""))</f>
        <v/>
      </c>
    </row>
    <row r="1374">
      <c r="A1374" s="13" t="n"/>
      <c r="B1374" s="5" t="n"/>
      <c r="C1374" s="5" t="n"/>
      <c r="D1374" s="5" t="n"/>
      <c r="E1374" s="5" t="n"/>
      <c r="F1374" s="6">
        <f>IF(C1374&amp;""="","",IFERROR(INDEX('الطلاب'!$B$6:$B$505,MATCH(C1374&amp;"",'الطلاب'!$A$6:$A$505,0))&amp;"","كود غير موجود"))</f>
        <v/>
      </c>
      <c r="G1374" s="6">
        <f>IF(OR(B1374&amp;""="",C1374&amp;""=""),"",IF(COUNTIFS('الطلاب'!$A$6:$A$505,C1374&amp;"",'الطلاب'!$D$6:$D$505,B1374&amp;"")=0,"الطالب غير مسجل في المجموعة",""))</f>
        <v/>
      </c>
    </row>
    <row r="1375">
      <c r="A1375" s="13" t="n"/>
      <c r="B1375" s="5" t="n"/>
      <c r="C1375" s="5" t="n"/>
      <c r="D1375" s="5" t="n"/>
      <c r="E1375" s="5" t="n"/>
      <c r="F1375" s="6">
        <f>IF(C1375&amp;""="","",IFERROR(INDEX('الطلاب'!$B$6:$B$505,MATCH(C1375&amp;"",'الطلاب'!$A$6:$A$505,0))&amp;"","كود غير موجود"))</f>
        <v/>
      </c>
      <c r="G1375" s="6">
        <f>IF(OR(B1375&amp;""="",C1375&amp;""=""),"",IF(COUNTIFS('الطلاب'!$A$6:$A$505,C1375&amp;"",'الطلاب'!$D$6:$D$505,B1375&amp;"")=0,"الطالب غير مسجل في المجموعة",""))</f>
        <v/>
      </c>
    </row>
    <row r="1376">
      <c r="A1376" s="13" t="n"/>
      <c r="B1376" s="5" t="n"/>
      <c r="C1376" s="5" t="n"/>
      <c r="D1376" s="5" t="n"/>
      <c r="E1376" s="5" t="n"/>
      <c r="F1376" s="6">
        <f>IF(C1376&amp;""="","",IFERROR(INDEX('الطلاب'!$B$6:$B$505,MATCH(C1376&amp;"",'الطلاب'!$A$6:$A$505,0))&amp;"","كود غير موجود"))</f>
        <v/>
      </c>
      <c r="G1376" s="6">
        <f>IF(OR(B1376&amp;""="",C1376&amp;""=""),"",IF(COUNTIFS('الطلاب'!$A$6:$A$505,C1376&amp;"",'الطلاب'!$D$6:$D$505,B1376&amp;"")=0,"الطالب غير مسجل في المجموعة",""))</f>
        <v/>
      </c>
    </row>
    <row r="1377">
      <c r="A1377" s="13" t="n"/>
      <c r="B1377" s="5" t="n"/>
      <c r="C1377" s="5" t="n"/>
      <c r="D1377" s="5" t="n"/>
      <c r="E1377" s="5" t="n"/>
      <c r="F1377" s="6">
        <f>IF(C1377&amp;""="","",IFERROR(INDEX('الطلاب'!$B$6:$B$505,MATCH(C1377&amp;"",'الطلاب'!$A$6:$A$505,0))&amp;"","كود غير موجود"))</f>
        <v/>
      </c>
      <c r="G1377" s="6">
        <f>IF(OR(B1377&amp;""="",C1377&amp;""=""),"",IF(COUNTIFS('الطلاب'!$A$6:$A$505,C1377&amp;"",'الطلاب'!$D$6:$D$505,B1377&amp;"")=0,"الطالب غير مسجل في المجموعة",""))</f>
        <v/>
      </c>
    </row>
    <row r="1378">
      <c r="A1378" s="13" t="n"/>
      <c r="B1378" s="5" t="n"/>
      <c r="C1378" s="5" t="n"/>
      <c r="D1378" s="5" t="n"/>
      <c r="E1378" s="5" t="n"/>
      <c r="F1378" s="6">
        <f>IF(C1378&amp;""="","",IFERROR(INDEX('الطلاب'!$B$6:$B$505,MATCH(C1378&amp;"",'الطلاب'!$A$6:$A$505,0))&amp;"","كود غير موجود"))</f>
        <v/>
      </c>
      <c r="G1378" s="6">
        <f>IF(OR(B1378&amp;""="",C1378&amp;""=""),"",IF(COUNTIFS('الطلاب'!$A$6:$A$505,C1378&amp;"",'الطلاب'!$D$6:$D$505,B1378&amp;"")=0,"الطالب غير مسجل في المجموعة",""))</f>
        <v/>
      </c>
    </row>
    <row r="1379">
      <c r="A1379" s="13" t="n"/>
      <c r="B1379" s="5" t="n"/>
      <c r="C1379" s="5" t="n"/>
      <c r="D1379" s="5" t="n"/>
      <c r="E1379" s="5" t="n"/>
      <c r="F1379" s="6">
        <f>IF(C1379&amp;""="","",IFERROR(INDEX('الطلاب'!$B$6:$B$505,MATCH(C1379&amp;"",'الطلاب'!$A$6:$A$505,0))&amp;"","كود غير موجود"))</f>
        <v/>
      </c>
      <c r="G1379" s="6">
        <f>IF(OR(B1379&amp;""="",C1379&amp;""=""),"",IF(COUNTIFS('الطلاب'!$A$6:$A$505,C1379&amp;"",'الطلاب'!$D$6:$D$505,B1379&amp;"")=0,"الطالب غير مسجل في المجموعة",""))</f>
        <v/>
      </c>
    </row>
    <row r="1380">
      <c r="A1380" s="13" t="n"/>
      <c r="B1380" s="5" t="n"/>
      <c r="C1380" s="5" t="n"/>
      <c r="D1380" s="5" t="n"/>
      <c r="E1380" s="5" t="n"/>
      <c r="F1380" s="6">
        <f>IF(C1380&amp;""="","",IFERROR(INDEX('الطلاب'!$B$6:$B$505,MATCH(C1380&amp;"",'الطلاب'!$A$6:$A$505,0))&amp;"","كود غير موجود"))</f>
        <v/>
      </c>
      <c r="G1380" s="6">
        <f>IF(OR(B1380&amp;""="",C1380&amp;""=""),"",IF(COUNTIFS('الطلاب'!$A$6:$A$505,C1380&amp;"",'الطلاب'!$D$6:$D$505,B1380&amp;"")=0,"الطالب غير مسجل في المجموعة",""))</f>
        <v/>
      </c>
    </row>
    <row r="1381">
      <c r="A1381" s="13" t="n"/>
      <c r="B1381" s="5" t="n"/>
      <c r="C1381" s="5" t="n"/>
      <c r="D1381" s="5" t="n"/>
      <c r="E1381" s="5" t="n"/>
      <c r="F1381" s="6">
        <f>IF(C1381&amp;""="","",IFERROR(INDEX('الطلاب'!$B$6:$B$505,MATCH(C1381&amp;"",'الطلاب'!$A$6:$A$505,0))&amp;"","كود غير موجود"))</f>
        <v/>
      </c>
      <c r="G1381" s="6">
        <f>IF(OR(B1381&amp;""="",C1381&amp;""=""),"",IF(COUNTIFS('الطلاب'!$A$6:$A$505,C1381&amp;"",'الطلاب'!$D$6:$D$505,B1381&amp;"")=0,"الطالب غير مسجل في المجموعة",""))</f>
        <v/>
      </c>
    </row>
    <row r="1382">
      <c r="A1382" s="13" t="n"/>
      <c r="B1382" s="5" t="n"/>
      <c r="C1382" s="5" t="n"/>
      <c r="D1382" s="5" t="n"/>
      <c r="E1382" s="5" t="n"/>
      <c r="F1382" s="6">
        <f>IF(C1382&amp;""="","",IFERROR(INDEX('الطلاب'!$B$6:$B$505,MATCH(C1382&amp;"",'الطلاب'!$A$6:$A$505,0))&amp;"","كود غير موجود"))</f>
        <v/>
      </c>
      <c r="G1382" s="6">
        <f>IF(OR(B1382&amp;""="",C1382&amp;""=""),"",IF(COUNTIFS('الطلاب'!$A$6:$A$505,C1382&amp;"",'الطلاب'!$D$6:$D$505,B1382&amp;"")=0,"الطالب غير مسجل في المجموعة",""))</f>
        <v/>
      </c>
    </row>
    <row r="1383">
      <c r="A1383" s="13" t="n"/>
      <c r="B1383" s="5" t="n"/>
      <c r="C1383" s="5" t="n"/>
      <c r="D1383" s="5" t="n"/>
      <c r="E1383" s="5" t="n"/>
      <c r="F1383" s="6">
        <f>IF(C1383&amp;""="","",IFERROR(INDEX('الطلاب'!$B$6:$B$505,MATCH(C1383&amp;"",'الطلاب'!$A$6:$A$505,0))&amp;"","كود غير موجود"))</f>
        <v/>
      </c>
      <c r="G1383" s="6">
        <f>IF(OR(B1383&amp;""="",C1383&amp;""=""),"",IF(COUNTIFS('الطلاب'!$A$6:$A$505,C1383&amp;"",'الطلاب'!$D$6:$D$505,B1383&amp;"")=0,"الطالب غير مسجل في المجموعة",""))</f>
        <v/>
      </c>
    </row>
    <row r="1384">
      <c r="A1384" s="13" t="n"/>
      <c r="B1384" s="5" t="n"/>
      <c r="C1384" s="5" t="n"/>
      <c r="D1384" s="5" t="n"/>
      <c r="E1384" s="5" t="n"/>
      <c r="F1384" s="6">
        <f>IF(C1384&amp;""="","",IFERROR(INDEX('الطلاب'!$B$6:$B$505,MATCH(C1384&amp;"",'الطلاب'!$A$6:$A$505,0))&amp;"","كود غير موجود"))</f>
        <v/>
      </c>
      <c r="G1384" s="6">
        <f>IF(OR(B1384&amp;""="",C1384&amp;""=""),"",IF(COUNTIFS('الطلاب'!$A$6:$A$505,C1384&amp;"",'الطلاب'!$D$6:$D$505,B1384&amp;"")=0,"الطالب غير مسجل في المجموعة",""))</f>
        <v/>
      </c>
    </row>
    <row r="1385">
      <c r="A1385" s="13" t="n"/>
      <c r="B1385" s="5" t="n"/>
      <c r="C1385" s="5" t="n"/>
      <c r="D1385" s="5" t="n"/>
      <c r="E1385" s="5" t="n"/>
      <c r="F1385" s="6">
        <f>IF(C1385&amp;""="","",IFERROR(INDEX('الطلاب'!$B$6:$B$505,MATCH(C1385&amp;"",'الطلاب'!$A$6:$A$505,0))&amp;"","كود غير موجود"))</f>
        <v/>
      </c>
      <c r="G1385" s="6">
        <f>IF(OR(B1385&amp;""="",C1385&amp;""=""),"",IF(COUNTIFS('الطلاب'!$A$6:$A$505,C1385&amp;"",'الطلاب'!$D$6:$D$505,B1385&amp;"")=0,"الطالب غير مسجل في المجموعة",""))</f>
        <v/>
      </c>
    </row>
    <row r="1386">
      <c r="A1386" s="13" t="n"/>
      <c r="B1386" s="5" t="n"/>
      <c r="C1386" s="5" t="n"/>
      <c r="D1386" s="5" t="n"/>
      <c r="E1386" s="5" t="n"/>
      <c r="F1386" s="6">
        <f>IF(C1386&amp;""="","",IFERROR(INDEX('الطلاب'!$B$6:$B$505,MATCH(C1386&amp;"",'الطلاب'!$A$6:$A$505,0))&amp;"","كود غير موجود"))</f>
        <v/>
      </c>
      <c r="G1386" s="6">
        <f>IF(OR(B1386&amp;""="",C1386&amp;""=""),"",IF(COUNTIFS('الطلاب'!$A$6:$A$505,C1386&amp;"",'الطلاب'!$D$6:$D$505,B1386&amp;"")=0,"الطالب غير مسجل في المجموعة",""))</f>
        <v/>
      </c>
    </row>
    <row r="1387">
      <c r="A1387" s="13" t="n"/>
      <c r="B1387" s="5" t="n"/>
      <c r="C1387" s="5" t="n"/>
      <c r="D1387" s="5" t="n"/>
      <c r="E1387" s="5" t="n"/>
      <c r="F1387" s="6">
        <f>IF(C1387&amp;""="","",IFERROR(INDEX('الطلاب'!$B$6:$B$505,MATCH(C1387&amp;"",'الطلاب'!$A$6:$A$505,0))&amp;"","كود غير موجود"))</f>
        <v/>
      </c>
      <c r="G1387" s="6">
        <f>IF(OR(B1387&amp;""="",C1387&amp;""=""),"",IF(COUNTIFS('الطلاب'!$A$6:$A$505,C1387&amp;"",'الطلاب'!$D$6:$D$505,B1387&amp;"")=0,"الطالب غير مسجل في المجموعة",""))</f>
        <v/>
      </c>
    </row>
    <row r="1388">
      <c r="A1388" s="13" t="n"/>
      <c r="B1388" s="5" t="n"/>
      <c r="C1388" s="5" t="n"/>
      <c r="D1388" s="5" t="n"/>
      <c r="E1388" s="5" t="n"/>
      <c r="F1388" s="6">
        <f>IF(C1388&amp;""="","",IFERROR(INDEX('الطلاب'!$B$6:$B$505,MATCH(C1388&amp;"",'الطلاب'!$A$6:$A$505,0))&amp;"","كود غير موجود"))</f>
        <v/>
      </c>
      <c r="G1388" s="6">
        <f>IF(OR(B1388&amp;""="",C1388&amp;""=""),"",IF(COUNTIFS('الطلاب'!$A$6:$A$505,C1388&amp;"",'الطلاب'!$D$6:$D$505,B1388&amp;"")=0,"الطالب غير مسجل في المجموعة",""))</f>
        <v/>
      </c>
    </row>
    <row r="1389">
      <c r="A1389" s="13" t="n"/>
      <c r="B1389" s="5" t="n"/>
      <c r="C1389" s="5" t="n"/>
      <c r="D1389" s="5" t="n"/>
      <c r="E1389" s="5" t="n"/>
      <c r="F1389" s="6">
        <f>IF(C1389&amp;""="","",IFERROR(INDEX('الطلاب'!$B$6:$B$505,MATCH(C1389&amp;"",'الطلاب'!$A$6:$A$505,0))&amp;"","كود غير موجود"))</f>
        <v/>
      </c>
      <c r="G1389" s="6">
        <f>IF(OR(B1389&amp;""="",C1389&amp;""=""),"",IF(COUNTIFS('الطلاب'!$A$6:$A$505,C1389&amp;"",'الطلاب'!$D$6:$D$505,B1389&amp;"")=0,"الطالب غير مسجل في المجموعة",""))</f>
        <v/>
      </c>
    </row>
    <row r="1390">
      <c r="A1390" s="13" t="n"/>
      <c r="B1390" s="5" t="n"/>
      <c r="C1390" s="5" t="n"/>
      <c r="D1390" s="5" t="n"/>
      <c r="E1390" s="5" t="n"/>
      <c r="F1390" s="6">
        <f>IF(C1390&amp;""="","",IFERROR(INDEX('الطلاب'!$B$6:$B$505,MATCH(C1390&amp;"",'الطلاب'!$A$6:$A$505,0))&amp;"","كود غير موجود"))</f>
        <v/>
      </c>
      <c r="G1390" s="6">
        <f>IF(OR(B1390&amp;""="",C1390&amp;""=""),"",IF(COUNTIFS('الطلاب'!$A$6:$A$505,C1390&amp;"",'الطلاب'!$D$6:$D$505,B1390&amp;"")=0,"الطالب غير مسجل في المجموعة",""))</f>
        <v/>
      </c>
    </row>
    <row r="1391">
      <c r="A1391" s="13" t="n"/>
      <c r="B1391" s="5" t="n"/>
      <c r="C1391" s="5" t="n"/>
      <c r="D1391" s="5" t="n"/>
      <c r="E1391" s="5" t="n"/>
      <c r="F1391" s="6">
        <f>IF(C1391&amp;""="","",IFERROR(INDEX('الطلاب'!$B$6:$B$505,MATCH(C1391&amp;"",'الطلاب'!$A$6:$A$505,0))&amp;"","كود غير موجود"))</f>
        <v/>
      </c>
      <c r="G1391" s="6">
        <f>IF(OR(B1391&amp;""="",C1391&amp;""=""),"",IF(COUNTIFS('الطلاب'!$A$6:$A$505,C1391&amp;"",'الطلاب'!$D$6:$D$505,B1391&amp;"")=0,"الطالب غير مسجل في المجموعة",""))</f>
        <v/>
      </c>
    </row>
    <row r="1392">
      <c r="A1392" s="13" t="n"/>
      <c r="B1392" s="5" t="n"/>
      <c r="C1392" s="5" t="n"/>
      <c r="D1392" s="5" t="n"/>
      <c r="E1392" s="5" t="n"/>
      <c r="F1392" s="6">
        <f>IF(C1392&amp;""="","",IFERROR(INDEX('الطلاب'!$B$6:$B$505,MATCH(C1392&amp;"",'الطلاب'!$A$6:$A$505,0))&amp;"","كود غير موجود"))</f>
        <v/>
      </c>
      <c r="G1392" s="6">
        <f>IF(OR(B1392&amp;""="",C1392&amp;""=""),"",IF(COUNTIFS('الطلاب'!$A$6:$A$505,C1392&amp;"",'الطلاب'!$D$6:$D$505,B1392&amp;"")=0,"الطالب غير مسجل في المجموعة",""))</f>
        <v/>
      </c>
    </row>
    <row r="1393">
      <c r="A1393" s="13" t="n"/>
      <c r="B1393" s="5" t="n"/>
      <c r="C1393" s="5" t="n"/>
      <c r="D1393" s="5" t="n"/>
      <c r="E1393" s="5" t="n"/>
      <c r="F1393" s="6">
        <f>IF(C1393&amp;""="","",IFERROR(INDEX('الطلاب'!$B$6:$B$505,MATCH(C1393&amp;"",'الطلاب'!$A$6:$A$505,0))&amp;"","كود غير موجود"))</f>
        <v/>
      </c>
      <c r="G1393" s="6">
        <f>IF(OR(B1393&amp;""="",C1393&amp;""=""),"",IF(COUNTIFS('الطلاب'!$A$6:$A$505,C1393&amp;"",'الطلاب'!$D$6:$D$505,B1393&amp;"")=0,"الطالب غير مسجل في المجموعة",""))</f>
        <v/>
      </c>
    </row>
    <row r="1394">
      <c r="A1394" s="13" t="n"/>
      <c r="B1394" s="5" t="n"/>
      <c r="C1394" s="5" t="n"/>
      <c r="D1394" s="5" t="n"/>
      <c r="E1394" s="5" t="n"/>
      <c r="F1394" s="6">
        <f>IF(C1394&amp;""="","",IFERROR(INDEX('الطلاب'!$B$6:$B$505,MATCH(C1394&amp;"",'الطلاب'!$A$6:$A$505,0))&amp;"","كود غير موجود"))</f>
        <v/>
      </c>
      <c r="G1394" s="6">
        <f>IF(OR(B1394&amp;""="",C1394&amp;""=""),"",IF(COUNTIFS('الطلاب'!$A$6:$A$505,C1394&amp;"",'الطلاب'!$D$6:$D$505,B1394&amp;"")=0,"الطالب غير مسجل في المجموعة",""))</f>
        <v/>
      </c>
    </row>
    <row r="1395">
      <c r="A1395" s="13" t="n"/>
      <c r="B1395" s="5" t="n"/>
      <c r="C1395" s="5" t="n"/>
      <c r="D1395" s="5" t="n"/>
      <c r="E1395" s="5" t="n"/>
      <c r="F1395" s="6">
        <f>IF(C1395&amp;""="","",IFERROR(INDEX('الطلاب'!$B$6:$B$505,MATCH(C1395&amp;"",'الطلاب'!$A$6:$A$505,0))&amp;"","كود غير موجود"))</f>
        <v/>
      </c>
      <c r="G1395" s="6">
        <f>IF(OR(B1395&amp;""="",C1395&amp;""=""),"",IF(COUNTIFS('الطلاب'!$A$6:$A$505,C1395&amp;"",'الطلاب'!$D$6:$D$505,B1395&amp;"")=0,"الطالب غير مسجل في المجموعة",""))</f>
        <v/>
      </c>
    </row>
    <row r="1396">
      <c r="A1396" s="13" t="n"/>
      <c r="B1396" s="5" t="n"/>
      <c r="C1396" s="5" t="n"/>
      <c r="D1396" s="5" t="n"/>
      <c r="E1396" s="5" t="n"/>
      <c r="F1396" s="6">
        <f>IF(C1396&amp;""="","",IFERROR(INDEX('الطلاب'!$B$6:$B$505,MATCH(C1396&amp;"",'الطلاب'!$A$6:$A$505,0))&amp;"","كود غير موجود"))</f>
        <v/>
      </c>
      <c r="G1396" s="6">
        <f>IF(OR(B1396&amp;""="",C1396&amp;""=""),"",IF(COUNTIFS('الطلاب'!$A$6:$A$505,C1396&amp;"",'الطلاب'!$D$6:$D$505,B1396&amp;"")=0,"الطالب غير مسجل في المجموعة",""))</f>
        <v/>
      </c>
    </row>
    <row r="1397">
      <c r="A1397" s="13" t="n"/>
      <c r="B1397" s="5" t="n"/>
      <c r="C1397" s="5" t="n"/>
      <c r="D1397" s="5" t="n"/>
      <c r="E1397" s="5" t="n"/>
      <c r="F1397" s="6">
        <f>IF(C1397&amp;""="","",IFERROR(INDEX('الطلاب'!$B$6:$B$505,MATCH(C1397&amp;"",'الطلاب'!$A$6:$A$505,0))&amp;"","كود غير موجود"))</f>
        <v/>
      </c>
      <c r="G1397" s="6">
        <f>IF(OR(B1397&amp;""="",C1397&amp;""=""),"",IF(COUNTIFS('الطلاب'!$A$6:$A$505,C1397&amp;"",'الطلاب'!$D$6:$D$505,B1397&amp;"")=0,"الطالب غير مسجل في المجموعة",""))</f>
        <v/>
      </c>
    </row>
    <row r="1398">
      <c r="A1398" s="13" t="n"/>
      <c r="B1398" s="5" t="n"/>
      <c r="C1398" s="5" t="n"/>
      <c r="D1398" s="5" t="n"/>
      <c r="E1398" s="5" t="n"/>
      <c r="F1398" s="6">
        <f>IF(C1398&amp;""="","",IFERROR(INDEX('الطلاب'!$B$6:$B$505,MATCH(C1398&amp;"",'الطلاب'!$A$6:$A$505,0))&amp;"","كود غير موجود"))</f>
        <v/>
      </c>
      <c r="G1398" s="6">
        <f>IF(OR(B1398&amp;""="",C1398&amp;""=""),"",IF(COUNTIFS('الطلاب'!$A$6:$A$505,C1398&amp;"",'الطلاب'!$D$6:$D$505,B1398&amp;"")=0,"الطالب غير مسجل في المجموعة",""))</f>
        <v/>
      </c>
    </row>
    <row r="1399">
      <c r="A1399" s="13" t="n"/>
      <c r="B1399" s="5" t="n"/>
      <c r="C1399" s="5" t="n"/>
      <c r="D1399" s="5" t="n"/>
      <c r="E1399" s="5" t="n"/>
      <c r="F1399" s="6">
        <f>IF(C1399&amp;""="","",IFERROR(INDEX('الطلاب'!$B$6:$B$505,MATCH(C1399&amp;"",'الطلاب'!$A$6:$A$505,0))&amp;"","كود غير موجود"))</f>
        <v/>
      </c>
      <c r="G1399" s="6">
        <f>IF(OR(B1399&amp;""="",C1399&amp;""=""),"",IF(COUNTIFS('الطلاب'!$A$6:$A$505,C1399&amp;"",'الطلاب'!$D$6:$D$505,B1399&amp;"")=0,"الطالب غير مسجل في المجموعة",""))</f>
        <v/>
      </c>
    </row>
    <row r="1400">
      <c r="A1400" s="13" t="n"/>
      <c r="B1400" s="5" t="n"/>
      <c r="C1400" s="5" t="n"/>
      <c r="D1400" s="5" t="n"/>
      <c r="E1400" s="5" t="n"/>
      <c r="F1400" s="6">
        <f>IF(C1400&amp;""="","",IFERROR(INDEX('الطلاب'!$B$6:$B$505,MATCH(C1400&amp;"",'الطلاب'!$A$6:$A$505,0))&amp;"","كود غير موجود"))</f>
        <v/>
      </c>
      <c r="G1400" s="6">
        <f>IF(OR(B1400&amp;""="",C1400&amp;""=""),"",IF(COUNTIFS('الطلاب'!$A$6:$A$505,C1400&amp;"",'الطلاب'!$D$6:$D$505,B1400&amp;"")=0,"الطالب غير مسجل في المجموعة",""))</f>
        <v/>
      </c>
    </row>
    <row r="1401">
      <c r="A1401" s="13" t="n"/>
      <c r="B1401" s="5" t="n"/>
      <c r="C1401" s="5" t="n"/>
      <c r="D1401" s="5" t="n"/>
      <c r="E1401" s="5" t="n"/>
      <c r="F1401" s="6">
        <f>IF(C1401&amp;""="","",IFERROR(INDEX('الطلاب'!$B$6:$B$505,MATCH(C1401&amp;"",'الطلاب'!$A$6:$A$505,0))&amp;"","كود غير موجود"))</f>
        <v/>
      </c>
      <c r="G1401" s="6">
        <f>IF(OR(B1401&amp;""="",C1401&amp;""=""),"",IF(COUNTIFS('الطلاب'!$A$6:$A$505,C1401&amp;"",'الطلاب'!$D$6:$D$505,B1401&amp;"")=0,"الطالب غير مسجل في المجموعة",""))</f>
        <v/>
      </c>
    </row>
    <row r="1402">
      <c r="A1402" s="13" t="n"/>
      <c r="B1402" s="5" t="n"/>
      <c r="C1402" s="5" t="n"/>
      <c r="D1402" s="5" t="n"/>
      <c r="E1402" s="5" t="n"/>
      <c r="F1402" s="6">
        <f>IF(C1402&amp;""="","",IFERROR(INDEX('الطلاب'!$B$6:$B$505,MATCH(C1402&amp;"",'الطلاب'!$A$6:$A$505,0))&amp;"","كود غير موجود"))</f>
        <v/>
      </c>
      <c r="G1402" s="6">
        <f>IF(OR(B1402&amp;""="",C1402&amp;""=""),"",IF(COUNTIFS('الطلاب'!$A$6:$A$505,C1402&amp;"",'الطلاب'!$D$6:$D$505,B1402&amp;"")=0,"الطالب غير مسجل في المجموعة",""))</f>
        <v/>
      </c>
    </row>
    <row r="1403">
      <c r="A1403" s="13" t="n"/>
      <c r="B1403" s="5" t="n"/>
      <c r="C1403" s="5" t="n"/>
      <c r="D1403" s="5" t="n"/>
      <c r="E1403" s="5" t="n"/>
      <c r="F1403" s="6">
        <f>IF(C1403&amp;""="","",IFERROR(INDEX('الطلاب'!$B$6:$B$505,MATCH(C1403&amp;"",'الطلاب'!$A$6:$A$505,0))&amp;"","كود غير موجود"))</f>
        <v/>
      </c>
      <c r="G1403" s="6">
        <f>IF(OR(B1403&amp;""="",C1403&amp;""=""),"",IF(COUNTIFS('الطلاب'!$A$6:$A$505,C1403&amp;"",'الطلاب'!$D$6:$D$505,B1403&amp;"")=0,"الطالب غير مسجل في المجموعة",""))</f>
        <v/>
      </c>
    </row>
    <row r="1404">
      <c r="A1404" s="13" t="n"/>
      <c r="B1404" s="5" t="n"/>
      <c r="C1404" s="5" t="n"/>
      <c r="D1404" s="5" t="n"/>
      <c r="E1404" s="5" t="n"/>
      <c r="F1404" s="6">
        <f>IF(C1404&amp;""="","",IFERROR(INDEX('الطلاب'!$B$6:$B$505,MATCH(C1404&amp;"",'الطلاب'!$A$6:$A$505,0))&amp;"","كود غير موجود"))</f>
        <v/>
      </c>
      <c r="G1404" s="6">
        <f>IF(OR(B1404&amp;""="",C1404&amp;""=""),"",IF(COUNTIFS('الطلاب'!$A$6:$A$505,C1404&amp;"",'الطلاب'!$D$6:$D$505,B1404&amp;"")=0,"الطالب غير مسجل في المجموعة",""))</f>
        <v/>
      </c>
    </row>
    <row r="1405">
      <c r="A1405" s="13" t="n"/>
      <c r="B1405" s="5" t="n"/>
      <c r="C1405" s="5" t="n"/>
      <c r="D1405" s="5" t="n"/>
      <c r="E1405" s="5" t="n"/>
      <c r="F1405" s="6">
        <f>IF(C1405&amp;""="","",IFERROR(INDEX('الطلاب'!$B$6:$B$505,MATCH(C1405&amp;"",'الطلاب'!$A$6:$A$505,0))&amp;"","كود غير موجود"))</f>
        <v/>
      </c>
      <c r="G1405" s="6">
        <f>IF(OR(B1405&amp;""="",C1405&amp;""=""),"",IF(COUNTIFS('الطلاب'!$A$6:$A$505,C1405&amp;"",'الطلاب'!$D$6:$D$505,B1405&amp;"")=0,"الطالب غير مسجل في المجموعة",""))</f>
        <v/>
      </c>
    </row>
    <row r="1406">
      <c r="A1406" s="13" t="n"/>
      <c r="B1406" s="5" t="n"/>
      <c r="C1406" s="5" t="n"/>
      <c r="D1406" s="5" t="n"/>
      <c r="E1406" s="5" t="n"/>
      <c r="F1406" s="6">
        <f>IF(C1406&amp;""="","",IFERROR(INDEX('الطلاب'!$B$6:$B$505,MATCH(C1406&amp;"",'الطلاب'!$A$6:$A$505,0))&amp;"","كود غير موجود"))</f>
        <v/>
      </c>
      <c r="G1406" s="6">
        <f>IF(OR(B1406&amp;""="",C1406&amp;""=""),"",IF(COUNTIFS('الطلاب'!$A$6:$A$505,C1406&amp;"",'الطلاب'!$D$6:$D$505,B1406&amp;"")=0,"الطالب غير مسجل في المجموعة",""))</f>
        <v/>
      </c>
    </row>
    <row r="1407">
      <c r="A1407" s="13" t="n"/>
      <c r="B1407" s="5" t="n"/>
      <c r="C1407" s="5" t="n"/>
      <c r="D1407" s="5" t="n"/>
      <c r="E1407" s="5" t="n"/>
      <c r="F1407" s="6">
        <f>IF(C1407&amp;""="","",IFERROR(INDEX('الطلاب'!$B$6:$B$505,MATCH(C1407&amp;"",'الطلاب'!$A$6:$A$505,0))&amp;"","كود غير موجود"))</f>
        <v/>
      </c>
      <c r="G1407" s="6">
        <f>IF(OR(B1407&amp;""="",C1407&amp;""=""),"",IF(COUNTIFS('الطلاب'!$A$6:$A$505,C1407&amp;"",'الطلاب'!$D$6:$D$505,B1407&amp;"")=0,"الطالب غير مسجل في المجموعة",""))</f>
        <v/>
      </c>
    </row>
    <row r="1408">
      <c r="A1408" s="13" t="n"/>
      <c r="B1408" s="5" t="n"/>
      <c r="C1408" s="5" t="n"/>
      <c r="D1408" s="5" t="n"/>
      <c r="E1408" s="5" t="n"/>
      <c r="F1408" s="6">
        <f>IF(C1408&amp;""="","",IFERROR(INDEX('الطلاب'!$B$6:$B$505,MATCH(C1408&amp;"",'الطلاب'!$A$6:$A$505,0))&amp;"","كود غير موجود"))</f>
        <v/>
      </c>
      <c r="G1408" s="6">
        <f>IF(OR(B1408&amp;""="",C1408&amp;""=""),"",IF(COUNTIFS('الطلاب'!$A$6:$A$505,C1408&amp;"",'الطلاب'!$D$6:$D$505,B1408&amp;"")=0,"الطالب غير مسجل في المجموعة",""))</f>
        <v/>
      </c>
    </row>
    <row r="1409">
      <c r="A1409" s="13" t="n"/>
      <c r="B1409" s="5" t="n"/>
      <c r="C1409" s="5" t="n"/>
      <c r="D1409" s="5" t="n"/>
      <c r="E1409" s="5" t="n"/>
      <c r="F1409" s="6">
        <f>IF(C1409&amp;""="","",IFERROR(INDEX('الطلاب'!$B$6:$B$505,MATCH(C1409&amp;"",'الطلاب'!$A$6:$A$505,0))&amp;"","كود غير موجود"))</f>
        <v/>
      </c>
      <c r="G1409" s="6">
        <f>IF(OR(B1409&amp;""="",C1409&amp;""=""),"",IF(COUNTIFS('الطلاب'!$A$6:$A$505,C1409&amp;"",'الطلاب'!$D$6:$D$505,B1409&amp;"")=0,"الطالب غير مسجل في المجموعة",""))</f>
        <v/>
      </c>
    </row>
    <row r="1410">
      <c r="A1410" s="13" t="n"/>
      <c r="B1410" s="5" t="n"/>
      <c r="C1410" s="5" t="n"/>
      <c r="D1410" s="5" t="n"/>
      <c r="E1410" s="5" t="n"/>
      <c r="F1410" s="6">
        <f>IF(C1410&amp;""="","",IFERROR(INDEX('الطلاب'!$B$6:$B$505,MATCH(C1410&amp;"",'الطلاب'!$A$6:$A$505,0))&amp;"","كود غير موجود"))</f>
        <v/>
      </c>
      <c r="G1410" s="6">
        <f>IF(OR(B1410&amp;""="",C1410&amp;""=""),"",IF(COUNTIFS('الطلاب'!$A$6:$A$505,C1410&amp;"",'الطلاب'!$D$6:$D$505,B1410&amp;"")=0,"الطالب غير مسجل في المجموعة",""))</f>
        <v/>
      </c>
    </row>
    <row r="1411">
      <c r="A1411" s="13" t="n"/>
      <c r="B1411" s="5" t="n"/>
      <c r="C1411" s="5" t="n"/>
      <c r="D1411" s="5" t="n"/>
      <c r="E1411" s="5" t="n"/>
      <c r="F1411" s="6">
        <f>IF(C1411&amp;""="","",IFERROR(INDEX('الطلاب'!$B$6:$B$505,MATCH(C1411&amp;"",'الطلاب'!$A$6:$A$505,0))&amp;"","كود غير موجود"))</f>
        <v/>
      </c>
      <c r="G1411" s="6">
        <f>IF(OR(B1411&amp;""="",C1411&amp;""=""),"",IF(COUNTIFS('الطلاب'!$A$6:$A$505,C1411&amp;"",'الطلاب'!$D$6:$D$505,B1411&amp;"")=0,"الطالب غير مسجل في المجموعة",""))</f>
        <v/>
      </c>
    </row>
    <row r="1412">
      <c r="A1412" s="13" t="n"/>
      <c r="B1412" s="5" t="n"/>
      <c r="C1412" s="5" t="n"/>
      <c r="D1412" s="5" t="n"/>
      <c r="E1412" s="5" t="n"/>
      <c r="F1412" s="6">
        <f>IF(C1412&amp;""="","",IFERROR(INDEX('الطلاب'!$B$6:$B$505,MATCH(C1412&amp;"",'الطلاب'!$A$6:$A$505,0))&amp;"","كود غير موجود"))</f>
        <v/>
      </c>
      <c r="G1412" s="6">
        <f>IF(OR(B1412&amp;""="",C1412&amp;""=""),"",IF(COUNTIFS('الطلاب'!$A$6:$A$505,C1412&amp;"",'الطلاب'!$D$6:$D$505,B1412&amp;"")=0,"الطالب غير مسجل في المجموعة",""))</f>
        <v/>
      </c>
    </row>
    <row r="1413">
      <c r="A1413" s="13" t="n"/>
      <c r="B1413" s="5" t="n"/>
      <c r="C1413" s="5" t="n"/>
      <c r="D1413" s="5" t="n"/>
      <c r="E1413" s="5" t="n"/>
      <c r="F1413" s="6">
        <f>IF(C1413&amp;""="","",IFERROR(INDEX('الطلاب'!$B$6:$B$505,MATCH(C1413&amp;"",'الطلاب'!$A$6:$A$505,0))&amp;"","كود غير موجود"))</f>
        <v/>
      </c>
      <c r="G1413" s="6">
        <f>IF(OR(B1413&amp;""="",C1413&amp;""=""),"",IF(COUNTIFS('الطلاب'!$A$6:$A$505,C1413&amp;"",'الطلاب'!$D$6:$D$505,B1413&amp;"")=0,"الطالب غير مسجل في المجموعة",""))</f>
        <v/>
      </c>
    </row>
    <row r="1414">
      <c r="A1414" s="13" t="n"/>
      <c r="B1414" s="5" t="n"/>
      <c r="C1414" s="5" t="n"/>
      <c r="D1414" s="5" t="n"/>
      <c r="E1414" s="5" t="n"/>
      <c r="F1414" s="6">
        <f>IF(C1414&amp;""="","",IFERROR(INDEX('الطلاب'!$B$6:$B$505,MATCH(C1414&amp;"",'الطلاب'!$A$6:$A$505,0))&amp;"","كود غير موجود"))</f>
        <v/>
      </c>
      <c r="G1414" s="6">
        <f>IF(OR(B1414&amp;""="",C1414&amp;""=""),"",IF(COUNTIFS('الطلاب'!$A$6:$A$505,C1414&amp;"",'الطلاب'!$D$6:$D$505,B1414&amp;"")=0,"الطالب غير مسجل في المجموعة",""))</f>
        <v/>
      </c>
    </row>
    <row r="1415">
      <c r="A1415" s="13" t="n"/>
      <c r="B1415" s="5" t="n"/>
      <c r="C1415" s="5" t="n"/>
      <c r="D1415" s="5" t="n"/>
      <c r="E1415" s="5" t="n"/>
      <c r="F1415" s="6">
        <f>IF(C1415&amp;""="","",IFERROR(INDEX('الطلاب'!$B$6:$B$505,MATCH(C1415&amp;"",'الطلاب'!$A$6:$A$505,0))&amp;"","كود غير موجود"))</f>
        <v/>
      </c>
      <c r="G1415" s="6">
        <f>IF(OR(B1415&amp;""="",C1415&amp;""=""),"",IF(COUNTIFS('الطلاب'!$A$6:$A$505,C1415&amp;"",'الطلاب'!$D$6:$D$505,B1415&amp;"")=0,"الطالب غير مسجل في المجموعة",""))</f>
        <v/>
      </c>
    </row>
    <row r="1416">
      <c r="A1416" s="13" t="n"/>
      <c r="B1416" s="5" t="n"/>
      <c r="C1416" s="5" t="n"/>
      <c r="D1416" s="5" t="n"/>
      <c r="E1416" s="5" t="n"/>
      <c r="F1416" s="6">
        <f>IF(C1416&amp;""="","",IFERROR(INDEX('الطلاب'!$B$6:$B$505,MATCH(C1416&amp;"",'الطلاب'!$A$6:$A$505,0))&amp;"","كود غير موجود"))</f>
        <v/>
      </c>
      <c r="G1416" s="6">
        <f>IF(OR(B1416&amp;""="",C1416&amp;""=""),"",IF(COUNTIFS('الطلاب'!$A$6:$A$505,C1416&amp;"",'الطلاب'!$D$6:$D$505,B1416&amp;"")=0,"الطالب غير مسجل في المجموعة",""))</f>
        <v/>
      </c>
    </row>
    <row r="1417">
      <c r="A1417" s="13" t="n"/>
      <c r="B1417" s="5" t="n"/>
      <c r="C1417" s="5" t="n"/>
      <c r="D1417" s="5" t="n"/>
      <c r="E1417" s="5" t="n"/>
      <c r="F1417" s="6">
        <f>IF(C1417&amp;""="","",IFERROR(INDEX('الطلاب'!$B$6:$B$505,MATCH(C1417&amp;"",'الطلاب'!$A$6:$A$505,0))&amp;"","كود غير موجود"))</f>
        <v/>
      </c>
      <c r="G1417" s="6">
        <f>IF(OR(B1417&amp;""="",C1417&amp;""=""),"",IF(COUNTIFS('الطلاب'!$A$6:$A$505,C1417&amp;"",'الطلاب'!$D$6:$D$505,B1417&amp;"")=0,"الطالب غير مسجل في المجموعة",""))</f>
        <v/>
      </c>
    </row>
    <row r="1418">
      <c r="A1418" s="13" t="n"/>
      <c r="B1418" s="5" t="n"/>
      <c r="C1418" s="5" t="n"/>
      <c r="D1418" s="5" t="n"/>
      <c r="E1418" s="5" t="n"/>
      <c r="F1418" s="6">
        <f>IF(C1418&amp;""="","",IFERROR(INDEX('الطلاب'!$B$6:$B$505,MATCH(C1418&amp;"",'الطلاب'!$A$6:$A$505,0))&amp;"","كود غير موجود"))</f>
        <v/>
      </c>
      <c r="G1418" s="6">
        <f>IF(OR(B1418&amp;""="",C1418&amp;""=""),"",IF(COUNTIFS('الطلاب'!$A$6:$A$505,C1418&amp;"",'الطلاب'!$D$6:$D$505,B1418&amp;"")=0,"الطالب غير مسجل في المجموعة",""))</f>
        <v/>
      </c>
    </row>
    <row r="1419">
      <c r="A1419" s="13" t="n"/>
      <c r="B1419" s="5" t="n"/>
      <c r="C1419" s="5" t="n"/>
      <c r="D1419" s="5" t="n"/>
      <c r="E1419" s="5" t="n"/>
      <c r="F1419" s="6">
        <f>IF(C1419&amp;""="","",IFERROR(INDEX('الطلاب'!$B$6:$B$505,MATCH(C1419&amp;"",'الطلاب'!$A$6:$A$505,0))&amp;"","كود غير موجود"))</f>
        <v/>
      </c>
      <c r="G1419" s="6">
        <f>IF(OR(B1419&amp;""="",C1419&amp;""=""),"",IF(COUNTIFS('الطلاب'!$A$6:$A$505,C1419&amp;"",'الطلاب'!$D$6:$D$505,B1419&amp;"")=0,"الطالب غير مسجل في المجموعة",""))</f>
        <v/>
      </c>
    </row>
    <row r="1420">
      <c r="A1420" s="13" t="n"/>
      <c r="B1420" s="5" t="n"/>
      <c r="C1420" s="5" t="n"/>
      <c r="D1420" s="5" t="n"/>
      <c r="E1420" s="5" t="n"/>
      <c r="F1420" s="6">
        <f>IF(C1420&amp;""="","",IFERROR(INDEX('الطلاب'!$B$6:$B$505,MATCH(C1420&amp;"",'الطلاب'!$A$6:$A$505,0))&amp;"","كود غير موجود"))</f>
        <v/>
      </c>
      <c r="G1420" s="6">
        <f>IF(OR(B1420&amp;""="",C1420&amp;""=""),"",IF(COUNTIFS('الطلاب'!$A$6:$A$505,C1420&amp;"",'الطلاب'!$D$6:$D$505,B1420&amp;"")=0,"الطالب غير مسجل في المجموعة",""))</f>
        <v/>
      </c>
    </row>
    <row r="1421">
      <c r="A1421" s="13" t="n"/>
      <c r="B1421" s="5" t="n"/>
      <c r="C1421" s="5" t="n"/>
      <c r="D1421" s="5" t="n"/>
      <c r="E1421" s="5" t="n"/>
      <c r="F1421" s="6">
        <f>IF(C1421&amp;""="","",IFERROR(INDEX('الطلاب'!$B$6:$B$505,MATCH(C1421&amp;"",'الطلاب'!$A$6:$A$505,0))&amp;"","كود غير موجود"))</f>
        <v/>
      </c>
      <c r="G1421" s="6">
        <f>IF(OR(B1421&amp;""="",C1421&amp;""=""),"",IF(COUNTIFS('الطلاب'!$A$6:$A$505,C1421&amp;"",'الطلاب'!$D$6:$D$505,B1421&amp;"")=0,"الطالب غير مسجل في المجموعة",""))</f>
        <v/>
      </c>
    </row>
    <row r="1422">
      <c r="A1422" s="13" t="n"/>
      <c r="B1422" s="5" t="n"/>
      <c r="C1422" s="5" t="n"/>
      <c r="D1422" s="5" t="n"/>
      <c r="E1422" s="5" t="n"/>
      <c r="F1422" s="6">
        <f>IF(C1422&amp;""="","",IFERROR(INDEX('الطلاب'!$B$6:$B$505,MATCH(C1422&amp;"",'الطلاب'!$A$6:$A$505,0))&amp;"","كود غير موجود"))</f>
        <v/>
      </c>
      <c r="G1422" s="6">
        <f>IF(OR(B1422&amp;""="",C1422&amp;""=""),"",IF(COUNTIFS('الطلاب'!$A$6:$A$505,C1422&amp;"",'الطلاب'!$D$6:$D$505,B1422&amp;"")=0,"الطالب غير مسجل في المجموعة",""))</f>
        <v/>
      </c>
    </row>
    <row r="1423">
      <c r="A1423" s="13" t="n"/>
      <c r="B1423" s="5" t="n"/>
      <c r="C1423" s="5" t="n"/>
      <c r="D1423" s="5" t="n"/>
      <c r="E1423" s="5" t="n"/>
      <c r="F1423" s="6">
        <f>IF(C1423&amp;""="","",IFERROR(INDEX('الطلاب'!$B$6:$B$505,MATCH(C1423&amp;"",'الطلاب'!$A$6:$A$505,0))&amp;"","كود غير موجود"))</f>
        <v/>
      </c>
      <c r="G1423" s="6">
        <f>IF(OR(B1423&amp;""="",C1423&amp;""=""),"",IF(COUNTIFS('الطلاب'!$A$6:$A$505,C1423&amp;"",'الطلاب'!$D$6:$D$505,B1423&amp;"")=0,"الطالب غير مسجل في المجموعة",""))</f>
        <v/>
      </c>
    </row>
    <row r="1424">
      <c r="A1424" s="13" t="n"/>
      <c r="B1424" s="5" t="n"/>
      <c r="C1424" s="5" t="n"/>
      <c r="D1424" s="5" t="n"/>
      <c r="E1424" s="5" t="n"/>
      <c r="F1424" s="6">
        <f>IF(C1424&amp;""="","",IFERROR(INDEX('الطلاب'!$B$6:$B$505,MATCH(C1424&amp;"",'الطلاب'!$A$6:$A$505,0))&amp;"","كود غير موجود"))</f>
        <v/>
      </c>
      <c r="G1424" s="6">
        <f>IF(OR(B1424&amp;""="",C1424&amp;""=""),"",IF(COUNTIFS('الطلاب'!$A$6:$A$505,C1424&amp;"",'الطلاب'!$D$6:$D$505,B1424&amp;"")=0,"الطالب غير مسجل في المجموعة",""))</f>
        <v/>
      </c>
    </row>
    <row r="1425">
      <c r="A1425" s="13" t="n"/>
      <c r="B1425" s="5" t="n"/>
      <c r="C1425" s="5" t="n"/>
      <c r="D1425" s="5" t="n"/>
      <c r="E1425" s="5" t="n"/>
      <c r="F1425" s="6">
        <f>IF(C1425&amp;""="","",IFERROR(INDEX('الطلاب'!$B$6:$B$505,MATCH(C1425&amp;"",'الطلاب'!$A$6:$A$505,0))&amp;"","كود غير موجود"))</f>
        <v/>
      </c>
      <c r="G1425" s="6">
        <f>IF(OR(B1425&amp;""="",C1425&amp;""=""),"",IF(COUNTIFS('الطلاب'!$A$6:$A$505,C1425&amp;"",'الطلاب'!$D$6:$D$505,B1425&amp;"")=0,"الطالب غير مسجل في المجموعة",""))</f>
        <v/>
      </c>
    </row>
    <row r="1426">
      <c r="A1426" s="13" t="n"/>
      <c r="B1426" s="5" t="n"/>
      <c r="C1426" s="5" t="n"/>
      <c r="D1426" s="5" t="n"/>
      <c r="E1426" s="5" t="n"/>
      <c r="F1426" s="6">
        <f>IF(C1426&amp;""="","",IFERROR(INDEX('الطلاب'!$B$6:$B$505,MATCH(C1426&amp;"",'الطلاب'!$A$6:$A$505,0))&amp;"","كود غير موجود"))</f>
        <v/>
      </c>
      <c r="G1426" s="6">
        <f>IF(OR(B1426&amp;""="",C1426&amp;""=""),"",IF(COUNTIFS('الطلاب'!$A$6:$A$505,C1426&amp;"",'الطلاب'!$D$6:$D$505,B1426&amp;"")=0,"الطالب غير مسجل في المجموعة",""))</f>
        <v/>
      </c>
    </row>
    <row r="1427">
      <c r="A1427" s="13" t="n"/>
      <c r="B1427" s="5" t="n"/>
      <c r="C1427" s="5" t="n"/>
      <c r="D1427" s="5" t="n"/>
      <c r="E1427" s="5" t="n"/>
      <c r="F1427" s="6">
        <f>IF(C1427&amp;""="","",IFERROR(INDEX('الطلاب'!$B$6:$B$505,MATCH(C1427&amp;"",'الطلاب'!$A$6:$A$505,0))&amp;"","كود غير موجود"))</f>
        <v/>
      </c>
      <c r="G1427" s="6">
        <f>IF(OR(B1427&amp;""="",C1427&amp;""=""),"",IF(COUNTIFS('الطلاب'!$A$6:$A$505,C1427&amp;"",'الطلاب'!$D$6:$D$505,B1427&amp;"")=0,"الطالب غير مسجل في المجموعة",""))</f>
        <v/>
      </c>
    </row>
    <row r="1428">
      <c r="A1428" s="13" t="n"/>
      <c r="B1428" s="5" t="n"/>
      <c r="C1428" s="5" t="n"/>
      <c r="D1428" s="5" t="n"/>
      <c r="E1428" s="5" t="n"/>
      <c r="F1428" s="6">
        <f>IF(C1428&amp;""="","",IFERROR(INDEX('الطلاب'!$B$6:$B$505,MATCH(C1428&amp;"",'الطلاب'!$A$6:$A$505,0))&amp;"","كود غير موجود"))</f>
        <v/>
      </c>
      <c r="G1428" s="6">
        <f>IF(OR(B1428&amp;""="",C1428&amp;""=""),"",IF(COUNTIFS('الطلاب'!$A$6:$A$505,C1428&amp;"",'الطلاب'!$D$6:$D$505,B1428&amp;"")=0,"الطالب غير مسجل في المجموعة",""))</f>
        <v/>
      </c>
    </row>
    <row r="1429">
      <c r="A1429" s="13" t="n"/>
      <c r="B1429" s="5" t="n"/>
      <c r="C1429" s="5" t="n"/>
      <c r="D1429" s="5" t="n"/>
      <c r="E1429" s="5" t="n"/>
      <c r="F1429" s="6">
        <f>IF(C1429&amp;""="","",IFERROR(INDEX('الطلاب'!$B$6:$B$505,MATCH(C1429&amp;"",'الطلاب'!$A$6:$A$505,0))&amp;"","كود غير موجود"))</f>
        <v/>
      </c>
      <c r="G1429" s="6">
        <f>IF(OR(B1429&amp;""="",C1429&amp;""=""),"",IF(COUNTIFS('الطلاب'!$A$6:$A$505,C1429&amp;"",'الطلاب'!$D$6:$D$505,B1429&amp;"")=0,"الطالب غير مسجل في المجموعة",""))</f>
        <v/>
      </c>
    </row>
    <row r="1430">
      <c r="A1430" s="13" t="n"/>
      <c r="B1430" s="5" t="n"/>
      <c r="C1430" s="5" t="n"/>
      <c r="D1430" s="5" t="n"/>
      <c r="E1430" s="5" t="n"/>
      <c r="F1430" s="6">
        <f>IF(C1430&amp;""="","",IFERROR(INDEX('الطلاب'!$B$6:$B$505,MATCH(C1430&amp;"",'الطلاب'!$A$6:$A$505,0))&amp;"","كود غير موجود"))</f>
        <v/>
      </c>
      <c r="G1430" s="6">
        <f>IF(OR(B1430&amp;""="",C1430&amp;""=""),"",IF(COUNTIFS('الطلاب'!$A$6:$A$505,C1430&amp;"",'الطلاب'!$D$6:$D$505,B1430&amp;"")=0,"الطالب غير مسجل في المجموعة",""))</f>
        <v/>
      </c>
    </row>
    <row r="1431">
      <c r="A1431" s="13" t="n"/>
      <c r="B1431" s="5" t="n"/>
      <c r="C1431" s="5" t="n"/>
      <c r="D1431" s="5" t="n"/>
      <c r="E1431" s="5" t="n"/>
      <c r="F1431" s="6">
        <f>IF(C1431&amp;""="","",IFERROR(INDEX('الطلاب'!$B$6:$B$505,MATCH(C1431&amp;"",'الطلاب'!$A$6:$A$505,0))&amp;"","كود غير موجود"))</f>
        <v/>
      </c>
      <c r="G1431" s="6">
        <f>IF(OR(B1431&amp;""="",C1431&amp;""=""),"",IF(COUNTIFS('الطلاب'!$A$6:$A$505,C1431&amp;"",'الطلاب'!$D$6:$D$505,B1431&amp;"")=0,"الطالب غير مسجل في المجموعة",""))</f>
        <v/>
      </c>
    </row>
    <row r="1432">
      <c r="A1432" s="13" t="n"/>
      <c r="B1432" s="5" t="n"/>
      <c r="C1432" s="5" t="n"/>
      <c r="D1432" s="5" t="n"/>
      <c r="E1432" s="5" t="n"/>
      <c r="F1432" s="6">
        <f>IF(C1432&amp;""="","",IFERROR(INDEX('الطلاب'!$B$6:$B$505,MATCH(C1432&amp;"",'الطلاب'!$A$6:$A$505,0))&amp;"","كود غير موجود"))</f>
        <v/>
      </c>
      <c r="G1432" s="6">
        <f>IF(OR(B1432&amp;""="",C1432&amp;""=""),"",IF(COUNTIFS('الطلاب'!$A$6:$A$505,C1432&amp;"",'الطلاب'!$D$6:$D$505,B1432&amp;"")=0,"الطالب غير مسجل في المجموعة",""))</f>
        <v/>
      </c>
    </row>
    <row r="1433">
      <c r="A1433" s="13" t="n"/>
      <c r="B1433" s="5" t="n"/>
      <c r="C1433" s="5" t="n"/>
      <c r="D1433" s="5" t="n"/>
      <c r="E1433" s="5" t="n"/>
      <c r="F1433" s="6">
        <f>IF(C1433&amp;""="","",IFERROR(INDEX('الطلاب'!$B$6:$B$505,MATCH(C1433&amp;"",'الطلاب'!$A$6:$A$505,0))&amp;"","كود غير موجود"))</f>
        <v/>
      </c>
      <c r="G1433" s="6">
        <f>IF(OR(B1433&amp;""="",C1433&amp;""=""),"",IF(COUNTIFS('الطلاب'!$A$6:$A$505,C1433&amp;"",'الطلاب'!$D$6:$D$505,B1433&amp;"")=0,"الطالب غير مسجل في المجموعة",""))</f>
        <v/>
      </c>
    </row>
    <row r="1434">
      <c r="A1434" s="13" t="n"/>
      <c r="B1434" s="5" t="n"/>
      <c r="C1434" s="5" t="n"/>
      <c r="D1434" s="5" t="n"/>
      <c r="E1434" s="5" t="n"/>
      <c r="F1434" s="6">
        <f>IF(C1434&amp;""="","",IFERROR(INDEX('الطلاب'!$B$6:$B$505,MATCH(C1434&amp;"",'الطلاب'!$A$6:$A$505,0))&amp;"","كود غير موجود"))</f>
        <v/>
      </c>
      <c r="G1434" s="6">
        <f>IF(OR(B1434&amp;""="",C1434&amp;""=""),"",IF(COUNTIFS('الطلاب'!$A$6:$A$505,C1434&amp;"",'الطلاب'!$D$6:$D$505,B1434&amp;"")=0,"الطالب غير مسجل في المجموعة",""))</f>
        <v/>
      </c>
    </row>
    <row r="1435">
      <c r="A1435" s="13" t="n"/>
      <c r="B1435" s="5" t="n"/>
      <c r="C1435" s="5" t="n"/>
      <c r="D1435" s="5" t="n"/>
      <c r="E1435" s="5" t="n"/>
      <c r="F1435" s="6">
        <f>IF(C1435&amp;""="","",IFERROR(INDEX('الطلاب'!$B$6:$B$505,MATCH(C1435&amp;"",'الطلاب'!$A$6:$A$505,0))&amp;"","كود غير موجود"))</f>
        <v/>
      </c>
      <c r="G1435" s="6">
        <f>IF(OR(B1435&amp;""="",C1435&amp;""=""),"",IF(COUNTIFS('الطلاب'!$A$6:$A$505,C1435&amp;"",'الطلاب'!$D$6:$D$505,B1435&amp;"")=0,"الطالب غير مسجل في المجموعة",""))</f>
        <v/>
      </c>
    </row>
    <row r="1436">
      <c r="A1436" s="13" t="n"/>
      <c r="B1436" s="5" t="n"/>
      <c r="C1436" s="5" t="n"/>
      <c r="D1436" s="5" t="n"/>
      <c r="E1436" s="5" t="n"/>
      <c r="F1436" s="6">
        <f>IF(C1436&amp;""="","",IFERROR(INDEX('الطلاب'!$B$6:$B$505,MATCH(C1436&amp;"",'الطلاب'!$A$6:$A$505,0))&amp;"","كود غير موجود"))</f>
        <v/>
      </c>
      <c r="G1436" s="6">
        <f>IF(OR(B1436&amp;""="",C1436&amp;""=""),"",IF(COUNTIFS('الطلاب'!$A$6:$A$505,C1436&amp;"",'الطلاب'!$D$6:$D$505,B1436&amp;"")=0,"الطالب غير مسجل في المجموعة",""))</f>
        <v/>
      </c>
    </row>
    <row r="1437">
      <c r="A1437" s="13" t="n"/>
      <c r="B1437" s="5" t="n"/>
      <c r="C1437" s="5" t="n"/>
      <c r="D1437" s="5" t="n"/>
      <c r="E1437" s="5" t="n"/>
      <c r="F1437" s="6">
        <f>IF(C1437&amp;""="","",IFERROR(INDEX('الطلاب'!$B$6:$B$505,MATCH(C1437&amp;"",'الطلاب'!$A$6:$A$505,0))&amp;"","كود غير موجود"))</f>
        <v/>
      </c>
      <c r="G1437" s="6">
        <f>IF(OR(B1437&amp;""="",C1437&amp;""=""),"",IF(COUNTIFS('الطلاب'!$A$6:$A$505,C1437&amp;"",'الطلاب'!$D$6:$D$505,B1437&amp;"")=0,"الطالب غير مسجل في المجموعة",""))</f>
        <v/>
      </c>
    </row>
    <row r="1438">
      <c r="A1438" s="13" t="n"/>
      <c r="B1438" s="5" t="n"/>
      <c r="C1438" s="5" t="n"/>
      <c r="D1438" s="5" t="n"/>
      <c r="E1438" s="5" t="n"/>
      <c r="F1438" s="6">
        <f>IF(C1438&amp;""="","",IFERROR(INDEX('الطلاب'!$B$6:$B$505,MATCH(C1438&amp;"",'الطلاب'!$A$6:$A$505,0))&amp;"","كود غير موجود"))</f>
        <v/>
      </c>
      <c r="G1438" s="6">
        <f>IF(OR(B1438&amp;""="",C1438&amp;""=""),"",IF(COUNTIFS('الطلاب'!$A$6:$A$505,C1438&amp;"",'الطلاب'!$D$6:$D$505,B1438&amp;"")=0,"الطالب غير مسجل في المجموعة",""))</f>
        <v/>
      </c>
    </row>
    <row r="1439">
      <c r="A1439" s="13" t="n"/>
      <c r="B1439" s="5" t="n"/>
      <c r="C1439" s="5" t="n"/>
      <c r="D1439" s="5" t="n"/>
      <c r="E1439" s="5" t="n"/>
      <c r="F1439" s="6">
        <f>IF(C1439&amp;""="","",IFERROR(INDEX('الطلاب'!$B$6:$B$505,MATCH(C1439&amp;"",'الطلاب'!$A$6:$A$505,0))&amp;"","كود غير موجود"))</f>
        <v/>
      </c>
      <c r="G1439" s="6">
        <f>IF(OR(B1439&amp;""="",C1439&amp;""=""),"",IF(COUNTIFS('الطلاب'!$A$6:$A$505,C1439&amp;"",'الطلاب'!$D$6:$D$505,B1439&amp;"")=0,"الطالب غير مسجل في المجموعة",""))</f>
        <v/>
      </c>
    </row>
    <row r="1440">
      <c r="A1440" s="13" t="n"/>
      <c r="B1440" s="5" t="n"/>
      <c r="C1440" s="5" t="n"/>
      <c r="D1440" s="5" t="n"/>
      <c r="E1440" s="5" t="n"/>
      <c r="F1440" s="6">
        <f>IF(C1440&amp;""="","",IFERROR(INDEX('الطلاب'!$B$6:$B$505,MATCH(C1440&amp;"",'الطلاب'!$A$6:$A$505,0))&amp;"","كود غير موجود"))</f>
        <v/>
      </c>
      <c r="G1440" s="6">
        <f>IF(OR(B1440&amp;""="",C1440&amp;""=""),"",IF(COUNTIFS('الطلاب'!$A$6:$A$505,C1440&amp;"",'الطلاب'!$D$6:$D$505,B1440&amp;"")=0,"الطالب غير مسجل في المجموعة",""))</f>
        <v/>
      </c>
    </row>
    <row r="1441">
      <c r="A1441" s="13" t="n"/>
      <c r="B1441" s="5" t="n"/>
      <c r="C1441" s="5" t="n"/>
      <c r="D1441" s="5" t="n"/>
      <c r="E1441" s="5" t="n"/>
      <c r="F1441" s="6">
        <f>IF(C1441&amp;""="","",IFERROR(INDEX('الطلاب'!$B$6:$B$505,MATCH(C1441&amp;"",'الطلاب'!$A$6:$A$505,0))&amp;"","كود غير موجود"))</f>
        <v/>
      </c>
      <c r="G1441" s="6">
        <f>IF(OR(B1441&amp;""="",C1441&amp;""=""),"",IF(COUNTIFS('الطلاب'!$A$6:$A$505,C1441&amp;"",'الطلاب'!$D$6:$D$505,B1441&amp;"")=0,"الطالب غير مسجل في المجموعة",""))</f>
        <v/>
      </c>
    </row>
    <row r="1442">
      <c r="A1442" s="13" t="n"/>
      <c r="B1442" s="5" t="n"/>
      <c r="C1442" s="5" t="n"/>
      <c r="D1442" s="5" t="n"/>
      <c r="E1442" s="5" t="n"/>
      <c r="F1442" s="6">
        <f>IF(C1442&amp;""="","",IFERROR(INDEX('الطلاب'!$B$6:$B$505,MATCH(C1442&amp;"",'الطلاب'!$A$6:$A$505,0))&amp;"","كود غير موجود"))</f>
        <v/>
      </c>
      <c r="G1442" s="6">
        <f>IF(OR(B1442&amp;""="",C1442&amp;""=""),"",IF(COUNTIFS('الطلاب'!$A$6:$A$505,C1442&amp;"",'الطلاب'!$D$6:$D$505,B1442&amp;"")=0,"الطالب غير مسجل في المجموعة",""))</f>
        <v/>
      </c>
    </row>
    <row r="1443">
      <c r="A1443" s="13" t="n"/>
      <c r="B1443" s="5" t="n"/>
      <c r="C1443" s="5" t="n"/>
      <c r="D1443" s="5" t="n"/>
      <c r="E1443" s="5" t="n"/>
      <c r="F1443" s="6">
        <f>IF(C1443&amp;""="","",IFERROR(INDEX('الطلاب'!$B$6:$B$505,MATCH(C1443&amp;"",'الطلاب'!$A$6:$A$505,0))&amp;"","كود غير موجود"))</f>
        <v/>
      </c>
      <c r="G1443" s="6">
        <f>IF(OR(B1443&amp;""="",C1443&amp;""=""),"",IF(COUNTIFS('الطلاب'!$A$6:$A$505,C1443&amp;"",'الطلاب'!$D$6:$D$505,B1443&amp;"")=0,"الطالب غير مسجل في المجموعة",""))</f>
        <v/>
      </c>
    </row>
    <row r="1444">
      <c r="A1444" s="13" t="n"/>
      <c r="B1444" s="5" t="n"/>
      <c r="C1444" s="5" t="n"/>
      <c r="D1444" s="5" t="n"/>
      <c r="E1444" s="5" t="n"/>
      <c r="F1444" s="6">
        <f>IF(C1444&amp;""="","",IFERROR(INDEX('الطلاب'!$B$6:$B$505,MATCH(C1444&amp;"",'الطلاب'!$A$6:$A$505,0))&amp;"","كود غير موجود"))</f>
        <v/>
      </c>
      <c r="G1444" s="6">
        <f>IF(OR(B1444&amp;""="",C1444&amp;""=""),"",IF(COUNTIFS('الطلاب'!$A$6:$A$505,C1444&amp;"",'الطلاب'!$D$6:$D$505,B1444&amp;"")=0,"الطالب غير مسجل في المجموعة",""))</f>
        <v/>
      </c>
    </row>
    <row r="1445">
      <c r="A1445" s="13" t="n"/>
      <c r="B1445" s="5" t="n"/>
      <c r="C1445" s="5" t="n"/>
      <c r="D1445" s="5" t="n"/>
      <c r="E1445" s="5" t="n"/>
      <c r="F1445" s="6">
        <f>IF(C1445&amp;""="","",IFERROR(INDEX('الطلاب'!$B$6:$B$505,MATCH(C1445&amp;"",'الطلاب'!$A$6:$A$505,0))&amp;"","كود غير موجود"))</f>
        <v/>
      </c>
      <c r="G1445" s="6">
        <f>IF(OR(B1445&amp;""="",C1445&amp;""=""),"",IF(COUNTIFS('الطلاب'!$A$6:$A$505,C1445&amp;"",'الطلاب'!$D$6:$D$505,B1445&amp;"")=0,"الطالب غير مسجل في المجموعة",""))</f>
        <v/>
      </c>
    </row>
    <row r="1446">
      <c r="A1446" s="13" t="n"/>
      <c r="B1446" s="5" t="n"/>
      <c r="C1446" s="5" t="n"/>
      <c r="D1446" s="5" t="n"/>
      <c r="E1446" s="5" t="n"/>
      <c r="F1446" s="6">
        <f>IF(C1446&amp;""="","",IFERROR(INDEX('الطلاب'!$B$6:$B$505,MATCH(C1446&amp;"",'الطلاب'!$A$6:$A$505,0))&amp;"","كود غير موجود"))</f>
        <v/>
      </c>
      <c r="G1446" s="6">
        <f>IF(OR(B1446&amp;""="",C1446&amp;""=""),"",IF(COUNTIFS('الطلاب'!$A$6:$A$505,C1446&amp;"",'الطلاب'!$D$6:$D$505,B1446&amp;"")=0,"الطالب غير مسجل في المجموعة",""))</f>
        <v/>
      </c>
    </row>
    <row r="1447">
      <c r="A1447" s="13" t="n"/>
      <c r="B1447" s="5" t="n"/>
      <c r="C1447" s="5" t="n"/>
      <c r="D1447" s="5" t="n"/>
      <c r="E1447" s="5" t="n"/>
      <c r="F1447" s="6">
        <f>IF(C1447&amp;""="","",IFERROR(INDEX('الطلاب'!$B$6:$B$505,MATCH(C1447&amp;"",'الطلاب'!$A$6:$A$505,0))&amp;"","كود غير موجود"))</f>
        <v/>
      </c>
      <c r="G1447" s="6">
        <f>IF(OR(B1447&amp;""="",C1447&amp;""=""),"",IF(COUNTIFS('الطلاب'!$A$6:$A$505,C1447&amp;"",'الطلاب'!$D$6:$D$505,B1447&amp;"")=0,"الطالب غير مسجل في المجموعة",""))</f>
        <v/>
      </c>
    </row>
    <row r="1448">
      <c r="A1448" s="13" t="n"/>
      <c r="B1448" s="5" t="n"/>
      <c r="C1448" s="5" t="n"/>
      <c r="D1448" s="5" t="n"/>
      <c r="E1448" s="5" t="n"/>
      <c r="F1448" s="6">
        <f>IF(C1448&amp;""="","",IFERROR(INDEX('الطلاب'!$B$6:$B$505,MATCH(C1448&amp;"",'الطلاب'!$A$6:$A$505,0))&amp;"","كود غير موجود"))</f>
        <v/>
      </c>
      <c r="G1448" s="6">
        <f>IF(OR(B1448&amp;""="",C1448&amp;""=""),"",IF(COUNTIFS('الطلاب'!$A$6:$A$505,C1448&amp;"",'الطلاب'!$D$6:$D$505,B1448&amp;"")=0,"الطالب غير مسجل في المجموعة",""))</f>
        <v/>
      </c>
    </row>
    <row r="1449">
      <c r="A1449" s="13" t="n"/>
      <c r="B1449" s="5" t="n"/>
      <c r="C1449" s="5" t="n"/>
      <c r="D1449" s="5" t="n"/>
      <c r="E1449" s="5" t="n"/>
      <c r="F1449" s="6">
        <f>IF(C1449&amp;""="","",IFERROR(INDEX('الطلاب'!$B$6:$B$505,MATCH(C1449&amp;"",'الطلاب'!$A$6:$A$505,0))&amp;"","كود غير موجود"))</f>
        <v/>
      </c>
      <c r="G1449" s="6">
        <f>IF(OR(B1449&amp;""="",C1449&amp;""=""),"",IF(COUNTIFS('الطلاب'!$A$6:$A$505,C1449&amp;"",'الطلاب'!$D$6:$D$505,B1449&amp;"")=0,"الطالب غير مسجل في المجموعة",""))</f>
        <v/>
      </c>
    </row>
    <row r="1450">
      <c r="A1450" s="13" t="n"/>
      <c r="B1450" s="5" t="n"/>
      <c r="C1450" s="5" t="n"/>
      <c r="D1450" s="5" t="n"/>
      <c r="E1450" s="5" t="n"/>
      <c r="F1450" s="6">
        <f>IF(C1450&amp;""="","",IFERROR(INDEX('الطلاب'!$B$6:$B$505,MATCH(C1450&amp;"",'الطلاب'!$A$6:$A$505,0))&amp;"","كود غير موجود"))</f>
        <v/>
      </c>
      <c r="G1450" s="6">
        <f>IF(OR(B1450&amp;""="",C1450&amp;""=""),"",IF(COUNTIFS('الطلاب'!$A$6:$A$505,C1450&amp;"",'الطلاب'!$D$6:$D$505,B1450&amp;"")=0,"الطالب غير مسجل في المجموعة",""))</f>
        <v/>
      </c>
    </row>
    <row r="1451">
      <c r="A1451" s="13" t="n"/>
      <c r="B1451" s="5" t="n"/>
      <c r="C1451" s="5" t="n"/>
      <c r="D1451" s="5" t="n"/>
      <c r="E1451" s="5" t="n"/>
      <c r="F1451" s="6">
        <f>IF(C1451&amp;""="","",IFERROR(INDEX('الطلاب'!$B$6:$B$505,MATCH(C1451&amp;"",'الطلاب'!$A$6:$A$505,0))&amp;"","كود غير موجود"))</f>
        <v/>
      </c>
      <c r="G1451" s="6">
        <f>IF(OR(B1451&amp;""="",C1451&amp;""=""),"",IF(COUNTIFS('الطلاب'!$A$6:$A$505,C1451&amp;"",'الطلاب'!$D$6:$D$505,B1451&amp;"")=0,"الطالب غير مسجل في المجموعة",""))</f>
        <v/>
      </c>
    </row>
    <row r="1452">
      <c r="A1452" s="13" t="n"/>
      <c r="B1452" s="5" t="n"/>
      <c r="C1452" s="5" t="n"/>
      <c r="D1452" s="5" t="n"/>
      <c r="E1452" s="5" t="n"/>
      <c r="F1452" s="6">
        <f>IF(C1452&amp;""="","",IFERROR(INDEX('الطلاب'!$B$6:$B$505,MATCH(C1452&amp;"",'الطلاب'!$A$6:$A$505,0))&amp;"","كود غير موجود"))</f>
        <v/>
      </c>
      <c r="G1452" s="6">
        <f>IF(OR(B1452&amp;""="",C1452&amp;""=""),"",IF(COUNTIFS('الطلاب'!$A$6:$A$505,C1452&amp;"",'الطلاب'!$D$6:$D$505,B1452&amp;"")=0,"الطالب غير مسجل في المجموعة",""))</f>
        <v/>
      </c>
    </row>
    <row r="1453">
      <c r="A1453" s="13" t="n"/>
      <c r="B1453" s="5" t="n"/>
      <c r="C1453" s="5" t="n"/>
      <c r="D1453" s="5" t="n"/>
      <c r="E1453" s="5" t="n"/>
      <c r="F1453" s="6">
        <f>IF(C1453&amp;""="","",IFERROR(INDEX('الطلاب'!$B$6:$B$505,MATCH(C1453&amp;"",'الطلاب'!$A$6:$A$505,0))&amp;"","كود غير موجود"))</f>
        <v/>
      </c>
      <c r="G1453" s="6">
        <f>IF(OR(B1453&amp;""="",C1453&amp;""=""),"",IF(COUNTIFS('الطلاب'!$A$6:$A$505,C1453&amp;"",'الطلاب'!$D$6:$D$505,B1453&amp;"")=0,"الطالب غير مسجل في المجموعة",""))</f>
        <v/>
      </c>
    </row>
    <row r="1454">
      <c r="A1454" s="13" t="n"/>
      <c r="B1454" s="5" t="n"/>
      <c r="C1454" s="5" t="n"/>
      <c r="D1454" s="5" t="n"/>
      <c r="E1454" s="5" t="n"/>
      <c r="F1454" s="6">
        <f>IF(C1454&amp;""="","",IFERROR(INDEX('الطلاب'!$B$6:$B$505,MATCH(C1454&amp;"",'الطلاب'!$A$6:$A$505,0))&amp;"","كود غير موجود"))</f>
        <v/>
      </c>
      <c r="G1454" s="6">
        <f>IF(OR(B1454&amp;""="",C1454&amp;""=""),"",IF(COUNTIFS('الطلاب'!$A$6:$A$505,C1454&amp;"",'الطلاب'!$D$6:$D$505,B1454&amp;"")=0,"الطالب غير مسجل في المجموعة",""))</f>
        <v/>
      </c>
    </row>
    <row r="1455">
      <c r="A1455" s="13" t="n"/>
      <c r="B1455" s="5" t="n"/>
      <c r="C1455" s="5" t="n"/>
      <c r="D1455" s="5" t="n"/>
      <c r="E1455" s="5" t="n"/>
      <c r="F1455" s="6">
        <f>IF(C1455&amp;""="","",IFERROR(INDEX('الطلاب'!$B$6:$B$505,MATCH(C1455&amp;"",'الطلاب'!$A$6:$A$505,0))&amp;"","كود غير موجود"))</f>
        <v/>
      </c>
      <c r="G1455" s="6">
        <f>IF(OR(B1455&amp;""="",C1455&amp;""=""),"",IF(COUNTIFS('الطلاب'!$A$6:$A$505,C1455&amp;"",'الطلاب'!$D$6:$D$505,B1455&amp;"")=0,"الطالب غير مسجل في المجموعة",""))</f>
        <v/>
      </c>
    </row>
    <row r="1456">
      <c r="A1456" s="13" t="n"/>
      <c r="B1456" s="5" t="n"/>
      <c r="C1456" s="5" t="n"/>
      <c r="D1456" s="5" t="n"/>
      <c r="E1456" s="5" t="n"/>
      <c r="F1456" s="6">
        <f>IF(C1456&amp;""="","",IFERROR(INDEX('الطلاب'!$B$6:$B$505,MATCH(C1456&amp;"",'الطلاب'!$A$6:$A$505,0))&amp;"","كود غير موجود"))</f>
        <v/>
      </c>
      <c r="G1456" s="6">
        <f>IF(OR(B1456&amp;""="",C1456&amp;""=""),"",IF(COUNTIFS('الطلاب'!$A$6:$A$505,C1456&amp;"",'الطلاب'!$D$6:$D$505,B1456&amp;"")=0,"الطالب غير مسجل في المجموعة",""))</f>
        <v/>
      </c>
    </row>
    <row r="1457">
      <c r="A1457" s="13" t="n"/>
      <c r="B1457" s="5" t="n"/>
      <c r="C1457" s="5" t="n"/>
      <c r="D1457" s="5" t="n"/>
      <c r="E1457" s="5" t="n"/>
      <c r="F1457" s="6">
        <f>IF(C1457&amp;""="","",IFERROR(INDEX('الطلاب'!$B$6:$B$505,MATCH(C1457&amp;"",'الطلاب'!$A$6:$A$505,0))&amp;"","كود غير موجود"))</f>
        <v/>
      </c>
      <c r="G1457" s="6">
        <f>IF(OR(B1457&amp;""="",C1457&amp;""=""),"",IF(COUNTIFS('الطلاب'!$A$6:$A$505,C1457&amp;"",'الطلاب'!$D$6:$D$505,B1457&amp;"")=0,"الطالب غير مسجل في المجموعة",""))</f>
        <v/>
      </c>
    </row>
    <row r="1458">
      <c r="A1458" s="13" t="n"/>
      <c r="B1458" s="5" t="n"/>
      <c r="C1458" s="5" t="n"/>
      <c r="D1458" s="5" t="n"/>
      <c r="E1458" s="5" t="n"/>
      <c r="F1458" s="6">
        <f>IF(C1458&amp;""="","",IFERROR(INDEX('الطلاب'!$B$6:$B$505,MATCH(C1458&amp;"",'الطلاب'!$A$6:$A$505,0))&amp;"","كود غير موجود"))</f>
        <v/>
      </c>
      <c r="G1458" s="6">
        <f>IF(OR(B1458&amp;""="",C1458&amp;""=""),"",IF(COUNTIFS('الطلاب'!$A$6:$A$505,C1458&amp;"",'الطلاب'!$D$6:$D$505,B1458&amp;"")=0,"الطالب غير مسجل في المجموعة",""))</f>
        <v/>
      </c>
    </row>
    <row r="1459">
      <c r="A1459" s="13" t="n"/>
      <c r="B1459" s="5" t="n"/>
      <c r="C1459" s="5" t="n"/>
      <c r="D1459" s="5" t="n"/>
      <c r="E1459" s="5" t="n"/>
      <c r="F1459" s="6">
        <f>IF(C1459&amp;""="","",IFERROR(INDEX('الطلاب'!$B$6:$B$505,MATCH(C1459&amp;"",'الطلاب'!$A$6:$A$505,0))&amp;"","كود غير موجود"))</f>
        <v/>
      </c>
      <c r="G1459" s="6">
        <f>IF(OR(B1459&amp;""="",C1459&amp;""=""),"",IF(COUNTIFS('الطلاب'!$A$6:$A$505,C1459&amp;"",'الطلاب'!$D$6:$D$505,B1459&amp;"")=0,"الطالب غير مسجل في المجموعة",""))</f>
        <v/>
      </c>
    </row>
    <row r="1460">
      <c r="A1460" s="13" t="n"/>
      <c r="B1460" s="5" t="n"/>
      <c r="C1460" s="5" t="n"/>
      <c r="D1460" s="5" t="n"/>
      <c r="E1460" s="5" t="n"/>
      <c r="F1460" s="6">
        <f>IF(C1460&amp;""="","",IFERROR(INDEX('الطلاب'!$B$6:$B$505,MATCH(C1460&amp;"",'الطلاب'!$A$6:$A$505,0))&amp;"","كود غير موجود"))</f>
        <v/>
      </c>
      <c r="G1460" s="6">
        <f>IF(OR(B1460&amp;""="",C1460&amp;""=""),"",IF(COUNTIFS('الطلاب'!$A$6:$A$505,C1460&amp;"",'الطلاب'!$D$6:$D$505,B1460&amp;"")=0,"الطالب غير مسجل في المجموعة",""))</f>
        <v/>
      </c>
    </row>
    <row r="1461">
      <c r="A1461" s="13" t="n"/>
      <c r="B1461" s="5" t="n"/>
      <c r="C1461" s="5" t="n"/>
      <c r="D1461" s="5" t="n"/>
      <c r="E1461" s="5" t="n"/>
      <c r="F1461" s="6">
        <f>IF(C1461&amp;""="","",IFERROR(INDEX('الطلاب'!$B$6:$B$505,MATCH(C1461&amp;"",'الطلاب'!$A$6:$A$505,0))&amp;"","كود غير موجود"))</f>
        <v/>
      </c>
      <c r="G1461" s="6">
        <f>IF(OR(B1461&amp;""="",C1461&amp;""=""),"",IF(COUNTIFS('الطلاب'!$A$6:$A$505,C1461&amp;"",'الطلاب'!$D$6:$D$505,B1461&amp;"")=0,"الطالب غير مسجل في المجموعة",""))</f>
        <v/>
      </c>
    </row>
    <row r="1462">
      <c r="A1462" s="13" t="n"/>
      <c r="B1462" s="5" t="n"/>
      <c r="C1462" s="5" t="n"/>
      <c r="D1462" s="5" t="n"/>
      <c r="E1462" s="5" t="n"/>
      <c r="F1462" s="6">
        <f>IF(C1462&amp;""="","",IFERROR(INDEX('الطلاب'!$B$6:$B$505,MATCH(C1462&amp;"",'الطلاب'!$A$6:$A$505,0))&amp;"","كود غير موجود"))</f>
        <v/>
      </c>
      <c r="G1462" s="6">
        <f>IF(OR(B1462&amp;""="",C1462&amp;""=""),"",IF(COUNTIFS('الطلاب'!$A$6:$A$505,C1462&amp;"",'الطلاب'!$D$6:$D$505,B1462&amp;"")=0,"الطالب غير مسجل في المجموعة",""))</f>
        <v/>
      </c>
    </row>
    <row r="1463">
      <c r="A1463" s="13" t="n"/>
      <c r="B1463" s="5" t="n"/>
      <c r="C1463" s="5" t="n"/>
      <c r="D1463" s="5" t="n"/>
      <c r="E1463" s="5" t="n"/>
      <c r="F1463" s="6">
        <f>IF(C1463&amp;""="","",IFERROR(INDEX('الطلاب'!$B$6:$B$505,MATCH(C1463&amp;"",'الطلاب'!$A$6:$A$505,0))&amp;"","كود غير موجود"))</f>
        <v/>
      </c>
      <c r="G1463" s="6">
        <f>IF(OR(B1463&amp;""="",C1463&amp;""=""),"",IF(COUNTIFS('الطلاب'!$A$6:$A$505,C1463&amp;"",'الطلاب'!$D$6:$D$505,B1463&amp;"")=0,"الطالب غير مسجل في المجموعة",""))</f>
        <v/>
      </c>
    </row>
    <row r="1464">
      <c r="A1464" s="13" t="n"/>
      <c r="B1464" s="5" t="n"/>
      <c r="C1464" s="5" t="n"/>
      <c r="D1464" s="5" t="n"/>
      <c r="E1464" s="5" t="n"/>
      <c r="F1464" s="6">
        <f>IF(C1464&amp;""="","",IFERROR(INDEX('الطلاب'!$B$6:$B$505,MATCH(C1464&amp;"",'الطلاب'!$A$6:$A$505,0))&amp;"","كود غير موجود"))</f>
        <v/>
      </c>
      <c r="G1464" s="6">
        <f>IF(OR(B1464&amp;""="",C1464&amp;""=""),"",IF(COUNTIFS('الطلاب'!$A$6:$A$505,C1464&amp;"",'الطلاب'!$D$6:$D$505,B1464&amp;"")=0,"الطالب غير مسجل في المجموعة",""))</f>
        <v/>
      </c>
    </row>
    <row r="1465">
      <c r="A1465" s="13" t="n"/>
      <c r="B1465" s="5" t="n"/>
      <c r="C1465" s="5" t="n"/>
      <c r="D1465" s="5" t="n"/>
      <c r="E1465" s="5" t="n"/>
      <c r="F1465" s="6">
        <f>IF(C1465&amp;""="","",IFERROR(INDEX('الطلاب'!$B$6:$B$505,MATCH(C1465&amp;"",'الطلاب'!$A$6:$A$505,0))&amp;"","كود غير موجود"))</f>
        <v/>
      </c>
      <c r="G1465" s="6">
        <f>IF(OR(B1465&amp;""="",C1465&amp;""=""),"",IF(COUNTIFS('الطلاب'!$A$6:$A$505,C1465&amp;"",'الطلاب'!$D$6:$D$505,B1465&amp;"")=0,"الطالب غير مسجل في المجموعة",""))</f>
        <v/>
      </c>
    </row>
    <row r="1466">
      <c r="A1466" s="13" t="n"/>
      <c r="B1466" s="5" t="n"/>
      <c r="C1466" s="5" t="n"/>
      <c r="D1466" s="5" t="n"/>
      <c r="E1466" s="5" t="n"/>
      <c r="F1466" s="6">
        <f>IF(C1466&amp;""="","",IFERROR(INDEX('الطلاب'!$B$6:$B$505,MATCH(C1466&amp;"",'الطلاب'!$A$6:$A$505,0))&amp;"","كود غير موجود"))</f>
        <v/>
      </c>
      <c r="G1466" s="6">
        <f>IF(OR(B1466&amp;""="",C1466&amp;""=""),"",IF(COUNTIFS('الطلاب'!$A$6:$A$505,C1466&amp;"",'الطلاب'!$D$6:$D$505,B1466&amp;"")=0,"الطالب غير مسجل في المجموعة",""))</f>
        <v/>
      </c>
    </row>
    <row r="1467">
      <c r="A1467" s="13" t="n"/>
      <c r="B1467" s="5" t="n"/>
      <c r="C1467" s="5" t="n"/>
      <c r="D1467" s="5" t="n"/>
      <c r="E1467" s="5" t="n"/>
      <c r="F1467" s="6">
        <f>IF(C1467&amp;""="","",IFERROR(INDEX('الطلاب'!$B$6:$B$505,MATCH(C1467&amp;"",'الطلاب'!$A$6:$A$505,0))&amp;"","كود غير موجود"))</f>
        <v/>
      </c>
      <c r="G1467" s="6">
        <f>IF(OR(B1467&amp;""="",C1467&amp;""=""),"",IF(COUNTIFS('الطلاب'!$A$6:$A$505,C1467&amp;"",'الطلاب'!$D$6:$D$505,B1467&amp;"")=0,"الطالب غير مسجل في المجموعة",""))</f>
        <v/>
      </c>
    </row>
    <row r="1468">
      <c r="A1468" s="13" t="n"/>
      <c r="B1468" s="5" t="n"/>
      <c r="C1468" s="5" t="n"/>
      <c r="D1468" s="5" t="n"/>
      <c r="E1468" s="5" t="n"/>
      <c r="F1468" s="6">
        <f>IF(C1468&amp;""="","",IFERROR(INDEX('الطلاب'!$B$6:$B$505,MATCH(C1468&amp;"",'الطلاب'!$A$6:$A$505,0))&amp;"","كود غير موجود"))</f>
        <v/>
      </c>
      <c r="G1468" s="6">
        <f>IF(OR(B1468&amp;""="",C1468&amp;""=""),"",IF(COUNTIFS('الطلاب'!$A$6:$A$505,C1468&amp;"",'الطلاب'!$D$6:$D$505,B1468&amp;"")=0,"الطالب غير مسجل في المجموعة",""))</f>
        <v/>
      </c>
    </row>
    <row r="1469">
      <c r="A1469" s="13" t="n"/>
      <c r="B1469" s="5" t="n"/>
      <c r="C1469" s="5" t="n"/>
      <c r="D1469" s="5" t="n"/>
      <c r="E1469" s="5" t="n"/>
      <c r="F1469" s="6">
        <f>IF(C1469&amp;""="","",IFERROR(INDEX('الطلاب'!$B$6:$B$505,MATCH(C1469&amp;"",'الطلاب'!$A$6:$A$505,0))&amp;"","كود غير موجود"))</f>
        <v/>
      </c>
      <c r="G1469" s="6">
        <f>IF(OR(B1469&amp;""="",C1469&amp;""=""),"",IF(COUNTIFS('الطلاب'!$A$6:$A$505,C1469&amp;"",'الطلاب'!$D$6:$D$505,B1469&amp;"")=0,"الطالب غير مسجل في المجموعة",""))</f>
        <v/>
      </c>
    </row>
    <row r="1470">
      <c r="A1470" s="13" t="n"/>
      <c r="B1470" s="5" t="n"/>
      <c r="C1470" s="5" t="n"/>
      <c r="D1470" s="5" t="n"/>
      <c r="E1470" s="5" t="n"/>
      <c r="F1470" s="6">
        <f>IF(C1470&amp;""="","",IFERROR(INDEX('الطلاب'!$B$6:$B$505,MATCH(C1470&amp;"",'الطلاب'!$A$6:$A$505,0))&amp;"","كود غير موجود"))</f>
        <v/>
      </c>
      <c r="G1470" s="6">
        <f>IF(OR(B1470&amp;""="",C1470&amp;""=""),"",IF(COUNTIFS('الطلاب'!$A$6:$A$505,C1470&amp;"",'الطلاب'!$D$6:$D$505,B1470&amp;"")=0,"الطالب غير مسجل في المجموعة",""))</f>
        <v/>
      </c>
    </row>
    <row r="1471">
      <c r="A1471" s="13" t="n"/>
      <c r="B1471" s="5" t="n"/>
      <c r="C1471" s="5" t="n"/>
      <c r="D1471" s="5" t="n"/>
      <c r="E1471" s="5" t="n"/>
      <c r="F1471" s="6">
        <f>IF(C1471&amp;""="","",IFERROR(INDEX('الطلاب'!$B$6:$B$505,MATCH(C1471&amp;"",'الطلاب'!$A$6:$A$505,0))&amp;"","كود غير موجود"))</f>
        <v/>
      </c>
      <c r="G1471" s="6">
        <f>IF(OR(B1471&amp;""="",C1471&amp;""=""),"",IF(COUNTIFS('الطلاب'!$A$6:$A$505,C1471&amp;"",'الطلاب'!$D$6:$D$505,B1471&amp;"")=0,"الطالب غير مسجل في المجموعة",""))</f>
        <v/>
      </c>
    </row>
    <row r="1472">
      <c r="A1472" s="13" t="n"/>
      <c r="B1472" s="5" t="n"/>
      <c r="C1472" s="5" t="n"/>
      <c r="D1472" s="5" t="n"/>
      <c r="E1472" s="5" t="n"/>
      <c r="F1472" s="6">
        <f>IF(C1472&amp;""="","",IFERROR(INDEX('الطلاب'!$B$6:$B$505,MATCH(C1472&amp;"",'الطلاب'!$A$6:$A$505,0))&amp;"","كود غير موجود"))</f>
        <v/>
      </c>
      <c r="G1472" s="6">
        <f>IF(OR(B1472&amp;""="",C1472&amp;""=""),"",IF(COUNTIFS('الطلاب'!$A$6:$A$505,C1472&amp;"",'الطلاب'!$D$6:$D$505,B1472&amp;"")=0,"الطالب غير مسجل في المجموعة",""))</f>
        <v/>
      </c>
    </row>
    <row r="1473">
      <c r="A1473" s="13" t="n"/>
      <c r="B1473" s="5" t="n"/>
      <c r="C1473" s="5" t="n"/>
      <c r="D1473" s="5" t="n"/>
      <c r="E1473" s="5" t="n"/>
      <c r="F1473" s="6">
        <f>IF(C1473&amp;""="","",IFERROR(INDEX('الطلاب'!$B$6:$B$505,MATCH(C1473&amp;"",'الطلاب'!$A$6:$A$505,0))&amp;"","كود غير موجود"))</f>
        <v/>
      </c>
      <c r="G1473" s="6">
        <f>IF(OR(B1473&amp;""="",C1473&amp;""=""),"",IF(COUNTIFS('الطلاب'!$A$6:$A$505,C1473&amp;"",'الطلاب'!$D$6:$D$505,B1473&amp;"")=0,"الطالب غير مسجل في المجموعة",""))</f>
        <v/>
      </c>
    </row>
    <row r="1474">
      <c r="A1474" s="13" t="n"/>
      <c r="B1474" s="5" t="n"/>
      <c r="C1474" s="5" t="n"/>
      <c r="D1474" s="5" t="n"/>
      <c r="E1474" s="5" t="n"/>
      <c r="F1474" s="6">
        <f>IF(C1474&amp;""="","",IFERROR(INDEX('الطلاب'!$B$6:$B$505,MATCH(C1474&amp;"",'الطلاب'!$A$6:$A$505,0))&amp;"","كود غير موجود"))</f>
        <v/>
      </c>
      <c r="G1474" s="6">
        <f>IF(OR(B1474&amp;""="",C1474&amp;""=""),"",IF(COUNTIFS('الطلاب'!$A$6:$A$505,C1474&amp;"",'الطلاب'!$D$6:$D$505,B1474&amp;"")=0,"الطالب غير مسجل في المجموعة",""))</f>
        <v/>
      </c>
    </row>
    <row r="1475">
      <c r="A1475" s="13" t="n"/>
      <c r="B1475" s="5" t="n"/>
      <c r="C1475" s="5" t="n"/>
      <c r="D1475" s="5" t="n"/>
      <c r="E1475" s="5" t="n"/>
      <c r="F1475" s="6">
        <f>IF(C1475&amp;""="","",IFERROR(INDEX('الطلاب'!$B$6:$B$505,MATCH(C1475&amp;"",'الطلاب'!$A$6:$A$505,0))&amp;"","كود غير موجود"))</f>
        <v/>
      </c>
      <c r="G1475" s="6">
        <f>IF(OR(B1475&amp;""="",C1475&amp;""=""),"",IF(COUNTIFS('الطلاب'!$A$6:$A$505,C1475&amp;"",'الطلاب'!$D$6:$D$505,B1475&amp;"")=0,"الطالب غير مسجل في المجموعة",""))</f>
        <v/>
      </c>
    </row>
    <row r="1476">
      <c r="A1476" s="13" t="n"/>
      <c r="B1476" s="5" t="n"/>
      <c r="C1476" s="5" t="n"/>
      <c r="D1476" s="5" t="n"/>
      <c r="E1476" s="5" t="n"/>
      <c r="F1476" s="6">
        <f>IF(C1476&amp;""="","",IFERROR(INDEX('الطلاب'!$B$6:$B$505,MATCH(C1476&amp;"",'الطلاب'!$A$6:$A$505,0))&amp;"","كود غير موجود"))</f>
        <v/>
      </c>
      <c r="G1476" s="6">
        <f>IF(OR(B1476&amp;""="",C1476&amp;""=""),"",IF(COUNTIFS('الطلاب'!$A$6:$A$505,C1476&amp;"",'الطلاب'!$D$6:$D$505,B1476&amp;"")=0,"الطالب غير مسجل في المجموعة",""))</f>
        <v/>
      </c>
    </row>
    <row r="1477">
      <c r="A1477" s="13" t="n"/>
      <c r="B1477" s="5" t="n"/>
      <c r="C1477" s="5" t="n"/>
      <c r="D1477" s="5" t="n"/>
      <c r="E1477" s="5" t="n"/>
      <c r="F1477" s="6">
        <f>IF(C1477&amp;""="","",IFERROR(INDEX('الطلاب'!$B$6:$B$505,MATCH(C1477&amp;"",'الطلاب'!$A$6:$A$505,0))&amp;"","كود غير موجود"))</f>
        <v/>
      </c>
      <c r="G1477" s="6">
        <f>IF(OR(B1477&amp;""="",C1477&amp;""=""),"",IF(COUNTIFS('الطلاب'!$A$6:$A$505,C1477&amp;"",'الطلاب'!$D$6:$D$505,B1477&amp;"")=0,"الطالب غير مسجل في المجموعة",""))</f>
        <v/>
      </c>
    </row>
    <row r="1478">
      <c r="A1478" s="13" t="n"/>
      <c r="B1478" s="5" t="n"/>
      <c r="C1478" s="5" t="n"/>
      <c r="D1478" s="5" t="n"/>
      <c r="E1478" s="5" t="n"/>
      <c r="F1478" s="6">
        <f>IF(C1478&amp;""="","",IFERROR(INDEX('الطلاب'!$B$6:$B$505,MATCH(C1478&amp;"",'الطلاب'!$A$6:$A$505,0))&amp;"","كود غير موجود"))</f>
        <v/>
      </c>
      <c r="G1478" s="6">
        <f>IF(OR(B1478&amp;""="",C1478&amp;""=""),"",IF(COUNTIFS('الطلاب'!$A$6:$A$505,C1478&amp;"",'الطلاب'!$D$6:$D$505,B1478&amp;"")=0,"الطالب غير مسجل في المجموعة",""))</f>
        <v/>
      </c>
    </row>
    <row r="1479">
      <c r="A1479" s="13" t="n"/>
      <c r="B1479" s="5" t="n"/>
      <c r="C1479" s="5" t="n"/>
      <c r="D1479" s="5" t="n"/>
      <c r="E1479" s="5" t="n"/>
      <c r="F1479" s="6">
        <f>IF(C1479&amp;""="","",IFERROR(INDEX('الطلاب'!$B$6:$B$505,MATCH(C1479&amp;"",'الطلاب'!$A$6:$A$505,0))&amp;"","كود غير موجود"))</f>
        <v/>
      </c>
      <c r="G1479" s="6">
        <f>IF(OR(B1479&amp;""="",C1479&amp;""=""),"",IF(COUNTIFS('الطلاب'!$A$6:$A$505,C1479&amp;"",'الطلاب'!$D$6:$D$505,B1479&amp;"")=0,"الطالب غير مسجل في المجموعة",""))</f>
        <v/>
      </c>
    </row>
    <row r="1480">
      <c r="A1480" s="13" t="n"/>
      <c r="B1480" s="5" t="n"/>
      <c r="C1480" s="5" t="n"/>
      <c r="D1480" s="5" t="n"/>
      <c r="E1480" s="5" t="n"/>
      <c r="F1480" s="6">
        <f>IF(C1480&amp;""="","",IFERROR(INDEX('الطلاب'!$B$6:$B$505,MATCH(C1480&amp;"",'الطلاب'!$A$6:$A$505,0))&amp;"","كود غير موجود"))</f>
        <v/>
      </c>
      <c r="G1480" s="6">
        <f>IF(OR(B1480&amp;""="",C1480&amp;""=""),"",IF(COUNTIFS('الطلاب'!$A$6:$A$505,C1480&amp;"",'الطلاب'!$D$6:$D$505,B1480&amp;"")=0,"الطالب غير مسجل في المجموعة",""))</f>
        <v/>
      </c>
    </row>
    <row r="1481">
      <c r="A1481" s="13" t="n"/>
      <c r="B1481" s="5" t="n"/>
      <c r="C1481" s="5" t="n"/>
      <c r="D1481" s="5" t="n"/>
      <c r="E1481" s="5" t="n"/>
      <c r="F1481" s="6">
        <f>IF(C1481&amp;""="","",IFERROR(INDEX('الطلاب'!$B$6:$B$505,MATCH(C1481&amp;"",'الطلاب'!$A$6:$A$505,0))&amp;"","كود غير موجود"))</f>
        <v/>
      </c>
      <c r="G1481" s="6">
        <f>IF(OR(B1481&amp;""="",C1481&amp;""=""),"",IF(COUNTIFS('الطلاب'!$A$6:$A$505,C1481&amp;"",'الطلاب'!$D$6:$D$505,B1481&amp;"")=0,"الطالب غير مسجل في المجموعة",""))</f>
        <v/>
      </c>
    </row>
    <row r="1482">
      <c r="A1482" s="13" t="n"/>
      <c r="B1482" s="5" t="n"/>
      <c r="C1482" s="5" t="n"/>
      <c r="D1482" s="5" t="n"/>
      <c r="E1482" s="5" t="n"/>
      <c r="F1482" s="6">
        <f>IF(C1482&amp;""="","",IFERROR(INDEX('الطلاب'!$B$6:$B$505,MATCH(C1482&amp;"",'الطلاب'!$A$6:$A$505,0))&amp;"","كود غير موجود"))</f>
        <v/>
      </c>
      <c r="G1482" s="6">
        <f>IF(OR(B1482&amp;""="",C1482&amp;""=""),"",IF(COUNTIFS('الطلاب'!$A$6:$A$505,C1482&amp;"",'الطلاب'!$D$6:$D$505,B1482&amp;"")=0,"الطالب غير مسجل في المجموعة",""))</f>
        <v/>
      </c>
    </row>
    <row r="1483">
      <c r="A1483" s="13" t="n"/>
      <c r="B1483" s="5" t="n"/>
      <c r="C1483" s="5" t="n"/>
      <c r="D1483" s="5" t="n"/>
      <c r="E1483" s="5" t="n"/>
      <c r="F1483" s="6">
        <f>IF(C1483&amp;""="","",IFERROR(INDEX('الطلاب'!$B$6:$B$505,MATCH(C1483&amp;"",'الطلاب'!$A$6:$A$505,0))&amp;"","كود غير موجود"))</f>
        <v/>
      </c>
      <c r="G1483" s="6">
        <f>IF(OR(B1483&amp;""="",C1483&amp;""=""),"",IF(COUNTIFS('الطلاب'!$A$6:$A$505,C1483&amp;"",'الطلاب'!$D$6:$D$505,B1483&amp;"")=0,"الطالب غير مسجل في المجموعة",""))</f>
        <v/>
      </c>
    </row>
    <row r="1484">
      <c r="A1484" s="13" t="n"/>
      <c r="B1484" s="5" t="n"/>
      <c r="C1484" s="5" t="n"/>
      <c r="D1484" s="5" t="n"/>
      <c r="E1484" s="5" t="n"/>
      <c r="F1484" s="6">
        <f>IF(C1484&amp;""="","",IFERROR(INDEX('الطلاب'!$B$6:$B$505,MATCH(C1484&amp;"",'الطلاب'!$A$6:$A$505,0))&amp;"","كود غير موجود"))</f>
        <v/>
      </c>
      <c r="G1484" s="6">
        <f>IF(OR(B1484&amp;""="",C1484&amp;""=""),"",IF(COUNTIFS('الطلاب'!$A$6:$A$505,C1484&amp;"",'الطلاب'!$D$6:$D$505,B1484&amp;"")=0,"الطالب غير مسجل في المجموعة",""))</f>
        <v/>
      </c>
    </row>
    <row r="1485">
      <c r="A1485" s="13" t="n"/>
      <c r="B1485" s="5" t="n"/>
      <c r="C1485" s="5" t="n"/>
      <c r="D1485" s="5" t="n"/>
      <c r="E1485" s="5" t="n"/>
      <c r="F1485" s="6">
        <f>IF(C1485&amp;""="","",IFERROR(INDEX('الطلاب'!$B$6:$B$505,MATCH(C1485&amp;"",'الطلاب'!$A$6:$A$505,0))&amp;"","كود غير موجود"))</f>
        <v/>
      </c>
      <c r="G1485" s="6">
        <f>IF(OR(B1485&amp;""="",C1485&amp;""=""),"",IF(COUNTIFS('الطلاب'!$A$6:$A$505,C1485&amp;"",'الطلاب'!$D$6:$D$505,B1485&amp;"")=0,"الطالب غير مسجل في المجموعة",""))</f>
        <v/>
      </c>
    </row>
    <row r="1486">
      <c r="A1486" s="13" t="n"/>
      <c r="B1486" s="5" t="n"/>
      <c r="C1486" s="5" t="n"/>
      <c r="D1486" s="5" t="n"/>
      <c r="E1486" s="5" t="n"/>
      <c r="F1486" s="6">
        <f>IF(C1486&amp;""="","",IFERROR(INDEX('الطلاب'!$B$6:$B$505,MATCH(C1486&amp;"",'الطلاب'!$A$6:$A$505,0))&amp;"","كود غير موجود"))</f>
        <v/>
      </c>
      <c r="G1486" s="6">
        <f>IF(OR(B1486&amp;""="",C1486&amp;""=""),"",IF(COUNTIFS('الطلاب'!$A$6:$A$505,C1486&amp;"",'الطلاب'!$D$6:$D$505,B1486&amp;"")=0,"الطالب غير مسجل في المجموعة",""))</f>
        <v/>
      </c>
    </row>
    <row r="1487">
      <c r="A1487" s="13" t="n"/>
      <c r="B1487" s="5" t="n"/>
      <c r="C1487" s="5" t="n"/>
      <c r="D1487" s="5" t="n"/>
      <c r="E1487" s="5" t="n"/>
      <c r="F1487" s="6">
        <f>IF(C1487&amp;""="","",IFERROR(INDEX('الطلاب'!$B$6:$B$505,MATCH(C1487&amp;"",'الطلاب'!$A$6:$A$505,0))&amp;"","كود غير موجود"))</f>
        <v/>
      </c>
      <c r="G1487" s="6">
        <f>IF(OR(B1487&amp;""="",C1487&amp;""=""),"",IF(COUNTIFS('الطلاب'!$A$6:$A$505,C1487&amp;"",'الطلاب'!$D$6:$D$505,B1487&amp;"")=0,"الطالب غير مسجل في المجموعة",""))</f>
        <v/>
      </c>
    </row>
    <row r="1488">
      <c r="A1488" s="13" t="n"/>
      <c r="B1488" s="5" t="n"/>
      <c r="C1488" s="5" t="n"/>
      <c r="D1488" s="5" t="n"/>
      <c r="E1488" s="5" t="n"/>
      <c r="F1488" s="6">
        <f>IF(C1488&amp;""="","",IFERROR(INDEX('الطلاب'!$B$6:$B$505,MATCH(C1488&amp;"",'الطلاب'!$A$6:$A$505,0))&amp;"","كود غير موجود"))</f>
        <v/>
      </c>
      <c r="G1488" s="6">
        <f>IF(OR(B1488&amp;""="",C1488&amp;""=""),"",IF(COUNTIFS('الطلاب'!$A$6:$A$505,C1488&amp;"",'الطلاب'!$D$6:$D$505,B1488&amp;"")=0,"الطالب غير مسجل في المجموعة",""))</f>
        <v/>
      </c>
    </row>
    <row r="1489">
      <c r="A1489" s="13" t="n"/>
      <c r="B1489" s="5" t="n"/>
      <c r="C1489" s="5" t="n"/>
      <c r="D1489" s="5" t="n"/>
      <c r="E1489" s="5" t="n"/>
      <c r="F1489" s="6">
        <f>IF(C1489&amp;""="","",IFERROR(INDEX('الطلاب'!$B$6:$B$505,MATCH(C1489&amp;"",'الطلاب'!$A$6:$A$505,0))&amp;"","كود غير موجود"))</f>
        <v/>
      </c>
      <c r="G1489" s="6">
        <f>IF(OR(B1489&amp;""="",C1489&amp;""=""),"",IF(COUNTIFS('الطلاب'!$A$6:$A$505,C1489&amp;"",'الطلاب'!$D$6:$D$505,B1489&amp;"")=0,"الطالب غير مسجل في المجموعة",""))</f>
        <v/>
      </c>
    </row>
    <row r="1490">
      <c r="A1490" s="13" t="n"/>
      <c r="B1490" s="5" t="n"/>
      <c r="C1490" s="5" t="n"/>
      <c r="D1490" s="5" t="n"/>
      <c r="E1490" s="5" t="n"/>
      <c r="F1490" s="6">
        <f>IF(C1490&amp;""="","",IFERROR(INDEX('الطلاب'!$B$6:$B$505,MATCH(C1490&amp;"",'الطلاب'!$A$6:$A$505,0))&amp;"","كود غير موجود"))</f>
        <v/>
      </c>
      <c r="G1490" s="6">
        <f>IF(OR(B1490&amp;""="",C1490&amp;""=""),"",IF(COUNTIFS('الطلاب'!$A$6:$A$505,C1490&amp;"",'الطلاب'!$D$6:$D$505,B1490&amp;"")=0,"الطالب غير مسجل في المجموعة",""))</f>
        <v/>
      </c>
    </row>
    <row r="1491">
      <c r="A1491" s="13" t="n"/>
      <c r="B1491" s="5" t="n"/>
      <c r="C1491" s="5" t="n"/>
      <c r="D1491" s="5" t="n"/>
      <c r="E1491" s="5" t="n"/>
      <c r="F1491" s="6">
        <f>IF(C1491&amp;""="","",IFERROR(INDEX('الطلاب'!$B$6:$B$505,MATCH(C1491&amp;"",'الطلاب'!$A$6:$A$505,0))&amp;"","كود غير موجود"))</f>
        <v/>
      </c>
      <c r="G1491" s="6">
        <f>IF(OR(B1491&amp;""="",C1491&amp;""=""),"",IF(COUNTIFS('الطلاب'!$A$6:$A$505,C1491&amp;"",'الطلاب'!$D$6:$D$505,B1491&amp;"")=0,"الطالب غير مسجل في المجموعة",""))</f>
        <v/>
      </c>
    </row>
    <row r="1492">
      <c r="A1492" s="13" t="n"/>
      <c r="B1492" s="5" t="n"/>
      <c r="C1492" s="5" t="n"/>
      <c r="D1492" s="5" t="n"/>
      <c r="E1492" s="5" t="n"/>
      <c r="F1492" s="6">
        <f>IF(C1492&amp;""="","",IFERROR(INDEX('الطلاب'!$B$6:$B$505,MATCH(C1492&amp;"",'الطلاب'!$A$6:$A$505,0))&amp;"","كود غير موجود"))</f>
        <v/>
      </c>
      <c r="G1492" s="6">
        <f>IF(OR(B1492&amp;""="",C1492&amp;""=""),"",IF(COUNTIFS('الطلاب'!$A$6:$A$505,C1492&amp;"",'الطلاب'!$D$6:$D$505,B1492&amp;"")=0,"الطالب غير مسجل في المجموعة",""))</f>
        <v/>
      </c>
    </row>
    <row r="1493">
      <c r="A1493" s="13" t="n"/>
      <c r="B1493" s="5" t="n"/>
      <c r="C1493" s="5" t="n"/>
      <c r="D1493" s="5" t="n"/>
      <c r="E1493" s="5" t="n"/>
      <c r="F1493" s="6">
        <f>IF(C1493&amp;""="","",IFERROR(INDEX('الطلاب'!$B$6:$B$505,MATCH(C1493&amp;"",'الطلاب'!$A$6:$A$505,0))&amp;"","كود غير موجود"))</f>
        <v/>
      </c>
      <c r="G1493" s="6">
        <f>IF(OR(B1493&amp;""="",C1493&amp;""=""),"",IF(COUNTIFS('الطلاب'!$A$6:$A$505,C1493&amp;"",'الطلاب'!$D$6:$D$505,B1493&amp;"")=0,"الطالب غير مسجل في المجموعة",""))</f>
        <v/>
      </c>
    </row>
    <row r="1494">
      <c r="A1494" s="13" t="n"/>
      <c r="B1494" s="5" t="n"/>
      <c r="C1494" s="5" t="n"/>
      <c r="D1494" s="5" t="n"/>
      <c r="E1494" s="5" t="n"/>
      <c r="F1494" s="6">
        <f>IF(C1494&amp;""="","",IFERROR(INDEX('الطلاب'!$B$6:$B$505,MATCH(C1494&amp;"",'الطلاب'!$A$6:$A$505,0))&amp;"","كود غير موجود"))</f>
        <v/>
      </c>
      <c r="G1494" s="6">
        <f>IF(OR(B1494&amp;""="",C1494&amp;""=""),"",IF(COUNTIFS('الطلاب'!$A$6:$A$505,C1494&amp;"",'الطلاب'!$D$6:$D$505,B1494&amp;"")=0,"الطالب غير مسجل في المجموعة",""))</f>
        <v/>
      </c>
    </row>
    <row r="1495">
      <c r="A1495" s="13" t="n"/>
      <c r="B1495" s="5" t="n"/>
      <c r="C1495" s="5" t="n"/>
      <c r="D1495" s="5" t="n"/>
      <c r="E1495" s="5" t="n"/>
      <c r="F1495" s="6">
        <f>IF(C1495&amp;""="","",IFERROR(INDEX('الطلاب'!$B$6:$B$505,MATCH(C1495&amp;"",'الطلاب'!$A$6:$A$505,0))&amp;"","كود غير موجود"))</f>
        <v/>
      </c>
      <c r="G1495" s="6">
        <f>IF(OR(B1495&amp;""="",C1495&amp;""=""),"",IF(COUNTIFS('الطلاب'!$A$6:$A$505,C1495&amp;"",'الطلاب'!$D$6:$D$505,B1495&amp;"")=0,"الطالب غير مسجل في المجموعة",""))</f>
        <v/>
      </c>
    </row>
    <row r="1496">
      <c r="A1496" s="13" t="n"/>
      <c r="B1496" s="5" t="n"/>
      <c r="C1496" s="5" t="n"/>
      <c r="D1496" s="5" t="n"/>
      <c r="E1496" s="5" t="n"/>
      <c r="F1496" s="6">
        <f>IF(C1496&amp;""="","",IFERROR(INDEX('الطلاب'!$B$6:$B$505,MATCH(C1496&amp;"",'الطلاب'!$A$6:$A$505,0))&amp;"","كود غير موجود"))</f>
        <v/>
      </c>
      <c r="G1496" s="6">
        <f>IF(OR(B1496&amp;""="",C1496&amp;""=""),"",IF(COUNTIFS('الطلاب'!$A$6:$A$505,C1496&amp;"",'الطلاب'!$D$6:$D$505,B1496&amp;"")=0,"الطالب غير مسجل في المجموعة",""))</f>
        <v/>
      </c>
    </row>
    <row r="1497">
      <c r="A1497" s="13" t="n"/>
      <c r="B1497" s="5" t="n"/>
      <c r="C1497" s="5" t="n"/>
      <c r="D1497" s="5" t="n"/>
      <c r="E1497" s="5" t="n"/>
      <c r="F1497" s="6">
        <f>IF(C1497&amp;""="","",IFERROR(INDEX('الطلاب'!$B$6:$B$505,MATCH(C1497&amp;"",'الطلاب'!$A$6:$A$505,0))&amp;"","كود غير موجود"))</f>
        <v/>
      </c>
      <c r="G1497" s="6">
        <f>IF(OR(B1497&amp;""="",C1497&amp;""=""),"",IF(COUNTIFS('الطلاب'!$A$6:$A$505,C1497&amp;"",'الطلاب'!$D$6:$D$505,B1497&amp;"")=0,"الطالب غير مسجل في المجموعة",""))</f>
        <v/>
      </c>
    </row>
    <row r="1498">
      <c r="A1498" s="13" t="n"/>
      <c r="B1498" s="5" t="n"/>
      <c r="C1498" s="5" t="n"/>
      <c r="D1498" s="5" t="n"/>
      <c r="E1498" s="5" t="n"/>
      <c r="F1498" s="6">
        <f>IF(C1498&amp;""="","",IFERROR(INDEX('الطلاب'!$B$6:$B$505,MATCH(C1498&amp;"",'الطلاب'!$A$6:$A$505,0))&amp;"","كود غير موجود"))</f>
        <v/>
      </c>
      <c r="G1498" s="6">
        <f>IF(OR(B1498&amp;""="",C1498&amp;""=""),"",IF(COUNTIFS('الطلاب'!$A$6:$A$505,C1498&amp;"",'الطلاب'!$D$6:$D$505,B1498&amp;"")=0,"الطالب غير مسجل في المجموعة",""))</f>
        <v/>
      </c>
    </row>
    <row r="1499">
      <c r="A1499" s="13" t="n"/>
      <c r="B1499" s="5" t="n"/>
      <c r="C1499" s="5" t="n"/>
      <c r="D1499" s="5" t="n"/>
      <c r="E1499" s="5" t="n"/>
      <c r="F1499" s="6">
        <f>IF(C1499&amp;""="","",IFERROR(INDEX('الطلاب'!$B$6:$B$505,MATCH(C1499&amp;"",'الطلاب'!$A$6:$A$505,0))&amp;"","كود غير موجود"))</f>
        <v/>
      </c>
      <c r="G1499" s="6">
        <f>IF(OR(B1499&amp;""="",C1499&amp;""=""),"",IF(COUNTIFS('الطلاب'!$A$6:$A$505,C1499&amp;"",'الطلاب'!$D$6:$D$505,B1499&amp;"")=0,"الطالب غير مسجل في المجموعة",""))</f>
        <v/>
      </c>
    </row>
    <row r="1500">
      <c r="A1500" s="13" t="n"/>
      <c r="B1500" s="5" t="n"/>
      <c r="C1500" s="5" t="n"/>
      <c r="D1500" s="5" t="n"/>
      <c r="E1500" s="5" t="n"/>
      <c r="F1500" s="6">
        <f>IF(C1500&amp;""="","",IFERROR(INDEX('الطلاب'!$B$6:$B$505,MATCH(C1500&amp;"",'الطلاب'!$A$6:$A$505,0))&amp;"","كود غير موجود"))</f>
        <v/>
      </c>
      <c r="G1500" s="6">
        <f>IF(OR(B1500&amp;""="",C1500&amp;""=""),"",IF(COUNTIFS('الطلاب'!$A$6:$A$505,C1500&amp;"",'الطلاب'!$D$6:$D$505,B1500&amp;"")=0,"الطالب غير مسجل في المجموعة",""))</f>
        <v/>
      </c>
    </row>
    <row r="1501">
      <c r="A1501" s="13" t="n"/>
      <c r="B1501" s="5" t="n"/>
      <c r="C1501" s="5" t="n"/>
      <c r="D1501" s="5" t="n"/>
      <c r="E1501" s="5" t="n"/>
      <c r="F1501" s="6">
        <f>IF(C1501&amp;""="","",IFERROR(INDEX('الطلاب'!$B$6:$B$505,MATCH(C1501&amp;"",'الطلاب'!$A$6:$A$505,0))&amp;"","كود غير موجود"))</f>
        <v/>
      </c>
      <c r="G1501" s="6">
        <f>IF(OR(B1501&amp;""="",C1501&amp;""=""),"",IF(COUNTIFS('الطلاب'!$A$6:$A$505,C1501&amp;"",'الطلاب'!$D$6:$D$505,B1501&amp;"")=0,"الطالب غير مسجل في المجموعة",""))</f>
        <v/>
      </c>
    </row>
    <row r="1502">
      <c r="A1502" s="13" t="n"/>
      <c r="B1502" s="5" t="n"/>
      <c r="C1502" s="5" t="n"/>
      <c r="D1502" s="5" t="n"/>
      <c r="E1502" s="5" t="n"/>
      <c r="F1502" s="6">
        <f>IF(C1502&amp;""="","",IFERROR(INDEX('الطلاب'!$B$6:$B$505,MATCH(C1502&amp;"",'الطلاب'!$A$6:$A$505,0))&amp;"","كود غير موجود"))</f>
        <v/>
      </c>
      <c r="G1502" s="6">
        <f>IF(OR(B1502&amp;""="",C1502&amp;""=""),"",IF(COUNTIFS('الطلاب'!$A$6:$A$505,C1502&amp;"",'الطلاب'!$D$6:$D$505,B1502&amp;"")=0,"الطالب غير مسجل في المجموعة",""))</f>
        <v/>
      </c>
    </row>
    <row r="1503">
      <c r="A1503" s="13" t="n"/>
      <c r="B1503" s="5" t="n"/>
      <c r="C1503" s="5" t="n"/>
      <c r="D1503" s="5" t="n"/>
      <c r="E1503" s="5" t="n"/>
      <c r="F1503" s="6">
        <f>IF(C1503&amp;""="","",IFERROR(INDEX('الطلاب'!$B$6:$B$505,MATCH(C1503&amp;"",'الطلاب'!$A$6:$A$505,0))&amp;"","كود غير موجود"))</f>
        <v/>
      </c>
      <c r="G1503" s="6">
        <f>IF(OR(B1503&amp;""="",C1503&amp;""=""),"",IF(COUNTIFS('الطلاب'!$A$6:$A$505,C1503&amp;"",'الطلاب'!$D$6:$D$505,B1503&amp;"")=0,"الطالب غير مسجل في المجموعة",""))</f>
        <v/>
      </c>
    </row>
    <row r="1504">
      <c r="A1504" s="13" t="n"/>
      <c r="B1504" s="5" t="n"/>
      <c r="C1504" s="5" t="n"/>
      <c r="D1504" s="5" t="n"/>
      <c r="E1504" s="5" t="n"/>
      <c r="F1504" s="6">
        <f>IF(C1504&amp;""="","",IFERROR(INDEX('الطلاب'!$B$6:$B$505,MATCH(C1504&amp;"",'الطلاب'!$A$6:$A$505,0))&amp;"","كود غير موجود"))</f>
        <v/>
      </c>
      <c r="G1504" s="6">
        <f>IF(OR(B1504&amp;""="",C1504&amp;""=""),"",IF(COUNTIFS('الطلاب'!$A$6:$A$505,C1504&amp;"",'الطلاب'!$D$6:$D$505,B1504&amp;"")=0,"الطالب غير مسجل في المجموعة",""))</f>
        <v/>
      </c>
    </row>
    <row r="1505">
      <c r="A1505" s="13" t="n"/>
      <c r="B1505" s="5" t="n"/>
      <c r="C1505" s="5" t="n"/>
      <c r="D1505" s="5" t="n"/>
      <c r="E1505" s="5" t="n"/>
      <c r="F1505" s="6">
        <f>IF(C1505&amp;""="","",IFERROR(INDEX('الطلاب'!$B$6:$B$505,MATCH(C1505&amp;"",'الطلاب'!$A$6:$A$505,0))&amp;"","كود غير موجود"))</f>
        <v/>
      </c>
      <c r="G1505" s="6">
        <f>IF(OR(B1505&amp;""="",C1505&amp;""=""),"",IF(COUNTIFS('الطلاب'!$A$6:$A$505,C1505&amp;"",'الطلاب'!$D$6:$D$505,B1505&amp;"")=0,"الطالب غير مسجل في المجموعة",""))</f>
        <v/>
      </c>
    </row>
    <row r="1506">
      <c r="A1506" s="13" t="n"/>
      <c r="B1506" s="5" t="n"/>
      <c r="C1506" s="5" t="n"/>
      <c r="D1506" s="5" t="n"/>
      <c r="E1506" s="5" t="n"/>
      <c r="F1506" s="6">
        <f>IF(C1506&amp;""="","",IFERROR(INDEX('الطلاب'!$B$6:$B$505,MATCH(C1506&amp;"",'الطلاب'!$A$6:$A$505,0))&amp;"","كود غير موجود"))</f>
        <v/>
      </c>
      <c r="G1506" s="6">
        <f>IF(OR(B1506&amp;""="",C1506&amp;""=""),"",IF(COUNTIFS('الطلاب'!$A$6:$A$505,C1506&amp;"",'الطلاب'!$D$6:$D$505,B1506&amp;"")=0,"الطالب غير مسجل في المجموعة",""))</f>
        <v/>
      </c>
    </row>
    <row r="1507">
      <c r="A1507" s="13" t="n"/>
      <c r="B1507" s="5" t="n"/>
      <c r="C1507" s="5" t="n"/>
      <c r="D1507" s="5" t="n"/>
      <c r="E1507" s="5" t="n"/>
      <c r="F1507" s="6">
        <f>IF(C1507&amp;""="","",IFERROR(INDEX('الطلاب'!$B$6:$B$505,MATCH(C1507&amp;"",'الطلاب'!$A$6:$A$505,0))&amp;"","كود غير موجود"))</f>
        <v/>
      </c>
      <c r="G1507" s="6">
        <f>IF(OR(B1507&amp;""="",C1507&amp;""=""),"",IF(COUNTIFS('الطلاب'!$A$6:$A$505,C1507&amp;"",'الطلاب'!$D$6:$D$505,B1507&amp;"")=0,"الطالب غير مسجل في المجموعة",""))</f>
        <v/>
      </c>
    </row>
    <row r="1508">
      <c r="A1508" s="13" t="n"/>
      <c r="B1508" s="5" t="n"/>
      <c r="C1508" s="5" t="n"/>
      <c r="D1508" s="5" t="n"/>
      <c r="E1508" s="5" t="n"/>
      <c r="F1508" s="6">
        <f>IF(C1508&amp;""="","",IFERROR(INDEX('الطلاب'!$B$6:$B$505,MATCH(C1508&amp;"",'الطلاب'!$A$6:$A$505,0))&amp;"","كود غير موجود"))</f>
        <v/>
      </c>
      <c r="G1508" s="6">
        <f>IF(OR(B1508&amp;""="",C1508&amp;""=""),"",IF(COUNTIFS('الطلاب'!$A$6:$A$505,C1508&amp;"",'الطلاب'!$D$6:$D$505,B1508&amp;"")=0,"الطالب غير مسجل في المجموعة",""))</f>
        <v/>
      </c>
    </row>
    <row r="1509">
      <c r="A1509" s="13" t="n"/>
      <c r="B1509" s="5" t="n"/>
      <c r="C1509" s="5" t="n"/>
      <c r="D1509" s="5" t="n"/>
      <c r="E1509" s="5" t="n"/>
      <c r="F1509" s="6">
        <f>IF(C1509&amp;""="","",IFERROR(INDEX('الطلاب'!$B$6:$B$505,MATCH(C1509&amp;"",'الطلاب'!$A$6:$A$505,0))&amp;"","كود غير موجود"))</f>
        <v/>
      </c>
      <c r="G1509" s="6">
        <f>IF(OR(B1509&amp;""="",C1509&amp;""=""),"",IF(COUNTIFS('الطلاب'!$A$6:$A$505,C1509&amp;"",'الطلاب'!$D$6:$D$505,B1509&amp;"")=0,"الطالب غير مسجل في المجموعة",""))</f>
        <v/>
      </c>
    </row>
    <row r="1510">
      <c r="A1510" s="13" t="n"/>
      <c r="B1510" s="5" t="n"/>
      <c r="C1510" s="5" t="n"/>
      <c r="D1510" s="5" t="n"/>
      <c r="E1510" s="5" t="n"/>
      <c r="F1510" s="6">
        <f>IF(C1510&amp;""="","",IFERROR(INDEX('الطلاب'!$B$6:$B$505,MATCH(C1510&amp;"",'الطلاب'!$A$6:$A$505,0))&amp;"","كود غير موجود"))</f>
        <v/>
      </c>
      <c r="G1510" s="6">
        <f>IF(OR(B1510&amp;""="",C1510&amp;""=""),"",IF(COUNTIFS('الطلاب'!$A$6:$A$505,C1510&amp;"",'الطلاب'!$D$6:$D$505,B1510&amp;"")=0,"الطالب غير مسجل في المجموعة",""))</f>
        <v/>
      </c>
    </row>
    <row r="1511">
      <c r="A1511" s="13" t="n"/>
      <c r="B1511" s="5" t="n"/>
      <c r="C1511" s="5" t="n"/>
      <c r="D1511" s="5" t="n"/>
      <c r="E1511" s="5" t="n"/>
      <c r="F1511" s="6">
        <f>IF(C1511&amp;""="","",IFERROR(INDEX('الطلاب'!$B$6:$B$505,MATCH(C1511&amp;"",'الطلاب'!$A$6:$A$505,0))&amp;"","كود غير موجود"))</f>
        <v/>
      </c>
      <c r="G1511" s="6">
        <f>IF(OR(B1511&amp;""="",C1511&amp;""=""),"",IF(COUNTIFS('الطلاب'!$A$6:$A$505,C1511&amp;"",'الطلاب'!$D$6:$D$505,B1511&amp;"")=0,"الطالب غير مسجل في المجموعة",""))</f>
        <v/>
      </c>
    </row>
    <row r="1512">
      <c r="A1512" s="13" t="n"/>
      <c r="B1512" s="5" t="n"/>
      <c r="C1512" s="5" t="n"/>
      <c r="D1512" s="5" t="n"/>
      <c r="E1512" s="5" t="n"/>
      <c r="F1512" s="6">
        <f>IF(C1512&amp;""="","",IFERROR(INDEX('الطلاب'!$B$6:$B$505,MATCH(C1512&amp;"",'الطلاب'!$A$6:$A$505,0))&amp;"","كود غير موجود"))</f>
        <v/>
      </c>
      <c r="G1512" s="6">
        <f>IF(OR(B1512&amp;""="",C1512&amp;""=""),"",IF(COUNTIFS('الطلاب'!$A$6:$A$505,C1512&amp;"",'الطلاب'!$D$6:$D$505,B1512&amp;"")=0,"الطالب غير مسجل في المجموعة",""))</f>
        <v/>
      </c>
    </row>
    <row r="1513">
      <c r="A1513" s="13" t="n"/>
      <c r="B1513" s="5" t="n"/>
      <c r="C1513" s="5" t="n"/>
      <c r="D1513" s="5" t="n"/>
      <c r="E1513" s="5" t="n"/>
      <c r="F1513" s="6">
        <f>IF(C1513&amp;""="","",IFERROR(INDEX('الطلاب'!$B$6:$B$505,MATCH(C1513&amp;"",'الطلاب'!$A$6:$A$505,0))&amp;"","كود غير موجود"))</f>
        <v/>
      </c>
      <c r="G1513" s="6">
        <f>IF(OR(B1513&amp;""="",C1513&amp;""=""),"",IF(COUNTIFS('الطلاب'!$A$6:$A$505,C1513&amp;"",'الطلاب'!$D$6:$D$505,B1513&amp;"")=0,"الطالب غير مسجل في المجموعة",""))</f>
        <v/>
      </c>
    </row>
    <row r="1514">
      <c r="A1514" s="13" t="n"/>
      <c r="B1514" s="5" t="n"/>
      <c r="C1514" s="5" t="n"/>
      <c r="D1514" s="5" t="n"/>
      <c r="E1514" s="5" t="n"/>
      <c r="F1514" s="6">
        <f>IF(C1514&amp;""="","",IFERROR(INDEX('الطلاب'!$B$6:$B$505,MATCH(C1514&amp;"",'الطلاب'!$A$6:$A$505,0))&amp;"","كود غير موجود"))</f>
        <v/>
      </c>
      <c r="G1514" s="6">
        <f>IF(OR(B1514&amp;""="",C1514&amp;""=""),"",IF(COUNTIFS('الطلاب'!$A$6:$A$505,C1514&amp;"",'الطلاب'!$D$6:$D$505,B1514&amp;"")=0,"الطالب غير مسجل في المجموعة",""))</f>
        <v/>
      </c>
    </row>
    <row r="1515">
      <c r="A1515" s="13" t="n"/>
      <c r="B1515" s="5" t="n"/>
      <c r="C1515" s="5" t="n"/>
      <c r="D1515" s="5" t="n"/>
      <c r="E1515" s="5" t="n"/>
      <c r="F1515" s="6">
        <f>IF(C1515&amp;""="","",IFERROR(INDEX('الطلاب'!$B$6:$B$505,MATCH(C1515&amp;"",'الطلاب'!$A$6:$A$505,0))&amp;"","كود غير موجود"))</f>
        <v/>
      </c>
      <c r="G1515" s="6">
        <f>IF(OR(B1515&amp;""="",C1515&amp;""=""),"",IF(COUNTIFS('الطلاب'!$A$6:$A$505,C1515&amp;"",'الطلاب'!$D$6:$D$505,B1515&amp;"")=0,"الطالب غير مسجل في المجموعة",""))</f>
        <v/>
      </c>
    </row>
    <row r="1516">
      <c r="A1516" s="13" t="n"/>
      <c r="B1516" s="5" t="n"/>
      <c r="C1516" s="5" t="n"/>
      <c r="D1516" s="5" t="n"/>
      <c r="E1516" s="5" t="n"/>
      <c r="F1516" s="6">
        <f>IF(C1516&amp;""="","",IFERROR(INDEX('الطلاب'!$B$6:$B$505,MATCH(C1516&amp;"",'الطلاب'!$A$6:$A$505,0))&amp;"","كود غير موجود"))</f>
        <v/>
      </c>
      <c r="G1516" s="6">
        <f>IF(OR(B1516&amp;""="",C1516&amp;""=""),"",IF(COUNTIFS('الطلاب'!$A$6:$A$505,C1516&amp;"",'الطلاب'!$D$6:$D$505,B1516&amp;"")=0,"الطالب غير مسجل في المجموعة",""))</f>
        <v/>
      </c>
    </row>
    <row r="1517">
      <c r="A1517" s="13" t="n"/>
      <c r="B1517" s="5" t="n"/>
      <c r="C1517" s="5" t="n"/>
      <c r="D1517" s="5" t="n"/>
      <c r="E1517" s="5" t="n"/>
      <c r="F1517" s="6">
        <f>IF(C1517&amp;""="","",IFERROR(INDEX('الطلاب'!$B$6:$B$505,MATCH(C1517&amp;"",'الطلاب'!$A$6:$A$505,0))&amp;"","كود غير موجود"))</f>
        <v/>
      </c>
      <c r="G1517" s="6">
        <f>IF(OR(B1517&amp;""="",C1517&amp;""=""),"",IF(COUNTIFS('الطلاب'!$A$6:$A$505,C1517&amp;"",'الطلاب'!$D$6:$D$505,B1517&amp;"")=0,"الطالب غير مسجل في المجموعة",""))</f>
        <v/>
      </c>
    </row>
    <row r="1518">
      <c r="A1518" s="13" t="n"/>
      <c r="B1518" s="5" t="n"/>
      <c r="C1518" s="5" t="n"/>
      <c r="D1518" s="5" t="n"/>
      <c r="E1518" s="5" t="n"/>
      <c r="F1518" s="6">
        <f>IF(C1518&amp;""="","",IFERROR(INDEX('الطلاب'!$B$6:$B$505,MATCH(C1518&amp;"",'الطلاب'!$A$6:$A$505,0))&amp;"","كود غير موجود"))</f>
        <v/>
      </c>
      <c r="G1518" s="6">
        <f>IF(OR(B1518&amp;""="",C1518&amp;""=""),"",IF(COUNTIFS('الطلاب'!$A$6:$A$505,C1518&amp;"",'الطلاب'!$D$6:$D$505,B1518&amp;"")=0,"الطالب غير مسجل في المجموعة",""))</f>
        <v/>
      </c>
    </row>
    <row r="1519">
      <c r="A1519" s="13" t="n"/>
      <c r="B1519" s="5" t="n"/>
      <c r="C1519" s="5" t="n"/>
      <c r="D1519" s="5" t="n"/>
      <c r="E1519" s="5" t="n"/>
      <c r="F1519" s="6">
        <f>IF(C1519&amp;""="","",IFERROR(INDEX('الطلاب'!$B$6:$B$505,MATCH(C1519&amp;"",'الطلاب'!$A$6:$A$505,0))&amp;"","كود غير موجود"))</f>
        <v/>
      </c>
      <c r="G1519" s="6">
        <f>IF(OR(B1519&amp;""="",C1519&amp;""=""),"",IF(COUNTIFS('الطلاب'!$A$6:$A$505,C1519&amp;"",'الطلاب'!$D$6:$D$505,B1519&amp;"")=0,"الطالب غير مسجل في المجموعة",""))</f>
        <v/>
      </c>
    </row>
    <row r="1520">
      <c r="A1520" s="13" t="n"/>
      <c r="B1520" s="5" t="n"/>
      <c r="C1520" s="5" t="n"/>
      <c r="D1520" s="5" t="n"/>
      <c r="E1520" s="5" t="n"/>
      <c r="F1520" s="6">
        <f>IF(C1520&amp;""="","",IFERROR(INDEX('الطلاب'!$B$6:$B$505,MATCH(C1520&amp;"",'الطلاب'!$A$6:$A$505,0))&amp;"","كود غير موجود"))</f>
        <v/>
      </c>
      <c r="G1520" s="6">
        <f>IF(OR(B1520&amp;""="",C1520&amp;""=""),"",IF(COUNTIFS('الطلاب'!$A$6:$A$505,C1520&amp;"",'الطلاب'!$D$6:$D$505,B1520&amp;"")=0,"الطالب غير مسجل في المجموعة",""))</f>
        <v/>
      </c>
    </row>
    <row r="1521">
      <c r="A1521" s="13" t="n"/>
      <c r="B1521" s="5" t="n"/>
      <c r="C1521" s="5" t="n"/>
      <c r="D1521" s="5" t="n"/>
      <c r="E1521" s="5" t="n"/>
      <c r="F1521" s="6">
        <f>IF(C1521&amp;""="","",IFERROR(INDEX('الطلاب'!$B$6:$B$505,MATCH(C1521&amp;"",'الطلاب'!$A$6:$A$505,0))&amp;"","كود غير موجود"))</f>
        <v/>
      </c>
      <c r="G1521" s="6">
        <f>IF(OR(B1521&amp;""="",C1521&amp;""=""),"",IF(COUNTIFS('الطلاب'!$A$6:$A$505,C1521&amp;"",'الطلاب'!$D$6:$D$505,B1521&amp;"")=0,"الطالب غير مسجل في المجموعة",""))</f>
        <v/>
      </c>
    </row>
    <row r="1522">
      <c r="A1522" s="13" t="n"/>
      <c r="B1522" s="5" t="n"/>
      <c r="C1522" s="5" t="n"/>
      <c r="D1522" s="5" t="n"/>
      <c r="E1522" s="5" t="n"/>
      <c r="F1522" s="6">
        <f>IF(C1522&amp;""="","",IFERROR(INDEX('الطلاب'!$B$6:$B$505,MATCH(C1522&amp;"",'الطلاب'!$A$6:$A$505,0))&amp;"","كود غير موجود"))</f>
        <v/>
      </c>
      <c r="G1522" s="6">
        <f>IF(OR(B1522&amp;""="",C1522&amp;""=""),"",IF(COUNTIFS('الطلاب'!$A$6:$A$505,C1522&amp;"",'الطلاب'!$D$6:$D$505,B1522&amp;"")=0,"الطالب غير مسجل في المجموعة",""))</f>
        <v/>
      </c>
    </row>
    <row r="1523">
      <c r="A1523" s="13" t="n"/>
      <c r="B1523" s="5" t="n"/>
      <c r="C1523" s="5" t="n"/>
      <c r="D1523" s="5" t="n"/>
      <c r="E1523" s="5" t="n"/>
      <c r="F1523" s="6">
        <f>IF(C1523&amp;""="","",IFERROR(INDEX('الطلاب'!$B$6:$B$505,MATCH(C1523&amp;"",'الطلاب'!$A$6:$A$505,0))&amp;"","كود غير موجود"))</f>
        <v/>
      </c>
      <c r="G1523" s="6">
        <f>IF(OR(B1523&amp;""="",C1523&amp;""=""),"",IF(COUNTIFS('الطلاب'!$A$6:$A$505,C1523&amp;"",'الطلاب'!$D$6:$D$505,B1523&amp;"")=0,"الطالب غير مسجل في المجموعة",""))</f>
        <v/>
      </c>
    </row>
    <row r="1524">
      <c r="A1524" s="13" t="n"/>
      <c r="B1524" s="5" t="n"/>
      <c r="C1524" s="5" t="n"/>
      <c r="D1524" s="5" t="n"/>
      <c r="E1524" s="5" t="n"/>
      <c r="F1524" s="6">
        <f>IF(C1524&amp;""="","",IFERROR(INDEX('الطلاب'!$B$6:$B$505,MATCH(C1524&amp;"",'الطلاب'!$A$6:$A$505,0))&amp;"","كود غير موجود"))</f>
        <v/>
      </c>
      <c r="G1524" s="6">
        <f>IF(OR(B1524&amp;""="",C1524&amp;""=""),"",IF(COUNTIFS('الطلاب'!$A$6:$A$505,C1524&amp;"",'الطلاب'!$D$6:$D$505,B1524&amp;"")=0,"الطالب غير مسجل في المجموعة",""))</f>
        <v/>
      </c>
    </row>
    <row r="1525">
      <c r="A1525" s="13" t="n"/>
      <c r="B1525" s="5" t="n"/>
      <c r="C1525" s="5" t="n"/>
      <c r="D1525" s="5" t="n"/>
      <c r="E1525" s="5" t="n"/>
      <c r="F1525" s="6">
        <f>IF(C1525&amp;""="","",IFERROR(INDEX('الطلاب'!$B$6:$B$505,MATCH(C1525&amp;"",'الطلاب'!$A$6:$A$505,0))&amp;"","كود غير موجود"))</f>
        <v/>
      </c>
      <c r="G1525" s="6">
        <f>IF(OR(B1525&amp;""="",C1525&amp;""=""),"",IF(COUNTIFS('الطلاب'!$A$6:$A$505,C1525&amp;"",'الطلاب'!$D$6:$D$505,B1525&amp;"")=0,"الطالب غير مسجل في المجموعة",""))</f>
        <v/>
      </c>
    </row>
    <row r="1526">
      <c r="A1526" s="13" t="n"/>
      <c r="B1526" s="5" t="n"/>
      <c r="C1526" s="5" t="n"/>
      <c r="D1526" s="5" t="n"/>
      <c r="E1526" s="5" t="n"/>
      <c r="F1526" s="6">
        <f>IF(C1526&amp;""="","",IFERROR(INDEX('الطلاب'!$B$6:$B$505,MATCH(C1526&amp;"",'الطلاب'!$A$6:$A$505,0))&amp;"","كود غير موجود"))</f>
        <v/>
      </c>
      <c r="G1526" s="6">
        <f>IF(OR(B1526&amp;""="",C1526&amp;""=""),"",IF(COUNTIFS('الطلاب'!$A$6:$A$505,C1526&amp;"",'الطلاب'!$D$6:$D$505,B1526&amp;"")=0,"الطالب غير مسجل في المجموعة",""))</f>
        <v/>
      </c>
    </row>
    <row r="1527">
      <c r="A1527" s="13" t="n"/>
      <c r="B1527" s="5" t="n"/>
      <c r="C1527" s="5" t="n"/>
      <c r="D1527" s="5" t="n"/>
      <c r="E1527" s="5" t="n"/>
      <c r="F1527" s="6">
        <f>IF(C1527&amp;""="","",IFERROR(INDEX('الطلاب'!$B$6:$B$505,MATCH(C1527&amp;"",'الطلاب'!$A$6:$A$505,0))&amp;"","كود غير موجود"))</f>
        <v/>
      </c>
      <c r="G1527" s="6">
        <f>IF(OR(B1527&amp;""="",C1527&amp;""=""),"",IF(COUNTIFS('الطلاب'!$A$6:$A$505,C1527&amp;"",'الطلاب'!$D$6:$D$505,B1527&amp;"")=0,"الطالب غير مسجل في المجموعة",""))</f>
        <v/>
      </c>
    </row>
    <row r="1528">
      <c r="A1528" s="13" t="n"/>
      <c r="B1528" s="5" t="n"/>
      <c r="C1528" s="5" t="n"/>
      <c r="D1528" s="5" t="n"/>
      <c r="E1528" s="5" t="n"/>
      <c r="F1528" s="6">
        <f>IF(C1528&amp;""="","",IFERROR(INDEX('الطلاب'!$B$6:$B$505,MATCH(C1528&amp;"",'الطلاب'!$A$6:$A$505,0))&amp;"","كود غير موجود"))</f>
        <v/>
      </c>
      <c r="G1528" s="6">
        <f>IF(OR(B1528&amp;""="",C1528&amp;""=""),"",IF(COUNTIFS('الطلاب'!$A$6:$A$505,C1528&amp;"",'الطلاب'!$D$6:$D$505,B1528&amp;"")=0,"الطالب غير مسجل في المجموعة",""))</f>
        <v/>
      </c>
    </row>
    <row r="1529">
      <c r="A1529" s="13" t="n"/>
      <c r="B1529" s="5" t="n"/>
      <c r="C1529" s="5" t="n"/>
      <c r="D1529" s="5" t="n"/>
      <c r="E1529" s="5" t="n"/>
      <c r="F1529" s="6">
        <f>IF(C1529&amp;""="","",IFERROR(INDEX('الطلاب'!$B$6:$B$505,MATCH(C1529&amp;"",'الطلاب'!$A$6:$A$505,0))&amp;"","كود غير موجود"))</f>
        <v/>
      </c>
      <c r="G1529" s="6">
        <f>IF(OR(B1529&amp;""="",C1529&amp;""=""),"",IF(COUNTIFS('الطلاب'!$A$6:$A$505,C1529&amp;"",'الطلاب'!$D$6:$D$505,B1529&amp;"")=0,"الطالب غير مسجل في المجموعة",""))</f>
        <v/>
      </c>
    </row>
    <row r="1530">
      <c r="A1530" s="13" t="n"/>
      <c r="B1530" s="5" t="n"/>
      <c r="C1530" s="5" t="n"/>
      <c r="D1530" s="5" t="n"/>
      <c r="E1530" s="5" t="n"/>
      <c r="F1530" s="6">
        <f>IF(C1530&amp;""="","",IFERROR(INDEX('الطلاب'!$B$6:$B$505,MATCH(C1530&amp;"",'الطلاب'!$A$6:$A$505,0))&amp;"","كود غير موجود"))</f>
        <v/>
      </c>
      <c r="G1530" s="6">
        <f>IF(OR(B1530&amp;""="",C1530&amp;""=""),"",IF(COUNTIFS('الطلاب'!$A$6:$A$505,C1530&amp;"",'الطلاب'!$D$6:$D$505,B1530&amp;"")=0,"الطالب غير مسجل في المجموعة",""))</f>
        <v/>
      </c>
    </row>
    <row r="1531">
      <c r="A1531" s="13" t="n"/>
      <c r="B1531" s="5" t="n"/>
      <c r="C1531" s="5" t="n"/>
      <c r="D1531" s="5" t="n"/>
      <c r="E1531" s="5" t="n"/>
      <c r="F1531" s="6">
        <f>IF(C1531&amp;""="","",IFERROR(INDEX('الطلاب'!$B$6:$B$505,MATCH(C1531&amp;"",'الطلاب'!$A$6:$A$505,0))&amp;"","كود غير موجود"))</f>
        <v/>
      </c>
      <c r="G1531" s="6">
        <f>IF(OR(B1531&amp;""="",C1531&amp;""=""),"",IF(COUNTIFS('الطلاب'!$A$6:$A$505,C1531&amp;"",'الطلاب'!$D$6:$D$505,B1531&amp;"")=0,"الطالب غير مسجل في المجموعة",""))</f>
        <v/>
      </c>
    </row>
    <row r="1532">
      <c r="A1532" s="13" t="n"/>
      <c r="B1532" s="5" t="n"/>
      <c r="C1532" s="5" t="n"/>
      <c r="D1532" s="5" t="n"/>
      <c r="E1532" s="5" t="n"/>
      <c r="F1532" s="6">
        <f>IF(C1532&amp;""="","",IFERROR(INDEX('الطلاب'!$B$6:$B$505,MATCH(C1532&amp;"",'الطلاب'!$A$6:$A$505,0))&amp;"","كود غير موجود"))</f>
        <v/>
      </c>
      <c r="G1532" s="6">
        <f>IF(OR(B1532&amp;""="",C1532&amp;""=""),"",IF(COUNTIFS('الطلاب'!$A$6:$A$505,C1532&amp;"",'الطلاب'!$D$6:$D$505,B1532&amp;"")=0,"الطالب غير مسجل في المجموعة",""))</f>
        <v/>
      </c>
    </row>
    <row r="1533">
      <c r="A1533" s="13" t="n"/>
      <c r="B1533" s="5" t="n"/>
      <c r="C1533" s="5" t="n"/>
      <c r="D1533" s="5" t="n"/>
      <c r="E1533" s="5" t="n"/>
      <c r="F1533" s="6">
        <f>IF(C1533&amp;""="","",IFERROR(INDEX('الطلاب'!$B$6:$B$505,MATCH(C1533&amp;"",'الطلاب'!$A$6:$A$505,0))&amp;"","كود غير موجود"))</f>
        <v/>
      </c>
      <c r="G1533" s="6">
        <f>IF(OR(B1533&amp;""="",C1533&amp;""=""),"",IF(COUNTIFS('الطلاب'!$A$6:$A$505,C1533&amp;"",'الطلاب'!$D$6:$D$505,B1533&amp;"")=0,"الطالب غير مسجل في المجموعة",""))</f>
        <v/>
      </c>
    </row>
    <row r="1534">
      <c r="A1534" s="13" t="n"/>
      <c r="B1534" s="5" t="n"/>
      <c r="C1534" s="5" t="n"/>
      <c r="D1534" s="5" t="n"/>
      <c r="E1534" s="5" t="n"/>
      <c r="F1534" s="6">
        <f>IF(C1534&amp;""="","",IFERROR(INDEX('الطلاب'!$B$6:$B$505,MATCH(C1534&amp;"",'الطلاب'!$A$6:$A$505,0))&amp;"","كود غير موجود"))</f>
        <v/>
      </c>
      <c r="G1534" s="6">
        <f>IF(OR(B1534&amp;""="",C1534&amp;""=""),"",IF(COUNTIFS('الطلاب'!$A$6:$A$505,C1534&amp;"",'الطلاب'!$D$6:$D$505,B1534&amp;"")=0,"الطالب غير مسجل في المجموعة",""))</f>
        <v/>
      </c>
    </row>
    <row r="1535">
      <c r="A1535" s="13" t="n"/>
      <c r="B1535" s="5" t="n"/>
      <c r="C1535" s="5" t="n"/>
      <c r="D1535" s="5" t="n"/>
      <c r="E1535" s="5" t="n"/>
      <c r="F1535" s="6">
        <f>IF(C1535&amp;""="","",IFERROR(INDEX('الطلاب'!$B$6:$B$505,MATCH(C1535&amp;"",'الطلاب'!$A$6:$A$505,0))&amp;"","كود غير موجود"))</f>
        <v/>
      </c>
      <c r="G1535" s="6">
        <f>IF(OR(B1535&amp;""="",C1535&amp;""=""),"",IF(COUNTIFS('الطلاب'!$A$6:$A$505,C1535&amp;"",'الطلاب'!$D$6:$D$505,B1535&amp;"")=0,"الطالب غير مسجل في المجموعة",""))</f>
        <v/>
      </c>
    </row>
    <row r="1536">
      <c r="A1536" s="13" t="n"/>
      <c r="B1536" s="5" t="n"/>
      <c r="C1536" s="5" t="n"/>
      <c r="D1536" s="5" t="n"/>
      <c r="E1536" s="5" t="n"/>
      <c r="F1536" s="6">
        <f>IF(C1536&amp;""="","",IFERROR(INDEX('الطلاب'!$B$6:$B$505,MATCH(C1536&amp;"",'الطلاب'!$A$6:$A$505,0))&amp;"","كود غير موجود"))</f>
        <v/>
      </c>
      <c r="G1536" s="6">
        <f>IF(OR(B1536&amp;""="",C1536&amp;""=""),"",IF(COUNTIFS('الطلاب'!$A$6:$A$505,C1536&amp;"",'الطلاب'!$D$6:$D$505,B1536&amp;"")=0,"الطالب غير مسجل في المجموعة",""))</f>
        <v/>
      </c>
    </row>
    <row r="1537">
      <c r="A1537" s="13" t="n"/>
      <c r="B1537" s="5" t="n"/>
      <c r="C1537" s="5" t="n"/>
      <c r="D1537" s="5" t="n"/>
      <c r="E1537" s="5" t="n"/>
      <c r="F1537" s="6">
        <f>IF(C1537&amp;""="","",IFERROR(INDEX('الطلاب'!$B$6:$B$505,MATCH(C1537&amp;"",'الطلاب'!$A$6:$A$505,0))&amp;"","كود غير موجود"))</f>
        <v/>
      </c>
      <c r="G1537" s="6">
        <f>IF(OR(B1537&amp;""="",C1537&amp;""=""),"",IF(COUNTIFS('الطلاب'!$A$6:$A$505,C1537&amp;"",'الطلاب'!$D$6:$D$505,B1537&amp;"")=0,"الطالب غير مسجل في المجموعة",""))</f>
        <v/>
      </c>
    </row>
    <row r="1538">
      <c r="A1538" s="13" t="n"/>
      <c r="B1538" s="5" t="n"/>
      <c r="C1538" s="5" t="n"/>
      <c r="D1538" s="5" t="n"/>
      <c r="E1538" s="5" t="n"/>
      <c r="F1538" s="6">
        <f>IF(C1538&amp;""="","",IFERROR(INDEX('الطلاب'!$B$6:$B$505,MATCH(C1538&amp;"",'الطلاب'!$A$6:$A$505,0))&amp;"","كود غير موجود"))</f>
        <v/>
      </c>
      <c r="G1538" s="6">
        <f>IF(OR(B1538&amp;""="",C1538&amp;""=""),"",IF(COUNTIFS('الطلاب'!$A$6:$A$505,C1538&amp;"",'الطلاب'!$D$6:$D$505,B1538&amp;"")=0,"الطالب غير مسجل في المجموعة",""))</f>
        <v/>
      </c>
    </row>
    <row r="1539">
      <c r="A1539" s="13" t="n"/>
      <c r="B1539" s="5" t="n"/>
      <c r="C1539" s="5" t="n"/>
      <c r="D1539" s="5" t="n"/>
      <c r="E1539" s="5" t="n"/>
      <c r="F1539" s="6">
        <f>IF(C1539&amp;""="","",IFERROR(INDEX('الطلاب'!$B$6:$B$505,MATCH(C1539&amp;"",'الطلاب'!$A$6:$A$505,0))&amp;"","كود غير موجود"))</f>
        <v/>
      </c>
      <c r="G1539" s="6">
        <f>IF(OR(B1539&amp;""="",C1539&amp;""=""),"",IF(COUNTIFS('الطلاب'!$A$6:$A$505,C1539&amp;"",'الطلاب'!$D$6:$D$505,B1539&amp;"")=0,"الطالب غير مسجل في المجموعة",""))</f>
        <v/>
      </c>
    </row>
    <row r="1540">
      <c r="A1540" s="13" t="n"/>
      <c r="B1540" s="5" t="n"/>
      <c r="C1540" s="5" t="n"/>
      <c r="D1540" s="5" t="n"/>
      <c r="E1540" s="5" t="n"/>
      <c r="F1540" s="6">
        <f>IF(C1540&amp;""="","",IFERROR(INDEX('الطلاب'!$B$6:$B$505,MATCH(C1540&amp;"",'الطلاب'!$A$6:$A$505,0))&amp;"","كود غير موجود"))</f>
        <v/>
      </c>
      <c r="G1540" s="6">
        <f>IF(OR(B1540&amp;""="",C1540&amp;""=""),"",IF(COUNTIFS('الطلاب'!$A$6:$A$505,C1540&amp;"",'الطلاب'!$D$6:$D$505,B1540&amp;"")=0,"الطالب غير مسجل في المجموعة",""))</f>
        <v/>
      </c>
    </row>
    <row r="1541">
      <c r="A1541" s="13" t="n"/>
      <c r="B1541" s="5" t="n"/>
      <c r="C1541" s="5" t="n"/>
      <c r="D1541" s="5" t="n"/>
      <c r="E1541" s="5" t="n"/>
      <c r="F1541" s="6">
        <f>IF(C1541&amp;""="","",IFERROR(INDEX('الطلاب'!$B$6:$B$505,MATCH(C1541&amp;"",'الطلاب'!$A$6:$A$505,0))&amp;"","كود غير موجود"))</f>
        <v/>
      </c>
      <c r="G1541" s="6">
        <f>IF(OR(B1541&amp;""="",C1541&amp;""=""),"",IF(COUNTIFS('الطلاب'!$A$6:$A$505,C1541&amp;"",'الطلاب'!$D$6:$D$505,B1541&amp;"")=0,"الطالب غير مسجل في المجموعة",""))</f>
        <v/>
      </c>
    </row>
    <row r="1542">
      <c r="A1542" s="13" t="n"/>
      <c r="B1542" s="5" t="n"/>
      <c r="C1542" s="5" t="n"/>
      <c r="D1542" s="5" t="n"/>
      <c r="E1542" s="5" t="n"/>
      <c r="F1542" s="6">
        <f>IF(C1542&amp;""="","",IFERROR(INDEX('الطلاب'!$B$6:$B$505,MATCH(C1542&amp;"",'الطلاب'!$A$6:$A$505,0))&amp;"","كود غير موجود"))</f>
        <v/>
      </c>
      <c r="G1542" s="6">
        <f>IF(OR(B1542&amp;""="",C1542&amp;""=""),"",IF(COUNTIFS('الطلاب'!$A$6:$A$505,C1542&amp;"",'الطلاب'!$D$6:$D$505,B1542&amp;"")=0,"الطالب غير مسجل في المجموعة",""))</f>
        <v/>
      </c>
    </row>
    <row r="1543">
      <c r="A1543" s="13" t="n"/>
      <c r="B1543" s="5" t="n"/>
      <c r="C1543" s="5" t="n"/>
      <c r="D1543" s="5" t="n"/>
      <c r="E1543" s="5" t="n"/>
      <c r="F1543" s="6">
        <f>IF(C1543&amp;""="","",IFERROR(INDEX('الطلاب'!$B$6:$B$505,MATCH(C1543&amp;"",'الطلاب'!$A$6:$A$505,0))&amp;"","كود غير موجود"))</f>
        <v/>
      </c>
      <c r="G1543" s="6">
        <f>IF(OR(B1543&amp;""="",C1543&amp;""=""),"",IF(COUNTIFS('الطلاب'!$A$6:$A$505,C1543&amp;"",'الطلاب'!$D$6:$D$505,B1543&amp;"")=0,"الطالب غير مسجل في المجموعة",""))</f>
        <v/>
      </c>
    </row>
    <row r="1544">
      <c r="A1544" s="13" t="n"/>
      <c r="B1544" s="5" t="n"/>
      <c r="C1544" s="5" t="n"/>
      <c r="D1544" s="5" t="n"/>
      <c r="E1544" s="5" t="n"/>
      <c r="F1544" s="6">
        <f>IF(C1544&amp;""="","",IFERROR(INDEX('الطلاب'!$B$6:$B$505,MATCH(C1544&amp;"",'الطلاب'!$A$6:$A$505,0))&amp;"","كود غير موجود"))</f>
        <v/>
      </c>
      <c r="G1544" s="6">
        <f>IF(OR(B1544&amp;""="",C1544&amp;""=""),"",IF(COUNTIFS('الطلاب'!$A$6:$A$505,C1544&amp;"",'الطلاب'!$D$6:$D$505,B1544&amp;"")=0,"الطالب غير مسجل في المجموعة",""))</f>
        <v/>
      </c>
    </row>
    <row r="1545">
      <c r="A1545" s="13" t="n"/>
      <c r="B1545" s="5" t="n"/>
      <c r="C1545" s="5" t="n"/>
      <c r="D1545" s="5" t="n"/>
      <c r="E1545" s="5" t="n"/>
      <c r="F1545" s="6">
        <f>IF(C1545&amp;""="","",IFERROR(INDEX('الطلاب'!$B$6:$B$505,MATCH(C1545&amp;"",'الطلاب'!$A$6:$A$505,0))&amp;"","كود غير موجود"))</f>
        <v/>
      </c>
      <c r="G1545" s="6">
        <f>IF(OR(B1545&amp;""="",C1545&amp;""=""),"",IF(COUNTIFS('الطلاب'!$A$6:$A$505,C1545&amp;"",'الطلاب'!$D$6:$D$505,B1545&amp;"")=0,"الطالب غير مسجل في المجموعة",""))</f>
        <v/>
      </c>
    </row>
    <row r="1546">
      <c r="A1546" s="13" t="n"/>
      <c r="B1546" s="5" t="n"/>
      <c r="C1546" s="5" t="n"/>
      <c r="D1546" s="5" t="n"/>
      <c r="E1546" s="5" t="n"/>
      <c r="F1546" s="6">
        <f>IF(C1546&amp;""="","",IFERROR(INDEX('الطلاب'!$B$6:$B$505,MATCH(C1546&amp;"",'الطلاب'!$A$6:$A$505,0))&amp;"","كود غير موجود"))</f>
        <v/>
      </c>
      <c r="G1546" s="6">
        <f>IF(OR(B1546&amp;""="",C1546&amp;""=""),"",IF(COUNTIFS('الطلاب'!$A$6:$A$505,C1546&amp;"",'الطلاب'!$D$6:$D$505,B1546&amp;"")=0,"الطالب غير مسجل في المجموعة",""))</f>
        <v/>
      </c>
    </row>
    <row r="1547">
      <c r="A1547" s="13" t="n"/>
      <c r="B1547" s="5" t="n"/>
      <c r="C1547" s="5" t="n"/>
      <c r="D1547" s="5" t="n"/>
      <c r="E1547" s="5" t="n"/>
      <c r="F1547" s="6">
        <f>IF(C1547&amp;""="","",IFERROR(INDEX('الطلاب'!$B$6:$B$505,MATCH(C1547&amp;"",'الطلاب'!$A$6:$A$505,0))&amp;"","كود غير موجود"))</f>
        <v/>
      </c>
      <c r="G1547" s="6">
        <f>IF(OR(B1547&amp;""="",C1547&amp;""=""),"",IF(COUNTIFS('الطلاب'!$A$6:$A$505,C1547&amp;"",'الطلاب'!$D$6:$D$505,B1547&amp;"")=0,"الطالب غير مسجل في المجموعة",""))</f>
        <v/>
      </c>
    </row>
    <row r="1548">
      <c r="A1548" s="13" t="n"/>
      <c r="B1548" s="5" t="n"/>
      <c r="C1548" s="5" t="n"/>
      <c r="D1548" s="5" t="n"/>
      <c r="E1548" s="5" t="n"/>
      <c r="F1548" s="6">
        <f>IF(C1548&amp;""="","",IFERROR(INDEX('الطلاب'!$B$6:$B$505,MATCH(C1548&amp;"",'الطلاب'!$A$6:$A$505,0))&amp;"","كود غير موجود"))</f>
        <v/>
      </c>
      <c r="G1548" s="6">
        <f>IF(OR(B1548&amp;""="",C1548&amp;""=""),"",IF(COUNTIFS('الطلاب'!$A$6:$A$505,C1548&amp;"",'الطلاب'!$D$6:$D$505,B1548&amp;"")=0,"الطالب غير مسجل في المجموعة",""))</f>
        <v/>
      </c>
    </row>
    <row r="1549">
      <c r="A1549" s="13" t="n"/>
      <c r="B1549" s="5" t="n"/>
      <c r="C1549" s="5" t="n"/>
      <c r="D1549" s="5" t="n"/>
      <c r="E1549" s="5" t="n"/>
      <c r="F1549" s="6">
        <f>IF(C1549&amp;""="","",IFERROR(INDEX('الطلاب'!$B$6:$B$505,MATCH(C1549&amp;"",'الطلاب'!$A$6:$A$505,0))&amp;"","كود غير موجود"))</f>
        <v/>
      </c>
      <c r="G1549" s="6">
        <f>IF(OR(B1549&amp;""="",C1549&amp;""=""),"",IF(COUNTIFS('الطلاب'!$A$6:$A$505,C1549&amp;"",'الطلاب'!$D$6:$D$505,B1549&amp;"")=0,"الطالب غير مسجل في المجموعة",""))</f>
        <v/>
      </c>
    </row>
    <row r="1550">
      <c r="A1550" s="13" t="n"/>
      <c r="B1550" s="5" t="n"/>
      <c r="C1550" s="5" t="n"/>
      <c r="D1550" s="5" t="n"/>
      <c r="E1550" s="5" t="n"/>
      <c r="F1550" s="6">
        <f>IF(C1550&amp;""="","",IFERROR(INDEX('الطلاب'!$B$6:$B$505,MATCH(C1550&amp;"",'الطلاب'!$A$6:$A$505,0))&amp;"","كود غير موجود"))</f>
        <v/>
      </c>
      <c r="G1550" s="6">
        <f>IF(OR(B1550&amp;""="",C1550&amp;""=""),"",IF(COUNTIFS('الطلاب'!$A$6:$A$505,C1550&amp;"",'الطلاب'!$D$6:$D$505,B1550&amp;"")=0,"الطالب غير مسجل في المجموعة",""))</f>
        <v/>
      </c>
    </row>
    <row r="1551">
      <c r="A1551" s="13" t="n"/>
      <c r="B1551" s="5" t="n"/>
      <c r="C1551" s="5" t="n"/>
      <c r="D1551" s="5" t="n"/>
      <c r="E1551" s="5" t="n"/>
      <c r="F1551" s="6">
        <f>IF(C1551&amp;""="","",IFERROR(INDEX('الطلاب'!$B$6:$B$505,MATCH(C1551&amp;"",'الطلاب'!$A$6:$A$505,0))&amp;"","كود غير موجود"))</f>
        <v/>
      </c>
      <c r="G1551" s="6">
        <f>IF(OR(B1551&amp;""="",C1551&amp;""=""),"",IF(COUNTIFS('الطلاب'!$A$6:$A$505,C1551&amp;"",'الطلاب'!$D$6:$D$505,B1551&amp;"")=0,"الطالب غير مسجل في المجموعة",""))</f>
        <v/>
      </c>
    </row>
    <row r="1552">
      <c r="A1552" s="13" t="n"/>
      <c r="B1552" s="5" t="n"/>
      <c r="C1552" s="5" t="n"/>
      <c r="D1552" s="5" t="n"/>
      <c r="E1552" s="5" t="n"/>
      <c r="F1552" s="6">
        <f>IF(C1552&amp;""="","",IFERROR(INDEX('الطلاب'!$B$6:$B$505,MATCH(C1552&amp;"",'الطلاب'!$A$6:$A$505,0))&amp;"","كود غير موجود"))</f>
        <v/>
      </c>
      <c r="G1552" s="6">
        <f>IF(OR(B1552&amp;""="",C1552&amp;""=""),"",IF(COUNTIFS('الطلاب'!$A$6:$A$505,C1552&amp;"",'الطلاب'!$D$6:$D$505,B1552&amp;"")=0,"الطالب غير مسجل في المجموعة",""))</f>
        <v/>
      </c>
    </row>
    <row r="1553">
      <c r="A1553" s="13" t="n"/>
      <c r="B1553" s="5" t="n"/>
      <c r="C1553" s="5" t="n"/>
      <c r="D1553" s="5" t="n"/>
      <c r="E1553" s="5" t="n"/>
      <c r="F1553" s="6">
        <f>IF(C1553&amp;""="","",IFERROR(INDEX('الطلاب'!$B$6:$B$505,MATCH(C1553&amp;"",'الطلاب'!$A$6:$A$505,0))&amp;"","كود غير موجود"))</f>
        <v/>
      </c>
      <c r="G1553" s="6">
        <f>IF(OR(B1553&amp;""="",C1553&amp;""=""),"",IF(COUNTIFS('الطلاب'!$A$6:$A$505,C1553&amp;"",'الطلاب'!$D$6:$D$505,B1553&amp;"")=0,"الطالب غير مسجل في المجموعة",""))</f>
        <v/>
      </c>
    </row>
    <row r="1554">
      <c r="A1554" s="13" t="n"/>
      <c r="B1554" s="5" t="n"/>
      <c r="C1554" s="5" t="n"/>
      <c r="D1554" s="5" t="n"/>
      <c r="E1554" s="5" t="n"/>
      <c r="F1554" s="6">
        <f>IF(C1554&amp;""="","",IFERROR(INDEX('الطلاب'!$B$6:$B$505,MATCH(C1554&amp;"",'الطلاب'!$A$6:$A$505,0))&amp;"","كود غير موجود"))</f>
        <v/>
      </c>
      <c r="G1554" s="6">
        <f>IF(OR(B1554&amp;""="",C1554&amp;""=""),"",IF(COUNTIFS('الطلاب'!$A$6:$A$505,C1554&amp;"",'الطلاب'!$D$6:$D$505,B1554&amp;"")=0,"الطالب غير مسجل في المجموعة",""))</f>
        <v/>
      </c>
    </row>
    <row r="1555">
      <c r="A1555" s="13" t="n"/>
      <c r="B1555" s="5" t="n"/>
      <c r="C1555" s="5" t="n"/>
      <c r="D1555" s="5" t="n"/>
      <c r="E1555" s="5" t="n"/>
      <c r="F1555" s="6">
        <f>IF(C1555&amp;""="","",IFERROR(INDEX('الطلاب'!$B$6:$B$505,MATCH(C1555&amp;"",'الطلاب'!$A$6:$A$505,0))&amp;"","كود غير موجود"))</f>
        <v/>
      </c>
      <c r="G1555" s="6">
        <f>IF(OR(B1555&amp;""="",C1555&amp;""=""),"",IF(COUNTIFS('الطلاب'!$A$6:$A$505,C1555&amp;"",'الطلاب'!$D$6:$D$505,B1555&amp;"")=0,"الطالب غير مسجل في المجموعة",""))</f>
        <v/>
      </c>
    </row>
    <row r="1556">
      <c r="A1556" s="13" t="n"/>
      <c r="B1556" s="5" t="n"/>
      <c r="C1556" s="5" t="n"/>
      <c r="D1556" s="5" t="n"/>
      <c r="E1556" s="5" t="n"/>
      <c r="F1556" s="6">
        <f>IF(C1556&amp;""="","",IFERROR(INDEX('الطلاب'!$B$6:$B$505,MATCH(C1556&amp;"",'الطلاب'!$A$6:$A$505,0))&amp;"","كود غير موجود"))</f>
        <v/>
      </c>
      <c r="G1556" s="6">
        <f>IF(OR(B1556&amp;""="",C1556&amp;""=""),"",IF(COUNTIFS('الطلاب'!$A$6:$A$505,C1556&amp;"",'الطلاب'!$D$6:$D$505,B1556&amp;"")=0,"الطالب غير مسجل في المجموعة",""))</f>
        <v/>
      </c>
    </row>
    <row r="1557">
      <c r="A1557" s="13" t="n"/>
      <c r="B1557" s="5" t="n"/>
      <c r="C1557" s="5" t="n"/>
      <c r="D1557" s="5" t="n"/>
      <c r="E1557" s="5" t="n"/>
      <c r="F1557" s="6">
        <f>IF(C1557&amp;""="","",IFERROR(INDEX('الطلاب'!$B$6:$B$505,MATCH(C1557&amp;"",'الطلاب'!$A$6:$A$505,0))&amp;"","كود غير موجود"))</f>
        <v/>
      </c>
      <c r="G1557" s="6">
        <f>IF(OR(B1557&amp;""="",C1557&amp;""=""),"",IF(COUNTIFS('الطلاب'!$A$6:$A$505,C1557&amp;"",'الطلاب'!$D$6:$D$505,B1557&amp;"")=0,"الطالب غير مسجل في المجموعة",""))</f>
        <v/>
      </c>
    </row>
    <row r="1558">
      <c r="A1558" s="13" t="n"/>
      <c r="B1558" s="5" t="n"/>
      <c r="C1558" s="5" t="n"/>
      <c r="D1558" s="5" t="n"/>
      <c r="E1558" s="5" t="n"/>
      <c r="F1558" s="6">
        <f>IF(C1558&amp;""="","",IFERROR(INDEX('الطلاب'!$B$6:$B$505,MATCH(C1558&amp;"",'الطلاب'!$A$6:$A$505,0))&amp;"","كود غير موجود"))</f>
        <v/>
      </c>
      <c r="G1558" s="6">
        <f>IF(OR(B1558&amp;""="",C1558&amp;""=""),"",IF(COUNTIFS('الطلاب'!$A$6:$A$505,C1558&amp;"",'الطلاب'!$D$6:$D$505,B1558&amp;"")=0,"الطالب غير مسجل في المجموعة",""))</f>
        <v/>
      </c>
    </row>
    <row r="1559">
      <c r="A1559" s="13" t="n"/>
      <c r="B1559" s="5" t="n"/>
      <c r="C1559" s="5" t="n"/>
      <c r="D1559" s="5" t="n"/>
      <c r="E1559" s="5" t="n"/>
      <c r="F1559" s="6">
        <f>IF(C1559&amp;""="","",IFERROR(INDEX('الطلاب'!$B$6:$B$505,MATCH(C1559&amp;"",'الطلاب'!$A$6:$A$505,0))&amp;"","كود غير موجود"))</f>
        <v/>
      </c>
      <c r="G1559" s="6">
        <f>IF(OR(B1559&amp;""="",C1559&amp;""=""),"",IF(COUNTIFS('الطلاب'!$A$6:$A$505,C1559&amp;"",'الطلاب'!$D$6:$D$505,B1559&amp;"")=0,"الطالب غير مسجل في المجموعة",""))</f>
        <v/>
      </c>
    </row>
    <row r="1560">
      <c r="A1560" s="13" t="n"/>
      <c r="B1560" s="5" t="n"/>
      <c r="C1560" s="5" t="n"/>
      <c r="D1560" s="5" t="n"/>
      <c r="E1560" s="5" t="n"/>
      <c r="F1560" s="6">
        <f>IF(C1560&amp;""="","",IFERROR(INDEX('الطلاب'!$B$6:$B$505,MATCH(C1560&amp;"",'الطلاب'!$A$6:$A$505,0))&amp;"","كود غير موجود"))</f>
        <v/>
      </c>
      <c r="G1560" s="6">
        <f>IF(OR(B1560&amp;""="",C1560&amp;""=""),"",IF(COUNTIFS('الطلاب'!$A$6:$A$505,C1560&amp;"",'الطلاب'!$D$6:$D$505,B1560&amp;"")=0,"الطالب غير مسجل في المجموعة",""))</f>
        <v/>
      </c>
    </row>
    <row r="1561">
      <c r="A1561" s="13" t="n"/>
      <c r="B1561" s="5" t="n"/>
      <c r="C1561" s="5" t="n"/>
      <c r="D1561" s="5" t="n"/>
      <c r="E1561" s="5" t="n"/>
      <c r="F1561" s="6">
        <f>IF(C1561&amp;""="","",IFERROR(INDEX('الطلاب'!$B$6:$B$505,MATCH(C1561&amp;"",'الطلاب'!$A$6:$A$505,0))&amp;"","كود غير موجود"))</f>
        <v/>
      </c>
      <c r="G1561" s="6">
        <f>IF(OR(B1561&amp;""="",C1561&amp;""=""),"",IF(COUNTIFS('الطلاب'!$A$6:$A$505,C1561&amp;"",'الطلاب'!$D$6:$D$505,B1561&amp;"")=0,"الطالب غير مسجل في المجموعة",""))</f>
        <v/>
      </c>
    </row>
    <row r="1562">
      <c r="A1562" s="13" t="n"/>
      <c r="B1562" s="5" t="n"/>
      <c r="C1562" s="5" t="n"/>
      <c r="D1562" s="5" t="n"/>
      <c r="E1562" s="5" t="n"/>
      <c r="F1562" s="6">
        <f>IF(C1562&amp;""="","",IFERROR(INDEX('الطلاب'!$B$6:$B$505,MATCH(C1562&amp;"",'الطلاب'!$A$6:$A$505,0))&amp;"","كود غير موجود"))</f>
        <v/>
      </c>
      <c r="G1562" s="6">
        <f>IF(OR(B1562&amp;""="",C1562&amp;""=""),"",IF(COUNTIFS('الطلاب'!$A$6:$A$505,C1562&amp;"",'الطلاب'!$D$6:$D$505,B1562&amp;"")=0,"الطالب غير مسجل في المجموعة",""))</f>
        <v/>
      </c>
    </row>
    <row r="1563">
      <c r="A1563" s="13" t="n"/>
      <c r="B1563" s="5" t="n"/>
      <c r="C1563" s="5" t="n"/>
      <c r="D1563" s="5" t="n"/>
      <c r="E1563" s="5" t="n"/>
      <c r="F1563" s="6">
        <f>IF(C1563&amp;""="","",IFERROR(INDEX('الطلاب'!$B$6:$B$505,MATCH(C1563&amp;"",'الطلاب'!$A$6:$A$505,0))&amp;"","كود غير موجود"))</f>
        <v/>
      </c>
      <c r="G1563" s="6">
        <f>IF(OR(B1563&amp;""="",C1563&amp;""=""),"",IF(COUNTIFS('الطلاب'!$A$6:$A$505,C1563&amp;"",'الطلاب'!$D$6:$D$505,B1563&amp;"")=0,"الطالب غير مسجل في المجموعة",""))</f>
        <v/>
      </c>
    </row>
    <row r="1564">
      <c r="A1564" s="13" t="n"/>
      <c r="B1564" s="5" t="n"/>
      <c r="C1564" s="5" t="n"/>
      <c r="D1564" s="5" t="n"/>
      <c r="E1564" s="5" t="n"/>
      <c r="F1564" s="6">
        <f>IF(C1564&amp;""="","",IFERROR(INDEX('الطلاب'!$B$6:$B$505,MATCH(C1564&amp;"",'الطلاب'!$A$6:$A$505,0))&amp;"","كود غير موجود"))</f>
        <v/>
      </c>
      <c r="G1564" s="6">
        <f>IF(OR(B1564&amp;""="",C1564&amp;""=""),"",IF(COUNTIFS('الطلاب'!$A$6:$A$505,C1564&amp;"",'الطلاب'!$D$6:$D$505,B1564&amp;"")=0,"الطالب غير مسجل في المجموعة",""))</f>
        <v/>
      </c>
    </row>
    <row r="1565">
      <c r="A1565" s="13" t="n"/>
      <c r="B1565" s="5" t="n"/>
      <c r="C1565" s="5" t="n"/>
      <c r="D1565" s="5" t="n"/>
      <c r="E1565" s="5" t="n"/>
      <c r="F1565" s="6">
        <f>IF(C1565&amp;""="","",IFERROR(INDEX('الطلاب'!$B$6:$B$505,MATCH(C1565&amp;"",'الطلاب'!$A$6:$A$505,0))&amp;"","كود غير موجود"))</f>
        <v/>
      </c>
      <c r="G1565" s="6">
        <f>IF(OR(B1565&amp;""="",C1565&amp;""=""),"",IF(COUNTIFS('الطلاب'!$A$6:$A$505,C1565&amp;"",'الطلاب'!$D$6:$D$505,B1565&amp;"")=0,"الطالب غير مسجل في المجموعة",""))</f>
        <v/>
      </c>
    </row>
    <row r="1566">
      <c r="A1566" s="13" t="n"/>
      <c r="B1566" s="5" t="n"/>
      <c r="C1566" s="5" t="n"/>
      <c r="D1566" s="5" t="n"/>
      <c r="E1566" s="5" t="n"/>
      <c r="F1566" s="6">
        <f>IF(C1566&amp;""="","",IFERROR(INDEX('الطلاب'!$B$6:$B$505,MATCH(C1566&amp;"",'الطلاب'!$A$6:$A$505,0))&amp;"","كود غير موجود"))</f>
        <v/>
      </c>
      <c r="G1566" s="6">
        <f>IF(OR(B1566&amp;""="",C1566&amp;""=""),"",IF(COUNTIFS('الطلاب'!$A$6:$A$505,C1566&amp;"",'الطلاب'!$D$6:$D$505,B1566&amp;"")=0,"الطالب غير مسجل في المجموعة",""))</f>
        <v/>
      </c>
    </row>
    <row r="1567">
      <c r="A1567" s="13" t="n"/>
      <c r="B1567" s="5" t="n"/>
      <c r="C1567" s="5" t="n"/>
      <c r="D1567" s="5" t="n"/>
      <c r="E1567" s="5" t="n"/>
      <c r="F1567" s="6">
        <f>IF(C1567&amp;""="","",IFERROR(INDEX('الطلاب'!$B$6:$B$505,MATCH(C1567&amp;"",'الطلاب'!$A$6:$A$505,0))&amp;"","كود غير موجود"))</f>
        <v/>
      </c>
      <c r="G1567" s="6">
        <f>IF(OR(B1567&amp;""="",C1567&amp;""=""),"",IF(COUNTIFS('الطلاب'!$A$6:$A$505,C1567&amp;"",'الطلاب'!$D$6:$D$505,B1567&amp;"")=0,"الطالب غير مسجل في المجموعة",""))</f>
        <v/>
      </c>
    </row>
    <row r="1568">
      <c r="A1568" s="13" t="n"/>
      <c r="B1568" s="5" t="n"/>
      <c r="C1568" s="5" t="n"/>
      <c r="D1568" s="5" t="n"/>
      <c r="E1568" s="5" t="n"/>
      <c r="F1568" s="6">
        <f>IF(C1568&amp;""="","",IFERROR(INDEX('الطلاب'!$B$6:$B$505,MATCH(C1568&amp;"",'الطلاب'!$A$6:$A$505,0))&amp;"","كود غير موجود"))</f>
        <v/>
      </c>
      <c r="G1568" s="6">
        <f>IF(OR(B1568&amp;""="",C1568&amp;""=""),"",IF(COUNTIFS('الطلاب'!$A$6:$A$505,C1568&amp;"",'الطلاب'!$D$6:$D$505,B1568&amp;"")=0,"الطالب غير مسجل في المجموعة",""))</f>
        <v/>
      </c>
    </row>
    <row r="1569">
      <c r="A1569" s="13" t="n"/>
      <c r="B1569" s="5" t="n"/>
      <c r="C1569" s="5" t="n"/>
      <c r="D1569" s="5" t="n"/>
      <c r="E1569" s="5" t="n"/>
      <c r="F1569" s="6">
        <f>IF(C1569&amp;""="","",IFERROR(INDEX('الطلاب'!$B$6:$B$505,MATCH(C1569&amp;"",'الطلاب'!$A$6:$A$505,0))&amp;"","كود غير موجود"))</f>
        <v/>
      </c>
      <c r="G1569" s="6">
        <f>IF(OR(B1569&amp;""="",C1569&amp;""=""),"",IF(COUNTIFS('الطلاب'!$A$6:$A$505,C1569&amp;"",'الطلاب'!$D$6:$D$505,B1569&amp;"")=0,"الطالب غير مسجل في المجموعة",""))</f>
        <v/>
      </c>
    </row>
    <row r="1570">
      <c r="A1570" s="13" t="n"/>
      <c r="B1570" s="5" t="n"/>
      <c r="C1570" s="5" t="n"/>
      <c r="D1570" s="5" t="n"/>
      <c r="E1570" s="5" t="n"/>
      <c r="F1570" s="6">
        <f>IF(C1570&amp;""="","",IFERROR(INDEX('الطلاب'!$B$6:$B$505,MATCH(C1570&amp;"",'الطلاب'!$A$6:$A$505,0))&amp;"","كود غير موجود"))</f>
        <v/>
      </c>
      <c r="G1570" s="6">
        <f>IF(OR(B1570&amp;""="",C1570&amp;""=""),"",IF(COUNTIFS('الطلاب'!$A$6:$A$505,C1570&amp;"",'الطلاب'!$D$6:$D$505,B1570&amp;"")=0,"الطالب غير مسجل في المجموعة",""))</f>
        <v/>
      </c>
    </row>
    <row r="1571">
      <c r="A1571" s="13" t="n"/>
      <c r="B1571" s="5" t="n"/>
      <c r="C1571" s="5" t="n"/>
      <c r="D1571" s="5" t="n"/>
      <c r="E1571" s="5" t="n"/>
      <c r="F1571" s="6">
        <f>IF(C1571&amp;""="","",IFERROR(INDEX('الطلاب'!$B$6:$B$505,MATCH(C1571&amp;"",'الطلاب'!$A$6:$A$505,0))&amp;"","كود غير موجود"))</f>
        <v/>
      </c>
      <c r="G1571" s="6">
        <f>IF(OR(B1571&amp;""="",C1571&amp;""=""),"",IF(COUNTIFS('الطلاب'!$A$6:$A$505,C1571&amp;"",'الطلاب'!$D$6:$D$505,B1571&amp;"")=0,"الطالب غير مسجل في المجموعة",""))</f>
        <v/>
      </c>
    </row>
    <row r="1572">
      <c r="A1572" s="13" t="n"/>
      <c r="B1572" s="5" t="n"/>
      <c r="C1572" s="5" t="n"/>
      <c r="D1572" s="5" t="n"/>
      <c r="E1572" s="5" t="n"/>
      <c r="F1572" s="6">
        <f>IF(C1572&amp;""="","",IFERROR(INDEX('الطلاب'!$B$6:$B$505,MATCH(C1572&amp;"",'الطلاب'!$A$6:$A$505,0))&amp;"","كود غير موجود"))</f>
        <v/>
      </c>
      <c r="G1572" s="6">
        <f>IF(OR(B1572&amp;""="",C1572&amp;""=""),"",IF(COUNTIFS('الطلاب'!$A$6:$A$505,C1572&amp;"",'الطلاب'!$D$6:$D$505,B1572&amp;"")=0,"الطالب غير مسجل في المجموعة",""))</f>
        <v/>
      </c>
    </row>
    <row r="1573">
      <c r="A1573" s="13" t="n"/>
      <c r="B1573" s="5" t="n"/>
      <c r="C1573" s="5" t="n"/>
      <c r="D1573" s="5" t="n"/>
      <c r="E1573" s="5" t="n"/>
      <c r="F1573" s="6">
        <f>IF(C1573&amp;""="","",IFERROR(INDEX('الطلاب'!$B$6:$B$505,MATCH(C1573&amp;"",'الطلاب'!$A$6:$A$505,0))&amp;"","كود غير موجود"))</f>
        <v/>
      </c>
      <c r="G1573" s="6">
        <f>IF(OR(B1573&amp;""="",C1573&amp;""=""),"",IF(COUNTIFS('الطلاب'!$A$6:$A$505,C1573&amp;"",'الطلاب'!$D$6:$D$505,B1573&amp;"")=0,"الطالب غير مسجل في المجموعة",""))</f>
        <v/>
      </c>
    </row>
    <row r="1574">
      <c r="A1574" s="13" t="n"/>
      <c r="B1574" s="5" t="n"/>
      <c r="C1574" s="5" t="n"/>
      <c r="D1574" s="5" t="n"/>
      <c r="E1574" s="5" t="n"/>
      <c r="F1574" s="6">
        <f>IF(C1574&amp;""="","",IFERROR(INDEX('الطلاب'!$B$6:$B$505,MATCH(C1574&amp;"",'الطلاب'!$A$6:$A$505,0))&amp;"","كود غير موجود"))</f>
        <v/>
      </c>
      <c r="G1574" s="6">
        <f>IF(OR(B1574&amp;""="",C1574&amp;""=""),"",IF(COUNTIFS('الطلاب'!$A$6:$A$505,C1574&amp;"",'الطلاب'!$D$6:$D$505,B1574&amp;"")=0,"الطالب غير مسجل في المجموعة",""))</f>
        <v/>
      </c>
    </row>
    <row r="1575">
      <c r="A1575" s="13" t="n"/>
      <c r="B1575" s="5" t="n"/>
      <c r="C1575" s="5" t="n"/>
      <c r="D1575" s="5" t="n"/>
      <c r="E1575" s="5" t="n"/>
      <c r="F1575" s="6">
        <f>IF(C1575&amp;""="","",IFERROR(INDEX('الطلاب'!$B$6:$B$505,MATCH(C1575&amp;"",'الطلاب'!$A$6:$A$505,0))&amp;"","كود غير موجود"))</f>
        <v/>
      </c>
      <c r="G1575" s="6">
        <f>IF(OR(B1575&amp;""="",C1575&amp;""=""),"",IF(COUNTIFS('الطلاب'!$A$6:$A$505,C1575&amp;"",'الطلاب'!$D$6:$D$505,B1575&amp;"")=0,"الطالب غير مسجل في المجموعة",""))</f>
        <v/>
      </c>
    </row>
    <row r="1576">
      <c r="A1576" s="13" t="n"/>
      <c r="B1576" s="5" t="n"/>
      <c r="C1576" s="5" t="n"/>
      <c r="D1576" s="5" t="n"/>
      <c r="E1576" s="5" t="n"/>
      <c r="F1576" s="6">
        <f>IF(C1576&amp;""="","",IFERROR(INDEX('الطلاب'!$B$6:$B$505,MATCH(C1576&amp;"",'الطلاب'!$A$6:$A$505,0))&amp;"","كود غير موجود"))</f>
        <v/>
      </c>
      <c r="G1576" s="6">
        <f>IF(OR(B1576&amp;""="",C1576&amp;""=""),"",IF(COUNTIFS('الطلاب'!$A$6:$A$505,C1576&amp;"",'الطلاب'!$D$6:$D$505,B1576&amp;"")=0,"الطالب غير مسجل في المجموعة",""))</f>
        <v/>
      </c>
    </row>
    <row r="1577">
      <c r="A1577" s="13" t="n"/>
      <c r="B1577" s="5" t="n"/>
      <c r="C1577" s="5" t="n"/>
      <c r="D1577" s="5" t="n"/>
      <c r="E1577" s="5" t="n"/>
      <c r="F1577" s="6">
        <f>IF(C1577&amp;""="","",IFERROR(INDEX('الطلاب'!$B$6:$B$505,MATCH(C1577&amp;"",'الطلاب'!$A$6:$A$505,0))&amp;"","كود غير موجود"))</f>
        <v/>
      </c>
      <c r="G1577" s="6">
        <f>IF(OR(B1577&amp;""="",C1577&amp;""=""),"",IF(COUNTIFS('الطلاب'!$A$6:$A$505,C1577&amp;"",'الطلاب'!$D$6:$D$505,B1577&amp;"")=0,"الطالب غير مسجل في المجموعة",""))</f>
        <v/>
      </c>
    </row>
    <row r="1578">
      <c r="A1578" s="13" t="n"/>
      <c r="B1578" s="5" t="n"/>
      <c r="C1578" s="5" t="n"/>
      <c r="D1578" s="5" t="n"/>
      <c r="E1578" s="5" t="n"/>
      <c r="F1578" s="6">
        <f>IF(C1578&amp;""="","",IFERROR(INDEX('الطلاب'!$B$6:$B$505,MATCH(C1578&amp;"",'الطلاب'!$A$6:$A$505,0))&amp;"","كود غير موجود"))</f>
        <v/>
      </c>
      <c r="G1578" s="6">
        <f>IF(OR(B1578&amp;""="",C1578&amp;""=""),"",IF(COUNTIFS('الطلاب'!$A$6:$A$505,C1578&amp;"",'الطلاب'!$D$6:$D$505,B1578&amp;"")=0,"الطالب غير مسجل في المجموعة",""))</f>
        <v/>
      </c>
    </row>
    <row r="1579">
      <c r="A1579" s="13" t="n"/>
      <c r="B1579" s="5" t="n"/>
      <c r="C1579" s="5" t="n"/>
      <c r="D1579" s="5" t="n"/>
      <c r="E1579" s="5" t="n"/>
      <c r="F1579" s="6">
        <f>IF(C1579&amp;""="","",IFERROR(INDEX('الطلاب'!$B$6:$B$505,MATCH(C1579&amp;"",'الطلاب'!$A$6:$A$505,0))&amp;"","كود غير موجود"))</f>
        <v/>
      </c>
      <c r="G1579" s="6">
        <f>IF(OR(B1579&amp;""="",C1579&amp;""=""),"",IF(COUNTIFS('الطلاب'!$A$6:$A$505,C1579&amp;"",'الطلاب'!$D$6:$D$505,B1579&amp;"")=0,"الطالب غير مسجل في المجموعة",""))</f>
        <v/>
      </c>
    </row>
    <row r="1580">
      <c r="A1580" s="13" t="n"/>
      <c r="B1580" s="5" t="n"/>
      <c r="C1580" s="5" t="n"/>
      <c r="D1580" s="5" t="n"/>
      <c r="E1580" s="5" t="n"/>
      <c r="F1580" s="6">
        <f>IF(C1580&amp;""="","",IFERROR(INDEX('الطلاب'!$B$6:$B$505,MATCH(C1580&amp;"",'الطلاب'!$A$6:$A$505,0))&amp;"","كود غير موجود"))</f>
        <v/>
      </c>
      <c r="G1580" s="6">
        <f>IF(OR(B1580&amp;""="",C1580&amp;""=""),"",IF(COUNTIFS('الطلاب'!$A$6:$A$505,C1580&amp;"",'الطلاب'!$D$6:$D$505,B1580&amp;"")=0,"الطالب غير مسجل في المجموعة",""))</f>
        <v/>
      </c>
    </row>
    <row r="1581">
      <c r="A1581" s="13" t="n"/>
      <c r="B1581" s="5" t="n"/>
      <c r="C1581" s="5" t="n"/>
      <c r="D1581" s="5" t="n"/>
      <c r="E1581" s="5" t="n"/>
      <c r="F1581" s="6">
        <f>IF(C1581&amp;""="","",IFERROR(INDEX('الطلاب'!$B$6:$B$505,MATCH(C1581&amp;"",'الطلاب'!$A$6:$A$505,0))&amp;"","كود غير موجود"))</f>
        <v/>
      </c>
      <c r="G1581" s="6">
        <f>IF(OR(B1581&amp;""="",C1581&amp;""=""),"",IF(COUNTIFS('الطلاب'!$A$6:$A$505,C1581&amp;"",'الطلاب'!$D$6:$D$505,B1581&amp;"")=0,"الطالب غير مسجل في المجموعة",""))</f>
        <v/>
      </c>
    </row>
    <row r="1582">
      <c r="A1582" s="13" t="n"/>
      <c r="B1582" s="5" t="n"/>
      <c r="C1582" s="5" t="n"/>
      <c r="D1582" s="5" t="n"/>
      <c r="E1582" s="5" t="n"/>
      <c r="F1582" s="6">
        <f>IF(C1582&amp;""="","",IFERROR(INDEX('الطلاب'!$B$6:$B$505,MATCH(C1582&amp;"",'الطلاب'!$A$6:$A$505,0))&amp;"","كود غير موجود"))</f>
        <v/>
      </c>
      <c r="G1582" s="6">
        <f>IF(OR(B1582&amp;""="",C1582&amp;""=""),"",IF(COUNTIFS('الطلاب'!$A$6:$A$505,C1582&amp;"",'الطلاب'!$D$6:$D$505,B1582&amp;"")=0,"الطالب غير مسجل في المجموعة",""))</f>
        <v/>
      </c>
    </row>
    <row r="1583">
      <c r="A1583" s="13" t="n"/>
      <c r="B1583" s="5" t="n"/>
      <c r="C1583" s="5" t="n"/>
      <c r="D1583" s="5" t="n"/>
      <c r="E1583" s="5" t="n"/>
      <c r="F1583" s="6">
        <f>IF(C1583&amp;""="","",IFERROR(INDEX('الطلاب'!$B$6:$B$505,MATCH(C1583&amp;"",'الطلاب'!$A$6:$A$505,0))&amp;"","كود غير موجود"))</f>
        <v/>
      </c>
      <c r="G1583" s="6">
        <f>IF(OR(B1583&amp;""="",C1583&amp;""=""),"",IF(COUNTIFS('الطلاب'!$A$6:$A$505,C1583&amp;"",'الطلاب'!$D$6:$D$505,B1583&amp;"")=0,"الطالب غير مسجل في المجموعة",""))</f>
        <v/>
      </c>
    </row>
    <row r="1584">
      <c r="A1584" s="13" t="n"/>
      <c r="B1584" s="5" t="n"/>
      <c r="C1584" s="5" t="n"/>
      <c r="D1584" s="5" t="n"/>
      <c r="E1584" s="5" t="n"/>
      <c r="F1584" s="6">
        <f>IF(C1584&amp;""="","",IFERROR(INDEX('الطلاب'!$B$6:$B$505,MATCH(C1584&amp;"",'الطلاب'!$A$6:$A$505,0))&amp;"","كود غير موجود"))</f>
        <v/>
      </c>
      <c r="G1584" s="6">
        <f>IF(OR(B1584&amp;""="",C1584&amp;""=""),"",IF(COUNTIFS('الطلاب'!$A$6:$A$505,C1584&amp;"",'الطلاب'!$D$6:$D$505,B1584&amp;"")=0,"الطالب غير مسجل في المجموعة",""))</f>
        <v/>
      </c>
    </row>
    <row r="1585">
      <c r="A1585" s="13" t="n"/>
      <c r="B1585" s="5" t="n"/>
      <c r="C1585" s="5" t="n"/>
      <c r="D1585" s="5" t="n"/>
      <c r="E1585" s="5" t="n"/>
      <c r="F1585" s="6">
        <f>IF(C1585&amp;""="","",IFERROR(INDEX('الطلاب'!$B$6:$B$505,MATCH(C1585&amp;"",'الطلاب'!$A$6:$A$505,0))&amp;"","كود غير موجود"))</f>
        <v/>
      </c>
      <c r="G1585" s="6">
        <f>IF(OR(B1585&amp;""="",C1585&amp;""=""),"",IF(COUNTIFS('الطلاب'!$A$6:$A$505,C1585&amp;"",'الطلاب'!$D$6:$D$505,B1585&amp;"")=0,"الطالب غير مسجل في المجموعة",""))</f>
        <v/>
      </c>
    </row>
    <row r="1586">
      <c r="A1586" s="13" t="n"/>
      <c r="B1586" s="5" t="n"/>
      <c r="C1586" s="5" t="n"/>
      <c r="D1586" s="5" t="n"/>
      <c r="E1586" s="5" t="n"/>
      <c r="F1586" s="6">
        <f>IF(C1586&amp;""="","",IFERROR(INDEX('الطلاب'!$B$6:$B$505,MATCH(C1586&amp;"",'الطلاب'!$A$6:$A$505,0))&amp;"","كود غير موجود"))</f>
        <v/>
      </c>
      <c r="G1586" s="6">
        <f>IF(OR(B1586&amp;""="",C1586&amp;""=""),"",IF(COUNTIFS('الطلاب'!$A$6:$A$505,C1586&amp;"",'الطلاب'!$D$6:$D$505,B1586&amp;"")=0,"الطالب غير مسجل في المجموعة",""))</f>
        <v/>
      </c>
    </row>
    <row r="1587">
      <c r="A1587" s="13" t="n"/>
      <c r="B1587" s="5" t="n"/>
      <c r="C1587" s="5" t="n"/>
      <c r="D1587" s="5" t="n"/>
      <c r="E1587" s="5" t="n"/>
      <c r="F1587" s="6">
        <f>IF(C1587&amp;""="","",IFERROR(INDEX('الطلاب'!$B$6:$B$505,MATCH(C1587&amp;"",'الطلاب'!$A$6:$A$505,0))&amp;"","كود غير موجود"))</f>
        <v/>
      </c>
      <c r="G1587" s="6">
        <f>IF(OR(B1587&amp;""="",C1587&amp;""=""),"",IF(COUNTIFS('الطلاب'!$A$6:$A$505,C1587&amp;"",'الطلاب'!$D$6:$D$505,B1587&amp;"")=0,"الطالب غير مسجل في المجموعة",""))</f>
        <v/>
      </c>
    </row>
    <row r="1588">
      <c r="A1588" s="13" t="n"/>
      <c r="B1588" s="5" t="n"/>
      <c r="C1588" s="5" t="n"/>
      <c r="D1588" s="5" t="n"/>
      <c r="E1588" s="5" t="n"/>
      <c r="F1588" s="6">
        <f>IF(C1588&amp;""="","",IFERROR(INDEX('الطلاب'!$B$6:$B$505,MATCH(C1588&amp;"",'الطلاب'!$A$6:$A$505,0))&amp;"","كود غير موجود"))</f>
        <v/>
      </c>
      <c r="G1588" s="6">
        <f>IF(OR(B1588&amp;""="",C1588&amp;""=""),"",IF(COUNTIFS('الطلاب'!$A$6:$A$505,C1588&amp;"",'الطلاب'!$D$6:$D$505,B1588&amp;"")=0,"الطالب غير مسجل في المجموعة",""))</f>
        <v/>
      </c>
    </row>
    <row r="1589">
      <c r="A1589" s="13" t="n"/>
      <c r="B1589" s="5" t="n"/>
      <c r="C1589" s="5" t="n"/>
      <c r="D1589" s="5" t="n"/>
      <c r="E1589" s="5" t="n"/>
      <c r="F1589" s="6">
        <f>IF(C1589&amp;""="","",IFERROR(INDEX('الطلاب'!$B$6:$B$505,MATCH(C1589&amp;"",'الطلاب'!$A$6:$A$505,0))&amp;"","كود غير موجود"))</f>
        <v/>
      </c>
      <c r="G1589" s="6">
        <f>IF(OR(B1589&amp;""="",C1589&amp;""=""),"",IF(COUNTIFS('الطلاب'!$A$6:$A$505,C1589&amp;"",'الطلاب'!$D$6:$D$505,B1589&amp;"")=0,"الطالب غير مسجل في المجموعة",""))</f>
        <v/>
      </c>
    </row>
    <row r="1590">
      <c r="A1590" s="13" t="n"/>
      <c r="B1590" s="5" t="n"/>
      <c r="C1590" s="5" t="n"/>
      <c r="D1590" s="5" t="n"/>
      <c r="E1590" s="5" t="n"/>
      <c r="F1590" s="6">
        <f>IF(C1590&amp;""="","",IFERROR(INDEX('الطلاب'!$B$6:$B$505,MATCH(C1590&amp;"",'الطلاب'!$A$6:$A$505,0))&amp;"","كود غير موجود"))</f>
        <v/>
      </c>
      <c r="G1590" s="6">
        <f>IF(OR(B1590&amp;""="",C1590&amp;""=""),"",IF(COUNTIFS('الطلاب'!$A$6:$A$505,C1590&amp;"",'الطلاب'!$D$6:$D$505,B1590&amp;"")=0,"الطالب غير مسجل في المجموعة",""))</f>
        <v/>
      </c>
    </row>
    <row r="1591">
      <c r="A1591" s="13" t="n"/>
      <c r="B1591" s="5" t="n"/>
      <c r="C1591" s="5" t="n"/>
      <c r="D1591" s="5" t="n"/>
      <c r="E1591" s="5" t="n"/>
      <c r="F1591" s="6">
        <f>IF(C1591&amp;""="","",IFERROR(INDEX('الطلاب'!$B$6:$B$505,MATCH(C1591&amp;"",'الطلاب'!$A$6:$A$505,0))&amp;"","كود غير موجود"))</f>
        <v/>
      </c>
      <c r="G1591" s="6">
        <f>IF(OR(B1591&amp;""="",C1591&amp;""=""),"",IF(COUNTIFS('الطلاب'!$A$6:$A$505,C1591&amp;"",'الطلاب'!$D$6:$D$505,B1591&amp;"")=0,"الطالب غير مسجل في المجموعة",""))</f>
        <v/>
      </c>
    </row>
    <row r="1592">
      <c r="A1592" s="13" t="n"/>
      <c r="B1592" s="5" t="n"/>
      <c r="C1592" s="5" t="n"/>
      <c r="D1592" s="5" t="n"/>
      <c r="E1592" s="5" t="n"/>
      <c r="F1592" s="6">
        <f>IF(C1592&amp;""="","",IFERROR(INDEX('الطلاب'!$B$6:$B$505,MATCH(C1592&amp;"",'الطلاب'!$A$6:$A$505,0))&amp;"","كود غير موجود"))</f>
        <v/>
      </c>
      <c r="G1592" s="6">
        <f>IF(OR(B1592&amp;""="",C1592&amp;""=""),"",IF(COUNTIFS('الطلاب'!$A$6:$A$505,C1592&amp;"",'الطلاب'!$D$6:$D$505,B1592&amp;"")=0,"الطالب غير مسجل في المجموعة",""))</f>
        <v/>
      </c>
    </row>
    <row r="1593">
      <c r="A1593" s="13" t="n"/>
      <c r="B1593" s="5" t="n"/>
      <c r="C1593" s="5" t="n"/>
      <c r="D1593" s="5" t="n"/>
      <c r="E1593" s="5" t="n"/>
      <c r="F1593" s="6">
        <f>IF(C1593&amp;""="","",IFERROR(INDEX('الطلاب'!$B$6:$B$505,MATCH(C1593&amp;"",'الطلاب'!$A$6:$A$505,0))&amp;"","كود غير موجود"))</f>
        <v/>
      </c>
      <c r="G1593" s="6">
        <f>IF(OR(B1593&amp;""="",C1593&amp;""=""),"",IF(COUNTIFS('الطلاب'!$A$6:$A$505,C1593&amp;"",'الطلاب'!$D$6:$D$505,B1593&amp;"")=0,"الطالب غير مسجل في المجموعة",""))</f>
        <v/>
      </c>
    </row>
    <row r="1594">
      <c r="A1594" s="13" t="n"/>
      <c r="B1594" s="5" t="n"/>
      <c r="C1594" s="5" t="n"/>
      <c r="D1594" s="5" t="n"/>
      <c r="E1594" s="5" t="n"/>
      <c r="F1594" s="6">
        <f>IF(C1594&amp;""="","",IFERROR(INDEX('الطلاب'!$B$6:$B$505,MATCH(C1594&amp;"",'الطلاب'!$A$6:$A$505,0))&amp;"","كود غير موجود"))</f>
        <v/>
      </c>
      <c r="G1594" s="6">
        <f>IF(OR(B1594&amp;""="",C1594&amp;""=""),"",IF(COUNTIFS('الطلاب'!$A$6:$A$505,C1594&amp;"",'الطلاب'!$D$6:$D$505,B1594&amp;"")=0,"الطالب غير مسجل في المجموعة",""))</f>
        <v/>
      </c>
    </row>
    <row r="1595">
      <c r="A1595" s="13" t="n"/>
      <c r="B1595" s="5" t="n"/>
      <c r="C1595" s="5" t="n"/>
      <c r="D1595" s="5" t="n"/>
      <c r="E1595" s="5" t="n"/>
      <c r="F1595" s="6">
        <f>IF(C1595&amp;""="","",IFERROR(INDEX('الطلاب'!$B$6:$B$505,MATCH(C1595&amp;"",'الطلاب'!$A$6:$A$505,0))&amp;"","كود غير موجود"))</f>
        <v/>
      </c>
      <c r="G1595" s="6">
        <f>IF(OR(B1595&amp;""="",C1595&amp;""=""),"",IF(COUNTIFS('الطلاب'!$A$6:$A$505,C1595&amp;"",'الطلاب'!$D$6:$D$505,B1595&amp;"")=0,"الطالب غير مسجل في المجموعة",""))</f>
        <v/>
      </c>
    </row>
    <row r="1596">
      <c r="A1596" s="13" t="n"/>
      <c r="B1596" s="5" t="n"/>
      <c r="C1596" s="5" t="n"/>
      <c r="D1596" s="5" t="n"/>
      <c r="E1596" s="5" t="n"/>
      <c r="F1596" s="6">
        <f>IF(C1596&amp;""="","",IFERROR(INDEX('الطلاب'!$B$6:$B$505,MATCH(C1596&amp;"",'الطلاب'!$A$6:$A$505,0))&amp;"","كود غير موجود"))</f>
        <v/>
      </c>
      <c r="G1596" s="6">
        <f>IF(OR(B1596&amp;""="",C1596&amp;""=""),"",IF(COUNTIFS('الطلاب'!$A$6:$A$505,C1596&amp;"",'الطلاب'!$D$6:$D$505,B1596&amp;"")=0,"الطالب غير مسجل في المجموعة",""))</f>
        <v/>
      </c>
    </row>
    <row r="1597">
      <c r="A1597" s="13" t="n"/>
      <c r="B1597" s="5" t="n"/>
      <c r="C1597" s="5" t="n"/>
      <c r="D1597" s="5" t="n"/>
      <c r="E1597" s="5" t="n"/>
      <c r="F1597" s="6">
        <f>IF(C1597&amp;""="","",IFERROR(INDEX('الطلاب'!$B$6:$B$505,MATCH(C1597&amp;"",'الطلاب'!$A$6:$A$505,0))&amp;"","كود غير موجود"))</f>
        <v/>
      </c>
      <c r="G1597" s="6">
        <f>IF(OR(B1597&amp;""="",C1597&amp;""=""),"",IF(COUNTIFS('الطلاب'!$A$6:$A$505,C1597&amp;"",'الطلاب'!$D$6:$D$505,B1597&amp;"")=0,"الطالب غير مسجل في المجموعة",""))</f>
        <v/>
      </c>
    </row>
    <row r="1598">
      <c r="A1598" s="13" t="n"/>
      <c r="B1598" s="5" t="n"/>
      <c r="C1598" s="5" t="n"/>
      <c r="D1598" s="5" t="n"/>
      <c r="E1598" s="5" t="n"/>
      <c r="F1598" s="6">
        <f>IF(C1598&amp;""="","",IFERROR(INDEX('الطلاب'!$B$6:$B$505,MATCH(C1598&amp;"",'الطلاب'!$A$6:$A$505,0))&amp;"","كود غير موجود"))</f>
        <v/>
      </c>
      <c r="G1598" s="6">
        <f>IF(OR(B1598&amp;""="",C1598&amp;""=""),"",IF(COUNTIFS('الطلاب'!$A$6:$A$505,C1598&amp;"",'الطلاب'!$D$6:$D$505,B1598&amp;"")=0,"الطالب غير مسجل في المجموعة",""))</f>
        <v/>
      </c>
    </row>
    <row r="1599">
      <c r="A1599" s="13" t="n"/>
      <c r="B1599" s="5" t="n"/>
      <c r="C1599" s="5" t="n"/>
      <c r="D1599" s="5" t="n"/>
      <c r="E1599" s="5" t="n"/>
      <c r="F1599" s="6">
        <f>IF(C1599&amp;""="","",IFERROR(INDEX('الطلاب'!$B$6:$B$505,MATCH(C1599&amp;"",'الطلاب'!$A$6:$A$505,0))&amp;"","كود غير موجود"))</f>
        <v/>
      </c>
      <c r="G1599" s="6">
        <f>IF(OR(B1599&amp;""="",C1599&amp;""=""),"",IF(COUNTIFS('الطلاب'!$A$6:$A$505,C1599&amp;"",'الطلاب'!$D$6:$D$505,B1599&amp;"")=0,"الطالب غير مسجل في المجموعة",""))</f>
        <v/>
      </c>
    </row>
    <row r="1600">
      <c r="A1600" s="13" t="n"/>
      <c r="B1600" s="5" t="n"/>
      <c r="C1600" s="5" t="n"/>
      <c r="D1600" s="5" t="n"/>
      <c r="E1600" s="5" t="n"/>
      <c r="F1600" s="6">
        <f>IF(C1600&amp;""="","",IFERROR(INDEX('الطلاب'!$B$6:$B$505,MATCH(C1600&amp;"",'الطلاب'!$A$6:$A$505,0))&amp;"","كود غير موجود"))</f>
        <v/>
      </c>
      <c r="G1600" s="6">
        <f>IF(OR(B1600&amp;""="",C1600&amp;""=""),"",IF(COUNTIFS('الطلاب'!$A$6:$A$505,C1600&amp;"",'الطلاب'!$D$6:$D$505,B1600&amp;"")=0,"الطالب غير مسجل في المجموعة",""))</f>
        <v/>
      </c>
    </row>
    <row r="1601">
      <c r="A1601" s="13" t="n"/>
      <c r="B1601" s="5" t="n"/>
      <c r="C1601" s="5" t="n"/>
      <c r="D1601" s="5" t="n"/>
      <c r="E1601" s="5" t="n"/>
      <c r="F1601" s="6">
        <f>IF(C1601&amp;""="","",IFERROR(INDEX('الطلاب'!$B$6:$B$505,MATCH(C1601&amp;"",'الطلاب'!$A$6:$A$505,0))&amp;"","كود غير موجود"))</f>
        <v/>
      </c>
      <c r="G1601" s="6">
        <f>IF(OR(B1601&amp;""="",C1601&amp;""=""),"",IF(COUNTIFS('الطلاب'!$A$6:$A$505,C1601&amp;"",'الطلاب'!$D$6:$D$505,B1601&amp;"")=0,"الطالب غير مسجل في المجموعة",""))</f>
        <v/>
      </c>
    </row>
    <row r="1602">
      <c r="A1602" s="13" t="n"/>
      <c r="B1602" s="5" t="n"/>
      <c r="C1602" s="5" t="n"/>
      <c r="D1602" s="5" t="n"/>
      <c r="E1602" s="5" t="n"/>
      <c r="F1602" s="6">
        <f>IF(C1602&amp;""="","",IFERROR(INDEX('الطلاب'!$B$6:$B$505,MATCH(C1602&amp;"",'الطلاب'!$A$6:$A$505,0))&amp;"","كود غير موجود"))</f>
        <v/>
      </c>
      <c r="G1602" s="6">
        <f>IF(OR(B1602&amp;""="",C1602&amp;""=""),"",IF(COUNTIFS('الطلاب'!$A$6:$A$505,C1602&amp;"",'الطلاب'!$D$6:$D$505,B1602&amp;"")=0,"الطالب غير مسجل في المجموعة",""))</f>
        <v/>
      </c>
    </row>
    <row r="1603">
      <c r="A1603" s="13" t="n"/>
      <c r="B1603" s="5" t="n"/>
      <c r="C1603" s="5" t="n"/>
      <c r="D1603" s="5" t="n"/>
      <c r="E1603" s="5" t="n"/>
      <c r="F1603" s="6">
        <f>IF(C1603&amp;""="","",IFERROR(INDEX('الطلاب'!$B$6:$B$505,MATCH(C1603&amp;"",'الطلاب'!$A$6:$A$505,0))&amp;"","كود غير موجود"))</f>
        <v/>
      </c>
      <c r="G1603" s="6">
        <f>IF(OR(B1603&amp;""="",C1603&amp;""=""),"",IF(COUNTIFS('الطلاب'!$A$6:$A$505,C1603&amp;"",'الطلاب'!$D$6:$D$505,B1603&amp;"")=0,"الطالب غير مسجل في المجموعة",""))</f>
        <v/>
      </c>
    </row>
    <row r="1604">
      <c r="A1604" s="13" t="n"/>
      <c r="B1604" s="5" t="n"/>
      <c r="C1604" s="5" t="n"/>
      <c r="D1604" s="5" t="n"/>
      <c r="E1604" s="5" t="n"/>
      <c r="F1604" s="6">
        <f>IF(C1604&amp;""="","",IFERROR(INDEX('الطلاب'!$B$6:$B$505,MATCH(C1604&amp;"",'الطلاب'!$A$6:$A$505,0))&amp;"","كود غير موجود"))</f>
        <v/>
      </c>
      <c r="G1604" s="6">
        <f>IF(OR(B1604&amp;""="",C1604&amp;""=""),"",IF(COUNTIFS('الطلاب'!$A$6:$A$505,C1604&amp;"",'الطلاب'!$D$6:$D$505,B1604&amp;"")=0,"الطالب غير مسجل في المجموعة",""))</f>
        <v/>
      </c>
    </row>
    <row r="1605">
      <c r="A1605" s="13" t="n"/>
      <c r="B1605" s="5" t="n"/>
      <c r="C1605" s="5" t="n"/>
      <c r="D1605" s="5" t="n"/>
      <c r="E1605" s="5" t="n"/>
      <c r="F1605" s="6">
        <f>IF(C1605&amp;""="","",IFERROR(INDEX('الطلاب'!$B$6:$B$505,MATCH(C1605&amp;"",'الطلاب'!$A$6:$A$505,0))&amp;"","كود غير موجود"))</f>
        <v/>
      </c>
      <c r="G1605" s="6">
        <f>IF(OR(B1605&amp;""="",C1605&amp;""=""),"",IF(COUNTIFS('الطلاب'!$A$6:$A$505,C1605&amp;"",'الطلاب'!$D$6:$D$505,B1605&amp;"")=0,"الطالب غير مسجل في المجموعة",""))</f>
        <v/>
      </c>
    </row>
    <row r="1606">
      <c r="A1606" s="13" t="n"/>
      <c r="B1606" s="5" t="n"/>
      <c r="C1606" s="5" t="n"/>
      <c r="D1606" s="5" t="n"/>
      <c r="E1606" s="5" t="n"/>
      <c r="F1606" s="6">
        <f>IF(C1606&amp;""="","",IFERROR(INDEX('الطلاب'!$B$6:$B$505,MATCH(C1606&amp;"",'الطلاب'!$A$6:$A$505,0))&amp;"","كود غير موجود"))</f>
        <v/>
      </c>
      <c r="G1606" s="6">
        <f>IF(OR(B1606&amp;""="",C1606&amp;""=""),"",IF(COUNTIFS('الطلاب'!$A$6:$A$505,C1606&amp;"",'الطلاب'!$D$6:$D$505,B1606&amp;"")=0,"الطالب غير مسجل في المجموعة",""))</f>
        <v/>
      </c>
    </row>
    <row r="1607">
      <c r="A1607" s="13" t="n"/>
      <c r="B1607" s="5" t="n"/>
      <c r="C1607" s="5" t="n"/>
      <c r="D1607" s="5" t="n"/>
      <c r="E1607" s="5" t="n"/>
      <c r="F1607" s="6">
        <f>IF(C1607&amp;""="","",IFERROR(INDEX('الطلاب'!$B$6:$B$505,MATCH(C1607&amp;"",'الطلاب'!$A$6:$A$505,0))&amp;"","كود غير موجود"))</f>
        <v/>
      </c>
      <c r="G1607" s="6">
        <f>IF(OR(B1607&amp;""="",C1607&amp;""=""),"",IF(COUNTIFS('الطلاب'!$A$6:$A$505,C1607&amp;"",'الطلاب'!$D$6:$D$505,B1607&amp;"")=0,"الطالب غير مسجل في المجموعة",""))</f>
        <v/>
      </c>
    </row>
    <row r="1608">
      <c r="A1608" s="13" t="n"/>
      <c r="B1608" s="5" t="n"/>
      <c r="C1608" s="5" t="n"/>
      <c r="D1608" s="5" t="n"/>
      <c r="E1608" s="5" t="n"/>
      <c r="F1608" s="6">
        <f>IF(C1608&amp;""="","",IFERROR(INDEX('الطلاب'!$B$6:$B$505,MATCH(C1608&amp;"",'الطلاب'!$A$6:$A$505,0))&amp;"","كود غير موجود"))</f>
        <v/>
      </c>
      <c r="G1608" s="6">
        <f>IF(OR(B1608&amp;""="",C1608&amp;""=""),"",IF(COUNTIFS('الطلاب'!$A$6:$A$505,C1608&amp;"",'الطلاب'!$D$6:$D$505,B1608&amp;"")=0,"الطالب غير مسجل في المجموعة",""))</f>
        <v/>
      </c>
    </row>
    <row r="1609">
      <c r="A1609" s="13" t="n"/>
      <c r="B1609" s="5" t="n"/>
      <c r="C1609" s="5" t="n"/>
      <c r="D1609" s="5" t="n"/>
      <c r="E1609" s="5" t="n"/>
      <c r="F1609" s="6">
        <f>IF(C1609&amp;""="","",IFERROR(INDEX('الطلاب'!$B$6:$B$505,MATCH(C1609&amp;"",'الطلاب'!$A$6:$A$505,0))&amp;"","كود غير موجود"))</f>
        <v/>
      </c>
      <c r="G1609" s="6">
        <f>IF(OR(B1609&amp;""="",C1609&amp;""=""),"",IF(COUNTIFS('الطلاب'!$A$6:$A$505,C1609&amp;"",'الطلاب'!$D$6:$D$505,B1609&amp;"")=0,"الطالب غير مسجل في المجموعة",""))</f>
        <v/>
      </c>
    </row>
    <row r="1610">
      <c r="A1610" s="13" t="n"/>
      <c r="B1610" s="5" t="n"/>
      <c r="C1610" s="5" t="n"/>
      <c r="D1610" s="5" t="n"/>
      <c r="E1610" s="5" t="n"/>
      <c r="F1610" s="6">
        <f>IF(C1610&amp;""="","",IFERROR(INDEX('الطلاب'!$B$6:$B$505,MATCH(C1610&amp;"",'الطلاب'!$A$6:$A$505,0))&amp;"","كود غير موجود"))</f>
        <v/>
      </c>
      <c r="G1610" s="6">
        <f>IF(OR(B1610&amp;""="",C1610&amp;""=""),"",IF(COUNTIFS('الطلاب'!$A$6:$A$505,C1610&amp;"",'الطلاب'!$D$6:$D$505,B1610&amp;"")=0,"الطالب غير مسجل في المجموعة",""))</f>
        <v/>
      </c>
    </row>
    <row r="1611">
      <c r="A1611" s="13" t="n"/>
      <c r="B1611" s="5" t="n"/>
      <c r="C1611" s="5" t="n"/>
      <c r="D1611" s="5" t="n"/>
      <c r="E1611" s="5" t="n"/>
      <c r="F1611" s="6">
        <f>IF(C1611&amp;""="","",IFERROR(INDEX('الطلاب'!$B$6:$B$505,MATCH(C1611&amp;"",'الطلاب'!$A$6:$A$505,0))&amp;"","كود غير موجود"))</f>
        <v/>
      </c>
      <c r="G1611" s="6">
        <f>IF(OR(B1611&amp;""="",C1611&amp;""=""),"",IF(COUNTIFS('الطلاب'!$A$6:$A$505,C1611&amp;"",'الطلاب'!$D$6:$D$505,B1611&amp;"")=0,"الطالب غير مسجل في المجموعة",""))</f>
        <v/>
      </c>
    </row>
    <row r="1612">
      <c r="A1612" s="13" t="n"/>
      <c r="B1612" s="5" t="n"/>
      <c r="C1612" s="5" t="n"/>
      <c r="D1612" s="5" t="n"/>
      <c r="E1612" s="5" t="n"/>
      <c r="F1612" s="6">
        <f>IF(C1612&amp;""="","",IFERROR(INDEX('الطلاب'!$B$6:$B$505,MATCH(C1612&amp;"",'الطلاب'!$A$6:$A$505,0))&amp;"","كود غير موجود"))</f>
        <v/>
      </c>
      <c r="G1612" s="6">
        <f>IF(OR(B1612&amp;""="",C1612&amp;""=""),"",IF(COUNTIFS('الطلاب'!$A$6:$A$505,C1612&amp;"",'الطلاب'!$D$6:$D$505,B1612&amp;"")=0,"الطالب غير مسجل في المجموعة",""))</f>
        <v/>
      </c>
    </row>
    <row r="1613">
      <c r="A1613" s="13" t="n"/>
      <c r="B1613" s="5" t="n"/>
      <c r="C1613" s="5" t="n"/>
      <c r="D1613" s="5" t="n"/>
      <c r="E1613" s="5" t="n"/>
      <c r="F1613" s="6">
        <f>IF(C1613&amp;""="","",IFERROR(INDEX('الطلاب'!$B$6:$B$505,MATCH(C1613&amp;"",'الطلاب'!$A$6:$A$505,0))&amp;"","كود غير موجود"))</f>
        <v/>
      </c>
      <c r="G1613" s="6">
        <f>IF(OR(B1613&amp;""="",C1613&amp;""=""),"",IF(COUNTIFS('الطلاب'!$A$6:$A$505,C1613&amp;"",'الطلاب'!$D$6:$D$505,B1613&amp;"")=0,"الطالب غير مسجل في المجموعة",""))</f>
        <v/>
      </c>
    </row>
    <row r="1614">
      <c r="A1614" s="13" t="n"/>
      <c r="B1614" s="5" t="n"/>
      <c r="C1614" s="5" t="n"/>
      <c r="D1614" s="5" t="n"/>
      <c r="E1614" s="5" t="n"/>
      <c r="F1614" s="6">
        <f>IF(C1614&amp;""="","",IFERROR(INDEX('الطلاب'!$B$6:$B$505,MATCH(C1614&amp;"",'الطلاب'!$A$6:$A$505,0))&amp;"","كود غير موجود"))</f>
        <v/>
      </c>
      <c r="G1614" s="6">
        <f>IF(OR(B1614&amp;""="",C1614&amp;""=""),"",IF(COUNTIFS('الطلاب'!$A$6:$A$505,C1614&amp;"",'الطلاب'!$D$6:$D$505,B1614&amp;"")=0,"الطالب غير مسجل في المجموعة",""))</f>
        <v/>
      </c>
    </row>
    <row r="1615">
      <c r="A1615" s="13" t="n"/>
      <c r="B1615" s="5" t="n"/>
      <c r="C1615" s="5" t="n"/>
      <c r="D1615" s="5" t="n"/>
      <c r="E1615" s="5" t="n"/>
      <c r="F1615" s="6">
        <f>IF(C1615&amp;""="","",IFERROR(INDEX('الطلاب'!$B$6:$B$505,MATCH(C1615&amp;"",'الطلاب'!$A$6:$A$505,0))&amp;"","كود غير موجود"))</f>
        <v/>
      </c>
      <c r="G1615" s="6">
        <f>IF(OR(B1615&amp;""="",C1615&amp;""=""),"",IF(COUNTIFS('الطلاب'!$A$6:$A$505,C1615&amp;"",'الطلاب'!$D$6:$D$505,B1615&amp;"")=0,"الطالب غير مسجل في المجموعة",""))</f>
        <v/>
      </c>
    </row>
    <row r="1616">
      <c r="A1616" s="13" t="n"/>
      <c r="B1616" s="5" t="n"/>
      <c r="C1616" s="5" t="n"/>
      <c r="D1616" s="5" t="n"/>
      <c r="E1616" s="5" t="n"/>
      <c r="F1616" s="6">
        <f>IF(C1616&amp;""="","",IFERROR(INDEX('الطلاب'!$B$6:$B$505,MATCH(C1616&amp;"",'الطلاب'!$A$6:$A$505,0))&amp;"","كود غير موجود"))</f>
        <v/>
      </c>
      <c r="G1616" s="6">
        <f>IF(OR(B1616&amp;""="",C1616&amp;""=""),"",IF(COUNTIFS('الطلاب'!$A$6:$A$505,C1616&amp;"",'الطلاب'!$D$6:$D$505,B1616&amp;"")=0,"الطالب غير مسجل في المجموعة",""))</f>
        <v/>
      </c>
    </row>
    <row r="1617">
      <c r="A1617" s="13" t="n"/>
      <c r="B1617" s="5" t="n"/>
      <c r="C1617" s="5" t="n"/>
      <c r="D1617" s="5" t="n"/>
      <c r="E1617" s="5" t="n"/>
      <c r="F1617" s="6">
        <f>IF(C1617&amp;""="","",IFERROR(INDEX('الطلاب'!$B$6:$B$505,MATCH(C1617&amp;"",'الطلاب'!$A$6:$A$505,0))&amp;"","كود غير موجود"))</f>
        <v/>
      </c>
      <c r="G1617" s="6">
        <f>IF(OR(B1617&amp;""="",C1617&amp;""=""),"",IF(COUNTIFS('الطلاب'!$A$6:$A$505,C1617&amp;"",'الطلاب'!$D$6:$D$505,B1617&amp;"")=0,"الطالب غير مسجل في المجموعة",""))</f>
        <v/>
      </c>
    </row>
    <row r="1618">
      <c r="A1618" s="13" t="n"/>
      <c r="B1618" s="5" t="n"/>
      <c r="C1618" s="5" t="n"/>
      <c r="D1618" s="5" t="n"/>
      <c r="E1618" s="5" t="n"/>
      <c r="F1618" s="6">
        <f>IF(C1618&amp;""="","",IFERROR(INDEX('الطلاب'!$B$6:$B$505,MATCH(C1618&amp;"",'الطلاب'!$A$6:$A$505,0))&amp;"","كود غير موجود"))</f>
        <v/>
      </c>
      <c r="G1618" s="6">
        <f>IF(OR(B1618&amp;""="",C1618&amp;""=""),"",IF(COUNTIFS('الطلاب'!$A$6:$A$505,C1618&amp;"",'الطلاب'!$D$6:$D$505,B1618&amp;"")=0,"الطالب غير مسجل في المجموعة",""))</f>
        <v/>
      </c>
    </row>
    <row r="1619">
      <c r="A1619" s="13" t="n"/>
      <c r="B1619" s="5" t="n"/>
      <c r="C1619" s="5" t="n"/>
      <c r="D1619" s="5" t="n"/>
      <c r="E1619" s="5" t="n"/>
      <c r="F1619" s="6">
        <f>IF(C1619&amp;""="","",IFERROR(INDEX('الطلاب'!$B$6:$B$505,MATCH(C1619&amp;"",'الطلاب'!$A$6:$A$505,0))&amp;"","كود غير موجود"))</f>
        <v/>
      </c>
      <c r="G1619" s="6">
        <f>IF(OR(B1619&amp;""="",C1619&amp;""=""),"",IF(COUNTIFS('الطلاب'!$A$6:$A$505,C1619&amp;"",'الطلاب'!$D$6:$D$505,B1619&amp;"")=0,"الطالب غير مسجل في المجموعة",""))</f>
        <v/>
      </c>
    </row>
    <row r="1620">
      <c r="A1620" s="13" t="n"/>
      <c r="B1620" s="5" t="n"/>
      <c r="C1620" s="5" t="n"/>
      <c r="D1620" s="5" t="n"/>
      <c r="E1620" s="5" t="n"/>
      <c r="F1620" s="6">
        <f>IF(C1620&amp;""="","",IFERROR(INDEX('الطلاب'!$B$6:$B$505,MATCH(C1620&amp;"",'الطلاب'!$A$6:$A$505,0))&amp;"","كود غير موجود"))</f>
        <v/>
      </c>
      <c r="G1620" s="6">
        <f>IF(OR(B1620&amp;""="",C1620&amp;""=""),"",IF(COUNTIFS('الطلاب'!$A$6:$A$505,C1620&amp;"",'الطلاب'!$D$6:$D$505,B1620&amp;"")=0,"الطالب غير مسجل في المجموعة",""))</f>
        <v/>
      </c>
    </row>
    <row r="1621">
      <c r="A1621" s="13" t="n"/>
      <c r="B1621" s="5" t="n"/>
      <c r="C1621" s="5" t="n"/>
      <c r="D1621" s="5" t="n"/>
      <c r="E1621" s="5" t="n"/>
      <c r="F1621" s="6">
        <f>IF(C1621&amp;""="","",IFERROR(INDEX('الطلاب'!$B$6:$B$505,MATCH(C1621&amp;"",'الطلاب'!$A$6:$A$505,0))&amp;"","كود غير موجود"))</f>
        <v/>
      </c>
      <c r="G1621" s="6">
        <f>IF(OR(B1621&amp;""="",C1621&amp;""=""),"",IF(COUNTIFS('الطلاب'!$A$6:$A$505,C1621&amp;"",'الطلاب'!$D$6:$D$505,B1621&amp;"")=0,"الطالب غير مسجل في المجموعة",""))</f>
        <v/>
      </c>
    </row>
    <row r="1622">
      <c r="A1622" s="13" t="n"/>
      <c r="B1622" s="5" t="n"/>
      <c r="C1622" s="5" t="n"/>
      <c r="D1622" s="5" t="n"/>
      <c r="E1622" s="5" t="n"/>
      <c r="F1622" s="6">
        <f>IF(C1622&amp;""="","",IFERROR(INDEX('الطلاب'!$B$6:$B$505,MATCH(C1622&amp;"",'الطلاب'!$A$6:$A$505,0))&amp;"","كود غير موجود"))</f>
        <v/>
      </c>
      <c r="G1622" s="6">
        <f>IF(OR(B1622&amp;""="",C1622&amp;""=""),"",IF(COUNTIFS('الطلاب'!$A$6:$A$505,C1622&amp;"",'الطلاب'!$D$6:$D$505,B1622&amp;"")=0,"الطالب غير مسجل في المجموعة",""))</f>
        <v/>
      </c>
    </row>
    <row r="1623">
      <c r="A1623" s="13" t="n"/>
      <c r="B1623" s="5" t="n"/>
      <c r="C1623" s="5" t="n"/>
      <c r="D1623" s="5" t="n"/>
      <c r="E1623" s="5" t="n"/>
      <c r="F1623" s="6">
        <f>IF(C1623&amp;""="","",IFERROR(INDEX('الطلاب'!$B$6:$B$505,MATCH(C1623&amp;"",'الطلاب'!$A$6:$A$505,0))&amp;"","كود غير موجود"))</f>
        <v/>
      </c>
      <c r="G1623" s="6">
        <f>IF(OR(B1623&amp;""="",C1623&amp;""=""),"",IF(COUNTIFS('الطلاب'!$A$6:$A$505,C1623&amp;"",'الطلاب'!$D$6:$D$505,B1623&amp;"")=0,"الطالب غير مسجل في المجموعة",""))</f>
        <v/>
      </c>
    </row>
    <row r="1624">
      <c r="A1624" s="13" t="n"/>
      <c r="B1624" s="5" t="n"/>
      <c r="C1624" s="5" t="n"/>
      <c r="D1624" s="5" t="n"/>
      <c r="E1624" s="5" t="n"/>
      <c r="F1624" s="6">
        <f>IF(C1624&amp;""="","",IFERROR(INDEX('الطلاب'!$B$6:$B$505,MATCH(C1624&amp;"",'الطلاب'!$A$6:$A$505,0))&amp;"","كود غير موجود"))</f>
        <v/>
      </c>
      <c r="G1624" s="6">
        <f>IF(OR(B1624&amp;""="",C1624&amp;""=""),"",IF(COUNTIFS('الطلاب'!$A$6:$A$505,C1624&amp;"",'الطلاب'!$D$6:$D$505,B1624&amp;"")=0,"الطالب غير مسجل في المجموعة",""))</f>
        <v/>
      </c>
    </row>
    <row r="1625">
      <c r="A1625" s="13" t="n"/>
      <c r="B1625" s="5" t="n"/>
      <c r="C1625" s="5" t="n"/>
      <c r="D1625" s="5" t="n"/>
      <c r="E1625" s="5" t="n"/>
      <c r="F1625" s="6">
        <f>IF(C1625&amp;""="","",IFERROR(INDEX('الطلاب'!$B$6:$B$505,MATCH(C1625&amp;"",'الطلاب'!$A$6:$A$505,0))&amp;"","كود غير موجود"))</f>
        <v/>
      </c>
      <c r="G1625" s="6">
        <f>IF(OR(B1625&amp;""="",C1625&amp;""=""),"",IF(COUNTIFS('الطلاب'!$A$6:$A$505,C1625&amp;"",'الطلاب'!$D$6:$D$505,B1625&amp;"")=0,"الطالب غير مسجل في المجموعة",""))</f>
        <v/>
      </c>
    </row>
    <row r="1626">
      <c r="A1626" s="13" t="n"/>
      <c r="B1626" s="5" t="n"/>
      <c r="C1626" s="5" t="n"/>
      <c r="D1626" s="5" t="n"/>
      <c r="E1626" s="5" t="n"/>
      <c r="F1626" s="6">
        <f>IF(C1626&amp;""="","",IFERROR(INDEX('الطلاب'!$B$6:$B$505,MATCH(C1626&amp;"",'الطلاب'!$A$6:$A$505,0))&amp;"","كود غير موجود"))</f>
        <v/>
      </c>
      <c r="G1626" s="6">
        <f>IF(OR(B1626&amp;""="",C1626&amp;""=""),"",IF(COUNTIFS('الطلاب'!$A$6:$A$505,C1626&amp;"",'الطلاب'!$D$6:$D$505,B1626&amp;"")=0,"الطالب غير مسجل في المجموعة",""))</f>
        <v/>
      </c>
    </row>
    <row r="1627">
      <c r="A1627" s="13" t="n"/>
      <c r="B1627" s="5" t="n"/>
      <c r="C1627" s="5" t="n"/>
      <c r="D1627" s="5" t="n"/>
      <c r="E1627" s="5" t="n"/>
      <c r="F1627" s="6">
        <f>IF(C1627&amp;""="","",IFERROR(INDEX('الطلاب'!$B$6:$B$505,MATCH(C1627&amp;"",'الطلاب'!$A$6:$A$505,0))&amp;"","كود غير موجود"))</f>
        <v/>
      </c>
      <c r="G1627" s="6">
        <f>IF(OR(B1627&amp;""="",C1627&amp;""=""),"",IF(COUNTIFS('الطلاب'!$A$6:$A$505,C1627&amp;"",'الطلاب'!$D$6:$D$505,B1627&amp;"")=0,"الطالب غير مسجل في المجموعة",""))</f>
        <v/>
      </c>
    </row>
    <row r="1628">
      <c r="A1628" s="13" t="n"/>
      <c r="B1628" s="5" t="n"/>
      <c r="C1628" s="5" t="n"/>
      <c r="D1628" s="5" t="n"/>
      <c r="E1628" s="5" t="n"/>
      <c r="F1628" s="6">
        <f>IF(C1628&amp;""="","",IFERROR(INDEX('الطلاب'!$B$6:$B$505,MATCH(C1628&amp;"",'الطلاب'!$A$6:$A$505,0))&amp;"","كود غير موجود"))</f>
        <v/>
      </c>
      <c r="G1628" s="6">
        <f>IF(OR(B1628&amp;""="",C1628&amp;""=""),"",IF(COUNTIFS('الطلاب'!$A$6:$A$505,C1628&amp;"",'الطلاب'!$D$6:$D$505,B1628&amp;"")=0,"الطالب غير مسجل في المجموعة",""))</f>
        <v/>
      </c>
    </row>
    <row r="1629">
      <c r="A1629" s="13" t="n"/>
      <c r="B1629" s="5" t="n"/>
      <c r="C1629" s="5" t="n"/>
      <c r="D1629" s="5" t="n"/>
      <c r="E1629" s="5" t="n"/>
      <c r="F1629" s="6">
        <f>IF(C1629&amp;""="","",IFERROR(INDEX('الطلاب'!$B$6:$B$505,MATCH(C1629&amp;"",'الطلاب'!$A$6:$A$505,0))&amp;"","كود غير موجود"))</f>
        <v/>
      </c>
      <c r="G1629" s="6">
        <f>IF(OR(B1629&amp;""="",C1629&amp;""=""),"",IF(COUNTIFS('الطلاب'!$A$6:$A$505,C1629&amp;"",'الطلاب'!$D$6:$D$505,B1629&amp;"")=0,"الطالب غير مسجل في المجموعة",""))</f>
        <v/>
      </c>
    </row>
    <row r="1630">
      <c r="A1630" s="13" t="n"/>
      <c r="B1630" s="5" t="n"/>
      <c r="C1630" s="5" t="n"/>
      <c r="D1630" s="5" t="n"/>
      <c r="E1630" s="5" t="n"/>
      <c r="F1630" s="6">
        <f>IF(C1630&amp;""="","",IFERROR(INDEX('الطلاب'!$B$6:$B$505,MATCH(C1630&amp;"",'الطلاب'!$A$6:$A$505,0))&amp;"","كود غير موجود"))</f>
        <v/>
      </c>
      <c r="G1630" s="6">
        <f>IF(OR(B1630&amp;""="",C1630&amp;""=""),"",IF(COUNTIFS('الطلاب'!$A$6:$A$505,C1630&amp;"",'الطلاب'!$D$6:$D$505,B1630&amp;"")=0,"الطالب غير مسجل في المجموعة",""))</f>
        <v/>
      </c>
    </row>
    <row r="1631">
      <c r="A1631" s="13" t="n"/>
      <c r="B1631" s="5" t="n"/>
      <c r="C1631" s="5" t="n"/>
      <c r="D1631" s="5" t="n"/>
      <c r="E1631" s="5" t="n"/>
      <c r="F1631" s="6">
        <f>IF(C1631&amp;""="","",IFERROR(INDEX('الطلاب'!$B$6:$B$505,MATCH(C1631&amp;"",'الطلاب'!$A$6:$A$505,0))&amp;"","كود غير موجود"))</f>
        <v/>
      </c>
      <c r="G1631" s="6">
        <f>IF(OR(B1631&amp;""="",C1631&amp;""=""),"",IF(COUNTIFS('الطلاب'!$A$6:$A$505,C1631&amp;"",'الطلاب'!$D$6:$D$505,B1631&amp;"")=0,"الطالب غير مسجل في المجموعة",""))</f>
        <v/>
      </c>
    </row>
    <row r="1632">
      <c r="A1632" s="13" t="n"/>
      <c r="B1632" s="5" t="n"/>
      <c r="C1632" s="5" t="n"/>
      <c r="D1632" s="5" t="n"/>
      <c r="E1632" s="5" t="n"/>
      <c r="F1632" s="6">
        <f>IF(C1632&amp;""="","",IFERROR(INDEX('الطلاب'!$B$6:$B$505,MATCH(C1632&amp;"",'الطلاب'!$A$6:$A$505,0))&amp;"","كود غير موجود"))</f>
        <v/>
      </c>
      <c r="G1632" s="6">
        <f>IF(OR(B1632&amp;""="",C1632&amp;""=""),"",IF(COUNTIFS('الطلاب'!$A$6:$A$505,C1632&amp;"",'الطلاب'!$D$6:$D$505,B1632&amp;"")=0,"الطالب غير مسجل في المجموعة",""))</f>
        <v/>
      </c>
    </row>
    <row r="1633">
      <c r="A1633" s="13" t="n"/>
      <c r="B1633" s="5" t="n"/>
      <c r="C1633" s="5" t="n"/>
      <c r="D1633" s="5" t="n"/>
      <c r="E1633" s="5" t="n"/>
      <c r="F1633" s="6">
        <f>IF(C1633&amp;""="","",IFERROR(INDEX('الطلاب'!$B$6:$B$505,MATCH(C1633&amp;"",'الطلاب'!$A$6:$A$505,0))&amp;"","كود غير موجود"))</f>
        <v/>
      </c>
      <c r="G1633" s="6">
        <f>IF(OR(B1633&amp;""="",C1633&amp;""=""),"",IF(COUNTIFS('الطلاب'!$A$6:$A$505,C1633&amp;"",'الطلاب'!$D$6:$D$505,B1633&amp;"")=0,"الطالب غير مسجل في المجموعة",""))</f>
        <v/>
      </c>
    </row>
    <row r="1634">
      <c r="A1634" s="13" t="n"/>
      <c r="B1634" s="5" t="n"/>
      <c r="C1634" s="5" t="n"/>
      <c r="D1634" s="5" t="n"/>
      <c r="E1634" s="5" t="n"/>
      <c r="F1634" s="6">
        <f>IF(C1634&amp;""="","",IFERROR(INDEX('الطلاب'!$B$6:$B$505,MATCH(C1634&amp;"",'الطلاب'!$A$6:$A$505,0))&amp;"","كود غير موجود"))</f>
        <v/>
      </c>
      <c r="G1634" s="6">
        <f>IF(OR(B1634&amp;""="",C1634&amp;""=""),"",IF(COUNTIFS('الطلاب'!$A$6:$A$505,C1634&amp;"",'الطلاب'!$D$6:$D$505,B1634&amp;"")=0,"الطالب غير مسجل في المجموعة",""))</f>
        <v/>
      </c>
    </row>
    <row r="1635">
      <c r="A1635" s="13" t="n"/>
      <c r="B1635" s="5" t="n"/>
      <c r="C1635" s="5" t="n"/>
      <c r="D1635" s="5" t="n"/>
      <c r="E1635" s="5" t="n"/>
      <c r="F1635" s="6">
        <f>IF(C1635&amp;""="","",IFERROR(INDEX('الطلاب'!$B$6:$B$505,MATCH(C1635&amp;"",'الطلاب'!$A$6:$A$505,0))&amp;"","كود غير موجود"))</f>
        <v/>
      </c>
      <c r="G1635" s="6">
        <f>IF(OR(B1635&amp;""="",C1635&amp;""=""),"",IF(COUNTIFS('الطلاب'!$A$6:$A$505,C1635&amp;"",'الطلاب'!$D$6:$D$505,B1635&amp;"")=0,"الطالب غير مسجل في المجموعة",""))</f>
        <v/>
      </c>
    </row>
    <row r="1636">
      <c r="A1636" s="13" t="n"/>
      <c r="B1636" s="5" t="n"/>
      <c r="C1636" s="5" t="n"/>
      <c r="D1636" s="5" t="n"/>
      <c r="E1636" s="5" t="n"/>
      <c r="F1636" s="6">
        <f>IF(C1636&amp;""="","",IFERROR(INDEX('الطلاب'!$B$6:$B$505,MATCH(C1636&amp;"",'الطلاب'!$A$6:$A$505,0))&amp;"","كود غير موجود"))</f>
        <v/>
      </c>
      <c r="G1636" s="6">
        <f>IF(OR(B1636&amp;""="",C1636&amp;""=""),"",IF(COUNTIFS('الطلاب'!$A$6:$A$505,C1636&amp;"",'الطلاب'!$D$6:$D$505,B1636&amp;"")=0,"الطالب غير مسجل في المجموعة",""))</f>
        <v/>
      </c>
    </row>
    <row r="1637">
      <c r="A1637" s="13" t="n"/>
      <c r="B1637" s="5" t="n"/>
      <c r="C1637" s="5" t="n"/>
      <c r="D1637" s="5" t="n"/>
      <c r="E1637" s="5" t="n"/>
      <c r="F1637" s="6">
        <f>IF(C1637&amp;""="","",IFERROR(INDEX('الطلاب'!$B$6:$B$505,MATCH(C1637&amp;"",'الطلاب'!$A$6:$A$505,0))&amp;"","كود غير موجود"))</f>
        <v/>
      </c>
      <c r="G1637" s="6">
        <f>IF(OR(B1637&amp;""="",C1637&amp;""=""),"",IF(COUNTIFS('الطلاب'!$A$6:$A$505,C1637&amp;"",'الطلاب'!$D$6:$D$505,B1637&amp;"")=0,"الطالب غير مسجل في المجموعة",""))</f>
        <v/>
      </c>
    </row>
    <row r="1638">
      <c r="A1638" s="13" t="n"/>
      <c r="B1638" s="5" t="n"/>
      <c r="C1638" s="5" t="n"/>
      <c r="D1638" s="5" t="n"/>
      <c r="E1638" s="5" t="n"/>
      <c r="F1638" s="6">
        <f>IF(C1638&amp;""="","",IFERROR(INDEX('الطلاب'!$B$6:$B$505,MATCH(C1638&amp;"",'الطلاب'!$A$6:$A$505,0))&amp;"","كود غير موجود"))</f>
        <v/>
      </c>
      <c r="G1638" s="6">
        <f>IF(OR(B1638&amp;""="",C1638&amp;""=""),"",IF(COUNTIFS('الطلاب'!$A$6:$A$505,C1638&amp;"",'الطلاب'!$D$6:$D$505,B1638&amp;"")=0,"الطالب غير مسجل في المجموعة",""))</f>
        <v/>
      </c>
    </row>
    <row r="1639">
      <c r="A1639" s="13" t="n"/>
      <c r="B1639" s="5" t="n"/>
      <c r="C1639" s="5" t="n"/>
      <c r="D1639" s="5" t="n"/>
      <c r="E1639" s="5" t="n"/>
      <c r="F1639" s="6">
        <f>IF(C1639&amp;""="","",IFERROR(INDEX('الطلاب'!$B$6:$B$505,MATCH(C1639&amp;"",'الطلاب'!$A$6:$A$505,0))&amp;"","كود غير موجود"))</f>
        <v/>
      </c>
      <c r="G1639" s="6">
        <f>IF(OR(B1639&amp;""="",C1639&amp;""=""),"",IF(COUNTIFS('الطلاب'!$A$6:$A$505,C1639&amp;"",'الطلاب'!$D$6:$D$505,B1639&amp;"")=0,"الطالب غير مسجل في المجموعة",""))</f>
        <v/>
      </c>
    </row>
    <row r="1640">
      <c r="A1640" s="13" t="n"/>
      <c r="B1640" s="5" t="n"/>
      <c r="C1640" s="5" t="n"/>
      <c r="D1640" s="5" t="n"/>
      <c r="E1640" s="5" t="n"/>
      <c r="F1640" s="6">
        <f>IF(C1640&amp;""="","",IFERROR(INDEX('الطلاب'!$B$6:$B$505,MATCH(C1640&amp;"",'الطلاب'!$A$6:$A$505,0))&amp;"","كود غير موجود"))</f>
        <v/>
      </c>
      <c r="G1640" s="6">
        <f>IF(OR(B1640&amp;""="",C1640&amp;""=""),"",IF(COUNTIFS('الطلاب'!$A$6:$A$505,C1640&amp;"",'الطلاب'!$D$6:$D$505,B1640&amp;"")=0,"الطالب غير مسجل في المجموعة",""))</f>
        <v/>
      </c>
    </row>
    <row r="1641">
      <c r="A1641" s="13" t="n"/>
      <c r="B1641" s="5" t="n"/>
      <c r="C1641" s="5" t="n"/>
      <c r="D1641" s="5" t="n"/>
      <c r="E1641" s="5" t="n"/>
      <c r="F1641" s="6">
        <f>IF(C1641&amp;""="","",IFERROR(INDEX('الطلاب'!$B$6:$B$505,MATCH(C1641&amp;"",'الطلاب'!$A$6:$A$505,0))&amp;"","كود غير موجود"))</f>
        <v/>
      </c>
      <c r="G1641" s="6">
        <f>IF(OR(B1641&amp;""="",C1641&amp;""=""),"",IF(COUNTIFS('الطلاب'!$A$6:$A$505,C1641&amp;"",'الطلاب'!$D$6:$D$505,B1641&amp;"")=0,"الطالب غير مسجل في المجموعة",""))</f>
        <v/>
      </c>
    </row>
    <row r="1642">
      <c r="A1642" s="13" t="n"/>
      <c r="B1642" s="5" t="n"/>
      <c r="C1642" s="5" t="n"/>
      <c r="D1642" s="5" t="n"/>
      <c r="E1642" s="5" t="n"/>
      <c r="F1642" s="6">
        <f>IF(C1642&amp;""="","",IFERROR(INDEX('الطلاب'!$B$6:$B$505,MATCH(C1642&amp;"",'الطلاب'!$A$6:$A$505,0))&amp;"","كود غير موجود"))</f>
        <v/>
      </c>
      <c r="G1642" s="6">
        <f>IF(OR(B1642&amp;""="",C1642&amp;""=""),"",IF(COUNTIFS('الطلاب'!$A$6:$A$505,C1642&amp;"",'الطلاب'!$D$6:$D$505,B1642&amp;"")=0,"الطالب غير مسجل في المجموعة",""))</f>
        <v/>
      </c>
    </row>
    <row r="1643">
      <c r="A1643" s="13" t="n"/>
      <c r="B1643" s="5" t="n"/>
      <c r="C1643" s="5" t="n"/>
      <c r="D1643" s="5" t="n"/>
      <c r="E1643" s="5" t="n"/>
      <c r="F1643" s="6">
        <f>IF(C1643&amp;""="","",IFERROR(INDEX('الطلاب'!$B$6:$B$505,MATCH(C1643&amp;"",'الطلاب'!$A$6:$A$505,0))&amp;"","كود غير موجود"))</f>
        <v/>
      </c>
      <c r="G1643" s="6">
        <f>IF(OR(B1643&amp;""="",C1643&amp;""=""),"",IF(COUNTIFS('الطلاب'!$A$6:$A$505,C1643&amp;"",'الطلاب'!$D$6:$D$505,B1643&amp;"")=0,"الطالب غير مسجل في المجموعة",""))</f>
        <v/>
      </c>
    </row>
    <row r="1644">
      <c r="A1644" s="13" t="n"/>
      <c r="B1644" s="5" t="n"/>
      <c r="C1644" s="5" t="n"/>
      <c r="D1644" s="5" t="n"/>
      <c r="E1644" s="5" t="n"/>
      <c r="F1644" s="6">
        <f>IF(C1644&amp;""="","",IFERROR(INDEX('الطلاب'!$B$6:$B$505,MATCH(C1644&amp;"",'الطلاب'!$A$6:$A$505,0))&amp;"","كود غير موجود"))</f>
        <v/>
      </c>
      <c r="G1644" s="6">
        <f>IF(OR(B1644&amp;""="",C1644&amp;""=""),"",IF(COUNTIFS('الطلاب'!$A$6:$A$505,C1644&amp;"",'الطلاب'!$D$6:$D$505,B1644&amp;"")=0,"الطالب غير مسجل في المجموعة",""))</f>
        <v/>
      </c>
    </row>
    <row r="1645">
      <c r="A1645" s="13" t="n"/>
      <c r="B1645" s="5" t="n"/>
      <c r="C1645" s="5" t="n"/>
      <c r="D1645" s="5" t="n"/>
      <c r="E1645" s="5" t="n"/>
      <c r="F1645" s="6">
        <f>IF(C1645&amp;""="","",IFERROR(INDEX('الطلاب'!$B$6:$B$505,MATCH(C1645&amp;"",'الطلاب'!$A$6:$A$505,0))&amp;"","كود غير موجود"))</f>
        <v/>
      </c>
      <c r="G1645" s="6">
        <f>IF(OR(B1645&amp;""="",C1645&amp;""=""),"",IF(COUNTIFS('الطلاب'!$A$6:$A$505,C1645&amp;"",'الطلاب'!$D$6:$D$505,B1645&amp;"")=0,"الطالب غير مسجل في المجموعة",""))</f>
        <v/>
      </c>
    </row>
    <row r="1646">
      <c r="A1646" s="13" t="n"/>
      <c r="B1646" s="5" t="n"/>
      <c r="C1646" s="5" t="n"/>
      <c r="D1646" s="5" t="n"/>
      <c r="E1646" s="5" t="n"/>
      <c r="F1646" s="6">
        <f>IF(C1646&amp;""="","",IFERROR(INDEX('الطلاب'!$B$6:$B$505,MATCH(C1646&amp;"",'الطلاب'!$A$6:$A$505,0))&amp;"","كود غير موجود"))</f>
        <v/>
      </c>
      <c r="G1646" s="6">
        <f>IF(OR(B1646&amp;""="",C1646&amp;""=""),"",IF(COUNTIFS('الطلاب'!$A$6:$A$505,C1646&amp;"",'الطلاب'!$D$6:$D$505,B1646&amp;"")=0,"الطالب غير مسجل في المجموعة",""))</f>
        <v/>
      </c>
    </row>
    <row r="1647">
      <c r="A1647" s="13" t="n"/>
      <c r="B1647" s="5" t="n"/>
      <c r="C1647" s="5" t="n"/>
      <c r="D1647" s="5" t="n"/>
      <c r="E1647" s="5" t="n"/>
      <c r="F1647" s="6">
        <f>IF(C1647&amp;""="","",IFERROR(INDEX('الطلاب'!$B$6:$B$505,MATCH(C1647&amp;"",'الطلاب'!$A$6:$A$505,0))&amp;"","كود غير موجود"))</f>
        <v/>
      </c>
      <c r="G1647" s="6">
        <f>IF(OR(B1647&amp;""="",C1647&amp;""=""),"",IF(COUNTIFS('الطلاب'!$A$6:$A$505,C1647&amp;"",'الطلاب'!$D$6:$D$505,B1647&amp;"")=0,"الطالب غير مسجل في المجموعة",""))</f>
        <v/>
      </c>
    </row>
    <row r="1648">
      <c r="A1648" s="13" t="n"/>
      <c r="B1648" s="5" t="n"/>
      <c r="C1648" s="5" t="n"/>
      <c r="D1648" s="5" t="n"/>
      <c r="E1648" s="5" t="n"/>
      <c r="F1648" s="6">
        <f>IF(C1648&amp;""="","",IFERROR(INDEX('الطلاب'!$B$6:$B$505,MATCH(C1648&amp;"",'الطلاب'!$A$6:$A$505,0))&amp;"","كود غير موجود"))</f>
        <v/>
      </c>
      <c r="G1648" s="6">
        <f>IF(OR(B1648&amp;""="",C1648&amp;""=""),"",IF(COUNTIFS('الطلاب'!$A$6:$A$505,C1648&amp;"",'الطلاب'!$D$6:$D$505,B1648&amp;"")=0,"الطالب غير مسجل في المجموعة",""))</f>
        <v/>
      </c>
    </row>
    <row r="1649">
      <c r="A1649" s="13" t="n"/>
      <c r="B1649" s="5" t="n"/>
      <c r="C1649" s="5" t="n"/>
      <c r="D1649" s="5" t="n"/>
      <c r="E1649" s="5" t="n"/>
      <c r="F1649" s="6">
        <f>IF(C1649&amp;""="","",IFERROR(INDEX('الطلاب'!$B$6:$B$505,MATCH(C1649&amp;"",'الطلاب'!$A$6:$A$505,0))&amp;"","كود غير موجود"))</f>
        <v/>
      </c>
      <c r="G1649" s="6">
        <f>IF(OR(B1649&amp;""="",C1649&amp;""=""),"",IF(COUNTIFS('الطلاب'!$A$6:$A$505,C1649&amp;"",'الطلاب'!$D$6:$D$505,B1649&amp;"")=0,"الطالب غير مسجل في المجموعة",""))</f>
        <v/>
      </c>
    </row>
    <row r="1650">
      <c r="A1650" s="13" t="n"/>
      <c r="B1650" s="5" t="n"/>
      <c r="C1650" s="5" t="n"/>
      <c r="D1650" s="5" t="n"/>
      <c r="E1650" s="5" t="n"/>
      <c r="F1650" s="6">
        <f>IF(C1650&amp;""="","",IFERROR(INDEX('الطلاب'!$B$6:$B$505,MATCH(C1650&amp;"",'الطلاب'!$A$6:$A$505,0))&amp;"","كود غير موجود"))</f>
        <v/>
      </c>
      <c r="G1650" s="6">
        <f>IF(OR(B1650&amp;""="",C1650&amp;""=""),"",IF(COUNTIFS('الطلاب'!$A$6:$A$505,C1650&amp;"",'الطلاب'!$D$6:$D$505,B1650&amp;"")=0,"الطالب غير مسجل في المجموعة",""))</f>
        <v/>
      </c>
    </row>
    <row r="1651">
      <c r="A1651" s="13" t="n"/>
      <c r="B1651" s="5" t="n"/>
      <c r="C1651" s="5" t="n"/>
      <c r="D1651" s="5" t="n"/>
      <c r="E1651" s="5" t="n"/>
      <c r="F1651" s="6">
        <f>IF(C1651&amp;""="","",IFERROR(INDEX('الطلاب'!$B$6:$B$505,MATCH(C1651&amp;"",'الطلاب'!$A$6:$A$505,0))&amp;"","كود غير موجود"))</f>
        <v/>
      </c>
      <c r="G1651" s="6">
        <f>IF(OR(B1651&amp;""="",C1651&amp;""=""),"",IF(COUNTIFS('الطلاب'!$A$6:$A$505,C1651&amp;"",'الطلاب'!$D$6:$D$505,B1651&amp;"")=0,"الطالب غير مسجل في المجموعة",""))</f>
        <v/>
      </c>
    </row>
    <row r="1652">
      <c r="A1652" s="13" t="n"/>
      <c r="B1652" s="5" t="n"/>
      <c r="C1652" s="5" t="n"/>
      <c r="D1652" s="5" t="n"/>
      <c r="E1652" s="5" t="n"/>
      <c r="F1652" s="6">
        <f>IF(C1652&amp;""="","",IFERROR(INDEX('الطلاب'!$B$6:$B$505,MATCH(C1652&amp;"",'الطلاب'!$A$6:$A$505,0))&amp;"","كود غير موجود"))</f>
        <v/>
      </c>
      <c r="G1652" s="6">
        <f>IF(OR(B1652&amp;""="",C1652&amp;""=""),"",IF(COUNTIFS('الطلاب'!$A$6:$A$505,C1652&amp;"",'الطلاب'!$D$6:$D$505,B1652&amp;"")=0,"الطالب غير مسجل في المجموعة",""))</f>
        <v/>
      </c>
    </row>
    <row r="1653">
      <c r="A1653" s="13" t="n"/>
      <c r="B1653" s="5" t="n"/>
      <c r="C1653" s="5" t="n"/>
      <c r="D1653" s="5" t="n"/>
      <c r="E1653" s="5" t="n"/>
      <c r="F1653" s="6">
        <f>IF(C1653&amp;""="","",IFERROR(INDEX('الطلاب'!$B$6:$B$505,MATCH(C1653&amp;"",'الطلاب'!$A$6:$A$505,0))&amp;"","كود غير موجود"))</f>
        <v/>
      </c>
      <c r="G1653" s="6">
        <f>IF(OR(B1653&amp;""="",C1653&amp;""=""),"",IF(COUNTIFS('الطلاب'!$A$6:$A$505,C1653&amp;"",'الطلاب'!$D$6:$D$505,B1653&amp;"")=0,"الطالب غير مسجل في المجموعة",""))</f>
        <v/>
      </c>
    </row>
    <row r="1654">
      <c r="A1654" s="13" t="n"/>
      <c r="B1654" s="5" t="n"/>
      <c r="C1654" s="5" t="n"/>
      <c r="D1654" s="5" t="n"/>
      <c r="E1654" s="5" t="n"/>
      <c r="F1654" s="6">
        <f>IF(C1654&amp;""="","",IFERROR(INDEX('الطلاب'!$B$6:$B$505,MATCH(C1654&amp;"",'الطلاب'!$A$6:$A$505,0))&amp;"","كود غير موجود"))</f>
        <v/>
      </c>
      <c r="G1654" s="6">
        <f>IF(OR(B1654&amp;""="",C1654&amp;""=""),"",IF(COUNTIFS('الطلاب'!$A$6:$A$505,C1654&amp;"",'الطلاب'!$D$6:$D$505,B1654&amp;"")=0,"الطالب غير مسجل في المجموعة",""))</f>
        <v/>
      </c>
    </row>
    <row r="1655">
      <c r="A1655" s="13" t="n"/>
      <c r="B1655" s="5" t="n"/>
      <c r="C1655" s="5" t="n"/>
      <c r="D1655" s="5" t="n"/>
      <c r="E1655" s="5" t="n"/>
      <c r="F1655" s="6">
        <f>IF(C1655&amp;""="","",IFERROR(INDEX('الطلاب'!$B$6:$B$505,MATCH(C1655&amp;"",'الطلاب'!$A$6:$A$505,0))&amp;"","كود غير موجود"))</f>
        <v/>
      </c>
      <c r="G1655" s="6">
        <f>IF(OR(B1655&amp;""="",C1655&amp;""=""),"",IF(COUNTIFS('الطلاب'!$A$6:$A$505,C1655&amp;"",'الطلاب'!$D$6:$D$505,B1655&amp;"")=0,"الطالب غير مسجل في المجموعة",""))</f>
        <v/>
      </c>
    </row>
    <row r="1656">
      <c r="A1656" s="13" t="n"/>
      <c r="B1656" s="5" t="n"/>
      <c r="C1656" s="5" t="n"/>
      <c r="D1656" s="5" t="n"/>
      <c r="E1656" s="5" t="n"/>
      <c r="F1656" s="6">
        <f>IF(C1656&amp;""="","",IFERROR(INDEX('الطلاب'!$B$6:$B$505,MATCH(C1656&amp;"",'الطلاب'!$A$6:$A$505,0))&amp;"","كود غير موجود"))</f>
        <v/>
      </c>
      <c r="G1656" s="6">
        <f>IF(OR(B1656&amp;""="",C1656&amp;""=""),"",IF(COUNTIFS('الطلاب'!$A$6:$A$505,C1656&amp;"",'الطلاب'!$D$6:$D$505,B1656&amp;"")=0,"الطالب غير مسجل في المجموعة",""))</f>
        <v/>
      </c>
    </row>
    <row r="1657">
      <c r="A1657" s="13" t="n"/>
      <c r="B1657" s="5" t="n"/>
      <c r="C1657" s="5" t="n"/>
      <c r="D1657" s="5" t="n"/>
      <c r="E1657" s="5" t="n"/>
      <c r="F1657" s="6">
        <f>IF(C1657&amp;""="","",IFERROR(INDEX('الطلاب'!$B$6:$B$505,MATCH(C1657&amp;"",'الطلاب'!$A$6:$A$505,0))&amp;"","كود غير موجود"))</f>
        <v/>
      </c>
      <c r="G1657" s="6">
        <f>IF(OR(B1657&amp;""="",C1657&amp;""=""),"",IF(COUNTIFS('الطلاب'!$A$6:$A$505,C1657&amp;"",'الطلاب'!$D$6:$D$505,B1657&amp;"")=0,"الطالب غير مسجل في المجموعة",""))</f>
        <v/>
      </c>
    </row>
    <row r="1658">
      <c r="A1658" s="13" t="n"/>
      <c r="B1658" s="5" t="n"/>
      <c r="C1658" s="5" t="n"/>
      <c r="D1658" s="5" t="n"/>
      <c r="E1658" s="5" t="n"/>
      <c r="F1658" s="6">
        <f>IF(C1658&amp;""="","",IFERROR(INDEX('الطلاب'!$B$6:$B$505,MATCH(C1658&amp;"",'الطلاب'!$A$6:$A$505,0))&amp;"","كود غير موجود"))</f>
        <v/>
      </c>
      <c r="G1658" s="6">
        <f>IF(OR(B1658&amp;""="",C1658&amp;""=""),"",IF(COUNTIFS('الطلاب'!$A$6:$A$505,C1658&amp;"",'الطلاب'!$D$6:$D$505,B1658&amp;"")=0,"الطالب غير مسجل في المجموعة",""))</f>
        <v/>
      </c>
    </row>
    <row r="1659">
      <c r="A1659" s="13" t="n"/>
      <c r="B1659" s="5" t="n"/>
      <c r="C1659" s="5" t="n"/>
      <c r="D1659" s="5" t="n"/>
      <c r="E1659" s="5" t="n"/>
      <c r="F1659" s="6">
        <f>IF(C1659&amp;""="","",IFERROR(INDEX('الطلاب'!$B$6:$B$505,MATCH(C1659&amp;"",'الطلاب'!$A$6:$A$505,0))&amp;"","كود غير موجود"))</f>
        <v/>
      </c>
      <c r="G1659" s="6">
        <f>IF(OR(B1659&amp;""="",C1659&amp;""=""),"",IF(COUNTIFS('الطلاب'!$A$6:$A$505,C1659&amp;"",'الطلاب'!$D$6:$D$505,B1659&amp;"")=0,"الطالب غير مسجل في المجموعة",""))</f>
        <v/>
      </c>
    </row>
    <row r="1660">
      <c r="A1660" s="13" t="n"/>
      <c r="B1660" s="5" t="n"/>
      <c r="C1660" s="5" t="n"/>
      <c r="D1660" s="5" t="n"/>
      <c r="E1660" s="5" t="n"/>
      <c r="F1660" s="6">
        <f>IF(C1660&amp;""="","",IFERROR(INDEX('الطلاب'!$B$6:$B$505,MATCH(C1660&amp;"",'الطلاب'!$A$6:$A$505,0))&amp;"","كود غير موجود"))</f>
        <v/>
      </c>
      <c r="G1660" s="6">
        <f>IF(OR(B1660&amp;""="",C1660&amp;""=""),"",IF(COUNTIFS('الطلاب'!$A$6:$A$505,C1660&amp;"",'الطلاب'!$D$6:$D$505,B1660&amp;"")=0,"الطالب غير مسجل في المجموعة",""))</f>
        <v/>
      </c>
    </row>
    <row r="1661">
      <c r="A1661" s="13" t="n"/>
      <c r="B1661" s="5" t="n"/>
      <c r="C1661" s="5" t="n"/>
      <c r="D1661" s="5" t="n"/>
      <c r="E1661" s="5" t="n"/>
      <c r="F1661" s="6">
        <f>IF(C1661&amp;""="","",IFERROR(INDEX('الطلاب'!$B$6:$B$505,MATCH(C1661&amp;"",'الطلاب'!$A$6:$A$505,0))&amp;"","كود غير موجود"))</f>
        <v/>
      </c>
      <c r="G1661" s="6">
        <f>IF(OR(B1661&amp;""="",C1661&amp;""=""),"",IF(COUNTIFS('الطلاب'!$A$6:$A$505,C1661&amp;"",'الطلاب'!$D$6:$D$505,B1661&amp;"")=0,"الطالب غير مسجل في المجموعة",""))</f>
        <v/>
      </c>
    </row>
    <row r="1662">
      <c r="A1662" s="13" t="n"/>
      <c r="B1662" s="5" t="n"/>
      <c r="C1662" s="5" t="n"/>
      <c r="D1662" s="5" t="n"/>
      <c r="E1662" s="5" t="n"/>
      <c r="F1662" s="6">
        <f>IF(C1662&amp;""="","",IFERROR(INDEX('الطلاب'!$B$6:$B$505,MATCH(C1662&amp;"",'الطلاب'!$A$6:$A$505,0))&amp;"","كود غير موجود"))</f>
        <v/>
      </c>
      <c r="G1662" s="6">
        <f>IF(OR(B1662&amp;""="",C1662&amp;""=""),"",IF(COUNTIFS('الطلاب'!$A$6:$A$505,C1662&amp;"",'الطلاب'!$D$6:$D$505,B1662&amp;"")=0,"الطالب غير مسجل في المجموعة",""))</f>
        <v/>
      </c>
    </row>
    <row r="1663">
      <c r="A1663" s="13" t="n"/>
      <c r="B1663" s="5" t="n"/>
      <c r="C1663" s="5" t="n"/>
      <c r="D1663" s="5" t="n"/>
      <c r="E1663" s="5" t="n"/>
      <c r="F1663" s="6">
        <f>IF(C1663&amp;""="","",IFERROR(INDEX('الطلاب'!$B$6:$B$505,MATCH(C1663&amp;"",'الطلاب'!$A$6:$A$505,0))&amp;"","كود غير موجود"))</f>
        <v/>
      </c>
      <c r="G1663" s="6">
        <f>IF(OR(B1663&amp;""="",C1663&amp;""=""),"",IF(COUNTIFS('الطلاب'!$A$6:$A$505,C1663&amp;"",'الطلاب'!$D$6:$D$505,B1663&amp;"")=0,"الطالب غير مسجل في المجموعة",""))</f>
        <v/>
      </c>
    </row>
    <row r="1664">
      <c r="A1664" s="13" t="n"/>
      <c r="B1664" s="5" t="n"/>
      <c r="C1664" s="5" t="n"/>
      <c r="D1664" s="5" t="n"/>
      <c r="E1664" s="5" t="n"/>
      <c r="F1664" s="6">
        <f>IF(C1664&amp;""="","",IFERROR(INDEX('الطلاب'!$B$6:$B$505,MATCH(C1664&amp;"",'الطلاب'!$A$6:$A$505,0))&amp;"","كود غير موجود"))</f>
        <v/>
      </c>
      <c r="G1664" s="6">
        <f>IF(OR(B1664&amp;""="",C1664&amp;""=""),"",IF(COUNTIFS('الطلاب'!$A$6:$A$505,C1664&amp;"",'الطلاب'!$D$6:$D$505,B1664&amp;"")=0,"الطالب غير مسجل في المجموعة",""))</f>
        <v/>
      </c>
    </row>
    <row r="1665">
      <c r="A1665" s="13" t="n"/>
      <c r="B1665" s="5" t="n"/>
      <c r="C1665" s="5" t="n"/>
      <c r="D1665" s="5" t="n"/>
      <c r="E1665" s="5" t="n"/>
      <c r="F1665" s="6">
        <f>IF(C1665&amp;""="","",IFERROR(INDEX('الطلاب'!$B$6:$B$505,MATCH(C1665&amp;"",'الطلاب'!$A$6:$A$505,0))&amp;"","كود غير موجود"))</f>
        <v/>
      </c>
      <c r="G1665" s="6">
        <f>IF(OR(B1665&amp;""="",C1665&amp;""=""),"",IF(COUNTIFS('الطلاب'!$A$6:$A$505,C1665&amp;"",'الطلاب'!$D$6:$D$505,B1665&amp;"")=0,"الطالب غير مسجل في المجموعة",""))</f>
        <v/>
      </c>
    </row>
    <row r="1666">
      <c r="A1666" s="13" t="n"/>
      <c r="B1666" s="5" t="n"/>
      <c r="C1666" s="5" t="n"/>
      <c r="D1666" s="5" t="n"/>
      <c r="E1666" s="5" t="n"/>
      <c r="F1666" s="6">
        <f>IF(C1666&amp;""="","",IFERROR(INDEX('الطلاب'!$B$6:$B$505,MATCH(C1666&amp;"",'الطلاب'!$A$6:$A$505,0))&amp;"","كود غير موجود"))</f>
        <v/>
      </c>
      <c r="G1666" s="6">
        <f>IF(OR(B1666&amp;""="",C1666&amp;""=""),"",IF(COUNTIFS('الطلاب'!$A$6:$A$505,C1666&amp;"",'الطلاب'!$D$6:$D$505,B1666&amp;"")=0,"الطالب غير مسجل في المجموعة",""))</f>
        <v/>
      </c>
    </row>
    <row r="1667">
      <c r="A1667" s="13" t="n"/>
      <c r="B1667" s="5" t="n"/>
      <c r="C1667" s="5" t="n"/>
      <c r="D1667" s="5" t="n"/>
      <c r="E1667" s="5" t="n"/>
      <c r="F1667" s="6">
        <f>IF(C1667&amp;""="","",IFERROR(INDEX('الطلاب'!$B$6:$B$505,MATCH(C1667&amp;"",'الطلاب'!$A$6:$A$505,0))&amp;"","كود غير موجود"))</f>
        <v/>
      </c>
      <c r="G1667" s="6">
        <f>IF(OR(B1667&amp;""="",C1667&amp;""=""),"",IF(COUNTIFS('الطلاب'!$A$6:$A$505,C1667&amp;"",'الطلاب'!$D$6:$D$505,B1667&amp;"")=0,"الطالب غير مسجل في المجموعة",""))</f>
        <v/>
      </c>
    </row>
    <row r="1668">
      <c r="A1668" s="13" t="n"/>
      <c r="B1668" s="5" t="n"/>
      <c r="C1668" s="5" t="n"/>
      <c r="D1668" s="5" t="n"/>
      <c r="E1668" s="5" t="n"/>
      <c r="F1668" s="6">
        <f>IF(C1668&amp;""="","",IFERROR(INDEX('الطلاب'!$B$6:$B$505,MATCH(C1668&amp;"",'الطلاب'!$A$6:$A$505,0))&amp;"","كود غير موجود"))</f>
        <v/>
      </c>
      <c r="G1668" s="6">
        <f>IF(OR(B1668&amp;""="",C1668&amp;""=""),"",IF(COUNTIFS('الطلاب'!$A$6:$A$505,C1668&amp;"",'الطلاب'!$D$6:$D$505,B1668&amp;"")=0,"الطالب غير مسجل في المجموعة",""))</f>
        <v/>
      </c>
    </row>
    <row r="1669">
      <c r="A1669" s="13" t="n"/>
      <c r="B1669" s="5" t="n"/>
      <c r="C1669" s="5" t="n"/>
      <c r="D1669" s="5" t="n"/>
      <c r="E1669" s="5" t="n"/>
      <c r="F1669" s="6">
        <f>IF(C1669&amp;""="","",IFERROR(INDEX('الطلاب'!$B$6:$B$505,MATCH(C1669&amp;"",'الطلاب'!$A$6:$A$505,0))&amp;"","كود غير موجود"))</f>
        <v/>
      </c>
      <c r="G1669" s="6">
        <f>IF(OR(B1669&amp;""="",C1669&amp;""=""),"",IF(COUNTIFS('الطلاب'!$A$6:$A$505,C1669&amp;"",'الطلاب'!$D$6:$D$505,B1669&amp;"")=0,"الطالب غير مسجل في المجموعة",""))</f>
        <v/>
      </c>
    </row>
    <row r="1670">
      <c r="A1670" s="13" t="n"/>
      <c r="B1670" s="5" t="n"/>
      <c r="C1670" s="5" t="n"/>
      <c r="D1670" s="5" t="n"/>
      <c r="E1670" s="5" t="n"/>
      <c r="F1670" s="6">
        <f>IF(C1670&amp;""="","",IFERROR(INDEX('الطلاب'!$B$6:$B$505,MATCH(C1670&amp;"",'الطلاب'!$A$6:$A$505,0))&amp;"","كود غير موجود"))</f>
        <v/>
      </c>
      <c r="G1670" s="6">
        <f>IF(OR(B1670&amp;""="",C1670&amp;""=""),"",IF(COUNTIFS('الطلاب'!$A$6:$A$505,C1670&amp;"",'الطلاب'!$D$6:$D$505,B1670&amp;"")=0,"الطالب غير مسجل في المجموعة",""))</f>
        <v/>
      </c>
    </row>
    <row r="1671">
      <c r="A1671" s="13" t="n"/>
      <c r="B1671" s="5" t="n"/>
      <c r="C1671" s="5" t="n"/>
      <c r="D1671" s="5" t="n"/>
      <c r="E1671" s="5" t="n"/>
      <c r="F1671" s="6">
        <f>IF(C1671&amp;""="","",IFERROR(INDEX('الطلاب'!$B$6:$B$505,MATCH(C1671&amp;"",'الطلاب'!$A$6:$A$505,0))&amp;"","كود غير موجود"))</f>
        <v/>
      </c>
      <c r="G1671" s="6">
        <f>IF(OR(B1671&amp;""="",C1671&amp;""=""),"",IF(COUNTIFS('الطلاب'!$A$6:$A$505,C1671&amp;"",'الطلاب'!$D$6:$D$505,B1671&amp;"")=0,"الطالب غير مسجل في المجموعة",""))</f>
        <v/>
      </c>
    </row>
    <row r="1672">
      <c r="A1672" s="13" t="n"/>
      <c r="B1672" s="5" t="n"/>
      <c r="C1672" s="5" t="n"/>
      <c r="D1672" s="5" t="n"/>
      <c r="E1672" s="5" t="n"/>
      <c r="F1672" s="6">
        <f>IF(C1672&amp;""="","",IFERROR(INDEX('الطلاب'!$B$6:$B$505,MATCH(C1672&amp;"",'الطلاب'!$A$6:$A$505,0))&amp;"","كود غير موجود"))</f>
        <v/>
      </c>
      <c r="G1672" s="6">
        <f>IF(OR(B1672&amp;""="",C1672&amp;""=""),"",IF(COUNTIFS('الطلاب'!$A$6:$A$505,C1672&amp;"",'الطلاب'!$D$6:$D$505,B1672&amp;"")=0,"الطالب غير مسجل في المجموعة",""))</f>
        <v/>
      </c>
    </row>
    <row r="1673">
      <c r="A1673" s="13" t="n"/>
      <c r="B1673" s="5" t="n"/>
      <c r="C1673" s="5" t="n"/>
      <c r="D1673" s="5" t="n"/>
      <c r="E1673" s="5" t="n"/>
      <c r="F1673" s="6">
        <f>IF(C1673&amp;""="","",IFERROR(INDEX('الطلاب'!$B$6:$B$505,MATCH(C1673&amp;"",'الطلاب'!$A$6:$A$505,0))&amp;"","كود غير موجود"))</f>
        <v/>
      </c>
      <c r="G1673" s="6">
        <f>IF(OR(B1673&amp;""="",C1673&amp;""=""),"",IF(COUNTIFS('الطلاب'!$A$6:$A$505,C1673&amp;"",'الطلاب'!$D$6:$D$505,B1673&amp;"")=0,"الطالب غير مسجل في المجموعة",""))</f>
        <v/>
      </c>
    </row>
    <row r="1674">
      <c r="A1674" s="13" t="n"/>
      <c r="B1674" s="5" t="n"/>
      <c r="C1674" s="5" t="n"/>
      <c r="D1674" s="5" t="n"/>
      <c r="E1674" s="5" t="n"/>
      <c r="F1674" s="6">
        <f>IF(C1674&amp;""="","",IFERROR(INDEX('الطلاب'!$B$6:$B$505,MATCH(C1674&amp;"",'الطلاب'!$A$6:$A$505,0))&amp;"","كود غير موجود"))</f>
        <v/>
      </c>
      <c r="G1674" s="6">
        <f>IF(OR(B1674&amp;""="",C1674&amp;""=""),"",IF(COUNTIFS('الطلاب'!$A$6:$A$505,C1674&amp;"",'الطلاب'!$D$6:$D$505,B1674&amp;"")=0,"الطالب غير مسجل في المجموعة",""))</f>
        <v/>
      </c>
    </row>
    <row r="1675">
      <c r="A1675" s="13" t="n"/>
      <c r="B1675" s="5" t="n"/>
      <c r="C1675" s="5" t="n"/>
      <c r="D1675" s="5" t="n"/>
      <c r="E1675" s="5" t="n"/>
      <c r="F1675" s="6">
        <f>IF(C1675&amp;""="","",IFERROR(INDEX('الطلاب'!$B$6:$B$505,MATCH(C1675&amp;"",'الطلاب'!$A$6:$A$505,0))&amp;"","كود غير موجود"))</f>
        <v/>
      </c>
      <c r="G1675" s="6">
        <f>IF(OR(B1675&amp;""="",C1675&amp;""=""),"",IF(COUNTIFS('الطلاب'!$A$6:$A$505,C1675&amp;"",'الطلاب'!$D$6:$D$505,B1675&amp;"")=0,"الطالب غير مسجل في المجموعة",""))</f>
        <v/>
      </c>
    </row>
    <row r="1676">
      <c r="A1676" s="13" t="n"/>
      <c r="B1676" s="5" t="n"/>
      <c r="C1676" s="5" t="n"/>
      <c r="D1676" s="5" t="n"/>
      <c r="E1676" s="5" t="n"/>
      <c r="F1676" s="6">
        <f>IF(C1676&amp;""="","",IFERROR(INDEX('الطلاب'!$B$6:$B$505,MATCH(C1676&amp;"",'الطلاب'!$A$6:$A$505,0))&amp;"","كود غير موجود"))</f>
        <v/>
      </c>
      <c r="G1676" s="6">
        <f>IF(OR(B1676&amp;""="",C1676&amp;""=""),"",IF(COUNTIFS('الطلاب'!$A$6:$A$505,C1676&amp;"",'الطلاب'!$D$6:$D$505,B1676&amp;"")=0,"الطالب غير مسجل في المجموعة",""))</f>
        <v/>
      </c>
    </row>
    <row r="1677">
      <c r="A1677" s="13" t="n"/>
      <c r="B1677" s="5" t="n"/>
      <c r="C1677" s="5" t="n"/>
      <c r="D1677" s="5" t="n"/>
      <c r="E1677" s="5" t="n"/>
      <c r="F1677" s="6">
        <f>IF(C1677&amp;""="","",IFERROR(INDEX('الطلاب'!$B$6:$B$505,MATCH(C1677&amp;"",'الطلاب'!$A$6:$A$505,0))&amp;"","كود غير موجود"))</f>
        <v/>
      </c>
      <c r="G1677" s="6">
        <f>IF(OR(B1677&amp;""="",C1677&amp;""=""),"",IF(COUNTIFS('الطلاب'!$A$6:$A$505,C1677&amp;"",'الطلاب'!$D$6:$D$505,B1677&amp;"")=0,"الطالب غير مسجل في المجموعة",""))</f>
        <v/>
      </c>
    </row>
    <row r="1678">
      <c r="A1678" s="13" t="n"/>
      <c r="B1678" s="5" t="n"/>
      <c r="C1678" s="5" t="n"/>
      <c r="D1678" s="5" t="n"/>
      <c r="E1678" s="5" t="n"/>
      <c r="F1678" s="6">
        <f>IF(C1678&amp;""="","",IFERROR(INDEX('الطلاب'!$B$6:$B$505,MATCH(C1678&amp;"",'الطلاب'!$A$6:$A$505,0))&amp;"","كود غير موجود"))</f>
        <v/>
      </c>
      <c r="G1678" s="6">
        <f>IF(OR(B1678&amp;""="",C1678&amp;""=""),"",IF(COUNTIFS('الطلاب'!$A$6:$A$505,C1678&amp;"",'الطلاب'!$D$6:$D$505,B1678&amp;"")=0,"الطالب غير مسجل في المجموعة",""))</f>
        <v/>
      </c>
    </row>
    <row r="1679">
      <c r="A1679" s="13" t="n"/>
      <c r="B1679" s="5" t="n"/>
      <c r="C1679" s="5" t="n"/>
      <c r="D1679" s="5" t="n"/>
      <c r="E1679" s="5" t="n"/>
      <c r="F1679" s="6">
        <f>IF(C1679&amp;""="","",IFERROR(INDEX('الطلاب'!$B$6:$B$505,MATCH(C1679&amp;"",'الطلاب'!$A$6:$A$505,0))&amp;"","كود غير موجود"))</f>
        <v/>
      </c>
      <c r="G1679" s="6">
        <f>IF(OR(B1679&amp;""="",C1679&amp;""=""),"",IF(COUNTIFS('الطلاب'!$A$6:$A$505,C1679&amp;"",'الطلاب'!$D$6:$D$505,B1679&amp;"")=0,"الطالب غير مسجل في المجموعة",""))</f>
        <v/>
      </c>
    </row>
    <row r="1680">
      <c r="A1680" s="13" t="n"/>
      <c r="B1680" s="5" t="n"/>
      <c r="C1680" s="5" t="n"/>
      <c r="D1680" s="5" t="n"/>
      <c r="E1680" s="5" t="n"/>
      <c r="F1680" s="6">
        <f>IF(C1680&amp;""="","",IFERROR(INDEX('الطلاب'!$B$6:$B$505,MATCH(C1680&amp;"",'الطلاب'!$A$6:$A$505,0))&amp;"","كود غير موجود"))</f>
        <v/>
      </c>
      <c r="G1680" s="6">
        <f>IF(OR(B1680&amp;""="",C1680&amp;""=""),"",IF(COUNTIFS('الطلاب'!$A$6:$A$505,C1680&amp;"",'الطلاب'!$D$6:$D$505,B1680&amp;"")=0,"الطالب غير مسجل في المجموعة",""))</f>
        <v/>
      </c>
    </row>
    <row r="1681">
      <c r="A1681" s="13" t="n"/>
      <c r="B1681" s="5" t="n"/>
      <c r="C1681" s="5" t="n"/>
      <c r="D1681" s="5" t="n"/>
      <c r="E1681" s="5" t="n"/>
      <c r="F1681" s="6">
        <f>IF(C1681&amp;""="","",IFERROR(INDEX('الطلاب'!$B$6:$B$505,MATCH(C1681&amp;"",'الطلاب'!$A$6:$A$505,0))&amp;"","كود غير موجود"))</f>
        <v/>
      </c>
      <c r="G1681" s="6">
        <f>IF(OR(B1681&amp;""="",C1681&amp;""=""),"",IF(COUNTIFS('الطلاب'!$A$6:$A$505,C1681&amp;"",'الطلاب'!$D$6:$D$505,B1681&amp;"")=0,"الطالب غير مسجل في المجموعة",""))</f>
        <v/>
      </c>
    </row>
    <row r="1682">
      <c r="A1682" s="13" t="n"/>
      <c r="B1682" s="5" t="n"/>
      <c r="C1682" s="5" t="n"/>
      <c r="D1682" s="5" t="n"/>
      <c r="E1682" s="5" t="n"/>
      <c r="F1682" s="6">
        <f>IF(C1682&amp;""="","",IFERROR(INDEX('الطلاب'!$B$6:$B$505,MATCH(C1682&amp;"",'الطلاب'!$A$6:$A$505,0))&amp;"","كود غير موجود"))</f>
        <v/>
      </c>
      <c r="G1682" s="6">
        <f>IF(OR(B1682&amp;""="",C1682&amp;""=""),"",IF(COUNTIFS('الطلاب'!$A$6:$A$505,C1682&amp;"",'الطلاب'!$D$6:$D$505,B1682&amp;"")=0,"الطالب غير مسجل في المجموعة",""))</f>
        <v/>
      </c>
    </row>
    <row r="1683">
      <c r="A1683" s="13" t="n"/>
      <c r="B1683" s="5" t="n"/>
      <c r="C1683" s="5" t="n"/>
      <c r="D1683" s="5" t="n"/>
      <c r="E1683" s="5" t="n"/>
      <c r="F1683" s="6">
        <f>IF(C1683&amp;""="","",IFERROR(INDEX('الطلاب'!$B$6:$B$505,MATCH(C1683&amp;"",'الطلاب'!$A$6:$A$505,0))&amp;"","كود غير موجود"))</f>
        <v/>
      </c>
      <c r="G1683" s="6">
        <f>IF(OR(B1683&amp;""="",C1683&amp;""=""),"",IF(COUNTIFS('الطلاب'!$A$6:$A$505,C1683&amp;"",'الطلاب'!$D$6:$D$505,B1683&amp;"")=0,"الطالب غير مسجل في المجموعة",""))</f>
        <v/>
      </c>
    </row>
    <row r="1684">
      <c r="A1684" s="13" t="n"/>
      <c r="B1684" s="5" t="n"/>
      <c r="C1684" s="5" t="n"/>
      <c r="D1684" s="5" t="n"/>
      <c r="E1684" s="5" t="n"/>
      <c r="F1684" s="6">
        <f>IF(C1684&amp;""="","",IFERROR(INDEX('الطلاب'!$B$6:$B$505,MATCH(C1684&amp;"",'الطلاب'!$A$6:$A$505,0))&amp;"","كود غير موجود"))</f>
        <v/>
      </c>
      <c r="G1684" s="6">
        <f>IF(OR(B1684&amp;""="",C1684&amp;""=""),"",IF(COUNTIFS('الطلاب'!$A$6:$A$505,C1684&amp;"",'الطلاب'!$D$6:$D$505,B1684&amp;"")=0,"الطالب غير مسجل في المجموعة",""))</f>
        <v/>
      </c>
    </row>
    <row r="1685">
      <c r="A1685" s="13" t="n"/>
      <c r="B1685" s="5" t="n"/>
      <c r="C1685" s="5" t="n"/>
      <c r="D1685" s="5" t="n"/>
      <c r="E1685" s="5" t="n"/>
      <c r="F1685" s="6">
        <f>IF(C1685&amp;""="","",IFERROR(INDEX('الطلاب'!$B$6:$B$505,MATCH(C1685&amp;"",'الطلاب'!$A$6:$A$505,0))&amp;"","كود غير موجود"))</f>
        <v/>
      </c>
      <c r="G1685" s="6">
        <f>IF(OR(B1685&amp;""="",C1685&amp;""=""),"",IF(COUNTIFS('الطلاب'!$A$6:$A$505,C1685&amp;"",'الطلاب'!$D$6:$D$505,B1685&amp;"")=0,"الطالب غير مسجل في المجموعة",""))</f>
        <v/>
      </c>
    </row>
    <row r="1686">
      <c r="A1686" s="13" t="n"/>
      <c r="B1686" s="5" t="n"/>
      <c r="C1686" s="5" t="n"/>
      <c r="D1686" s="5" t="n"/>
      <c r="E1686" s="5" t="n"/>
      <c r="F1686" s="6">
        <f>IF(C1686&amp;""="","",IFERROR(INDEX('الطلاب'!$B$6:$B$505,MATCH(C1686&amp;"",'الطلاب'!$A$6:$A$505,0))&amp;"","كود غير موجود"))</f>
        <v/>
      </c>
      <c r="G1686" s="6">
        <f>IF(OR(B1686&amp;""="",C1686&amp;""=""),"",IF(COUNTIFS('الطلاب'!$A$6:$A$505,C1686&amp;"",'الطلاب'!$D$6:$D$505,B1686&amp;"")=0,"الطالب غير مسجل في المجموعة",""))</f>
        <v/>
      </c>
    </row>
    <row r="1687">
      <c r="A1687" s="13" t="n"/>
      <c r="B1687" s="5" t="n"/>
      <c r="C1687" s="5" t="n"/>
      <c r="D1687" s="5" t="n"/>
      <c r="E1687" s="5" t="n"/>
      <c r="F1687" s="6">
        <f>IF(C1687&amp;""="","",IFERROR(INDEX('الطلاب'!$B$6:$B$505,MATCH(C1687&amp;"",'الطلاب'!$A$6:$A$505,0))&amp;"","كود غير موجود"))</f>
        <v/>
      </c>
      <c r="G1687" s="6">
        <f>IF(OR(B1687&amp;""="",C1687&amp;""=""),"",IF(COUNTIFS('الطلاب'!$A$6:$A$505,C1687&amp;"",'الطلاب'!$D$6:$D$505,B1687&amp;"")=0,"الطالب غير مسجل في المجموعة",""))</f>
        <v/>
      </c>
    </row>
    <row r="1688">
      <c r="A1688" s="13" t="n"/>
      <c r="B1688" s="5" t="n"/>
      <c r="C1688" s="5" t="n"/>
      <c r="D1688" s="5" t="n"/>
      <c r="E1688" s="5" t="n"/>
      <c r="F1688" s="6">
        <f>IF(C1688&amp;""="","",IFERROR(INDEX('الطلاب'!$B$6:$B$505,MATCH(C1688&amp;"",'الطلاب'!$A$6:$A$505,0))&amp;"","كود غير موجود"))</f>
        <v/>
      </c>
      <c r="G1688" s="6">
        <f>IF(OR(B1688&amp;""="",C1688&amp;""=""),"",IF(COUNTIFS('الطلاب'!$A$6:$A$505,C1688&amp;"",'الطلاب'!$D$6:$D$505,B1688&amp;"")=0,"الطالب غير مسجل في المجموعة",""))</f>
        <v/>
      </c>
    </row>
    <row r="1689">
      <c r="A1689" s="13" t="n"/>
      <c r="B1689" s="5" t="n"/>
      <c r="C1689" s="5" t="n"/>
      <c r="D1689" s="5" t="n"/>
      <c r="E1689" s="5" t="n"/>
      <c r="F1689" s="6">
        <f>IF(C1689&amp;""="","",IFERROR(INDEX('الطلاب'!$B$6:$B$505,MATCH(C1689&amp;"",'الطلاب'!$A$6:$A$505,0))&amp;"","كود غير موجود"))</f>
        <v/>
      </c>
      <c r="G1689" s="6">
        <f>IF(OR(B1689&amp;""="",C1689&amp;""=""),"",IF(COUNTIFS('الطلاب'!$A$6:$A$505,C1689&amp;"",'الطلاب'!$D$6:$D$505,B1689&amp;"")=0,"الطالب غير مسجل في المجموعة",""))</f>
        <v/>
      </c>
    </row>
    <row r="1690">
      <c r="A1690" s="13" t="n"/>
      <c r="B1690" s="5" t="n"/>
      <c r="C1690" s="5" t="n"/>
      <c r="D1690" s="5" t="n"/>
      <c r="E1690" s="5" t="n"/>
      <c r="F1690" s="6">
        <f>IF(C1690&amp;""="","",IFERROR(INDEX('الطلاب'!$B$6:$B$505,MATCH(C1690&amp;"",'الطلاب'!$A$6:$A$505,0))&amp;"","كود غير موجود"))</f>
        <v/>
      </c>
      <c r="G1690" s="6">
        <f>IF(OR(B1690&amp;""="",C1690&amp;""=""),"",IF(COUNTIFS('الطلاب'!$A$6:$A$505,C1690&amp;"",'الطلاب'!$D$6:$D$505,B1690&amp;"")=0,"الطالب غير مسجل في المجموعة",""))</f>
        <v/>
      </c>
    </row>
    <row r="1691">
      <c r="A1691" s="13" t="n"/>
      <c r="B1691" s="5" t="n"/>
      <c r="C1691" s="5" t="n"/>
      <c r="D1691" s="5" t="n"/>
      <c r="E1691" s="5" t="n"/>
      <c r="F1691" s="6">
        <f>IF(C1691&amp;""="","",IFERROR(INDEX('الطلاب'!$B$6:$B$505,MATCH(C1691&amp;"",'الطلاب'!$A$6:$A$505,0))&amp;"","كود غير موجود"))</f>
        <v/>
      </c>
      <c r="G1691" s="6">
        <f>IF(OR(B1691&amp;""="",C1691&amp;""=""),"",IF(COUNTIFS('الطلاب'!$A$6:$A$505,C1691&amp;"",'الطلاب'!$D$6:$D$505,B1691&amp;"")=0,"الطالب غير مسجل في المجموعة",""))</f>
        <v/>
      </c>
    </row>
    <row r="1692">
      <c r="A1692" s="13" t="n"/>
      <c r="B1692" s="5" t="n"/>
      <c r="C1692" s="5" t="n"/>
      <c r="D1692" s="5" t="n"/>
      <c r="E1692" s="5" t="n"/>
      <c r="F1692" s="6">
        <f>IF(C1692&amp;""="","",IFERROR(INDEX('الطلاب'!$B$6:$B$505,MATCH(C1692&amp;"",'الطلاب'!$A$6:$A$505,0))&amp;"","كود غير موجود"))</f>
        <v/>
      </c>
      <c r="G1692" s="6">
        <f>IF(OR(B1692&amp;""="",C1692&amp;""=""),"",IF(COUNTIFS('الطلاب'!$A$6:$A$505,C1692&amp;"",'الطلاب'!$D$6:$D$505,B1692&amp;"")=0,"الطالب غير مسجل في المجموعة",""))</f>
        <v/>
      </c>
    </row>
    <row r="1693">
      <c r="A1693" s="13" t="n"/>
      <c r="B1693" s="5" t="n"/>
      <c r="C1693" s="5" t="n"/>
      <c r="D1693" s="5" t="n"/>
      <c r="E1693" s="5" t="n"/>
      <c r="F1693" s="6">
        <f>IF(C1693&amp;""="","",IFERROR(INDEX('الطلاب'!$B$6:$B$505,MATCH(C1693&amp;"",'الطلاب'!$A$6:$A$505,0))&amp;"","كود غير موجود"))</f>
        <v/>
      </c>
      <c r="G1693" s="6">
        <f>IF(OR(B1693&amp;""="",C1693&amp;""=""),"",IF(COUNTIFS('الطلاب'!$A$6:$A$505,C1693&amp;"",'الطلاب'!$D$6:$D$505,B1693&amp;"")=0,"الطالب غير مسجل في المجموعة",""))</f>
        <v/>
      </c>
    </row>
    <row r="1694">
      <c r="A1694" s="13" t="n"/>
      <c r="B1694" s="5" t="n"/>
      <c r="C1694" s="5" t="n"/>
      <c r="D1694" s="5" t="n"/>
      <c r="E1694" s="5" t="n"/>
      <c r="F1694" s="6">
        <f>IF(C1694&amp;""="","",IFERROR(INDEX('الطلاب'!$B$6:$B$505,MATCH(C1694&amp;"",'الطلاب'!$A$6:$A$505,0))&amp;"","كود غير موجود"))</f>
        <v/>
      </c>
      <c r="G1694" s="6">
        <f>IF(OR(B1694&amp;""="",C1694&amp;""=""),"",IF(COUNTIFS('الطلاب'!$A$6:$A$505,C1694&amp;"",'الطلاب'!$D$6:$D$505,B1694&amp;"")=0,"الطالب غير مسجل في المجموعة",""))</f>
        <v/>
      </c>
    </row>
    <row r="1695">
      <c r="A1695" s="13" t="n"/>
      <c r="B1695" s="5" t="n"/>
      <c r="C1695" s="5" t="n"/>
      <c r="D1695" s="5" t="n"/>
      <c r="E1695" s="5" t="n"/>
      <c r="F1695" s="6">
        <f>IF(C1695&amp;""="","",IFERROR(INDEX('الطلاب'!$B$6:$B$505,MATCH(C1695&amp;"",'الطلاب'!$A$6:$A$505,0))&amp;"","كود غير موجود"))</f>
        <v/>
      </c>
      <c r="G1695" s="6">
        <f>IF(OR(B1695&amp;""="",C1695&amp;""=""),"",IF(COUNTIFS('الطلاب'!$A$6:$A$505,C1695&amp;"",'الطلاب'!$D$6:$D$505,B1695&amp;"")=0,"الطالب غير مسجل في المجموعة",""))</f>
        <v/>
      </c>
    </row>
    <row r="1696">
      <c r="A1696" s="13" t="n"/>
      <c r="B1696" s="5" t="n"/>
      <c r="C1696" s="5" t="n"/>
      <c r="D1696" s="5" t="n"/>
      <c r="E1696" s="5" t="n"/>
      <c r="F1696" s="6">
        <f>IF(C1696&amp;""="","",IFERROR(INDEX('الطلاب'!$B$6:$B$505,MATCH(C1696&amp;"",'الطلاب'!$A$6:$A$505,0))&amp;"","كود غير موجود"))</f>
        <v/>
      </c>
      <c r="G1696" s="6">
        <f>IF(OR(B1696&amp;""="",C1696&amp;""=""),"",IF(COUNTIFS('الطلاب'!$A$6:$A$505,C1696&amp;"",'الطلاب'!$D$6:$D$505,B1696&amp;"")=0,"الطالب غير مسجل في المجموعة",""))</f>
        <v/>
      </c>
    </row>
    <row r="1697">
      <c r="A1697" s="13" t="n"/>
      <c r="B1697" s="5" t="n"/>
      <c r="C1697" s="5" t="n"/>
      <c r="D1697" s="5" t="n"/>
      <c r="E1697" s="5" t="n"/>
      <c r="F1697" s="6">
        <f>IF(C1697&amp;""="","",IFERROR(INDEX('الطلاب'!$B$6:$B$505,MATCH(C1697&amp;"",'الطلاب'!$A$6:$A$505,0))&amp;"","كود غير موجود"))</f>
        <v/>
      </c>
      <c r="G1697" s="6">
        <f>IF(OR(B1697&amp;""="",C1697&amp;""=""),"",IF(COUNTIFS('الطلاب'!$A$6:$A$505,C1697&amp;"",'الطلاب'!$D$6:$D$505,B1697&amp;"")=0,"الطالب غير مسجل في المجموعة",""))</f>
        <v/>
      </c>
    </row>
    <row r="1698">
      <c r="A1698" s="13" t="n"/>
      <c r="B1698" s="5" t="n"/>
      <c r="C1698" s="5" t="n"/>
      <c r="D1698" s="5" t="n"/>
      <c r="E1698" s="5" t="n"/>
      <c r="F1698" s="6">
        <f>IF(C1698&amp;""="","",IFERROR(INDEX('الطلاب'!$B$6:$B$505,MATCH(C1698&amp;"",'الطلاب'!$A$6:$A$505,0))&amp;"","كود غير موجود"))</f>
        <v/>
      </c>
      <c r="G1698" s="6">
        <f>IF(OR(B1698&amp;""="",C1698&amp;""=""),"",IF(COUNTIFS('الطلاب'!$A$6:$A$505,C1698&amp;"",'الطلاب'!$D$6:$D$505,B1698&amp;"")=0,"الطالب غير مسجل في المجموعة",""))</f>
        <v/>
      </c>
    </row>
    <row r="1699">
      <c r="A1699" s="13" t="n"/>
      <c r="B1699" s="5" t="n"/>
      <c r="C1699" s="5" t="n"/>
      <c r="D1699" s="5" t="n"/>
      <c r="E1699" s="5" t="n"/>
      <c r="F1699" s="6">
        <f>IF(C1699&amp;""="","",IFERROR(INDEX('الطلاب'!$B$6:$B$505,MATCH(C1699&amp;"",'الطلاب'!$A$6:$A$505,0))&amp;"","كود غير موجود"))</f>
        <v/>
      </c>
      <c r="G1699" s="6">
        <f>IF(OR(B1699&amp;""="",C1699&amp;""=""),"",IF(COUNTIFS('الطلاب'!$A$6:$A$505,C1699&amp;"",'الطلاب'!$D$6:$D$505,B1699&amp;"")=0,"الطالب غير مسجل في المجموعة",""))</f>
        <v/>
      </c>
    </row>
    <row r="1700">
      <c r="A1700" s="13" t="n"/>
      <c r="B1700" s="5" t="n"/>
      <c r="C1700" s="5" t="n"/>
      <c r="D1700" s="5" t="n"/>
      <c r="E1700" s="5" t="n"/>
      <c r="F1700" s="6">
        <f>IF(C1700&amp;""="","",IFERROR(INDEX('الطلاب'!$B$6:$B$505,MATCH(C1700&amp;"",'الطلاب'!$A$6:$A$505,0))&amp;"","كود غير موجود"))</f>
        <v/>
      </c>
      <c r="G1700" s="6">
        <f>IF(OR(B1700&amp;""="",C1700&amp;""=""),"",IF(COUNTIFS('الطلاب'!$A$6:$A$505,C1700&amp;"",'الطلاب'!$D$6:$D$505,B1700&amp;"")=0,"الطالب غير مسجل في المجموعة",""))</f>
        <v/>
      </c>
    </row>
    <row r="1701">
      <c r="A1701" s="13" t="n"/>
      <c r="B1701" s="5" t="n"/>
      <c r="C1701" s="5" t="n"/>
      <c r="D1701" s="5" t="n"/>
      <c r="E1701" s="5" t="n"/>
      <c r="F1701" s="6">
        <f>IF(C1701&amp;""="","",IFERROR(INDEX('الطلاب'!$B$6:$B$505,MATCH(C1701&amp;"",'الطلاب'!$A$6:$A$505,0))&amp;"","كود غير موجود"))</f>
        <v/>
      </c>
      <c r="G1701" s="6">
        <f>IF(OR(B1701&amp;""="",C1701&amp;""=""),"",IF(COUNTIFS('الطلاب'!$A$6:$A$505,C1701&amp;"",'الطلاب'!$D$6:$D$505,B1701&amp;"")=0,"الطالب غير مسجل في المجموعة",""))</f>
        <v/>
      </c>
    </row>
    <row r="1702">
      <c r="A1702" s="13" t="n"/>
      <c r="B1702" s="5" t="n"/>
      <c r="C1702" s="5" t="n"/>
      <c r="D1702" s="5" t="n"/>
      <c r="E1702" s="5" t="n"/>
      <c r="F1702" s="6">
        <f>IF(C1702&amp;""="","",IFERROR(INDEX('الطلاب'!$B$6:$B$505,MATCH(C1702&amp;"",'الطلاب'!$A$6:$A$505,0))&amp;"","كود غير موجود"))</f>
        <v/>
      </c>
      <c r="G1702" s="6">
        <f>IF(OR(B1702&amp;""="",C1702&amp;""=""),"",IF(COUNTIFS('الطلاب'!$A$6:$A$505,C1702&amp;"",'الطلاب'!$D$6:$D$505,B1702&amp;"")=0,"الطالب غير مسجل في المجموعة",""))</f>
        <v/>
      </c>
    </row>
    <row r="1703">
      <c r="A1703" s="13" t="n"/>
      <c r="B1703" s="5" t="n"/>
      <c r="C1703" s="5" t="n"/>
      <c r="D1703" s="5" t="n"/>
      <c r="E1703" s="5" t="n"/>
      <c r="F1703" s="6">
        <f>IF(C1703&amp;""="","",IFERROR(INDEX('الطلاب'!$B$6:$B$505,MATCH(C1703&amp;"",'الطلاب'!$A$6:$A$505,0))&amp;"","كود غير موجود"))</f>
        <v/>
      </c>
      <c r="G1703" s="6">
        <f>IF(OR(B1703&amp;""="",C1703&amp;""=""),"",IF(COUNTIFS('الطلاب'!$A$6:$A$505,C1703&amp;"",'الطلاب'!$D$6:$D$505,B1703&amp;"")=0,"الطالب غير مسجل في المجموعة",""))</f>
        <v/>
      </c>
    </row>
    <row r="1704">
      <c r="A1704" s="13" t="n"/>
      <c r="B1704" s="5" t="n"/>
      <c r="C1704" s="5" t="n"/>
      <c r="D1704" s="5" t="n"/>
      <c r="E1704" s="5" t="n"/>
      <c r="F1704" s="6">
        <f>IF(C1704&amp;""="","",IFERROR(INDEX('الطلاب'!$B$6:$B$505,MATCH(C1704&amp;"",'الطلاب'!$A$6:$A$505,0))&amp;"","كود غير موجود"))</f>
        <v/>
      </c>
      <c r="G1704" s="6">
        <f>IF(OR(B1704&amp;""="",C1704&amp;""=""),"",IF(COUNTIFS('الطلاب'!$A$6:$A$505,C1704&amp;"",'الطلاب'!$D$6:$D$505,B1704&amp;"")=0,"الطالب غير مسجل في المجموعة",""))</f>
        <v/>
      </c>
    </row>
    <row r="1705">
      <c r="A1705" s="13" t="n"/>
      <c r="B1705" s="5" t="n"/>
      <c r="C1705" s="5" t="n"/>
      <c r="D1705" s="5" t="n"/>
      <c r="E1705" s="5" t="n"/>
      <c r="F1705" s="6">
        <f>IF(C1705&amp;""="","",IFERROR(INDEX('الطلاب'!$B$6:$B$505,MATCH(C1705&amp;"",'الطلاب'!$A$6:$A$505,0))&amp;"","كود غير موجود"))</f>
        <v/>
      </c>
      <c r="G1705" s="6">
        <f>IF(OR(B1705&amp;""="",C1705&amp;""=""),"",IF(COUNTIFS('الطلاب'!$A$6:$A$505,C1705&amp;"",'الطلاب'!$D$6:$D$505,B1705&amp;"")=0,"الطالب غير مسجل في المجموعة",""))</f>
        <v/>
      </c>
    </row>
    <row r="1706">
      <c r="A1706" s="13" t="n"/>
      <c r="B1706" s="5" t="n"/>
      <c r="C1706" s="5" t="n"/>
      <c r="D1706" s="5" t="n"/>
      <c r="E1706" s="5" t="n"/>
      <c r="F1706" s="6">
        <f>IF(C1706&amp;""="","",IFERROR(INDEX('الطلاب'!$B$6:$B$505,MATCH(C1706&amp;"",'الطلاب'!$A$6:$A$505,0))&amp;"","كود غير موجود"))</f>
        <v/>
      </c>
      <c r="G1706" s="6">
        <f>IF(OR(B1706&amp;""="",C1706&amp;""=""),"",IF(COUNTIFS('الطلاب'!$A$6:$A$505,C1706&amp;"",'الطلاب'!$D$6:$D$505,B1706&amp;"")=0,"الطالب غير مسجل في المجموعة",""))</f>
        <v/>
      </c>
    </row>
    <row r="1707">
      <c r="A1707" s="13" t="n"/>
      <c r="B1707" s="5" t="n"/>
      <c r="C1707" s="5" t="n"/>
      <c r="D1707" s="5" t="n"/>
      <c r="E1707" s="5" t="n"/>
      <c r="F1707" s="6">
        <f>IF(C1707&amp;""="","",IFERROR(INDEX('الطلاب'!$B$6:$B$505,MATCH(C1707&amp;"",'الطلاب'!$A$6:$A$505,0))&amp;"","كود غير موجود"))</f>
        <v/>
      </c>
      <c r="G1707" s="6">
        <f>IF(OR(B1707&amp;""="",C1707&amp;""=""),"",IF(COUNTIFS('الطلاب'!$A$6:$A$505,C1707&amp;"",'الطلاب'!$D$6:$D$505,B1707&amp;"")=0,"الطالب غير مسجل في المجموعة",""))</f>
        <v/>
      </c>
    </row>
    <row r="1708">
      <c r="A1708" s="13" t="n"/>
      <c r="B1708" s="5" t="n"/>
      <c r="C1708" s="5" t="n"/>
      <c r="D1708" s="5" t="n"/>
      <c r="E1708" s="5" t="n"/>
      <c r="F1708" s="6">
        <f>IF(C1708&amp;""="","",IFERROR(INDEX('الطلاب'!$B$6:$B$505,MATCH(C1708&amp;"",'الطلاب'!$A$6:$A$505,0))&amp;"","كود غير موجود"))</f>
        <v/>
      </c>
      <c r="G1708" s="6">
        <f>IF(OR(B1708&amp;""="",C1708&amp;""=""),"",IF(COUNTIFS('الطلاب'!$A$6:$A$505,C1708&amp;"",'الطلاب'!$D$6:$D$505,B1708&amp;"")=0,"الطالب غير مسجل في المجموعة",""))</f>
        <v/>
      </c>
    </row>
    <row r="1709">
      <c r="A1709" s="13" t="n"/>
      <c r="B1709" s="5" t="n"/>
      <c r="C1709" s="5" t="n"/>
      <c r="D1709" s="5" t="n"/>
      <c r="E1709" s="5" t="n"/>
      <c r="F1709" s="6">
        <f>IF(C1709&amp;""="","",IFERROR(INDEX('الطلاب'!$B$6:$B$505,MATCH(C1709&amp;"",'الطلاب'!$A$6:$A$505,0))&amp;"","كود غير موجود"))</f>
        <v/>
      </c>
      <c r="G1709" s="6">
        <f>IF(OR(B1709&amp;""="",C1709&amp;""=""),"",IF(COUNTIFS('الطلاب'!$A$6:$A$505,C1709&amp;"",'الطلاب'!$D$6:$D$505,B1709&amp;"")=0,"الطالب غير مسجل في المجموعة",""))</f>
        <v/>
      </c>
    </row>
    <row r="1710">
      <c r="A1710" s="13" t="n"/>
      <c r="B1710" s="5" t="n"/>
      <c r="C1710" s="5" t="n"/>
      <c r="D1710" s="5" t="n"/>
      <c r="E1710" s="5" t="n"/>
      <c r="F1710" s="6">
        <f>IF(C1710&amp;""="","",IFERROR(INDEX('الطلاب'!$B$6:$B$505,MATCH(C1710&amp;"",'الطلاب'!$A$6:$A$505,0))&amp;"","كود غير موجود"))</f>
        <v/>
      </c>
      <c r="G1710" s="6">
        <f>IF(OR(B1710&amp;""="",C1710&amp;""=""),"",IF(COUNTIFS('الطلاب'!$A$6:$A$505,C1710&amp;"",'الطلاب'!$D$6:$D$505,B1710&amp;"")=0,"الطالب غير مسجل في المجموعة",""))</f>
        <v/>
      </c>
    </row>
    <row r="1711">
      <c r="A1711" s="13" t="n"/>
      <c r="B1711" s="5" t="n"/>
      <c r="C1711" s="5" t="n"/>
      <c r="D1711" s="5" t="n"/>
      <c r="E1711" s="5" t="n"/>
      <c r="F1711" s="6">
        <f>IF(C1711&amp;""="","",IFERROR(INDEX('الطلاب'!$B$6:$B$505,MATCH(C1711&amp;"",'الطلاب'!$A$6:$A$505,0))&amp;"","كود غير موجود"))</f>
        <v/>
      </c>
      <c r="G1711" s="6">
        <f>IF(OR(B1711&amp;""="",C1711&amp;""=""),"",IF(COUNTIFS('الطلاب'!$A$6:$A$505,C1711&amp;"",'الطلاب'!$D$6:$D$505,B1711&amp;"")=0,"الطالب غير مسجل في المجموعة",""))</f>
        <v/>
      </c>
    </row>
    <row r="1712">
      <c r="A1712" s="13" t="n"/>
      <c r="B1712" s="5" t="n"/>
      <c r="C1712" s="5" t="n"/>
      <c r="D1712" s="5" t="n"/>
      <c r="E1712" s="5" t="n"/>
      <c r="F1712" s="6">
        <f>IF(C1712&amp;""="","",IFERROR(INDEX('الطلاب'!$B$6:$B$505,MATCH(C1712&amp;"",'الطلاب'!$A$6:$A$505,0))&amp;"","كود غير موجود"))</f>
        <v/>
      </c>
      <c r="G1712" s="6">
        <f>IF(OR(B1712&amp;""="",C1712&amp;""=""),"",IF(COUNTIFS('الطلاب'!$A$6:$A$505,C1712&amp;"",'الطلاب'!$D$6:$D$505,B1712&amp;"")=0,"الطالب غير مسجل في المجموعة",""))</f>
        <v/>
      </c>
    </row>
    <row r="1713">
      <c r="A1713" s="13" t="n"/>
      <c r="B1713" s="5" t="n"/>
      <c r="C1713" s="5" t="n"/>
      <c r="D1713" s="5" t="n"/>
      <c r="E1713" s="5" t="n"/>
      <c r="F1713" s="6">
        <f>IF(C1713&amp;""="","",IFERROR(INDEX('الطلاب'!$B$6:$B$505,MATCH(C1713&amp;"",'الطلاب'!$A$6:$A$505,0))&amp;"","كود غير موجود"))</f>
        <v/>
      </c>
      <c r="G1713" s="6">
        <f>IF(OR(B1713&amp;""="",C1713&amp;""=""),"",IF(COUNTIFS('الطلاب'!$A$6:$A$505,C1713&amp;"",'الطلاب'!$D$6:$D$505,B1713&amp;"")=0,"الطالب غير مسجل في المجموعة",""))</f>
        <v/>
      </c>
    </row>
    <row r="1714">
      <c r="A1714" s="13" t="n"/>
      <c r="B1714" s="5" t="n"/>
      <c r="C1714" s="5" t="n"/>
      <c r="D1714" s="5" t="n"/>
      <c r="E1714" s="5" t="n"/>
      <c r="F1714" s="6">
        <f>IF(C1714&amp;""="","",IFERROR(INDEX('الطلاب'!$B$6:$B$505,MATCH(C1714&amp;"",'الطلاب'!$A$6:$A$505,0))&amp;"","كود غير موجود"))</f>
        <v/>
      </c>
      <c r="G1714" s="6">
        <f>IF(OR(B1714&amp;""="",C1714&amp;""=""),"",IF(COUNTIFS('الطلاب'!$A$6:$A$505,C1714&amp;"",'الطلاب'!$D$6:$D$505,B1714&amp;"")=0,"الطالب غير مسجل في المجموعة",""))</f>
        <v/>
      </c>
    </row>
    <row r="1715">
      <c r="A1715" s="13" t="n"/>
      <c r="B1715" s="5" t="n"/>
      <c r="C1715" s="5" t="n"/>
      <c r="D1715" s="5" t="n"/>
      <c r="E1715" s="5" t="n"/>
      <c r="F1715" s="6">
        <f>IF(C1715&amp;""="","",IFERROR(INDEX('الطلاب'!$B$6:$B$505,MATCH(C1715&amp;"",'الطلاب'!$A$6:$A$505,0))&amp;"","كود غير موجود"))</f>
        <v/>
      </c>
      <c r="G1715" s="6">
        <f>IF(OR(B1715&amp;""="",C1715&amp;""=""),"",IF(COUNTIFS('الطلاب'!$A$6:$A$505,C1715&amp;"",'الطلاب'!$D$6:$D$505,B1715&amp;"")=0,"الطالب غير مسجل في المجموعة",""))</f>
        <v/>
      </c>
    </row>
    <row r="1716">
      <c r="A1716" s="13" t="n"/>
      <c r="B1716" s="5" t="n"/>
      <c r="C1716" s="5" t="n"/>
      <c r="D1716" s="5" t="n"/>
      <c r="E1716" s="5" t="n"/>
      <c r="F1716" s="6">
        <f>IF(C1716&amp;""="","",IFERROR(INDEX('الطلاب'!$B$6:$B$505,MATCH(C1716&amp;"",'الطلاب'!$A$6:$A$505,0))&amp;"","كود غير موجود"))</f>
        <v/>
      </c>
      <c r="G1716" s="6">
        <f>IF(OR(B1716&amp;""="",C1716&amp;""=""),"",IF(COUNTIFS('الطلاب'!$A$6:$A$505,C1716&amp;"",'الطلاب'!$D$6:$D$505,B1716&amp;"")=0,"الطالب غير مسجل في المجموعة",""))</f>
        <v/>
      </c>
    </row>
    <row r="1717">
      <c r="A1717" s="13" t="n"/>
      <c r="B1717" s="5" t="n"/>
      <c r="C1717" s="5" t="n"/>
      <c r="D1717" s="5" t="n"/>
      <c r="E1717" s="5" t="n"/>
      <c r="F1717" s="6">
        <f>IF(C1717&amp;""="","",IFERROR(INDEX('الطلاب'!$B$6:$B$505,MATCH(C1717&amp;"",'الطلاب'!$A$6:$A$505,0))&amp;"","كود غير موجود"))</f>
        <v/>
      </c>
      <c r="G1717" s="6">
        <f>IF(OR(B1717&amp;""="",C1717&amp;""=""),"",IF(COUNTIFS('الطلاب'!$A$6:$A$505,C1717&amp;"",'الطلاب'!$D$6:$D$505,B1717&amp;"")=0,"الطالب غير مسجل في المجموعة",""))</f>
        <v/>
      </c>
    </row>
    <row r="1718">
      <c r="A1718" s="13" t="n"/>
      <c r="B1718" s="5" t="n"/>
      <c r="C1718" s="5" t="n"/>
      <c r="D1718" s="5" t="n"/>
      <c r="E1718" s="5" t="n"/>
      <c r="F1718" s="6">
        <f>IF(C1718&amp;""="","",IFERROR(INDEX('الطلاب'!$B$6:$B$505,MATCH(C1718&amp;"",'الطلاب'!$A$6:$A$505,0))&amp;"","كود غير موجود"))</f>
        <v/>
      </c>
      <c r="G1718" s="6">
        <f>IF(OR(B1718&amp;""="",C1718&amp;""=""),"",IF(COUNTIFS('الطلاب'!$A$6:$A$505,C1718&amp;"",'الطلاب'!$D$6:$D$505,B1718&amp;"")=0,"الطالب غير مسجل في المجموعة",""))</f>
        <v/>
      </c>
    </row>
    <row r="1719">
      <c r="A1719" s="13" t="n"/>
      <c r="B1719" s="5" t="n"/>
      <c r="C1719" s="5" t="n"/>
      <c r="D1719" s="5" t="n"/>
      <c r="E1719" s="5" t="n"/>
      <c r="F1719" s="6">
        <f>IF(C1719&amp;""="","",IFERROR(INDEX('الطلاب'!$B$6:$B$505,MATCH(C1719&amp;"",'الطلاب'!$A$6:$A$505,0))&amp;"","كود غير موجود"))</f>
        <v/>
      </c>
      <c r="G1719" s="6">
        <f>IF(OR(B1719&amp;""="",C1719&amp;""=""),"",IF(COUNTIFS('الطلاب'!$A$6:$A$505,C1719&amp;"",'الطلاب'!$D$6:$D$505,B1719&amp;"")=0,"الطالب غير مسجل في المجموعة",""))</f>
        <v/>
      </c>
    </row>
    <row r="1720">
      <c r="A1720" s="13" t="n"/>
      <c r="B1720" s="5" t="n"/>
      <c r="C1720" s="5" t="n"/>
      <c r="D1720" s="5" t="n"/>
      <c r="E1720" s="5" t="n"/>
      <c r="F1720" s="6">
        <f>IF(C1720&amp;""="","",IFERROR(INDEX('الطلاب'!$B$6:$B$505,MATCH(C1720&amp;"",'الطلاب'!$A$6:$A$505,0))&amp;"","كود غير موجود"))</f>
        <v/>
      </c>
      <c r="G1720" s="6">
        <f>IF(OR(B1720&amp;""="",C1720&amp;""=""),"",IF(COUNTIFS('الطلاب'!$A$6:$A$505,C1720&amp;"",'الطلاب'!$D$6:$D$505,B1720&amp;"")=0,"الطالب غير مسجل في المجموعة",""))</f>
        <v/>
      </c>
    </row>
    <row r="1721">
      <c r="A1721" s="13" t="n"/>
      <c r="B1721" s="5" t="n"/>
      <c r="C1721" s="5" t="n"/>
      <c r="D1721" s="5" t="n"/>
      <c r="E1721" s="5" t="n"/>
      <c r="F1721" s="6">
        <f>IF(C1721&amp;""="","",IFERROR(INDEX('الطلاب'!$B$6:$B$505,MATCH(C1721&amp;"",'الطلاب'!$A$6:$A$505,0))&amp;"","كود غير موجود"))</f>
        <v/>
      </c>
      <c r="G1721" s="6">
        <f>IF(OR(B1721&amp;""="",C1721&amp;""=""),"",IF(COUNTIFS('الطلاب'!$A$6:$A$505,C1721&amp;"",'الطلاب'!$D$6:$D$505,B1721&amp;"")=0,"الطالب غير مسجل في المجموعة",""))</f>
        <v/>
      </c>
    </row>
    <row r="1722">
      <c r="A1722" s="13" t="n"/>
      <c r="B1722" s="5" t="n"/>
      <c r="C1722" s="5" t="n"/>
      <c r="D1722" s="5" t="n"/>
      <c r="E1722" s="5" t="n"/>
      <c r="F1722" s="6">
        <f>IF(C1722&amp;""="","",IFERROR(INDEX('الطلاب'!$B$6:$B$505,MATCH(C1722&amp;"",'الطلاب'!$A$6:$A$505,0))&amp;"","كود غير موجود"))</f>
        <v/>
      </c>
      <c r="G1722" s="6">
        <f>IF(OR(B1722&amp;""="",C1722&amp;""=""),"",IF(COUNTIFS('الطلاب'!$A$6:$A$505,C1722&amp;"",'الطلاب'!$D$6:$D$505,B1722&amp;"")=0,"الطالب غير مسجل في المجموعة",""))</f>
        <v/>
      </c>
    </row>
    <row r="1723">
      <c r="A1723" s="13" t="n"/>
      <c r="B1723" s="5" t="n"/>
      <c r="C1723" s="5" t="n"/>
      <c r="D1723" s="5" t="n"/>
      <c r="E1723" s="5" t="n"/>
      <c r="F1723" s="6">
        <f>IF(C1723&amp;""="","",IFERROR(INDEX('الطلاب'!$B$6:$B$505,MATCH(C1723&amp;"",'الطلاب'!$A$6:$A$505,0))&amp;"","كود غير موجود"))</f>
        <v/>
      </c>
      <c r="G1723" s="6">
        <f>IF(OR(B1723&amp;""="",C1723&amp;""=""),"",IF(COUNTIFS('الطلاب'!$A$6:$A$505,C1723&amp;"",'الطلاب'!$D$6:$D$505,B1723&amp;"")=0,"الطالب غير مسجل في المجموعة",""))</f>
        <v/>
      </c>
    </row>
    <row r="1724">
      <c r="A1724" s="13" t="n"/>
      <c r="B1724" s="5" t="n"/>
      <c r="C1724" s="5" t="n"/>
      <c r="D1724" s="5" t="n"/>
      <c r="E1724" s="5" t="n"/>
      <c r="F1724" s="6">
        <f>IF(C1724&amp;""="","",IFERROR(INDEX('الطلاب'!$B$6:$B$505,MATCH(C1724&amp;"",'الطلاب'!$A$6:$A$505,0))&amp;"","كود غير موجود"))</f>
        <v/>
      </c>
      <c r="G1724" s="6">
        <f>IF(OR(B1724&amp;""="",C1724&amp;""=""),"",IF(COUNTIFS('الطلاب'!$A$6:$A$505,C1724&amp;"",'الطلاب'!$D$6:$D$505,B1724&amp;"")=0,"الطالب غير مسجل في المجموعة",""))</f>
        <v/>
      </c>
    </row>
    <row r="1725">
      <c r="A1725" s="13" t="n"/>
      <c r="B1725" s="5" t="n"/>
      <c r="C1725" s="5" t="n"/>
      <c r="D1725" s="5" t="n"/>
      <c r="E1725" s="5" t="n"/>
      <c r="F1725" s="6">
        <f>IF(C1725&amp;""="","",IFERROR(INDEX('الطلاب'!$B$6:$B$505,MATCH(C1725&amp;"",'الطلاب'!$A$6:$A$505,0))&amp;"","كود غير موجود"))</f>
        <v/>
      </c>
      <c r="G1725" s="6">
        <f>IF(OR(B1725&amp;""="",C1725&amp;""=""),"",IF(COUNTIFS('الطلاب'!$A$6:$A$505,C1725&amp;"",'الطلاب'!$D$6:$D$505,B1725&amp;"")=0,"الطالب غير مسجل في المجموعة",""))</f>
        <v/>
      </c>
    </row>
    <row r="1726">
      <c r="A1726" s="13" t="n"/>
      <c r="B1726" s="5" t="n"/>
      <c r="C1726" s="5" t="n"/>
      <c r="D1726" s="5" t="n"/>
      <c r="E1726" s="5" t="n"/>
      <c r="F1726" s="6">
        <f>IF(C1726&amp;""="","",IFERROR(INDEX('الطلاب'!$B$6:$B$505,MATCH(C1726&amp;"",'الطلاب'!$A$6:$A$505,0))&amp;"","كود غير موجود"))</f>
        <v/>
      </c>
      <c r="G1726" s="6">
        <f>IF(OR(B1726&amp;""="",C1726&amp;""=""),"",IF(COUNTIFS('الطلاب'!$A$6:$A$505,C1726&amp;"",'الطلاب'!$D$6:$D$505,B1726&amp;"")=0,"الطالب غير مسجل في المجموعة",""))</f>
        <v/>
      </c>
    </row>
    <row r="1727">
      <c r="A1727" s="13" t="n"/>
      <c r="B1727" s="5" t="n"/>
      <c r="C1727" s="5" t="n"/>
      <c r="D1727" s="5" t="n"/>
      <c r="E1727" s="5" t="n"/>
      <c r="F1727" s="6">
        <f>IF(C1727&amp;""="","",IFERROR(INDEX('الطلاب'!$B$6:$B$505,MATCH(C1727&amp;"",'الطلاب'!$A$6:$A$505,0))&amp;"","كود غير موجود"))</f>
        <v/>
      </c>
      <c r="G1727" s="6">
        <f>IF(OR(B1727&amp;""="",C1727&amp;""=""),"",IF(COUNTIFS('الطلاب'!$A$6:$A$505,C1727&amp;"",'الطلاب'!$D$6:$D$505,B1727&amp;"")=0,"الطالب غير مسجل في المجموعة",""))</f>
        <v/>
      </c>
    </row>
    <row r="1728">
      <c r="A1728" s="13" t="n"/>
      <c r="B1728" s="5" t="n"/>
      <c r="C1728" s="5" t="n"/>
      <c r="D1728" s="5" t="n"/>
      <c r="E1728" s="5" t="n"/>
      <c r="F1728" s="6">
        <f>IF(C1728&amp;""="","",IFERROR(INDEX('الطلاب'!$B$6:$B$505,MATCH(C1728&amp;"",'الطلاب'!$A$6:$A$505,0))&amp;"","كود غير موجود"))</f>
        <v/>
      </c>
      <c r="G1728" s="6">
        <f>IF(OR(B1728&amp;""="",C1728&amp;""=""),"",IF(COUNTIFS('الطلاب'!$A$6:$A$505,C1728&amp;"",'الطلاب'!$D$6:$D$505,B1728&amp;"")=0,"الطالب غير مسجل في المجموعة",""))</f>
        <v/>
      </c>
    </row>
    <row r="1729">
      <c r="A1729" s="13" t="n"/>
      <c r="B1729" s="5" t="n"/>
      <c r="C1729" s="5" t="n"/>
      <c r="D1729" s="5" t="n"/>
      <c r="E1729" s="5" t="n"/>
      <c r="F1729" s="6">
        <f>IF(C1729&amp;""="","",IFERROR(INDEX('الطلاب'!$B$6:$B$505,MATCH(C1729&amp;"",'الطلاب'!$A$6:$A$505,0))&amp;"","كود غير موجود"))</f>
        <v/>
      </c>
      <c r="G1729" s="6">
        <f>IF(OR(B1729&amp;""="",C1729&amp;""=""),"",IF(COUNTIFS('الطلاب'!$A$6:$A$505,C1729&amp;"",'الطلاب'!$D$6:$D$505,B1729&amp;"")=0,"الطالب غير مسجل في المجموعة",""))</f>
        <v/>
      </c>
    </row>
    <row r="1730">
      <c r="A1730" s="13" t="n"/>
      <c r="B1730" s="5" t="n"/>
      <c r="C1730" s="5" t="n"/>
      <c r="D1730" s="5" t="n"/>
      <c r="E1730" s="5" t="n"/>
      <c r="F1730" s="6">
        <f>IF(C1730&amp;""="","",IFERROR(INDEX('الطلاب'!$B$6:$B$505,MATCH(C1730&amp;"",'الطلاب'!$A$6:$A$505,0))&amp;"","كود غير موجود"))</f>
        <v/>
      </c>
      <c r="G1730" s="6">
        <f>IF(OR(B1730&amp;""="",C1730&amp;""=""),"",IF(COUNTIFS('الطلاب'!$A$6:$A$505,C1730&amp;"",'الطلاب'!$D$6:$D$505,B1730&amp;"")=0,"الطالب غير مسجل في المجموعة",""))</f>
        <v/>
      </c>
    </row>
    <row r="1731">
      <c r="A1731" s="13" t="n"/>
      <c r="B1731" s="5" t="n"/>
      <c r="C1731" s="5" t="n"/>
      <c r="D1731" s="5" t="n"/>
      <c r="E1731" s="5" t="n"/>
      <c r="F1731" s="6">
        <f>IF(C1731&amp;""="","",IFERROR(INDEX('الطلاب'!$B$6:$B$505,MATCH(C1731&amp;"",'الطلاب'!$A$6:$A$505,0))&amp;"","كود غير موجود"))</f>
        <v/>
      </c>
      <c r="G1731" s="6">
        <f>IF(OR(B1731&amp;""="",C1731&amp;""=""),"",IF(COUNTIFS('الطلاب'!$A$6:$A$505,C1731&amp;"",'الطلاب'!$D$6:$D$505,B1731&amp;"")=0,"الطالب غير مسجل في المجموعة",""))</f>
        <v/>
      </c>
    </row>
    <row r="1732">
      <c r="A1732" s="13" t="n"/>
      <c r="B1732" s="5" t="n"/>
      <c r="C1732" s="5" t="n"/>
      <c r="D1732" s="5" t="n"/>
      <c r="E1732" s="5" t="n"/>
      <c r="F1732" s="6">
        <f>IF(C1732&amp;""="","",IFERROR(INDEX('الطلاب'!$B$6:$B$505,MATCH(C1732&amp;"",'الطلاب'!$A$6:$A$505,0))&amp;"","كود غير موجود"))</f>
        <v/>
      </c>
      <c r="G1732" s="6">
        <f>IF(OR(B1732&amp;""="",C1732&amp;""=""),"",IF(COUNTIFS('الطلاب'!$A$6:$A$505,C1732&amp;"",'الطلاب'!$D$6:$D$505,B1732&amp;"")=0,"الطالب غير مسجل في المجموعة",""))</f>
        <v/>
      </c>
    </row>
    <row r="1733">
      <c r="A1733" s="13" t="n"/>
      <c r="B1733" s="5" t="n"/>
      <c r="C1733" s="5" t="n"/>
      <c r="D1733" s="5" t="n"/>
      <c r="E1733" s="5" t="n"/>
      <c r="F1733" s="6">
        <f>IF(C1733&amp;""="","",IFERROR(INDEX('الطلاب'!$B$6:$B$505,MATCH(C1733&amp;"",'الطلاب'!$A$6:$A$505,0))&amp;"","كود غير موجود"))</f>
        <v/>
      </c>
      <c r="G1733" s="6">
        <f>IF(OR(B1733&amp;""="",C1733&amp;""=""),"",IF(COUNTIFS('الطلاب'!$A$6:$A$505,C1733&amp;"",'الطلاب'!$D$6:$D$505,B1733&amp;"")=0,"الطالب غير مسجل في المجموعة",""))</f>
        <v/>
      </c>
    </row>
    <row r="1734">
      <c r="A1734" s="13" t="n"/>
      <c r="B1734" s="5" t="n"/>
      <c r="C1734" s="5" t="n"/>
      <c r="D1734" s="5" t="n"/>
      <c r="E1734" s="5" t="n"/>
      <c r="F1734" s="6">
        <f>IF(C1734&amp;""="","",IFERROR(INDEX('الطلاب'!$B$6:$B$505,MATCH(C1734&amp;"",'الطلاب'!$A$6:$A$505,0))&amp;"","كود غير موجود"))</f>
        <v/>
      </c>
      <c r="G1734" s="6">
        <f>IF(OR(B1734&amp;""="",C1734&amp;""=""),"",IF(COUNTIFS('الطلاب'!$A$6:$A$505,C1734&amp;"",'الطلاب'!$D$6:$D$505,B1734&amp;"")=0,"الطالب غير مسجل في المجموعة",""))</f>
        <v/>
      </c>
    </row>
    <row r="1735">
      <c r="A1735" s="13" t="n"/>
      <c r="B1735" s="5" t="n"/>
      <c r="C1735" s="5" t="n"/>
      <c r="D1735" s="5" t="n"/>
      <c r="E1735" s="5" t="n"/>
      <c r="F1735" s="6">
        <f>IF(C1735&amp;""="","",IFERROR(INDEX('الطلاب'!$B$6:$B$505,MATCH(C1735&amp;"",'الطلاب'!$A$6:$A$505,0))&amp;"","كود غير موجود"))</f>
        <v/>
      </c>
      <c r="G1735" s="6">
        <f>IF(OR(B1735&amp;""="",C1735&amp;""=""),"",IF(COUNTIFS('الطلاب'!$A$6:$A$505,C1735&amp;"",'الطلاب'!$D$6:$D$505,B1735&amp;"")=0,"الطالب غير مسجل في المجموعة",""))</f>
        <v/>
      </c>
    </row>
    <row r="1736">
      <c r="A1736" s="13" t="n"/>
      <c r="B1736" s="5" t="n"/>
      <c r="C1736" s="5" t="n"/>
      <c r="D1736" s="5" t="n"/>
      <c r="E1736" s="5" t="n"/>
      <c r="F1736" s="6">
        <f>IF(C1736&amp;""="","",IFERROR(INDEX('الطلاب'!$B$6:$B$505,MATCH(C1736&amp;"",'الطلاب'!$A$6:$A$505,0))&amp;"","كود غير موجود"))</f>
        <v/>
      </c>
      <c r="G1736" s="6">
        <f>IF(OR(B1736&amp;""="",C1736&amp;""=""),"",IF(COUNTIFS('الطلاب'!$A$6:$A$505,C1736&amp;"",'الطلاب'!$D$6:$D$505,B1736&amp;"")=0,"الطالب غير مسجل في المجموعة",""))</f>
        <v/>
      </c>
    </row>
    <row r="1737">
      <c r="A1737" s="13" t="n"/>
      <c r="B1737" s="5" t="n"/>
      <c r="C1737" s="5" t="n"/>
      <c r="D1737" s="5" t="n"/>
      <c r="E1737" s="5" t="n"/>
      <c r="F1737" s="6">
        <f>IF(C1737&amp;""="","",IFERROR(INDEX('الطلاب'!$B$6:$B$505,MATCH(C1737&amp;"",'الطلاب'!$A$6:$A$505,0))&amp;"","كود غير موجود"))</f>
        <v/>
      </c>
      <c r="G1737" s="6">
        <f>IF(OR(B1737&amp;""="",C1737&amp;""=""),"",IF(COUNTIFS('الطلاب'!$A$6:$A$505,C1737&amp;"",'الطلاب'!$D$6:$D$505,B1737&amp;"")=0,"الطالب غير مسجل في المجموعة",""))</f>
        <v/>
      </c>
    </row>
    <row r="1738">
      <c r="A1738" s="13" t="n"/>
      <c r="B1738" s="5" t="n"/>
      <c r="C1738" s="5" t="n"/>
      <c r="D1738" s="5" t="n"/>
      <c r="E1738" s="5" t="n"/>
      <c r="F1738" s="6">
        <f>IF(C1738&amp;""="","",IFERROR(INDEX('الطلاب'!$B$6:$B$505,MATCH(C1738&amp;"",'الطلاب'!$A$6:$A$505,0))&amp;"","كود غير موجود"))</f>
        <v/>
      </c>
      <c r="G1738" s="6">
        <f>IF(OR(B1738&amp;""="",C1738&amp;""=""),"",IF(COUNTIFS('الطلاب'!$A$6:$A$505,C1738&amp;"",'الطلاب'!$D$6:$D$505,B1738&amp;"")=0,"الطالب غير مسجل في المجموعة",""))</f>
        <v/>
      </c>
    </row>
    <row r="1739">
      <c r="A1739" s="13" t="n"/>
      <c r="B1739" s="5" t="n"/>
      <c r="C1739" s="5" t="n"/>
      <c r="D1739" s="5" t="n"/>
      <c r="E1739" s="5" t="n"/>
      <c r="F1739" s="6">
        <f>IF(C1739&amp;""="","",IFERROR(INDEX('الطلاب'!$B$6:$B$505,MATCH(C1739&amp;"",'الطلاب'!$A$6:$A$505,0))&amp;"","كود غير موجود"))</f>
        <v/>
      </c>
      <c r="G1739" s="6">
        <f>IF(OR(B1739&amp;""="",C1739&amp;""=""),"",IF(COUNTIFS('الطلاب'!$A$6:$A$505,C1739&amp;"",'الطلاب'!$D$6:$D$505,B1739&amp;"")=0,"الطالب غير مسجل في المجموعة",""))</f>
        <v/>
      </c>
    </row>
    <row r="1740">
      <c r="A1740" s="13" t="n"/>
      <c r="B1740" s="5" t="n"/>
      <c r="C1740" s="5" t="n"/>
      <c r="D1740" s="5" t="n"/>
      <c r="E1740" s="5" t="n"/>
      <c r="F1740" s="6">
        <f>IF(C1740&amp;""="","",IFERROR(INDEX('الطلاب'!$B$6:$B$505,MATCH(C1740&amp;"",'الطلاب'!$A$6:$A$505,0))&amp;"","كود غير موجود"))</f>
        <v/>
      </c>
      <c r="G1740" s="6">
        <f>IF(OR(B1740&amp;""="",C1740&amp;""=""),"",IF(COUNTIFS('الطلاب'!$A$6:$A$505,C1740&amp;"",'الطلاب'!$D$6:$D$505,B1740&amp;"")=0,"الطالب غير مسجل في المجموعة",""))</f>
        <v/>
      </c>
    </row>
    <row r="1741">
      <c r="A1741" s="13" t="n"/>
      <c r="B1741" s="5" t="n"/>
      <c r="C1741" s="5" t="n"/>
      <c r="D1741" s="5" t="n"/>
      <c r="E1741" s="5" t="n"/>
      <c r="F1741" s="6">
        <f>IF(C1741&amp;""="","",IFERROR(INDEX('الطلاب'!$B$6:$B$505,MATCH(C1741&amp;"",'الطلاب'!$A$6:$A$505,0))&amp;"","كود غير موجود"))</f>
        <v/>
      </c>
      <c r="G1741" s="6">
        <f>IF(OR(B1741&amp;""="",C1741&amp;""=""),"",IF(COUNTIFS('الطلاب'!$A$6:$A$505,C1741&amp;"",'الطلاب'!$D$6:$D$505,B1741&amp;"")=0,"الطالب غير مسجل في المجموعة",""))</f>
        <v/>
      </c>
    </row>
    <row r="1742">
      <c r="A1742" s="13" t="n"/>
      <c r="B1742" s="5" t="n"/>
      <c r="C1742" s="5" t="n"/>
      <c r="D1742" s="5" t="n"/>
      <c r="E1742" s="5" t="n"/>
      <c r="F1742" s="6">
        <f>IF(C1742&amp;""="","",IFERROR(INDEX('الطلاب'!$B$6:$B$505,MATCH(C1742&amp;"",'الطلاب'!$A$6:$A$505,0))&amp;"","كود غير موجود"))</f>
        <v/>
      </c>
      <c r="G1742" s="6">
        <f>IF(OR(B1742&amp;""="",C1742&amp;""=""),"",IF(COUNTIFS('الطلاب'!$A$6:$A$505,C1742&amp;"",'الطلاب'!$D$6:$D$505,B1742&amp;"")=0,"الطالب غير مسجل في المجموعة",""))</f>
        <v/>
      </c>
    </row>
    <row r="1743">
      <c r="A1743" s="13" t="n"/>
      <c r="B1743" s="5" t="n"/>
      <c r="C1743" s="5" t="n"/>
      <c r="D1743" s="5" t="n"/>
      <c r="E1743" s="5" t="n"/>
      <c r="F1743" s="6">
        <f>IF(C1743&amp;""="","",IFERROR(INDEX('الطلاب'!$B$6:$B$505,MATCH(C1743&amp;"",'الطلاب'!$A$6:$A$505,0))&amp;"","كود غير موجود"))</f>
        <v/>
      </c>
      <c r="G1743" s="6">
        <f>IF(OR(B1743&amp;""="",C1743&amp;""=""),"",IF(COUNTIFS('الطلاب'!$A$6:$A$505,C1743&amp;"",'الطلاب'!$D$6:$D$505,B1743&amp;"")=0,"الطالب غير مسجل في المجموعة",""))</f>
        <v/>
      </c>
    </row>
    <row r="1744">
      <c r="A1744" s="13" t="n"/>
      <c r="B1744" s="5" t="n"/>
      <c r="C1744" s="5" t="n"/>
      <c r="D1744" s="5" t="n"/>
      <c r="E1744" s="5" t="n"/>
      <c r="F1744" s="6">
        <f>IF(C1744&amp;""="","",IFERROR(INDEX('الطلاب'!$B$6:$B$505,MATCH(C1744&amp;"",'الطلاب'!$A$6:$A$505,0))&amp;"","كود غير موجود"))</f>
        <v/>
      </c>
      <c r="G1744" s="6">
        <f>IF(OR(B1744&amp;""="",C1744&amp;""=""),"",IF(COUNTIFS('الطلاب'!$A$6:$A$505,C1744&amp;"",'الطلاب'!$D$6:$D$505,B1744&amp;"")=0,"الطالب غير مسجل في المجموعة",""))</f>
        <v/>
      </c>
    </row>
    <row r="1745">
      <c r="A1745" s="13" t="n"/>
      <c r="B1745" s="5" t="n"/>
      <c r="C1745" s="5" t="n"/>
      <c r="D1745" s="5" t="n"/>
      <c r="E1745" s="5" t="n"/>
      <c r="F1745" s="6">
        <f>IF(C1745&amp;""="","",IFERROR(INDEX('الطلاب'!$B$6:$B$505,MATCH(C1745&amp;"",'الطلاب'!$A$6:$A$505,0))&amp;"","كود غير موجود"))</f>
        <v/>
      </c>
      <c r="G1745" s="6">
        <f>IF(OR(B1745&amp;""="",C1745&amp;""=""),"",IF(COUNTIFS('الطلاب'!$A$6:$A$505,C1745&amp;"",'الطلاب'!$D$6:$D$505,B1745&amp;"")=0,"الطالب غير مسجل في المجموعة",""))</f>
        <v/>
      </c>
    </row>
    <row r="1746">
      <c r="A1746" s="13" t="n"/>
      <c r="B1746" s="5" t="n"/>
      <c r="C1746" s="5" t="n"/>
      <c r="D1746" s="5" t="n"/>
      <c r="E1746" s="5" t="n"/>
      <c r="F1746" s="6">
        <f>IF(C1746&amp;""="","",IFERROR(INDEX('الطلاب'!$B$6:$B$505,MATCH(C1746&amp;"",'الطلاب'!$A$6:$A$505,0))&amp;"","كود غير موجود"))</f>
        <v/>
      </c>
      <c r="G1746" s="6">
        <f>IF(OR(B1746&amp;""="",C1746&amp;""=""),"",IF(COUNTIFS('الطلاب'!$A$6:$A$505,C1746&amp;"",'الطلاب'!$D$6:$D$505,B1746&amp;"")=0,"الطالب غير مسجل في المجموعة",""))</f>
        <v/>
      </c>
    </row>
    <row r="1747">
      <c r="A1747" s="13" t="n"/>
      <c r="B1747" s="5" t="n"/>
      <c r="C1747" s="5" t="n"/>
      <c r="D1747" s="5" t="n"/>
      <c r="E1747" s="5" t="n"/>
      <c r="F1747" s="6">
        <f>IF(C1747&amp;""="","",IFERROR(INDEX('الطلاب'!$B$6:$B$505,MATCH(C1747&amp;"",'الطلاب'!$A$6:$A$505,0))&amp;"","كود غير موجود"))</f>
        <v/>
      </c>
      <c r="G1747" s="6">
        <f>IF(OR(B1747&amp;""="",C1747&amp;""=""),"",IF(COUNTIFS('الطلاب'!$A$6:$A$505,C1747&amp;"",'الطلاب'!$D$6:$D$505,B1747&amp;"")=0,"الطالب غير مسجل في المجموعة",""))</f>
        <v/>
      </c>
    </row>
    <row r="1748">
      <c r="A1748" s="13" t="n"/>
      <c r="B1748" s="5" t="n"/>
      <c r="C1748" s="5" t="n"/>
      <c r="D1748" s="5" t="n"/>
      <c r="E1748" s="5" t="n"/>
      <c r="F1748" s="6">
        <f>IF(C1748&amp;""="","",IFERROR(INDEX('الطلاب'!$B$6:$B$505,MATCH(C1748&amp;"",'الطلاب'!$A$6:$A$505,0))&amp;"","كود غير موجود"))</f>
        <v/>
      </c>
      <c r="G1748" s="6">
        <f>IF(OR(B1748&amp;""="",C1748&amp;""=""),"",IF(COUNTIFS('الطلاب'!$A$6:$A$505,C1748&amp;"",'الطلاب'!$D$6:$D$505,B1748&amp;"")=0,"الطالب غير مسجل في المجموعة",""))</f>
        <v/>
      </c>
    </row>
    <row r="1749">
      <c r="A1749" s="13" t="n"/>
      <c r="B1749" s="5" t="n"/>
      <c r="C1749" s="5" t="n"/>
      <c r="D1749" s="5" t="n"/>
      <c r="E1749" s="5" t="n"/>
      <c r="F1749" s="6">
        <f>IF(C1749&amp;""="","",IFERROR(INDEX('الطلاب'!$B$6:$B$505,MATCH(C1749&amp;"",'الطلاب'!$A$6:$A$505,0))&amp;"","كود غير موجود"))</f>
        <v/>
      </c>
      <c r="G1749" s="6">
        <f>IF(OR(B1749&amp;""="",C1749&amp;""=""),"",IF(COUNTIFS('الطلاب'!$A$6:$A$505,C1749&amp;"",'الطلاب'!$D$6:$D$505,B1749&amp;"")=0,"الطالب غير مسجل في المجموعة",""))</f>
        <v/>
      </c>
    </row>
    <row r="1750">
      <c r="A1750" s="13" t="n"/>
      <c r="B1750" s="5" t="n"/>
      <c r="C1750" s="5" t="n"/>
      <c r="D1750" s="5" t="n"/>
      <c r="E1750" s="5" t="n"/>
      <c r="F1750" s="6">
        <f>IF(C1750&amp;""="","",IFERROR(INDEX('الطلاب'!$B$6:$B$505,MATCH(C1750&amp;"",'الطلاب'!$A$6:$A$505,0))&amp;"","كود غير موجود"))</f>
        <v/>
      </c>
      <c r="G1750" s="6">
        <f>IF(OR(B1750&amp;""="",C1750&amp;""=""),"",IF(COUNTIFS('الطلاب'!$A$6:$A$505,C1750&amp;"",'الطلاب'!$D$6:$D$505,B1750&amp;"")=0,"الطالب غير مسجل في المجموعة",""))</f>
        <v/>
      </c>
    </row>
    <row r="1751">
      <c r="A1751" s="13" t="n"/>
      <c r="B1751" s="5" t="n"/>
      <c r="C1751" s="5" t="n"/>
      <c r="D1751" s="5" t="n"/>
      <c r="E1751" s="5" t="n"/>
      <c r="F1751" s="6">
        <f>IF(C1751&amp;""="","",IFERROR(INDEX('الطلاب'!$B$6:$B$505,MATCH(C1751&amp;"",'الطلاب'!$A$6:$A$505,0))&amp;"","كود غير موجود"))</f>
        <v/>
      </c>
      <c r="G1751" s="6">
        <f>IF(OR(B1751&amp;""="",C1751&amp;""=""),"",IF(COUNTIFS('الطلاب'!$A$6:$A$505,C1751&amp;"",'الطلاب'!$D$6:$D$505,B1751&amp;"")=0,"الطالب غير مسجل في المجموعة",""))</f>
        <v/>
      </c>
    </row>
    <row r="1752">
      <c r="A1752" s="13" t="n"/>
      <c r="B1752" s="5" t="n"/>
      <c r="C1752" s="5" t="n"/>
      <c r="D1752" s="5" t="n"/>
      <c r="E1752" s="5" t="n"/>
      <c r="F1752" s="6">
        <f>IF(C1752&amp;""="","",IFERROR(INDEX('الطلاب'!$B$6:$B$505,MATCH(C1752&amp;"",'الطلاب'!$A$6:$A$505,0))&amp;"","كود غير موجود"))</f>
        <v/>
      </c>
      <c r="G1752" s="6">
        <f>IF(OR(B1752&amp;""="",C1752&amp;""=""),"",IF(COUNTIFS('الطلاب'!$A$6:$A$505,C1752&amp;"",'الطلاب'!$D$6:$D$505,B1752&amp;"")=0,"الطالب غير مسجل في المجموعة",""))</f>
        <v/>
      </c>
    </row>
    <row r="1753">
      <c r="A1753" s="13" t="n"/>
      <c r="B1753" s="5" t="n"/>
      <c r="C1753" s="5" t="n"/>
      <c r="D1753" s="5" t="n"/>
      <c r="E1753" s="5" t="n"/>
      <c r="F1753" s="6">
        <f>IF(C1753&amp;""="","",IFERROR(INDEX('الطلاب'!$B$6:$B$505,MATCH(C1753&amp;"",'الطلاب'!$A$6:$A$505,0))&amp;"","كود غير موجود"))</f>
        <v/>
      </c>
      <c r="G1753" s="6">
        <f>IF(OR(B1753&amp;""="",C1753&amp;""=""),"",IF(COUNTIFS('الطلاب'!$A$6:$A$505,C1753&amp;"",'الطلاب'!$D$6:$D$505,B1753&amp;"")=0,"الطالب غير مسجل في المجموعة",""))</f>
        <v/>
      </c>
    </row>
    <row r="1754">
      <c r="A1754" s="13" t="n"/>
      <c r="B1754" s="5" t="n"/>
      <c r="C1754" s="5" t="n"/>
      <c r="D1754" s="5" t="n"/>
      <c r="E1754" s="5" t="n"/>
      <c r="F1754" s="6">
        <f>IF(C1754&amp;""="","",IFERROR(INDEX('الطلاب'!$B$6:$B$505,MATCH(C1754&amp;"",'الطلاب'!$A$6:$A$505,0))&amp;"","كود غير موجود"))</f>
        <v/>
      </c>
      <c r="G1754" s="6">
        <f>IF(OR(B1754&amp;""="",C1754&amp;""=""),"",IF(COUNTIFS('الطلاب'!$A$6:$A$505,C1754&amp;"",'الطلاب'!$D$6:$D$505,B1754&amp;"")=0,"الطالب غير مسجل في المجموعة",""))</f>
        <v/>
      </c>
    </row>
    <row r="1755">
      <c r="A1755" s="13" t="n"/>
      <c r="B1755" s="5" t="n"/>
      <c r="C1755" s="5" t="n"/>
      <c r="D1755" s="5" t="n"/>
      <c r="E1755" s="5" t="n"/>
      <c r="F1755" s="6">
        <f>IF(C1755&amp;""="","",IFERROR(INDEX('الطلاب'!$B$6:$B$505,MATCH(C1755&amp;"",'الطلاب'!$A$6:$A$505,0))&amp;"","كود غير موجود"))</f>
        <v/>
      </c>
      <c r="G1755" s="6">
        <f>IF(OR(B1755&amp;""="",C1755&amp;""=""),"",IF(COUNTIFS('الطلاب'!$A$6:$A$505,C1755&amp;"",'الطلاب'!$D$6:$D$505,B1755&amp;"")=0,"الطالب غير مسجل في المجموعة",""))</f>
        <v/>
      </c>
    </row>
    <row r="1756">
      <c r="A1756" s="13" t="n"/>
      <c r="B1756" s="5" t="n"/>
      <c r="C1756" s="5" t="n"/>
      <c r="D1756" s="5" t="n"/>
      <c r="E1756" s="5" t="n"/>
      <c r="F1756" s="6">
        <f>IF(C1756&amp;""="","",IFERROR(INDEX('الطلاب'!$B$6:$B$505,MATCH(C1756&amp;"",'الطلاب'!$A$6:$A$505,0))&amp;"","كود غير موجود"))</f>
        <v/>
      </c>
      <c r="G1756" s="6">
        <f>IF(OR(B1756&amp;""="",C1756&amp;""=""),"",IF(COUNTIFS('الطلاب'!$A$6:$A$505,C1756&amp;"",'الطلاب'!$D$6:$D$505,B1756&amp;"")=0,"الطالب غير مسجل في المجموعة",""))</f>
        <v/>
      </c>
    </row>
    <row r="1757">
      <c r="A1757" s="13" t="n"/>
      <c r="B1757" s="5" t="n"/>
      <c r="C1757" s="5" t="n"/>
      <c r="D1757" s="5" t="n"/>
      <c r="E1757" s="5" t="n"/>
      <c r="F1757" s="6">
        <f>IF(C1757&amp;""="","",IFERROR(INDEX('الطلاب'!$B$6:$B$505,MATCH(C1757&amp;"",'الطلاب'!$A$6:$A$505,0))&amp;"","كود غير موجود"))</f>
        <v/>
      </c>
      <c r="G1757" s="6">
        <f>IF(OR(B1757&amp;""="",C1757&amp;""=""),"",IF(COUNTIFS('الطلاب'!$A$6:$A$505,C1757&amp;"",'الطلاب'!$D$6:$D$505,B1757&amp;"")=0,"الطالب غير مسجل في المجموعة",""))</f>
        <v/>
      </c>
    </row>
    <row r="1758">
      <c r="A1758" s="13" t="n"/>
      <c r="B1758" s="5" t="n"/>
      <c r="C1758" s="5" t="n"/>
      <c r="D1758" s="5" t="n"/>
      <c r="E1758" s="5" t="n"/>
      <c r="F1758" s="6">
        <f>IF(C1758&amp;""="","",IFERROR(INDEX('الطلاب'!$B$6:$B$505,MATCH(C1758&amp;"",'الطلاب'!$A$6:$A$505,0))&amp;"","كود غير موجود"))</f>
        <v/>
      </c>
      <c r="G1758" s="6">
        <f>IF(OR(B1758&amp;""="",C1758&amp;""=""),"",IF(COUNTIFS('الطلاب'!$A$6:$A$505,C1758&amp;"",'الطلاب'!$D$6:$D$505,B1758&amp;"")=0,"الطالب غير مسجل في المجموعة",""))</f>
        <v/>
      </c>
    </row>
    <row r="1759">
      <c r="A1759" s="13" t="n"/>
      <c r="B1759" s="5" t="n"/>
      <c r="C1759" s="5" t="n"/>
      <c r="D1759" s="5" t="n"/>
      <c r="E1759" s="5" t="n"/>
      <c r="F1759" s="6">
        <f>IF(C1759&amp;""="","",IFERROR(INDEX('الطلاب'!$B$6:$B$505,MATCH(C1759&amp;"",'الطلاب'!$A$6:$A$505,0))&amp;"","كود غير موجود"))</f>
        <v/>
      </c>
      <c r="G1759" s="6">
        <f>IF(OR(B1759&amp;""="",C1759&amp;""=""),"",IF(COUNTIFS('الطلاب'!$A$6:$A$505,C1759&amp;"",'الطلاب'!$D$6:$D$505,B1759&amp;"")=0,"الطالب غير مسجل في المجموعة",""))</f>
        <v/>
      </c>
    </row>
    <row r="1760">
      <c r="A1760" s="13" t="n"/>
      <c r="B1760" s="5" t="n"/>
      <c r="C1760" s="5" t="n"/>
      <c r="D1760" s="5" t="n"/>
      <c r="E1760" s="5" t="n"/>
      <c r="F1760" s="6">
        <f>IF(C1760&amp;""="","",IFERROR(INDEX('الطلاب'!$B$6:$B$505,MATCH(C1760&amp;"",'الطلاب'!$A$6:$A$505,0))&amp;"","كود غير موجود"))</f>
        <v/>
      </c>
      <c r="G1760" s="6">
        <f>IF(OR(B1760&amp;""="",C1760&amp;""=""),"",IF(COUNTIFS('الطلاب'!$A$6:$A$505,C1760&amp;"",'الطلاب'!$D$6:$D$505,B1760&amp;"")=0,"الطالب غير مسجل في المجموعة",""))</f>
        <v/>
      </c>
    </row>
    <row r="1761">
      <c r="A1761" s="13" t="n"/>
      <c r="B1761" s="5" t="n"/>
      <c r="C1761" s="5" t="n"/>
      <c r="D1761" s="5" t="n"/>
      <c r="E1761" s="5" t="n"/>
      <c r="F1761" s="6">
        <f>IF(C1761&amp;""="","",IFERROR(INDEX('الطلاب'!$B$6:$B$505,MATCH(C1761&amp;"",'الطلاب'!$A$6:$A$505,0))&amp;"","كود غير موجود"))</f>
        <v/>
      </c>
      <c r="G1761" s="6">
        <f>IF(OR(B1761&amp;""="",C1761&amp;""=""),"",IF(COUNTIFS('الطلاب'!$A$6:$A$505,C1761&amp;"",'الطلاب'!$D$6:$D$505,B1761&amp;"")=0,"الطالب غير مسجل في المجموعة",""))</f>
        <v/>
      </c>
    </row>
    <row r="1762">
      <c r="A1762" s="13" t="n"/>
      <c r="B1762" s="5" t="n"/>
      <c r="C1762" s="5" t="n"/>
      <c r="D1762" s="5" t="n"/>
      <c r="E1762" s="5" t="n"/>
      <c r="F1762" s="6">
        <f>IF(C1762&amp;""="","",IFERROR(INDEX('الطلاب'!$B$6:$B$505,MATCH(C1762&amp;"",'الطلاب'!$A$6:$A$505,0))&amp;"","كود غير موجود"))</f>
        <v/>
      </c>
      <c r="G1762" s="6">
        <f>IF(OR(B1762&amp;""="",C1762&amp;""=""),"",IF(COUNTIFS('الطلاب'!$A$6:$A$505,C1762&amp;"",'الطلاب'!$D$6:$D$505,B1762&amp;"")=0,"الطالب غير مسجل في المجموعة",""))</f>
        <v/>
      </c>
    </row>
    <row r="1763">
      <c r="A1763" s="13" t="n"/>
      <c r="B1763" s="5" t="n"/>
      <c r="C1763" s="5" t="n"/>
      <c r="D1763" s="5" t="n"/>
      <c r="E1763" s="5" t="n"/>
      <c r="F1763" s="6">
        <f>IF(C1763&amp;""="","",IFERROR(INDEX('الطلاب'!$B$6:$B$505,MATCH(C1763&amp;"",'الطلاب'!$A$6:$A$505,0))&amp;"","كود غير موجود"))</f>
        <v/>
      </c>
      <c r="G1763" s="6">
        <f>IF(OR(B1763&amp;""="",C1763&amp;""=""),"",IF(COUNTIFS('الطلاب'!$A$6:$A$505,C1763&amp;"",'الطلاب'!$D$6:$D$505,B1763&amp;"")=0,"الطالب غير مسجل في المجموعة",""))</f>
        <v/>
      </c>
    </row>
    <row r="1764">
      <c r="A1764" s="13" t="n"/>
      <c r="B1764" s="5" t="n"/>
      <c r="C1764" s="5" t="n"/>
      <c r="D1764" s="5" t="n"/>
      <c r="E1764" s="5" t="n"/>
      <c r="F1764" s="6">
        <f>IF(C1764&amp;""="","",IFERROR(INDEX('الطلاب'!$B$6:$B$505,MATCH(C1764&amp;"",'الطلاب'!$A$6:$A$505,0))&amp;"","كود غير موجود"))</f>
        <v/>
      </c>
      <c r="G1764" s="6">
        <f>IF(OR(B1764&amp;""="",C1764&amp;""=""),"",IF(COUNTIFS('الطلاب'!$A$6:$A$505,C1764&amp;"",'الطلاب'!$D$6:$D$505,B1764&amp;"")=0,"الطالب غير مسجل في المجموعة",""))</f>
        <v/>
      </c>
    </row>
    <row r="1765">
      <c r="A1765" s="13" t="n"/>
      <c r="B1765" s="5" t="n"/>
      <c r="C1765" s="5" t="n"/>
      <c r="D1765" s="5" t="n"/>
      <c r="E1765" s="5" t="n"/>
      <c r="F1765" s="6">
        <f>IF(C1765&amp;""="","",IFERROR(INDEX('الطلاب'!$B$6:$B$505,MATCH(C1765&amp;"",'الطلاب'!$A$6:$A$505,0))&amp;"","كود غير موجود"))</f>
        <v/>
      </c>
      <c r="G1765" s="6">
        <f>IF(OR(B1765&amp;""="",C1765&amp;""=""),"",IF(COUNTIFS('الطلاب'!$A$6:$A$505,C1765&amp;"",'الطلاب'!$D$6:$D$505,B1765&amp;"")=0,"الطالب غير مسجل في المجموعة",""))</f>
        <v/>
      </c>
    </row>
    <row r="1766">
      <c r="A1766" s="13" t="n"/>
      <c r="B1766" s="5" t="n"/>
      <c r="C1766" s="5" t="n"/>
      <c r="D1766" s="5" t="n"/>
      <c r="E1766" s="5" t="n"/>
      <c r="F1766" s="6">
        <f>IF(C1766&amp;""="","",IFERROR(INDEX('الطلاب'!$B$6:$B$505,MATCH(C1766&amp;"",'الطلاب'!$A$6:$A$505,0))&amp;"","كود غير موجود"))</f>
        <v/>
      </c>
      <c r="G1766" s="6">
        <f>IF(OR(B1766&amp;""="",C1766&amp;""=""),"",IF(COUNTIFS('الطلاب'!$A$6:$A$505,C1766&amp;"",'الطلاب'!$D$6:$D$505,B1766&amp;"")=0,"الطالب غير مسجل في المجموعة",""))</f>
        <v/>
      </c>
    </row>
    <row r="1767">
      <c r="A1767" s="13" t="n"/>
      <c r="B1767" s="5" t="n"/>
      <c r="C1767" s="5" t="n"/>
      <c r="D1767" s="5" t="n"/>
      <c r="E1767" s="5" t="n"/>
      <c r="F1767" s="6">
        <f>IF(C1767&amp;""="","",IFERROR(INDEX('الطلاب'!$B$6:$B$505,MATCH(C1767&amp;"",'الطلاب'!$A$6:$A$505,0))&amp;"","كود غير موجود"))</f>
        <v/>
      </c>
      <c r="G1767" s="6">
        <f>IF(OR(B1767&amp;""="",C1767&amp;""=""),"",IF(COUNTIFS('الطلاب'!$A$6:$A$505,C1767&amp;"",'الطلاب'!$D$6:$D$505,B1767&amp;"")=0,"الطالب غير مسجل في المجموعة",""))</f>
        <v/>
      </c>
    </row>
    <row r="1768">
      <c r="A1768" s="13" t="n"/>
      <c r="B1768" s="5" t="n"/>
      <c r="C1768" s="5" t="n"/>
      <c r="D1768" s="5" t="n"/>
      <c r="E1768" s="5" t="n"/>
      <c r="F1768" s="6">
        <f>IF(C1768&amp;""="","",IFERROR(INDEX('الطلاب'!$B$6:$B$505,MATCH(C1768&amp;"",'الطلاب'!$A$6:$A$505,0))&amp;"","كود غير موجود"))</f>
        <v/>
      </c>
      <c r="G1768" s="6">
        <f>IF(OR(B1768&amp;""="",C1768&amp;""=""),"",IF(COUNTIFS('الطلاب'!$A$6:$A$505,C1768&amp;"",'الطلاب'!$D$6:$D$505,B1768&amp;"")=0,"الطالب غير مسجل في المجموعة",""))</f>
        <v/>
      </c>
    </row>
    <row r="1769">
      <c r="A1769" s="13" t="n"/>
      <c r="B1769" s="5" t="n"/>
      <c r="C1769" s="5" t="n"/>
      <c r="D1769" s="5" t="n"/>
      <c r="E1769" s="5" t="n"/>
      <c r="F1769" s="6">
        <f>IF(C1769&amp;""="","",IFERROR(INDEX('الطلاب'!$B$6:$B$505,MATCH(C1769&amp;"",'الطلاب'!$A$6:$A$505,0))&amp;"","كود غير موجود"))</f>
        <v/>
      </c>
      <c r="G1769" s="6">
        <f>IF(OR(B1769&amp;""="",C1769&amp;""=""),"",IF(COUNTIFS('الطلاب'!$A$6:$A$505,C1769&amp;"",'الطلاب'!$D$6:$D$505,B1769&amp;"")=0,"الطالب غير مسجل في المجموعة",""))</f>
        <v/>
      </c>
    </row>
    <row r="1770">
      <c r="A1770" s="13" t="n"/>
      <c r="B1770" s="5" t="n"/>
      <c r="C1770" s="5" t="n"/>
      <c r="D1770" s="5" t="n"/>
      <c r="E1770" s="5" t="n"/>
      <c r="F1770" s="6">
        <f>IF(C1770&amp;""="","",IFERROR(INDEX('الطلاب'!$B$6:$B$505,MATCH(C1770&amp;"",'الطلاب'!$A$6:$A$505,0))&amp;"","كود غير موجود"))</f>
        <v/>
      </c>
      <c r="G1770" s="6">
        <f>IF(OR(B1770&amp;""="",C1770&amp;""=""),"",IF(COUNTIFS('الطلاب'!$A$6:$A$505,C1770&amp;"",'الطلاب'!$D$6:$D$505,B1770&amp;"")=0,"الطالب غير مسجل في المجموعة",""))</f>
        <v/>
      </c>
    </row>
    <row r="1771">
      <c r="A1771" s="13" t="n"/>
      <c r="B1771" s="5" t="n"/>
      <c r="C1771" s="5" t="n"/>
      <c r="D1771" s="5" t="n"/>
      <c r="E1771" s="5" t="n"/>
      <c r="F1771" s="6">
        <f>IF(C1771&amp;""="","",IFERROR(INDEX('الطلاب'!$B$6:$B$505,MATCH(C1771&amp;"",'الطلاب'!$A$6:$A$505,0))&amp;"","كود غير موجود"))</f>
        <v/>
      </c>
      <c r="G1771" s="6">
        <f>IF(OR(B1771&amp;""="",C1771&amp;""=""),"",IF(COUNTIFS('الطلاب'!$A$6:$A$505,C1771&amp;"",'الطلاب'!$D$6:$D$505,B1771&amp;"")=0,"الطالب غير مسجل في المجموعة",""))</f>
        <v/>
      </c>
    </row>
    <row r="1772">
      <c r="A1772" s="13" t="n"/>
      <c r="B1772" s="5" t="n"/>
      <c r="C1772" s="5" t="n"/>
      <c r="D1772" s="5" t="n"/>
      <c r="E1772" s="5" t="n"/>
      <c r="F1772" s="6">
        <f>IF(C1772&amp;""="","",IFERROR(INDEX('الطلاب'!$B$6:$B$505,MATCH(C1772&amp;"",'الطلاب'!$A$6:$A$505,0))&amp;"","كود غير موجود"))</f>
        <v/>
      </c>
      <c r="G1772" s="6">
        <f>IF(OR(B1772&amp;""="",C1772&amp;""=""),"",IF(COUNTIFS('الطلاب'!$A$6:$A$505,C1772&amp;"",'الطلاب'!$D$6:$D$505,B1772&amp;"")=0,"الطالب غير مسجل في المجموعة",""))</f>
        <v/>
      </c>
    </row>
    <row r="1773">
      <c r="A1773" s="13" t="n"/>
      <c r="B1773" s="5" t="n"/>
      <c r="C1773" s="5" t="n"/>
      <c r="D1773" s="5" t="n"/>
      <c r="E1773" s="5" t="n"/>
      <c r="F1773" s="6">
        <f>IF(C1773&amp;""="","",IFERROR(INDEX('الطلاب'!$B$6:$B$505,MATCH(C1773&amp;"",'الطلاب'!$A$6:$A$505,0))&amp;"","كود غير موجود"))</f>
        <v/>
      </c>
      <c r="G1773" s="6">
        <f>IF(OR(B1773&amp;""="",C1773&amp;""=""),"",IF(COUNTIFS('الطلاب'!$A$6:$A$505,C1773&amp;"",'الطلاب'!$D$6:$D$505,B1773&amp;"")=0,"الطالب غير مسجل في المجموعة",""))</f>
        <v/>
      </c>
    </row>
    <row r="1774">
      <c r="A1774" s="13" t="n"/>
      <c r="B1774" s="5" t="n"/>
      <c r="C1774" s="5" t="n"/>
      <c r="D1774" s="5" t="n"/>
      <c r="E1774" s="5" t="n"/>
      <c r="F1774" s="6">
        <f>IF(C1774&amp;""="","",IFERROR(INDEX('الطلاب'!$B$6:$B$505,MATCH(C1774&amp;"",'الطلاب'!$A$6:$A$505,0))&amp;"","كود غير موجود"))</f>
        <v/>
      </c>
      <c r="G1774" s="6">
        <f>IF(OR(B1774&amp;""="",C1774&amp;""=""),"",IF(COUNTIFS('الطلاب'!$A$6:$A$505,C1774&amp;"",'الطلاب'!$D$6:$D$505,B1774&amp;"")=0,"الطالب غير مسجل في المجموعة",""))</f>
        <v/>
      </c>
    </row>
    <row r="1775">
      <c r="A1775" s="13" t="n"/>
      <c r="B1775" s="5" t="n"/>
      <c r="C1775" s="5" t="n"/>
      <c r="D1775" s="5" t="n"/>
      <c r="E1775" s="5" t="n"/>
      <c r="F1775" s="6">
        <f>IF(C1775&amp;""="","",IFERROR(INDEX('الطلاب'!$B$6:$B$505,MATCH(C1775&amp;"",'الطلاب'!$A$6:$A$505,0))&amp;"","كود غير موجود"))</f>
        <v/>
      </c>
      <c r="G1775" s="6">
        <f>IF(OR(B1775&amp;""="",C1775&amp;""=""),"",IF(COUNTIFS('الطلاب'!$A$6:$A$505,C1775&amp;"",'الطلاب'!$D$6:$D$505,B1775&amp;"")=0,"الطالب غير مسجل في المجموعة",""))</f>
        <v/>
      </c>
    </row>
    <row r="1776">
      <c r="A1776" s="13" t="n"/>
      <c r="B1776" s="5" t="n"/>
      <c r="C1776" s="5" t="n"/>
      <c r="D1776" s="5" t="n"/>
      <c r="E1776" s="5" t="n"/>
      <c r="F1776" s="6">
        <f>IF(C1776&amp;""="","",IFERROR(INDEX('الطلاب'!$B$6:$B$505,MATCH(C1776&amp;"",'الطلاب'!$A$6:$A$505,0))&amp;"","كود غير موجود"))</f>
        <v/>
      </c>
      <c r="G1776" s="6">
        <f>IF(OR(B1776&amp;""="",C1776&amp;""=""),"",IF(COUNTIFS('الطلاب'!$A$6:$A$505,C1776&amp;"",'الطلاب'!$D$6:$D$505,B1776&amp;"")=0,"الطالب غير مسجل في المجموعة",""))</f>
        <v/>
      </c>
    </row>
    <row r="1777">
      <c r="A1777" s="13" t="n"/>
      <c r="B1777" s="5" t="n"/>
      <c r="C1777" s="5" t="n"/>
      <c r="D1777" s="5" t="n"/>
      <c r="E1777" s="5" t="n"/>
      <c r="F1777" s="6">
        <f>IF(C1777&amp;""="","",IFERROR(INDEX('الطلاب'!$B$6:$B$505,MATCH(C1777&amp;"",'الطلاب'!$A$6:$A$505,0))&amp;"","كود غير موجود"))</f>
        <v/>
      </c>
      <c r="G1777" s="6">
        <f>IF(OR(B1777&amp;""="",C1777&amp;""=""),"",IF(COUNTIFS('الطلاب'!$A$6:$A$505,C1777&amp;"",'الطلاب'!$D$6:$D$505,B1777&amp;"")=0,"الطالب غير مسجل في المجموعة",""))</f>
        <v/>
      </c>
    </row>
    <row r="1778">
      <c r="A1778" s="13" t="n"/>
      <c r="B1778" s="5" t="n"/>
      <c r="C1778" s="5" t="n"/>
      <c r="D1778" s="5" t="n"/>
      <c r="E1778" s="5" t="n"/>
      <c r="F1778" s="6">
        <f>IF(C1778&amp;""="","",IFERROR(INDEX('الطلاب'!$B$6:$B$505,MATCH(C1778&amp;"",'الطلاب'!$A$6:$A$505,0))&amp;"","كود غير موجود"))</f>
        <v/>
      </c>
      <c r="G1778" s="6">
        <f>IF(OR(B1778&amp;""="",C1778&amp;""=""),"",IF(COUNTIFS('الطلاب'!$A$6:$A$505,C1778&amp;"",'الطلاب'!$D$6:$D$505,B1778&amp;"")=0,"الطالب غير مسجل في المجموعة",""))</f>
        <v/>
      </c>
    </row>
    <row r="1779">
      <c r="A1779" s="13" t="n"/>
      <c r="B1779" s="5" t="n"/>
      <c r="C1779" s="5" t="n"/>
      <c r="D1779" s="5" t="n"/>
      <c r="E1779" s="5" t="n"/>
      <c r="F1779" s="6">
        <f>IF(C1779&amp;""="","",IFERROR(INDEX('الطلاب'!$B$6:$B$505,MATCH(C1779&amp;"",'الطلاب'!$A$6:$A$505,0))&amp;"","كود غير موجود"))</f>
        <v/>
      </c>
      <c r="G1779" s="6">
        <f>IF(OR(B1779&amp;""="",C1779&amp;""=""),"",IF(COUNTIFS('الطلاب'!$A$6:$A$505,C1779&amp;"",'الطلاب'!$D$6:$D$505,B1779&amp;"")=0,"الطالب غير مسجل في المجموعة",""))</f>
        <v/>
      </c>
    </row>
    <row r="1780">
      <c r="A1780" s="13" t="n"/>
      <c r="B1780" s="5" t="n"/>
      <c r="C1780" s="5" t="n"/>
      <c r="D1780" s="5" t="n"/>
      <c r="E1780" s="5" t="n"/>
      <c r="F1780" s="6">
        <f>IF(C1780&amp;""="","",IFERROR(INDEX('الطلاب'!$B$6:$B$505,MATCH(C1780&amp;"",'الطلاب'!$A$6:$A$505,0))&amp;"","كود غير موجود"))</f>
        <v/>
      </c>
      <c r="G1780" s="6">
        <f>IF(OR(B1780&amp;""="",C1780&amp;""=""),"",IF(COUNTIFS('الطلاب'!$A$6:$A$505,C1780&amp;"",'الطلاب'!$D$6:$D$505,B1780&amp;"")=0,"الطالب غير مسجل في المجموعة",""))</f>
        <v/>
      </c>
    </row>
    <row r="1781">
      <c r="A1781" s="13" t="n"/>
      <c r="B1781" s="5" t="n"/>
      <c r="C1781" s="5" t="n"/>
      <c r="D1781" s="5" t="n"/>
      <c r="E1781" s="5" t="n"/>
      <c r="F1781" s="6">
        <f>IF(C1781&amp;""="","",IFERROR(INDEX('الطلاب'!$B$6:$B$505,MATCH(C1781&amp;"",'الطلاب'!$A$6:$A$505,0))&amp;"","كود غير موجود"))</f>
        <v/>
      </c>
      <c r="G1781" s="6">
        <f>IF(OR(B1781&amp;""="",C1781&amp;""=""),"",IF(COUNTIFS('الطلاب'!$A$6:$A$505,C1781&amp;"",'الطلاب'!$D$6:$D$505,B1781&amp;"")=0,"الطالب غير مسجل في المجموعة",""))</f>
        <v/>
      </c>
    </row>
    <row r="1782">
      <c r="A1782" s="13" t="n"/>
      <c r="B1782" s="5" t="n"/>
      <c r="C1782" s="5" t="n"/>
      <c r="D1782" s="5" t="n"/>
      <c r="E1782" s="5" t="n"/>
      <c r="F1782" s="6">
        <f>IF(C1782&amp;""="","",IFERROR(INDEX('الطلاب'!$B$6:$B$505,MATCH(C1782&amp;"",'الطلاب'!$A$6:$A$505,0))&amp;"","كود غير موجود"))</f>
        <v/>
      </c>
      <c r="G1782" s="6">
        <f>IF(OR(B1782&amp;""="",C1782&amp;""=""),"",IF(COUNTIFS('الطلاب'!$A$6:$A$505,C1782&amp;"",'الطلاب'!$D$6:$D$505,B1782&amp;"")=0,"الطالب غير مسجل في المجموعة",""))</f>
        <v/>
      </c>
    </row>
    <row r="1783">
      <c r="A1783" s="13" t="n"/>
      <c r="B1783" s="5" t="n"/>
      <c r="C1783" s="5" t="n"/>
      <c r="D1783" s="5" t="n"/>
      <c r="E1783" s="5" t="n"/>
      <c r="F1783" s="6">
        <f>IF(C1783&amp;""="","",IFERROR(INDEX('الطلاب'!$B$6:$B$505,MATCH(C1783&amp;"",'الطلاب'!$A$6:$A$505,0))&amp;"","كود غير موجود"))</f>
        <v/>
      </c>
      <c r="G1783" s="6">
        <f>IF(OR(B1783&amp;""="",C1783&amp;""=""),"",IF(COUNTIFS('الطلاب'!$A$6:$A$505,C1783&amp;"",'الطلاب'!$D$6:$D$505,B1783&amp;"")=0,"الطالب غير مسجل في المجموعة",""))</f>
        <v/>
      </c>
    </row>
    <row r="1784">
      <c r="A1784" s="13" t="n"/>
      <c r="B1784" s="5" t="n"/>
      <c r="C1784" s="5" t="n"/>
      <c r="D1784" s="5" t="n"/>
      <c r="E1784" s="5" t="n"/>
      <c r="F1784" s="6">
        <f>IF(C1784&amp;""="","",IFERROR(INDEX('الطلاب'!$B$6:$B$505,MATCH(C1784&amp;"",'الطلاب'!$A$6:$A$505,0))&amp;"","كود غير موجود"))</f>
        <v/>
      </c>
      <c r="G1784" s="6">
        <f>IF(OR(B1784&amp;""="",C1784&amp;""=""),"",IF(COUNTIFS('الطلاب'!$A$6:$A$505,C1784&amp;"",'الطلاب'!$D$6:$D$505,B1784&amp;"")=0,"الطالب غير مسجل في المجموعة",""))</f>
        <v/>
      </c>
    </row>
    <row r="1785">
      <c r="A1785" s="13" t="n"/>
      <c r="B1785" s="5" t="n"/>
      <c r="C1785" s="5" t="n"/>
      <c r="D1785" s="5" t="n"/>
      <c r="E1785" s="5" t="n"/>
      <c r="F1785" s="6">
        <f>IF(C1785&amp;""="","",IFERROR(INDEX('الطلاب'!$B$6:$B$505,MATCH(C1785&amp;"",'الطلاب'!$A$6:$A$505,0))&amp;"","كود غير موجود"))</f>
        <v/>
      </c>
      <c r="G1785" s="6">
        <f>IF(OR(B1785&amp;""="",C1785&amp;""=""),"",IF(COUNTIFS('الطلاب'!$A$6:$A$505,C1785&amp;"",'الطلاب'!$D$6:$D$505,B1785&amp;"")=0,"الطالب غير مسجل في المجموعة",""))</f>
        <v/>
      </c>
    </row>
    <row r="1786">
      <c r="A1786" s="13" t="n"/>
      <c r="B1786" s="5" t="n"/>
      <c r="C1786" s="5" t="n"/>
      <c r="D1786" s="5" t="n"/>
      <c r="E1786" s="5" t="n"/>
      <c r="F1786" s="6">
        <f>IF(C1786&amp;""="","",IFERROR(INDEX('الطلاب'!$B$6:$B$505,MATCH(C1786&amp;"",'الطلاب'!$A$6:$A$505,0))&amp;"","كود غير موجود"))</f>
        <v/>
      </c>
      <c r="G1786" s="6">
        <f>IF(OR(B1786&amp;""="",C1786&amp;""=""),"",IF(COUNTIFS('الطلاب'!$A$6:$A$505,C1786&amp;"",'الطلاب'!$D$6:$D$505,B1786&amp;"")=0,"الطالب غير مسجل في المجموعة",""))</f>
        <v/>
      </c>
    </row>
    <row r="1787">
      <c r="A1787" s="13" t="n"/>
      <c r="B1787" s="5" t="n"/>
      <c r="C1787" s="5" t="n"/>
      <c r="D1787" s="5" t="n"/>
      <c r="E1787" s="5" t="n"/>
      <c r="F1787" s="6">
        <f>IF(C1787&amp;""="","",IFERROR(INDEX('الطلاب'!$B$6:$B$505,MATCH(C1787&amp;"",'الطلاب'!$A$6:$A$505,0))&amp;"","كود غير موجود"))</f>
        <v/>
      </c>
      <c r="G1787" s="6">
        <f>IF(OR(B1787&amp;""="",C1787&amp;""=""),"",IF(COUNTIFS('الطلاب'!$A$6:$A$505,C1787&amp;"",'الطلاب'!$D$6:$D$505,B1787&amp;"")=0,"الطالب غير مسجل في المجموعة",""))</f>
        <v/>
      </c>
    </row>
    <row r="1788">
      <c r="A1788" s="13" t="n"/>
      <c r="B1788" s="5" t="n"/>
      <c r="C1788" s="5" t="n"/>
      <c r="D1788" s="5" t="n"/>
      <c r="E1788" s="5" t="n"/>
      <c r="F1788" s="6">
        <f>IF(C1788&amp;""="","",IFERROR(INDEX('الطلاب'!$B$6:$B$505,MATCH(C1788&amp;"",'الطلاب'!$A$6:$A$505,0))&amp;"","كود غير موجود"))</f>
        <v/>
      </c>
      <c r="G1788" s="6">
        <f>IF(OR(B1788&amp;""="",C1788&amp;""=""),"",IF(COUNTIFS('الطلاب'!$A$6:$A$505,C1788&amp;"",'الطلاب'!$D$6:$D$505,B1788&amp;"")=0,"الطالب غير مسجل في المجموعة",""))</f>
        <v/>
      </c>
    </row>
    <row r="1789">
      <c r="A1789" s="13" t="n"/>
      <c r="B1789" s="5" t="n"/>
      <c r="C1789" s="5" t="n"/>
      <c r="D1789" s="5" t="n"/>
      <c r="E1789" s="5" t="n"/>
      <c r="F1789" s="6">
        <f>IF(C1789&amp;""="","",IFERROR(INDEX('الطلاب'!$B$6:$B$505,MATCH(C1789&amp;"",'الطلاب'!$A$6:$A$505,0))&amp;"","كود غير موجود"))</f>
        <v/>
      </c>
      <c r="G1789" s="6">
        <f>IF(OR(B1789&amp;""="",C1789&amp;""=""),"",IF(COUNTIFS('الطلاب'!$A$6:$A$505,C1789&amp;"",'الطلاب'!$D$6:$D$505,B1789&amp;"")=0,"الطالب غير مسجل في المجموعة",""))</f>
        <v/>
      </c>
    </row>
    <row r="1790">
      <c r="A1790" s="13" t="n"/>
      <c r="B1790" s="5" t="n"/>
      <c r="C1790" s="5" t="n"/>
      <c r="D1790" s="5" t="n"/>
      <c r="E1790" s="5" t="n"/>
      <c r="F1790" s="6">
        <f>IF(C1790&amp;""="","",IFERROR(INDEX('الطلاب'!$B$6:$B$505,MATCH(C1790&amp;"",'الطلاب'!$A$6:$A$505,0))&amp;"","كود غير موجود"))</f>
        <v/>
      </c>
      <c r="G1790" s="6">
        <f>IF(OR(B1790&amp;""="",C1790&amp;""=""),"",IF(COUNTIFS('الطلاب'!$A$6:$A$505,C1790&amp;"",'الطلاب'!$D$6:$D$505,B1790&amp;"")=0,"الطالب غير مسجل في المجموعة",""))</f>
        <v/>
      </c>
    </row>
    <row r="1791">
      <c r="A1791" s="13" t="n"/>
      <c r="B1791" s="5" t="n"/>
      <c r="C1791" s="5" t="n"/>
      <c r="D1791" s="5" t="n"/>
      <c r="E1791" s="5" t="n"/>
      <c r="F1791" s="6">
        <f>IF(C1791&amp;""="","",IFERROR(INDEX('الطلاب'!$B$6:$B$505,MATCH(C1791&amp;"",'الطلاب'!$A$6:$A$505,0))&amp;"","كود غير موجود"))</f>
        <v/>
      </c>
      <c r="G1791" s="6">
        <f>IF(OR(B1791&amp;""="",C1791&amp;""=""),"",IF(COUNTIFS('الطلاب'!$A$6:$A$505,C1791&amp;"",'الطلاب'!$D$6:$D$505,B1791&amp;"")=0,"الطالب غير مسجل في المجموعة",""))</f>
        <v/>
      </c>
    </row>
    <row r="1792">
      <c r="A1792" s="13" t="n"/>
      <c r="B1792" s="5" t="n"/>
      <c r="C1792" s="5" t="n"/>
      <c r="D1792" s="5" t="n"/>
      <c r="E1792" s="5" t="n"/>
      <c r="F1792" s="6">
        <f>IF(C1792&amp;""="","",IFERROR(INDEX('الطلاب'!$B$6:$B$505,MATCH(C1792&amp;"",'الطلاب'!$A$6:$A$505,0))&amp;"","كود غير موجود"))</f>
        <v/>
      </c>
      <c r="G1792" s="6">
        <f>IF(OR(B1792&amp;""="",C1792&amp;""=""),"",IF(COUNTIFS('الطلاب'!$A$6:$A$505,C1792&amp;"",'الطلاب'!$D$6:$D$505,B1792&amp;"")=0,"الطالب غير مسجل في المجموعة",""))</f>
        <v/>
      </c>
    </row>
    <row r="1793">
      <c r="A1793" s="13" t="n"/>
      <c r="B1793" s="5" t="n"/>
      <c r="C1793" s="5" t="n"/>
      <c r="D1793" s="5" t="n"/>
      <c r="E1793" s="5" t="n"/>
      <c r="F1793" s="6">
        <f>IF(C1793&amp;""="","",IFERROR(INDEX('الطلاب'!$B$6:$B$505,MATCH(C1793&amp;"",'الطلاب'!$A$6:$A$505,0))&amp;"","كود غير موجود"))</f>
        <v/>
      </c>
      <c r="G1793" s="6">
        <f>IF(OR(B1793&amp;""="",C1793&amp;""=""),"",IF(COUNTIFS('الطلاب'!$A$6:$A$505,C1793&amp;"",'الطلاب'!$D$6:$D$505,B1793&amp;"")=0,"الطالب غير مسجل في المجموعة",""))</f>
        <v/>
      </c>
    </row>
    <row r="1794">
      <c r="A1794" s="13" t="n"/>
      <c r="B1794" s="5" t="n"/>
      <c r="C1794" s="5" t="n"/>
      <c r="D1794" s="5" t="n"/>
      <c r="E1794" s="5" t="n"/>
      <c r="F1794" s="6">
        <f>IF(C1794&amp;""="","",IFERROR(INDEX('الطلاب'!$B$6:$B$505,MATCH(C1794&amp;"",'الطلاب'!$A$6:$A$505,0))&amp;"","كود غير موجود"))</f>
        <v/>
      </c>
      <c r="G1794" s="6">
        <f>IF(OR(B1794&amp;""="",C1794&amp;""=""),"",IF(COUNTIFS('الطلاب'!$A$6:$A$505,C1794&amp;"",'الطلاب'!$D$6:$D$505,B1794&amp;"")=0,"الطالب غير مسجل في المجموعة",""))</f>
        <v/>
      </c>
    </row>
    <row r="1795">
      <c r="A1795" s="13" t="n"/>
      <c r="B1795" s="5" t="n"/>
      <c r="C1795" s="5" t="n"/>
      <c r="D1795" s="5" t="n"/>
      <c r="E1795" s="5" t="n"/>
      <c r="F1795" s="6">
        <f>IF(C1795&amp;""="","",IFERROR(INDEX('الطلاب'!$B$6:$B$505,MATCH(C1795&amp;"",'الطلاب'!$A$6:$A$505,0))&amp;"","كود غير موجود"))</f>
        <v/>
      </c>
      <c r="G1795" s="6">
        <f>IF(OR(B1795&amp;""="",C1795&amp;""=""),"",IF(COUNTIFS('الطلاب'!$A$6:$A$505,C1795&amp;"",'الطلاب'!$D$6:$D$505,B1795&amp;"")=0,"الطالب غير مسجل في المجموعة",""))</f>
        <v/>
      </c>
    </row>
    <row r="1796">
      <c r="A1796" s="13" t="n"/>
      <c r="B1796" s="5" t="n"/>
      <c r="C1796" s="5" t="n"/>
      <c r="D1796" s="5" t="n"/>
      <c r="E1796" s="5" t="n"/>
      <c r="F1796" s="6">
        <f>IF(C1796&amp;""="","",IFERROR(INDEX('الطلاب'!$B$6:$B$505,MATCH(C1796&amp;"",'الطلاب'!$A$6:$A$505,0))&amp;"","كود غير موجود"))</f>
        <v/>
      </c>
      <c r="G1796" s="6">
        <f>IF(OR(B1796&amp;""="",C1796&amp;""=""),"",IF(COUNTIFS('الطلاب'!$A$6:$A$505,C1796&amp;"",'الطلاب'!$D$6:$D$505,B1796&amp;"")=0,"الطالب غير مسجل في المجموعة",""))</f>
        <v/>
      </c>
    </row>
    <row r="1797">
      <c r="A1797" s="13" t="n"/>
      <c r="B1797" s="5" t="n"/>
      <c r="C1797" s="5" t="n"/>
      <c r="D1797" s="5" t="n"/>
      <c r="E1797" s="5" t="n"/>
      <c r="F1797" s="6">
        <f>IF(C1797&amp;""="","",IFERROR(INDEX('الطلاب'!$B$6:$B$505,MATCH(C1797&amp;"",'الطلاب'!$A$6:$A$505,0))&amp;"","كود غير موجود"))</f>
        <v/>
      </c>
      <c r="G1797" s="6">
        <f>IF(OR(B1797&amp;""="",C1797&amp;""=""),"",IF(COUNTIFS('الطلاب'!$A$6:$A$505,C1797&amp;"",'الطلاب'!$D$6:$D$505,B1797&amp;"")=0,"الطالب غير مسجل في المجموعة",""))</f>
        <v/>
      </c>
    </row>
    <row r="1798">
      <c r="A1798" s="13" t="n"/>
      <c r="B1798" s="5" t="n"/>
      <c r="C1798" s="5" t="n"/>
      <c r="D1798" s="5" t="n"/>
      <c r="E1798" s="5" t="n"/>
      <c r="F1798" s="6">
        <f>IF(C1798&amp;""="","",IFERROR(INDEX('الطلاب'!$B$6:$B$505,MATCH(C1798&amp;"",'الطلاب'!$A$6:$A$505,0))&amp;"","كود غير موجود"))</f>
        <v/>
      </c>
      <c r="G1798" s="6">
        <f>IF(OR(B1798&amp;""="",C1798&amp;""=""),"",IF(COUNTIFS('الطلاب'!$A$6:$A$505,C1798&amp;"",'الطلاب'!$D$6:$D$505,B1798&amp;"")=0,"الطالب غير مسجل في المجموعة",""))</f>
        <v/>
      </c>
    </row>
    <row r="1799">
      <c r="A1799" s="13" t="n"/>
      <c r="B1799" s="5" t="n"/>
      <c r="C1799" s="5" t="n"/>
      <c r="D1799" s="5" t="n"/>
      <c r="E1799" s="5" t="n"/>
      <c r="F1799" s="6">
        <f>IF(C1799&amp;""="","",IFERROR(INDEX('الطلاب'!$B$6:$B$505,MATCH(C1799&amp;"",'الطلاب'!$A$6:$A$505,0))&amp;"","كود غير موجود"))</f>
        <v/>
      </c>
      <c r="G1799" s="6">
        <f>IF(OR(B1799&amp;""="",C1799&amp;""=""),"",IF(COUNTIFS('الطلاب'!$A$6:$A$505,C1799&amp;"",'الطلاب'!$D$6:$D$505,B1799&amp;"")=0,"الطالب غير مسجل في المجموعة",""))</f>
        <v/>
      </c>
    </row>
    <row r="1800">
      <c r="A1800" s="13" t="n"/>
      <c r="B1800" s="5" t="n"/>
      <c r="C1800" s="5" t="n"/>
      <c r="D1800" s="5" t="n"/>
      <c r="E1800" s="5" t="n"/>
      <c r="F1800" s="6">
        <f>IF(C1800&amp;""="","",IFERROR(INDEX('الطلاب'!$B$6:$B$505,MATCH(C1800&amp;"",'الطلاب'!$A$6:$A$505,0))&amp;"","كود غير موجود"))</f>
        <v/>
      </c>
      <c r="G1800" s="6">
        <f>IF(OR(B1800&amp;""="",C1800&amp;""=""),"",IF(COUNTIFS('الطلاب'!$A$6:$A$505,C1800&amp;"",'الطلاب'!$D$6:$D$505,B1800&amp;"")=0,"الطالب غير مسجل في المجموعة",""))</f>
        <v/>
      </c>
    </row>
    <row r="1801">
      <c r="A1801" s="13" t="n"/>
      <c r="B1801" s="5" t="n"/>
      <c r="C1801" s="5" t="n"/>
      <c r="D1801" s="5" t="n"/>
      <c r="E1801" s="5" t="n"/>
      <c r="F1801" s="6">
        <f>IF(C1801&amp;""="","",IFERROR(INDEX('الطلاب'!$B$6:$B$505,MATCH(C1801&amp;"",'الطلاب'!$A$6:$A$505,0))&amp;"","كود غير موجود"))</f>
        <v/>
      </c>
      <c r="G1801" s="6">
        <f>IF(OR(B1801&amp;""="",C1801&amp;""=""),"",IF(COUNTIFS('الطلاب'!$A$6:$A$505,C1801&amp;"",'الطلاب'!$D$6:$D$505,B1801&amp;"")=0,"الطالب غير مسجل في المجموعة",""))</f>
        <v/>
      </c>
    </row>
    <row r="1802">
      <c r="A1802" s="13" t="n"/>
      <c r="B1802" s="5" t="n"/>
      <c r="C1802" s="5" t="n"/>
      <c r="D1802" s="5" t="n"/>
      <c r="E1802" s="5" t="n"/>
      <c r="F1802" s="6">
        <f>IF(C1802&amp;""="","",IFERROR(INDEX('الطلاب'!$B$6:$B$505,MATCH(C1802&amp;"",'الطلاب'!$A$6:$A$505,0))&amp;"","كود غير موجود"))</f>
        <v/>
      </c>
      <c r="G1802" s="6">
        <f>IF(OR(B1802&amp;""="",C1802&amp;""=""),"",IF(COUNTIFS('الطلاب'!$A$6:$A$505,C1802&amp;"",'الطلاب'!$D$6:$D$505,B1802&amp;"")=0,"الطالب غير مسجل في المجموعة",""))</f>
        <v/>
      </c>
    </row>
    <row r="1803">
      <c r="A1803" s="13" t="n"/>
      <c r="B1803" s="5" t="n"/>
      <c r="C1803" s="5" t="n"/>
      <c r="D1803" s="5" t="n"/>
      <c r="E1803" s="5" t="n"/>
      <c r="F1803" s="6">
        <f>IF(C1803&amp;""="","",IFERROR(INDEX('الطلاب'!$B$6:$B$505,MATCH(C1803&amp;"",'الطلاب'!$A$6:$A$505,0))&amp;"","كود غير موجود"))</f>
        <v/>
      </c>
      <c r="G1803" s="6">
        <f>IF(OR(B1803&amp;""="",C1803&amp;""=""),"",IF(COUNTIFS('الطلاب'!$A$6:$A$505,C1803&amp;"",'الطلاب'!$D$6:$D$505,B1803&amp;"")=0,"الطالب غير مسجل في المجموعة",""))</f>
        <v/>
      </c>
    </row>
    <row r="1804">
      <c r="A1804" s="13" t="n"/>
      <c r="B1804" s="5" t="n"/>
      <c r="C1804" s="5" t="n"/>
      <c r="D1804" s="5" t="n"/>
      <c r="E1804" s="5" t="n"/>
      <c r="F1804" s="6">
        <f>IF(C1804&amp;""="","",IFERROR(INDEX('الطلاب'!$B$6:$B$505,MATCH(C1804&amp;"",'الطلاب'!$A$6:$A$505,0))&amp;"","كود غير موجود"))</f>
        <v/>
      </c>
      <c r="G1804" s="6">
        <f>IF(OR(B1804&amp;""="",C1804&amp;""=""),"",IF(COUNTIFS('الطلاب'!$A$6:$A$505,C1804&amp;"",'الطلاب'!$D$6:$D$505,B1804&amp;"")=0,"الطالب غير مسجل في المجموعة",""))</f>
        <v/>
      </c>
    </row>
    <row r="1805">
      <c r="A1805" s="13" t="n"/>
      <c r="B1805" s="5" t="n"/>
      <c r="C1805" s="5" t="n"/>
      <c r="D1805" s="5" t="n"/>
      <c r="E1805" s="5" t="n"/>
      <c r="F1805" s="6">
        <f>IF(C1805&amp;""="","",IFERROR(INDEX('الطلاب'!$B$6:$B$505,MATCH(C1805&amp;"",'الطلاب'!$A$6:$A$505,0))&amp;"","كود غير موجود"))</f>
        <v/>
      </c>
      <c r="G1805" s="6">
        <f>IF(OR(B1805&amp;""="",C1805&amp;""=""),"",IF(COUNTIFS('الطلاب'!$A$6:$A$505,C1805&amp;"",'الطلاب'!$D$6:$D$505,B1805&amp;"")=0,"الطالب غير مسجل في المجموعة",""))</f>
        <v/>
      </c>
    </row>
    <row r="1806">
      <c r="A1806" s="13" t="n"/>
      <c r="B1806" s="5" t="n"/>
      <c r="C1806" s="5" t="n"/>
      <c r="D1806" s="5" t="n"/>
      <c r="E1806" s="5" t="n"/>
      <c r="F1806" s="6">
        <f>IF(C1806&amp;""="","",IFERROR(INDEX('الطلاب'!$B$6:$B$505,MATCH(C1806&amp;"",'الطلاب'!$A$6:$A$505,0))&amp;"","كود غير موجود"))</f>
        <v/>
      </c>
      <c r="G1806" s="6">
        <f>IF(OR(B1806&amp;""="",C1806&amp;""=""),"",IF(COUNTIFS('الطلاب'!$A$6:$A$505,C1806&amp;"",'الطلاب'!$D$6:$D$505,B1806&amp;"")=0,"الطالب غير مسجل في المجموعة",""))</f>
        <v/>
      </c>
    </row>
    <row r="1807">
      <c r="A1807" s="13" t="n"/>
      <c r="B1807" s="5" t="n"/>
      <c r="C1807" s="5" t="n"/>
      <c r="D1807" s="5" t="n"/>
      <c r="E1807" s="5" t="n"/>
      <c r="F1807" s="6">
        <f>IF(C1807&amp;""="","",IFERROR(INDEX('الطلاب'!$B$6:$B$505,MATCH(C1807&amp;"",'الطلاب'!$A$6:$A$505,0))&amp;"","كود غير موجود"))</f>
        <v/>
      </c>
      <c r="G1807" s="6">
        <f>IF(OR(B1807&amp;""="",C1807&amp;""=""),"",IF(COUNTIFS('الطلاب'!$A$6:$A$505,C1807&amp;"",'الطلاب'!$D$6:$D$505,B1807&amp;"")=0,"الطالب غير مسجل في المجموعة",""))</f>
        <v/>
      </c>
    </row>
    <row r="1808">
      <c r="A1808" s="13" t="n"/>
      <c r="B1808" s="5" t="n"/>
      <c r="C1808" s="5" t="n"/>
      <c r="D1808" s="5" t="n"/>
      <c r="E1808" s="5" t="n"/>
      <c r="F1808" s="6">
        <f>IF(C1808&amp;""="","",IFERROR(INDEX('الطلاب'!$B$6:$B$505,MATCH(C1808&amp;"",'الطلاب'!$A$6:$A$505,0))&amp;"","كود غير موجود"))</f>
        <v/>
      </c>
      <c r="G1808" s="6">
        <f>IF(OR(B1808&amp;""="",C1808&amp;""=""),"",IF(COUNTIFS('الطلاب'!$A$6:$A$505,C1808&amp;"",'الطلاب'!$D$6:$D$505,B1808&amp;"")=0,"الطالب غير مسجل في المجموعة",""))</f>
        <v/>
      </c>
    </row>
    <row r="1809">
      <c r="A1809" s="13" t="n"/>
      <c r="B1809" s="5" t="n"/>
      <c r="C1809" s="5" t="n"/>
      <c r="D1809" s="5" t="n"/>
      <c r="E1809" s="5" t="n"/>
      <c r="F1809" s="6">
        <f>IF(C1809&amp;""="","",IFERROR(INDEX('الطلاب'!$B$6:$B$505,MATCH(C1809&amp;"",'الطلاب'!$A$6:$A$505,0))&amp;"","كود غير موجود"))</f>
        <v/>
      </c>
      <c r="G1809" s="6">
        <f>IF(OR(B1809&amp;""="",C1809&amp;""=""),"",IF(COUNTIFS('الطلاب'!$A$6:$A$505,C1809&amp;"",'الطلاب'!$D$6:$D$505,B1809&amp;"")=0,"الطالب غير مسجل في المجموعة",""))</f>
        <v/>
      </c>
    </row>
    <row r="1810">
      <c r="A1810" s="13" t="n"/>
      <c r="B1810" s="5" t="n"/>
      <c r="C1810" s="5" t="n"/>
      <c r="D1810" s="5" t="n"/>
      <c r="E1810" s="5" t="n"/>
      <c r="F1810" s="6">
        <f>IF(C1810&amp;""="","",IFERROR(INDEX('الطلاب'!$B$6:$B$505,MATCH(C1810&amp;"",'الطلاب'!$A$6:$A$505,0))&amp;"","كود غير موجود"))</f>
        <v/>
      </c>
      <c r="G1810" s="6">
        <f>IF(OR(B1810&amp;""="",C1810&amp;""=""),"",IF(COUNTIFS('الطلاب'!$A$6:$A$505,C1810&amp;"",'الطلاب'!$D$6:$D$505,B1810&amp;"")=0,"الطالب غير مسجل في المجموعة",""))</f>
        <v/>
      </c>
    </row>
    <row r="1811">
      <c r="A1811" s="13" t="n"/>
      <c r="B1811" s="5" t="n"/>
      <c r="C1811" s="5" t="n"/>
      <c r="D1811" s="5" t="n"/>
      <c r="E1811" s="5" t="n"/>
      <c r="F1811" s="6">
        <f>IF(C1811&amp;""="","",IFERROR(INDEX('الطلاب'!$B$6:$B$505,MATCH(C1811&amp;"",'الطلاب'!$A$6:$A$505,0))&amp;"","كود غير موجود"))</f>
        <v/>
      </c>
      <c r="G1811" s="6">
        <f>IF(OR(B1811&amp;""="",C1811&amp;""=""),"",IF(COUNTIFS('الطلاب'!$A$6:$A$505,C1811&amp;"",'الطلاب'!$D$6:$D$505,B1811&amp;"")=0,"الطالب غير مسجل في المجموعة",""))</f>
        <v/>
      </c>
    </row>
    <row r="1812">
      <c r="A1812" s="13" t="n"/>
      <c r="B1812" s="5" t="n"/>
      <c r="C1812" s="5" t="n"/>
      <c r="D1812" s="5" t="n"/>
      <c r="E1812" s="5" t="n"/>
      <c r="F1812" s="6">
        <f>IF(C1812&amp;""="","",IFERROR(INDEX('الطلاب'!$B$6:$B$505,MATCH(C1812&amp;"",'الطلاب'!$A$6:$A$505,0))&amp;"","كود غير موجود"))</f>
        <v/>
      </c>
      <c r="G1812" s="6">
        <f>IF(OR(B1812&amp;""="",C1812&amp;""=""),"",IF(COUNTIFS('الطلاب'!$A$6:$A$505,C1812&amp;"",'الطلاب'!$D$6:$D$505,B1812&amp;"")=0,"الطالب غير مسجل في المجموعة",""))</f>
        <v/>
      </c>
    </row>
    <row r="1813">
      <c r="A1813" s="13" t="n"/>
      <c r="B1813" s="5" t="n"/>
      <c r="C1813" s="5" t="n"/>
      <c r="D1813" s="5" t="n"/>
      <c r="E1813" s="5" t="n"/>
      <c r="F1813" s="6">
        <f>IF(C1813&amp;""="","",IFERROR(INDEX('الطلاب'!$B$6:$B$505,MATCH(C1813&amp;"",'الطلاب'!$A$6:$A$505,0))&amp;"","كود غير موجود"))</f>
        <v/>
      </c>
      <c r="G1813" s="6">
        <f>IF(OR(B1813&amp;""="",C1813&amp;""=""),"",IF(COUNTIFS('الطلاب'!$A$6:$A$505,C1813&amp;"",'الطلاب'!$D$6:$D$505,B1813&amp;"")=0,"الطالب غير مسجل في المجموعة",""))</f>
        <v/>
      </c>
    </row>
    <row r="1814">
      <c r="A1814" s="13" t="n"/>
      <c r="B1814" s="5" t="n"/>
      <c r="C1814" s="5" t="n"/>
      <c r="D1814" s="5" t="n"/>
      <c r="E1814" s="5" t="n"/>
      <c r="F1814" s="6">
        <f>IF(C1814&amp;""="","",IFERROR(INDEX('الطلاب'!$B$6:$B$505,MATCH(C1814&amp;"",'الطلاب'!$A$6:$A$505,0))&amp;"","كود غير موجود"))</f>
        <v/>
      </c>
      <c r="G1814" s="6">
        <f>IF(OR(B1814&amp;""="",C1814&amp;""=""),"",IF(COUNTIFS('الطلاب'!$A$6:$A$505,C1814&amp;"",'الطلاب'!$D$6:$D$505,B1814&amp;"")=0,"الطالب غير مسجل في المجموعة",""))</f>
        <v/>
      </c>
    </row>
    <row r="1815">
      <c r="A1815" s="13" t="n"/>
      <c r="B1815" s="5" t="n"/>
      <c r="C1815" s="5" t="n"/>
      <c r="D1815" s="5" t="n"/>
      <c r="E1815" s="5" t="n"/>
      <c r="F1815" s="6">
        <f>IF(C1815&amp;""="","",IFERROR(INDEX('الطلاب'!$B$6:$B$505,MATCH(C1815&amp;"",'الطلاب'!$A$6:$A$505,0))&amp;"","كود غير موجود"))</f>
        <v/>
      </c>
      <c r="G1815" s="6">
        <f>IF(OR(B1815&amp;""="",C1815&amp;""=""),"",IF(COUNTIFS('الطلاب'!$A$6:$A$505,C1815&amp;"",'الطلاب'!$D$6:$D$505,B1815&amp;"")=0,"الطالب غير مسجل في المجموعة",""))</f>
        <v/>
      </c>
    </row>
    <row r="1816">
      <c r="A1816" s="13" t="n"/>
      <c r="B1816" s="5" t="n"/>
      <c r="C1816" s="5" t="n"/>
      <c r="D1816" s="5" t="n"/>
      <c r="E1816" s="5" t="n"/>
      <c r="F1816" s="6">
        <f>IF(C1816&amp;""="","",IFERROR(INDEX('الطلاب'!$B$6:$B$505,MATCH(C1816&amp;"",'الطلاب'!$A$6:$A$505,0))&amp;"","كود غير موجود"))</f>
        <v/>
      </c>
      <c r="G1816" s="6">
        <f>IF(OR(B1816&amp;""="",C1816&amp;""=""),"",IF(COUNTIFS('الطلاب'!$A$6:$A$505,C1816&amp;"",'الطلاب'!$D$6:$D$505,B1816&amp;"")=0,"الطالب غير مسجل في المجموعة",""))</f>
        <v/>
      </c>
    </row>
    <row r="1817">
      <c r="A1817" s="13" t="n"/>
      <c r="B1817" s="5" t="n"/>
      <c r="C1817" s="5" t="n"/>
      <c r="D1817" s="5" t="n"/>
      <c r="E1817" s="5" t="n"/>
      <c r="F1817" s="6">
        <f>IF(C1817&amp;""="","",IFERROR(INDEX('الطلاب'!$B$6:$B$505,MATCH(C1817&amp;"",'الطلاب'!$A$6:$A$505,0))&amp;"","كود غير موجود"))</f>
        <v/>
      </c>
      <c r="G1817" s="6">
        <f>IF(OR(B1817&amp;""="",C1817&amp;""=""),"",IF(COUNTIFS('الطلاب'!$A$6:$A$505,C1817&amp;"",'الطلاب'!$D$6:$D$505,B1817&amp;"")=0,"الطالب غير مسجل في المجموعة",""))</f>
        <v/>
      </c>
    </row>
    <row r="1818">
      <c r="A1818" s="13" t="n"/>
      <c r="B1818" s="5" t="n"/>
      <c r="C1818" s="5" t="n"/>
      <c r="D1818" s="5" t="n"/>
      <c r="E1818" s="5" t="n"/>
      <c r="F1818" s="6">
        <f>IF(C1818&amp;""="","",IFERROR(INDEX('الطلاب'!$B$6:$B$505,MATCH(C1818&amp;"",'الطلاب'!$A$6:$A$505,0))&amp;"","كود غير موجود"))</f>
        <v/>
      </c>
      <c r="G1818" s="6">
        <f>IF(OR(B1818&amp;""="",C1818&amp;""=""),"",IF(COUNTIFS('الطلاب'!$A$6:$A$505,C1818&amp;"",'الطلاب'!$D$6:$D$505,B1818&amp;"")=0,"الطالب غير مسجل في المجموعة",""))</f>
        <v/>
      </c>
    </row>
    <row r="1819">
      <c r="A1819" s="13" t="n"/>
      <c r="B1819" s="5" t="n"/>
      <c r="C1819" s="5" t="n"/>
      <c r="D1819" s="5" t="n"/>
      <c r="E1819" s="5" t="n"/>
      <c r="F1819" s="6">
        <f>IF(C1819&amp;""="","",IFERROR(INDEX('الطلاب'!$B$6:$B$505,MATCH(C1819&amp;"",'الطلاب'!$A$6:$A$505,0))&amp;"","كود غير موجود"))</f>
        <v/>
      </c>
      <c r="G1819" s="6">
        <f>IF(OR(B1819&amp;""="",C1819&amp;""=""),"",IF(COUNTIFS('الطلاب'!$A$6:$A$505,C1819&amp;"",'الطلاب'!$D$6:$D$505,B1819&amp;"")=0,"الطالب غير مسجل في المجموعة",""))</f>
        <v/>
      </c>
    </row>
    <row r="1820">
      <c r="A1820" s="13" t="n"/>
      <c r="B1820" s="5" t="n"/>
      <c r="C1820" s="5" t="n"/>
      <c r="D1820" s="5" t="n"/>
      <c r="E1820" s="5" t="n"/>
      <c r="F1820" s="6">
        <f>IF(C1820&amp;""="","",IFERROR(INDEX('الطلاب'!$B$6:$B$505,MATCH(C1820&amp;"",'الطلاب'!$A$6:$A$505,0))&amp;"","كود غير موجود"))</f>
        <v/>
      </c>
      <c r="G1820" s="6">
        <f>IF(OR(B1820&amp;""="",C1820&amp;""=""),"",IF(COUNTIFS('الطلاب'!$A$6:$A$505,C1820&amp;"",'الطلاب'!$D$6:$D$505,B1820&amp;"")=0,"الطالب غير مسجل في المجموعة",""))</f>
        <v/>
      </c>
    </row>
    <row r="1821">
      <c r="A1821" s="13" t="n"/>
      <c r="B1821" s="5" t="n"/>
      <c r="C1821" s="5" t="n"/>
      <c r="D1821" s="5" t="n"/>
      <c r="E1821" s="5" t="n"/>
      <c r="F1821" s="6">
        <f>IF(C1821&amp;""="","",IFERROR(INDEX('الطلاب'!$B$6:$B$505,MATCH(C1821&amp;"",'الطلاب'!$A$6:$A$505,0))&amp;"","كود غير موجود"))</f>
        <v/>
      </c>
      <c r="G1821" s="6">
        <f>IF(OR(B1821&amp;""="",C1821&amp;""=""),"",IF(COUNTIFS('الطلاب'!$A$6:$A$505,C1821&amp;"",'الطلاب'!$D$6:$D$505,B1821&amp;"")=0,"الطالب غير مسجل في المجموعة",""))</f>
        <v/>
      </c>
    </row>
    <row r="1822">
      <c r="A1822" s="13" t="n"/>
      <c r="B1822" s="5" t="n"/>
      <c r="C1822" s="5" t="n"/>
      <c r="D1822" s="5" t="n"/>
      <c r="E1822" s="5" t="n"/>
      <c r="F1822" s="6">
        <f>IF(C1822&amp;""="","",IFERROR(INDEX('الطلاب'!$B$6:$B$505,MATCH(C1822&amp;"",'الطلاب'!$A$6:$A$505,0))&amp;"","كود غير موجود"))</f>
        <v/>
      </c>
      <c r="G1822" s="6">
        <f>IF(OR(B1822&amp;""="",C1822&amp;""=""),"",IF(COUNTIFS('الطلاب'!$A$6:$A$505,C1822&amp;"",'الطلاب'!$D$6:$D$505,B1822&amp;"")=0,"الطالب غير مسجل في المجموعة",""))</f>
        <v/>
      </c>
    </row>
    <row r="1823">
      <c r="A1823" s="13" t="n"/>
      <c r="B1823" s="5" t="n"/>
      <c r="C1823" s="5" t="n"/>
      <c r="D1823" s="5" t="n"/>
      <c r="E1823" s="5" t="n"/>
      <c r="F1823" s="6">
        <f>IF(C1823&amp;""="","",IFERROR(INDEX('الطلاب'!$B$6:$B$505,MATCH(C1823&amp;"",'الطلاب'!$A$6:$A$505,0))&amp;"","كود غير موجود"))</f>
        <v/>
      </c>
      <c r="G1823" s="6">
        <f>IF(OR(B1823&amp;""="",C1823&amp;""=""),"",IF(COUNTIFS('الطلاب'!$A$6:$A$505,C1823&amp;"",'الطلاب'!$D$6:$D$505,B1823&amp;"")=0,"الطالب غير مسجل في المجموعة",""))</f>
        <v/>
      </c>
    </row>
    <row r="1824">
      <c r="A1824" s="13" t="n"/>
      <c r="B1824" s="5" t="n"/>
      <c r="C1824" s="5" t="n"/>
      <c r="D1824" s="5" t="n"/>
      <c r="E1824" s="5" t="n"/>
      <c r="F1824" s="6">
        <f>IF(C1824&amp;""="","",IFERROR(INDEX('الطلاب'!$B$6:$B$505,MATCH(C1824&amp;"",'الطلاب'!$A$6:$A$505,0))&amp;"","كود غير موجود"))</f>
        <v/>
      </c>
      <c r="G1824" s="6">
        <f>IF(OR(B1824&amp;""="",C1824&amp;""=""),"",IF(COUNTIFS('الطلاب'!$A$6:$A$505,C1824&amp;"",'الطلاب'!$D$6:$D$505,B1824&amp;"")=0,"الطالب غير مسجل في المجموعة",""))</f>
        <v/>
      </c>
    </row>
    <row r="1825">
      <c r="A1825" s="13" t="n"/>
      <c r="B1825" s="5" t="n"/>
      <c r="C1825" s="5" t="n"/>
      <c r="D1825" s="5" t="n"/>
      <c r="E1825" s="5" t="n"/>
      <c r="F1825" s="6">
        <f>IF(C1825&amp;""="","",IFERROR(INDEX('الطلاب'!$B$6:$B$505,MATCH(C1825&amp;"",'الطلاب'!$A$6:$A$505,0))&amp;"","كود غير موجود"))</f>
        <v/>
      </c>
      <c r="G1825" s="6">
        <f>IF(OR(B1825&amp;""="",C1825&amp;""=""),"",IF(COUNTIFS('الطلاب'!$A$6:$A$505,C1825&amp;"",'الطلاب'!$D$6:$D$505,B1825&amp;"")=0,"الطالب غير مسجل في المجموعة",""))</f>
        <v/>
      </c>
    </row>
    <row r="1826">
      <c r="A1826" s="13" t="n"/>
      <c r="B1826" s="5" t="n"/>
      <c r="C1826" s="5" t="n"/>
      <c r="D1826" s="5" t="n"/>
      <c r="E1826" s="5" t="n"/>
      <c r="F1826" s="6">
        <f>IF(C1826&amp;""="","",IFERROR(INDEX('الطلاب'!$B$6:$B$505,MATCH(C1826&amp;"",'الطلاب'!$A$6:$A$505,0))&amp;"","كود غير موجود"))</f>
        <v/>
      </c>
      <c r="G1826" s="6">
        <f>IF(OR(B1826&amp;""="",C1826&amp;""=""),"",IF(COUNTIFS('الطلاب'!$A$6:$A$505,C1826&amp;"",'الطلاب'!$D$6:$D$505,B1826&amp;"")=0,"الطالب غير مسجل في المجموعة",""))</f>
        <v/>
      </c>
    </row>
    <row r="1827">
      <c r="A1827" s="13" t="n"/>
      <c r="B1827" s="5" t="n"/>
      <c r="C1827" s="5" t="n"/>
      <c r="D1827" s="5" t="n"/>
      <c r="E1827" s="5" t="n"/>
      <c r="F1827" s="6">
        <f>IF(C1827&amp;""="","",IFERROR(INDEX('الطلاب'!$B$6:$B$505,MATCH(C1827&amp;"",'الطلاب'!$A$6:$A$505,0))&amp;"","كود غير موجود"))</f>
        <v/>
      </c>
      <c r="G1827" s="6">
        <f>IF(OR(B1827&amp;""="",C1827&amp;""=""),"",IF(COUNTIFS('الطلاب'!$A$6:$A$505,C1827&amp;"",'الطلاب'!$D$6:$D$505,B1827&amp;"")=0,"الطالب غير مسجل في المجموعة",""))</f>
        <v/>
      </c>
    </row>
    <row r="1828">
      <c r="A1828" s="13" t="n"/>
      <c r="B1828" s="5" t="n"/>
      <c r="C1828" s="5" t="n"/>
      <c r="D1828" s="5" t="n"/>
      <c r="E1828" s="5" t="n"/>
      <c r="F1828" s="6">
        <f>IF(C1828&amp;""="","",IFERROR(INDEX('الطلاب'!$B$6:$B$505,MATCH(C1828&amp;"",'الطلاب'!$A$6:$A$505,0))&amp;"","كود غير موجود"))</f>
        <v/>
      </c>
      <c r="G1828" s="6">
        <f>IF(OR(B1828&amp;""="",C1828&amp;""=""),"",IF(COUNTIFS('الطلاب'!$A$6:$A$505,C1828&amp;"",'الطلاب'!$D$6:$D$505,B1828&amp;"")=0,"الطالب غير مسجل في المجموعة",""))</f>
        <v/>
      </c>
    </row>
    <row r="1829">
      <c r="A1829" s="13" t="n"/>
      <c r="B1829" s="5" t="n"/>
      <c r="C1829" s="5" t="n"/>
      <c r="D1829" s="5" t="n"/>
      <c r="E1829" s="5" t="n"/>
      <c r="F1829" s="6">
        <f>IF(C1829&amp;""="","",IFERROR(INDEX('الطلاب'!$B$6:$B$505,MATCH(C1829&amp;"",'الطلاب'!$A$6:$A$505,0))&amp;"","كود غير موجود"))</f>
        <v/>
      </c>
      <c r="G1829" s="6">
        <f>IF(OR(B1829&amp;""="",C1829&amp;""=""),"",IF(COUNTIFS('الطلاب'!$A$6:$A$505,C1829&amp;"",'الطلاب'!$D$6:$D$505,B1829&amp;"")=0,"الطالب غير مسجل في المجموعة",""))</f>
        <v/>
      </c>
    </row>
    <row r="1830">
      <c r="A1830" s="13" t="n"/>
      <c r="B1830" s="5" t="n"/>
      <c r="C1830" s="5" t="n"/>
      <c r="D1830" s="5" t="n"/>
      <c r="E1830" s="5" t="n"/>
      <c r="F1830" s="6">
        <f>IF(C1830&amp;""="","",IFERROR(INDEX('الطلاب'!$B$6:$B$505,MATCH(C1830&amp;"",'الطلاب'!$A$6:$A$505,0))&amp;"","كود غير موجود"))</f>
        <v/>
      </c>
      <c r="G1830" s="6">
        <f>IF(OR(B1830&amp;""="",C1830&amp;""=""),"",IF(COUNTIFS('الطلاب'!$A$6:$A$505,C1830&amp;"",'الطلاب'!$D$6:$D$505,B1830&amp;"")=0,"الطالب غير مسجل في المجموعة",""))</f>
        <v/>
      </c>
    </row>
    <row r="1831">
      <c r="A1831" s="13" t="n"/>
      <c r="B1831" s="5" t="n"/>
      <c r="C1831" s="5" t="n"/>
      <c r="D1831" s="5" t="n"/>
      <c r="E1831" s="5" t="n"/>
      <c r="F1831" s="6">
        <f>IF(C1831&amp;""="","",IFERROR(INDEX('الطلاب'!$B$6:$B$505,MATCH(C1831&amp;"",'الطلاب'!$A$6:$A$505,0))&amp;"","كود غير موجود"))</f>
        <v/>
      </c>
      <c r="G1831" s="6">
        <f>IF(OR(B1831&amp;""="",C1831&amp;""=""),"",IF(COUNTIFS('الطلاب'!$A$6:$A$505,C1831&amp;"",'الطلاب'!$D$6:$D$505,B1831&amp;"")=0,"الطالب غير مسجل في المجموعة",""))</f>
        <v/>
      </c>
    </row>
    <row r="1832">
      <c r="A1832" s="13" t="n"/>
      <c r="B1832" s="5" t="n"/>
      <c r="C1832" s="5" t="n"/>
      <c r="D1832" s="5" t="n"/>
      <c r="E1832" s="5" t="n"/>
      <c r="F1832" s="6">
        <f>IF(C1832&amp;""="","",IFERROR(INDEX('الطلاب'!$B$6:$B$505,MATCH(C1832&amp;"",'الطلاب'!$A$6:$A$505,0))&amp;"","كود غير موجود"))</f>
        <v/>
      </c>
      <c r="G1832" s="6">
        <f>IF(OR(B1832&amp;""="",C1832&amp;""=""),"",IF(COUNTIFS('الطلاب'!$A$6:$A$505,C1832&amp;"",'الطلاب'!$D$6:$D$505,B1832&amp;"")=0,"الطالب غير مسجل في المجموعة",""))</f>
        <v/>
      </c>
    </row>
    <row r="1833">
      <c r="A1833" s="13" t="n"/>
      <c r="B1833" s="5" t="n"/>
      <c r="C1833" s="5" t="n"/>
      <c r="D1833" s="5" t="n"/>
      <c r="E1833" s="5" t="n"/>
      <c r="F1833" s="6">
        <f>IF(C1833&amp;""="","",IFERROR(INDEX('الطلاب'!$B$6:$B$505,MATCH(C1833&amp;"",'الطلاب'!$A$6:$A$505,0))&amp;"","كود غير موجود"))</f>
        <v/>
      </c>
      <c r="G1833" s="6">
        <f>IF(OR(B1833&amp;""="",C1833&amp;""=""),"",IF(COUNTIFS('الطلاب'!$A$6:$A$505,C1833&amp;"",'الطلاب'!$D$6:$D$505,B1833&amp;"")=0,"الطالب غير مسجل في المجموعة",""))</f>
        <v/>
      </c>
    </row>
    <row r="1834">
      <c r="A1834" s="13" t="n"/>
      <c r="B1834" s="5" t="n"/>
      <c r="C1834" s="5" t="n"/>
      <c r="D1834" s="5" t="n"/>
      <c r="E1834" s="5" t="n"/>
      <c r="F1834" s="6">
        <f>IF(C1834&amp;""="","",IFERROR(INDEX('الطلاب'!$B$6:$B$505,MATCH(C1834&amp;"",'الطلاب'!$A$6:$A$505,0))&amp;"","كود غير موجود"))</f>
        <v/>
      </c>
      <c r="G1834" s="6">
        <f>IF(OR(B1834&amp;""="",C1834&amp;""=""),"",IF(COUNTIFS('الطلاب'!$A$6:$A$505,C1834&amp;"",'الطلاب'!$D$6:$D$505,B1834&amp;"")=0,"الطالب غير مسجل في المجموعة",""))</f>
        <v/>
      </c>
    </row>
    <row r="1835">
      <c r="A1835" s="13" t="n"/>
      <c r="B1835" s="5" t="n"/>
      <c r="C1835" s="5" t="n"/>
      <c r="D1835" s="5" t="n"/>
      <c r="E1835" s="5" t="n"/>
      <c r="F1835" s="6">
        <f>IF(C1835&amp;""="","",IFERROR(INDEX('الطلاب'!$B$6:$B$505,MATCH(C1835&amp;"",'الطلاب'!$A$6:$A$505,0))&amp;"","كود غير موجود"))</f>
        <v/>
      </c>
      <c r="G1835" s="6">
        <f>IF(OR(B1835&amp;""="",C1835&amp;""=""),"",IF(COUNTIFS('الطلاب'!$A$6:$A$505,C1835&amp;"",'الطلاب'!$D$6:$D$505,B1835&amp;"")=0,"الطالب غير مسجل في المجموعة",""))</f>
        <v/>
      </c>
    </row>
    <row r="1836">
      <c r="A1836" s="13" t="n"/>
      <c r="B1836" s="5" t="n"/>
      <c r="C1836" s="5" t="n"/>
      <c r="D1836" s="5" t="n"/>
      <c r="E1836" s="5" t="n"/>
      <c r="F1836" s="6">
        <f>IF(C1836&amp;""="","",IFERROR(INDEX('الطلاب'!$B$6:$B$505,MATCH(C1836&amp;"",'الطلاب'!$A$6:$A$505,0))&amp;"","كود غير موجود"))</f>
        <v/>
      </c>
      <c r="G1836" s="6">
        <f>IF(OR(B1836&amp;""="",C1836&amp;""=""),"",IF(COUNTIFS('الطلاب'!$A$6:$A$505,C1836&amp;"",'الطلاب'!$D$6:$D$505,B1836&amp;"")=0,"الطالب غير مسجل في المجموعة",""))</f>
        <v/>
      </c>
    </row>
    <row r="1837">
      <c r="A1837" s="13" t="n"/>
      <c r="B1837" s="5" t="n"/>
      <c r="C1837" s="5" t="n"/>
      <c r="D1837" s="5" t="n"/>
      <c r="E1837" s="5" t="n"/>
      <c r="F1837" s="6">
        <f>IF(C1837&amp;""="","",IFERROR(INDEX('الطلاب'!$B$6:$B$505,MATCH(C1837&amp;"",'الطلاب'!$A$6:$A$505,0))&amp;"","كود غير موجود"))</f>
        <v/>
      </c>
      <c r="G1837" s="6">
        <f>IF(OR(B1837&amp;""="",C1837&amp;""=""),"",IF(COUNTIFS('الطلاب'!$A$6:$A$505,C1837&amp;"",'الطلاب'!$D$6:$D$505,B1837&amp;"")=0,"الطالب غير مسجل في المجموعة",""))</f>
        <v/>
      </c>
    </row>
    <row r="1838">
      <c r="A1838" s="13" t="n"/>
      <c r="B1838" s="5" t="n"/>
      <c r="C1838" s="5" t="n"/>
      <c r="D1838" s="5" t="n"/>
      <c r="E1838" s="5" t="n"/>
      <c r="F1838" s="6">
        <f>IF(C1838&amp;""="","",IFERROR(INDEX('الطلاب'!$B$6:$B$505,MATCH(C1838&amp;"",'الطلاب'!$A$6:$A$505,0))&amp;"","كود غير موجود"))</f>
        <v/>
      </c>
      <c r="G1838" s="6">
        <f>IF(OR(B1838&amp;""="",C1838&amp;""=""),"",IF(COUNTIFS('الطلاب'!$A$6:$A$505,C1838&amp;"",'الطلاب'!$D$6:$D$505,B1838&amp;"")=0,"الطالب غير مسجل في المجموعة",""))</f>
        <v/>
      </c>
    </row>
    <row r="1839">
      <c r="A1839" s="13" t="n"/>
      <c r="B1839" s="5" t="n"/>
      <c r="C1839" s="5" t="n"/>
      <c r="D1839" s="5" t="n"/>
      <c r="E1839" s="5" t="n"/>
      <c r="F1839" s="6">
        <f>IF(C1839&amp;""="","",IFERROR(INDEX('الطلاب'!$B$6:$B$505,MATCH(C1839&amp;"",'الطلاب'!$A$6:$A$505,0))&amp;"","كود غير موجود"))</f>
        <v/>
      </c>
      <c r="G1839" s="6">
        <f>IF(OR(B1839&amp;""="",C1839&amp;""=""),"",IF(COUNTIFS('الطلاب'!$A$6:$A$505,C1839&amp;"",'الطلاب'!$D$6:$D$505,B1839&amp;"")=0,"الطالب غير مسجل في المجموعة",""))</f>
        <v/>
      </c>
    </row>
    <row r="1840">
      <c r="A1840" s="13" t="n"/>
      <c r="B1840" s="5" t="n"/>
      <c r="C1840" s="5" t="n"/>
      <c r="D1840" s="5" t="n"/>
      <c r="E1840" s="5" t="n"/>
      <c r="F1840" s="6">
        <f>IF(C1840&amp;""="","",IFERROR(INDEX('الطلاب'!$B$6:$B$505,MATCH(C1840&amp;"",'الطلاب'!$A$6:$A$505,0))&amp;"","كود غير موجود"))</f>
        <v/>
      </c>
      <c r="G1840" s="6">
        <f>IF(OR(B1840&amp;""="",C1840&amp;""=""),"",IF(COUNTIFS('الطلاب'!$A$6:$A$505,C1840&amp;"",'الطلاب'!$D$6:$D$505,B1840&amp;"")=0,"الطالب غير مسجل في المجموعة",""))</f>
        <v/>
      </c>
    </row>
    <row r="1841">
      <c r="A1841" s="13" t="n"/>
      <c r="B1841" s="5" t="n"/>
      <c r="C1841" s="5" t="n"/>
      <c r="D1841" s="5" t="n"/>
      <c r="E1841" s="5" t="n"/>
      <c r="F1841" s="6">
        <f>IF(C1841&amp;""="","",IFERROR(INDEX('الطلاب'!$B$6:$B$505,MATCH(C1841&amp;"",'الطلاب'!$A$6:$A$505,0))&amp;"","كود غير موجود"))</f>
        <v/>
      </c>
      <c r="G1841" s="6">
        <f>IF(OR(B1841&amp;""="",C1841&amp;""=""),"",IF(COUNTIFS('الطلاب'!$A$6:$A$505,C1841&amp;"",'الطلاب'!$D$6:$D$505,B1841&amp;"")=0,"الطالب غير مسجل في المجموعة",""))</f>
        <v/>
      </c>
    </row>
    <row r="1842">
      <c r="A1842" s="13" t="n"/>
      <c r="B1842" s="5" t="n"/>
      <c r="C1842" s="5" t="n"/>
      <c r="D1842" s="5" t="n"/>
      <c r="E1842" s="5" t="n"/>
      <c r="F1842" s="6">
        <f>IF(C1842&amp;""="","",IFERROR(INDEX('الطلاب'!$B$6:$B$505,MATCH(C1842&amp;"",'الطلاب'!$A$6:$A$505,0))&amp;"","كود غير موجود"))</f>
        <v/>
      </c>
      <c r="G1842" s="6">
        <f>IF(OR(B1842&amp;""="",C1842&amp;""=""),"",IF(COUNTIFS('الطلاب'!$A$6:$A$505,C1842&amp;"",'الطلاب'!$D$6:$D$505,B1842&amp;"")=0,"الطالب غير مسجل في المجموعة",""))</f>
        <v/>
      </c>
    </row>
    <row r="1843">
      <c r="A1843" s="13" t="n"/>
      <c r="B1843" s="5" t="n"/>
      <c r="C1843" s="5" t="n"/>
      <c r="D1843" s="5" t="n"/>
      <c r="E1843" s="5" t="n"/>
      <c r="F1843" s="6">
        <f>IF(C1843&amp;""="","",IFERROR(INDEX('الطلاب'!$B$6:$B$505,MATCH(C1843&amp;"",'الطلاب'!$A$6:$A$505,0))&amp;"","كود غير موجود"))</f>
        <v/>
      </c>
      <c r="G1843" s="6">
        <f>IF(OR(B1843&amp;""="",C1843&amp;""=""),"",IF(COUNTIFS('الطلاب'!$A$6:$A$505,C1843&amp;"",'الطلاب'!$D$6:$D$505,B1843&amp;"")=0,"الطالب غير مسجل في المجموعة",""))</f>
        <v/>
      </c>
    </row>
    <row r="1844">
      <c r="A1844" s="13" t="n"/>
      <c r="B1844" s="5" t="n"/>
      <c r="C1844" s="5" t="n"/>
      <c r="D1844" s="5" t="n"/>
      <c r="E1844" s="5" t="n"/>
      <c r="F1844" s="6">
        <f>IF(C1844&amp;""="","",IFERROR(INDEX('الطلاب'!$B$6:$B$505,MATCH(C1844&amp;"",'الطلاب'!$A$6:$A$505,0))&amp;"","كود غير موجود"))</f>
        <v/>
      </c>
      <c r="G1844" s="6">
        <f>IF(OR(B1844&amp;""="",C1844&amp;""=""),"",IF(COUNTIFS('الطلاب'!$A$6:$A$505,C1844&amp;"",'الطلاب'!$D$6:$D$505,B1844&amp;"")=0,"الطالب غير مسجل في المجموعة",""))</f>
        <v/>
      </c>
    </row>
    <row r="1845">
      <c r="A1845" s="13" t="n"/>
      <c r="B1845" s="5" t="n"/>
      <c r="C1845" s="5" t="n"/>
      <c r="D1845" s="5" t="n"/>
      <c r="E1845" s="5" t="n"/>
      <c r="F1845" s="6">
        <f>IF(C1845&amp;""="","",IFERROR(INDEX('الطلاب'!$B$6:$B$505,MATCH(C1845&amp;"",'الطلاب'!$A$6:$A$505,0))&amp;"","كود غير موجود"))</f>
        <v/>
      </c>
      <c r="G1845" s="6">
        <f>IF(OR(B1845&amp;""="",C1845&amp;""=""),"",IF(COUNTIFS('الطلاب'!$A$6:$A$505,C1845&amp;"",'الطلاب'!$D$6:$D$505,B1845&amp;"")=0,"الطالب غير مسجل في المجموعة",""))</f>
        <v/>
      </c>
    </row>
    <row r="1846">
      <c r="A1846" s="13" t="n"/>
      <c r="B1846" s="5" t="n"/>
      <c r="C1846" s="5" t="n"/>
      <c r="D1846" s="5" t="n"/>
      <c r="E1846" s="5" t="n"/>
      <c r="F1846" s="6">
        <f>IF(C1846&amp;""="","",IFERROR(INDEX('الطلاب'!$B$6:$B$505,MATCH(C1846&amp;"",'الطلاب'!$A$6:$A$505,0))&amp;"","كود غير موجود"))</f>
        <v/>
      </c>
      <c r="G1846" s="6">
        <f>IF(OR(B1846&amp;""="",C1846&amp;""=""),"",IF(COUNTIFS('الطلاب'!$A$6:$A$505,C1846&amp;"",'الطلاب'!$D$6:$D$505,B1846&amp;"")=0,"الطالب غير مسجل في المجموعة",""))</f>
        <v/>
      </c>
    </row>
    <row r="1847">
      <c r="A1847" s="13" t="n"/>
      <c r="B1847" s="5" t="n"/>
      <c r="C1847" s="5" t="n"/>
      <c r="D1847" s="5" t="n"/>
      <c r="E1847" s="5" t="n"/>
      <c r="F1847" s="6">
        <f>IF(C1847&amp;""="","",IFERROR(INDEX('الطلاب'!$B$6:$B$505,MATCH(C1847&amp;"",'الطلاب'!$A$6:$A$505,0))&amp;"","كود غير موجود"))</f>
        <v/>
      </c>
      <c r="G1847" s="6">
        <f>IF(OR(B1847&amp;""="",C1847&amp;""=""),"",IF(COUNTIFS('الطلاب'!$A$6:$A$505,C1847&amp;"",'الطلاب'!$D$6:$D$505,B1847&amp;"")=0,"الطالب غير مسجل في المجموعة",""))</f>
        <v/>
      </c>
    </row>
    <row r="1848">
      <c r="A1848" s="13" t="n"/>
      <c r="B1848" s="5" t="n"/>
      <c r="C1848" s="5" t="n"/>
      <c r="D1848" s="5" t="n"/>
      <c r="E1848" s="5" t="n"/>
      <c r="F1848" s="6">
        <f>IF(C1848&amp;""="","",IFERROR(INDEX('الطلاب'!$B$6:$B$505,MATCH(C1848&amp;"",'الطلاب'!$A$6:$A$505,0))&amp;"","كود غير موجود"))</f>
        <v/>
      </c>
      <c r="G1848" s="6">
        <f>IF(OR(B1848&amp;""="",C1848&amp;""=""),"",IF(COUNTIFS('الطلاب'!$A$6:$A$505,C1848&amp;"",'الطلاب'!$D$6:$D$505,B1848&amp;"")=0,"الطالب غير مسجل في المجموعة",""))</f>
        <v/>
      </c>
    </row>
    <row r="1849">
      <c r="A1849" s="13" t="n"/>
      <c r="B1849" s="5" t="n"/>
      <c r="C1849" s="5" t="n"/>
      <c r="D1849" s="5" t="n"/>
      <c r="E1849" s="5" t="n"/>
      <c r="F1849" s="6">
        <f>IF(C1849&amp;""="","",IFERROR(INDEX('الطلاب'!$B$6:$B$505,MATCH(C1849&amp;"",'الطلاب'!$A$6:$A$505,0))&amp;"","كود غير موجود"))</f>
        <v/>
      </c>
      <c r="G1849" s="6">
        <f>IF(OR(B1849&amp;""="",C1849&amp;""=""),"",IF(COUNTIFS('الطلاب'!$A$6:$A$505,C1849&amp;"",'الطلاب'!$D$6:$D$505,B1849&amp;"")=0,"الطالب غير مسجل في المجموعة",""))</f>
        <v/>
      </c>
    </row>
    <row r="1850">
      <c r="A1850" s="13" t="n"/>
      <c r="B1850" s="5" t="n"/>
      <c r="C1850" s="5" t="n"/>
      <c r="D1850" s="5" t="n"/>
      <c r="E1850" s="5" t="n"/>
      <c r="F1850" s="6">
        <f>IF(C1850&amp;""="","",IFERROR(INDEX('الطلاب'!$B$6:$B$505,MATCH(C1850&amp;"",'الطلاب'!$A$6:$A$505,0))&amp;"","كود غير موجود"))</f>
        <v/>
      </c>
      <c r="G1850" s="6">
        <f>IF(OR(B1850&amp;""="",C1850&amp;""=""),"",IF(COUNTIFS('الطلاب'!$A$6:$A$505,C1850&amp;"",'الطلاب'!$D$6:$D$505,B1850&amp;"")=0,"الطالب غير مسجل في المجموعة",""))</f>
        <v/>
      </c>
    </row>
    <row r="1851">
      <c r="A1851" s="13" t="n"/>
      <c r="B1851" s="5" t="n"/>
      <c r="C1851" s="5" t="n"/>
      <c r="D1851" s="5" t="n"/>
      <c r="E1851" s="5" t="n"/>
      <c r="F1851" s="6">
        <f>IF(C1851&amp;""="","",IFERROR(INDEX('الطلاب'!$B$6:$B$505,MATCH(C1851&amp;"",'الطلاب'!$A$6:$A$505,0))&amp;"","كود غير موجود"))</f>
        <v/>
      </c>
      <c r="G1851" s="6">
        <f>IF(OR(B1851&amp;""="",C1851&amp;""=""),"",IF(COUNTIFS('الطلاب'!$A$6:$A$505,C1851&amp;"",'الطلاب'!$D$6:$D$505,B1851&amp;"")=0,"الطالب غير مسجل في المجموعة",""))</f>
        <v/>
      </c>
    </row>
    <row r="1852">
      <c r="A1852" s="13" t="n"/>
      <c r="B1852" s="5" t="n"/>
      <c r="C1852" s="5" t="n"/>
      <c r="D1852" s="5" t="n"/>
      <c r="E1852" s="5" t="n"/>
      <c r="F1852" s="6">
        <f>IF(C1852&amp;""="","",IFERROR(INDEX('الطلاب'!$B$6:$B$505,MATCH(C1852&amp;"",'الطلاب'!$A$6:$A$505,0))&amp;"","كود غير موجود"))</f>
        <v/>
      </c>
      <c r="G1852" s="6">
        <f>IF(OR(B1852&amp;""="",C1852&amp;""=""),"",IF(COUNTIFS('الطلاب'!$A$6:$A$505,C1852&amp;"",'الطلاب'!$D$6:$D$505,B1852&amp;"")=0,"الطالب غير مسجل في المجموعة",""))</f>
        <v/>
      </c>
    </row>
    <row r="1853">
      <c r="A1853" s="13" t="n"/>
      <c r="B1853" s="5" t="n"/>
      <c r="C1853" s="5" t="n"/>
      <c r="D1853" s="5" t="n"/>
      <c r="E1853" s="5" t="n"/>
      <c r="F1853" s="6">
        <f>IF(C1853&amp;""="","",IFERROR(INDEX('الطلاب'!$B$6:$B$505,MATCH(C1853&amp;"",'الطلاب'!$A$6:$A$505,0))&amp;"","كود غير موجود"))</f>
        <v/>
      </c>
      <c r="G1853" s="6">
        <f>IF(OR(B1853&amp;""="",C1853&amp;""=""),"",IF(COUNTIFS('الطلاب'!$A$6:$A$505,C1853&amp;"",'الطلاب'!$D$6:$D$505,B1853&amp;"")=0,"الطالب غير مسجل في المجموعة",""))</f>
        <v/>
      </c>
    </row>
    <row r="1854">
      <c r="A1854" s="13" t="n"/>
      <c r="B1854" s="5" t="n"/>
      <c r="C1854" s="5" t="n"/>
      <c r="D1854" s="5" t="n"/>
      <c r="E1854" s="5" t="n"/>
      <c r="F1854" s="6">
        <f>IF(C1854&amp;""="","",IFERROR(INDEX('الطلاب'!$B$6:$B$505,MATCH(C1854&amp;"",'الطلاب'!$A$6:$A$505,0))&amp;"","كود غير موجود"))</f>
        <v/>
      </c>
      <c r="G1854" s="6">
        <f>IF(OR(B1854&amp;""="",C1854&amp;""=""),"",IF(COUNTIFS('الطلاب'!$A$6:$A$505,C1854&amp;"",'الطلاب'!$D$6:$D$505,B1854&amp;"")=0,"الطالب غير مسجل في المجموعة",""))</f>
        <v/>
      </c>
    </row>
    <row r="1855">
      <c r="A1855" s="13" t="n"/>
      <c r="B1855" s="5" t="n"/>
      <c r="C1855" s="5" t="n"/>
      <c r="D1855" s="5" t="n"/>
      <c r="E1855" s="5" t="n"/>
      <c r="F1855" s="6">
        <f>IF(C1855&amp;""="","",IFERROR(INDEX('الطلاب'!$B$6:$B$505,MATCH(C1855&amp;"",'الطلاب'!$A$6:$A$505,0))&amp;"","كود غير موجود"))</f>
        <v/>
      </c>
      <c r="G1855" s="6">
        <f>IF(OR(B1855&amp;""="",C1855&amp;""=""),"",IF(COUNTIFS('الطلاب'!$A$6:$A$505,C1855&amp;"",'الطلاب'!$D$6:$D$505,B1855&amp;"")=0,"الطالب غير مسجل في المجموعة",""))</f>
        <v/>
      </c>
    </row>
    <row r="1856">
      <c r="A1856" s="13" t="n"/>
      <c r="B1856" s="5" t="n"/>
      <c r="C1856" s="5" t="n"/>
      <c r="D1856" s="5" t="n"/>
      <c r="E1856" s="5" t="n"/>
      <c r="F1856" s="6">
        <f>IF(C1856&amp;""="","",IFERROR(INDEX('الطلاب'!$B$6:$B$505,MATCH(C1856&amp;"",'الطلاب'!$A$6:$A$505,0))&amp;"","كود غير موجود"))</f>
        <v/>
      </c>
      <c r="G1856" s="6">
        <f>IF(OR(B1856&amp;""="",C1856&amp;""=""),"",IF(COUNTIFS('الطلاب'!$A$6:$A$505,C1856&amp;"",'الطلاب'!$D$6:$D$505,B1856&amp;"")=0,"الطالب غير مسجل في المجموعة",""))</f>
        <v/>
      </c>
    </row>
    <row r="1857">
      <c r="A1857" s="13" t="n"/>
      <c r="B1857" s="5" t="n"/>
      <c r="C1857" s="5" t="n"/>
      <c r="D1857" s="5" t="n"/>
      <c r="E1857" s="5" t="n"/>
      <c r="F1857" s="6">
        <f>IF(C1857&amp;""="","",IFERROR(INDEX('الطلاب'!$B$6:$B$505,MATCH(C1857&amp;"",'الطلاب'!$A$6:$A$505,0))&amp;"","كود غير موجود"))</f>
        <v/>
      </c>
      <c r="G1857" s="6">
        <f>IF(OR(B1857&amp;""="",C1857&amp;""=""),"",IF(COUNTIFS('الطلاب'!$A$6:$A$505,C1857&amp;"",'الطلاب'!$D$6:$D$505,B1857&amp;"")=0,"الطالب غير مسجل في المجموعة",""))</f>
        <v/>
      </c>
    </row>
    <row r="1858">
      <c r="A1858" s="13" t="n"/>
      <c r="B1858" s="5" t="n"/>
      <c r="C1858" s="5" t="n"/>
      <c r="D1858" s="5" t="n"/>
      <c r="E1858" s="5" t="n"/>
      <c r="F1858" s="6">
        <f>IF(C1858&amp;""="","",IFERROR(INDEX('الطلاب'!$B$6:$B$505,MATCH(C1858&amp;"",'الطلاب'!$A$6:$A$505,0))&amp;"","كود غير موجود"))</f>
        <v/>
      </c>
      <c r="G1858" s="6">
        <f>IF(OR(B1858&amp;""="",C1858&amp;""=""),"",IF(COUNTIFS('الطلاب'!$A$6:$A$505,C1858&amp;"",'الطلاب'!$D$6:$D$505,B1858&amp;"")=0,"الطالب غير مسجل في المجموعة",""))</f>
        <v/>
      </c>
    </row>
    <row r="1859">
      <c r="A1859" s="13" t="n"/>
      <c r="B1859" s="5" t="n"/>
      <c r="C1859" s="5" t="n"/>
      <c r="D1859" s="5" t="n"/>
      <c r="E1859" s="5" t="n"/>
      <c r="F1859" s="6">
        <f>IF(C1859&amp;""="","",IFERROR(INDEX('الطلاب'!$B$6:$B$505,MATCH(C1859&amp;"",'الطلاب'!$A$6:$A$505,0))&amp;"","كود غير موجود"))</f>
        <v/>
      </c>
      <c r="G1859" s="6">
        <f>IF(OR(B1859&amp;""="",C1859&amp;""=""),"",IF(COUNTIFS('الطلاب'!$A$6:$A$505,C1859&amp;"",'الطلاب'!$D$6:$D$505,B1859&amp;"")=0,"الطالب غير مسجل في المجموعة",""))</f>
        <v/>
      </c>
    </row>
    <row r="1860">
      <c r="A1860" s="13" t="n"/>
      <c r="B1860" s="5" t="n"/>
      <c r="C1860" s="5" t="n"/>
      <c r="D1860" s="5" t="n"/>
      <c r="E1860" s="5" t="n"/>
      <c r="F1860" s="6">
        <f>IF(C1860&amp;""="","",IFERROR(INDEX('الطلاب'!$B$6:$B$505,MATCH(C1860&amp;"",'الطلاب'!$A$6:$A$505,0))&amp;"","كود غير موجود"))</f>
        <v/>
      </c>
      <c r="G1860" s="6">
        <f>IF(OR(B1860&amp;""="",C1860&amp;""=""),"",IF(COUNTIFS('الطلاب'!$A$6:$A$505,C1860&amp;"",'الطلاب'!$D$6:$D$505,B1860&amp;"")=0,"الطالب غير مسجل في المجموعة",""))</f>
        <v/>
      </c>
    </row>
    <row r="1861">
      <c r="A1861" s="13" t="n"/>
      <c r="B1861" s="5" t="n"/>
      <c r="C1861" s="5" t="n"/>
      <c r="D1861" s="5" t="n"/>
      <c r="E1861" s="5" t="n"/>
      <c r="F1861" s="6">
        <f>IF(C1861&amp;""="","",IFERROR(INDEX('الطلاب'!$B$6:$B$505,MATCH(C1861&amp;"",'الطلاب'!$A$6:$A$505,0))&amp;"","كود غير موجود"))</f>
        <v/>
      </c>
      <c r="G1861" s="6">
        <f>IF(OR(B1861&amp;""="",C1861&amp;""=""),"",IF(COUNTIFS('الطلاب'!$A$6:$A$505,C1861&amp;"",'الطلاب'!$D$6:$D$505,B1861&amp;"")=0,"الطالب غير مسجل في المجموعة",""))</f>
        <v/>
      </c>
    </row>
    <row r="1862">
      <c r="A1862" s="13" t="n"/>
      <c r="B1862" s="5" t="n"/>
      <c r="C1862" s="5" t="n"/>
      <c r="D1862" s="5" t="n"/>
      <c r="E1862" s="5" t="n"/>
      <c r="F1862" s="6">
        <f>IF(C1862&amp;""="","",IFERROR(INDEX('الطلاب'!$B$6:$B$505,MATCH(C1862&amp;"",'الطلاب'!$A$6:$A$505,0))&amp;"","كود غير موجود"))</f>
        <v/>
      </c>
      <c r="G1862" s="6">
        <f>IF(OR(B1862&amp;""="",C1862&amp;""=""),"",IF(COUNTIFS('الطلاب'!$A$6:$A$505,C1862&amp;"",'الطلاب'!$D$6:$D$505,B1862&amp;"")=0,"الطالب غير مسجل في المجموعة",""))</f>
        <v/>
      </c>
    </row>
    <row r="1863">
      <c r="A1863" s="13" t="n"/>
      <c r="B1863" s="5" t="n"/>
      <c r="C1863" s="5" t="n"/>
      <c r="D1863" s="5" t="n"/>
      <c r="E1863" s="5" t="n"/>
      <c r="F1863" s="6">
        <f>IF(C1863&amp;""="","",IFERROR(INDEX('الطلاب'!$B$6:$B$505,MATCH(C1863&amp;"",'الطلاب'!$A$6:$A$505,0))&amp;"","كود غير موجود"))</f>
        <v/>
      </c>
      <c r="G1863" s="6">
        <f>IF(OR(B1863&amp;""="",C1863&amp;""=""),"",IF(COUNTIFS('الطلاب'!$A$6:$A$505,C1863&amp;"",'الطلاب'!$D$6:$D$505,B1863&amp;"")=0,"الطالب غير مسجل في المجموعة",""))</f>
        <v/>
      </c>
    </row>
    <row r="1864">
      <c r="A1864" s="13" t="n"/>
      <c r="B1864" s="5" t="n"/>
      <c r="C1864" s="5" t="n"/>
      <c r="D1864" s="5" t="n"/>
      <c r="E1864" s="5" t="n"/>
      <c r="F1864" s="6">
        <f>IF(C1864&amp;""="","",IFERROR(INDEX('الطلاب'!$B$6:$B$505,MATCH(C1864&amp;"",'الطلاب'!$A$6:$A$505,0))&amp;"","كود غير موجود"))</f>
        <v/>
      </c>
      <c r="G1864" s="6">
        <f>IF(OR(B1864&amp;""="",C1864&amp;""=""),"",IF(COUNTIFS('الطلاب'!$A$6:$A$505,C1864&amp;"",'الطلاب'!$D$6:$D$505,B1864&amp;"")=0,"الطالب غير مسجل في المجموعة",""))</f>
        <v/>
      </c>
    </row>
    <row r="1865">
      <c r="A1865" s="13" t="n"/>
      <c r="B1865" s="5" t="n"/>
      <c r="C1865" s="5" t="n"/>
      <c r="D1865" s="5" t="n"/>
      <c r="E1865" s="5" t="n"/>
      <c r="F1865" s="6">
        <f>IF(C1865&amp;""="","",IFERROR(INDEX('الطلاب'!$B$6:$B$505,MATCH(C1865&amp;"",'الطلاب'!$A$6:$A$505,0))&amp;"","كود غير موجود"))</f>
        <v/>
      </c>
      <c r="G1865" s="6">
        <f>IF(OR(B1865&amp;""="",C1865&amp;""=""),"",IF(COUNTIFS('الطلاب'!$A$6:$A$505,C1865&amp;"",'الطلاب'!$D$6:$D$505,B1865&amp;"")=0,"الطالب غير مسجل في المجموعة",""))</f>
        <v/>
      </c>
    </row>
    <row r="1866">
      <c r="A1866" s="13" t="n"/>
      <c r="B1866" s="5" t="n"/>
      <c r="C1866" s="5" t="n"/>
      <c r="D1866" s="5" t="n"/>
      <c r="E1866" s="5" t="n"/>
      <c r="F1866" s="6">
        <f>IF(C1866&amp;""="","",IFERROR(INDEX('الطلاب'!$B$6:$B$505,MATCH(C1866&amp;"",'الطلاب'!$A$6:$A$505,0))&amp;"","كود غير موجود"))</f>
        <v/>
      </c>
      <c r="G1866" s="6">
        <f>IF(OR(B1866&amp;""="",C1866&amp;""=""),"",IF(COUNTIFS('الطلاب'!$A$6:$A$505,C1866&amp;"",'الطلاب'!$D$6:$D$505,B1866&amp;"")=0,"الطالب غير مسجل في المجموعة",""))</f>
        <v/>
      </c>
    </row>
    <row r="1867">
      <c r="A1867" s="13" t="n"/>
      <c r="B1867" s="5" t="n"/>
      <c r="C1867" s="5" t="n"/>
      <c r="D1867" s="5" t="n"/>
      <c r="E1867" s="5" t="n"/>
      <c r="F1867" s="6">
        <f>IF(C1867&amp;""="","",IFERROR(INDEX('الطلاب'!$B$6:$B$505,MATCH(C1867&amp;"",'الطلاب'!$A$6:$A$505,0))&amp;"","كود غير موجود"))</f>
        <v/>
      </c>
      <c r="G1867" s="6">
        <f>IF(OR(B1867&amp;""="",C1867&amp;""=""),"",IF(COUNTIFS('الطلاب'!$A$6:$A$505,C1867&amp;"",'الطلاب'!$D$6:$D$505,B1867&amp;"")=0,"الطالب غير مسجل في المجموعة",""))</f>
        <v/>
      </c>
    </row>
    <row r="1868">
      <c r="A1868" s="13" t="n"/>
      <c r="B1868" s="5" t="n"/>
      <c r="C1868" s="5" t="n"/>
      <c r="D1868" s="5" t="n"/>
      <c r="E1868" s="5" t="n"/>
      <c r="F1868" s="6">
        <f>IF(C1868&amp;""="","",IFERROR(INDEX('الطلاب'!$B$6:$B$505,MATCH(C1868&amp;"",'الطلاب'!$A$6:$A$505,0))&amp;"","كود غير موجود"))</f>
        <v/>
      </c>
      <c r="G1868" s="6">
        <f>IF(OR(B1868&amp;""="",C1868&amp;""=""),"",IF(COUNTIFS('الطلاب'!$A$6:$A$505,C1868&amp;"",'الطلاب'!$D$6:$D$505,B1868&amp;"")=0,"الطالب غير مسجل في المجموعة",""))</f>
        <v/>
      </c>
    </row>
    <row r="1869">
      <c r="A1869" s="13" t="n"/>
      <c r="B1869" s="5" t="n"/>
      <c r="C1869" s="5" t="n"/>
      <c r="D1869" s="5" t="n"/>
      <c r="E1869" s="5" t="n"/>
      <c r="F1869" s="6">
        <f>IF(C1869&amp;""="","",IFERROR(INDEX('الطلاب'!$B$6:$B$505,MATCH(C1869&amp;"",'الطلاب'!$A$6:$A$505,0))&amp;"","كود غير موجود"))</f>
        <v/>
      </c>
      <c r="G1869" s="6">
        <f>IF(OR(B1869&amp;""="",C1869&amp;""=""),"",IF(COUNTIFS('الطلاب'!$A$6:$A$505,C1869&amp;"",'الطلاب'!$D$6:$D$505,B1869&amp;"")=0,"الطالب غير مسجل في المجموعة",""))</f>
        <v/>
      </c>
    </row>
    <row r="1870">
      <c r="A1870" s="13" t="n"/>
      <c r="B1870" s="5" t="n"/>
      <c r="C1870" s="5" t="n"/>
      <c r="D1870" s="5" t="n"/>
      <c r="E1870" s="5" t="n"/>
      <c r="F1870" s="6">
        <f>IF(C1870&amp;""="","",IFERROR(INDEX('الطلاب'!$B$6:$B$505,MATCH(C1870&amp;"",'الطلاب'!$A$6:$A$505,0))&amp;"","كود غير موجود"))</f>
        <v/>
      </c>
      <c r="G1870" s="6">
        <f>IF(OR(B1870&amp;""="",C1870&amp;""=""),"",IF(COUNTIFS('الطلاب'!$A$6:$A$505,C1870&amp;"",'الطلاب'!$D$6:$D$505,B1870&amp;"")=0,"الطالب غير مسجل في المجموعة",""))</f>
        <v/>
      </c>
    </row>
    <row r="1871">
      <c r="A1871" s="13" t="n"/>
      <c r="B1871" s="5" t="n"/>
      <c r="C1871" s="5" t="n"/>
      <c r="D1871" s="5" t="n"/>
      <c r="E1871" s="5" t="n"/>
      <c r="F1871" s="6">
        <f>IF(C1871&amp;""="","",IFERROR(INDEX('الطلاب'!$B$6:$B$505,MATCH(C1871&amp;"",'الطلاب'!$A$6:$A$505,0))&amp;"","كود غير موجود"))</f>
        <v/>
      </c>
      <c r="G1871" s="6">
        <f>IF(OR(B1871&amp;""="",C1871&amp;""=""),"",IF(COUNTIFS('الطلاب'!$A$6:$A$505,C1871&amp;"",'الطلاب'!$D$6:$D$505,B1871&amp;"")=0,"الطالب غير مسجل في المجموعة",""))</f>
        <v/>
      </c>
    </row>
    <row r="1872">
      <c r="A1872" s="13" t="n"/>
      <c r="B1872" s="5" t="n"/>
      <c r="C1872" s="5" t="n"/>
      <c r="D1872" s="5" t="n"/>
      <c r="E1872" s="5" t="n"/>
      <c r="F1872" s="6">
        <f>IF(C1872&amp;""="","",IFERROR(INDEX('الطلاب'!$B$6:$B$505,MATCH(C1872&amp;"",'الطلاب'!$A$6:$A$505,0))&amp;"","كود غير موجود"))</f>
        <v/>
      </c>
      <c r="G1872" s="6">
        <f>IF(OR(B1872&amp;""="",C1872&amp;""=""),"",IF(COUNTIFS('الطلاب'!$A$6:$A$505,C1872&amp;"",'الطلاب'!$D$6:$D$505,B1872&amp;"")=0,"الطالب غير مسجل في المجموعة",""))</f>
        <v/>
      </c>
    </row>
    <row r="1873">
      <c r="A1873" s="13" t="n"/>
      <c r="B1873" s="5" t="n"/>
      <c r="C1873" s="5" t="n"/>
      <c r="D1873" s="5" t="n"/>
      <c r="E1873" s="5" t="n"/>
      <c r="F1873" s="6">
        <f>IF(C1873&amp;""="","",IFERROR(INDEX('الطلاب'!$B$6:$B$505,MATCH(C1873&amp;"",'الطلاب'!$A$6:$A$505,0))&amp;"","كود غير موجود"))</f>
        <v/>
      </c>
      <c r="G1873" s="6">
        <f>IF(OR(B1873&amp;""="",C1873&amp;""=""),"",IF(COUNTIFS('الطلاب'!$A$6:$A$505,C1873&amp;"",'الطلاب'!$D$6:$D$505,B1873&amp;"")=0,"الطالب غير مسجل في المجموعة",""))</f>
        <v/>
      </c>
    </row>
    <row r="1874">
      <c r="A1874" s="13" t="n"/>
      <c r="B1874" s="5" t="n"/>
      <c r="C1874" s="5" t="n"/>
      <c r="D1874" s="5" t="n"/>
      <c r="E1874" s="5" t="n"/>
      <c r="F1874" s="6">
        <f>IF(C1874&amp;""="","",IFERROR(INDEX('الطلاب'!$B$6:$B$505,MATCH(C1874&amp;"",'الطلاب'!$A$6:$A$505,0))&amp;"","كود غير موجود"))</f>
        <v/>
      </c>
      <c r="G1874" s="6">
        <f>IF(OR(B1874&amp;""="",C1874&amp;""=""),"",IF(COUNTIFS('الطلاب'!$A$6:$A$505,C1874&amp;"",'الطلاب'!$D$6:$D$505,B1874&amp;"")=0,"الطالب غير مسجل في المجموعة",""))</f>
        <v/>
      </c>
    </row>
    <row r="1875">
      <c r="A1875" s="13" t="n"/>
      <c r="B1875" s="5" t="n"/>
      <c r="C1875" s="5" t="n"/>
      <c r="D1875" s="5" t="n"/>
      <c r="E1875" s="5" t="n"/>
      <c r="F1875" s="6">
        <f>IF(C1875&amp;""="","",IFERROR(INDEX('الطلاب'!$B$6:$B$505,MATCH(C1875&amp;"",'الطلاب'!$A$6:$A$505,0))&amp;"","كود غير موجود"))</f>
        <v/>
      </c>
      <c r="G1875" s="6">
        <f>IF(OR(B1875&amp;""="",C1875&amp;""=""),"",IF(COUNTIFS('الطلاب'!$A$6:$A$505,C1875&amp;"",'الطلاب'!$D$6:$D$505,B1875&amp;"")=0,"الطالب غير مسجل في المجموعة",""))</f>
        <v/>
      </c>
    </row>
    <row r="1876">
      <c r="A1876" s="13" t="n"/>
      <c r="B1876" s="5" t="n"/>
      <c r="C1876" s="5" t="n"/>
      <c r="D1876" s="5" t="n"/>
      <c r="E1876" s="5" t="n"/>
      <c r="F1876" s="6">
        <f>IF(C1876&amp;""="","",IFERROR(INDEX('الطلاب'!$B$6:$B$505,MATCH(C1876&amp;"",'الطلاب'!$A$6:$A$505,0))&amp;"","كود غير موجود"))</f>
        <v/>
      </c>
      <c r="G1876" s="6">
        <f>IF(OR(B1876&amp;""="",C1876&amp;""=""),"",IF(COUNTIFS('الطلاب'!$A$6:$A$505,C1876&amp;"",'الطلاب'!$D$6:$D$505,B1876&amp;"")=0,"الطالب غير مسجل في المجموعة",""))</f>
        <v/>
      </c>
    </row>
    <row r="1877">
      <c r="A1877" s="13" t="n"/>
      <c r="B1877" s="5" t="n"/>
      <c r="C1877" s="5" t="n"/>
      <c r="D1877" s="5" t="n"/>
      <c r="E1877" s="5" t="n"/>
      <c r="F1877" s="6">
        <f>IF(C1877&amp;""="","",IFERROR(INDEX('الطلاب'!$B$6:$B$505,MATCH(C1877&amp;"",'الطلاب'!$A$6:$A$505,0))&amp;"","كود غير موجود"))</f>
        <v/>
      </c>
      <c r="G1877" s="6">
        <f>IF(OR(B1877&amp;""="",C1877&amp;""=""),"",IF(COUNTIFS('الطلاب'!$A$6:$A$505,C1877&amp;"",'الطلاب'!$D$6:$D$505,B1877&amp;"")=0,"الطالب غير مسجل في المجموعة",""))</f>
        <v/>
      </c>
    </row>
    <row r="1878">
      <c r="A1878" s="13" t="n"/>
      <c r="B1878" s="5" t="n"/>
      <c r="C1878" s="5" t="n"/>
      <c r="D1878" s="5" t="n"/>
      <c r="E1878" s="5" t="n"/>
      <c r="F1878" s="6">
        <f>IF(C1878&amp;""="","",IFERROR(INDEX('الطلاب'!$B$6:$B$505,MATCH(C1878&amp;"",'الطلاب'!$A$6:$A$505,0))&amp;"","كود غير موجود"))</f>
        <v/>
      </c>
      <c r="G1878" s="6">
        <f>IF(OR(B1878&amp;""="",C1878&amp;""=""),"",IF(COUNTIFS('الطلاب'!$A$6:$A$505,C1878&amp;"",'الطلاب'!$D$6:$D$505,B1878&amp;"")=0,"الطالب غير مسجل في المجموعة",""))</f>
        <v/>
      </c>
    </row>
    <row r="1879">
      <c r="A1879" s="13" t="n"/>
      <c r="B1879" s="5" t="n"/>
      <c r="C1879" s="5" t="n"/>
      <c r="D1879" s="5" t="n"/>
      <c r="E1879" s="5" t="n"/>
      <c r="F1879" s="6">
        <f>IF(C1879&amp;""="","",IFERROR(INDEX('الطلاب'!$B$6:$B$505,MATCH(C1879&amp;"",'الطلاب'!$A$6:$A$505,0))&amp;"","كود غير موجود"))</f>
        <v/>
      </c>
      <c r="G1879" s="6">
        <f>IF(OR(B1879&amp;""="",C1879&amp;""=""),"",IF(COUNTIFS('الطلاب'!$A$6:$A$505,C1879&amp;"",'الطلاب'!$D$6:$D$505,B1879&amp;"")=0,"الطالب غير مسجل في المجموعة",""))</f>
        <v/>
      </c>
    </row>
    <row r="1880">
      <c r="A1880" s="13" t="n"/>
      <c r="B1880" s="5" t="n"/>
      <c r="C1880" s="5" t="n"/>
      <c r="D1880" s="5" t="n"/>
      <c r="E1880" s="5" t="n"/>
      <c r="F1880" s="6">
        <f>IF(C1880&amp;""="","",IFERROR(INDEX('الطلاب'!$B$6:$B$505,MATCH(C1880&amp;"",'الطلاب'!$A$6:$A$505,0))&amp;"","كود غير موجود"))</f>
        <v/>
      </c>
      <c r="G1880" s="6">
        <f>IF(OR(B1880&amp;""="",C1880&amp;""=""),"",IF(COUNTIFS('الطلاب'!$A$6:$A$505,C1880&amp;"",'الطلاب'!$D$6:$D$505,B1880&amp;"")=0,"الطالب غير مسجل في المجموعة",""))</f>
        <v/>
      </c>
    </row>
    <row r="1881">
      <c r="A1881" s="13" t="n"/>
      <c r="B1881" s="5" t="n"/>
      <c r="C1881" s="5" t="n"/>
      <c r="D1881" s="5" t="n"/>
      <c r="E1881" s="5" t="n"/>
      <c r="F1881" s="6">
        <f>IF(C1881&amp;""="","",IFERROR(INDEX('الطلاب'!$B$6:$B$505,MATCH(C1881&amp;"",'الطلاب'!$A$6:$A$505,0))&amp;"","كود غير موجود"))</f>
        <v/>
      </c>
      <c r="G1881" s="6">
        <f>IF(OR(B1881&amp;""="",C1881&amp;""=""),"",IF(COUNTIFS('الطلاب'!$A$6:$A$505,C1881&amp;"",'الطلاب'!$D$6:$D$505,B1881&amp;"")=0,"الطالب غير مسجل في المجموعة",""))</f>
        <v/>
      </c>
    </row>
    <row r="1882">
      <c r="A1882" s="13" t="n"/>
      <c r="B1882" s="5" t="n"/>
      <c r="C1882" s="5" t="n"/>
      <c r="D1882" s="5" t="n"/>
      <c r="E1882" s="5" t="n"/>
      <c r="F1882" s="6">
        <f>IF(C1882&amp;""="","",IFERROR(INDEX('الطلاب'!$B$6:$B$505,MATCH(C1882&amp;"",'الطلاب'!$A$6:$A$505,0))&amp;"","كود غير موجود"))</f>
        <v/>
      </c>
      <c r="G1882" s="6">
        <f>IF(OR(B1882&amp;""="",C1882&amp;""=""),"",IF(COUNTIFS('الطلاب'!$A$6:$A$505,C1882&amp;"",'الطلاب'!$D$6:$D$505,B1882&amp;"")=0,"الطالب غير مسجل في المجموعة",""))</f>
        <v/>
      </c>
    </row>
    <row r="1883">
      <c r="A1883" s="13" t="n"/>
      <c r="B1883" s="5" t="n"/>
      <c r="C1883" s="5" t="n"/>
      <c r="D1883" s="5" t="n"/>
      <c r="E1883" s="5" t="n"/>
      <c r="F1883" s="6">
        <f>IF(C1883&amp;""="","",IFERROR(INDEX('الطلاب'!$B$6:$B$505,MATCH(C1883&amp;"",'الطلاب'!$A$6:$A$505,0))&amp;"","كود غير موجود"))</f>
        <v/>
      </c>
      <c r="G1883" s="6">
        <f>IF(OR(B1883&amp;""="",C1883&amp;""=""),"",IF(COUNTIFS('الطلاب'!$A$6:$A$505,C1883&amp;"",'الطلاب'!$D$6:$D$505,B1883&amp;"")=0,"الطالب غير مسجل في المجموعة",""))</f>
        <v/>
      </c>
    </row>
    <row r="1884">
      <c r="A1884" s="13" t="n"/>
      <c r="B1884" s="5" t="n"/>
      <c r="C1884" s="5" t="n"/>
      <c r="D1884" s="5" t="n"/>
      <c r="E1884" s="5" t="n"/>
      <c r="F1884" s="6">
        <f>IF(C1884&amp;""="","",IFERROR(INDEX('الطلاب'!$B$6:$B$505,MATCH(C1884&amp;"",'الطلاب'!$A$6:$A$505,0))&amp;"","كود غير موجود"))</f>
        <v/>
      </c>
      <c r="G1884" s="6">
        <f>IF(OR(B1884&amp;""="",C1884&amp;""=""),"",IF(COUNTIFS('الطلاب'!$A$6:$A$505,C1884&amp;"",'الطلاب'!$D$6:$D$505,B1884&amp;"")=0,"الطالب غير مسجل في المجموعة",""))</f>
        <v/>
      </c>
    </row>
    <row r="1885">
      <c r="A1885" s="13" t="n"/>
      <c r="B1885" s="5" t="n"/>
      <c r="C1885" s="5" t="n"/>
      <c r="D1885" s="5" t="n"/>
      <c r="E1885" s="5" t="n"/>
      <c r="F1885" s="6">
        <f>IF(C1885&amp;""="","",IFERROR(INDEX('الطلاب'!$B$6:$B$505,MATCH(C1885&amp;"",'الطلاب'!$A$6:$A$505,0))&amp;"","كود غير موجود"))</f>
        <v/>
      </c>
      <c r="G1885" s="6">
        <f>IF(OR(B1885&amp;""="",C1885&amp;""=""),"",IF(COUNTIFS('الطلاب'!$A$6:$A$505,C1885&amp;"",'الطلاب'!$D$6:$D$505,B1885&amp;"")=0,"الطالب غير مسجل في المجموعة",""))</f>
        <v/>
      </c>
    </row>
    <row r="1886">
      <c r="A1886" s="13" t="n"/>
      <c r="B1886" s="5" t="n"/>
      <c r="C1886" s="5" t="n"/>
      <c r="D1886" s="5" t="n"/>
      <c r="E1886" s="5" t="n"/>
      <c r="F1886" s="6">
        <f>IF(C1886&amp;""="","",IFERROR(INDEX('الطلاب'!$B$6:$B$505,MATCH(C1886&amp;"",'الطلاب'!$A$6:$A$505,0))&amp;"","كود غير موجود"))</f>
        <v/>
      </c>
      <c r="G1886" s="6">
        <f>IF(OR(B1886&amp;""="",C1886&amp;""=""),"",IF(COUNTIFS('الطلاب'!$A$6:$A$505,C1886&amp;"",'الطلاب'!$D$6:$D$505,B1886&amp;"")=0,"الطالب غير مسجل في المجموعة",""))</f>
        <v/>
      </c>
    </row>
    <row r="1887">
      <c r="A1887" s="13" t="n"/>
      <c r="B1887" s="5" t="n"/>
      <c r="C1887" s="5" t="n"/>
      <c r="D1887" s="5" t="n"/>
      <c r="E1887" s="5" t="n"/>
      <c r="F1887" s="6">
        <f>IF(C1887&amp;""="","",IFERROR(INDEX('الطلاب'!$B$6:$B$505,MATCH(C1887&amp;"",'الطلاب'!$A$6:$A$505,0))&amp;"","كود غير موجود"))</f>
        <v/>
      </c>
      <c r="G1887" s="6">
        <f>IF(OR(B1887&amp;""="",C1887&amp;""=""),"",IF(COUNTIFS('الطلاب'!$A$6:$A$505,C1887&amp;"",'الطلاب'!$D$6:$D$505,B1887&amp;"")=0,"الطالب غير مسجل في المجموعة",""))</f>
        <v/>
      </c>
    </row>
    <row r="1888">
      <c r="A1888" s="13" t="n"/>
      <c r="B1888" s="5" t="n"/>
      <c r="C1888" s="5" t="n"/>
      <c r="D1888" s="5" t="n"/>
      <c r="E1888" s="5" t="n"/>
      <c r="F1888" s="6">
        <f>IF(C1888&amp;""="","",IFERROR(INDEX('الطلاب'!$B$6:$B$505,MATCH(C1888&amp;"",'الطلاب'!$A$6:$A$505,0))&amp;"","كود غير موجود"))</f>
        <v/>
      </c>
      <c r="G1888" s="6">
        <f>IF(OR(B1888&amp;""="",C1888&amp;""=""),"",IF(COUNTIFS('الطلاب'!$A$6:$A$505,C1888&amp;"",'الطلاب'!$D$6:$D$505,B1888&amp;"")=0,"الطالب غير مسجل في المجموعة",""))</f>
        <v/>
      </c>
    </row>
    <row r="1889">
      <c r="A1889" s="13" t="n"/>
      <c r="B1889" s="5" t="n"/>
      <c r="C1889" s="5" t="n"/>
      <c r="D1889" s="5" t="n"/>
      <c r="E1889" s="5" t="n"/>
      <c r="F1889" s="6">
        <f>IF(C1889&amp;""="","",IFERROR(INDEX('الطلاب'!$B$6:$B$505,MATCH(C1889&amp;"",'الطلاب'!$A$6:$A$505,0))&amp;"","كود غير موجود"))</f>
        <v/>
      </c>
      <c r="G1889" s="6">
        <f>IF(OR(B1889&amp;""="",C1889&amp;""=""),"",IF(COUNTIFS('الطلاب'!$A$6:$A$505,C1889&amp;"",'الطلاب'!$D$6:$D$505,B1889&amp;"")=0,"الطالب غير مسجل في المجموعة",""))</f>
        <v/>
      </c>
    </row>
    <row r="1890">
      <c r="A1890" s="13" t="n"/>
      <c r="B1890" s="5" t="n"/>
      <c r="C1890" s="5" t="n"/>
      <c r="D1890" s="5" t="n"/>
      <c r="E1890" s="5" t="n"/>
      <c r="F1890" s="6">
        <f>IF(C1890&amp;""="","",IFERROR(INDEX('الطلاب'!$B$6:$B$505,MATCH(C1890&amp;"",'الطلاب'!$A$6:$A$505,0))&amp;"","كود غير موجود"))</f>
        <v/>
      </c>
      <c r="G1890" s="6">
        <f>IF(OR(B1890&amp;""="",C1890&amp;""=""),"",IF(COUNTIFS('الطلاب'!$A$6:$A$505,C1890&amp;"",'الطلاب'!$D$6:$D$505,B1890&amp;"")=0,"الطالب غير مسجل في المجموعة",""))</f>
        <v/>
      </c>
    </row>
    <row r="1891">
      <c r="A1891" s="13" t="n"/>
      <c r="B1891" s="5" t="n"/>
      <c r="C1891" s="5" t="n"/>
      <c r="D1891" s="5" t="n"/>
      <c r="E1891" s="5" t="n"/>
      <c r="F1891" s="6">
        <f>IF(C1891&amp;""="","",IFERROR(INDEX('الطلاب'!$B$6:$B$505,MATCH(C1891&amp;"",'الطلاب'!$A$6:$A$505,0))&amp;"","كود غير موجود"))</f>
        <v/>
      </c>
      <c r="G1891" s="6">
        <f>IF(OR(B1891&amp;""="",C1891&amp;""=""),"",IF(COUNTIFS('الطلاب'!$A$6:$A$505,C1891&amp;"",'الطلاب'!$D$6:$D$505,B1891&amp;"")=0,"الطالب غير مسجل في المجموعة",""))</f>
        <v/>
      </c>
    </row>
    <row r="1892">
      <c r="A1892" s="13" t="n"/>
      <c r="B1892" s="5" t="n"/>
      <c r="C1892" s="5" t="n"/>
      <c r="D1892" s="5" t="n"/>
      <c r="E1892" s="5" t="n"/>
      <c r="F1892" s="6">
        <f>IF(C1892&amp;""="","",IFERROR(INDEX('الطلاب'!$B$6:$B$505,MATCH(C1892&amp;"",'الطلاب'!$A$6:$A$505,0))&amp;"","كود غير موجود"))</f>
        <v/>
      </c>
      <c r="G1892" s="6">
        <f>IF(OR(B1892&amp;""="",C1892&amp;""=""),"",IF(COUNTIFS('الطلاب'!$A$6:$A$505,C1892&amp;"",'الطلاب'!$D$6:$D$505,B1892&amp;"")=0,"الطالب غير مسجل في المجموعة",""))</f>
        <v/>
      </c>
    </row>
    <row r="1893">
      <c r="A1893" s="13" t="n"/>
      <c r="B1893" s="5" t="n"/>
      <c r="C1893" s="5" t="n"/>
      <c r="D1893" s="5" t="n"/>
      <c r="E1893" s="5" t="n"/>
      <c r="F1893" s="6">
        <f>IF(C1893&amp;""="","",IFERROR(INDEX('الطلاب'!$B$6:$B$505,MATCH(C1893&amp;"",'الطلاب'!$A$6:$A$505,0))&amp;"","كود غير موجود"))</f>
        <v/>
      </c>
      <c r="G1893" s="6">
        <f>IF(OR(B1893&amp;""="",C1893&amp;""=""),"",IF(COUNTIFS('الطلاب'!$A$6:$A$505,C1893&amp;"",'الطلاب'!$D$6:$D$505,B1893&amp;"")=0,"الطالب غير مسجل في المجموعة",""))</f>
        <v/>
      </c>
    </row>
    <row r="1894">
      <c r="A1894" s="13" t="n"/>
      <c r="B1894" s="5" t="n"/>
      <c r="C1894" s="5" t="n"/>
      <c r="D1894" s="5" t="n"/>
      <c r="E1894" s="5" t="n"/>
      <c r="F1894" s="6">
        <f>IF(C1894&amp;""="","",IFERROR(INDEX('الطلاب'!$B$6:$B$505,MATCH(C1894&amp;"",'الطلاب'!$A$6:$A$505,0))&amp;"","كود غير موجود"))</f>
        <v/>
      </c>
      <c r="G1894" s="6">
        <f>IF(OR(B1894&amp;""="",C1894&amp;""=""),"",IF(COUNTIFS('الطلاب'!$A$6:$A$505,C1894&amp;"",'الطلاب'!$D$6:$D$505,B1894&amp;"")=0,"الطالب غير مسجل في المجموعة",""))</f>
        <v/>
      </c>
    </row>
    <row r="1895">
      <c r="A1895" s="13" t="n"/>
      <c r="B1895" s="5" t="n"/>
      <c r="C1895" s="5" t="n"/>
      <c r="D1895" s="5" t="n"/>
      <c r="E1895" s="5" t="n"/>
      <c r="F1895" s="6">
        <f>IF(C1895&amp;""="","",IFERROR(INDEX('الطلاب'!$B$6:$B$505,MATCH(C1895&amp;"",'الطلاب'!$A$6:$A$505,0))&amp;"","كود غير موجود"))</f>
        <v/>
      </c>
      <c r="G1895" s="6">
        <f>IF(OR(B1895&amp;""="",C1895&amp;""=""),"",IF(COUNTIFS('الطلاب'!$A$6:$A$505,C1895&amp;"",'الطلاب'!$D$6:$D$505,B1895&amp;"")=0,"الطالب غير مسجل في المجموعة",""))</f>
        <v/>
      </c>
    </row>
    <row r="1896">
      <c r="A1896" s="13" t="n"/>
      <c r="B1896" s="5" t="n"/>
      <c r="C1896" s="5" t="n"/>
      <c r="D1896" s="5" t="n"/>
      <c r="E1896" s="5" t="n"/>
      <c r="F1896" s="6">
        <f>IF(C1896&amp;""="","",IFERROR(INDEX('الطلاب'!$B$6:$B$505,MATCH(C1896&amp;"",'الطلاب'!$A$6:$A$505,0))&amp;"","كود غير موجود"))</f>
        <v/>
      </c>
      <c r="G1896" s="6">
        <f>IF(OR(B1896&amp;""="",C1896&amp;""=""),"",IF(COUNTIFS('الطلاب'!$A$6:$A$505,C1896&amp;"",'الطلاب'!$D$6:$D$505,B1896&amp;"")=0,"الطالب غير مسجل في المجموعة",""))</f>
        <v/>
      </c>
    </row>
    <row r="1897">
      <c r="A1897" s="13" t="n"/>
      <c r="B1897" s="5" t="n"/>
      <c r="C1897" s="5" t="n"/>
      <c r="D1897" s="5" t="n"/>
      <c r="E1897" s="5" t="n"/>
      <c r="F1897" s="6">
        <f>IF(C1897&amp;""="","",IFERROR(INDEX('الطلاب'!$B$6:$B$505,MATCH(C1897&amp;"",'الطلاب'!$A$6:$A$505,0))&amp;"","كود غير موجود"))</f>
        <v/>
      </c>
      <c r="G1897" s="6">
        <f>IF(OR(B1897&amp;""="",C1897&amp;""=""),"",IF(COUNTIFS('الطلاب'!$A$6:$A$505,C1897&amp;"",'الطلاب'!$D$6:$D$505,B1897&amp;"")=0,"الطالب غير مسجل في المجموعة",""))</f>
        <v/>
      </c>
    </row>
    <row r="1898">
      <c r="A1898" s="13" t="n"/>
      <c r="B1898" s="5" t="n"/>
      <c r="C1898" s="5" t="n"/>
      <c r="D1898" s="5" t="n"/>
      <c r="E1898" s="5" t="n"/>
      <c r="F1898" s="6">
        <f>IF(C1898&amp;""="","",IFERROR(INDEX('الطلاب'!$B$6:$B$505,MATCH(C1898&amp;"",'الطلاب'!$A$6:$A$505,0))&amp;"","كود غير موجود"))</f>
        <v/>
      </c>
      <c r="G1898" s="6">
        <f>IF(OR(B1898&amp;""="",C1898&amp;""=""),"",IF(COUNTIFS('الطلاب'!$A$6:$A$505,C1898&amp;"",'الطلاب'!$D$6:$D$505,B1898&amp;"")=0,"الطالب غير مسجل في المجموعة",""))</f>
        <v/>
      </c>
    </row>
    <row r="1899">
      <c r="A1899" s="13" t="n"/>
      <c r="B1899" s="5" t="n"/>
      <c r="C1899" s="5" t="n"/>
      <c r="D1899" s="5" t="n"/>
      <c r="E1899" s="5" t="n"/>
      <c r="F1899" s="6">
        <f>IF(C1899&amp;""="","",IFERROR(INDEX('الطلاب'!$B$6:$B$505,MATCH(C1899&amp;"",'الطلاب'!$A$6:$A$505,0))&amp;"","كود غير موجود"))</f>
        <v/>
      </c>
      <c r="G1899" s="6">
        <f>IF(OR(B1899&amp;""="",C1899&amp;""=""),"",IF(COUNTIFS('الطلاب'!$A$6:$A$505,C1899&amp;"",'الطلاب'!$D$6:$D$505,B1899&amp;"")=0,"الطالب غير مسجل في المجموعة",""))</f>
        <v/>
      </c>
    </row>
    <row r="1900">
      <c r="A1900" s="13" t="n"/>
      <c r="B1900" s="5" t="n"/>
      <c r="C1900" s="5" t="n"/>
      <c r="D1900" s="5" t="n"/>
      <c r="E1900" s="5" t="n"/>
      <c r="F1900" s="6">
        <f>IF(C1900&amp;""="","",IFERROR(INDEX('الطلاب'!$B$6:$B$505,MATCH(C1900&amp;"",'الطلاب'!$A$6:$A$505,0))&amp;"","كود غير موجود"))</f>
        <v/>
      </c>
      <c r="G1900" s="6">
        <f>IF(OR(B1900&amp;""="",C1900&amp;""=""),"",IF(COUNTIFS('الطلاب'!$A$6:$A$505,C1900&amp;"",'الطلاب'!$D$6:$D$505,B1900&amp;"")=0,"الطالب غير مسجل في المجموعة",""))</f>
        <v/>
      </c>
    </row>
    <row r="1901">
      <c r="A1901" s="13" t="n"/>
      <c r="B1901" s="5" t="n"/>
      <c r="C1901" s="5" t="n"/>
      <c r="D1901" s="5" t="n"/>
      <c r="E1901" s="5" t="n"/>
      <c r="F1901" s="6">
        <f>IF(C1901&amp;""="","",IFERROR(INDEX('الطلاب'!$B$6:$B$505,MATCH(C1901&amp;"",'الطلاب'!$A$6:$A$505,0))&amp;"","كود غير موجود"))</f>
        <v/>
      </c>
      <c r="G1901" s="6">
        <f>IF(OR(B1901&amp;""="",C1901&amp;""=""),"",IF(COUNTIFS('الطلاب'!$A$6:$A$505,C1901&amp;"",'الطلاب'!$D$6:$D$505,B1901&amp;"")=0,"الطالب غير مسجل في المجموعة",""))</f>
        <v/>
      </c>
    </row>
    <row r="1902">
      <c r="A1902" s="13" t="n"/>
      <c r="B1902" s="5" t="n"/>
      <c r="C1902" s="5" t="n"/>
      <c r="D1902" s="5" t="n"/>
      <c r="E1902" s="5" t="n"/>
      <c r="F1902" s="6">
        <f>IF(C1902&amp;""="","",IFERROR(INDEX('الطلاب'!$B$6:$B$505,MATCH(C1902&amp;"",'الطلاب'!$A$6:$A$505,0))&amp;"","كود غير موجود"))</f>
        <v/>
      </c>
      <c r="G1902" s="6">
        <f>IF(OR(B1902&amp;""="",C1902&amp;""=""),"",IF(COUNTIFS('الطلاب'!$A$6:$A$505,C1902&amp;"",'الطلاب'!$D$6:$D$505,B1902&amp;"")=0,"الطالب غير مسجل في المجموعة",""))</f>
        <v/>
      </c>
    </row>
    <row r="1903">
      <c r="A1903" s="13" t="n"/>
      <c r="B1903" s="5" t="n"/>
      <c r="C1903" s="5" t="n"/>
      <c r="D1903" s="5" t="n"/>
      <c r="E1903" s="5" t="n"/>
      <c r="F1903" s="6">
        <f>IF(C1903&amp;""="","",IFERROR(INDEX('الطلاب'!$B$6:$B$505,MATCH(C1903&amp;"",'الطلاب'!$A$6:$A$505,0))&amp;"","كود غير موجود"))</f>
        <v/>
      </c>
      <c r="G1903" s="6">
        <f>IF(OR(B1903&amp;""="",C1903&amp;""=""),"",IF(COUNTIFS('الطلاب'!$A$6:$A$505,C1903&amp;"",'الطلاب'!$D$6:$D$505,B1903&amp;"")=0,"الطالب غير مسجل في المجموعة",""))</f>
        <v/>
      </c>
    </row>
    <row r="1904">
      <c r="A1904" s="13" t="n"/>
      <c r="B1904" s="5" t="n"/>
      <c r="C1904" s="5" t="n"/>
      <c r="D1904" s="5" t="n"/>
      <c r="E1904" s="5" t="n"/>
      <c r="F1904" s="6">
        <f>IF(C1904&amp;""="","",IFERROR(INDEX('الطلاب'!$B$6:$B$505,MATCH(C1904&amp;"",'الطلاب'!$A$6:$A$505,0))&amp;"","كود غير موجود"))</f>
        <v/>
      </c>
      <c r="G1904" s="6">
        <f>IF(OR(B1904&amp;""="",C1904&amp;""=""),"",IF(COUNTIFS('الطلاب'!$A$6:$A$505,C1904&amp;"",'الطلاب'!$D$6:$D$505,B1904&amp;"")=0,"الطالب غير مسجل في المجموعة",""))</f>
        <v/>
      </c>
    </row>
    <row r="1905">
      <c r="A1905" s="13" t="n"/>
      <c r="B1905" s="5" t="n"/>
      <c r="C1905" s="5" t="n"/>
      <c r="D1905" s="5" t="n"/>
      <c r="E1905" s="5" t="n"/>
      <c r="F1905" s="6">
        <f>IF(C1905&amp;""="","",IFERROR(INDEX('الطلاب'!$B$6:$B$505,MATCH(C1905&amp;"",'الطلاب'!$A$6:$A$505,0))&amp;"","كود غير موجود"))</f>
        <v/>
      </c>
      <c r="G1905" s="6">
        <f>IF(OR(B1905&amp;""="",C1905&amp;""=""),"",IF(COUNTIFS('الطلاب'!$A$6:$A$505,C1905&amp;"",'الطلاب'!$D$6:$D$505,B1905&amp;"")=0,"الطالب غير مسجل في المجموعة",""))</f>
        <v/>
      </c>
    </row>
    <row r="1906">
      <c r="A1906" s="13" t="n"/>
      <c r="B1906" s="5" t="n"/>
      <c r="C1906" s="5" t="n"/>
      <c r="D1906" s="5" t="n"/>
      <c r="E1906" s="5" t="n"/>
      <c r="F1906" s="6">
        <f>IF(C1906&amp;""="","",IFERROR(INDEX('الطلاب'!$B$6:$B$505,MATCH(C1906&amp;"",'الطلاب'!$A$6:$A$505,0))&amp;"","كود غير موجود"))</f>
        <v/>
      </c>
      <c r="G1906" s="6">
        <f>IF(OR(B1906&amp;""="",C1906&amp;""=""),"",IF(COUNTIFS('الطلاب'!$A$6:$A$505,C1906&amp;"",'الطلاب'!$D$6:$D$505,B1906&amp;"")=0,"الطالب غير مسجل في المجموعة",""))</f>
        <v/>
      </c>
    </row>
    <row r="1907">
      <c r="A1907" s="13" t="n"/>
      <c r="B1907" s="5" t="n"/>
      <c r="C1907" s="5" t="n"/>
      <c r="D1907" s="5" t="n"/>
      <c r="E1907" s="5" t="n"/>
      <c r="F1907" s="6">
        <f>IF(C1907&amp;""="","",IFERROR(INDEX('الطلاب'!$B$6:$B$505,MATCH(C1907&amp;"",'الطلاب'!$A$6:$A$505,0))&amp;"","كود غير موجود"))</f>
        <v/>
      </c>
      <c r="G1907" s="6">
        <f>IF(OR(B1907&amp;""="",C1907&amp;""=""),"",IF(COUNTIFS('الطلاب'!$A$6:$A$505,C1907&amp;"",'الطلاب'!$D$6:$D$505,B1907&amp;"")=0,"الطالب غير مسجل في المجموعة",""))</f>
        <v/>
      </c>
    </row>
    <row r="1908">
      <c r="A1908" s="13" t="n"/>
      <c r="B1908" s="5" t="n"/>
      <c r="C1908" s="5" t="n"/>
      <c r="D1908" s="5" t="n"/>
      <c r="E1908" s="5" t="n"/>
      <c r="F1908" s="6">
        <f>IF(C1908&amp;""="","",IFERROR(INDEX('الطلاب'!$B$6:$B$505,MATCH(C1908&amp;"",'الطلاب'!$A$6:$A$505,0))&amp;"","كود غير موجود"))</f>
        <v/>
      </c>
      <c r="G1908" s="6">
        <f>IF(OR(B1908&amp;""="",C1908&amp;""=""),"",IF(COUNTIFS('الطلاب'!$A$6:$A$505,C1908&amp;"",'الطلاب'!$D$6:$D$505,B1908&amp;"")=0,"الطالب غير مسجل في المجموعة",""))</f>
        <v/>
      </c>
    </row>
    <row r="1909">
      <c r="A1909" s="13" t="n"/>
      <c r="B1909" s="5" t="n"/>
      <c r="C1909" s="5" t="n"/>
      <c r="D1909" s="5" t="n"/>
      <c r="E1909" s="5" t="n"/>
      <c r="F1909" s="6">
        <f>IF(C1909&amp;""="","",IFERROR(INDEX('الطلاب'!$B$6:$B$505,MATCH(C1909&amp;"",'الطلاب'!$A$6:$A$505,0))&amp;"","كود غير موجود"))</f>
        <v/>
      </c>
      <c r="G1909" s="6">
        <f>IF(OR(B1909&amp;""="",C1909&amp;""=""),"",IF(COUNTIFS('الطلاب'!$A$6:$A$505,C1909&amp;"",'الطلاب'!$D$6:$D$505,B1909&amp;"")=0,"الطالب غير مسجل في المجموعة",""))</f>
        <v/>
      </c>
    </row>
    <row r="1910">
      <c r="A1910" s="13" t="n"/>
      <c r="B1910" s="5" t="n"/>
      <c r="C1910" s="5" t="n"/>
      <c r="D1910" s="5" t="n"/>
      <c r="E1910" s="5" t="n"/>
      <c r="F1910" s="6">
        <f>IF(C1910&amp;""="","",IFERROR(INDEX('الطلاب'!$B$6:$B$505,MATCH(C1910&amp;"",'الطلاب'!$A$6:$A$505,0))&amp;"","كود غير موجود"))</f>
        <v/>
      </c>
      <c r="G1910" s="6">
        <f>IF(OR(B1910&amp;""="",C1910&amp;""=""),"",IF(COUNTIFS('الطلاب'!$A$6:$A$505,C1910&amp;"",'الطلاب'!$D$6:$D$505,B1910&amp;"")=0,"الطالب غير مسجل في المجموعة",""))</f>
        <v/>
      </c>
    </row>
    <row r="1911">
      <c r="A1911" s="13" t="n"/>
      <c r="B1911" s="5" t="n"/>
      <c r="C1911" s="5" t="n"/>
      <c r="D1911" s="5" t="n"/>
      <c r="E1911" s="5" t="n"/>
      <c r="F1911" s="6">
        <f>IF(C1911&amp;""="","",IFERROR(INDEX('الطلاب'!$B$6:$B$505,MATCH(C1911&amp;"",'الطلاب'!$A$6:$A$505,0))&amp;"","كود غير موجود"))</f>
        <v/>
      </c>
      <c r="G1911" s="6">
        <f>IF(OR(B1911&amp;""="",C1911&amp;""=""),"",IF(COUNTIFS('الطلاب'!$A$6:$A$505,C1911&amp;"",'الطلاب'!$D$6:$D$505,B1911&amp;"")=0,"الطالب غير مسجل في المجموعة",""))</f>
        <v/>
      </c>
    </row>
    <row r="1912">
      <c r="A1912" s="13" t="n"/>
      <c r="B1912" s="5" t="n"/>
      <c r="C1912" s="5" t="n"/>
      <c r="D1912" s="5" t="n"/>
      <c r="E1912" s="5" t="n"/>
      <c r="F1912" s="6">
        <f>IF(C1912&amp;""="","",IFERROR(INDEX('الطلاب'!$B$6:$B$505,MATCH(C1912&amp;"",'الطلاب'!$A$6:$A$505,0))&amp;"","كود غير موجود"))</f>
        <v/>
      </c>
      <c r="G1912" s="6">
        <f>IF(OR(B1912&amp;""="",C1912&amp;""=""),"",IF(COUNTIFS('الطلاب'!$A$6:$A$505,C1912&amp;"",'الطلاب'!$D$6:$D$505,B1912&amp;"")=0,"الطالب غير مسجل في المجموعة",""))</f>
        <v/>
      </c>
    </row>
    <row r="1913">
      <c r="A1913" s="13" t="n"/>
      <c r="B1913" s="5" t="n"/>
      <c r="C1913" s="5" t="n"/>
      <c r="D1913" s="5" t="n"/>
      <c r="E1913" s="5" t="n"/>
      <c r="F1913" s="6">
        <f>IF(C1913&amp;""="","",IFERROR(INDEX('الطلاب'!$B$6:$B$505,MATCH(C1913&amp;"",'الطلاب'!$A$6:$A$505,0))&amp;"","كود غير موجود"))</f>
        <v/>
      </c>
      <c r="G1913" s="6">
        <f>IF(OR(B1913&amp;""="",C1913&amp;""=""),"",IF(COUNTIFS('الطلاب'!$A$6:$A$505,C1913&amp;"",'الطلاب'!$D$6:$D$505,B1913&amp;"")=0,"الطالب غير مسجل في المجموعة",""))</f>
        <v/>
      </c>
    </row>
    <row r="1914">
      <c r="A1914" s="13" t="n"/>
      <c r="B1914" s="5" t="n"/>
      <c r="C1914" s="5" t="n"/>
      <c r="D1914" s="5" t="n"/>
      <c r="E1914" s="5" t="n"/>
      <c r="F1914" s="6">
        <f>IF(C1914&amp;""="","",IFERROR(INDEX('الطلاب'!$B$6:$B$505,MATCH(C1914&amp;"",'الطلاب'!$A$6:$A$505,0))&amp;"","كود غير موجود"))</f>
        <v/>
      </c>
      <c r="G1914" s="6">
        <f>IF(OR(B1914&amp;""="",C1914&amp;""=""),"",IF(COUNTIFS('الطلاب'!$A$6:$A$505,C1914&amp;"",'الطلاب'!$D$6:$D$505,B1914&amp;"")=0,"الطالب غير مسجل في المجموعة",""))</f>
        <v/>
      </c>
    </row>
    <row r="1915">
      <c r="A1915" s="13" t="n"/>
      <c r="B1915" s="5" t="n"/>
      <c r="C1915" s="5" t="n"/>
      <c r="D1915" s="5" t="n"/>
      <c r="E1915" s="5" t="n"/>
      <c r="F1915" s="6">
        <f>IF(C1915&amp;""="","",IFERROR(INDEX('الطلاب'!$B$6:$B$505,MATCH(C1915&amp;"",'الطلاب'!$A$6:$A$505,0))&amp;"","كود غير موجود"))</f>
        <v/>
      </c>
      <c r="G1915" s="6">
        <f>IF(OR(B1915&amp;""="",C1915&amp;""=""),"",IF(COUNTIFS('الطلاب'!$A$6:$A$505,C1915&amp;"",'الطلاب'!$D$6:$D$505,B1915&amp;"")=0,"الطالب غير مسجل في المجموعة",""))</f>
        <v/>
      </c>
    </row>
    <row r="1916">
      <c r="A1916" s="13" t="n"/>
      <c r="B1916" s="5" t="n"/>
      <c r="C1916" s="5" t="n"/>
      <c r="D1916" s="5" t="n"/>
      <c r="E1916" s="5" t="n"/>
      <c r="F1916" s="6">
        <f>IF(C1916&amp;""="","",IFERROR(INDEX('الطلاب'!$B$6:$B$505,MATCH(C1916&amp;"",'الطلاب'!$A$6:$A$505,0))&amp;"","كود غير موجود"))</f>
        <v/>
      </c>
      <c r="G1916" s="6">
        <f>IF(OR(B1916&amp;""="",C1916&amp;""=""),"",IF(COUNTIFS('الطلاب'!$A$6:$A$505,C1916&amp;"",'الطلاب'!$D$6:$D$505,B1916&amp;"")=0,"الطالب غير مسجل في المجموعة",""))</f>
        <v/>
      </c>
    </row>
    <row r="1917">
      <c r="A1917" s="13" t="n"/>
      <c r="B1917" s="5" t="n"/>
      <c r="C1917" s="5" t="n"/>
      <c r="D1917" s="5" t="n"/>
      <c r="E1917" s="5" t="n"/>
      <c r="F1917" s="6">
        <f>IF(C1917&amp;""="","",IFERROR(INDEX('الطلاب'!$B$6:$B$505,MATCH(C1917&amp;"",'الطلاب'!$A$6:$A$505,0))&amp;"","كود غير موجود"))</f>
        <v/>
      </c>
      <c r="G1917" s="6">
        <f>IF(OR(B1917&amp;""="",C1917&amp;""=""),"",IF(COUNTIFS('الطلاب'!$A$6:$A$505,C1917&amp;"",'الطلاب'!$D$6:$D$505,B1917&amp;"")=0,"الطالب غير مسجل في المجموعة",""))</f>
        <v/>
      </c>
    </row>
    <row r="1918">
      <c r="A1918" s="13" t="n"/>
      <c r="B1918" s="5" t="n"/>
      <c r="C1918" s="5" t="n"/>
      <c r="D1918" s="5" t="n"/>
      <c r="E1918" s="5" t="n"/>
      <c r="F1918" s="6">
        <f>IF(C1918&amp;""="","",IFERROR(INDEX('الطلاب'!$B$6:$B$505,MATCH(C1918&amp;"",'الطلاب'!$A$6:$A$505,0))&amp;"","كود غير موجود"))</f>
        <v/>
      </c>
      <c r="G1918" s="6">
        <f>IF(OR(B1918&amp;""="",C1918&amp;""=""),"",IF(COUNTIFS('الطلاب'!$A$6:$A$505,C1918&amp;"",'الطلاب'!$D$6:$D$505,B1918&amp;"")=0,"الطالب غير مسجل في المجموعة",""))</f>
        <v/>
      </c>
    </row>
    <row r="1919">
      <c r="A1919" s="13" t="n"/>
      <c r="B1919" s="5" t="n"/>
      <c r="C1919" s="5" t="n"/>
      <c r="D1919" s="5" t="n"/>
      <c r="E1919" s="5" t="n"/>
      <c r="F1919" s="6">
        <f>IF(C1919&amp;""="","",IFERROR(INDEX('الطلاب'!$B$6:$B$505,MATCH(C1919&amp;"",'الطلاب'!$A$6:$A$505,0))&amp;"","كود غير موجود"))</f>
        <v/>
      </c>
      <c r="G1919" s="6">
        <f>IF(OR(B1919&amp;""="",C1919&amp;""=""),"",IF(COUNTIFS('الطلاب'!$A$6:$A$505,C1919&amp;"",'الطلاب'!$D$6:$D$505,B1919&amp;"")=0,"الطالب غير مسجل في المجموعة",""))</f>
        <v/>
      </c>
    </row>
    <row r="1920">
      <c r="A1920" s="13" t="n"/>
      <c r="B1920" s="5" t="n"/>
      <c r="C1920" s="5" t="n"/>
      <c r="D1920" s="5" t="n"/>
      <c r="E1920" s="5" t="n"/>
      <c r="F1920" s="6">
        <f>IF(C1920&amp;""="","",IFERROR(INDEX('الطلاب'!$B$6:$B$505,MATCH(C1920&amp;"",'الطلاب'!$A$6:$A$505,0))&amp;"","كود غير موجود"))</f>
        <v/>
      </c>
      <c r="G1920" s="6">
        <f>IF(OR(B1920&amp;""="",C1920&amp;""=""),"",IF(COUNTIFS('الطلاب'!$A$6:$A$505,C1920&amp;"",'الطلاب'!$D$6:$D$505,B1920&amp;"")=0,"الطالب غير مسجل في المجموعة",""))</f>
        <v/>
      </c>
    </row>
    <row r="1921">
      <c r="A1921" s="13" t="n"/>
      <c r="B1921" s="5" t="n"/>
      <c r="C1921" s="5" t="n"/>
      <c r="D1921" s="5" t="n"/>
      <c r="E1921" s="5" t="n"/>
      <c r="F1921" s="6">
        <f>IF(C1921&amp;""="","",IFERROR(INDEX('الطلاب'!$B$6:$B$505,MATCH(C1921&amp;"",'الطلاب'!$A$6:$A$505,0))&amp;"","كود غير موجود"))</f>
        <v/>
      </c>
      <c r="G1921" s="6">
        <f>IF(OR(B1921&amp;""="",C1921&amp;""=""),"",IF(COUNTIFS('الطلاب'!$A$6:$A$505,C1921&amp;"",'الطلاب'!$D$6:$D$505,B1921&amp;"")=0,"الطالب غير مسجل في المجموعة",""))</f>
        <v/>
      </c>
    </row>
    <row r="1922">
      <c r="A1922" s="13" t="n"/>
      <c r="B1922" s="5" t="n"/>
      <c r="C1922" s="5" t="n"/>
      <c r="D1922" s="5" t="n"/>
      <c r="E1922" s="5" t="n"/>
      <c r="F1922" s="6">
        <f>IF(C1922&amp;""="","",IFERROR(INDEX('الطلاب'!$B$6:$B$505,MATCH(C1922&amp;"",'الطلاب'!$A$6:$A$505,0))&amp;"","كود غير موجود"))</f>
        <v/>
      </c>
      <c r="G1922" s="6">
        <f>IF(OR(B1922&amp;""="",C1922&amp;""=""),"",IF(COUNTIFS('الطلاب'!$A$6:$A$505,C1922&amp;"",'الطلاب'!$D$6:$D$505,B1922&amp;"")=0,"الطالب غير مسجل في المجموعة",""))</f>
        <v/>
      </c>
    </row>
    <row r="1923">
      <c r="A1923" s="13" t="n"/>
      <c r="B1923" s="5" t="n"/>
      <c r="C1923" s="5" t="n"/>
      <c r="D1923" s="5" t="n"/>
      <c r="E1923" s="5" t="n"/>
      <c r="F1923" s="6">
        <f>IF(C1923&amp;""="","",IFERROR(INDEX('الطلاب'!$B$6:$B$505,MATCH(C1923&amp;"",'الطلاب'!$A$6:$A$505,0))&amp;"","كود غير موجود"))</f>
        <v/>
      </c>
      <c r="G1923" s="6">
        <f>IF(OR(B1923&amp;""="",C1923&amp;""=""),"",IF(COUNTIFS('الطلاب'!$A$6:$A$505,C1923&amp;"",'الطلاب'!$D$6:$D$505,B1923&amp;"")=0,"الطالب غير مسجل في المجموعة",""))</f>
        <v/>
      </c>
    </row>
    <row r="1924">
      <c r="A1924" s="13" t="n"/>
      <c r="B1924" s="5" t="n"/>
      <c r="C1924" s="5" t="n"/>
      <c r="D1924" s="5" t="n"/>
      <c r="E1924" s="5" t="n"/>
      <c r="F1924" s="6">
        <f>IF(C1924&amp;""="","",IFERROR(INDEX('الطلاب'!$B$6:$B$505,MATCH(C1924&amp;"",'الطلاب'!$A$6:$A$505,0))&amp;"","كود غير موجود"))</f>
        <v/>
      </c>
      <c r="G1924" s="6">
        <f>IF(OR(B1924&amp;""="",C1924&amp;""=""),"",IF(COUNTIFS('الطلاب'!$A$6:$A$505,C1924&amp;"",'الطلاب'!$D$6:$D$505,B1924&amp;"")=0,"الطالب غير مسجل في المجموعة",""))</f>
        <v/>
      </c>
    </row>
    <row r="1925">
      <c r="A1925" s="13" t="n"/>
      <c r="B1925" s="5" t="n"/>
      <c r="C1925" s="5" t="n"/>
      <c r="D1925" s="5" t="n"/>
      <c r="E1925" s="5" t="n"/>
      <c r="F1925" s="6">
        <f>IF(C1925&amp;""="","",IFERROR(INDEX('الطلاب'!$B$6:$B$505,MATCH(C1925&amp;"",'الطلاب'!$A$6:$A$505,0))&amp;"","كود غير موجود"))</f>
        <v/>
      </c>
      <c r="G1925" s="6">
        <f>IF(OR(B1925&amp;""="",C1925&amp;""=""),"",IF(COUNTIFS('الطلاب'!$A$6:$A$505,C1925&amp;"",'الطلاب'!$D$6:$D$505,B1925&amp;"")=0,"الطالب غير مسجل في المجموعة",""))</f>
        <v/>
      </c>
    </row>
    <row r="1926">
      <c r="A1926" s="13" t="n"/>
      <c r="B1926" s="5" t="n"/>
      <c r="C1926" s="5" t="n"/>
      <c r="D1926" s="5" t="n"/>
      <c r="E1926" s="5" t="n"/>
      <c r="F1926" s="6">
        <f>IF(C1926&amp;""="","",IFERROR(INDEX('الطلاب'!$B$6:$B$505,MATCH(C1926&amp;"",'الطلاب'!$A$6:$A$505,0))&amp;"","كود غير موجود"))</f>
        <v/>
      </c>
      <c r="G1926" s="6">
        <f>IF(OR(B1926&amp;""="",C1926&amp;""=""),"",IF(COUNTIFS('الطلاب'!$A$6:$A$505,C1926&amp;"",'الطلاب'!$D$6:$D$505,B1926&amp;"")=0,"الطالب غير مسجل في المجموعة",""))</f>
        <v/>
      </c>
    </row>
    <row r="1927">
      <c r="A1927" s="13" t="n"/>
      <c r="B1927" s="5" t="n"/>
      <c r="C1927" s="5" t="n"/>
      <c r="D1927" s="5" t="n"/>
      <c r="E1927" s="5" t="n"/>
      <c r="F1927" s="6">
        <f>IF(C1927&amp;""="","",IFERROR(INDEX('الطلاب'!$B$6:$B$505,MATCH(C1927&amp;"",'الطلاب'!$A$6:$A$505,0))&amp;"","كود غير موجود"))</f>
        <v/>
      </c>
      <c r="G1927" s="6">
        <f>IF(OR(B1927&amp;""="",C1927&amp;""=""),"",IF(COUNTIFS('الطلاب'!$A$6:$A$505,C1927&amp;"",'الطلاب'!$D$6:$D$505,B1927&amp;"")=0,"الطالب غير مسجل في المجموعة",""))</f>
        <v/>
      </c>
    </row>
    <row r="1928">
      <c r="A1928" s="13" t="n"/>
      <c r="B1928" s="5" t="n"/>
      <c r="C1928" s="5" t="n"/>
      <c r="D1928" s="5" t="n"/>
      <c r="E1928" s="5" t="n"/>
      <c r="F1928" s="6">
        <f>IF(C1928&amp;""="","",IFERROR(INDEX('الطلاب'!$B$6:$B$505,MATCH(C1928&amp;"",'الطلاب'!$A$6:$A$505,0))&amp;"","كود غير موجود"))</f>
        <v/>
      </c>
      <c r="G1928" s="6">
        <f>IF(OR(B1928&amp;""="",C1928&amp;""=""),"",IF(COUNTIFS('الطلاب'!$A$6:$A$505,C1928&amp;"",'الطلاب'!$D$6:$D$505,B1928&amp;"")=0,"الطالب غير مسجل في المجموعة",""))</f>
        <v/>
      </c>
    </row>
    <row r="1929">
      <c r="A1929" s="13" t="n"/>
      <c r="B1929" s="5" t="n"/>
      <c r="C1929" s="5" t="n"/>
      <c r="D1929" s="5" t="n"/>
      <c r="E1929" s="5" t="n"/>
      <c r="F1929" s="6">
        <f>IF(C1929&amp;""="","",IFERROR(INDEX('الطلاب'!$B$6:$B$505,MATCH(C1929&amp;"",'الطلاب'!$A$6:$A$505,0))&amp;"","كود غير موجود"))</f>
        <v/>
      </c>
      <c r="G1929" s="6">
        <f>IF(OR(B1929&amp;""="",C1929&amp;""=""),"",IF(COUNTIFS('الطلاب'!$A$6:$A$505,C1929&amp;"",'الطلاب'!$D$6:$D$505,B1929&amp;"")=0,"الطالب غير مسجل في المجموعة",""))</f>
        <v/>
      </c>
    </row>
    <row r="1930">
      <c r="A1930" s="13" t="n"/>
      <c r="B1930" s="5" t="n"/>
      <c r="C1930" s="5" t="n"/>
      <c r="D1930" s="5" t="n"/>
      <c r="E1930" s="5" t="n"/>
      <c r="F1930" s="6">
        <f>IF(C1930&amp;""="","",IFERROR(INDEX('الطلاب'!$B$6:$B$505,MATCH(C1930&amp;"",'الطلاب'!$A$6:$A$505,0))&amp;"","كود غير موجود"))</f>
        <v/>
      </c>
      <c r="G1930" s="6">
        <f>IF(OR(B1930&amp;""="",C1930&amp;""=""),"",IF(COUNTIFS('الطلاب'!$A$6:$A$505,C1930&amp;"",'الطلاب'!$D$6:$D$505,B1930&amp;"")=0,"الطالب غير مسجل في المجموعة",""))</f>
        <v/>
      </c>
    </row>
    <row r="1931">
      <c r="A1931" s="13" t="n"/>
      <c r="B1931" s="5" t="n"/>
      <c r="C1931" s="5" t="n"/>
      <c r="D1931" s="5" t="n"/>
      <c r="E1931" s="5" t="n"/>
      <c r="F1931" s="6">
        <f>IF(C1931&amp;""="","",IFERROR(INDEX('الطلاب'!$B$6:$B$505,MATCH(C1931&amp;"",'الطلاب'!$A$6:$A$505,0))&amp;"","كود غير موجود"))</f>
        <v/>
      </c>
      <c r="G1931" s="6">
        <f>IF(OR(B1931&amp;""="",C1931&amp;""=""),"",IF(COUNTIFS('الطلاب'!$A$6:$A$505,C1931&amp;"",'الطلاب'!$D$6:$D$505,B1931&amp;"")=0,"الطالب غير مسجل في المجموعة",""))</f>
        <v/>
      </c>
    </row>
    <row r="1932">
      <c r="A1932" s="13" t="n"/>
      <c r="B1932" s="5" t="n"/>
      <c r="C1932" s="5" t="n"/>
      <c r="D1932" s="5" t="n"/>
      <c r="E1932" s="5" t="n"/>
      <c r="F1932" s="6">
        <f>IF(C1932&amp;""="","",IFERROR(INDEX('الطلاب'!$B$6:$B$505,MATCH(C1932&amp;"",'الطلاب'!$A$6:$A$505,0))&amp;"","كود غير موجود"))</f>
        <v/>
      </c>
      <c r="G1932" s="6">
        <f>IF(OR(B1932&amp;""="",C1932&amp;""=""),"",IF(COUNTIFS('الطلاب'!$A$6:$A$505,C1932&amp;"",'الطلاب'!$D$6:$D$505,B1932&amp;"")=0,"الطالب غير مسجل في المجموعة",""))</f>
        <v/>
      </c>
    </row>
    <row r="1933">
      <c r="A1933" s="13" t="n"/>
      <c r="B1933" s="5" t="n"/>
      <c r="C1933" s="5" t="n"/>
      <c r="D1933" s="5" t="n"/>
      <c r="E1933" s="5" t="n"/>
      <c r="F1933" s="6">
        <f>IF(C1933&amp;""="","",IFERROR(INDEX('الطلاب'!$B$6:$B$505,MATCH(C1933&amp;"",'الطلاب'!$A$6:$A$505,0))&amp;"","كود غير موجود"))</f>
        <v/>
      </c>
      <c r="G1933" s="6">
        <f>IF(OR(B1933&amp;""="",C1933&amp;""=""),"",IF(COUNTIFS('الطلاب'!$A$6:$A$505,C1933&amp;"",'الطلاب'!$D$6:$D$505,B1933&amp;"")=0,"الطالب غير مسجل في المجموعة",""))</f>
        <v/>
      </c>
    </row>
    <row r="1934">
      <c r="A1934" s="13" t="n"/>
      <c r="B1934" s="5" t="n"/>
      <c r="C1934" s="5" t="n"/>
      <c r="D1934" s="5" t="n"/>
      <c r="E1934" s="5" t="n"/>
      <c r="F1934" s="6">
        <f>IF(C1934&amp;""="","",IFERROR(INDEX('الطلاب'!$B$6:$B$505,MATCH(C1934&amp;"",'الطلاب'!$A$6:$A$505,0))&amp;"","كود غير موجود"))</f>
        <v/>
      </c>
      <c r="G1934" s="6">
        <f>IF(OR(B1934&amp;""="",C1934&amp;""=""),"",IF(COUNTIFS('الطلاب'!$A$6:$A$505,C1934&amp;"",'الطلاب'!$D$6:$D$505,B1934&amp;"")=0,"الطالب غير مسجل في المجموعة",""))</f>
        <v/>
      </c>
    </row>
    <row r="1935">
      <c r="A1935" s="13" t="n"/>
      <c r="B1935" s="5" t="n"/>
      <c r="C1935" s="5" t="n"/>
      <c r="D1935" s="5" t="n"/>
      <c r="E1935" s="5" t="n"/>
      <c r="F1935" s="6">
        <f>IF(C1935&amp;""="","",IFERROR(INDEX('الطلاب'!$B$6:$B$505,MATCH(C1935&amp;"",'الطلاب'!$A$6:$A$505,0))&amp;"","كود غير موجود"))</f>
        <v/>
      </c>
      <c r="G1935" s="6">
        <f>IF(OR(B1935&amp;""="",C1935&amp;""=""),"",IF(COUNTIFS('الطلاب'!$A$6:$A$505,C1935&amp;"",'الطلاب'!$D$6:$D$505,B1935&amp;"")=0,"الطالب غير مسجل في المجموعة",""))</f>
        <v/>
      </c>
    </row>
    <row r="1936">
      <c r="A1936" s="13" t="n"/>
      <c r="B1936" s="5" t="n"/>
      <c r="C1936" s="5" t="n"/>
      <c r="D1936" s="5" t="n"/>
      <c r="E1936" s="5" t="n"/>
      <c r="F1936" s="6">
        <f>IF(C1936&amp;""="","",IFERROR(INDEX('الطلاب'!$B$6:$B$505,MATCH(C1936&amp;"",'الطلاب'!$A$6:$A$505,0))&amp;"","كود غير موجود"))</f>
        <v/>
      </c>
      <c r="G1936" s="6">
        <f>IF(OR(B1936&amp;""="",C1936&amp;""=""),"",IF(COUNTIFS('الطلاب'!$A$6:$A$505,C1936&amp;"",'الطلاب'!$D$6:$D$505,B1936&amp;"")=0,"الطالب غير مسجل في المجموعة",""))</f>
        <v/>
      </c>
    </row>
    <row r="1937">
      <c r="A1937" s="13" t="n"/>
      <c r="B1937" s="5" t="n"/>
      <c r="C1937" s="5" t="n"/>
      <c r="D1937" s="5" t="n"/>
      <c r="E1937" s="5" t="n"/>
      <c r="F1937" s="6">
        <f>IF(C1937&amp;""="","",IFERROR(INDEX('الطلاب'!$B$6:$B$505,MATCH(C1937&amp;"",'الطلاب'!$A$6:$A$505,0))&amp;"","كود غير موجود"))</f>
        <v/>
      </c>
      <c r="G1937" s="6">
        <f>IF(OR(B1937&amp;""="",C1937&amp;""=""),"",IF(COUNTIFS('الطلاب'!$A$6:$A$505,C1937&amp;"",'الطلاب'!$D$6:$D$505,B1937&amp;"")=0,"الطالب غير مسجل في المجموعة",""))</f>
        <v/>
      </c>
    </row>
    <row r="1938">
      <c r="A1938" s="13" t="n"/>
      <c r="B1938" s="5" t="n"/>
      <c r="C1938" s="5" t="n"/>
      <c r="D1938" s="5" t="n"/>
      <c r="E1938" s="5" t="n"/>
      <c r="F1938" s="6">
        <f>IF(C1938&amp;""="","",IFERROR(INDEX('الطلاب'!$B$6:$B$505,MATCH(C1938&amp;"",'الطلاب'!$A$6:$A$505,0))&amp;"","كود غير موجود"))</f>
        <v/>
      </c>
      <c r="G1938" s="6">
        <f>IF(OR(B1938&amp;""="",C1938&amp;""=""),"",IF(COUNTIFS('الطلاب'!$A$6:$A$505,C1938&amp;"",'الطلاب'!$D$6:$D$505,B1938&amp;"")=0,"الطالب غير مسجل في المجموعة",""))</f>
        <v/>
      </c>
    </row>
    <row r="1939">
      <c r="A1939" s="13" t="n"/>
      <c r="B1939" s="5" t="n"/>
      <c r="C1939" s="5" t="n"/>
      <c r="D1939" s="5" t="n"/>
      <c r="E1939" s="5" t="n"/>
      <c r="F1939" s="6">
        <f>IF(C1939&amp;""="","",IFERROR(INDEX('الطلاب'!$B$6:$B$505,MATCH(C1939&amp;"",'الطلاب'!$A$6:$A$505,0))&amp;"","كود غير موجود"))</f>
        <v/>
      </c>
      <c r="G1939" s="6">
        <f>IF(OR(B1939&amp;""="",C1939&amp;""=""),"",IF(COUNTIFS('الطلاب'!$A$6:$A$505,C1939&amp;"",'الطلاب'!$D$6:$D$505,B1939&amp;"")=0,"الطالب غير مسجل في المجموعة",""))</f>
        <v/>
      </c>
    </row>
    <row r="1940">
      <c r="A1940" s="13" t="n"/>
      <c r="B1940" s="5" t="n"/>
      <c r="C1940" s="5" t="n"/>
      <c r="D1940" s="5" t="n"/>
      <c r="E1940" s="5" t="n"/>
      <c r="F1940" s="6">
        <f>IF(C1940&amp;""="","",IFERROR(INDEX('الطلاب'!$B$6:$B$505,MATCH(C1940&amp;"",'الطلاب'!$A$6:$A$505,0))&amp;"","كود غير موجود"))</f>
        <v/>
      </c>
      <c r="G1940" s="6">
        <f>IF(OR(B1940&amp;""="",C1940&amp;""=""),"",IF(COUNTIFS('الطلاب'!$A$6:$A$505,C1940&amp;"",'الطلاب'!$D$6:$D$505,B1940&amp;"")=0,"الطالب غير مسجل في المجموعة",""))</f>
        <v/>
      </c>
    </row>
    <row r="1941">
      <c r="A1941" s="13" t="n"/>
      <c r="B1941" s="5" t="n"/>
      <c r="C1941" s="5" t="n"/>
      <c r="D1941" s="5" t="n"/>
      <c r="E1941" s="5" t="n"/>
      <c r="F1941" s="6">
        <f>IF(C1941&amp;""="","",IFERROR(INDEX('الطلاب'!$B$6:$B$505,MATCH(C1941&amp;"",'الطلاب'!$A$6:$A$505,0))&amp;"","كود غير موجود"))</f>
        <v/>
      </c>
      <c r="G1941" s="6">
        <f>IF(OR(B1941&amp;""="",C1941&amp;""=""),"",IF(COUNTIFS('الطلاب'!$A$6:$A$505,C1941&amp;"",'الطلاب'!$D$6:$D$505,B1941&amp;"")=0,"الطالب غير مسجل في المجموعة",""))</f>
        <v/>
      </c>
    </row>
    <row r="1942">
      <c r="A1942" s="13" t="n"/>
      <c r="B1942" s="5" t="n"/>
      <c r="C1942" s="5" t="n"/>
      <c r="D1942" s="5" t="n"/>
      <c r="E1942" s="5" t="n"/>
      <c r="F1942" s="6">
        <f>IF(C1942&amp;""="","",IFERROR(INDEX('الطلاب'!$B$6:$B$505,MATCH(C1942&amp;"",'الطلاب'!$A$6:$A$505,0))&amp;"","كود غير موجود"))</f>
        <v/>
      </c>
      <c r="G1942" s="6">
        <f>IF(OR(B1942&amp;""="",C1942&amp;""=""),"",IF(COUNTIFS('الطلاب'!$A$6:$A$505,C1942&amp;"",'الطلاب'!$D$6:$D$505,B1942&amp;"")=0,"الطالب غير مسجل في المجموعة",""))</f>
        <v/>
      </c>
    </row>
    <row r="1943">
      <c r="A1943" s="13" t="n"/>
      <c r="B1943" s="5" t="n"/>
      <c r="C1943" s="5" t="n"/>
      <c r="D1943" s="5" t="n"/>
      <c r="E1943" s="5" t="n"/>
      <c r="F1943" s="6">
        <f>IF(C1943&amp;""="","",IFERROR(INDEX('الطلاب'!$B$6:$B$505,MATCH(C1943&amp;"",'الطلاب'!$A$6:$A$505,0))&amp;"","كود غير موجود"))</f>
        <v/>
      </c>
      <c r="G1943" s="6">
        <f>IF(OR(B1943&amp;""="",C1943&amp;""=""),"",IF(COUNTIFS('الطلاب'!$A$6:$A$505,C1943&amp;"",'الطلاب'!$D$6:$D$505,B1943&amp;"")=0,"الطالب غير مسجل في المجموعة",""))</f>
        <v/>
      </c>
    </row>
    <row r="1944">
      <c r="A1944" s="13" t="n"/>
      <c r="B1944" s="5" t="n"/>
      <c r="C1944" s="5" t="n"/>
      <c r="D1944" s="5" t="n"/>
      <c r="E1944" s="5" t="n"/>
      <c r="F1944" s="6">
        <f>IF(C1944&amp;""="","",IFERROR(INDEX('الطلاب'!$B$6:$B$505,MATCH(C1944&amp;"",'الطلاب'!$A$6:$A$505,0))&amp;"","كود غير موجود"))</f>
        <v/>
      </c>
      <c r="G1944" s="6">
        <f>IF(OR(B1944&amp;""="",C1944&amp;""=""),"",IF(COUNTIFS('الطلاب'!$A$6:$A$505,C1944&amp;"",'الطلاب'!$D$6:$D$505,B1944&amp;"")=0,"الطالب غير مسجل في المجموعة",""))</f>
        <v/>
      </c>
    </row>
    <row r="1945">
      <c r="A1945" s="13" t="n"/>
      <c r="B1945" s="5" t="n"/>
      <c r="C1945" s="5" t="n"/>
      <c r="D1945" s="5" t="n"/>
      <c r="E1945" s="5" t="n"/>
      <c r="F1945" s="6">
        <f>IF(C1945&amp;""="","",IFERROR(INDEX('الطلاب'!$B$6:$B$505,MATCH(C1945&amp;"",'الطلاب'!$A$6:$A$505,0))&amp;"","كود غير موجود"))</f>
        <v/>
      </c>
      <c r="G1945" s="6">
        <f>IF(OR(B1945&amp;""="",C1945&amp;""=""),"",IF(COUNTIFS('الطلاب'!$A$6:$A$505,C1945&amp;"",'الطلاب'!$D$6:$D$505,B1945&amp;"")=0,"الطالب غير مسجل في المجموعة",""))</f>
        <v/>
      </c>
    </row>
    <row r="1946">
      <c r="A1946" s="13" t="n"/>
      <c r="B1946" s="5" t="n"/>
      <c r="C1946" s="5" t="n"/>
      <c r="D1946" s="5" t="n"/>
      <c r="E1946" s="5" t="n"/>
      <c r="F1946" s="6">
        <f>IF(C1946&amp;""="","",IFERROR(INDEX('الطلاب'!$B$6:$B$505,MATCH(C1946&amp;"",'الطلاب'!$A$6:$A$505,0))&amp;"","كود غير موجود"))</f>
        <v/>
      </c>
      <c r="G1946" s="6">
        <f>IF(OR(B1946&amp;""="",C1946&amp;""=""),"",IF(COUNTIFS('الطلاب'!$A$6:$A$505,C1946&amp;"",'الطلاب'!$D$6:$D$505,B1946&amp;"")=0,"الطالب غير مسجل في المجموعة",""))</f>
        <v/>
      </c>
    </row>
    <row r="1947">
      <c r="A1947" s="13" t="n"/>
      <c r="B1947" s="5" t="n"/>
      <c r="C1947" s="5" t="n"/>
      <c r="D1947" s="5" t="n"/>
      <c r="E1947" s="5" t="n"/>
      <c r="F1947" s="6">
        <f>IF(C1947&amp;""="","",IFERROR(INDEX('الطلاب'!$B$6:$B$505,MATCH(C1947&amp;"",'الطلاب'!$A$6:$A$505,0))&amp;"","كود غير موجود"))</f>
        <v/>
      </c>
      <c r="G1947" s="6">
        <f>IF(OR(B1947&amp;""="",C1947&amp;""=""),"",IF(COUNTIFS('الطلاب'!$A$6:$A$505,C1947&amp;"",'الطلاب'!$D$6:$D$505,B1947&amp;"")=0,"الطالب غير مسجل في المجموعة",""))</f>
        <v/>
      </c>
    </row>
    <row r="1948">
      <c r="A1948" s="13" t="n"/>
      <c r="B1948" s="5" t="n"/>
      <c r="C1948" s="5" t="n"/>
      <c r="D1948" s="5" t="n"/>
      <c r="E1948" s="5" t="n"/>
      <c r="F1948" s="6">
        <f>IF(C1948&amp;""="","",IFERROR(INDEX('الطلاب'!$B$6:$B$505,MATCH(C1948&amp;"",'الطلاب'!$A$6:$A$505,0))&amp;"","كود غير موجود"))</f>
        <v/>
      </c>
      <c r="G1948" s="6">
        <f>IF(OR(B1948&amp;""="",C1948&amp;""=""),"",IF(COUNTIFS('الطلاب'!$A$6:$A$505,C1948&amp;"",'الطلاب'!$D$6:$D$505,B1948&amp;"")=0,"الطالب غير مسجل في المجموعة",""))</f>
        <v/>
      </c>
    </row>
    <row r="1949">
      <c r="A1949" s="13" t="n"/>
      <c r="B1949" s="5" t="n"/>
      <c r="C1949" s="5" t="n"/>
      <c r="D1949" s="5" t="n"/>
      <c r="E1949" s="5" t="n"/>
      <c r="F1949" s="6">
        <f>IF(C1949&amp;""="","",IFERROR(INDEX('الطلاب'!$B$6:$B$505,MATCH(C1949&amp;"",'الطلاب'!$A$6:$A$505,0))&amp;"","كود غير موجود"))</f>
        <v/>
      </c>
      <c r="G1949" s="6">
        <f>IF(OR(B1949&amp;""="",C1949&amp;""=""),"",IF(COUNTIFS('الطلاب'!$A$6:$A$505,C1949&amp;"",'الطلاب'!$D$6:$D$505,B1949&amp;"")=0,"الطالب غير مسجل في المجموعة",""))</f>
        <v/>
      </c>
    </row>
    <row r="1950">
      <c r="A1950" s="13" t="n"/>
      <c r="B1950" s="5" t="n"/>
      <c r="C1950" s="5" t="n"/>
      <c r="D1950" s="5" t="n"/>
      <c r="E1950" s="5" t="n"/>
      <c r="F1950" s="6">
        <f>IF(C1950&amp;""="","",IFERROR(INDEX('الطلاب'!$B$6:$B$505,MATCH(C1950&amp;"",'الطلاب'!$A$6:$A$505,0))&amp;"","كود غير موجود"))</f>
        <v/>
      </c>
      <c r="G1950" s="6">
        <f>IF(OR(B1950&amp;""="",C1950&amp;""=""),"",IF(COUNTIFS('الطلاب'!$A$6:$A$505,C1950&amp;"",'الطلاب'!$D$6:$D$505,B1950&amp;"")=0,"الطالب غير مسجل في المجموعة",""))</f>
        <v/>
      </c>
    </row>
    <row r="1951">
      <c r="A1951" s="13" t="n"/>
      <c r="B1951" s="5" t="n"/>
      <c r="C1951" s="5" t="n"/>
      <c r="D1951" s="5" t="n"/>
      <c r="E1951" s="5" t="n"/>
      <c r="F1951" s="6">
        <f>IF(C1951&amp;""="","",IFERROR(INDEX('الطلاب'!$B$6:$B$505,MATCH(C1951&amp;"",'الطلاب'!$A$6:$A$505,0))&amp;"","كود غير موجود"))</f>
        <v/>
      </c>
      <c r="G1951" s="6">
        <f>IF(OR(B1951&amp;""="",C1951&amp;""=""),"",IF(COUNTIFS('الطلاب'!$A$6:$A$505,C1951&amp;"",'الطلاب'!$D$6:$D$505,B1951&amp;"")=0,"الطالب غير مسجل في المجموعة",""))</f>
        <v/>
      </c>
    </row>
    <row r="1952">
      <c r="A1952" s="13" t="n"/>
      <c r="B1952" s="5" t="n"/>
      <c r="C1952" s="5" t="n"/>
      <c r="D1952" s="5" t="n"/>
      <c r="E1952" s="5" t="n"/>
      <c r="F1952" s="6">
        <f>IF(C1952&amp;""="","",IFERROR(INDEX('الطلاب'!$B$6:$B$505,MATCH(C1952&amp;"",'الطلاب'!$A$6:$A$505,0))&amp;"","كود غير موجود"))</f>
        <v/>
      </c>
      <c r="G1952" s="6">
        <f>IF(OR(B1952&amp;""="",C1952&amp;""=""),"",IF(COUNTIFS('الطلاب'!$A$6:$A$505,C1952&amp;"",'الطلاب'!$D$6:$D$505,B1952&amp;"")=0,"الطالب غير مسجل في المجموعة",""))</f>
        <v/>
      </c>
    </row>
    <row r="1953">
      <c r="A1953" s="13" t="n"/>
      <c r="B1953" s="5" t="n"/>
      <c r="C1953" s="5" t="n"/>
      <c r="D1953" s="5" t="n"/>
      <c r="E1953" s="5" t="n"/>
      <c r="F1953" s="6">
        <f>IF(C1953&amp;""="","",IFERROR(INDEX('الطلاب'!$B$6:$B$505,MATCH(C1953&amp;"",'الطلاب'!$A$6:$A$505,0))&amp;"","كود غير موجود"))</f>
        <v/>
      </c>
      <c r="G1953" s="6">
        <f>IF(OR(B1953&amp;""="",C1953&amp;""=""),"",IF(COUNTIFS('الطلاب'!$A$6:$A$505,C1953&amp;"",'الطلاب'!$D$6:$D$505,B1953&amp;"")=0,"الطالب غير مسجل في المجموعة",""))</f>
        <v/>
      </c>
    </row>
    <row r="1954">
      <c r="A1954" s="13" t="n"/>
      <c r="B1954" s="5" t="n"/>
      <c r="C1954" s="5" t="n"/>
      <c r="D1954" s="5" t="n"/>
      <c r="E1954" s="5" t="n"/>
      <c r="F1954" s="6">
        <f>IF(C1954&amp;""="","",IFERROR(INDEX('الطلاب'!$B$6:$B$505,MATCH(C1954&amp;"",'الطلاب'!$A$6:$A$505,0))&amp;"","كود غير موجود"))</f>
        <v/>
      </c>
      <c r="G1954" s="6">
        <f>IF(OR(B1954&amp;""="",C1954&amp;""=""),"",IF(COUNTIFS('الطلاب'!$A$6:$A$505,C1954&amp;"",'الطلاب'!$D$6:$D$505,B1954&amp;"")=0,"الطالب غير مسجل في المجموعة",""))</f>
        <v/>
      </c>
    </row>
    <row r="1955">
      <c r="A1955" s="13" t="n"/>
      <c r="B1955" s="5" t="n"/>
      <c r="C1955" s="5" t="n"/>
      <c r="D1955" s="5" t="n"/>
      <c r="E1955" s="5" t="n"/>
      <c r="F1955" s="6">
        <f>IF(C1955&amp;""="","",IFERROR(INDEX('الطلاب'!$B$6:$B$505,MATCH(C1955&amp;"",'الطلاب'!$A$6:$A$505,0))&amp;"","كود غير موجود"))</f>
        <v/>
      </c>
      <c r="G1955" s="6">
        <f>IF(OR(B1955&amp;""="",C1955&amp;""=""),"",IF(COUNTIFS('الطلاب'!$A$6:$A$505,C1955&amp;"",'الطلاب'!$D$6:$D$505,B1955&amp;"")=0,"الطالب غير مسجل في المجموعة",""))</f>
        <v/>
      </c>
    </row>
    <row r="1956">
      <c r="A1956" s="13" t="n"/>
      <c r="B1956" s="5" t="n"/>
      <c r="C1956" s="5" t="n"/>
      <c r="D1956" s="5" t="n"/>
      <c r="E1956" s="5" t="n"/>
      <c r="F1956" s="6">
        <f>IF(C1956&amp;""="","",IFERROR(INDEX('الطلاب'!$B$6:$B$505,MATCH(C1956&amp;"",'الطلاب'!$A$6:$A$505,0))&amp;"","كود غير موجود"))</f>
        <v/>
      </c>
      <c r="G1956" s="6">
        <f>IF(OR(B1956&amp;""="",C1956&amp;""=""),"",IF(COUNTIFS('الطلاب'!$A$6:$A$505,C1956&amp;"",'الطلاب'!$D$6:$D$505,B1956&amp;"")=0,"الطالب غير مسجل في المجموعة",""))</f>
        <v/>
      </c>
    </row>
    <row r="1957">
      <c r="A1957" s="13" t="n"/>
      <c r="B1957" s="5" t="n"/>
      <c r="C1957" s="5" t="n"/>
      <c r="D1957" s="5" t="n"/>
      <c r="E1957" s="5" t="n"/>
      <c r="F1957" s="6">
        <f>IF(C1957&amp;""="","",IFERROR(INDEX('الطلاب'!$B$6:$B$505,MATCH(C1957&amp;"",'الطلاب'!$A$6:$A$505,0))&amp;"","كود غير موجود"))</f>
        <v/>
      </c>
      <c r="G1957" s="6">
        <f>IF(OR(B1957&amp;""="",C1957&amp;""=""),"",IF(COUNTIFS('الطلاب'!$A$6:$A$505,C1957&amp;"",'الطلاب'!$D$6:$D$505,B1957&amp;"")=0,"الطالب غير مسجل في المجموعة",""))</f>
        <v/>
      </c>
    </row>
    <row r="1958">
      <c r="A1958" s="13" t="n"/>
      <c r="B1958" s="5" t="n"/>
      <c r="C1958" s="5" t="n"/>
      <c r="D1958" s="5" t="n"/>
      <c r="E1958" s="5" t="n"/>
      <c r="F1958" s="6">
        <f>IF(C1958&amp;""="","",IFERROR(INDEX('الطلاب'!$B$6:$B$505,MATCH(C1958&amp;"",'الطلاب'!$A$6:$A$505,0))&amp;"","كود غير موجود"))</f>
        <v/>
      </c>
      <c r="G1958" s="6">
        <f>IF(OR(B1958&amp;""="",C1958&amp;""=""),"",IF(COUNTIFS('الطلاب'!$A$6:$A$505,C1958&amp;"",'الطلاب'!$D$6:$D$505,B1958&amp;"")=0,"الطالب غير مسجل في المجموعة",""))</f>
        <v/>
      </c>
    </row>
    <row r="1959">
      <c r="A1959" s="13" t="n"/>
      <c r="B1959" s="5" t="n"/>
      <c r="C1959" s="5" t="n"/>
      <c r="D1959" s="5" t="n"/>
      <c r="E1959" s="5" t="n"/>
      <c r="F1959" s="6">
        <f>IF(C1959&amp;""="","",IFERROR(INDEX('الطلاب'!$B$6:$B$505,MATCH(C1959&amp;"",'الطلاب'!$A$6:$A$505,0))&amp;"","كود غير موجود"))</f>
        <v/>
      </c>
      <c r="G1959" s="6">
        <f>IF(OR(B1959&amp;""="",C1959&amp;""=""),"",IF(COUNTIFS('الطلاب'!$A$6:$A$505,C1959&amp;"",'الطلاب'!$D$6:$D$505,B1959&amp;"")=0,"الطالب غير مسجل في المجموعة",""))</f>
        <v/>
      </c>
    </row>
    <row r="1960">
      <c r="A1960" s="13" t="n"/>
      <c r="B1960" s="5" t="n"/>
      <c r="C1960" s="5" t="n"/>
      <c r="D1960" s="5" t="n"/>
      <c r="E1960" s="5" t="n"/>
      <c r="F1960" s="6">
        <f>IF(C1960&amp;""="","",IFERROR(INDEX('الطلاب'!$B$6:$B$505,MATCH(C1960&amp;"",'الطلاب'!$A$6:$A$505,0))&amp;"","كود غير موجود"))</f>
        <v/>
      </c>
      <c r="G1960" s="6">
        <f>IF(OR(B1960&amp;""="",C1960&amp;""=""),"",IF(COUNTIFS('الطلاب'!$A$6:$A$505,C1960&amp;"",'الطلاب'!$D$6:$D$505,B1960&amp;"")=0,"الطالب غير مسجل في المجموعة",""))</f>
        <v/>
      </c>
    </row>
    <row r="1961">
      <c r="A1961" s="13" t="n"/>
      <c r="B1961" s="5" t="n"/>
      <c r="C1961" s="5" t="n"/>
      <c r="D1961" s="5" t="n"/>
      <c r="E1961" s="5" t="n"/>
      <c r="F1961" s="6">
        <f>IF(C1961&amp;""="","",IFERROR(INDEX('الطلاب'!$B$6:$B$505,MATCH(C1961&amp;"",'الطلاب'!$A$6:$A$505,0))&amp;"","كود غير موجود"))</f>
        <v/>
      </c>
      <c r="G1961" s="6">
        <f>IF(OR(B1961&amp;""="",C1961&amp;""=""),"",IF(COUNTIFS('الطلاب'!$A$6:$A$505,C1961&amp;"",'الطلاب'!$D$6:$D$505,B1961&amp;"")=0,"الطالب غير مسجل في المجموعة",""))</f>
        <v/>
      </c>
    </row>
    <row r="1962">
      <c r="A1962" s="13" t="n"/>
      <c r="B1962" s="5" t="n"/>
      <c r="C1962" s="5" t="n"/>
      <c r="D1962" s="5" t="n"/>
      <c r="E1962" s="5" t="n"/>
      <c r="F1962" s="6">
        <f>IF(C1962&amp;""="","",IFERROR(INDEX('الطلاب'!$B$6:$B$505,MATCH(C1962&amp;"",'الطلاب'!$A$6:$A$505,0))&amp;"","كود غير موجود"))</f>
        <v/>
      </c>
      <c r="G1962" s="6">
        <f>IF(OR(B1962&amp;""="",C1962&amp;""=""),"",IF(COUNTIFS('الطلاب'!$A$6:$A$505,C1962&amp;"",'الطلاب'!$D$6:$D$505,B1962&amp;"")=0,"الطالب غير مسجل في المجموعة",""))</f>
        <v/>
      </c>
    </row>
    <row r="1963">
      <c r="A1963" s="13" t="n"/>
      <c r="B1963" s="5" t="n"/>
      <c r="C1963" s="5" t="n"/>
      <c r="D1963" s="5" t="n"/>
      <c r="E1963" s="5" t="n"/>
      <c r="F1963" s="6">
        <f>IF(C1963&amp;""="","",IFERROR(INDEX('الطلاب'!$B$6:$B$505,MATCH(C1963&amp;"",'الطلاب'!$A$6:$A$505,0))&amp;"","كود غير موجود"))</f>
        <v/>
      </c>
      <c r="G1963" s="6">
        <f>IF(OR(B1963&amp;""="",C1963&amp;""=""),"",IF(COUNTIFS('الطلاب'!$A$6:$A$505,C1963&amp;"",'الطلاب'!$D$6:$D$505,B1963&amp;"")=0,"الطالب غير مسجل في المجموعة",""))</f>
        <v/>
      </c>
    </row>
    <row r="1964">
      <c r="A1964" s="13" t="n"/>
      <c r="B1964" s="5" t="n"/>
      <c r="C1964" s="5" t="n"/>
      <c r="D1964" s="5" t="n"/>
      <c r="E1964" s="5" t="n"/>
      <c r="F1964" s="6">
        <f>IF(C1964&amp;""="","",IFERROR(INDEX('الطلاب'!$B$6:$B$505,MATCH(C1964&amp;"",'الطلاب'!$A$6:$A$505,0))&amp;"","كود غير موجود"))</f>
        <v/>
      </c>
      <c r="G1964" s="6">
        <f>IF(OR(B1964&amp;""="",C1964&amp;""=""),"",IF(COUNTIFS('الطلاب'!$A$6:$A$505,C1964&amp;"",'الطلاب'!$D$6:$D$505,B1964&amp;"")=0,"الطالب غير مسجل في المجموعة",""))</f>
        <v/>
      </c>
    </row>
    <row r="1965">
      <c r="A1965" s="13" t="n"/>
      <c r="B1965" s="5" t="n"/>
      <c r="C1965" s="5" t="n"/>
      <c r="D1965" s="5" t="n"/>
      <c r="E1965" s="5" t="n"/>
      <c r="F1965" s="6">
        <f>IF(C1965&amp;""="","",IFERROR(INDEX('الطلاب'!$B$6:$B$505,MATCH(C1965&amp;"",'الطلاب'!$A$6:$A$505,0))&amp;"","كود غير موجود"))</f>
        <v/>
      </c>
      <c r="G1965" s="6">
        <f>IF(OR(B1965&amp;""="",C1965&amp;""=""),"",IF(COUNTIFS('الطلاب'!$A$6:$A$505,C1965&amp;"",'الطلاب'!$D$6:$D$505,B1965&amp;"")=0,"الطالب غير مسجل في المجموعة",""))</f>
        <v/>
      </c>
    </row>
    <row r="1966">
      <c r="A1966" s="13" t="n"/>
      <c r="B1966" s="5" t="n"/>
      <c r="C1966" s="5" t="n"/>
      <c r="D1966" s="5" t="n"/>
      <c r="E1966" s="5" t="n"/>
      <c r="F1966" s="6">
        <f>IF(C1966&amp;""="","",IFERROR(INDEX('الطلاب'!$B$6:$B$505,MATCH(C1966&amp;"",'الطلاب'!$A$6:$A$505,0))&amp;"","كود غير موجود"))</f>
        <v/>
      </c>
      <c r="G1966" s="6">
        <f>IF(OR(B1966&amp;""="",C1966&amp;""=""),"",IF(COUNTIFS('الطلاب'!$A$6:$A$505,C1966&amp;"",'الطلاب'!$D$6:$D$505,B1966&amp;"")=0,"الطالب غير مسجل في المجموعة",""))</f>
        <v/>
      </c>
    </row>
    <row r="1967">
      <c r="A1967" s="13" t="n"/>
      <c r="B1967" s="5" t="n"/>
      <c r="C1967" s="5" t="n"/>
      <c r="D1967" s="5" t="n"/>
      <c r="E1967" s="5" t="n"/>
      <c r="F1967" s="6">
        <f>IF(C1967&amp;""="","",IFERROR(INDEX('الطلاب'!$B$6:$B$505,MATCH(C1967&amp;"",'الطلاب'!$A$6:$A$505,0))&amp;"","كود غير موجود"))</f>
        <v/>
      </c>
      <c r="G1967" s="6">
        <f>IF(OR(B1967&amp;""="",C1967&amp;""=""),"",IF(COUNTIFS('الطلاب'!$A$6:$A$505,C1967&amp;"",'الطلاب'!$D$6:$D$505,B1967&amp;"")=0,"الطالب غير مسجل في المجموعة",""))</f>
        <v/>
      </c>
    </row>
    <row r="1968">
      <c r="A1968" s="13" t="n"/>
      <c r="B1968" s="5" t="n"/>
      <c r="C1968" s="5" t="n"/>
      <c r="D1968" s="5" t="n"/>
      <c r="E1968" s="5" t="n"/>
      <c r="F1968" s="6">
        <f>IF(C1968&amp;""="","",IFERROR(INDEX('الطلاب'!$B$6:$B$505,MATCH(C1968&amp;"",'الطلاب'!$A$6:$A$505,0))&amp;"","كود غير موجود"))</f>
        <v/>
      </c>
      <c r="G1968" s="6">
        <f>IF(OR(B1968&amp;""="",C1968&amp;""=""),"",IF(COUNTIFS('الطلاب'!$A$6:$A$505,C1968&amp;"",'الطلاب'!$D$6:$D$505,B1968&amp;"")=0,"الطالب غير مسجل في المجموعة",""))</f>
        <v/>
      </c>
    </row>
    <row r="1969">
      <c r="A1969" s="13" t="n"/>
      <c r="B1969" s="5" t="n"/>
      <c r="C1969" s="5" t="n"/>
      <c r="D1969" s="5" t="n"/>
      <c r="E1969" s="5" t="n"/>
      <c r="F1969" s="6">
        <f>IF(C1969&amp;""="","",IFERROR(INDEX('الطلاب'!$B$6:$B$505,MATCH(C1969&amp;"",'الطلاب'!$A$6:$A$505,0))&amp;"","كود غير موجود"))</f>
        <v/>
      </c>
      <c r="G1969" s="6">
        <f>IF(OR(B1969&amp;""="",C1969&amp;""=""),"",IF(COUNTIFS('الطلاب'!$A$6:$A$505,C1969&amp;"",'الطلاب'!$D$6:$D$505,B1969&amp;"")=0,"الطالب غير مسجل في المجموعة",""))</f>
        <v/>
      </c>
    </row>
    <row r="1970">
      <c r="A1970" s="13" t="n"/>
      <c r="B1970" s="5" t="n"/>
      <c r="C1970" s="5" t="n"/>
      <c r="D1970" s="5" t="n"/>
      <c r="E1970" s="5" t="n"/>
      <c r="F1970" s="6">
        <f>IF(C1970&amp;""="","",IFERROR(INDEX('الطلاب'!$B$6:$B$505,MATCH(C1970&amp;"",'الطلاب'!$A$6:$A$505,0))&amp;"","كود غير موجود"))</f>
        <v/>
      </c>
      <c r="G1970" s="6">
        <f>IF(OR(B1970&amp;""="",C1970&amp;""=""),"",IF(COUNTIFS('الطلاب'!$A$6:$A$505,C1970&amp;"",'الطلاب'!$D$6:$D$505,B1970&amp;"")=0,"الطالب غير مسجل في المجموعة",""))</f>
        <v/>
      </c>
    </row>
    <row r="1971">
      <c r="A1971" s="13" t="n"/>
      <c r="B1971" s="5" t="n"/>
      <c r="C1971" s="5" t="n"/>
      <c r="D1971" s="5" t="n"/>
      <c r="E1971" s="5" t="n"/>
      <c r="F1971" s="6">
        <f>IF(C1971&amp;""="","",IFERROR(INDEX('الطلاب'!$B$6:$B$505,MATCH(C1971&amp;"",'الطلاب'!$A$6:$A$505,0))&amp;"","كود غير موجود"))</f>
        <v/>
      </c>
      <c r="G1971" s="6">
        <f>IF(OR(B1971&amp;""="",C1971&amp;""=""),"",IF(COUNTIFS('الطلاب'!$A$6:$A$505,C1971&amp;"",'الطلاب'!$D$6:$D$505,B1971&amp;"")=0,"الطالب غير مسجل في المجموعة",""))</f>
        <v/>
      </c>
    </row>
    <row r="1972">
      <c r="A1972" s="13" t="n"/>
      <c r="B1972" s="5" t="n"/>
      <c r="C1972" s="5" t="n"/>
      <c r="D1972" s="5" t="n"/>
      <c r="E1972" s="5" t="n"/>
      <c r="F1972" s="6">
        <f>IF(C1972&amp;""="","",IFERROR(INDEX('الطلاب'!$B$6:$B$505,MATCH(C1972&amp;"",'الطلاب'!$A$6:$A$505,0))&amp;"","كود غير موجود"))</f>
        <v/>
      </c>
      <c r="G1972" s="6">
        <f>IF(OR(B1972&amp;""="",C1972&amp;""=""),"",IF(COUNTIFS('الطلاب'!$A$6:$A$505,C1972&amp;"",'الطلاب'!$D$6:$D$505,B1972&amp;"")=0,"الطالب غير مسجل في المجموعة",""))</f>
        <v/>
      </c>
    </row>
    <row r="1973">
      <c r="A1973" s="13" t="n"/>
      <c r="B1973" s="5" t="n"/>
      <c r="C1973" s="5" t="n"/>
      <c r="D1973" s="5" t="n"/>
      <c r="E1973" s="5" t="n"/>
      <c r="F1973" s="6">
        <f>IF(C1973&amp;""="","",IFERROR(INDEX('الطلاب'!$B$6:$B$505,MATCH(C1973&amp;"",'الطلاب'!$A$6:$A$505,0))&amp;"","كود غير موجود"))</f>
        <v/>
      </c>
      <c r="G1973" s="6">
        <f>IF(OR(B1973&amp;""="",C1973&amp;""=""),"",IF(COUNTIFS('الطلاب'!$A$6:$A$505,C1973&amp;"",'الطلاب'!$D$6:$D$505,B1973&amp;"")=0,"الطالب غير مسجل في المجموعة",""))</f>
        <v/>
      </c>
    </row>
    <row r="1974">
      <c r="A1974" s="13" t="n"/>
      <c r="B1974" s="5" t="n"/>
      <c r="C1974" s="5" t="n"/>
      <c r="D1974" s="5" t="n"/>
      <c r="E1974" s="5" t="n"/>
      <c r="F1974" s="6">
        <f>IF(C1974&amp;""="","",IFERROR(INDEX('الطلاب'!$B$6:$B$505,MATCH(C1974&amp;"",'الطلاب'!$A$6:$A$505,0))&amp;"","كود غير موجود"))</f>
        <v/>
      </c>
      <c r="G1974" s="6">
        <f>IF(OR(B1974&amp;""="",C1974&amp;""=""),"",IF(COUNTIFS('الطلاب'!$A$6:$A$505,C1974&amp;"",'الطلاب'!$D$6:$D$505,B1974&amp;"")=0,"الطالب غير مسجل في المجموعة",""))</f>
        <v/>
      </c>
    </row>
    <row r="1975">
      <c r="A1975" s="13" t="n"/>
      <c r="B1975" s="5" t="n"/>
      <c r="C1975" s="5" t="n"/>
      <c r="D1975" s="5" t="n"/>
      <c r="E1975" s="5" t="n"/>
      <c r="F1975" s="6">
        <f>IF(C1975&amp;""="","",IFERROR(INDEX('الطلاب'!$B$6:$B$505,MATCH(C1975&amp;"",'الطلاب'!$A$6:$A$505,0))&amp;"","كود غير موجود"))</f>
        <v/>
      </c>
      <c r="G1975" s="6">
        <f>IF(OR(B1975&amp;""="",C1975&amp;""=""),"",IF(COUNTIFS('الطلاب'!$A$6:$A$505,C1975&amp;"",'الطلاب'!$D$6:$D$505,B1975&amp;"")=0,"الطالب غير مسجل في المجموعة",""))</f>
        <v/>
      </c>
    </row>
    <row r="1976">
      <c r="A1976" s="13" t="n"/>
      <c r="B1976" s="5" t="n"/>
      <c r="C1976" s="5" t="n"/>
      <c r="D1976" s="5" t="n"/>
      <c r="E1976" s="5" t="n"/>
      <c r="F1976" s="6">
        <f>IF(C1976&amp;""="","",IFERROR(INDEX('الطلاب'!$B$6:$B$505,MATCH(C1976&amp;"",'الطلاب'!$A$6:$A$505,0))&amp;"","كود غير موجود"))</f>
        <v/>
      </c>
      <c r="G1976" s="6">
        <f>IF(OR(B1976&amp;""="",C1976&amp;""=""),"",IF(COUNTIFS('الطلاب'!$A$6:$A$505,C1976&amp;"",'الطلاب'!$D$6:$D$505,B1976&amp;"")=0,"الطالب غير مسجل في المجموعة",""))</f>
        <v/>
      </c>
    </row>
    <row r="1977">
      <c r="A1977" s="13" t="n"/>
      <c r="B1977" s="5" t="n"/>
      <c r="C1977" s="5" t="n"/>
      <c r="D1977" s="5" t="n"/>
      <c r="E1977" s="5" t="n"/>
      <c r="F1977" s="6">
        <f>IF(C1977&amp;""="","",IFERROR(INDEX('الطلاب'!$B$6:$B$505,MATCH(C1977&amp;"",'الطلاب'!$A$6:$A$505,0))&amp;"","كود غير موجود"))</f>
        <v/>
      </c>
      <c r="G1977" s="6">
        <f>IF(OR(B1977&amp;""="",C1977&amp;""=""),"",IF(COUNTIFS('الطلاب'!$A$6:$A$505,C1977&amp;"",'الطلاب'!$D$6:$D$505,B1977&amp;"")=0,"الطالب غير مسجل في المجموعة",""))</f>
        <v/>
      </c>
    </row>
    <row r="1978">
      <c r="A1978" s="13" t="n"/>
      <c r="B1978" s="5" t="n"/>
      <c r="C1978" s="5" t="n"/>
      <c r="D1978" s="5" t="n"/>
      <c r="E1978" s="5" t="n"/>
      <c r="F1978" s="6">
        <f>IF(C1978&amp;""="","",IFERROR(INDEX('الطلاب'!$B$6:$B$505,MATCH(C1978&amp;"",'الطلاب'!$A$6:$A$505,0))&amp;"","كود غير موجود"))</f>
        <v/>
      </c>
      <c r="G1978" s="6">
        <f>IF(OR(B1978&amp;""="",C1978&amp;""=""),"",IF(COUNTIFS('الطلاب'!$A$6:$A$505,C1978&amp;"",'الطلاب'!$D$6:$D$505,B1978&amp;"")=0,"الطالب غير مسجل في المجموعة",""))</f>
        <v/>
      </c>
    </row>
    <row r="1979">
      <c r="A1979" s="13" t="n"/>
      <c r="B1979" s="5" t="n"/>
      <c r="C1979" s="5" t="n"/>
      <c r="D1979" s="5" t="n"/>
      <c r="E1979" s="5" t="n"/>
      <c r="F1979" s="6">
        <f>IF(C1979&amp;""="","",IFERROR(INDEX('الطلاب'!$B$6:$B$505,MATCH(C1979&amp;"",'الطلاب'!$A$6:$A$505,0))&amp;"","كود غير موجود"))</f>
        <v/>
      </c>
      <c r="G1979" s="6">
        <f>IF(OR(B1979&amp;""="",C1979&amp;""=""),"",IF(COUNTIFS('الطلاب'!$A$6:$A$505,C1979&amp;"",'الطلاب'!$D$6:$D$505,B1979&amp;"")=0,"الطالب غير مسجل في المجموعة",""))</f>
        <v/>
      </c>
    </row>
    <row r="1980">
      <c r="A1980" s="13" t="n"/>
      <c r="B1980" s="5" t="n"/>
      <c r="C1980" s="5" t="n"/>
      <c r="D1980" s="5" t="n"/>
      <c r="E1980" s="5" t="n"/>
      <c r="F1980" s="6">
        <f>IF(C1980&amp;""="","",IFERROR(INDEX('الطلاب'!$B$6:$B$505,MATCH(C1980&amp;"",'الطلاب'!$A$6:$A$505,0))&amp;"","كود غير موجود"))</f>
        <v/>
      </c>
      <c r="G1980" s="6">
        <f>IF(OR(B1980&amp;""="",C1980&amp;""=""),"",IF(COUNTIFS('الطلاب'!$A$6:$A$505,C1980&amp;"",'الطلاب'!$D$6:$D$505,B1980&amp;"")=0,"الطالب غير مسجل في المجموعة",""))</f>
        <v/>
      </c>
    </row>
    <row r="1981">
      <c r="A1981" s="13" t="n"/>
      <c r="B1981" s="5" t="n"/>
      <c r="C1981" s="5" t="n"/>
      <c r="D1981" s="5" t="n"/>
      <c r="E1981" s="5" t="n"/>
      <c r="F1981" s="6">
        <f>IF(C1981&amp;""="","",IFERROR(INDEX('الطلاب'!$B$6:$B$505,MATCH(C1981&amp;"",'الطلاب'!$A$6:$A$505,0))&amp;"","كود غير موجود"))</f>
        <v/>
      </c>
      <c r="G1981" s="6">
        <f>IF(OR(B1981&amp;""="",C1981&amp;""=""),"",IF(COUNTIFS('الطلاب'!$A$6:$A$505,C1981&amp;"",'الطلاب'!$D$6:$D$505,B1981&amp;"")=0,"الطالب غير مسجل في المجموعة",""))</f>
        <v/>
      </c>
    </row>
    <row r="1982">
      <c r="A1982" s="13" t="n"/>
      <c r="B1982" s="5" t="n"/>
      <c r="C1982" s="5" t="n"/>
      <c r="D1982" s="5" t="n"/>
      <c r="E1982" s="5" t="n"/>
      <c r="F1982" s="6">
        <f>IF(C1982&amp;""="","",IFERROR(INDEX('الطلاب'!$B$6:$B$505,MATCH(C1982&amp;"",'الطلاب'!$A$6:$A$505,0))&amp;"","كود غير موجود"))</f>
        <v/>
      </c>
      <c r="G1982" s="6">
        <f>IF(OR(B1982&amp;""="",C1982&amp;""=""),"",IF(COUNTIFS('الطلاب'!$A$6:$A$505,C1982&amp;"",'الطلاب'!$D$6:$D$505,B1982&amp;"")=0,"الطالب غير مسجل في المجموعة",""))</f>
        <v/>
      </c>
    </row>
    <row r="1983">
      <c r="A1983" s="13" t="n"/>
      <c r="B1983" s="5" t="n"/>
      <c r="C1983" s="5" t="n"/>
      <c r="D1983" s="5" t="n"/>
      <c r="E1983" s="5" t="n"/>
      <c r="F1983" s="6">
        <f>IF(C1983&amp;""="","",IFERROR(INDEX('الطلاب'!$B$6:$B$505,MATCH(C1983&amp;"",'الطلاب'!$A$6:$A$505,0))&amp;"","كود غير موجود"))</f>
        <v/>
      </c>
      <c r="G1983" s="6">
        <f>IF(OR(B1983&amp;""="",C1983&amp;""=""),"",IF(COUNTIFS('الطلاب'!$A$6:$A$505,C1983&amp;"",'الطلاب'!$D$6:$D$505,B1983&amp;"")=0,"الطالب غير مسجل في المجموعة",""))</f>
        <v/>
      </c>
    </row>
    <row r="1984">
      <c r="A1984" s="13" t="n"/>
      <c r="B1984" s="5" t="n"/>
      <c r="C1984" s="5" t="n"/>
      <c r="D1984" s="5" t="n"/>
      <c r="E1984" s="5" t="n"/>
      <c r="F1984" s="6">
        <f>IF(C1984&amp;""="","",IFERROR(INDEX('الطلاب'!$B$6:$B$505,MATCH(C1984&amp;"",'الطلاب'!$A$6:$A$505,0))&amp;"","كود غير موجود"))</f>
        <v/>
      </c>
      <c r="G1984" s="6">
        <f>IF(OR(B1984&amp;""="",C1984&amp;""=""),"",IF(COUNTIFS('الطلاب'!$A$6:$A$505,C1984&amp;"",'الطلاب'!$D$6:$D$505,B1984&amp;"")=0,"الطالب غير مسجل في المجموعة",""))</f>
        <v/>
      </c>
    </row>
    <row r="1985">
      <c r="A1985" s="13" t="n"/>
      <c r="B1985" s="5" t="n"/>
      <c r="C1985" s="5" t="n"/>
      <c r="D1985" s="5" t="n"/>
      <c r="E1985" s="5" t="n"/>
      <c r="F1985" s="6">
        <f>IF(C1985&amp;""="","",IFERROR(INDEX('الطلاب'!$B$6:$B$505,MATCH(C1985&amp;"",'الطلاب'!$A$6:$A$505,0))&amp;"","كود غير موجود"))</f>
        <v/>
      </c>
      <c r="G1985" s="6">
        <f>IF(OR(B1985&amp;""="",C1985&amp;""=""),"",IF(COUNTIFS('الطلاب'!$A$6:$A$505,C1985&amp;"",'الطلاب'!$D$6:$D$505,B1985&amp;"")=0,"الطالب غير مسجل في المجموعة",""))</f>
        <v/>
      </c>
    </row>
    <row r="1986">
      <c r="A1986" s="13" t="n"/>
      <c r="B1986" s="5" t="n"/>
      <c r="C1986" s="5" t="n"/>
      <c r="D1986" s="5" t="n"/>
      <c r="E1986" s="5" t="n"/>
      <c r="F1986" s="6">
        <f>IF(C1986&amp;""="","",IFERROR(INDEX('الطلاب'!$B$6:$B$505,MATCH(C1986&amp;"",'الطلاب'!$A$6:$A$505,0))&amp;"","كود غير موجود"))</f>
        <v/>
      </c>
      <c r="G1986" s="6">
        <f>IF(OR(B1986&amp;""="",C1986&amp;""=""),"",IF(COUNTIFS('الطلاب'!$A$6:$A$505,C1986&amp;"",'الطلاب'!$D$6:$D$505,B1986&amp;"")=0,"الطالب غير مسجل في المجموعة",""))</f>
        <v/>
      </c>
    </row>
    <row r="1987">
      <c r="A1987" s="13" t="n"/>
      <c r="B1987" s="5" t="n"/>
      <c r="C1987" s="5" t="n"/>
      <c r="D1987" s="5" t="n"/>
      <c r="E1987" s="5" t="n"/>
      <c r="F1987" s="6">
        <f>IF(C1987&amp;""="","",IFERROR(INDEX('الطلاب'!$B$6:$B$505,MATCH(C1987&amp;"",'الطلاب'!$A$6:$A$505,0))&amp;"","كود غير موجود"))</f>
        <v/>
      </c>
      <c r="G1987" s="6">
        <f>IF(OR(B1987&amp;""="",C1987&amp;""=""),"",IF(COUNTIFS('الطلاب'!$A$6:$A$505,C1987&amp;"",'الطلاب'!$D$6:$D$505,B1987&amp;"")=0,"الطالب غير مسجل في المجموعة",""))</f>
        <v/>
      </c>
    </row>
    <row r="1988">
      <c r="A1988" s="13" t="n"/>
      <c r="B1988" s="5" t="n"/>
      <c r="C1988" s="5" t="n"/>
      <c r="D1988" s="5" t="n"/>
      <c r="E1988" s="5" t="n"/>
      <c r="F1988" s="6">
        <f>IF(C1988&amp;""="","",IFERROR(INDEX('الطلاب'!$B$6:$B$505,MATCH(C1988&amp;"",'الطلاب'!$A$6:$A$505,0))&amp;"","كود غير موجود"))</f>
        <v/>
      </c>
      <c r="G1988" s="6">
        <f>IF(OR(B1988&amp;""="",C1988&amp;""=""),"",IF(COUNTIFS('الطلاب'!$A$6:$A$505,C1988&amp;"",'الطلاب'!$D$6:$D$505,B1988&amp;"")=0,"الطالب غير مسجل في المجموعة",""))</f>
        <v/>
      </c>
    </row>
    <row r="1989">
      <c r="A1989" s="13" t="n"/>
      <c r="B1989" s="5" t="n"/>
      <c r="C1989" s="5" t="n"/>
      <c r="D1989" s="5" t="n"/>
      <c r="E1989" s="5" t="n"/>
      <c r="F1989" s="6">
        <f>IF(C1989&amp;""="","",IFERROR(INDEX('الطلاب'!$B$6:$B$505,MATCH(C1989&amp;"",'الطلاب'!$A$6:$A$505,0))&amp;"","كود غير موجود"))</f>
        <v/>
      </c>
      <c r="G1989" s="6">
        <f>IF(OR(B1989&amp;""="",C1989&amp;""=""),"",IF(COUNTIFS('الطلاب'!$A$6:$A$505,C1989&amp;"",'الطلاب'!$D$6:$D$505,B1989&amp;"")=0,"الطالب غير مسجل في المجموعة",""))</f>
        <v/>
      </c>
    </row>
    <row r="1990">
      <c r="A1990" s="13" t="n"/>
      <c r="B1990" s="5" t="n"/>
      <c r="C1990" s="5" t="n"/>
      <c r="D1990" s="5" t="n"/>
      <c r="E1990" s="5" t="n"/>
      <c r="F1990" s="6">
        <f>IF(C1990&amp;""="","",IFERROR(INDEX('الطلاب'!$B$6:$B$505,MATCH(C1990&amp;"",'الطلاب'!$A$6:$A$505,0))&amp;"","كود غير موجود"))</f>
        <v/>
      </c>
      <c r="G1990" s="6">
        <f>IF(OR(B1990&amp;""="",C1990&amp;""=""),"",IF(COUNTIFS('الطلاب'!$A$6:$A$505,C1990&amp;"",'الطلاب'!$D$6:$D$505,B1990&amp;"")=0,"الطالب غير مسجل في المجموعة",""))</f>
        <v/>
      </c>
    </row>
    <row r="1991">
      <c r="A1991" s="13" t="n"/>
      <c r="B1991" s="5" t="n"/>
      <c r="C1991" s="5" t="n"/>
      <c r="D1991" s="5" t="n"/>
      <c r="E1991" s="5" t="n"/>
      <c r="F1991" s="6">
        <f>IF(C1991&amp;""="","",IFERROR(INDEX('الطلاب'!$B$6:$B$505,MATCH(C1991&amp;"",'الطلاب'!$A$6:$A$505,0))&amp;"","كود غير موجود"))</f>
        <v/>
      </c>
      <c r="G1991" s="6">
        <f>IF(OR(B1991&amp;""="",C1991&amp;""=""),"",IF(COUNTIFS('الطلاب'!$A$6:$A$505,C1991&amp;"",'الطلاب'!$D$6:$D$505,B1991&amp;"")=0,"الطالب غير مسجل في المجموعة",""))</f>
        <v/>
      </c>
    </row>
    <row r="1992">
      <c r="A1992" s="13" t="n"/>
      <c r="B1992" s="5" t="n"/>
      <c r="C1992" s="5" t="n"/>
      <c r="D1992" s="5" t="n"/>
      <c r="E1992" s="5" t="n"/>
      <c r="F1992" s="6">
        <f>IF(C1992&amp;""="","",IFERROR(INDEX('الطلاب'!$B$6:$B$505,MATCH(C1992&amp;"",'الطلاب'!$A$6:$A$505,0))&amp;"","كود غير موجود"))</f>
        <v/>
      </c>
      <c r="G1992" s="6">
        <f>IF(OR(B1992&amp;""="",C1992&amp;""=""),"",IF(COUNTIFS('الطلاب'!$A$6:$A$505,C1992&amp;"",'الطلاب'!$D$6:$D$505,B1992&amp;"")=0,"الطالب غير مسجل في المجموعة",""))</f>
        <v/>
      </c>
    </row>
    <row r="1993">
      <c r="A1993" s="13" t="n"/>
      <c r="B1993" s="5" t="n"/>
      <c r="C1993" s="5" t="n"/>
      <c r="D1993" s="5" t="n"/>
      <c r="E1993" s="5" t="n"/>
      <c r="F1993" s="6">
        <f>IF(C1993&amp;""="","",IFERROR(INDEX('الطلاب'!$B$6:$B$505,MATCH(C1993&amp;"",'الطلاب'!$A$6:$A$505,0))&amp;"","كود غير موجود"))</f>
        <v/>
      </c>
      <c r="G1993" s="6">
        <f>IF(OR(B1993&amp;""="",C1993&amp;""=""),"",IF(COUNTIFS('الطلاب'!$A$6:$A$505,C1993&amp;"",'الطلاب'!$D$6:$D$505,B1993&amp;"")=0,"الطالب غير مسجل في المجموعة",""))</f>
        <v/>
      </c>
    </row>
    <row r="1994">
      <c r="A1994" s="13" t="n"/>
      <c r="B1994" s="5" t="n"/>
      <c r="C1994" s="5" t="n"/>
      <c r="D1994" s="5" t="n"/>
      <c r="E1994" s="5" t="n"/>
      <c r="F1994" s="6">
        <f>IF(C1994&amp;""="","",IFERROR(INDEX('الطلاب'!$B$6:$B$505,MATCH(C1994&amp;"",'الطلاب'!$A$6:$A$505,0))&amp;"","كود غير موجود"))</f>
        <v/>
      </c>
      <c r="G1994" s="6">
        <f>IF(OR(B1994&amp;""="",C1994&amp;""=""),"",IF(COUNTIFS('الطلاب'!$A$6:$A$505,C1994&amp;"",'الطلاب'!$D$6:$D$505,B1994&amp;"")=0,"الطالب غير مسجل في المجموعة",""))</f>
        <v/>
      </c>
    </row>
    <row r="1995">
      <c r="A1995" s="13" t="n"/>
      <c r="B1995" s="5" t="n"/>
      <c r="C1995" s="5" t="n"/>
      <c r="D1995" s="5" t="n"/>
      <c r="E1995" s="5" t="n"/>
      <c r="F1995" s="6">
        <f>IF(C1995&amp;""="","",IFERROR(INDEX('الطلاب'!$B$6:$B$505,MATCH(C1995&amp;"",'الطلاب'!$A$6:$A$505,0))&amp;"","كود غير موجود"))</f>
        <v/>
      </c>
      <c r="G1995" s="6">
        <f>IF(OR(B1995&amp;""="",C1995&amp;""=""),"",IF(COUNTIFS('الطلاب'!$A$6:$A$505,C1995&amp;"",'الطلاب'!$D$6:$D$505,B1995&amp;"")=0,"الطالب غير مسجل في المجموعة",""))</f>
        <v/>
      </c>
    </row>
    <row r="1996">
      <c r="A1996" s="13" t="n"/>
      <c r="B1996" s="5" t="n"/>
      <c r="C1996" s="5" t="n"/>
      <c r="D1996" s="5" t="n"/>
      <c r="E1996" s="5" t="n"/>
      <c r="F1996" s="6">
        <f>IF(C1996&amp;""="","",IFERROR(INDEX('الطلاب'!$B$6:$B$505,MATCH(C1996&amp;"",'الطلاب'!$A$6:$A$505,0))&amp;"","كود غير موجود"))</f>
        <v/>
      </c>
      <c r="G1996" s="6">
        <f>IF(OR(B1996&amp;""="",C1996&amp;""=""),"",IF(COUNTIFS('الطلاب'!$A$6:$A$505,C1996&amp;"",'الطلاب'!$D$6:$D$505,B1996&amp;"")=0,"الطالب غير مسجل في المجموعة",""))</f>
        <v/>
      </c>
    </row>
    <row r="1997">
      <c r="A1997" s="13" t="n"/>
      <c r="B1997" s="5" t="n"/>
      <c r="C1997" s="5" t="n"/>
      <c r="D1997" s="5" t="n"/>
      <c r="E1997" s="5" t="n"/>
      <c r="F1997" s="6">
        <f>IF(C1997&amp;""="","",IFERROR(INDEX('الطلاب'!$B$6:$B$505,MATCH(C1997&amp;"",'الطلاب'!$A$6:$A$505,0))&amp;"","كود غير موجود"))</f>
        <v/>
      </c>
      <c r="G1997" s="6">
        <f>IF(OR(B1997&amp;""="",C1997&amp;""=""),"",IF(COUNTIFS('الطلاب'!$A$6:$A$505,C1997&amp;"",'الطلاب'!$D$6:$D$505,B1997&amp;"")=0,"الطالب غير مسجل في المجموعة",""))</f>
        <v/>
      </c>
    </row>
    <row r="1998">
      <c r="A1998" s="13" t="n"/>
      <c r="B1998" s="5" t="n"/>
      <c r="C1998" s="5" t="n"/>
      <c r="D1998" s="5" t="n"/>
      <c r="E1998" s="5" t="n"/>
      <c r="F1998" s="6">
        <f>IF(C1998&amp;""="","",IFERROR(INDEX('الطلاب'!$B$6:$B$505,MATCH(C1998&amp;"",'الطلاب'!$A$6:$A$505,0))&amp;"","كود غير موجود"))</f>
        <v/>
      </c>
      <c r="G1998" s="6">
        <f>IF(OR(B1998&amp;""="",C1998&amp;""=""),"",IF(COUNTIFS('الطلاب'!$A$6:$A$505,C1998&amp;"",'الطلاب'!$D$6:$D$505,B1998&amp;"")=0,"الطالب غير مسجل في المجموعة",""))</f>
        <v/>
      </c>
    </row>
    <row r="1999">
      <c r="A1999" s="13" t="n"/>
      <c r="B1999" s="5" t="n"/>
      <c r="C1999" s="5" t="n"/>
      <c r="D1999" s="5" t="n"/>
      <c r="E1999" s="5" t="n"/>
      <c r="F1999" s="6">
        <f>IF(C1999&amp;""="","",IFERROR(INDEX('الطلاب'!$B$6:$B$505,MATCH(C1999&amp;"",'الطلاب'!$A$6:$A$505,0))&amp;"","كود غير موجود"))</f>
        <v/>
      </c>
      <c r="G1999" s="6">
        <f>IF(OR(B1999&amp;""="",C1999&amp;""=""),"",IF(COUNTIFS('الطلاب'!$A$6:$A$505,C1999&amp;"",'الطلاب'!$D$6:$D$505,B1999&amp;"")=0,"الطالب غير مسجل في المجموعة",""))</f>
        <v/>
      </c>
    </row>
    <row r="2000">
      <c r="A2000" s="13" t="n"/>
      <c r="B2000" s="5" t="n"/>
      <c r="C2000" s="5" t="n"/>
      <c r="D2000" s="5" t="n"/>
      <c r="E2000" s="5" t="n"/>
      <c r="F2000" s="6">
        <f>IF(C2000&amp;""="","",IFERROR(INDEX('الطلاب'!$B$6:$B$505,MATCH(C2000&amp;"",'الطلاب'!$A$6:$A$505,0))&amp;"","كود غير موجود"))</f>
        <v/>
      </c>
      <c r="G2000" s="6">
        <f>IF(OR(B2000&amp;""="",C2000&amp;""=""),"",IF(COUNTIFS('الطلاب'!$A$6:$A$505,C2000&amp;"",'الطلاب'!$D$6:$D$505,B2000&amp;"")=0,"الطالب غير مسجل في المجموعة",""))</f>
        <v/>
      </c>
    </row>
    <row r="2001">
      <c r="A2001" s="13" t="n"/>
      <c r="B2001" s="5" t="n"/>
      <c r="C2001" s="5" t="n"/>
      <c r="D2001" s="5" t="n"/>
      <c r="E2001" s="5" t="n"/>
      <c r="F2001" s="6">
        <f>IF(C2001&amp;""="","",IFERROR(INDEX('الطلاب'!$B$6:$B$505,MATCH(C2001&amp;"",'الطلاب'!$A$6:$A$505,0))&amp;"","كود غير موجود"))</f>
        <v/>
      </c>
      <c r="G2001" s="6">
        <f>IF(OR(B2001&amp;""="",C2001&amp;""=""),"",IF(COUNTIFS('الطلاب'!$A$6:$A$505,C2001&amp;"",'الطلاب'!$D$6:$D$505,B2001&amp;"")=0,"الطالب غير مسجل في المجموعة",""))</f>
        <v/>
      </c>
    </row>
    <row r="2002">
      <c r="A2002" s="13" t="n"/>
      <c r="B2002" s="5" t="n"/>
      <c r="C2002" s="5" t="n"/>
      <c r="D2002" s="5" t="n"/>
      <c r="E2002" s="5" t="n"/>
      <c r="F2002" s="6">
        <f>IF(C2002&amp;""="","",IFERROR(INDEX('الطلاب'!$B$6:$B$505,MATCH(C2002&amp;"",'الطلاب'!$A$6:$A$505,0))&amp;"","كود غير موجود"))</f>
        <v/>
      </c>
      <c r="G2002" s="6">
        <f>IF(OR(B2002&amp;""="",C2002&amp;""=""),"",IF(COUNTIFS('الطلاب'!$A$6:$A$505,C2002&amp;"",'الطلاب'!$D$6:$D$505,B2002&amp;"")=0,"الطالب غير مسجل في المجموعة",""))</f>
        <v/>
      </c>
    </row>
    <row r="2003">
      <c r="A2003" s="13" t="n"/>
      <c r="B2003" s="5" t="n"/>
      <c r="C2003" s="5" t="n"/>
      <c r="D2003" s="5" t="n"/>
      <c r="E2003" s="5" t="n"/>
      <c r="F2003" s="6">
        <f>IF(C2003&amp;""="","",IFERROR(INDEX('الطلاب'!$B$6:$B$505,MATCH(C2003&amp;"",'الطلاب'!$A$6:$A$505,0))&amp;"","كود غير موجود"))</f>
        <v/>
      </c>
      <c r="G2003" s="6">
        <f>IF(OR(B2003&amp;""="",C2003&amp;""=""),"",IF(COUNTIFS('الطلاب'!$A$6:$A$505,C2003&amp;"",'الطلاب'!$D$6:$D$505,B2003&amp;"")=0,"الطالب غير مسجل في المجموعة",""))</f>
        <v/>
      </c>
    </row>
    <row r="2004">
      <c r="A2004" s="13" t="n"/>
      <c r="B2004" s="5" t="n"/>
      <c r="C2004" s="5" t="n"/>
      <c r="D2004" s="5" t="n"/>
      <c r="E2004" s="5" t="n"/>
      <c r="F2004" s="6">
        <f>IF(C2004&amp;""="","",IFERROR(INDEX('الطلاب'!$B$6:$B$505,MATCH(C2004&amp;"",'الطلاب'!$A$6:$A$505,0))&amp;"","كود غير موجود"))</f>
        <v/>
      </c>
      <c r="G2004" s="6">
        <f>IF(OR(B2004&amp;""="",C2004&amp;""=""),"",IF(COUNTIFS('الطلاب'!$A$6:$A$505,C2004&amp;"",'الطلاب'!$D$6:$D$505,B2004&amp;"")=0,"الطالب غير مسجل في المجموعة",""))</f>
        <v/>
      </c>
    </row>
    <row r="2005">
      <c r="A2005" s="13" t="n"/>
      <c r="B2005" s="5" t="n"/>
      <c r="C2005" s="5" t="n"/>
      <c r="D2005" s="5" t="n"/>
      <c r="E2005" s="5" t="n"/>
      <c r="F2005" s="6">
        <f>IF(C2005&amp;""="","",IFERROR(INDEX('الطلاب'!$B$6:$B$505,MATCH(C2005&amp;"",'الطلاب'!$A$6:$A$505,0))&amp;"","كود غير موجود"))</f>
        <v/>
      </c>
      <c r="G2005" s="6">
        <f>IF(OR(B2005&amp;""="",C2005&amp;""=""),"",IF(COUNTIFS('الطلاب'!$A$6:$A$505,C2005&amp;"",'الطلاب'!$D$6:$D$505,B2005&amp;"")=0,"الطالب غير مسجل في المجموعة",""))</f>
        <v/>
      </c>
    </row>
    <row r="2006">
      <c r="A2006" s="13" t="n"/>
      <c r="B2006" s="5" t="n"/>
      <c r="C2006" s="5" t="n"/>
      <c r="D2006" s="5" t="n"/>
      <c r="E2006" s="5" t="n"/>
      <c r="F2006" s="6">
        <f>IF(C2006&amp;""="","",IFERROR(INDEX('الطلاب'!$B$6:$B$505,MATCH(C2006&amp;"",'الطلاب'!$A$6:$A$505,0))&amp;"","كود غير موجود"))</f>
        <v/>
      </c>
      <c r="G2006" s="6">
        <f>IF(OR(B2006&amp;""="",C2006&amp;""=""),"",IF(COUNTIFS('الطلاب'!$A$6:$A$505,C2006&amp;"",'الطلاب'!$D$6:$D$505,B2006&amp;"")=0,"الطالب غير مسجل في المجموعة",""))</f>
        <v/>
      </c>
    </row>
    <row r="2007">
      <c r="A2007" s="13" t="n"/>
      <c r="B2007" s="5" t="n"/>
      <c r="C2007" s="5" t="n"/>
      <c r="D2007" s="5" t="n"/>
      <c r="E2007" s="5" t="n"/>
      <c r="F2007" s="6">
        <f>IF(C2007&amp;""="","",IFERROR(INDEX('الطلاب'!$B$6:$B$505,MATCH(C2007&amp;"",'الطلاب'!$A$6:$A$505,0))&amp;"","كود غير موجود"))</f>
        <v/>
      </c>
      <c r="G2007" s="6">
        <f>IF(OR(B2007&amp;""="",C2007&amp;""=""),"",IF(COUNTIFS('الطلاب'!$A$6:$A$505,C2007&amp;"",'الطلاب'!$D$6:$D$505,B2007&amp;"")=0,"الطالب غير مسجل في المجموعة",""))</f>
        <v/>
      </c>
    </row>
    <row r="2008">
      <c r="A2008" s="13" t="n"/>
      <c r="B2008" s="5" t="n"/>
      <c r="C2008" s="5" t="n"/>
      <c r="D2008" s="5" t="n"/>
      <c r="E2008" s="5" t="n"/>
      <c r="F2008" s="6">
        <f>IF(C2008&amp;""="","",IFERROR(INDEX('الطلاب'!$B$6:$B$505,MATCH(C2008&amp;"",'الطلاب'!$A$6:$A$505,0))&amp;"","كود غير موجود"))</f>
        <v/>
      </c>
      <c r="G2008" s="6">
        <f>IF(OR(B2008&amp;""="",C2008&amp;""=""),"",IF(COUNTIFS('الطلاب'!$A$6:$A$505,C2008&amp;"",'الطلاب'!$D$6:$D$505,B2008&amp;"")=0,"الطالب غير مسجل في المجموعة",""))</f>
        <v/>
      </c>
    </row>
    <row r="2009">
      <c r="A2009" s="13" t="n"/>
      <c r="B2009" s="5" t="n"/>
      <c r="C2009" s="5" t="n"/>
      <c r="D2009" s="5" t="n"/>
      <c r="E2009" s="5" t="n"/>
      <c r="F2009" s="6">
        <f>IF(C2009&amp;""="","",IFERROR(INDEX('الطلاب'!$B$6:$B$505,MATCH(C2009&amp;"",'الطلاب'!$A$6:$A$505,0))&amp;"","كود غير موجود"))</f>
        <v/>
      </c>
      <c r="G2009" s="6">
        <f>IF(OR(B2009&amp;""="",C2009&amp;""=""),"",IF(COUNTIFS('الطلاب'!$A$6:$A$505,C2009&amp;"",'الطلاب'!$D$6:$D$505,B2009&amp;"")=0,"الطالب غير مسجل في المجموعة",""))</f>
        <v/>
      </c>
    </row>
    <row r="2010">
      <c r="A2010" s="13" t="n"/>
      <c r="B2010" s="5" t="n"/>
      <c r="C2010" s="5" t="n"/>
      <c r="D2010" s="5" t="n"/>
      <c r="E2010" s="5" t="n"/>
      <c r="F2010" s="6">
        <f>IF(C2010&amp;""="","",IFERROR(INDEX('الطلاب'!$B$6:$B$505,MATCH(C2010&amp;"",'الطلاب'!$A$6:$A$505,0))&amp;"","كود غير موجود"))</f>
        <v/>
      </c>
      <c r="G2010" s="6">
        <f>IF(OR(B2010&amp;""="",C2010&amp;""=""),"",IF(COUNTIFS('الطلاب'!$A$6:$A$505,C2010&amp;"",'الطلاب'!$D$6:$D$505,B2010&amp;"")=0,"الطالب غير مسجل في المجموعة",""))</f>
        <v/>
      </c>
    </row>
    <row r="2011">
      <c r="A2011" s="13" t="n"/>
      <c r="B2011" s="5" t="n"/>
      <c r="C2011" s="5" t="n"/>
      <c r="D2011" s="5" t="n"/>
      <c r="E2011" s="5" t="n"/>
      <c r="F2011" s="6">
        <f>IF(C2011&amp;""="","",IFERROR(INDEX('الطلاب'!$B$6:$B$505,MATCH(C2011&amp;"",'الطلاب'!$A$6:$A$505,0))&amp;"","كود غير موجود"))</f>
        <v/>
      </c>
      <c r="G2011" s="6">
        <f>IF(OR(B2011&amp;""="",C2011&amp;""=""),"",IF(COUNTIFS('الطلاب'!$A$6:$A$505,C2011&amp;"",'الطلاب'!$D$6:$D$505,B2011&amp;"")=0,"الطالب غير مسجل في المجموعة",""))</f>
        <v/>
      </c>
    </row>
    <row r="2012">
      <c r="A2012" s="13" t="n"/>
      <c r="B2012" s="5" t="n"/>
      <c r="C2012" s="5" t="n"/>
      <c r="D2012" s="5" t="n"/>
      <c r="E2012" s="5" t="n"/>
      <c r="F2012" s="6">
        <f>IF(C2012&amp;""="","",IFERROR(INDEX('الطلاب'!$B$6:$B$505,MATCH(C2012&amp;"",'الطلاب'!$A$6:$A$505,0))&amp;"","كود غير موجود"))</f>
        <v/>
      </c>
      <c r="G2012" s="6">
        <f>IF(OR(B2012&amp;""="",C2012&amp;""=""),"",IF(COUNTIFS('الطلاب'!$A$6:$A$505,C2012&amp;"",'الطلاب'!$D$6:$D$505,B2012&amp;"")=0,"الطالب غير مسجل في المجموعة",""))</f>
        <v/>
      </c>
    </row>
    <row r="2013">
      <c r="A2013" s="13" t="n"/>
      <c r="B2013" s="5" t="n"/>
      <c r="C2013" s="5" t="n"/>
      <c r="D2013" s="5" t="n"/>
      <c r="E2013" s="5" t="n"/>
      <c r="F2013" s="6">
        <f>IF(C2013&amp;""="","",IFERROR(INDEX('الطلاب'!$B$6:$B$505,MATCH(C2013&amp;"",'الطلاب'!$A$6:$A$505,0))&amp;"","كود غير موجود"))</f>
        <v/>
      </c>
      <c r="G2013" s="6">
        <f>IF(OR(B2013&amp;""="",C2013&amp;""=""),"",IF(COUNTIFS('الطلاب'!$A$6:$A$505,C2013&amp;"",'الطلاب'!$D$6:$D$505,B2013&amp;"")=0,"الطالب غير مسجل في المجموعة",""))</f>
        <v/>
      </c>
    </row>
    <row r="2014">
      <c r="A2014" s="13" t="n"/>
      <c r="B2014" s="5" t="n"/>
      <c r="C2014" s="5" t="n"/>
      <c r="D2014" s="5" t="n"/>
      <c r="E2014" s="5" t="n"/>
      <c r="F2014" s="6">
        <f>IF(C2014&amp;""="","",IFERROR(INDEX('الطلاب'!$B$6:$B$505,MATCH(C2014&amp;"",'الطلاب'!$A$6:$A$505,0))&amp;"","كود غير موجود"))</f>
        <v/>
      </c>
      <c r="G2014" s="6">
        <f>IF(OR(B2014&amp;""="",C2014&amp;""=""),"",IF(COUNTIFS('الطلاب'!$A$6:$A$505,C2014&amp;"",'الطلاب'!$D$6:$D$505,B2014&amp;"")=0,"الطالب غير مسجل في المجموعة",""))</f>
        <v/>
      </c>
    </row>
    <row r="2015">
      <c r="A2015" s="13" t="n"/>
      <c r="B2015" s="5" t="n"/>
      <c r="C2015" s="5" t="n"/>
      <c r="D2015" s="5" t="n"/>
      <c r="E2015" s="5" t="n"/>
      <c r="F2015" s="6">
        <f>IF(C2015&amp;""="","",IFERROR(INDEX('الطلاب'!$B$6:$B$505,MATCH(C2015&amp;"",'الطلاب'!$A$6:$A$505,0))&amp;"","كود غير موجود"))</f>
        <v/>
      </c>
      <c r="G2015" s="6">
        <f>IF(OR(B2015&amp;""="",C2015&amp;""=""),"",IF(COUNTIFS('الطلاب'!$A$6:$A$505,C2015&amp;"",'الطلاب'!$D$6:$D$505,B2015&amp;"")=0,"الطالب غير مسجل في المجموعة",""))</f>
        <v/>
      </c>
    </row>
    <row r="2016">
      <c r="A2016" s="13" t="n"/>
      <c r="B2016" s="5" t="n"/>
      <c r="C2016" s="5" t="n"/>
      <c r="D2016" s="5" t="n"/>
      <c r="E2016" s="5" t="n"/>
      <c r="F2016" s="6">
        <f>IF(C2016&amp;""="","",IFERROR(INDEX('الطلاب'!$B$6:$B$505,MATCH(C2016&amp;"",'الطلاب'!$A$6:$A$505,0))&amp;"","كود غير موجود"))</f>
        <v/>
      </c>
      <c r="G2016" s="6">
        <f>IF(OR(B2016&amp;""="",C2016&amp;""=""),"",IF(COUNTIFS('الطلاب'!$A$6:$A$505,C2016&amp;"",'الطلاب'!$D$6:$D$505,B2016&amp;"")=0,"الطالب غير مسجل في المجموعة",""))</f>
        <v/>
      </c>
    </row>
    <row r="2017">
      <c r="A2017" s="13" t="n"/>
      <c r="B2017" s="5" t="n"/>
      <c r="C2017" s="5" t="n"/>
      <c r="D2017" s="5" t="n"/>
      <c r="E2017" s="5" t="n"/>
      <c r="F2017" s="6">
        <f>IF(C2017&amp;""="","",IFERROR(INDEX('الطلاب'!$B$6:$B$505,MATCH(C2017&amp;"",'الطلاب'!$A$6:$A$505,0))&amp;"","كود غير موجود"))</f>
        <v/>
      </c>
      <c r="G2017" s="6">
        <f>IF(OR(B2017&amp;""="",C2017&amp;""=""),"",IF(COUNTIFS('الطلاب'!$A$6:$A$505,C2017&amp;"",'الطلاب'!$D$6:$D$505,B2017&amp;"")=0,"الطالب غير مسجل في المجموعة",""))</f>
        <v/>
      </c>
    </row>
    <row r="2018">
      <c r="A2018" s="13" t="n"/>
      <c r="B2018" s="5" t="n"/>
      <c r="C2018" s="5" t="n"/>
      <c r="D2018" s="5" t="n"/>
      <c r="E2018" s="5" t="n"/>
      <c r="F2018" s="6">
        <f>IF(C2018&amp;""="","",IFERROR(INDEX('الطلاب'!$B$6:$B$505,MATCH(C2018&amp;"",'الطلاب'!$A$6:$A$505,0))&amp;"","كود غير موجود"))</f>
        <v/>
      </c>
      <c r="G2018" s="6">
        <f>IF(OR(B2018&amp;""="",C2018&amp;""=""),"",IF(COUNTIFS('الطلاب'!$A$6:$A$505,C2018&amp;"",'الطلاب'!$D$6:$D$505,B2018&amp;"")=0,"الطالب غير مسجل في المجموعة",""))</f>
        <v/>
      </c>
    </row>
    <row r="2019">
      <c r="A2019" s="13" t="n"/>
      <c r="B2019" s="5" t="n"/>
      <c r="C2019" s="5" t="n"/>
      <c r="D2019" s="5" t="n"/>
      <c r="E2019" s="5" t="n"/>
      <c r="F2019" s="6">
        <f>IF(C2019&amp;""="","",IFERROR(INDEX('الطلاب'!$B$6:$B$505,MATCH(C2019&amp;"",'الطلاب'!$A$6:$A$505,0))&amp;"","كود غير موجود"))</f>
        <v/>
      </c>
      <c r="G2019" s="6">
        <f>IF(OR(B2019&amp;""="",C2019&amp;""=""),"",IF(COUNTIFS('الطلاب'!$A$6:$A$505,C2019&amp;"",'الطلاب'!$D$6:$D$505,B2019&amp;"")=0,"الطالب غير مسجل في المجموعة",""))</f>
        <v/>
      </c>
    </row>
    <row r="2020">
      <c r="A2020" s="13" t="n"/>
      <c r="B2020" s="5" t="n"/>
      <c r="C2020" s="5" t="n"/>
      <c r="D2020" s="5" t="n"/>
      <c r="E2020" s="5" t="n"/>
      <c r="F2020" s="6">
        <f>IF(C2020&amp;""="","",IFERROR(INDEX('الطلاب'!$B$6:$B$505,MATCH(C2020&amp;"",'الطلاب'!$A$6:$A$505,0))&amp;"","كود غير موجود"))</f>
        <v/>
      </c>
      <c r="G2020" s="6">
        <f>IF(OR(B2020&amp;""="",C2020&amp;""=""),"",IF(COUNTIFS('الطلاب'!$A$6:$A$505,C2020&amp;"",'الطلاب'!$D$6:$D$505,B2020&amp;"")=0,"الطالب غير مسجل في المجموعة",""))</f>
        <v/>
      </c>
    </row>
    <row r="2021">
      <c r="A2021" s="13" t="n"/>
      <c r="B2021" s="5" t="n"/>
      <c r="C2021" s="5" t="n"/>
      <c r="D2021" s="5" t="n"/>
      <c r="E2021" s="5" t="n"/>
      <c r="F2021" s="6">
        <f>IF(C2021&amp;""="","",IFERROR(INDEX('الطلاب'!$B$6:$B$505,MATCH(C2021&amp;"",'الطلاب'!$A$6:$A$505,0))&amp;"","كود غير موجود"))</f>
        <v/>
      </c>
      <c r="G2021" s="6">
        <f>IF(OR(B2021&amp;""="",C2021&amp;""=""),"",IF(COUNTIFS('الطلاب'!$A$6:$A$505,C2021&amp;"",'الطلاب'!$D$6:$D$505,B2021&amp;"")=0,"الطالب غير مسجل في المجموعة",""))</f>
        <v/>
      </c>
    </row>
    <row r="2022">
      <c r="A2022" s="13" t="n"/>
      <c r="B2022" s="5" t="n"/>
      <c r="C2022" s="5" t="n"/>
      <c r="D2022" s="5" t="n"/>
      <c r="E2022" s="5" t="n"/>
      <c r="F2022" s="6">
        <f>IF(C2022&amp;""="","",IFERROR(INDEX('الطلاب'!$B$6:$B$505,MATCH(C2022&amp;"",'الطلاب'!$A$6:$A$505,0))&amp;"","كود غير موجود"))</f>
        <v/>
      </c>
      <c r="G2022" s="6">
        <f>IF(OR(B2022&amp;""="",C2022&amp;""=""),"",IF(COUNTIFS('الطلاب'!$A$6:$A$505,C2022&amp;"",'الطلاب'!$D$6:$D$505,B2022&amp;"")=0,"الطالب غير مسجل في المجموعة",""))</f>
        <v/>
      </c>
    </row>
    <row r="2023">
      <c r="A2023" s="13" t="n"/>
      <c r="B2023" s="5" t="n"/>
      <c r="C2023" s="5" t="n"/>
      <c r="D2023" s="5" t="n"/>
      <c r="E2023" s="5" t="n"/>
      <c r="F2023" s="6">
        <f>IF(C2023&amp;""="","",IFERROR(INDEX('الطلاب'!$B$6:$B$505,MATCH(C2023&amp;"",'الطلاب'!$A$6:$A$505,0))&amp;"","كود غير موجود"))</f>
        <v/>
      </c>
      <c r="G2023" s="6">
        <f>IF(OR(B2023&amp;""="",C2023&amp;""=""),"",IF(COUNTIFS('الطلاب'!$A$6:$A$505,C2023&amp;"",'الطلاب'!$D$6:$D$505,B2023&amp;"")=0,"الطالب غير مسجل في المجموعة",""))</f>
        <v/>
      </c>
    </row>
    <row r="2024">
      <c r="A2024" s="13" t="n"/>
      <c r="B2024" s="5" t="n"/>
      <c r="C2024" s="5" t="n"/>
      <c r="D2024" s="5" t="n"/>
      <c r="E2024" s="5" t="n"/>
      <c r="F2024" s="6">
        <f>IF(C2024&amp;""="","",IFERROR(INDEX('الطلاب'!$B$6:$B$505,MATCH(C2024&amp;"",'الطلاب'!$A$6:$A$505,0))&amp;"","كود غير موجود"))</f>
        <v/>
      </c>
      <c r="G2024" s="6">
        <f>IF(OR(B2024&amp;""="",C2024&amp;""=""),"",IF(COUNTIFS('الطلاب'!$A$6:$A$505,C2024&amp;"",'الطلاب'!$D$6:$D$505,B2024&amp;"")=0,"الطالب غير مسجل في المجموعة",""))</f>
        <v/>
      </c>
    </row>
    <row r="2025">
      <c r="A2025" s="13" t="n"/>
      <c r="B2025" s="5" t="n"/>
      <c r="C2025" s="5" t="n"/>
      <c r="D2025" s="5" t="n"/>
      <c r="E2025" s="5" t="n"/>
      <c r="F2025" s="6">
        <f>IF(C2025&amp;""="","",IFERROR(INDEX('الطلاب'!$B$6:$B$505,MATCH(C2025&amp;"",'الطلاب'!$A$6:$A$505,0))&amp;"","كود غير موجود"))</f>
        <v/>
      </c>
      <c r="G2025" s="6">
        <f>IF(OR(B2025&amp;""="",C2025&amp;""=""),"",IF(COUNTIFS('الطلاب'!$A$6:$A$505,C2025&amp;"",'الطلاب'!$D$6:$D$505,B2025&amp;"")=0,"الطالب غير مسجل في المجموعة",""))</f>
        <v/>
      </c>
    </row>
    <row r="2026">
      <c r="A2026" s="13" t="n"/>
      <c r="B2026" s="5" t="n"/>
      <c r="C2026" s="5" t="n"/>
      <c r="D2026" s="5" t="n"/>
      <c r="E2026" s="5" t="n"/>
      <c r="F2026" s="6">
        <f>IF(C2026&amp;""="","",IFERROR(INDEX('الطلاب'!$B$6:$B$505,MATCH(C2026&amp;"",'الطلاب'!$A$6:$A$505,0))&amp;"","كود غير موجود"))</f>
        <v/>
      </c>
      <c r="G2026" s="6">
        <f>IF(OR(B2026&amp;""="",C2026&amp;""=""),"",IF(COUNTIFS('الطلاب'!$A$6:$A$505,C2026&amp;"",'الطلاب'!$D$6:$D$505,B2026&amp;"")=0,"الطالب غير مسجل في المجموعة",""))</f>
        <v/>
      </c>
    </row>
    <row r="2027">
      <c r="A2027" s="13" t="n"/>
      <c r="B2027" s="5" t="n"/>
      <c r="C2027" s="5" t="n"/>
      <c r="D2027" s="5" t="n"/>
      <c r="E2027" s="5" t="n"/>
      <c r="F2027" s="6">
        <f>IF(C2027&amp;""="","",IFERROR(INDEX('الطلاب'!$B$6:$B$505,MATCH(C2027&amp;"",'الطلاب'!$A$6:$A$505,0))&amp;"","كود غير موجود"))</f>
        <v/>
      </c>
      <c r="G2027" s="6">
        <f>IF(OR(B2027&amp;""="",C2027&amp;""=""),"",IF(COUNTIFS('الطلاب'!$A$6:$A$505,C2027&amp;"",'الطلاب'!$D$6:$D$505,B2027&amp;"")=0,"الطالب غير مسجل في المجموعة",""))</f>
        <v/>
      </c>
    </row>
    <row r="2028">
      <c r="A2028" s="13" t="n"/>
      <c r="B2028" s="5" t="n"/>
      <c r="C2028" s="5" t="n"/>
      <c r="D2028" s="5" t="n"/>
      <c r="E2028" s="5" t="n"/>
      <c r="F2028" s="6">
        <f>IF(C2028&amp;""="","",IFERROR(INDEX('الطلاب'!$B$6:$B$505,MATCH(C2028&amp;"",'الطلاب'!$A$6:$A$505,0))&amp;"","كود غير موجود"))</f>
        <v/>
      </c>
      <c r="G2028" s="6">
        <f>IF(OR(B2028&amp;""="",C2028&amp;""=""),"",IF(COUNTIFS('الطلاب'!$A$6:$A$505,C2028&amp;"",'الطلاب'!$D$6:$D$505,B2028&amp;"")=0,"الطالب غير مسجل في المجموعة",""))</f>
        <v/>
      </c>
    </row>
    <row r="2029">
      <c r="A2029" s="13" t="n"/>
      <c r="B2029" s="5" t="n"/>
      <c r="C2029" s="5" t="n"/>
      <c r="D2029" s="5" t="n"/>
      <c r="E2029" s="5" t="n"/>
      <c r="F2029" s="6">
        <f>IF(C2029&amp;""="","",IFERROR(INDEX('الطلاب'!$B$6:$B$505,MATCH(C2029&amp;"",'الطلاب'!$A$6:$A$505,0))&amp;"","كود غير موجود"))</f>
        <v/>
      </c>
      <c r="G2029" s="6">
        <f>IF(OR(B2029&amp;""="",C2029&amp;""=""),"",IF(COUNTIFS('الطلاب'!$A$6:$A$505,C2029&amp;"",'الطلاب'!$D$6:$D$505,B2029&amp;"")=0,"الطالب غير مسجل في المجموعة",""))</f>
        <v/>
      </c>
    </row>
    <row r="2030">
      <c r="A2030" s="13" t="n"/>
      <c r="B2030" s="5" t="n"/>
      <c r="C2030" s="5" t="n"/>
      <c r="D2030" s="5" t="n"/>
      <c r="E2030" s="5" t="n"/>
      <c r="F2030" s="6">
        <f>IF(C2030&amp;""="","",IFERROR(INDEX('الطلاب'!$B$6:$B$505,MATCH(C2030&amp;"",'الطلاب'!$A$6:$A$505,0))&amp;"","كود غير موجود"))</f>
        <v/>
      </c>
      <c r="G2030" s="6">
        <f>IF(OR(B2030&amp;""="",C2030&amp;""=""),"",IF(COUNTIFS('الطلاب'!$A$6:$A$505,C2030&amp;"",'الطلاب'!$D$6:$D$505,B2030&amp;"")=0,"الطالب غير مسجل في المجموعة",""))</f>
        <v/>
      </c>
    </row>
    <row r="2031">
      <c r="A2031" s="13" t="n"/>
      <c r="B2031" s="5" t="n"/>
      <c r="C2031" s="5" t="n"/>
      <c r="D2031" s="5" t="n"/>
      <c r="E2031" s="5" t="n"/>
      <c r="F2031" s="6">
        <f>IF(C2031&amp;""="","",IFERROR(INDEX('الطلاب'!$B$6:$B$505,MATCH(C2031&amp;"",'الطلاب'!$A$6:$A$505,0))&amp;"","كود غير موجود"))</f>
        <v/>
      </c>
      <c r="G2031" s="6">
        <f>IF(OR(B2031&amp;""="",C2031&amp;""=""),"",IF(COUNTIFS('الطلاب'!$A$6:$A$505,C2031&amp;"",'الطلاب'!$D$6:$D$505,B2031&amp;"")=0,"الطالب غير مسجل في المجموعة",""))</f>
        <v/>
      </c>
    </row>
    <row r="2032">
      <c r="A2032" s="13" t="n"/>
      <c r="B2032" s="5" t="n"/>
      <c r="C2032" s="5" t="n"/>
      <c r="D2032" s="5" t="n"/>
      <c r="E2032" s="5" t="n"/>
      <c r="F2032" s="6">
        <f>IF(C2032&amp;""="","",IFERROR(INDEX('الطلاب'!$B$6:$B$505,MATCH(C2032&amp;"",'الطلاب'!$A$6:$A$505,0))&amp;"","كود غير موجود"))</f>
        <v/>
      </c>
      <c r="G2032" s="6">
        <f>IF(OR(B2032&amp;""="",C2032&amp;""=""),"",IF(COUNTIFS('الطلاب'!$A$6:$A$505,C2032&amp;"",'الطلاب'!$D$6:$D$505,B2032&amp;"")=0,"الطالب غير مسجل في المجموعة",""))</f>
        <v/>
      </c>
    </row>
    <row r="2033">
      <c r="A2033" s="13" t="n"/>
      <c r="B2033" s="5" t="n"/>
      <c r="C2033" s="5" t="n"/>
      <c r="D2033" s="5" t="n"/>
      <c r="E2033" s="5" t="n"/>
      <c r="F2033" s="6">
        <f>IF(C2033&amp;""="","",IFERROR(INDEX('الطلاب'!$B$6:$B$505,MATCH(C2033&amp;"",'الطلاب'!$A$6:$A$505,0))&amp;"","كود غير موجود"))</f>
        <v/>
      </c>
      <c r="G2033" s="6">
        <f>IF(OR(B2033&amp;""="",C2033&amp;""=""),"",IF(COUNTIFS('الطلاب'!$A$6:$A$505,C2033&amp;"",'الطلاب'!$D$6:$D$505,B2033&amp;"")=0,"الطالب غير مسجل في المجموعة",""))</f>
        <v/>
      </c>
    </row>
    <row r="2034">
      <c r="A2034" s="13" t="n"/>
      <c r="B2034" s="5" t="n"/>
      <c r="C2034" s="5" t="n"/>
      <c r="D2034" s="5" t="n"/>
      <c r="E2034" s="5" t="n"/>
      <c r="F2034" s="6">
        <f>IF(C2034&amp;""="","",IFERROR(INDEX('الطلاب'!$B$6:$B$505,MATCH(C2034&amp;"",'الطلاب'!$A$6:$A$505,0))&amp;"","كود غير موجود"))</f>
        <v/>
      </c>
      <c r="G2034" s="6">
        <f>IF(OR(B2034&amp;""="",C2034&amp;""=""),"",IF(COUNTIFS('الطلاب'!$A$6:$A$505,C2034&amp;"",'الطلاب'!$D$6:$D$505,B2034&amp;"")=0,"الطالب غير مسجل في المجموعة",""))</f>
        <v/>
      </c>
    </row>
    <row r="2035">
      <c r="A2035" s="13" t="n"/>
      <c r="B2035" s="5" t="n"/>
      <c r="C2035" s="5" t="n"/>
      <c r="D2035" s="5" t="n"/>
      <c r="E2035" s="5" t="n"/>
      <c r="F2035" s="6">
        <f>IF(C2035&amp;""="","",IFERROR(INDEX('الطلاب'!$B$6:$B$505,MATCH(C2035&amp;"",'الطلاب'!$A$6:$A$505,0))&amp;"","كود غير موجود"))</f>
        <v/>
      </c>
      <c r="G2035" s="6">
        <f>IF(OR(B2035&amp;""="",C2035&amp;""=""),"",IF(COUNTIFS('الطلاب'!$A$6:$A$505,C2035&amp;"",'الطلاب'!$D$6:$D$505,B2035&amp;"")=0,"الطالب غير مسجل في المجموعة",""))</f>
        <v/>
      </c>
    </row>
    <row r="2036">
      <c r="A2036" s="13" t="n"/>
      <c r="B2036" s="5" t="n"/>
      <c r="C2036" s="5" t="n"/>
      <c r="D2036" s="5" t="n"/>
      <c r="E2036" s="5" t="n"/>
      <c r="F2036" s="6">
        <f>IF(C2036&amp;""="","",IFERROR(INDEX('الطلاب'!$B$6:$B$505,MATCH(C2036&amp;"",'الطلاب'!$A$6:$A$505,0))&amp;"","كود غير موجود"))</f>
        <v/>
      </c>
      <c r="G2036" s="6">
        <f>IF(OR(B2036&amp;""="",C2036&amp;""=""),"",IF(COUNTIFS('الطلاب'!$A$6:$A$505,C2036&amp;"",'الطلاب'!$D$6:$D$505,B2036&amp;"")=0,"الطالب غير مسجل في المجموعة",""))</f>
        <v/>
      </c>
    </row>
    <row r="2037">
      <c r="A2037" s="13" t="n"/>
      <c r="B2037" s="5" t="n"/>
      <c r="C2037" s="5" t="n"/>
      <c r="D2037" s="5" t="n"/>
      <c r="E2037" s="5" t="n"/>
      <c r="F2037" s="6">
        <f>IF(C2037&amp;""="","",IFERROR(INDEX('الطلاب'!$B$6:$B$505,MATCH(C2037&amp;"",'الطلاب'!$A$6:$A$505,0))&amp;"","كود غير موجود"))</f>
        <v/>
      </c>
      <c r="G2037" s="6">
        <f>IF(OR(B2037&amp;""="",C2037&amp;""=""),"",IF(COUNTIFS('الطلاب'!$A$6:$A$505,C2037&amp;"",'الطلاب'!$D$6:$D$505,B2037&amp;"")=0,"الطالب غير مسجل في المجموعة",""))</f>
        <v/>
      </c>
    </row>
    <row r="2038">
      <c r="A2038" s="13" t="n"/>
      <c r="B2038" s="5" t="n"/>
      <c r="C2038" s="5" t="n"/>
      <c r="D2038" s="5" t="n"/>
      <c r="E2038" s="5" t="n"/>
      <c r="F2038" s="6">
        <f>IF(C2038&amp;""="","",IFERROR(INDEX('الطلاب'!$B$6:$B$505,MATCH(C2038&amp;"",'الطلاب'!$A$6:$A$505,0))&amp;"","كود غير موجود"))</f>
        <v/>
      </c>
      <c r="G2038" s="6">
        <f>IF(OR(B2038&amp;""="",C2038&amp;""=""),"",IF(COUNTIFS('الطلاب'!$A$6:$A$505,C2038&amp;"",'الطلاب'!$D$6:$D$505,B2038&amp;"")=0,"الطالب غير مسجل في المجموعة",""))</f>
        <v/>
      </c>
    </row>
    <row r="2039">
      <c r="A2039" s="13" t="n"/>
      <c r="B2039" s="5" t="n"/>
      <c r="C2039" s="5" t="n"/>
      <c r="D2039" s="5" t="n"/>
      <c r="E2039" s="5" t="n"/>
      <c r="F2039" s="6">
        <f>IF(C2039&amp;""="","",IFERROR(INDEX('الطلاب'!$B$6:$B$505,MATCH(C2039&amp;"",'الطلاب'!$A$6:$A$505,0))&amp;"","كود غير موجود"))</f>
        <v/>
      </c>
      <c r="G2039" s="6">
        <f>IF(OR(B2039&amp;""="",C2039&amp;""=""),"",IF(COUNTIFS('الطلاب'!$A$6:$A$505,C2039&amp;"",'الطلاب'!$D$6:$D$505,B2039&amp;"")=0,"الطالب غير مسجل في المجموعة",""))</f>
        <v/>
      </c>
    </row>
    <row r="2040">
      <c r="A2040" s="13" t="n"/>
      <c r="B2040" s="5" t="n"/>
      <c r="C2040" s="5" t="n"/>
      <c r="D2040" s="5" t="n"/>
      <c r="E2040" s="5" t="n"/>
      <c r="F2040" s="6">
        <f>IF(C2040&amp;""="","",IFERROR(INDEX('الطلاب'!$B$6:$B$505,MATCH(C2040&amp;"",'الطلاب'!$A$6:$A$505,0))&amp;"","كود غير موجود"))</f>
        <v/>
      </c>
      <c r="G2040" s="6">
        <f>IF(OR(B2040&amp;""="",C2040&amp;""=""),"",IF(COUNTIFS('الطلاب'!$A$6:$A$505,C2040&amp;"",'الطلاب'!$D$6:$D$505,B2040&amp;"")=0,"الطالب غير مسجل في المجموعة",""))</f>
        <v/>
      </c>
    </row>
    <row r="2041">
      <c r="A2041" s="13" t="n"/>
      <c r="B2041" s="5" t="n"/>
      <c r="C2041" s="5" t="n"/>
      <c r="D2041" s="5" t="n"/>
      <c r="E2041" s="5" t="n"/>
      <c r="F2041" s="6">
        <f>IF(C2041&amp;""="","",IFERROR(INDEX('الطلاب'!$B$6:$B$505,MATCH(C2041&amp;"",'الطلاب'!$A$6:$A$505,0))&amp;"","كود غير موجود"))</f>
        <v/>
      </c>
      <c r="G2041" s="6">
        <f>IF(OR(B2041&amp;""="",C2041&amp;""=""),"",IF(COUNTIFS('الطلاب'!$A$6:$A$505,C2041&amp;"",'الطلاب'!$D$6:$D$505,B2041&amp;"")=0,"الطالب غير مسجل في المجموعة",""))</f>
        <v/>
      </c>
    </row>
    <row r="2042">
      <c r="A2042" s="13" t="n"/>
      <c r="B2042" s="5" t="n"/>
      <c r="C2042" s="5" t="n"/>
      <c r="D2042" s="5" t="n"/>
      <c r="E2042" s="5" t="n"/>
      <c r="F2042" s="6">
        <f>IF(C2042&amp;""="","",IFERROR(INDEX('الطلاب'!$B$6:$B$505,MATCH(C2042&amp;"",'الطلاب'!$A$6:$A$505,0))&amp;"","كود غير موجود"))</f>
        <v/>
      </c>
      <c r="G2042" s="6">
        <f>IF(OR(B2042&amp;""="",C2042&amp;""=""),"",IF(COUNTIFS('الطلاب'!$A$6:$A$505,C2042&amp;"",'الطلاب'!$D$6:$D$505,B2042&amp;"")=0,"الطالب غير مسجل في المجموعة",""))</f>
        <v/>
      </c>
    </row>
    <row r="2043">
      <c r="A2043" s="13" t="n"/>
      <c r="B2043" s="5" t="n"/>
      <c r="C2043" s="5" t="n"/>
      <c r="D2043" s="5" t="n"/>
      <c r="E2043" s="5" t="n"/>
      <c r="F2043" s="6">
        <f>IF(C2043&amp;""="","",IFERROR(INDEX('الطلاب'!$B$6:$B$505,MATCH(C2043&amp;"",'الطلاب'!$A$6:$A$505,0))&amp;"","كود غير موجود"))</f>
        <v/>
      </c>
      <c r="G2043" s="6">
        <f>IF(OR(B2043&amp;""="",C2043&amp;""=""),"",IF(COUNTIFS('الطلاب'!$A$6:$A$505,C2043&amp;"",'الطلاب'!$D$6:$D$505,B2043&amp;"")=0,"الطالب غير مسجل في المجموعة",""))</f>
        <v/>
      </c>
    </row>
    <row r="2044">
      <c r="A2044" s="13" t="n"/>
      <c r="B2044" s="5" t="n"/>
      <c r="C2044" s="5" t="n"/>
      <c r="D2044" s="5" t="n"/>
      <c r="E2044" s="5" t="n"/>
      <c r="F2044" s="6">
        <f>IF(C2044&amp;""="","",IFERROR(INDEX('الطلاب'!$B$6:$B$505,MATCH(C2044&amp;"",'الطلاب'!$A$6:$A$505,0))&amp;"","كود غير موجود"))</f>
        <v/>
      </c>
      <c r="G2044" s="6">
        <f>IF(OR(B2044&amp;""="",C2044&amp;""=""),"",IF(COUNTIFS('الطلاب'!$A$6:$A$505,C2044&amp;"",'الطلاب'!$D$6:$D$505,B2044&amp;"")=0,"الطالب غير مسجل في المجموعة",""))</f>
        <v/>
      </c>
    </row>
    <row r="2045">
      <c r="A2045" s="13" t="n"/>
      <c r="B2045" s="5" t="n"/>
      <c r="C2045" s="5" t="n"/>
      <c r="D2045" s="5" t="n"/>
      <c r="E2045" s="5" t="n"/>
      <c r="F2045" s="6">
        <f>IF(C2045&amp;""="","",IFERROR(INDEX('الطلاب'!$B$6:$B$505,MATCH(C2045&amp;"",'الطلاب'!$A$6:$A$505,0))&amp;"","كود غير موجود"))</f>
        <v/>
      </c>
      <c r="G2045" s="6">
        <f>IF(OR(B2045&amp;""="",C2045&amp;""=""),"",IF(COUNTIFS('الطلاب'!$A$6:$A$505,C2045&amp;"",'الطلاب'!$D$6:$D$505,B2045&amp;"")=0,"الطالب غير مسجل في المجموعة",""))</f>
        <v/>
      </c>
    </row>
    <row r="2046">
      <c r="A2046" s="13" t="n"/>
      <c r="B2046" s="5" t="n"/>
      <c r="C2046" s="5" t="n"/>
      <c r="D2046" s="5" t="n"/>
      <c r="E2046" s="5" t="n"/>
      <c r="F2046" s="6">
        <f>IF(C2046&amp;""="","",IFERROR(INDEX('الطلاب'!$B$6:$B$505,MATCH(C2046&amp;"",'الطلاب'!$A$6:$A$505,0))&amp;"","كود غير موجود"))</f>
        <v/>
      </c>
      <c r="G2046" s="6">
        <f>IF(OR(B2046&amp;""="",C2046&amp;""=""),"",IF(COUNTIFS('الطلاب'!$A$6:$A$505,C2046&amp;"",'الطلاب'!$D$6:$D$505,B2046&amp;"")=0,"الطالب غير مسجل في المجموعة",""))</f>
        <v/>
      </c>
    </row>
    <row r="2047">
      <c r="A2047" s="13" t="n"/>
      <c r="B2047" s="5" t="n"/>
      <c r="C2047" s="5" t="n"/>
      <c r="D2047" s="5" t="n"/>
      <c r="E2047" s="5" t="n"/>
      <c r="F2047" s="6">
        <f>IF(C2047&amp;""="","",IFERROR(INDEX('الطلاب'!$B$6:$B$505,MATCH(C2047&amp;"",'الطلاب'!$A$6:$A$505,0))&amp;"","كود غير موجود"))</f>
        <v/>
      </c>
      <c r="G2047" s="6">
        <f>IF(OR(B2047&amp;""="",C2047&amp;""=""),"",IF(COUNTIFS('الطلاب'!$A$6:$A$505,C2047&amp;"",'الطلاب'!$D$6:$D$505,B2047&amp;"")=0,"الطالب غير مسجل في المجموعة",""))</f>
        <v/>
      </c>
    </row>
    <row r="2048">
      <c r="A2048" s="13" t="n"/>
      <c r="B2048" s="5" t="n"/>
      <c r="C2048" s="5" t="n"/>
      <c r="D2048" s="5" t="n"/>
      <c r="E2048" s="5" t="n"/>
      <c r="F2048" s="6">
        <f>IF(C2048&amp;""="","",IFERROR(INDEX('الطلاب'!$B$6:$B$505,MATCH(C2048&amp;"",'الطلاب'!$A$6:$A$505,0))&amp;"","كود غير موجود"))</f>
        <v/>
      </c>
      <c r="G2048" s="6">
        <f>IF(OR(B2048&amp;""="",C2048&amp;""=""),"",IF(COUNTIFS('الطلاب'!$A$6:$A$505,C2048&amp;"",'الطلاب'!$D$6:$D$505,B2048&amp;"")=0,"الطالب غير مسجل في المجموعة",""))</f>
        <v/>
      </c>
    </row>
    <row r="2049">
      <c r="A2049" s="13" t="n"/>
      <c r="B2049" s="5" t="n"/>
      <c r="C2049" s="5" t="n"/>
      <c r="D2049" s="5" t="n"/>
      <c r="E2049" s="5" t="n"/>
      <c r="F2049" s="6">
        <f>IF(C2049&amp;""="","",IFERROR(INDEX('الطلاب'!$B$6:$B$505,MATCH(C2049&amp;"",'الطلاب'!$A$6:$A$505,0))&amp;"","كود غير موجود"))</f>
        <v/>
      </c>
      <c r="G2049" s="6">
        <f>IF(OR(B2049&amp;""="",C2049&amp;""=""),"",IF(COUNTIFS('الطلاب'!$A$6:$A$505,C2049&amp;"",'الطلاب'!$D$6:$D$505,B2049&amp;"")=0,"الطالب غير مسجل في المجموعة",""))</f>
        <v/>
      </c>
    </row>
    <row r="2050">
      <c r="A2050" s="13" t="n"/>
      <c r="B2050" s="5" t="n"/>
      <c r="C2050" s="5" t="n"/>
      <c r="D2050" s="5" t="n"/>
      <c r="E2050" s="5" t="n"/>
      <c r="F2050" s="6">
        <f>IF(C2050&amp;""="","",IFERROR(INDEX('الطلاب'!$B$6:$B$505,MATCH(C2050&amp;"",'الطلاب'!$A$6:$A$505,0))&amp;"","كود غير موجود"))</f>
        <v/>
      </c>
      <c r="G2050" s="6">
        <f>IF(OR(B2050&amp;""="",C2050&amp;""=""),"",IF(COUNTIFS('الطلاب'!$A$6:$A$505,C2050&amp;"",'الطلاب'!$D$6:$D$505,B2050&amp;"")=0,"الطالب غير مسجل في المجموعة",""))</f>
        <v/>
      </c>
    </row>
    <row r="2051">
      <c r="A2051" s="13" t="n"/>
      <c r="B2051" s="5" t="n"/>
      <c r="C2051" s="5" t="n"/>
      <c r="D2051" s="5" t="n"/>
      <c r="E2051" s="5" t="n"/>
      <c r="F2051" s="6">
        <f>IF(C2051&amp;""="","",IFERROR(INDEX('الطلاب'!$B$6:$B$505,MATCH(C2051&amp;"",'الطلاب'!$A$6:$A$505,0))&amp;"","كود غير موجود"))</f>
        <v/>
      </c>
      <c r="G2051" s="6">
        <f>IF(OR(B2051&amp;""="",C2051&amp;""=""),"",IF(COUNTIFS('الطلاب'!$A$6:$A$505,C2051&amp;"",'الطلاب'!$D$6:$D$505,B2051&amp;"")=0,"الطالب غير مسجل في المجموعة",""))</f>
        <v/>
      </c>
    </row>
    <row r="2052">
      <c r="A2052" s="13" t="n"/>
      <c r="B2052" s="5" t="n"/>
      <c r="C2052" s="5" t="n"/>
      <c r="D2052" s="5" t="n"/>
      <c r="E2052" s="5" t="n"/>
      <c r="F2052" s="6">
        <f>IF(C2052&amp;""="","",IFERROR(INDEX('الطلاب'!$B$6:$B$505,MATCH(C2052&amp;"",'الطلاب'!$A$6:$A$505,0))&amp;"","كود غير موجود"))</f>
        <v/>
      </c>
      <c r="G2052" s="6">
        <f>IF(OR(B2052&amp;""="",C2052&amp;""=""),"",IF(COUNTIFS('الطلاب'!$A$6:$A$505,C2052&amp;"",'الطلاب'!$D$6:$D$505,B2052&amp;"")=0,"الطالب غير مسجل في المجموعة",""))</f>
        <v/>
      </c>
    </row>
    <row r="2053">
      <c r="A2053" s="13" t="n"/>
      <c r="B2053" s="5" t="n"/>
      <c r="C2053" s="5" t="n"/>
      <c r="D2053" s="5" t="n"/>
      <c r="E2053" s="5" t="n"/>
      <c r="F2053" s="6">
        <f>IF(C2053&amp;""="","",IFERROR(INDEX('الطلاب'!$B$6:$B$505,MATCH(C2053&amp;"",'الطلاب'!$A$6:$A$505,0))&amp;"","كود غير موجود"))</f>
        <v/>
      </c>
      <c r="G2053" s="6">
        <f>IF(OR(B2053&amp;""="",C2053&amp;""=""),"",IF(COUNTIFS('الطلاب'!$A$6:$A$505,C2053&amp;"",'الطلاب'!$D$6:$D$505,B2053&amp;"")=0,"الطالب غير مسجل في المجموعة",""))</f>
        <v/>
      </c>
    </row>
    <row r="2054">
      <c r="A2054" s="13" t="n"/>
      <c r="B2054" s="5" t="n"/>
      <c r="C2054" s="5" t="n"/>
      <c r="D2054" s="5" t="n"/>
      <c r="E2054" s="5" t="n"/>
      <c r="F2054" s="6">
        <f>IF(C2054&amp;""="","",IFERROR(INDEX('الطلاب'!$B$6:$B$505,MATCH(C2054&amp;"",'الطلاب'!$A$6:$A$505,0))&amp;"","كود غير موجود"))</f>
        <v/>
      </c>
      <c r="G2054" s="6">
        <f>IF(OR(B2054&amp;""="",C2054&amp;""=""),"",IF(COUNTIFS('الطلاب'!$A$6:$A$505,C2054&amp;"",'الطلاب'!$D$6:$D$505,B2054&amp;"")=0,"الطالب غير مسجل في المجموعة",""))</f>
        <v/>
      </c>
    </row>
    <row r="2055">
      <c r="A2055" s="13" t="n"/>
      <c r="B2055" s="5" t="n"/>
      <c r="C2055" s="5" t="n"/>
      <c r="D2055" s="5" t="n"/>
      <c r="E2055" s="5" t="n"/>
      <c r="F2055" s="6">
        <f>IF(C2055&amp;""="","",IFERROR(INDEX('الطلاب'!$B$6:$B$505,MATCH(C2055&amp;"",'الطلاب'!$A$6:$A$505,0))&amp;"","كود غير موجود"))</f>
        <v/>
      </c>
      <c r="G2055" s="6">
        <f>IF(OR(B2055&amp;""="",C2055&amp;""=""),"",IF(COUNTIFS('الطلاب'!$A$6:$A$505,C2055&amp;"",'الطلاب'!$D$6:$D$505,B2055&amp;"")=0,"الطالب غير مسجل في المجموعة",""))</f>
        <v/>
      </c>
    </row>
    <row r="2056">
      <c r="A2056" s="13" t="n"/>
      <c r="B2056" s="5" t="n"/>
      <c r="C2056" s="5" t="n"/>
      <c r="D2056" s="5" t="n"/>
      <c r="E2056" s="5" t="n"/>
      <c r="F2056" s="6">
        <f>IF(C2056&amp;""="","",IFERROR(INDEX('الطلاب'!$B$6:$B$505,MATCH(C2056&amp;"",'الطلاب'!$A$6:$A$505,0))&amp;"","كود غير موجود"))</f>
        <v/>
      </c>
      <c r="G2056" s="6">
        <f>IF(OR(B2056&amp;""="",C2056&amp;""=""),"",IF(COUNTIFS('الطلاب'!$A$6:$A$505,C2056&amp;"",'الطلاب'!$D$6:$D$505,B2056&amp;"")=0,"الطالب غير مسجل في المجموعة",""))</f>
        <v/>
      </c>
    </row>
    <row r="2057">
      <c r="A2057" s="13" t="n"/>
      <c r="B2057" s="5" t="n"/>
      <c r="C2057" s="5" t="n"/>
      <c r="D2057" s="5" t="n"/>
      <c r="E2057" s="5" t="n"/>
      <c r="F2057" s="6">
        <f>IF(C2057&amp;""="","",IFERROR(INDEX('الطلاب'!$B$6:$B$505,MATCH(C2057&amp;"",'الطلاب'!$A$6:$A$505,0))&amp;"","كود غير موجود"))</f>
        <v/>
      </c>
      <c r="G2057" s="6">
        <f>IF(OR(B2057&amp;""="",C2057&amp;""=""),"",IF(COUNTIFS('الطلاب'!$A$6:$A$505,C2057&amp;"",'الطلاب'!$D$6:$D$505,B2057&amp;"")=0,"الطالب غير مسجل في المجموعة",""))</f>
        <v/>
      </c>
    </row>
    <row r="2058">
      <c r="A2058" s="13" t="n"/>
      <c r="B2058" s="5" t="n"/>
      <c r="C2058" s="5" t="n"/>
      <c r="D2058" s="5" t="n"/>
      <c r="E2058" s="5" t="n"/>
      <c r="F2058" s="6">
        <f>IF(C2058&amp;""="","",IFERROR(INDEX('الطلاب'!$B$6:$B$505,MATCH(C2058&amp;"",'الطلاب'!$A$6:$A$505,0))&amp;"","كود غير موجود"))</f>
        <v/>
      </c>
      <c r="G2058" s="6">
        <f>IF(OR(B2058&amp;""="",C2058&amp;""=""),"",IF(COUNTIFS('الطلاب'!$A$6:$A$505,C2058&amp;"",'الطلاب'!$D$6:$D$505,B2058&amp;"")=0,"الطالب غير مسجل في المجموعة",""))</f>
        <v/>
      </c>
    </row>
    <row r="2059">
      <c r="A2059" s="13" t="n"/>
      <c r="B2059" s="5" t="n"/>
      <c r="C2059" s="5" t="n"/>
      <c r="D2059" s="5" t="n"/>
      <c r="E2059" s="5" t="n"/>
      <c r="F2059" s="6">
        <f>IF(C2059&amp;""="","",IFERROR(INDEX('الطلاب'!$B$6:$B$505,MATCH(C2059&amp;"",'الطلاب'!$A$6:$A$505,0))&amp;"","كود غير موجود"))</f>
        <v/>
      </c>
      <c r="G2059" s="6">
        <f>IF(OR(B2059&amp;""="",C2059&amp;""=""),"",IF(COUNTIFS('الطلاب'!$A$6:$A$505,C2059&amp;"",'الطلاب'!$D$6:$D$505,B2059&amp;"")=0,"الطالب غير مسجل في المجموعة",""))</f>
        <v/>
      </c>
    </row>
    <row r="2060">
      <c r="A2060" s="13" t="n"/>
      <c r="B2060" s="5" t="n"/>
      <c r="C2060" s="5" t="n"/>
      <c r="D2060" s="5" t="n"/>
      <c r="E2060" s="5" t="n"/>
      <c r="F2060" s="6">
        <f>IF(C2060&amp;""="","",IFERROR(INDEX('الطلاب'!$B$6:$B$505,MATCH(C2060&amp;"",'الطلاب'!$A$6:$A$505,0))&amp;"","كود غير موجود"))</f>
        <v/>
      </c>
      <c r="G2060" s="6">
        <f>IF(OR(B2060&amp;""="",C2060&amp;""=""),"",IF(COUNTIFS('الطلاب'!$A$6:$A$505,C2060&amp;"",'الطلاب'!$D$6:$D$505,B2060&amp;"")=0,"الطالب غير مسجل في المجموعة",""))</f>
        <v/>
      </c>
    </row>
    <row r="2061">
      <c r="A2061" s="13" t="n"/>
      <c r="B2061" s="5" t="n"/>
      <c r="C2061" s="5" t="n"/>
      <c r="D2061" s="5" t="n"/>
      <c r="E2061" s="5" t="n"/>
      <c r="F2061" s="6">
        <f>IF(C2061&amp;""="","",IFERROR(INDEX('الطلاب'!$B$6:$B$505,MATCH(C2061&amp;"",'الطلاب'!$A$6:$A$505,0))&amp;"","كود غير موجود"))</f>
        <v/>
      </c>
      <c r="G2061" s="6">
        <f>IF(OR(B2061&amp;""="",C2061&amp;""=""),"",IF(COUNTIFS('الطلاب'!$A$6:$A$505,C2061&amp;"",'الطلاب'!$D$6:$D$505,B2061&amp;"")=0,"الطالب غير مسجل في المجموعة",""))</f>
        <v/>
      </c>
    </row>
    <row r="2062">
      <c r="A2062" s="13" t="n"/>
      <c r="B2062" s="5" t="n"/>
      <c r="C2062" s="5" t="n"/>
      <c r="D2062" s="5" t="n"/>
      <c r="E2062" s="5" t="n"/>
      <c r="F2062" s="6">
        <f>IF(C2062&amp;""="","",IFERROR(INDEX('الطلاب'!$B$6:$B$505,MATCH(C2062&amp;"",'الطلاب'!$A$6:$A$505,0))&amp;"","كود غير موجود"))</f>
        <v/>
      </c>
      <c r="G2062" s="6">
        <f>IF(OR(B2062&amp;""="",C2062&amp;""=""),"",IF(COUNTIFS('الطلاب'!$A$6:$A$505,C2062&amp;"",'الطلاب'!$D$6:$D$505,B2062&amp;"")=0,"الطالب غير مسجل في المجموعة",""))</f>
        <v/>
      </c>
    </row>
    <row r="2063">
      <c r="A2063" s="13" t="n"/>
      <c r="B2063" s="5" t="n"/>
      <c r="C2063" s="5" t="n"/>
      <c r="D2063" s="5" t="n"/>
      <c r="E2063" s="5" t="n"/>
      <c r="F2063" s="6">
        <f>IF(C2063&amp;""="","",IFERROR(INDEX('الطلاب'!$B$6:$B$505,MATCH(C2063&amp;"",'الطلاب'!$A$6:$A$505,0))&amp;"","كود غير موجود"))</f>
        <v/>
      </c>
      <c r="G2063" s="6">
        <f>IF(OR(B2063&amp;""="",C2063&amp;""=""),"",IF(COUNTIFS('الطلاب'!$A$6:$A$505,C2063&amp;"",'الطلاب'!$D$6:$D$505,B2063&amp;"")=0,"الطالب غير مسجل في المجموعة",""))</f>
        <v/>
      </c>
    </row>
    <row r="2064">
      <c r="A2064" s="13" t="n"/>
      <c r="B2064" s="5" t="n"/>
      <c r="C2064" s="5" t="n"/>
      <c r="D2064" s="5" t="n"/>
      <c r="E2064" s="5" t="n"/>
      <c r="F2064" s="6">
        <f>IF(C2064&amp;""="","",IFERROR(INDEX('الطلاب'!$B$6:$B$505,MATCH(C2064&amp;"",'الطلاب'!$A$6:$A$505,0))&amp;"","كود غير موجود"))</f>
        <v/>
      </c>
      <c r="G2064" s="6">
        <f>IF(OR(B2064&amp;""="",C2064&amp;""=""),"",IF(COUNTIFS('الطلاب'!$A$6:$A$505,C2064&amp;"",'الطلاب'!$D$6:$D$505,B2064&amp;"")=0,"الطالب غير مسجل في المجموعة",""))</f>
        <v/>
      </c>
    </row>
    <row r="2065">
      <c r="A2065" s="13" t="n"/>
      <c r="B2065" s="5" t="n"/>
      <c r="C2065" s="5" t="n"/>
      <c r="D2065" s="5" t="n"/>
      <c r="E2065" s="5" t="n"/>
      <c r="F2065" s="6">
        <f>IF(C2065&amp;""="","",IFERROR(INDEX('الطلاب'!$B$6:$B$505,MATCH(C2065&amp;"",'الطلاب'!$A$6:$A$505,0))&amp;"","كود غير موجود"))</f>
        <v/>
      </c>
      <c r="G2065" s="6">
        <f>IF(OR(B2065&amp;""="",C2065&amp;""=""),"",IF(COUNTIFS('الطلاب'!$A$6:$A$505,C2065&amp;"",'الطلاب'!$D$6:$D$505,B2065&amp;"")=0,"الطالب غير مسجل في المجموعة",""))</f>
        <v/>
      </c>
    </row>
    <row r="2066">
      <c r="A2066" s="13" t="n"/>
      <c r="B2066" s="5" t="n"/>
      <c r="C2066" s="5" t="n"/>
      <c r="D2066" s="5" t="n"/>
      <c r="E2066" s="5" t="n"/>
      <c r="F2066" s="6">
        <f>IF(C2066&amp;""="","",IFERROR(INDEX('الطلاب'!$B$6:$B$505,MATCH(C2066&amp;"",'الطلاب'!$A$6:$A$505,0))&amp;"","كود غير موجود"))</f>
        <v/>
      </c>
      <c r="G2066" s="6">
        <f>IF(OR(B2066&amp;""="",C2066&amp;""=""),"",IF(COUNTIFS('الطلاب'!$A$6:$A$505,C2066&amp;"",'الطلاب'!$D$6:$D$505,B2066&amp;"")=0,"الطالب غير مسجل في المجموعة",""))</f>
        <v/>
      </c>
    </row>
    <row r="2067">
      <c r="A2067" s="13" t="n"/>
      <c r="B2067" s="5" t="n"/>
      <c r="C2067" s="5" t="n"/>
      <c r="D2067" s="5" t="n"/>
      <c r="E2067" s="5" t="n"/>
      <c r="F2067" s="6">
        <f>IF(C2067&amp;""="","",IFERROR(INDEX('الطلاب'!$B$6:$B$505,MATCH(C2067&amp;"",'الطلاب'!$A$6:$A$505,0))&amp;"","كود غير موجود"))</f>
        <v/>
      </c>
      <c r="G2067" s="6">
        <f>IF(OR(B2067&amp;""="",C2067&amp;""=""),"",IF(COUNTIFS('الطلاب'!$A$6:$A$505,C2067&amp;"",'الطلاب'!$D$6:$D$505,B2067&amp;"")=0,"الطالب غير مسجل في المجموعة",""))</f>
        <v/>
      </c>
    </row>
    <row r="2068">
      <c r="A2068" s="13" t="n"/>
      <c r="B2068" s="5" t="n"/>
      <c r="C2068" s="5" t="n"/>
      <c r="D2068" s="5" t="n"/>
      <c r="E2068" s="5" t="n"/>
      <c r="F2068" s="6">
        <f>IF(C2068&amp;""="","",IFERROR(INDEX('الطلاب'!$B$6:$B$505,MATCH(C2068&amp;"",'الطلاب'!$A$6:$A$505,0))&amp;"","كود غير موجود"))</f>
        <v/>
      </c>
      <c r="G2068" s="6">
        <f>IF(OR(B2068&amp;""="",C2068&amp;""=""),"",IF(COUNTIFS('الطلاب'!$A$6:$A$505,C2068&amp;"",'الطلاب'!$D$6:$D$505,B2068&amp;"")=0,"الطالب غير مسجل في المجموعة",""))</f>
        <v/>
      </c>
    </row>
    <row r="2069">
      <c r="A2069" s="13" t="n"/>
      <c r="B2069" s="5" t="n"/>
      <c r="C2069" s="5" t="n"/>
      <c r="D2069" s="5" t="n"/>
      <c r="E2069" s="5" t="n"/>
      <c r="F2069" s="6">
        <f>IF(C2069&amp;""="","",IFERROR(INDEX('الطلاب'!$B$6:$B$505,MATCH(C2069&amp;"",'الطلاب'!$A$6:$A$505,0))&amp;"","كود غير موجود"))</f>
        <v/>
      </c>
      <c r="G2069" s="6">
        <f>IF(OR(B2069&amp;""="",C2069&amp;""=""),"",IF(COUNTIFS('الطلاب'!$A$6:$A$505,C2069&amp;"",'الطلاب'!$D$6:$D$505,B2069&amp;"")=0,"الطالب غير مسجل في المجموعة",""))</f>
        <v/>
      </c>
    </row>
    <row r="2070">
      <c r="A2070" s="13" t="n"/>
      <c r="B2070" s="5" t="n"/>
      <c r="C2070" s="5" t="n"/>
      <c r="D2070" s="5" t="n"/>
      <c r="E2070" s="5" t="n"/>
      <c r="F2070" s="6">
        <f>IF(C2070&amp;""="","",IFERROR(INDEX('الطلاب'!$B$6:$B$505,MATCH(C2070&amp;"",'الطلاب'!$A$6:$A$505,0))&amp;"","كود غير موجود"))</f>
        <v/>
      </c>
      <c r="G2070" s="6">
        <f>IF(OR(B2070&amp;""="",C2070&amp;""=""),"",IF(COUNTIFS('الطلاب'!$A$6:$A$505,C2070&amp;"",'الطلاب'!$D$6:$D$505,B2070&amp;"")=0,"الطالب غير مسجل في المجموعة",""))</f>
        <v/>
      </c>
    </row>
    <row r="2071">
      <c r="A2071" s="13" t="n"/>
      <c r="B2071" s="5" t="n"/>
      <c r="C2071" s="5" t="n"/>
      <c r="D2071" s="5" t="n"/>
      <c r="E2071" s="5" t="n"/>
      <c r="F2071" s="6">
        <f>IF(C2071&amp;""="","",IFERROR(INDEX('الطلاب'!$B$6:$B$505,MATCH(C2071&amp;"",'الطلاب'!$A$6:$A$505,0))&amp;"","كود غير موجود"))</f>
        <v/>
      </c>
      <c r="G2071" s="6">
        <f>IF(OR(B2071&amp;""="",C2071&amp;""=""),"",IF(COUNTIFS('الطلاب'!$A$6:$A$505,C2071&amp;"",'الطلاب'!$D$6:$D$505,B2071&amp;"")=0,"الطالب غير مسجل في المجموعة",""))</f>
        <v/>
      </c>
    </row>
    <row r="2072">
      <c r="A2072" s="13" t="n"/>
      <c r="B2072" s="5" t="n"/>
      <c r="C2072" s="5" t="n"/>
      <c r="D2072" s="5" t="n"/>
      <c r="E2072" s="5" t="n"/>
      <c r="F2072" s="6">
        <f>IF(C2072&amp;""="","",IFERROR(INDEX('الطلاب'!$B$6:$B$505,MATCH(C2072&amp;"",'الطلاب'!$A$6:$A$505,0))&amp;"","كود غير موجود"))</f>
        <v/>
      </c>
      <c r="G2072" s="6">
        <f>IF(OR(B2072&amp;""="",C2072&amp;""=""),"",IF(COUNTIFS('الطلاب'!$A$6:$A$505,C2072&amp;"",'الطلاب'!$D$6:$D$505,B2072&amp;"")=0,"الطالب غير مسجل في المجموعة",""))</f>
        <v/>
      </c>
    </row>
    <row r="2073">
      <c r="A2073" s="13" t="n"/>
      <c r="B2073" s="5" t="n"/>
      <c r="C2073" s="5" t="n"/>
      <c r="D2073" s="5" t="n"/>
      <c r="E2073" s="5" t="n"/>
      <c r="F2073" s="6">
        <f>IF(C2073&amp;""="","",IFERROR(INDEX('الطلاب'!$B$6:$B$505,MATCH(C2073&amp;"",'الطلاب'!$A$6:$A$505,0))&amp;"","كود غير موجود"))</f>
        <v/>
      </c>
      <c r="G2073" s="6">
        <f>IF(OR(B2073&amp;""="",C2073&amp;""=""),"",IF(COUNTIFS('الطلاب'!$A$6:$A$505,C2073&amp;"",'الطلاب'!$D$6:$D$505,B2073&amp;"")=0,"الطالب غير مسجل في المجموعة",""))</f>
        <v/>
      </c>
    </row>
    <row r="2074">
      <c r="A2074" s="13" t="n"/>
      <c r="B2074" s="5" t="n"/>
      <c r="C2074" s="5" t="n"/>
      <c r="D2074" s="5" t="n"/>
      <c r="E2074" s="5" t="n"/>
      <c r="F2074" s="6">
        <f>IF(C2074&amp;""="","",IFERROR(INDEX('الطلاب'!$B$6:$B$505,MATCH(C2074&amp;"",'الطلاب'!$A$6:$A$505,0))&amp;"","كود غير موجود"))</f>
        <v/>
      </c>
      <c r="G2074" s="6">
        <f>IF(OR(B2074&amp;""="",C2074&amp;""=""),"",IF(COUNTIFS('الطلاب'!$A$6:$A$505,C2074&amp;"",'الطلاب'!$D$6:$D$505,B2074&amp;"")=0,"الطالب غير مسجل في المجموعة",""))</f>
        <v/>
      </c>
    </row>
    <row r="2075">
      <c r="A2075" s="13" t="n"/>
      <c r="B2075" s="5" t="n"/>
      <c r="C2075" s="5" t="n"/>
      <c r="D2075" s="5" t="n"/>
      <c r="E2075" s="5" t="n"/>
      <c r="F2075" s="6">
        <f>IF(C2075&amp;""="","",IFERROR(INDEX('الطلاب'!$B$6:$B$505,MATCH(C2075&amp;"",'الطلاب'!$A$6:$A$505,0))&amp;"","كود غير موجود"))</f>
        <v/>
      </c>
      <c r="G2075" s="6">
        <f>IF(OR(B2075&amp;""="",C2075&amp;""=""),"",IF(COUNTIFS('الطلاب'!$A$6:$A$505,C2075&amp;"",'الطلاب'!$D$6:$D$505,B2075&amp;"")=0,"الطالب غير مسجل في المجموعة",""))</f>
        <v/>
      </c>
    </row>
    <row r="2076">
      <c r="A2076" s="13" t="n"/>
      <c r="B2076" s="5" t="n"/>
      <c r="C2076" s="5" t="n"/>
      <c r="D2076" s="5" t="n"/>
      <c r="E2076" s="5" t="n"/>
      <c r="F2076" s="6">
        <f>IF(C2076&amp;""="","",IFERROR(INDEX('الطلاب'!$B$6:$B$505,MATCH(C2076&amp;"",'الطلاب'!$A$6:$A$505,0))&amp;"","كود غير موجود"))</f>
        <v/>
      </c>
      <c r="G2076" s="6">
        <f>IF(OR(B2076&amp;""="",C2076&amp;""=""),"",IF(COUNTIFS('الطلاب'!$A$6:$A$505,C2076&amp;"",'الطلاب'!$D$6:$D$505,B2076&amp;"")=0,"الطالب غير مسجل في المجموعة",""))</f>
        <v/>
      </c>
    </row>
    <row r="2077">
      <c r="A2077" s="13" t="n"/>
      <c r="B2077" s="5" t="n"/>
      <c r="C2077" s="5" t="n"/>
      <c r="D2077" s="5" t="n"/>
      <c r="E2077" s="5" t="n"/>
      <c r="F2077" s="6">
        <f>IF(C2077&amp;""="","",IFERROR(INDEX('الطلاب'!$B$6:$B$505,MATCH(C2077&amp;"",'الطلاب'!$A$6:$A$505,0))&amp;"","كود غير موجود"))</f>
        <v/>
      </c>
      <c r="G2077" s="6">
        <f>IF(OR(B2077&amp;""="",C2077&amp;""=""),"",IF(COUNTIFS('الطلاب'!$A$6:$A$505,C2077&amp;"",'الطلاب'!$D$6:$D$505,B2077&amp;"")=0,"الطالب غير مسجل في المجموعة",""))</f>
        <v/>
      </c>
    </row>
    <row r="2078">
      <c r="A2078" s="13" t="n"/>
      <c r="B2078" s="5" t="n"/>
      <c r="C2078" s="5" t="n"/>
      <c r="D2078" s="5" t="n"/>
      <c r="E2078" s="5" t="n"/>
      <c r="F2078" s="6">
        <f>IF(C2078&amp;""="","",IFERROR(INDEX('الطلاب'!$B$6:$B$505,MATCH(C2078&amp;"",'الطلاب'!$A$6:$A$505,0))&amp;"","كود غير موجود"))</f>
        <v/>
      </c>
      <c r="G2078" s="6">
        <f>IF(OR(B2078&amp;""="",C2078&amp;""=""),"",IF(COUNTIFS('الطلاب'!$A$6:$A$505,C2078&amp;"",'الطلاب'!$D$6:$D$505,B2078&amp;"")=0,"الطالب غير مسجل في المجموعة",""))</f>
        <v/>
      </c>
    </row>
    <row r="2079">
      <c r="A2079" s="13" t="n"/>
      <c r="B2079" s="5" t="n"/>
      <c r="C2079" s="5" t="n"/>
      <c r="D2079" s="5" t="n"/>
      <c r="E2079" s="5" t="n"/>
      <c r="F2079" s="6">
        <f>IF(C2079&amp;""="","",IFERROR(INDEX('الطلاب'!$B$6:$B$505,MATCH(C2079&amp;"",'الطلاب'!$A$6:$A$505,0))&amp;"","كود غير موجود"))</f>
        <v/>
      </c>
      <c r="G2079" s="6">
        <f>IF(OR(B2079&amp;""="",C2079&amp;""=""),"",IF(COUNTIFS('الطلاب'!$A$6:$A$505,C2079&amp;"",'الطلاب'!$D$6:$D$505,B2079&amp;"")=0,"الطالب غير مسجل في المجموعة",""))</f>
        <v/>
      </c>
    </row>
    <row r="2080">
      <c r="A2080" s="13" t="n"/>
      <c r="B2080" s="5" t="n"/>
      <c r="C2080" s="5" t="n"/>
      <c r="D2080" s="5" t="n"/>
      <c r="E2080" s="5" t="n"/>
      <c r="F2080" s="6">
        <f>IF(C2080&amp;""="","",IFERROR(INDEX('الطلاب'!$B$6:$B$505,MATCH(C2080&amp;"",'الطلاب'!$A$6:$A$505,0))&amp;"","كود غير موجود"))</f>
        <v/>
      </c>
      <c r="G2080" s="6">
        <f>IF(OR(B2080&amp;""="",C2080&amp;""=""),"",IF(COUNTIFS('الطلاب'!$A$6:$A$505,C2080&amp;"",'الطلاب'!$D$6:$D$505,B2080&amp;"")=0,"الطالب غير مسجل في المجموعة",""))</f>
        <v/>
      </c>
    </row>
    <row r="2081">
      <c r="A2081" s="13" t="n"/>
      <c r="B2081" s="5" t="n"/>
      <c r="C2081" s="5" t="n"/>
      <c r="D2081" s="5" t="n"/>
      <c r="E2081" s="5" t="n"/>
      <c r="F2081" s="6">
        <f>IF(C2081&amp;""="","",IFERROR(INDEX('الطلاب'!$B$6:$B$505,MATCH(C2081&amp;"",'الطلاب'!$A$6:$A$505,0))&amp;"","كود غير موجود"))</f>
        <v/>
      </c>
      <c r="G2081" s="6">
        <f>IF(OR(B2081&amp;""="",C2081&amp;""=""),"",IF(COUNTIFS('الطلاب'!$A$6:$A$505,C2081&amp;"",'الطلاب'!$D$6:$D$505,B2081&amp;"")=0,"الطالب غير مسجل في المجموعة",""))</f>
        <v/>
      </c>
    </row>
    <row r="2082">
      <c r="A2082" s="13" t="n"/>
      <c r="B2082" s="5" t="n"/>
      <c r="C2082" s="5" t="n"/>
      <c r="D2082" s="5" t="n"/>
      <c r="E2082" s="5" t="n"/>
      <c r="F2082" s="6">
        <f>IF(C2082&amp;""="","",IFERROR(INDEX('الطلاب'!$B$6:$B$505,MATCH(C2082&amp;"",'الطلاب'!$A$6:$A$505,0))&amp;"","كود غير موجود"))</f>
        <v/>
      </c>
      <c r="G2082" s="6">
        <f>IF(OR(B2082&amp;""="",C2082&amp;""=""),"",IF(COUNTIFS('الطلاب'!$A$6:$A$505,C2082&amp;"",'الطلاب'!$D$6:$D$505,B2082&amp;"")=0,"الطالب غير مسجل في المجموعة",""))</f>
        <v/>
      </c>
    </row>
    <row r="2083">
      <c r="A2083" s="13" t="n"/>
      <c r="B2083" s="5" t="n"/>
      <c r="C2083" s="5" t="n"/>
      <c r="D2083" s="5" t="n"/>
      <c r="E2083" s="5" t="n"/>
      <c r="F2083" s="6">
        <f>IF(C2083&amp;""="","",IFERROR(INDEX('الطلاب'!$B$6:$B$505,MATCH(C2083&amp;"",'الطلاب'!$A$6:$A$505,0))&amp;"","كود غير موجود"))</f>
        <v/>
      </c>
      <c r="G2083" s="6">
        <f>IF(OR(B2083&amp;""="",C2083&amp;""=""),"",IF(COUNTIFS('الطلاب'!$A$6:$A$505,C2083&amp;"",'الطلاب'!$D$6:$D$505,B2083&amp;"")=0,"الطالب غير مسجل في المجموعة",""))</f>
        <v/>
      </c>
    </row>
    <row r="2084">
      <c r="A2084" s="13" t="n"/>
      <c r="B2084" s="5" t="n"/>
      <c r="C2084" s="5" t="n"/>
      <c r="D2084" s="5" t="n"/>
      <c r="E2084" s="5" t="n"/>
      <c r="F2084" s="6">
        <f>IF(C2084&amp;""="","",IFERROR(INDEX('الطلاب'!$B$6:$B$505,MATCH(C2084&amp;"",'الطلاب'!$A$6:$A$505,0))&amp;"","كود غير موجود"))</f>
        <v/>
      </c>
      <c r="G2084" s="6">
        <f>IF(OR(B2084&amp;""="",C2084&amp;""=""),"",IF(COUNTIFS('الطلاب'!$A$6:$A$505,C2084&amp;"",'الطلاب'!$D$6:$D$505,B2084&amp;"")=0,"الطالب غير مسجل في المجموعة",""))</f>
        <v/>
      </c>
    </row>
    <row r="2085">
      <c r="A2085" s="13" t="n"/>
      <c r="B2085" s="5" t="n"/>
      <c r="C2085" s="5" t="n"/>
      <c r="D2085" s="5" t="n"/>
      <c r="E2085" s="5" t="n"/>
      <c r="F2085" s="6">
        <f>IF(C2085&amp;""="","",IFERROR(INDEX('الطلاب'!$B$6:$B$505,MATCH(C2085&amp;"",'الطلاب'!$A$6:$A$505,0))&amp;"","كود غير موجود"))</f>
        <v/>
      </c>
      <c r="G2085" s="6">
        <f>IF(OR(B2085&amp;""="",C2085&amp;""=""),"",IF(COUNTIFS('الطلاب'!$A$6:$A$505,C2085&amp;"",'الطلاب'!$D$6:$D$505,B2085&amp;"")=0,"الطالب غير مسجل في المجموعة",""))</f>
        <v/>
      </c>
    </row>
    <row r="2086">
      <c r="A2086" s="13" t="n"/>
      <c r="B2086" s="5" t="n"/>
      <c r="C2086" s="5" t="n"/>
      <c r="D2086" s="5" t="n"/>
      <c r="E2086" s="5" t="n"/>
      <c r="F2086" s="6">
        <f>IF(C2086&amp;""="","",IFERROR(INDEX('الطلاب'!$B$6:$B$505,MATCH(C2086&amp;"",'الطلاب'!$A$6:$A$505,0))&amp;"","كود غير موجود"))</f>
        <v/>
      </c>
      <c r="G2086" s="6">
        <f>IF(OR(B2086&amp;""="",C2086&amp;""=""),"",IF(COUNTIFS('الطلاب'!$A$6:$A$505,C2086&amp;"",'الطلاب'!$D$6:$D$505,B2086&amp;"")=0,"الطالب غير مسجل في المجموعة",""))</f>
        <v/>
      </c>
    </row>
    <row r="2087">
      <c r="A2087" s="13" t="n"/>
      <c r="B2087" s="5" t="n"/>
      <c r="C2087" s="5" t="n"/>
      <c r="D2087" s="5" t="n"/>
      <c r="E2087" s="5" t="n"/>
      <c r="F2087" s="6">
        <f>IF(C2087&amp;""="","",IFERROR(INDEX('الطلاب'!$B$6:$B$505,MATCH(C2087&amp;"",'الطلاب'!$A$6:$A$505,0))&amp;"","كود غير موجود"))</f>
        <v/>
      </c>
      <c r="G2087" s="6">
        <f>IF(OR(B2087&amp;""="",C2087&amp;""=""),"",IF(COUNTIFS('الطلاب'!$A$6:$A$505,C2087&amp;"",'الطلاب'!$D$6:$D$505,B2087&amp;"")=0,"الطالب غير مسجل في المجموعة",""))</f>
        <v/>
      </c>
    </row>
    <row r="2088">
      <c r="A2088" s="13" t="n"/>
      <c r="B2088" s="5" t="n"/>
      <c r="C2088" s="5" t="n"/>
      <c r="D2088" s="5" t="n"/>
      <c r="E2088" s="5" t="n"/>
      <c r="F2088" s="6">
        <f>IF(C2088&amp;""="","",IFERROR(INDEX('الطلاب'!$B$6:$B$505,MATCH(C2088&amp;"",'الطلاب'!$A$6:$A$505,0))&amp;"","كود غير موجود"))</f>
        <v/>
      </c>
      <c r="G2088" s="6">
        <f>IF(OR(B2088&amp;""="",C2088&amp;""=""),"",IF(COUNTIFS('الطلاب'!$A$6:$A$505,C2088&amp;"",'الطلاب'!$D$6:$D$505,B2088&amp;"")=0,"الطالب غير مسجل في المجموعة",""))</f>
        <v/>
      </c>
    </row>
    <row r="2089">
      <c r="A2089" s="13" t="n"/>
      <c r="B2089" s="5" t="n"/>
      <c r="C2089" s="5" t="n"/>
      <c r="D2089" s="5" t="n"/>
      <c r="E2089" s="5" t="n"/>
      <c r="F2089" s="6">
        <f>IF(C2089&amp;""="","",IFERROR(INDEX('الطلاب'!$B$6:$B$505,MATCH(C2089&amp;"",'الطلاب'!$A$6:$A$505,0))&amp;"","كود غير موجود"))</f>
        <v/>
      </c>
      <c r="G2089" s="6">
        <f>IF(OR(B2089&amp;""="",C2089&amp;""=""),"",IF(COUNTIFS('الطلاب'!$A$6:$A$505,C2089&amp;"",'الطلاب'!$D$6:$D$505,B2089&amp;"")=0,"الطالب غير مسجل في المجموعة",""))</f>
        <v/>
      </c>
    </row>
    <row r="2090">
      <c r="A2090" s="13" t="n"/>
      <c r="B2090" s="5" t="n"/>
      <c r="C2090" s="5" t="n"/>
      <c r="D2090" s="5" t="n"/>
      <c r="E2090" s="5" t="n"/>
      <c r="F2090" s="6">
        <f>IF(C2090&amp;""="","",IFERROR(INDEX('الطلاب'!$B$6:$B$505,MATCH(C2090&amp;"",'الطلاب'!$A$6:$A$505,0))&amp;"","كود غير موجود"))</f>
        <v/>
      </c>
      <c r="G2090" s="6">
        <f>IF(OR(B2090&amp;""="",C2090&amp;""=""),"",IF(COUNTIFS('الطلاب'!$A$6:$A$505,C2090&amp;"",'الطلاب'!$D$6:$D$505,B2090&amp;"")=0,"الطالب غير مسجل في المجموعة",""))</f>
        <v/>
      </c>
    </row>
    <row r="2091">
      <c r="A2091" s="13" t="n"/>
      <c r="B2091" s="5" t="n"/>
      <c r="C2091" s="5" t="n"/>
      <c r="D2091" s="5" t="n"/>
      <c r="E2091" s="5" t="n"/>
      <c r="F2091" s="6">
        <f>IF(C2091&amp;""="","",IFERROR(INDEX('الطلاب'!$B$6:$B$505,MATCH(C2091&amp;"",'الطلاب'!$A$6:$A$505,0))&amp;"","كود غير موجود"))</f>
        <v/>
      </c>
      <c r="G2091" s="6">
        <f>IF(OR(B2091&amp;""="",C2091&amp;""=""),"",IF(COUNTIFS('الطلاب'!$A$6:$A$505,C2091&amp;"",'الطلاب'!$D$6:$D$505,B2091&amp;"")=0,"الطالب غير مسجل في المجموعة",""))</f>
        <v/>
      </c>
    </row>
    <row r="2092">
      <c r="A2092" s="13" t="n"/>
      <c r="B2092" s="5" t="n"/>
      <c r="C2092" s="5" t="n"/>
      <c r="D2092" s="5" t="n"/>
      <c r="E2092" s="5" t="n"/>
      <c r="F2092" s="6">
        <f>IF(C2092&amp;""="","",IFERROR(INDEX('الطلاب'!$B$6:$B$505,MATCH(C2092&amp;"",'الطلاب'!$A$6:$A$505,0))&amp;"","كود غير موجود"))</f>
        <v/>
      </c>
      <c r="G2092" s="6">
        <f>IF(OR(B2092&amp;""="",C2092&amp;""=""),"",IF(COUNTIFS('الطلاب'!$A$6:$A$505,C2092&amp;"",'الطلاب'!$D$6:$D$505,B2092&amp;"")=0,"الطالب غير مسجل في المجموعة",""))</f>
        <v/>
      </c>
    </row>
    <row r="2093">
      <c r="A2093" s="13" t="n"/>
      <c r="B2093" s="5" t="n"/>
      <c r="C2093" s="5" t="n"/>
      <c r="D2093" s="5" t="n"/>
      <c r="E2093" s="5" t="n"/>
      <c r="F2093" s="6">
        <f>IF(C2093&amp;""="","",IFERROR(INDEX('الطلاب'!$B$6:$B$505,MATCH(C2093&amp;"",'الطلاب'!$A$6:$A$505,0))&amp;"","كود غير موجود"))</f>
        <v/>
      </c>
      <c r="G2093" s="6">
        <f>IF(OR(B2093&amp;""="",C2093&amp;""=""),"",IF(COUNTIFS('الطلاب'!$A$6:$A$505,C2093&amp;"",'الطلاب'!$D$6:$D$505,B2093&amp;"")=0,"الطالب غير مسجل في المجموعة",""))</f>
        <v/>
      </c>
    </row>
    <row r="2094">
      <c r="A2094" s="13" t="n"/>
      <c r="B2094" s="5" t="n"/>
      <c r="C2094" s="5" t="n"/>
      <c r="D2094" s="5" t="n"/>
      <c r="E2094" s="5" t="n"/>
      <c r="F2094" s="6">
        <f>IF(C2094&amp;""="","",IFERROR(INDEX('الطلاب'!$B$6:$B$505,MATCH(C2094&amp;"",'الطلاب'!$A$6:$A$505,0))&amp;"","كود غير موجود"))</f>
        <v/>
      </c>
      <c r="G2094" s="6">
        <f>IF(OR(B2094&amp;""="",C2094&amp;""=""),"",IF(COUNTIFS('الطلاب'!$A$6:$A$505,C2094&amp;"",'الطلاب'!$D$6:$D$505,B2094&amp;"")=0,"الطالب غير مسجل في المجموعة",""))</f>
        <v/>
      </c>
    </row>
    <row r="2095">
      <c r="A2095" s="13" t="n"/>
      <c r="B2095" s="5" t="n"/>
      <c r="C2095" s="5" t="n"/>
      <c r="D2095" s="5" t="n"/>
      <c r="E2095" s="5" t="n"/>
      <c r="F2095" s="6">
        <f>IF(C2095&amp;""="","",IFERROR(INDEX('الطلاب'!$B$6:$B$505,MATCH(C2095&amp;"",'الطلاب'!$A$6:$A$505,0))&amp;"","كود غير موجود"))</f>
        <v/>
      </c>
      <c r="G2095" s="6">
        <f>IF(OR(B2095&amp;""="",C2095&amp;""=""),"",IF(COUNTIFS('الطلاب'!$A$6:$A$505,C2095&amp;"",'الطلاب'!$D$6:$D$505,B2095&amp;"")=0,"الطالب غير مسجل في المجموعة",""))</f>
        <v/>
      </c>
    </row>
    <row r="2096">
      <c r="A2096" s="13" t="n"/>
      <c r="B2096" s="5" t="n"/>
      <c r="C2096" s="5" t="n"/>
      <c r="D2096" s="5" t="n"/>
      <c r="E2096" s="5" t="n"/>
      <c r="F2096" s="6">
        <f>IF(C2096&amp;""="","",IFERROR(INDEX('الطلاب'!$B$6:$B$505,MATCH(C2096&amp;"",'الطلاب'!$A$6:$A$505,0))&amp;"","كود غير موجود"))</f>
        <v/>
      </c>
      <c r="G2096" s="6">
        <f>IF(OR(B2096&amp;""="",C2096&amp;""=""),"",IF(COUNTIFS('الطلاب'!$A$6:$A$505,C2096&amp;"",'الطلاب'!$D$6:$D$505,B2096&amp;"")=0,"الطالب غير مسجل في المجموعة",""))</f>
        <v/>
      </c>
    </row>
    <row r="2097">
      <c r="A2097" s="13" t="n"/>
      <c r="B2097" s="5" t="n"/>
      <c r="C2097" s="5" t="n"/>
      <c r="D2097" s="5" t="n"/>
      <c r="E2097" s="5" t="n"/>
      <c r="F2097" s="6">
        <f>IF(C2097&amp;""="","",IFERROR(INDEX('الطلاب'!$B$6:$B$505,MATCH(C2097&amp;"",'الطلاب'!$A$6:$A$505,0))&amp;"","كود غير موجود"))</f>
        <v/>
      </c>
      <c r="G2097" s="6">
        <f>IF(OR(B2097&amp;""="",C2097&amp;""=""),"",IF(COUNTIFS('الطلاب'!$A$6:$A$505,C2097&amp;"",'الطلاب'!$D$6:$D$505,B2097&amp;"")=0,"الطالب غير مسجل في المجموعة",""))</f>
        <v/>
      </c>
    </row>
    <row r="2098">
      <c r="A2098" s="13" t="n"/>
      <c r="B2098" s="5" t="n"/>
      <c r="C2098" s="5" t="n"/>
      <c r="D2098" s="5" t="n"/>
      <c r="E2098" s="5" t="n"/>
      <c r="F2098" s="6">
        <f>IF(C2098&amp;""="","",IFERROR(INDEX('الطلاب'!$B$6:$B$505,MATCH(C2098&amp;"",'الطلاب'!$A$6:$A$505,0))&amp;"","كود غير موجود"))</f>
        <v/>
      </c>
      <c r="G2098" s="6">
        <f>IF(OR(B2098&amp;""="",C2098&amp;""=""),"",IF(COUNTIFS('الطلاب'!$A$6:$A$505,C2098&amp;"",'الطلاب'!$D$6:$D$505,B2098&amp;"")=0,"الطالب غير مسجل في المجموعة",""))</f>
        <v/>
      </c>
    </row>
    <row r="2099">
      <c r="A2099" s="13" t="n"/>
      <c r="B2099" s="5" t="n"/>
      <c r="C2099" s="5" t="n"/>
      <c r="D2099" s="5" t="n"/>
      <c r="E2099" s="5" t="n"/>
      <c r="F2099" s="6">
        <f>IF(C2099&amp;""="","",IFERROR(INDEX('الطلاب'!$B$6:$B$505,MATCH(C2099&amp;"",'الطلاب'!$A$6:$A$505,0))&amp;"","كود غير موجود"))</f>
        <v/>
      </c>
      <c r="G2099" s="6">
        <f>IF(OR(B2099&amp;""="",C2099&amp;""=""),"",IF(COUNTIFS('الطلاب'!$A$6:$A$505,C2099&amp;"",'الطلاب'!$D$6:$D$505,B2099&amp;"")=0,"الطالب غير مسجل في المجموعة",""))</f>
        <v/>
      </c>
    </row>
    <row r="2100">
      <c r="A2100" s="13" t="n"/>
      <c r="B2100" s="5" t="n"/>
      <c r="C2100" s="5" t="n"/>
      <c r="D2100" s="5" t="n"/>
      <c r="E2100" s="5" t="n"/>
      <c r="F2100" s="6">
        <f>IF(C2100&amp;""="","",IFERROR(INDEX('الطلاب'!$B$6:$B$505,MATCH(C2100&amp;"",'الطلاب'!$A$6:$A$505,0))&amp;"","كود غير موجود"))</f>
        <v/>
      </c>
      <c r="G2100" s="6">
        <f>IF(OR(B2100&amp;""="",C2100&amp;""=""),"",IF(COUNTIFS('الطلاب'!$A$6:$A$505,C2100&amp;"",'الطلاب'!$D$6:$D$505,B2100&amp;"")=0,"الطالب غير مسجل في المجموعة",""))</f>
        <v/>
      </c>
    </row>
    <row r="2101">
      <c r="A2101" s="13" t="n"/>
      <c r="B2101" s="5" t="n"/>
      <c r="C2101" s="5" t="n"/>
      <c r="D2101" s="5" t="n"/>
      <c r="E2101" s="5" t="n"/>
      <c r="F2101" s="6">
        <f>IF(C2101&amp;""="","",IFERROR(INDEX('الطلاب'!$B$6:$B$505,MATCH(C2101&amp;"",'الطلاب'!$A$6:$A$505,0))&amp;"","كود غير موجود"))</f>
        <v/>
      </c>
      <c r="G2101" s="6">
        <f>IF(OR(B2101&amp;""="",C2101&amp;""=""),"",IF(COUNTIFS('الطلاب'!$A$6:$A$505,C2101&amp;"",'الطلاب'!$D$6:$D$505,B2101&amp;"")=0,"الطالب غير مسجل في المجموعة",""))</f>
        <v/>
      </c>
    </row>
    <row r="2102">
      <c r="A2102" s="13" t="n"/>
      <c r="B2102" s="5" t="n"/>
      <c r="C2102" s="5" t="n"/>
      <c r="D2102" s="5" t="n"/>
      <c r="E2102" s="5" t="n"/>
      <c r="F2102" s="6">
        <f>IF(C2102&amp;""="","",IFERROR(INDEX('الطلاب'!$B$6:$B$505,MATCH(C2102&amp;"",'الطلاب'!$A$6:$A$505,0))&amp;"","كود غير موجود"))</f>
        <v/>
      </c>
      <c r="G2102" s="6">
        <f>IF(OR(B2102&amp;""="",C2102&amp;""=""),"",IF(COUNTIFS('الطلاب'!$A$6:$A$505,C2102&amp;"",'الطلاب'!$D$6:$D$505,B2102&amp;"")=0,"الطالب غير مسجل في المجموعة",""))</f>
        <v/>
      </c>
    </row>
    <row r="2103">
      <c r="A2103" s="13" t="n"/>
      <c r="B2103" s="5" t="n"/>
      <c r="C2103" s="5" t="n"/>
      <c r="D2103" s="5" t="n"/>
      <c r="E2103" s="5" t="n"/>
      <c r="F2103" s="6">
        <f>IF(C2103&amp;""="","",IFERROR(INDEX('الطلاب'!$B$6:$B$505,MATCH(C2103&amp;"",'الطلاب'!$A$6:$A$505,0))&amp;"","كود غير موجود"))</f>
        <v/>
      </c>
      <c r="G2103" s="6">
        <f>IF(OR(B2103&amp;""="",C2103&amp;""=""),"",IF(COUNTIFS('الطلاب'!$A$6:$A$505,C2103&amp;"",'الطلاب'!$D$6:$D$505,B2103&amp;"")=0,"الطالب غير مسجل في المجموعة",""))</f>
        <v/>
      </c>
    </row>
    <row r="2104">
      <c r="A2104" s="13" t="n"/>
      <c r="B2104" s="5" t="n"/>
      <c r="C2104" s="5" t="n"/>
      <c r="D2104" s="5" t="n"/>
      <c r="E2104" s="5" t="n"/>
      <c r="F2104" s="6">
        <f>IF(C2104&amp;""="","",IFERROR(INDEX('الطلاب'!$B$6:$B$505,MATCH(C2104&amp;"",'الطلاب'!$A$6:$A$505,0))&amp;"","كود غير موجود"))</f>
        <v/>
      </c>
      <c r="G2104" s="6">
        <f>IF(OR(B2104&amp;""="",C2104&amp;""=""),"",IF(COUNTIFS('الطلاب'!$A$6:$A$505,C2104&amp;"",'الطلاب'!$D$6:$D$505,B2104&amp;"")=0,"الطالب غير مسجل في المجموعة",""))</f>
        <v/>
      </c>
    </row>
    <row r="2105">
      <c r="A2105" s="13" t="n"/>
      <c r="B2105" s="5" t="n"/>
      <c r="C2105" s="5" t="n"/>
      <c r="D2105" s="5" t="n"/>
      <c r="E2105" s="5" t="n"/>
      <c r="F2105" s="6">
        <f>IF(C2105&amp;""="","",IFERROR(INDEX('الطلاب'!$B$6:$B$505,MATCH(C2105&amp;"",'الطلاب'!$A$6:$A$505,0))&amp;"","كود غير موجود"))</f>
        <v/>
      </c>
      <c r="G2105" s="6">
        <f>IF(OR(B2105&amp;""="",C2105&amp;""=""),"",IF(COUNTIFS('الطلاب'!$A$6:$A$505,C2105&amp;"",'الطلاب'!$D$6:$D$505,B2105&amp;"")=0,"الطالب غير مسجل في المجموعة",""))</f>
        <v/>
      </c>
    </row>
    <row r="2106">
      <c r="A2106" s="13" t="n"/>
      <c r="B2106" s="5" t="n"/>
      <c r="C2106" s="5" t="n"/>
      <c r="D2106" s="5" t="n"/>
      <c r="E2106" s="5" t="n"/>
      <c r="F2106" s="6">
        <f>IF(C2106&amp;""="","",IFERROR(INDEX('الطلاب'!$B$6:$B$505,MATCH(C2106&amp;"",'الطلاب'!$A$6:$A$505,0))&amp;"","كود غير موجود"))</f>
        <v/>
      </c>
      <c r="G2106" s="6">
        <f>IF(OR(B2106&amp;""="",C2106&amp;""=""),"",IF(COUNTIFS('الطلاب'!$A$6:$A$505,C2106&amp;"",'الطلاب'!$D$6:$D$505,B2106&amp;"")=0,"الطالب غير مسجل في المجموعة",""))</f>
        <v/>
      </c>
    </row>
    <row r="2107">
      <c r="A2107" s="13" t="n"/>
      <c r="B2107" s="5" t="n"/>
      <c r="C2107" s="5" t="n"/>
      <c r="D2107" s="5" t="n"/>
      <c r="E2107" s="5" t="n"/>
      <c r="F2107" s="6">
        <f>IF(C2107&amp;""="","",IFERROR(INDEX('الطلاب'!$B$6:$B$505,MATCH(C2107&amp;"",'الطلاب'!$A$6:$A$505,0))&amp;"","كود غير موجود"))</f>
        <v/>
      </c>
      <c r="G2107" s="6">
        <f>IF(OR(B2107&amp;""="",C2107&amp;""=""),"",IF(COUNTIFS('الطلاب'!$A$6:$A$505,C2107&amp;"",'الطلاب'!$D$6:$D$505,B2107&amp;"")=0,"الطالب غير مسجل في المجموعة",""))</f>
        <v/>
      </c>
    </row>
    <row r="2108">
      <c r="A2108" s="13" t="n"/>
      <c r="B2108" s="5" t="n"/>
      <c r="C2108" s="5" t="n"/>
      <c r="D2108" s="5" t="n"/>
      <c r="E2108" s="5" t="n"/>
      <c r="F2108" s="6">
        <f>IF(C2108&amp;""="","",IFERROR(INDEX('الطلاب'!$B$6:$B$505,MATCH(C2108&amp;"",'الطلاب'!$A$6:$A$505,0))&amp;"","كود غير موجود"))</f>
        <v/>
      </c>
      <c r="G2108" s="6">
        <f>IF(OR(B2108&amp;""="",C2108&amp;""=""),"",IF(COUNTIFS('الطلاب'!$A$6:$A$505,C2108&amp;"",'الطلاب'!$D$6:$D$505,B2108&amp;"")=0,"الطالب غير مسجل في المجموعة",""))</f>
        <v/>
      </c>
    </row>
    <row r="2109">
      <c r="A2109" s="13" t="n"/>
      <c r="B2109" s="5" t="n"/>
      <c r="C2109" s="5" t="n"/>
      <c r="D2109" s="5" t="n"/>
      <c r="E2109" s="5" t="n"/>
      <c r="F2109" s="6">
        <f>IF(C2109&amp;""="","",IFERROR(INDEX('الطلاب'!$B$6:$B$505,MATCH(C2109&amp;"",'الطلاب'!$A$6:$A$505,0))&amp;"","كود غير موجود"))</f>
        <v/>
      </c>
      <c r="G2109" s="6">
        <f>IF(OR(B2109&amp;""="",C2109&amp;""=""),"",IF(COUNTIFS('الطلاب'!$A$6:$A$505,C2109&amp;"",'الطلاب'!$D$6:$D$505,B2109&amp;"")=0,"الطالب غير مسجل في المجموعة",""))</f>
        <v/>
      </c>
    </row>
    <row r="2110">
      <c r="A2110" s="13" t="n"/>
      <c r="B2110" s="5" t="n"/>
      <c r="C2110" s="5" t="n"/>
      <c r="D2110" s="5" t="n"/>
      <c r="E2110" s="5" t="n"/>
      <c r="F2110" s="6">
        <f>IF(C2110&amp;""="","",IFERROR(INDEX('الطلاب'!$B$6:$B$505,MATCH(C2110&amp;"",'الطلاب'!$A$6:$A$505,0))&amp;"","كود غير موجود"))</f>
        <v/>
      </c>
      <c r="G2110" s="6">
        <f>IF(OR(B2110&amp;""="",C2110&amp;""=""),"",IF(COUNTIFS('الطلاب'!$A$6:$A$505,C2110&amp;"",'الطلاب'!$D$6:$D$505,B2110&amp;"")=0,"الطالب غير مسجل في المجموعة",""))</f>
        <v/>
      </c>
    </row>
    <row r="2111">
      <c r="A2111" s="13" t="n"/>
      <c r="B2111" s="5" t="n"/>
      <c r="C2111" s="5" t="n"/>
      <c r="D2111" s="5" t="n"/>
      <c r="E2111" s="5" t="n"/>
      <c r="F2111" s="6">
        <f>IF(C2111&amp;""="","",IFERROR(INDEX('الطلاب'!$B$6:$B$505,MATCH(C2111&amp;"",'الطلاب'!$A$6:$A$505,0))&amp;"","كود غير موجود"))</f>
        <v/>
      </c>
      <c r="G2111" s="6">
        <f>IF(OR(B2111&amp;""="",C2111&amp;""=""),"",IF(COUNTIFS('الطلاب'!$A$6:$A$505,C2111&amp;"",'الطلاب'!$D$6:$D$505,B2111&amp;"")=0,"الطالب غير مسجل في المجموعة",""))</f>
        <v/>
      </c>
    </row>
    <row r="2112">
      <c r="A2112" s="13" t="n"/>
      <c r="B2112" s="5" t="n"/>
      <c r="C2112" s="5" t="n"/>
      <c r="D2112" s="5" t="n"/>
      <c r="E2112" s="5" t="n"/>
      <c r="F2112" s="6">
        <f>IF(C2112&amp;""="","",IFERROR(INDEX('الطلاب'!$B$6:$B$505,MATCH(C2112&amp;"",'الطلاب'!$A$6:$A$505,0))&amp;"","كود غير موجود"))</f>
        <v/>
      </c>
      <c r="G2112" s="6">
        <f>IF(OR(B2112&amp;""="",C2112&amp;""=""),"",IF(COUNTIFS('الطلاب'!$A$6:$A$505,C2112&amp;"",'الطلاب'!$D$6:$D$505,B2112&amp;"")=0,"الطالب غير مسجل في المجموعة",""))</f>
        <v/>
      </c>
    </row>
    <row r="2113">
      <c r="A2113" s="13" t="n"/>
      <c r="B2113" s="5" t="n"/>
      <c r="C2113" s="5" t="n"/>
      <c r="D2113" s="5" t="n"/>
      <c r="E2113" s="5" t="n"/>
      <c r="F2113" s="6">
        <f>IF(C2113&amp;""="","",IFERROR(INDEX('الطلاب'!$B$6:$B$505,MATCH(C2113&amp;"",'الطلاب'!$A$6:$A$505,0))&amp;"","كود غير موجود"))</f>
        <v/>
      </c>
      <c r="G2113" s="6">
        <f>IF(OR(B2113&amp;""="",C2113&amp;""=""),"",IF(COUNTIFS('الطلاب'!$A$6:$A$505,C2113&amp;"",'الطلاب'!$D$6:$D$505,B2113&amp;"")=0,"الطالب غير مسجل في المجموعة",""))</f>
        <v/>
      </c>
    </row>
    <row r="2114">
      <c r="A2114" s="13" t="n"/>
      <c r="B2114" s="5" t="n"/>
      <c r="C2114" s="5" t="n"/>
      <c r="D2114" s="5" t="n"/>
      <c r="E2114" s="5" t="n"/>
      <c r="F2114" s="6">
        <f>IF(C2114&amp;""="","",IFERROR(INDEX('الطلاب'!$B$6:$B$505,MATCH(C2114&amp;"",'الطلاب'!$A$6:$A$505,0))&amp;"","كود غير موجود"))</f>
        <v/>
      </c>
      <c r="G2114" s="6">
        <f>IF(OR(B2114&amp;""="",C2114&amp;""=""),"",IF(COUNTIFS('الطلاب'!$A$6:$A$505,C2114&amp;"",'الطلاب'!$D$6:$D$505,B2114&amp;"")=0,"الطالب غير مسجل في المجموعة",""))</f>
        <v/>
      </c>
    </row>
    <row r="2115">
      <c r="A2115" s="13" t="n"/>
      <c r="B2115" s="5" t="n"/>
      <c r="C2115" s="5" t="n"/>
      <c r="D2115" s="5" t="n"/>
      <c r="E2115" s="5" t="n"/>
      <c r="F2115" s="6">
        <f>IF(C2115&amp;""="","",IFERROR(INDEX('الطلاب'!$B$6:$B$505,MATCH(C2115&amp;"",'الطلاب'!$A$6:$A$505,0))&amp;"","كود غير موجود"))</f>
        <v/>
      </c>
      <c r="G2115" s="6">
        <f>IF(OR(B2115&amp;""="",C2115&amp;""=""),"",IF(COUNTIFS('الطلاب'!$A$6:$A$505,C2115&amp;"",'الطلاب'!$D$6:$D$505,B2115&amp;"")=0,"الطالب غير مسجل في المجموعة",""))</f>
        <v/>
      </c>
    </row>
    <row r="2116">
      <c r="A2116" s="13" t="n"/>
      <c r="B2116" s="5" t="n"/>
      <c r="C2116" s="5" t="n"/>
      <c r="D2116" s="5" t="n"/>
      <c r="E2116" s="5" t="n"/>
      <c r="F2116" s="6">
        <f>IF(C2116&amp;""="","",IFERROR(INDEX('الطلاب'!$B$6:$B$505,MATCH(C2116&amp;"",'الطلاب'!$A$6:$A$505,0))&amp;"","كود غير موجود"))</f>
        <v/>
      </c>
      <c r="G2116" s="6">
        <f>IF(OR(B2116&amp;""="",C2116&amp;""=""),"",IF(COUNTIFS('الطلاب'!$A$6:$A$505,C2116&amp;"",'الطلاب'!$D$6:$D$505,B2116&amp;"")=0,"الطالب غير مسجل في المجموعة",""))</f>
        <v/>
      </c>
    </row>
    <row r="2117">
      <c r="A2117" s="13" t="n"/>
      <c r="B2117" s="5" t="n"/>
      <c r="C2117" s="5" t="n"/>
      <c r="D2117" s="5" t="n"/>
      <c r="E2117" s="5" t="n"/>
      <c r="F2117" s="6">
        <f>IF(C2117&amp;""="","",IFERROR(INDEX('الطلاب'!$B$6:$B$505,MATCH(C2117&amp;"",'الطلاب'!$A$6:$A$505,0))&amp;"","كود غير موجود"))</f>
        <v/>
      </c>
      <c r="G2117" s="6">
        <f>IF(OR(B2117&amp;""="",C2117&amp;""=""),"",IF(COUNTIFS('الطلاب'!$A$6:$A$505,C2117&amp;"",'الطلاب'!$D$6:$D$505,B2117&amp;"")=0,"الطالب غير مسجل في المجموعة",""))</f>
        <v/>
      </c>
    </row>
    <row r="2118">
      <c r="A2118" s="13" t="n"/>
      <c r="B2118" s="5" t="n"/>
      <c r="C2118" s="5" t="n"/>
      <c r="D2118" s="5" t="n"/>
      <c r="E2118" s="5" t="n"/>
      <c r="F2118" s="6">
        <f>IF(C2118&amp;""="","",IFERROR(INDEX('الطلاب'!$B$6:$B$505,MATCH(C2118&amp;"",'الطلاب'!$A$6:$A$505,0))&amp;"","كود غير موجود"))</f>
        <v/>
      </c>
      <c r="G2118" s="6">
        <f>IF(OR(B2118&amp;""="",C2118&amp;""=""),"",IF(COUNTIFS('الطلاب'!$A$6:$A$505,C2118&amp;"",'الطلاب'!$D$6:$D$505,B2118&amp;"")=0,"الطالب غير مسجل في المجموعة",""))</f>
        <v/>
      </c>
    </row>
    <row r="2119">
      <c r="A2119" s="13" t="n"/>
      <c r="B2119" s="5" t="n"/>
      <c r="C2119" s="5" t="n"/>
      <c r="D2119" s="5" t="n"/>
      <c r="E2119" s="5" t="n"/>
      <c r="F2119" s="6">
        <f>IF(C2119&amp;""="","",IFERROR(INDEX('الطلاب'!$B$6:$B$505,MATCH(C2119&amp;"",'الطلاب'!$A$6:$A$505,0))&amp;"","كود غير موجود"))</f>
        <v/>
      </c>
      <c r="G2119" s="6">
        <f>IF(OR(B2119&amp;""="",C2119&amp;""=""),"",IF(COUNTIFS('الطلاب'!$A$6:$A$505,C2119&amp;"",'الطلاب'!$D$6:$D$505,B2119&amp;"")=0,"الطالب غير مسجل في المجموعة",""))</f>
        <v/>
      </c>
    </row>
    <row r="2120">
      <c r="A2120" s="13" t="n"/>
      <c r="B2120" s="5" t="n"/>
      <c r="C2120" s="5" t="n"/>
      <c r="D2120" s="5" t="n"/>
      <c r="E2120" s="5" t="n"/>
      <c r="F2120" s="6">
        <f>IF(C2120&amp;""="","",IFERROR(INDEX('الطلاب'!$B$6:$B$505,MATCH(C2120&amp;"",'الطلاب'!$A$6:$A$505,0))&amp;"","كود غير موجود"))</f>
        <v/>
      </c>
      <c r="G2120" s="6">
        <f>IF(OR(B2120&amp;""="",C2120&amp;""=""),"",IF(COUNTIFS('الطلاب'!$A$6:$A$505,C2120&amp;"",'الطلاب'!$D$6:$D$505,B2120&amp;"")=0,"الطالب غير مسجل في المجموعة",""))</f>
        <v/>
      </c>
    </row>
    <row r="2121">
      <c r="A2121" s="13" t="n"/>
      <c r="B2121" s="5" t="n"/>
      <c r="C2121" s="5" t="n"/>
      <c r="D2121" s="5" t="n"/>
      <c r="E2121" s="5" t="n"/>
      <c r="F2121" s="6">
        <f>IF(C2121&amp;""="","",IFERROR(INDEX('الطلاب'!$B$6:$B$505,MATCH(C2121&amp;"",'الطلاب'!$A$6:$A$505,0))&amp;"","كود غير موجود"))</f>
        <v/>
      </c>
      <c r="G2121" s="6">
        <f>IF(OR(B2121&amp;""="",C2121&amp;""=""),"",IF(COUNTIFS('الطلاب'!$A$6:$A$505,C2121&amp;"",'الطلاب'!$D$6:$D$505,B2121&amp;"")=0,"الطالب غير مسجل في المجموعة",""))</f>
        <v/>
      </c>
    </row>
    <row r="2122">
      <c r="A2122" s="13" t="n"/>
      <c r="B2122" s="5" t="n"/>
      <c r="C2122" s="5" t="n"/>
      <c r="D2122" s="5" t="n"/>
      <c r="E2122" s="5" t="n"/>
      <c r="F2122" s="6">
        <f>IF(C2122&amp;""="","",IFERROR(INDEX('الطلاب'!$B$6:$B$505,MATCH(C2122&amp;"",'الطلاب'!$A$6:$A$505,0))&amp;"","كود غير موجود"))</f>
        <v/>
      </c>
      <c r="G2122" s="6">
        <f>IF(OR(B2122&amp;""="",C2122&amp;""=""),"",IF(COUNTIFS('الطلاب'!$A$6:$A$505,C2122&amp;"",'الطلاب'!$D$6:$D$505,B2122&amp;"")=0,"الطالب غير مسجل في المجموعة",""))</f>
        <v/>
      </c>
    </row>
    <row r="2123">
      <c r="A2123" s="13" t="n"/>
      <c r="B2123" s="5" t="n"/>
      <c r="C2123" s="5" t="n"/>
      <c r="D2123" s="5" t="n"/>
      <c r="E2123" s="5" t="n"/>
      <c r="F2123" s="6">
        <f>IF(C2123&amp;""="","",IFERROR(INDEX('الطلاب'!$B$6:$B$505,MATCH(C2123&amp;"",'الطلاب'!$A$6:$A$505,0))&amp;"","كود غير موجود"))</f>
        <v/>
      </c>
      <c r="G2123" s="6">
        <f>IF(OR(B2123&amp;""="",C2123&amp;""=""),"",IF(COUNTIFS('الطلاب'!$A$6:$A$505,C2123&amp;"",'الطلاب'!$D$6:$D$505,B2123&amp;"")=0,"الطالب غير مسجل في المجموعة",""))</f>
        <v/>
      </c>
    </row>
    <row r="2124">
      <c r="A2124" s="13" t="n"/>
      <c r="B2124" s="5" t="n"/>
      <c r="C2124" s="5" t="n"/>
      <c r="D2124" s="5" t="n"/>
      <c r="E2124" s="5" t="n"/>
      <c r="F2124" s="6">
        <f>IF(C2124&amp;""="","",IFERROR(INDEX('الطلاب'!$B$6:$B$505,MATCH(C2124&amp;"",'الطلاب'!$A$6:$A$505,0))&amp;"","كود غير موجود"))</f>
        <v/>
      </c>
      <c r="G2124" s="6">
        <f>IF(OR(B2124&amp;""="",C2124&amp;""=""),"",IF(COUNTIFS('الطلاب'!$A$6:$A$505,C2124&amp;"",'الطلاب'!$D$6:$D$505,B2124&amp;"")=0,"الطالب غير مسجل في المجموعة",""))</f>
        <v/>
      </c>
    </row>
    <row r="2125">
      <c r="A2125" s="13" t="n"/>
      <c r="B2125" s="5" t="n"/>
      <c r="C2125" s="5" t="n"/>
      <c r="D2125" s="5" t="n"/>
      <c r="E2125" s="5" t="n"/>
      <c r="F2125" s="6">
        <f>IF(C2125&amp;""="","",IFERROR(INDEX('الطلاب'!$B$6:$B$505,MATCH(C2125&amp;"",'الطلاب'!$A$6:$A$505,0))&amp;"","كود غير موجود"))</f>
        <v/>
      </c>
      <c r="G2125" s="6">
        <f>IF(OR(B2125&amp;""="",C2125&amp;""=""),"",IF(COUNTIFS('الطلاب'!$A$6:$A$505,C2125&amp;"",'الطلاب'!$D$6:$D$505,B2125&amp;"")=0,"الطالب غير مسجل في المجموعة",""))</f>
        <v/>
      </c>
    </row>
    <row r="2126">
      <c r="A2126" s="13" t="n"/>
      <c r="B2126" s="5" t="n"/>
      <c r="C2126" s="5" t="n"/>
      <c r="D2126" s="5" t="n"/>
      <c r="E2126" s="5" t="n"/>
      <c r="F2126" s="6">
        <f>IF(C2126&amp;""="","",IFERROR(INDEX('الطلاب'!$B$6:$B$505,MATCH(C2126&amp;"",'الطلاب'!$A$6:$A$505,0))&amp;"","كود غير موجود"))</f>
        <v/>
      </c>
      <c r="G2126" s="6">
        <f>IF(OR(B2126&amp;""="",C2126&amp;""=""),"",IF(COUNTIFS('الطلاب'!$A$6:$A$505,C2126&amp;"",'الطلاب'!$D$6:$D$505,B2126&amp;"")=0,"الطالب غير مسجل في المجموعة",""))</f>
        <v/>
      </c>
    </row>
    <row r="2127">
      <c r="A2127" s="13" t="n"/>
      <c r="B2127" s="5" t="n"/>
      <c r="C2127" s="5" t="n"/>
      <c r="D2127" s="5" t="n"/>
      <c r="E2127" s="5" t="n"/>
      <c r="F2127" s="6">
        <f>IF(C2127&amp;""="","",IFERROR(INDEX('الطلاب'!$B$6:$B$505,MATCH(C2127&amp;"",'الطلاب'!$A$6:$A$505,0))&amp;"","كود غير موجود"))</f>
        <v/>
      </c>
      <c r="G2127" s="6">
        <f>IF(OR(B2127&amp;""="",C2127&amp;""=""),"",IF(COUNTIFS('الطلاب'!$A$6:$A$505,C2127&amp;"",'الطلاب'!$D$6:$D$505,B2127&amp;"")=0,"الطالب غير مسجل في المجموعة",""))</f>
        <v/>
      </c>
    </row>
    <row r="2128">
      <c r="A2128" s="13" t="n"/>
      <c r="B2128" s="5" t="n"/>
      <c r="C2128" s="5" t="n"/>
      <c r="D2128" s="5" t="n"/>
      <c r="E2128" s="5" t="n"/>
      <c r="F2128" s="6">
        <f>IF(C2128&amp;""="","",IFERROR(INDEX('الطلاب'!$B$6:$B$505,MATCH(C2128&amp;"",'الطلاب'!$A$6:$A$505,0))&amp;"","كود غير موجود"))</f>
        <v/>
      </c>
      <c r="G2128" s="6">
        <f>IF(OR(B2128&amp;""="",C2128&amp;""=""),"",IF(COUNTIFS('الطلاب'!$A$6:$A$505,C2128&amp;"",'الطلاب'!$D$6:$D$505,B2128&amp;"")=0,"الطالب غير مسجل في المجموعة",""))</f>
        <v/>
      </c>
    </row>
    <row r="2129">
      <c r="A2129" s="13" t="n"/>
      <c r="B2129" s="5" t="n"/>
      <c r="C2129" s="5" t="n"/>
      <c r="D2129" s="5" t="n"/>
      <c r="E2129" s="5" t="n"/>
      <c r="F2129" s="6">
        <f>IF(C2129&amp;""="","",IFERROR(INDEX('الطلاب'!$B$6:$B$505,MATCH(C2129&amp;"",'الطلاب'!$A$6:$A$505,0))&amp;"","كود غير موجود"))</f>
        <v/>
      </c>
      <c r="G2129" s="6">
        <f>IF(OR(B2129&amp;""="",C2129&amp;""=""),"",IF(COUNTIFS('الطلاب'!$A$6:$A$505,C2129&amp;"",'الطلاب'!$D$6:$D$505,B2129&amp;"")=0,"الطالب غير مسجل في المجموعة",""))</f>
        <v/>
      </c>
    </row>
    <row r="2130">
      <c r="A2130" s="13" t="n"/>
      <c r="B2130" s="5" t="n"/>
      <c r="C2130" s="5" t="n"/>
      <c r="D2130" s="5" t="n"/>
      <c r="E2130" s="5" t="n"/>
      <c r="F2130" s="6">
        <f>IF(C2130&amp;""="","",IFERROR(INDEX('الطلاب'!$B$6:$B$505,MATCH(C2130&amp;"",'الطلاب'!$A$6:$A$505,0))&amp;"","كود غير موجود"))</f>
        <v/>
      </c>
      <c r="G2130" s="6">
        <f>IF(OR(B2130&amp;""="",C2130&amp;""=""),"",IF(COUNTIFS('الطلاب'!$A$6:$A$505,C2130&amp;"",'الطلاب'!$D$6:$D$505,B2130&amp;"")=0,"الطالب غير مسجل في المجموعة",""))</f>
        <v/>
      </c>
    </row>
    <row r="2131">
      <c r="A2131" s="13" t="n"/>
      <c r="B2131" s="5" t="n"/>
      <c r="C2131" s="5" t="n"/>
      <c r="D2131" s="5" t="n"/>
      <c r="E2131" s="5" t="n"/>
      <c r="F2131" s="6">
        <f>IF(C2131&amp;""="","",IFERROR(INDEX('الطلاب'!$B$6:$B$505,MATCH(C2131&amp;"",'الطلاب'!$A$6:$A$505,0))&amp;"","كود غير موجود"))</f>
        <v/>
      </c>
      <c r="G2131" s="6">
        <f>IF(OR(B2131&amp;""="",C2131&amp;""=""),"",IF(COUNTIFS('الطلاب'!$A$6:$A$505,C2131&amp;"",'الطلاب'!$D$6:$D$505,B2131&amp;"")=0,"الطالب غير مسجل في المجموعة",""))</f>
        <v/>
      </c>
    </row>
    <row r="2132">
      <c r="A2132" s="13" t="n"/>
      <c r="B2132" s="5" t="n"/>
      <c r="C2132" s="5" t="n"/>
      <c r="D2132" s="5" t="n"/>
      <c r="E2132" s="5" t="n"/>
      <c r="F2132" s="6">
        <f>IF(C2132&amp;""="","",IFERROR(INDEX('الطلاب'!$B$6:$B$505,MATCH(C2132&amp;"",'الطلاب'!$A$6:$A$505,0))&amp;"","كود غير موجود"))</f>
        <v/>
      </c>
      <c r="G2132" s="6">
        <f>IF(OR(B2132&amp;""="",C2132&amp;""=""),"",IF(COUNTIFS('الطلاب'!$A$6:$A$505,C2132&amp;"",'الطلاب'!$D$6:$D$505,B2132&amp;"")=0,"الطالب غير مسجل في المجموعة",""))</f>
        <v/>
      </c>
    </row>
    <row r="2133">
      <c r="A2133" s="13" t="n"/>
      <c r="B2133" s="5" t="n"/>
      <c r="C2133" s="5" t="n"/>
      <c r="D2133" s="5" t="n"/>
      <c r="E2133" s="5" t="n"/>
      <c r="F2133" s="6">
        <f>IF(C2133&amp;""="","",IFERROR(INDEX('الطلاب'!$B$6:$B$505,MATCH(C2133&amp;"",'الطلاب'!$A$6:$A$505,0))&amp;"","كود غير موجود"))</f>
        <v/>
      </c>
      <c r="G2133" s="6">
        <f>IF(OR(B2133&amp;""="",C2133&amp;""=""),"",IF(COUNTIFS('الطلاب'!$A$6:$A$505,C2133&amp;"",'الطلاب'!$D$6:$D$505,B2133&amp;"")=0,"الطالب غير مسجل في المجموعة",""))</f>
        <v/>
      </c>
    </row>
    <row r="2134">
      <c r="A2134" s="13" t="n"/>
      <c r="B2134" s="5" t="n"/>
      <c r="C2134" s="5" t="n"/>
      <c r="D2134" s="5" t="n"/>
      <c r="E2134" s="5" t="n"/>
      <c r="F2134" s="6">
        <f>IF(C2134&amp;""="","",IFERROR(INDEX('الطلاب'!$B$6:$B$505,MATCH(C2134&amp;"",'الطلاب'!$A$6:$A$505,0))&amp;"","كود غير موجود"))</f>
        <v/>
      </c>
      <c r="G2134" s="6">
        <f>IF(OR(B2134&amp;""="",C2134&amp;""=""),"",IF(COUNTIFS('الطلاب'!$A$6:$A$505,C2134&amp;"",'الطلاب'!$D$6:$D$505,B2134&amp;"")=0,"الطالب غير مسجل في المجموعة",""))</f>
        <v/>
      </c>
    </row>
    <row r="2135">
      <c r="A2135" s="13" t="n"/>
      <c r="B2135" s="5" t="n"/>
      <c r="C2135" s="5" t="n"/>
      <c r="D2135" s="5" t="n"/>
      <c r="E2135" s="5" t="n"/>
      <c r="F2135" s="6">
        <f>IF(C2135&amp;""="","",IFERROR(INDEX('الطلاب'!$B$6:$B$505,MATCH(C2135&amp;"",'الطلاب'!$A$6:$A$505,0))&amp;"","كود غير موجود"))</f>
        <v/>
      </c>
      <c r="G2135" s="6">
        <f>IF(OR(B2135&amp;""="",C2135&amp;""=""),"",IF(COUNTIFS('الطلاب'!$A$6:$A$505,C2135&amp;"",'الطلاب'!$D$6:$D$505,B2135&amp;"")=0,"الطالب غير مسجل في المجموعة",""))</f>
        <v/>
      </c>
    </row>
    <row r="2136">
      <c r="A2136" s="13" t="n"/>
      <c r="B2136" s="5" t="n"/>
      <c r="C2136" s="5" t="n"/>
      <c r="D2136" s="5" t="n"/>
      <c r="E2136" s="5" t="n"/>
      <c r="F2136" s="6">
        <f>IF(C2136&amp;""="","",IFERROR(INDEX('الطلاب'!$B$6:$B$505,MATCH(C2136&amp;"",'الطلاب'!$A$6:$A$505,0))&amp;"","كود غير موجود"))</f>
        <v/>
      </c>
      <c r="G2136" s="6">
        <f>IF(OR(B2136&amp;""="",C2136&amp;""=""),"",IF(COUNTIFS('الطلاب'!$A$6:$A$505,C2136&amp;"",'الطلاب'!$D$6:$D$505,B2136&amp;"")=0,"الطالب غير مسجل في المجموعة",""))</f>
        <v/>
      </c>
    </row>
    <row r="2137">
      <c r="A2137" s="13" t="n"/>
      <c r="B2137" s="5" t="n"/>
      <c r="C2137" s="5" t="n"/>
      <c r="D2137" s="5" t="n"/>
      <c r="E2137" s="5" t="n"/>
      <c r="F2137" s="6">
        <f>IF(C2137&amp;""="","",IFERROR(INDEX('الطلاب'!$B$6:$B$505,MATCH(C2137&amp;"",'الطلاب'!$A$6:$A$505,0))&amp;"","كود غير موجود"))</f>
        <v/>
      </c>
      <c r="G2137" s="6">
        <f>IF(OR(B2137&amp;""="",C2137&amp;""=""),"",IF(COUNTIFS('الطلاب'!$A$6:$A$505,C2137&amp;"",'الطلاب'!$D$6:$D$505,B2137&amp;"")=0,"الطالب غير مسجل في المجموعة",""))</f>
        <v/>
      </c>
    </row>
    <row r="2138">
      <c r="A2138" s="13" t="n"/>
      <c r="B2138" s="5" t="n"/>
      <c r="C2138" s="5" t="n"/>
      <c r="D2138" s="5" t="n"/>
      <c r="E2138" s="5" t="n"/>
      <c r="F2138" s="6">
        <f>IF(C2138&amp;""="","",IFERROR(INDEX('الطلاب'!$B$6:$B$505,MATCH(C2138&amp;"",'الطلاب'!$A$6:$A$505,0))&amp;"","كود غير موجود"))</f>
        <v/>
      </c>
      <c r="G2138" s="6">
        <f>IF(OR(B2138&amp;""="",C2138&amp;""=""),"",IF(COUNTIFS('الطلاب'!$A$6:$A$505,C2138&amp;"",'الطلاب'!$D$6:$D$505,B2138&amp;"")=0,"الطالب غير مسجل في المجموعة",""))</f>
        <v/>
      </c>
    </row>
    <row r="2139">
      <c r="A2139" s="13" t="n"/>
      <c r="B2139" s="5" t="n"/>
      <c r="C2139" s="5" t="n"/>
      <c r="D2139" s="5" t="n"/>
      <c r="E2139" s="5" t="n"/>
      <c r="F2139" s="6">
        <f>IF(C2139&amp;""="","",IFERROR(INDEX('الطلاب'!$B$6:$B$505,MATCH(C2139&amp;"",'الطلاب'!$A$6:$A$505,0))&amp;"","كود غير موجود"))</f>
        <v/>
      </c>
      <c r="G2139" s="6">
        <f>IF(OR(B2139&amp;""="",C2139&amp;""=""),"",IF(COUNTIFS('الطلاب'!$A$6:$A$505,C2139&amp;"",'الطلاب'!$D$6:$D$505,B2139&amp;"")=0,"الطالب غير مسجل في المجموعة",""))</f>
        <v/>
      </c>
    </row>
    <row r="2140">
      <c r="A2140" s="13" t="n"/>
      <c r="B2140" s="5" t="n"/>
      <c r="C2140" s="5" t="n"/>
      <c r="D2140" s="5" t="n"/>
      <c r="E2140" s="5" t="n"/>
      <c r="F2140" s="6">
        <f>IF(C2140&amp;""="","",IFERROR(INDEX('الطلاب'!$B$6:$B$505,MATCH(C2140&amp;"",'الطلاب'!$A$6:$A$505,0))&amp;"","كود غير موجود"))</f>
        <v/>
      </c>
      <c r="G2140" s="6">
        <f>IF(OR(B2140&amp;""="",C2140&amp;""=""),"",IF(COUNTIFS('الطلاب'!$A$6:$A$505,C2140&amp;"",'الطلاب'!$D$6:$D$505,B2140&amp;"")=0,"الطالب غير مسجل في المجموعة",""))</f>
        <v/>
      </c>
    </row>
    <row r="2141">
      <c r="A2141" s="13" t="n"/>
      <c r="B2141" s="5" t="n"/>
      <c r="C2141" s="5" t="n"/>
      <c r="D2141" s="5" t="n"/>
      <c r="E2141" s="5" t="n"/>
      <c r="F2141" s="6">
        <f>IF(C2141&amp;""="","",IFERROR(INDEX('الطلاب'!$B$6:$B$505,MATCH(C2141&amp;"",'الطلاب'!$A$6:$A$505,0))&amp;"","كود غير موجود"))</f>
        <v/>
      </c>
      <c r="G2141" s="6">
        <f>IF(OR(B2141&amp;""="",C2141&amp;""=""),"",IF(COUNTIFS('الطلاب'!$A$6:$A$505,C2141&amp;"",'الطلاب'!$D$6:$D$505,B2141&amp;"")=0,"الطالب غير مسجل في المجموعة",""))</f>
        <v/>
      </c>
    </row>
    <row r="2142">
      <c r="A2142" s="13" t="n"/>
      <c r="B2142" s="5" t="n"/>
      <c r="C2142" s="5" t="n"/>
      <c r="D2142" s="5" t="n"/>
      <c r="E2142" s="5" t="n"/>
      <c r="F2142" s="6">
        <f>IF(C2142&amp;""="","",IFERROR(INDEX('الطلاب'!$B$6:$B$505,MATCH(C2142&amp;"",'الطلاب'!$A$6:$A$505,0))&amp;"","كود غير موجود"))</f>
        <v/>
      </c>
      <c r="G2142" s="6">
        <f>IF(OR(B2142&amp;""="",C2142&amp;""=""),"",IF(COUNTIFS('الطلاب'!$A$6:$A$505,C2142&amp;"",'الطلاب'!$D$6:$D$505,B2142&amp;"")=0,"الطالب غير مسجل في المجموعة",""))</f>
        <v/>
      </c>
    </row>
    <row r="2143">
      <c r="A2143" s="13" t="n"/>
      <c r="B2143" s="5" t="n"/>
      <c r="C2143" s="5" t="n"/>
      <c r="D2143" s="5" t="n"/>
      <c r="E2143" s="5" t="n"/>
      <c r="F2143" s="6">
        <f>IF(C2143&amp;""="","",IFERROR(INDEX('الطلاب'!$B$6:$B$505,MATCH(C2143&amp;"",'الطلاب'!$A$6:$A$505,0))&amp;"","كود غير موجود"))</f>
        <v/>
      </c>
      <c r="G2143" s="6">
        <f>IF(OR(B2143&amp;""="",C2143&amp;""=""),"",IF(COUNTIFS('الطلاب'!$A$6:$A$505,C2143&amp;"",'الطلاب'!$D$6:$D$505,B2143&amp;"")=0,"الطالب غير مسجل في المجموعة",""))</f>
        <v/>
      </c>
    </row>
    <row r="2144">
      <c r="A2144" s="13" t="n"/>
      <c r="B2144" s="5" t="n"/>
      <c r="C2144" s="5" t="n"/>
      <c r="D2144" s="5" t="n"/>
      <c r="E2144" s="5" t="n"/>
      <c r="F2144" s="6">
        <f>IF(C2144&amp;""="","",IFERROR(INDEX('الطلاب'!$B$6:$B$505,MATCH(C2144&amp;"",'الطلاب'!$A$6:$A$505,0))&amp;"","كود غير موجود"))</f>
        <v/>
      </c>
      <c r="G2144" s="6">
        <f>IF(OR(B2144&amp;""="",C2144&amp;""=""),"",IF(COUNTIFS('الطلاب'!$A$6:$A$505,C2144&amp;"",'الطلاب'!$D$6:$D$505,B2144&amp;"")=0,"الطالب غير مسجل في المجموعة",""))</f>
        <v/>
      </c>
    </row>
    <row r="2145">
      <c r="A2145" s="13" t="n"/>
      <c r="B2145" s="5" t="n"/>
      <c r="C2145" s="5" t="n"/>
      <c r="D2145" s="5" t="n"/>
      <c r="E2145" s="5" t="n"/>
      <c r="F2145" s="6">
        <f>IF(C2145&amp;""="","",IFERROR(INDEX('الطلاب'!$B$6:$B$505,MATCH(C2145&amp;"",'الطلاب'!$A$6:$A$505,0))&amp;"","كود غير موجود"))</f>
        <v/>
      </c>
      <c r="G2145" s="6">
        <f>IF(OR(B2145&amp;""="",C2145&amp;""=""),"",IF(COUNTIFS('الطلاب'!$A$6:$A$505,C2145&amp;"",'الطلاب'!$D$6:$D$505,B2145&amp;"")=0,"الطالب غير مسجل في المجموعة",""))</f>
        <v/>
      </c>
    </row>
    <row r="2146">
      <c r="A2146" s="13" t="n"/>
      <c r="B2146" s="5" t="n"/>
      <c r="C2146" s="5" t="n"/>
      <c r="D2146" s="5" t="n"/>
      <c r="E2146" s="5" t="n"/>
      <c r="F2146" s="6">
        <f>IF(C2146&amp;""="","",IFERROR(INDEX('الطلاب'!$B$6:$B$505,MATCH(C2146&amp;"",'الطلاب'!$A$6:$A$505,0))&amp;"","كود غير موجود"))</f>
        <v/>
      </c>
      <c r="G2146" s="6">
        <f>IF(OR(B2146&amp;""="",C2146&amp;""=""),"",IF(COUNTIFS('الطلاب'!$A$6:$A$505,C2146&amp;"",'الطلاب'!$D$6:$D$505,B2146&amp;"")=0,"الطالب غير مسجل في المجموعة",""))</f>
        <v/>
      </c>
    </row>
    <row r="2147">
      <c r="A2147" s="13" t="n"/>
      <c r="B2147" s="5" t="n"/>
      <c r="C2147" s="5" t="n"/>
      <c r="D2147" s="5" t="n"/>
      <c r="E2147" s="5" t="n"/>
      <c r="F2147" s="6">
        <f>IF(C2147&amp;""="","",IFERROR(INDEX('الطلاب'!$B$6:$B$505,MATCH(C2147&amp;"",'الطلاب'!$A$6:$A$505,0))&amp;"","كود غير موجود"))</f>
        <v/>
      </c>
      <c r="G2147" s="6">
        <f>IF(OR(B2147&amp;""="",C2147&amp;""=""),"",IF(COUNTIFS('الطلاب'!$A$6:$A$505,C2147&amp;"",'الطلاب'!$D$6:$D$505,B2147&amp;"")=0,"الطالب غير مسجل في المجموعة",""))</f>
        <v/>
      </c>
    </row>
    <row r="2148">
      <c r="A2148" s="13" t="n"/>
      <c r="B2148" s="5" t="n"/>
      <c r="C2148" s="5" t="n"/>
      <c r="D2148" s="5" t="n"/>
      <c r="E2148" s="5" t="n"/>
      <c r="F2148" s="6">
        <f>IF(C2148&amp;""="","",IFERROR(INDEX('الطلاب'!$B$6:$B$505,MATCH(C2148&amp;"",'الطلاب'!$A$6:$A$505,0))&amp;"","كود غير موجود"))</f>
        <v/>
      </c>
      <c r="G2148" s="6">
        <f>IF(OR(B2148&amp;""="",C2148&amp;""=""),"",IF(COUNTIFS('الطلاب'!$A$6:$A$505,C2148&amp;"",'الطلاب'!$D$6:$D$505,B2148&amp;"")=0,"الطالب غير مسجل في المجموعة",""))</f>
        <v/>
      </c>
    </row>
    <row r="2149">
      <c r="A2149" s="13" t="n"/>
      <c r="B2149" s="5" t="n"/>
      <c r="C2149" s="5" t="n"/>
      <c r="D2149" s="5" t="n"/>
      <c r="E2149" s="5" t="n"/>
      <c r="F2149" s="6">
        <f>IF(C2149&amp;""="","",IFERROR(INDEX('الطلاب'!$B$6:$B$505,MATCH(C2149&amp;"",'الطلاب'!$A$6:$A$505,0))&amp;"","كود غير موجود"))</f>
        <v/>
      </c>
      <c r="G2149" s="6">
        <f>IF(OR(B2149&amp;""="",C2149&amp;""=""),"",IF(COUNTIFS('الطلاب'!$A$6:$A$505,C2149&amp;"",'الطلاب'!$D$6:$D$505,B2149&amp;"")=0,"الطالب غير مسجل في المجموعة",""))</f>
        <v/>
      </c>
    </row>
    <row r="2150">
      <c r="A2150" s="13" t="n"/>
      <c r="B2150" s="5" t="n"/>
      <c r="C2150" s="5" t="n"/>
      <c r="D2150" s="5" t="n"/>
      <c r="E2150" s="5" t="n"/>
      <c r="F2150" s="6">
        <f>IF(C2150&amp;""="","",IFERROR(INDEX('الطلاب'!$B$6:$B$505,MATCH(C2150&amp;"",'الطلاب'!$A$6:$A$505,0))&amp;"","كود غير موجود"))</f>
        <v/>
      </c>
      <c r="G2150" s="6">
        <f>IF(OR(B2150&amp;""="",C2150&amp;""=""),"",IF(COUNTIFS('الطلاب'!$A$6:$A$505,C2150&amp;"",'الطلاب'!$D$6:$D$505,B2150&amp;"")=0,"الطالب غير مسجل في المجموعة",""))</f>
        <v/>
      </c>
    </row>
    <row r="2151">
      <c r="A2151" s="13" t="n"/>
      <c r="B2151" s="5" t="n"/>
      <c r="C2151" s="5" t="n"/>
      <c r="D2151" s="5" t="n"/>
      <c r="E2151" s="5" t="n"/>
      <c r="F2151" s="6">
        <f>IF(C2151&amp;""="","",IFERROR(INDEX('الطلاب'!$B$6:$B$505,MATCH(C2151&amp;"",'الطلاب'!$A$6:$A$505,0))&amp;"","كود غير موجود"))</f>
        <v/>
      </c>
      <c r="G2151" s="6">
        <f>IF(OR(B2151&amp;""="",C2151&amp;""=""),"",IF(COUNTIFS('الطلاب'!$A$6:$A$505,C2151&amp;"",'الطلاب'!$D$6:$D$505,B2151&amp;"")=0,"الطالب غير مسجل في المجموعة",""))</f>
        <v/>
      </c>
    </row>
    <row r="2152">
      <c r="A2152" s="13" t="n"/>
      <c r="B2152" s="5" t="n"/>
      <c r="C2152" s="5" t="n"/>
      <c r="D2152" s="5" t="n"/>
      <c r="E2152" s="5" t="n"/>
      <c r="F2152" s="6">
        <f>IF(C2152&amp;""="","",IFERROR(INDEX('الطلاب'!$B$6:$B$505,MATCH(C2152&amp;"",'الطلاب'!$A$6:$A$505,0))&amp;"","كود غير موجود"))</f>
        <v/>
      </c>
      <c r="G2152" s="6">
        <f>IF(OR(B2152&amp;""="",C2152&amp;""=""),"",IF(COUNTIFS('الطلاب'!$A$6:$A$505,C2152&amp;"",'الطلاب'!$D$6:$D$505,B2152&amp;"")=0,"الطالب غير مسجل في المجموعة",""))</f>
        <v/>
      </c>
    </row>
    <row r="2153">
      <c r="A2153" s="13" t="n"/>
      <c r="B2153" s="5" t="n"/>
      <c r="C2153" s="5" t="n"/>
      <c r="D2153" s="5" t="n"/>
      <c r="E2153" s="5" t="n"/>
      <c r="F2153" s="6">
        <f>IF(C2153&amp;""="","",IFERROR(INDEX('الطلاب'!$B$6:$B$505,MATCH(C2153&amp;"",'الطلاب'!$A$6:$A$505,0))&amp;"","كود غير موجود"))</f>
        <v/>
      </c>
      <c r="G2153" s="6">
        <f>IF(OR(B2153&amp;""="",C2153&amp;""=""),"",IF(COUNTIFS('الطلاب'!$A$6:$A$505,C2153&amp;"",'الطلاب'!$D$6:$D$505,B2153&amp;"")=0,"الطالب غير مسجل في المجموعة",""))</f>
        <v/>
      </c>
    </row>
    <row r="2154">
      <c r="A2154" s="13" t="n"/>
      <c r="B2154" s="5" t="n"/>
      <c r="C2154" s="5" t="n"/>
      <c r="D2154" s="5" t="n"/>
      <c r="E2154" s="5" t="n"/>
      <c r="F2154" s="6">
        <f>IF(C2154&amp;""="","",IFERROR(INDEX('الطلاب'!$B$6:$B$505,MATCH(C2154&amp;"",'الطلاب'!$A$6:$A$505,0))&amp;"","كود غير موجود"))</f>
        <v/>
      </c>
      <c r="G2154" s="6">
        <f>IF(OR(B2154&amp;""="",C2154&amp;""=""),"",IF(COUNTIFS('الطلاب'!$A$6:$A$505,C2154&amp;"",'الطلاب'!$D$6:$D$505,B2154&amp;"")=0,"الطالب غير مسجل في المجموعة",""))</f>
        <v/>
      </c>
    </row>
    <row r="2155">
      <c r="A2155" s="13" t="n"/>
      <c r="B2155" s="5" t="n"/>
      <c r="C2155" s="5" t="n"/>
      <c r="D2155" s="5" t="n"/>
      <c r="E2155" s="5" t="n"/>
      <c r="F2155" s="6">
        <f>IF(C2155&amp;""="","",IFERROR(INDEX('الطلاب'!$B$6:$B$505,MATCH(C2155&amp;"",'الطلاب'!$A$6:$A$505,0))&amp;"","كود غير موجود"))</f>
        <v/>
      </c>
      <c r="G2155" s="6">
        <f>IF(OR(B2155&amp;""="",C2155&amp;""=""),"",IF(COUNTIFS('الطلاب'!$A$6:$A$505,C2155&amp;"",'الطلاب'!$D$6:$D$505,B2155&amp;"")=0,"الطالب غير مسجل في المجموعة",""))</f>
        <v/>
      </c>
    </row>
    <row r="2156">
      <c r="A2156" s="13" t="n"/>
      <c r="B2156" s="5" t="n"/>
      <c r="C2156" s="5" t="n"/>
      <c r="D2156" s="5" t="n"/>
      <c r="E2156" s="5" t="n"/>
      <c r="F2156" s="6">
        <f>IF(C2156&amp;""="","",IFERROR(INDEX('الطلاب'!$B$6:$B$505,MATCH(C2156&amp;"",'الطلاب'!$A$6:$A$505,0))&amp;"","كود غير موجود"))</f>
        <v/>
      </c>
      <c r="G2156" s="6">
        <f>IF(OR(B2156&amp;""="",C2156&amp;""=""),"",IF(COUNTIFS('الطلاب'!$A$6:$A$505,C2156&amp;"",'الطلاب'!$D$6:$D$505,B2156&amp;"")=0,"الطالب غير مسجل في المجموعة",""))</f>
        <v/>
      </c>
    </row>
    <row r="2157">
      <c r="A2157" s="13" t="n"/>
      <c r="B2157" s="5" t="n"/>
      <c r="C2157" s="5" t="n"/>
      <c r="D2157" s="5" t="n"/>
      <c r="E2157" s="5" t="n"/>
      <c r="F2157" s="6">
        <f>IF(C2157&amp;""="","",IFERROR(INDEX('الطلاب'!$B$6:$B$505,MATCH(C2157&amp;"",'الطلاب'!$A$6:$A$505,0))&amp;"","كود غير موجود"))</f>
        <v/>
      </c>
      <c r="G2157" s="6">
        <f>IF(OR(B2157&amp;""="",C2157&amp;""=""),"",IF(COUNTIFS('الطلاب'!$A$6:$A$505,C2157&amp;"",'الطلاب'!$D$6:$D$505,B2157&amp;"")=0,"الطالب غير مسجل في المجموعة",""))</f>
        <v/>
      </c>
    </row>
    <row r="2158">
      <c r="A2158" s="13" t="n"/>
      <c r="B2158" s="5" t="n"/>
      <c r="C2158" s="5" t="n"/>
      <c r="D2158" s="5" t="n"/>
      <c r="E2158" s="5" t="n"/>
      <c r="F2158" s="6">
        <f>IF(C2158&amp;""="","",IFERROR(INDEX('الطلاب'!$B$6:$B$505,MATCH(C2158&amp;"",'الطلاب'!$A$6:$A$505,0))&amp;"","كود غير موجود"))</f>
        <v/>
      </c>
      <c r="G2158" s="6">
        <f>IF(OR(B2158&amp;""="",C2158&amp;""=""),"",IF(COUNTIFS('الطلاب'!$A$6:$A$505,C2158&amp;"",'الطلاب'!$D$6:$D$505,B2158&amp;"")=0,"الطالب غير مسجل في المجموعة",""))</f>
        <v/>
      </c>
    </row>
    <row r="2159">
      <c r="A2159" s="13" t="n"/>
      <c r="B2159" s="5" t="n"/>
      <c r="C2159" s="5" t="n"/>
      <c r="D2159" s="5" t="n"/>
      <c r="E2159" s="5" t="n"/>
      <c r="F2159" s="6">
        <f>IF(C2159&amp;""="","",IFERROR(INDEX('الطلاب'!$B$6:$B$505,MATCH(C2159&amp;"",'الطلاب'!$A$6:$A$505,0))&amp;"","كود غير موجود"))</f>
        <v/>
      </c>
      <c r="G2159" s="6">
        <f>IF(OR(B2159&amp;""="",C2159&amp;""=""),"",IF(COUNTIFS('الطلاب'!$A$6:$A$505,C2159&amp;"",'الطلاب'!$D$6:$D$505,B2159&amp;"")=0,"الطالب غير مسجل في المجموعة",""))</f>
        <v/>
      </c>
    </row>
    <row r="2160">
      <c r="A2160" s="13" t="n"/>
      <c r="B2160" s="5" t="n"/>
      <c r="C2160" s="5" t="n"/>
      <c r="D2160" s="5" t="n"/>
      <c r="E2160" s="5" t="n"/>
      <c r="F2160" s="6">
        <f>IF(C2160&amp;""="","",IFERROR(INDEX('الطلاب'!$B$6:$B$505,MATCH(C2160&amp;"",'الطلاب'!$A$6:$A$505,0))&amp;"","كود غير موجود"))</f>
        <v/>
      </c>
      <c r="G2160" s="6">
        <f>IF(OR(B2160&amp;""="",C2160&amp;""=""),"",IF(COUNTIFS('الطلاب'!$A$6:$A$505,C2160&amp;"",'الطلاب'!$D$6:$D$505,B2160&amp;"")=0,"الطالب غير مسجل في المجموعة",""))</f>
        <v/>
      </c>
    </row>
    <row r="2161">
      <c r="A2161" s="13" t="n"/>
      <c r="B2161" s="5" t="n"/>
      <c r="C2161" s="5" t="n"/>
      <c r="D2161" s="5" t="n"/>
      <c r="E2161" s="5" t="n"/>
      <c r="F2161" s="6">
        <f>IF(C2161&amp;""="","",IFERROR(INDEX('الطلاب'!$B$6:$B$505,MATCH(C2161&amp;"",'الطلاب'!$A$6:$A$505,0))&amp;"","كود غير موجود"))</f>
        <v/>
      </c>
      <c r="G2161" s="6">
        <f>IF(OR(B2161&amp;""="",C2161&amp;""=""),"",IF(COUNTIFS('الطلاب'!$A$6:$A$505,C2161&amp;"",'الطلاب'!$D$6:$D$505,B2161&amp;"")=0,"الطالب غير مسجل في المجموعة",""))</f>
        <v/>
      </c>
    </row>
    <row r="2162">
      <c r="A2162" s="13" t="n"/>
      <c r="B2162" s="5" t="n"/>
      <c r="C2162" s="5" t="n"/>
      <c r="D2162" s="5" t="n"/>
      <c r="E2162" s="5" t="n"/>
      <c r="F2162" s="6">
        <f>IF(C2162&amp;""="","",IFERROR(INDEX('الطلاب'!$B$6:$B$505,MATCH(C2162&amp;"",'الطلاب'!$A$6:$A$505,0))&amp;"","كود غير موجود"))</f>
        <v/>
      </c>
      <c r="G2162" s="6">
        <f>IF(OR(B2162&amp;""="",C2162&amp;""=""),"",IF(COUNTIFS('الطلاب'!$A$6:$A$505,C2162&amp;"",'الطلاب'!$D$6:$D$505,B2162&amp;"")=0,"الطالب غير مسجل في المجموعة",""))</f>
        <v/>
      </c>
    </row>
    <row r="2163">
      <c r="A2163" s="13" t="n"/>
      <c r="B2163" s="5" t="n"/>
      <c r="C2163" s="5" t="n"/>
      <c r="D2163" s="5" t="n"/>
      <c r="E2163" s="5" t="n"/>
      <c r="F2163" s="6">
        <f>IF(C2163&amp;""="","",IFERROR(INDEX('الطلاب'!$B$6:$B$505,MATCH(C2163&amp;"",'الطلاب'!$A$6:$A$505,0))&amp;"","كود غير موجود"))</f>
        <v/>
      </c>
      <c r="G2163" s="6">
        <f>IF(OR(B2163&amp;""="",C2163&amp;""=""),"",IF(COUNTIFS('الطلاب'!$A$6:$A$505,C2163&amp;"",'الطلاب'!$D$6:$D$505,B2163&amp;"")=0,"الطالب غير مسجل في المجموعة",""))</f>
        <v/>
      </c>
    </row>
    <row r="2164">
      <c r="A2164" s="13" t="n"/>
      <c r="B2164" s="5" t="n"/>
      <c r="C2164" s="5" t="n"/>
      <c r="D2164" s="5" t="n"/>
      <c r="E2164" s="5" t="n"/>
      <c r="F2164" s="6">
        <f>IF(C2164&amp;""="","",IFERROR(INDEX('الطلاب'!$B$6:$B$505,MATCH(C2164&amp;"",'الطلاب'!$A$6:$A$505,0))&amp;"","كود غير موجود"))</f>
        <v/>
      </c>
      <c r="G2164" s="6">
        <f>IF(OR(B2164&amp;""="",C2164&amp;""=""),"",IF(COUNTIFS('الطلاب'!$A$6:$A$505,C2164&amp;"",'الطلاب'!$D$6:$D$505,B2164&amp;"")=0,"الطالب غير مسجل في المجموعة",""))</f>
        <v/>
      </c>
    </row>
    <row r="2165">
      <c r="A2165" s="13" t="n"/>
      <c r="B2165" s="5" t="n"/>
      <c r="C2165" s="5" t="n"/>
      <c r="D2165" s="5" t="n"/>
      <c r="E2165" s="5" t="n"/>
      <c r="F2165" s="6">
        <f>IF(C2165&amp;""="","",IFERROR(INDEX('الطلاب'!$B$6:$B$505,MATCH(C2165&amp;"",'الطلاب'!$A$6:$A$505,0))&amp;"","كود غير موجود"))</f>
        <v/>
      </c>
      <c r="G2165" s="6">
        <f>IF(OR(B2165&amp;""="",C2165&amp;""=""),"",IF(COUNTIFS('الطلاب'!$A$6:$A$505,C2165&amp;"",'الطلاب'!$D$6:$D$505,B2165&amp;"")=0,"الطالب غير مسجل في المجموعة",""))</f>
        <v/>
      </c>
    </row>
    <row r="2166">
      <c r="A2166" s="13" t="n"/>
      <c r="B2166" s="5" t="n"/>
      <c r="C2166" s="5" t="n"/>
      <c r="D2166" s="5" t="n"/>
      <c r="E2166" s="5" t="n"/>
      <c r="F2166" s="6">
        <f>IF(C2166&amp;""="","",IFERROR(INDEX('الطلاب'!$B$6:$B$505,MATCH(C2166&amp;"",'الطلاب'!$A$6:$A$505,0))&amp;"","كود غير موجود"))</f>
        <v/>
      </c>
      <c r="G2166" s="6">
        <f>IF(OR(B2166&amp;""="",C2166&amp;""=""),"",IF(COUNTIFS('الطلاب'!$A$6:$A$505,C2166&amp;"",'الطلاب'!$D$6:$D$505,B2166&amp;"")=0,"الطالب غير مسجل في المجموعة",""))</f>
        <v/>
      </c>
    </row>
    <row r="2167">
      <c r="A2167" s="13" t="n"/>
      <c r="B2167" s="5" t="n"/>
      <c r="C2167" s="5" t="n"/>
      <c r="D2167" s="5" t="n"/>
      <c r="E2167" s="5" t="n"/>
      <c r="F2167" s="6">
        <f>IF(C2167&amp;""="","",IFERROR(INDEX('الطلاب'!$B$6:$B$505,MATCH(C2167&amp;"",'الطلاب'!$A$6:$A$505,0))&amp;"","كود غير موجود"))</f>
        <v/>
      </c>
      <c r="G2167" s="6">
        <f>IF(OR(B2167&amp;""="",C2167&amp;""=""),"",IF(COUNTIFS('الطلاب'!$A$6:$A$505,C2167&amp;"",'الطلاب'!$D$6:$D$505,B2167&amp;"")=0,"الطالب غير مسجل في المجموعة",""))</f>
        <v/>
      </c>
    </row>
    <row r="2168">
      <c r="A2168" s="13" t="n"/>
      <c r="B2168" s="5" t="n"/>
      <c r="C2168" s="5" t="n"/>
      <c r="D2168" s="5" t="n"/>
      <c r="E2168" s="5" t="n"/>
      <c r="F2168" s="6">
        <f>IF(C2168&amp;""="","",IFERROR(INDEX('الطلاب'!$B$6:$B$505,MATCH(C2168&amp;"",'الطلاب'!$A$6:$A$505,0))&amp;"","كود غير موجود"))</f>
        <v/>
      </c>
      <c r="G2168" s="6">
        <f>IF(OR(B2168&amp;""="",C2168&amp;""=""),"",IF(COUNTIFS('الطلاب'!$A$6:$A$505,C2168&amp;"",'الطلاب'!$D$6:$D$505,B2168&amp;"")=0,"الطالب غير مسجل في المجموعة",""))</f>
        <v/>
      </c>
    </row>
    <row r="2169">
      <c r="A2169" s="13" t="n"/>
      <c r="B2169" s="5" t="n"/>
      <c r="C2169" s="5" t="n"/>
      <c r="D2169" s="5" t="n"/>
      <c r="E2169" s="5" t="n"/>
      <c r="F2169" s="6">
        <f>IF(C2169&amp;""="","",IFERROR(INDEX('الطلاب'!$B$6:$B$505,MATCH(C2169&amp;"",'الطلاب'!$A$6:$A$505,0))&amp;"","كود غير موجود"))</f>
        <v/>
      </c>
      <c r="G2169" s="6">
        <f>IF(OR(B2169&amp;""="",C2169&amp;""=""),"",IF(COUNTIFS('الطلاب'!$A$6:$A$505,C2169&amp;"",'الطلاب'!$D$6:$D$505,B2169&amp;"")=0,"الطالب غير مسجل في المجموعة",""))</f>
        <v/>
      </c>
    </row>
    <row r="2170">
      <c r="A2170" s="13" t="n"/>
      <c r="B2170" s="5" t="n"/>
      <c r="C2170" s="5" t="n"/>
      <c r="D2170" s="5" t="n"/>
      <c r="E2170" s="5" t="n"/>
      <c r="F2170" s="6">
        <f>IF(C2170&amp;""="","",IFERROR(INDEX('الطلاب'!$B$6:$B$505,MATCH(C2170&amp;"",'الطلاب'!$A$6:$A$505,0))&amp;"","كود غير موجود"))</f>
        <v/>
      </c>
      <c r="G2170" s="6">
        <f>IF(OR(B2170&amp;""="",C2170&amp;""=""),"",IF(COUNTIFS('الطلاب'!$A$6:$A$505,C2170&amp;"",'الطلاب'!$D$6:$D$505,B2170&amp;"")=0,"الطالب غير مسجل في المجموعة",""))</f>
        <v/>
      </c>
    </row>
    <row r="2171">
      <c r="A2171" s="13" t="n"/>
      <c r="B2171" s="5" t="n"/>
      <c r="C2171" s="5" t="n"/>
      <c r="D2171" s="5" t="n"/>
      <c r="E2171" s="5" t="n"/>
      <c r="F2171" s="6">
        <f>IF(C2171&amp;""="","",IFERROR(INDEX('الطلاب'!$B$6:$B$505,MATCH(C2171&amp;"",'الطلاب'!$A$6:$A$505,0))&amp;"","كود غير موجود"))</f>
        <v/>
      </c>
      <c r="G2171" s="6">
        <f>IF(OR(B2171&amp;""="",C2171&amp;""=""),"",IF(COUNTIFS('الطلاب'!$A$6:$A$505,C2171&amp;"",'الطلاب'!$D$6:$D$505,B2171&amp;"")=0,"الطالب غير مسجل في المجموعة",""))</f>
        <v/>
      </c>
    </row>
    <row r="2172">
      <c r="A2172" s="13" t="n"/>
      <c r="B2172" s="5" t="n"/>
      <c r="C2172" s="5" t="n"/>
      <c r="D2172" s="5" t="n"/>
      <c r="E2172" s="5" t="n"/>
      <c r="F2172" s="6">
        <f>IF(C2172&amp;""="","",IFERROR(INDEX('الطلاب'!$B$6:$B$505,MATCH(C2172&amp;"",'الطلاب'!$A$6:$A$505,0))&amp;"","كود غير موجود"))</f>
        <v/>
      </c>
      <c r="G2172" s="6">
        <f>IF(OR(B2172&amp;""="",C2172&amp;""=""),"",IF(COUNTIFS('الطلاب'!$A$6:$A$505,C2172&amp;"",'الطلاب'!$D$6:$D$505,B2172&amp;"")=0,"الطالب غير مسجل في المجموعة",""))</f>
        <v/>
      </c>
    </row>
    <row r="2173">
      <c r="A2173" s="13" t="n"/>
      <c r="B2173" s="5" t="n"/>
      <c r="C2173" s="5" t="n"/>
      <c r="D2173" s="5" t="n"/>
      <c r="E2173" s="5" t="n"/>
      <c r="F2173" s="6">
        <f>IF(C2173&amp;""="","",IFERROR(INDEX('الطلاب'!$B$6:$B$505,MATCH(C2173&amp;"",'الطلاب'!$A$6:$A$505,0))&amp;"","كود غير موجود"))</f>
        <v/>
      </c>
      <c r="G2173" s="6">
        <f>IF(OR(B2173&amp;""="",C2173&amp;""=""),"",IF(COUNTIFS('الطلاب'!$A$6:$A$505,C2173&amp;"",'الطلاب'!$D$6:$D$505,B2173&amp;"")=0,"الطالب غير مسجل في المجموعة",""))</f>
        <v/>
      </c>
    </row>
    <row r="2174">
      <c r="A2174" s="13" t="n"/>
      <c r="B2174" s="5" t="n"/>
      <c r="C2174" s="5" t="n"/>
      <c r="D2174" s="5" t="n"/>
      <c r="E2174" s="5" t="n"/>
      <c r="F2174" s="6">
        <f>IF(C2174&amp;""="","",IFERROR(INDEX('الطلاب'!$B$6:$B$505,MATCH(C2174&amp;"",'الطلاب'!$A$6:$A$505,0))&amp;"","كود غير موجود"))</f>
        <v/>
      </c>
      <c r="G2174" s="6">
        <f>IF(OR(B2174&amp;""="",C2174&amp;""=""),"",IF(COUNTIFS('الطلاب'!$A$6:$A$505,C2174&amp;"",'الطلاب'!$D$6:$D$505,B2174&amp;"")=0,"الطالب غير مسجل في المجموعة",""))</f>
        <v/>
      </c>
    </row>
    <row r="2175">
      <c r="A2175" s="13" t="n"/>
      <c r="B2175" s="5" t="n"/>
      <c r="C2175" s="5" t="n"/>
      <c r="D2175" s="5" t="n"/>
      <c r="E2175" s="5" t="n"/>
      <c r="F2175" s="6">
        <f>IF(C2175&amp;""="","",IFERROR(INDEX('الطلاب'!$B$6:$B$505,MATCH(C2175&amp;"",'الطلاب'!$A$6:$A$505,0))&amp;"","كود غير موجود"))</f>
        <v/>
      </c>
      <c r="G2175" s="6">
        <f>IF(OR(B2175&amp;""="",C2175&amp;""=""),"",IF(COUNTIFS('الطلاب'!$A$6:$A$505,C2175&amp;"",'الطلاب'!$D$6:$D$505,B2175&amp;"")=0,"الطالب غير مسجل في المجموعة",""))</f>
        <v/>
      </c>
    </row>
    <row r="2176">
      <c r="A2176" s="13" t="n"/>
      <c r="B2176" s="5" t="n"/>
      <c r="C2176" s="5" t="n"/>
      <c r="D2176" s="5" t="n"/>
      <c r="E2176" s="5" t="n"/>
      <c r="F2176" s="6">
        <f>IF(C2176&amp;""="","",IFERROR(INDEX('الطلاب'!$B$6:$B$505,MATCH(C2176&amp;"",'الطلاب'!$A$6:$A$505,0))&amp;"","كود غير موجود"))</f>
        <v/>
      </c>
      <c r="G2176" s="6">
        <f>IF(OR(B2176&amp;""="",C2176&amp;""=""),"",IF(COUNTIFS('الطلاب'!$A$6:$A$505,C2176&amp;"",'الطلاب'!$D$6:$D$505,B2176&amp;"")=0,"الطالب غير مسجل في المجموعة",""))</f>
        <v/>
      </c>
    </row>
    <row r="2177">
      <c r="A2177" s="13" t="n"/>
      <c r="B2177" s="5" t="n"/>
      <c r="C2177" s="5" t="n"/>
      <c r="D2177" s="5" t="n"/>
      <c r="E2177" s="5" t="n"/>
      <c r="F2177" s="6">
        <f>IF(C2177&amp;""="","",IFERROR(INDEX('الطلاب'!$B$6:$B$505,MATCH(C2177&amp;"",'الطلاب'!$A$6:$A$505,0))&amp;"","كود غير موجود"))</f>
        <v/>
      </c>
      <c r="G2177" s="6">
        <f>IF(OR(B2177&amp;""="",C2177&amp;""=""),"",IF(COUNTIFS('الطلاب'!$A$6:$A$505,C2177&amp;"",'الطلاب'!$D$6:$D$505,B2177&amp;"")=0,"الطالب غير مسجل في المجموعة",""))</f>
        <v/>
      </c>
    </row>
    <row r="2178">
      <c r="A2178" s="13" t="n"/>
      <c r="B2178" s="5" t="n"/>
      <c r="C2178" s="5" t="n"/>
      <c r="D2178" s="5" t="n"/>
      <c r="E2178" s="5" t="n"/>
      <c r="F2178" s="6">
        <f>IF(C2178&amp;""="","",IFERROR(INDEX('الطلاب'!$B$6:$B$505,MATCH(C2178&amp;"",'الطلاب'!$A$6:$A$505,0))&amp;"","كود غير موجود"))</f>
        <v/>
      </c>
      <c r="G2178" s="6">
        <f>IF(OR(B2178&amp;""="",C2178&amp;""=""),"",IF(COUNTIFS('الطلاب'!$A$6:$A$505,C2178&amp;"",'الطلاب'!$D$6:$D$505,B2178&amp;"")=0,"الطالب غير مسجل في المجموعة",""))</f>
        <v/>
      </c>
    </row>
    <row r="2179">
      <c r="A2179" s="13" t="n"/>
      <c r="B2179" s="5" t="n"/>
      <c r="C2179" s="5" t="n"/>
      <c r="D2179" s="5" t="n"/>
      <c r="E2179" s="5" t="n"/>
      <c r="F2179" s="6">
        <f>IF(C2179&amp;""="","",IFERROR(INDEX('الطلاب'!$B$6:$B$505,MATCH(C2179&amp;"",'الطلاب'!$A$6:$A$505,0))&amp;"","كود غير موجود"))</f>
        <v/>
      </c>
      <c r="G2179" s="6">
        <f>IF(OR(B2179&amp;""="",C2179&amp;""=""),"",IF(COUNTIFS('الطلاب'!$A$6:$A$505,C2179&amp;"",'الطلاب'!$D$6:$D$505,B2179&amp;"")=0,"الطالب غير مسجل في المجموعة",""))</f>
        <v/>
      </c>
    </row>
    <row r="2180">
      <c r="A2180" s="13" t="n"/>
      <c r="B2180" s="5" t="n"/>
      <c r="C2180" s="5" t="n"/>
      <c r="D2180" s="5" t="n"/>
      <c r="E2180" s="5" t="n"/>
      <c r="F2180" s="6">
        <f>IF(C2180&amp;""="","",IFERROR(INDEX('الطلاب'!$B$6:$B$505,MATCH(C2180&amp;"",'الطلاب'!$A$6:$A$505,0))&amp;"","كود غير موجود"))</f>
        <v/>
      </c>
      <c r="G2180" s="6">
        <f>IF(OR(B2180&amp;""="",C2180&amp;""=""),"",IF(COUNTIFS('الطلاب'!$A$6:$A$505,C2180&amp;"",'الطلاب'!$D$6:$D$505,B2180&amp;"")=0,"الطالب غير مسجل في المجموعة",""))</f>
        <v/>
      </c>
    </row>
    <row r="2181">
      <c r="A2181" s="13" t="n"/>
      <c r="B2181" s="5" t="n"/>
      <c r="C2181" s="5" t="n"/>
      <c r="D2181" s="5" t="n"/>
      <c r="E2181" s="5" t="n"/>
      <c r="F2181" s="6">
        <f>IF(C2181&amp;""="","",IFERROR(INDEX('الطلاب'!$B$6:$B$505,MATCH(C2181&amp;"",'الطلاب'!$A$6:$A$505,0))&amp;"","كود غير موجود"))</f>
        <v/>
      </c>
      <c r="G2181" s="6">
        <f>IF(OR(B2181&amp;""="",C2181&amp;""=""),"",IF(COUNTIFS('الطلاب'!$A$6:$A$505,C2181&amp;"",'الطلاب'!$D$6:$D$505,B2181&amp;"")=0,"الطالب غير مسجل في المجموعة",""))</f>
        <v/>
      </c>
    </row>
    <row r="2182">
      <c r="A2182" s="13" t="n"/>
      <c r="B2182" s="5" t="n"/>
      <c r="C2182" s="5" t="n"/>
      <c r="D2182" s="5" t="n"/>
      <c r="E2182" s="5" t="n"/>
      <c r="F2182" s="6">
        <f>IF(C2182&amp;""="","",IFERROR(INDEX('الطلاب'!$B$6:$B$505,MATCH(C2182&amp;"",'الطلاب'!$A$6:$A$505,0))&amp;"","كود غير موجود"))</f>
        <v/>
      </c>
      <c r="G2182" s="6">
        <f>IF(OR(B2182&amp;""="",C2182&amp;""=""),"",IF(COUNTIFS('الطلاب'!$A$6:$A$505,C2182&amp;"",'الطلاب'!$D$6:$D$505,B2182&amp;"")=0,"الطالب غير مسجل في المجموعة",""))</f>
        <v/>
      </c>
    </row>
    <row r="2183">
      <c r="A2183" s="13" t="n"/>
      <c r="B2183" s="5" t="n"/>
      <c r="C2183" s="5" t="n"/>
      <c r="D2183" s="5" t="n"/>
      <c r="E2183" s="5" t="n"/>
      <c r="F2183" s="6">
        <f>IF(C2183&amp;""="","",IFERROR(INDEX('الطلاب'!$B$6:$B$505,MATCH(C2183&amp;"",'الطلاب'!$A$6:$A$505,0))&amp;"","كود غير موجود"))</f>
        <v/>
      </c>
      <c r="G2183" s="6">
        <f>IF(OR(B2183&amp;""="",C2183&amp;""=""),"",IF(COUNTIFS('الطلاب'!$A$6:$A$505,C2183&amp;"",'الطلاب'!$D$6:$D$505,B2183&amp;"")=0,"الطالب غير مسجل في المجموعة",""))</f>
        <v/>
      </c>
    </row>
    <row r="2184">
      <c r="A2184" s="13" t="n"/>
      <c r="B2184" s="5" t="n"/>
      <c r="C2184" s="5" t="n"/>
      <c r="D2184" s="5" t="n"/>
      <c r="E2184" s="5" t="n"/>
      <c r="F2184" s="6">
        <f>IF(C2184&amp;""="","",IFERROR(INDEX('الطلاب'!$B$6:$B$505,MATCH(C2184&amp;"",'الطلاب'!$A$6:$A$505,0))&amp;"","كود غير موجود"))</f>
        <v/>
      </c>
      <c r="G2184" s="6">
        <f>IF(OR(B2184&amp;""="",C2184&amp;""=""),"",IF(COUNTIFS('الطلاب'!$A$6:$A$505,C2184&amp;"",'الطلاب'!$D$6:$D$505,B2184&amp;"")=0,"الطالب غير مسجل في المجموعة",""))</f>
        <v/>
      </c>
    </row>
    <row r="2185">
      <c r="A2185" s="13" t="n"/>
      <c r="B2185" s="5" t="n"/>
      <c r="C2185" s="5" t="n"/>
      <c r="D2185" s="5" t="n"/>
      <c r="E2185" s="5" t="n"/>
      <c r="F2185" s="6">
        <f>IF(C2185&amp;""="","",IFERROR(INDEX('الطلاب'!$B$6:$B$505,MATCH(C2185&amp;"",'الطلاب'!$A$6:$A$505,0))&amp;"","كود غير موجود"))</f>
        <v/>
      </c>
      <c r="G2185" s="6">
        <f>IF(OR(B2185&amp;""="",C2185&amp;""=""),"",IF(COUNTIFS('الطلاب'!$A$6:$A$505,C2185&amp;"",'الطلاب'!$D$6:$D$505,B2185&amp;"")=0,"الطالب غير مسجل في المجموعة",""))</f>
        <v/>
      </c>
    </row>
    <row r="2186">
      <c r="A2186" s="13" t="n"/>
      <c r="B2186" s="5" t="n"/>
      <c r="C2186" s="5" t="n"/>
      <c r="D2186" s="5" t="n"/>
      <c r="E2186" s="5" t="n"/>
      <c r="F2186" s="6">
        <f>IF(C2186&amp;""="","",IFERROR(INDEX('الطلاب'!$B$6:$B$505,MATCH(C2186&amp;"",'الطلاب'!$A$6:$A$505,0))&amp;"","كود غير موجود"))</f>
        <v/>
      </c>
      <c r="G2186" s="6">
        <f>IF(OR(B2186&amp;""="",C2186&amp;""=""),"",IF(COUNTIFS('الطلاب'!$A$6:$A$505,C2186&amp;"",'الطلاب'!$D$6:$D$505,B2186&amp;"")=0,"الطالب غير مسجل في المجموعة",""))</f>
        <v/>
      </c>
    </row>
    <row r="2187">
      <c r="A2187" s="13" t="n"/>
      <c r="B2187" s="5" t="n"/>
      <c r="C2187" s="5" t="n"/>
      <c r="D2187" s="5" t="n"/>
      <c r="E2187" s="5" t="n"/>
      <c r="F2187" s="6">
        <f>IF(C2187&amp;""="","",IFERROR(INDEX('الطلاب'!$B$6:$B$505,MATCH(C2187&amp;"",'الطلاب'!$A$6:$A$505,0))&amp;"","كود غير موجود"))</f>
        <v/>
      </c>
      <c r="G2187" s="6">
        <f>IF(OR(B2187&amp;""="",C2187&amp;""=""),"",IF(COUNTIFS('الطلاب'!$A$6:$A$505,C2187&amp;"",'الطلاب'!$D$6:$D$505,B2187&amp;"")=0,"الطالب غير مسجل في المجموعة",""))</f>
        <v/>
      </c>
    </row>
    <row r="2188">
      <c r="A2188" s="13" t="n"/>
      <c r="B2188" s="5" t="n"/>
      <c r="C2188" s="5" t="n"/>
      <c r="D2188" s="5" t="n"/>
      <c r="E2188" s="5" t="n"/>
      <c r="F2188" s="6">
        <f>IF(C2188&amp;""="","",IFERROR(INDEX('الطلاب'!$B$6:$B$505,MATCH(C2188&amp;"",'الطلاب'!$A$6:$A$505,0))&amp;"","كود غير موجود"))</f>
        <v/>
      </c>
      <c r="G2188" s="6">
        <f>IF(OR(B2188&amp;""="",C2188&amp;""=""),"",IF(COUNTIFS('الطلاب'!$A$6:$A$505,C2188&amp;"",'الطلاب'!$D$6:$D$505,B2188&amp;"")=0,"الطالب غير مسجل في المجموعة",""))</f>
        <v/>
      </c>
    </row>
    <row r="2189">
      <c r="A2189" s="13" t="n"/>
      <c r="B2189" s="5" t="n"/>
      <c r="C2189" s="5" t="n"/>
      <c r="D2189" s="5" t="n"/>
      <c r="E2189" s="5" t="n"/>
      <c r="F2189" s="6">
        <f>IF(C2189&amp;""="","",IFERROR(INDEX('الطلاب'!$B$6:$B$505,MATCH(C2189&amp;"",'الطلاب'!$A$6:$A$505,0))&amp;"","كود غير موجود"))</f>
        <v/>
      </c>
      <c r="G2189" s="6">
        <f>IF(OR(B2189&amp;""="",C2189&amp;""=""),"",IF(COUNTIFS('الطلاب'!$A$6:$A$505,C2189&amp;"",'الطلاب'!$D$6:$D$505,B2189&amp;"")=0,"الطالب غير مسجل في المجموعة",""))</f>
        <v/>
      </c>
    </row>
    <row r="2190">
      <c r="A2190" s="13" t="n"/>
      <c r="B2190" s="5" t="n"/>
      <c r="C2190" s="5" t="n"/>
      <c r="D2190" s="5" t="n"/>
      <c r="E2190" s="5" t="n"/>
      <c r="F2190" s="6">
        <f>IF(C2190&amp;""="","",IFERROR(INDEX('الطلاب'!$B$6:$B$505,MATCH(C2190&amp;"",'الطلاب'!$A$6:$A$505,0))&amp;"","كود غير موجود"))</f>
        <v/>
      </c>
      <c r="G2190" s="6">
        <f>IF(OR(B2190&amp;""="",C2190&amp;""=""),"",IF(COUNTIFS('الطلاب'!$A$6:$A$505,C2190&amp;"",'الطلاب'!$D$6:$D$505,B2190&amp;"")=0,"الطالب غير مسجل في المجموعة",""))</f>
        <v/>
      </c>
    </row>
    <row r="2191">
      <c r="A2191" s="13" t="n"/>
      <c r="B2191" s="5" t="n"/>
      <c r="C2191" s="5" t="n"/>
      <c r="D2191" s="5" t="n"/>
      <c r="E2191" s="5" t="n"/>
      <c r="F2191" s="6">
        <f>IF(C2191&amp;""="","",IFERROR(INDEX('الطلاب'!$B$6:$B$505,MATCH(C2191&amp;"",'الطلاب'!$A$6:$A$505,0))&amp;"","كود غير موجود"))</f>
        <v/>
      </c>
      <c r="G2191" s="6">
        <f>IF(OR(B2191&amp;""="",C2191&amp;""=""),"",IF(COUNTIFS('الطلاب'!$A$6:$A$505,C2191&amp;"",'الطلاب'!$D$6:$D$505,B2191&amp;"")=0,"الطالب غير مسجل في المجموعة",""))</f>
        <v/>
      </c>
    </row>
    <row r="2192">
      <c r="A2192" s="13" t="n"/>
      <c r="B2192" s="5" t="n"/>
      <c r="C2192" s="5" t="n"/>
      <c r="D2192" s="5" t="n"/>
      <c r="E2192" s="5" t="n"/>
      <c r="F2192" s="6">
        <f>IF(C2192&amp;""="","",IFERROR(INDEX('الطلاب'!$B$6:$B$505,MATCH(C2192&amp;"",'الطلاب'!$A$6:$A$505,0))&amp;"","كود غير موجود"))</f>
        <v/>
      </c>
      <c r="G2192" s="6">
        <f>IF(OR(B2192&amp;""="",C2192&amp;""=""),"",IF(COUNTIFS('الطلاب'!$A$6:$A$505,C2192&amp;"",'الطلاب'!$D$6:$D$505,B2192&amp;"")=0,"الطالب غير مسجل في المجموعة",""))</f>
        <v/>
      </c>
    </row>
    <row r="2193">
      <c r="A2193" s="13" t="n"/>
      <c r="B2193" s="5" t="n"/>
      <c r="C2193" s="5" t="n"/>
      <c r="D2193" s="5" t="n"/>
      <c r="E2193" s="5" t="n"/>
      <c r="F2193" s="6">
        <f>IF(C2193&amp;""="","",IFERROR(INDEX('الطلاب'!$B$6:$B$505,MATCH(C2193&amp;"",'الطلاب'!$A$6:$A$505,0))&amp;"","كود غير موجود"))</f>
        <v/>
      </c>
      <c r="G2193" s="6">
        <f>IF(OR(B2193&amp;""="",C2193&amp;""=""),"",IF(COUNTIFS('الطلاب'!$A$6:$A$505,C2193&amp;"",'الطلاب'!$D$6:$D$505,B2193&amp;"")=0,"الطالب غير مسجل في المجموعة",""))</f>
        <v/>
      </c>
    </row>
    <row r="2194">
      <c r="A2194" s="13" t="n"/>
      <c r="B2194" s="5" t="n"/>
      <c r="C2194" s="5" t="n"/>
      <c r="D2194" s="5" t="n"/>
      <c r="E2194" s="5" t="n"/>
      <c r="F2194" s="6">
        <f>IF(C2194&amp;""="","",IFERROR(INDEX('الطلاب'!$B$6:$B$505,MATCH(C2194&amp;"",'الطلاب'!$A$6:$A$505,0))&amp;"","كود غير موجود"))</f>
        <v/>
      </c>
      <c r="G2194" s="6">
        <f>IF(OR(B2194&amp;""="",C2194&amp;""=""),"",IF(COUNTIFS('الطلاب'!$A$6:$A$505,C2194&amp;"",'الطلاب'!$D$6:$D$505,B2194&amp;"")=0,"الطالب غير مسجل في المجموعة",""))</f>
        <v/>
      </c>
    </row>
    <row r="2195">
      <c r="A2195" s="13" t="n"/>
      <c r="B2195" s="5" t="n"/>
      <c r="C2195" s="5" t="n"/>
      <c r="D2195" s="5" t="n"/>
      <c r="E2195" s="5" t="n"/>
      <c r="F2195" s="6">
        <f>IF(C2195&amp;""="","",IFERROR(INDEX('الطلاب'!$B$6:$B$505,MATCH(C2195&amp;"",'الطلاب'!$A$6:$A$505,0))&amp;"","كود غير موجود"))</f>
        <v/>
      </c>
      <c r="G2195" s="6">
        <f>IF(OR(B2195&amp;""="",C2195&amp;""=""),"",IF(COUNTIFS('الطلاب'!$A$6:$A$505,C2195&amp;"",'الطلاب'!$D$6:$D$505,B2195&amp;"")=0,"الطالب غير مسجل في المجموعة",""))</f>
        <v/>
      </c>
    </row>
    <row r="2196">
      <c r="A2196" s="13" t="n"/>
      <c r="B2196" s="5" t="n"/>
      <c r="C2196" s="5" t="n"/>
      <c r="D2196" s="5" t="n"/>
      <c r="E2196" s="5" t="n"/>
      <c r="F2196" s="6">
        <f>IF(C2196&amp;""="","",IFERROR(INDEX('الطلاب'!$B$6:$B$505,MATCH(C2196&amp;"",'الطلاب'!$A$6:$A$505,0))&amp;"","كود غير موجود"))</f>
        <v/>
      </c>
      <c r="G2196" s="6">
        <f>IF(OR(B2196&amp;""="",C2196&amp;""=""),"",IF(COUNTIFS('الطلاب'!$A$6:$A$505,C2196&amp;"",'الطلاب'!$D$6:$D$505,B2196&amp;"")=0,"الطالب غير مسجل في المجموعة",""))</f>
        <v/>
      </c>
    </row>
    <row r="2197">
      <c r="A2197" s="13" t="n"/>
      <c r="B2197" s="5" t="n"/>
      <c r="C2197" s="5" t="n"/>
      <c r="D2197" s="5" t="n"/>
      <c r="E2197" s="5" t="n"/>
      <c r="F2197" s="6">
        <f>IF(C2197&amp;""="","",IFERROR(INDEX('الطلاب'!$B$6:$B$505,MATCH(C2197&amp;"",'الطلاب'!$A$6:$A$505,0))&amp;"","كود غير موجود"))</f>
        <v/>
      </c>
      <c r="G2197" s="6">
        <f>IF(OR(B2197&amp;""="",C2197&amp;""=""),"",IF(COUNTIFS('الطلاب'!$A$6:$A$505,C2197&amp;"",'الطلاب'!$D$6:$D$505,B2197&amp;"")=0,"الطالب غير مسجل في المجموعة",""))</f>
        <v/>
      </c>
    </row>
    <row r="2198">
      <c r="A2198" s="13" t="n"/>
      <c r="B2198" s="5" t="n"/>
      <c r="C2198" s="5" t="n"/>
      <c r="D2198" s="5" t="n"/>
      <c r="E2198" s="5" t="n"/>
      <c r="F2198" s="6">
        <f>IF(C2198&amp;""="","",IFERROR(INDEX('الطلاب'!$B$6:$B$505,MATCH(C2198&amp;"",'الطلاب'!$A$6:$A$505,0))&amp;"","كود غير موجود"))</f>
        <v/>
      </c>
      <c r="G2198" s="6">
        <f>IF(OR(B2198&amp;""="",C2198&amp;""=""),"",IF(COUNTIFS('الطلاب'!$A$6:$A$505,C2198&amp;"",'الطلاب'!$D$6:$D$505,B2198&amp;"")=0,"الطالب غير مسجل في المجموعة",""))</f>
        <v/>
      </c>
    </row>
    <row r="2199">
      <c r="A2199" s="13" t="n"/>
      <c r="B2199" s="5" t="n"/>
      <c r="C2199" s="5" t="n"/>
      <c r="D2199" s="5" t="n"/>
      <c r="E2199" s="5" t="n"/>
      <c r="F2199" s="6">
        <f>IF(C2199&amp;""="","",IFERROR(INDEX('الطلاب'!$B$6:$B$505,MATCH(C2199&amp;"",'الطلاب'!$A$6:$A$505,0))&amp;"","كود غير موجود"))</f>
        <v/>
      </c>
      <c r="G2199" s="6">
        <f>IF(OR(B2199&amp;""="",C2199&amp;""=""),"",IF(COUNTIFS('الطلاب'!$A$6:$A$505,C2199&amp;"",'الطلاب'!$D$6:$D$505,B2199&amp;"")=0,"الطالب غير مسجل في المجموعة",""))</f>
        <v/>
      </c>
    </row>
    <row r="2200">
      <c r="A2200" s="13" t="n"/>
      <c r="B2200" s="5" t="n"/>
      <c r="C2200" s="5" t="n"/>
      <c r="D2200" s="5" t="n"/>
      <c r="E2200" s="5" t="n"/>
      <c r="F2200" s="6">
        <f>IF(C2200&amp;""="","",IFERROR(INDEX('الطلاب'!$B$6:$B$505,MATCH(C2200&amp;"",'الطلاب'!$A$6:$A$505,0))&amp;"","كود غير موجود"))</f>
        <v/>
      </c>
      <c r="G2200" s="6">
        <f>IF(OR(B2200&amp;""="",C2200&amp;""=""),"",IF(COUNTIFS('الطلاب'!$A$6:$A$505,C2200&amp;"",'الطلاب'!$D$6:$D$505,B2200&amp;"")=0,"الطالب غير مسجل في المجموعة",""))</f>
        <v/>
      </c>
    </row>
    <row r="2201">
      <c r="A2201" s="13" t="n"/>
      <c r="B2201" s="5" t="n"/>
      <c r="C2201" s="5" t="n"/>
      <c r="D2201" s="5" t="n"/>
      <c r="E2201" s="5" t="n"/>
      <c r="F2201" s="6">
        <f>IF(C2201&amp;""="","",IFERROR(INDEX('الطلاب'!$B$6:$B$505,MATCH(C2201&amp;"",'الطلاب'!$A$6:$A$505,0))&amp;"","كود غير موجود"))</f>
        <v/>
      </c>
      <c r="G2201" s="6">
        <f>IF(OR(B2201&amp;""="",C2201&amp;""=""),"",IF(COUNTIFS('الطلاب'!$A$6:$A$505,C2201&amp;"",'الطلاب'!$D$6:$D$505,B2201&amp;"")=0,"الطالب غير مسجل في المجموعة",""))</f>
        <v/>
      </c>
    </row>
    <row r="2202">
      <c r="A2202" s="13" t="n"/>
      <c r="B2202" s="5" t="n"/>
      <c r="C2202" s="5" t="n"/>
      <c r="D2202" s="5" t="n"/>
      <c r="E2202" s="5" t="n"/>
      <c r="F2202" s="6">
        <f>IF(C2202&amp;""="","",IFERROR(INDEX('الطلاب'!$B$6:$B$505,MATCH(C2202&amp;"",'الطلاب'!$A$6:$A$505,0))&amp;"","كود غير موجود"))</f>
        <v/>
      </c>
      <c r="G2202" s="6">
        <f>IF(OR(B2202&amp;""="",C2202&amp;""=""),"",IF(COUNTIFS('الطلاب'!$A$6:$A$505,C2202&amp;"",'الطلاب'!$D$6:$D$505,B2202&amp;"")=0,"الطالب غير مسجل في المجموعة",""))</f>
        <v/>
      </c>
    </row>
    <row r="2203">
      <c r="A2203" s="13" t="n"/>
      <c r="B2203" s="5" t="n"/>
      <c r="C2203" s="5" t="n"/>
      <c r="D2203" s="5" t="n"/>
      <c r="E2203" s="5" t="n"/>
      <c r="F2203" s="6">
        <f>IF(C2203&amp;""="","",IFERROR(INDEX('الطلاب'!$B$6:$B$505,MATCH(C2203&amp;"",'الطلاب'!$A$6:$A$505,0))&amp;"","كود غير موجود"))</f>
        <v/>
      </c>
      <c r="G2203" s="6">
        <f>IF(OR(B2203&amp;""="",C2203&amp;""=""),"",IF(COUNTIFS('الطلاب'!$A$6:$A$505,C2203&amp;"",'الطلاب'!$D$6:$D$505,B2203&amp;"")=0,"الطالب غير مسجل في المجموعة",""))</f>
        <v/>
      </c>
    </row>
    <row r="2204">
      <c r="A2204" s="13" t="n"/>
      <c r="B2204" s="5" t="n"/>
      <c r="C2204" s="5" t="n"/>
      <c r="D2204" s="5" t="n"/>
      <c r="E2204" s="5" t="n"/>
      <c r="F2204" s="6">
        <f>IF(C2204&amp;""="","",IFERROR(INDEX('الطلاب'!$B$6:$B$505,MATCH(C2204&amp;"",'الطلاب'!$A$6:$A$505,0))&amp;"","كود غير موجود"))</f>
        <v/>
      </c>
      <c r="G2204" s="6">
        <f>IF(OR(B2204&amp;""="",C2204&amp;""=""),"",IF(COUNTIFS('الطلاب'!$A$6:$A$505,C2204&amp;"",'الطلاب'!$D$6:$D$505,B2204&amp;"")=0,"الطالب غير مسجل في المجموعة",""))</f>
        <v/>
      </c>
    </row>
    <row r="2205">
      <c r="A2205" s="13" t="n"/>
      <c r="B2205" s="5" t="n"/>
      <c r="C2205" s="5" t="n"/>
      <c r="D2205" s="5" t="n"/>
      <c r="E2205" s="5" t="n"/>
      <c r="F2205" s="6">
        <f>IF(C2205&amp;""="","",IFERROR(INDEX('الطلاب'!$B$6:$B$505,MATCH(C2205&amp;"",'الطلاب'!$A$6:$A$505,0))&amp;"","كود غير موجود"))</f>
        <v/>
      </c>
      <c r="G2205" s="6">
        <f>IF(OR(B2205&amp;""="",C2205&amp;""=""),"",IF(COUNTIFS('الطلاب'!$A$6:$A$505,C2205&amp;"",'الطلاب'!$D$6:$D$505,B2205&amp;"")=0,"الطالب غير مسجل في المجموعة",""))</f>
        <v/>
      </c>
    </row>
    <row r="2206">
      <c r="A2206" s="13" t="n"/>
      <c r="B2206" s="5" t="n"/>
      <c r="C2206" s="5" t="n"/>
      <c r="D2206" s="5" t="n"/>
      <c r="E2206" s="5" t="n"/>
      <c r="F2206" s="6">
        <f>IF(C2206&amp;""="","",IFERROR(INDEX('الطلاب'!$B$6:$B$505,MATCH(C2206&amp;"",'الطلاب'!$A$6:$A$505,0))&amp;"","كود غير موجود"))</f>
        <v/>
      </c>
      <c r="G2206" s="6">
        <f>IF(OR(B2206&amp;""="",C2206&amp;""=""),"",IF(COUNTIFS('الطلاب'!$A$6:$A$505,C2206&amp;"",'الطلاب'!$D$6:$D$505,B2206&amp;"")=0,"الطالب غير مسجل في المجموعة",""))</f>
        <v/>
      </c>
    </row>
    <row r="2207">
      <c r="A2207" s="13" t="n"/>
      <c r="B2207" s="5" t="n"/>
      <c r="C2207" s="5" t="n"/>
      <c r="D2207" s="5" t="n"/>
      <c r="E2207" s="5" t="n"/>
      <c r="F2207" s="6">
        <f>IF(C2207&amp;""="","",IFERROR(INDEX('الطلاب'!$B$6:$B$505,MATCH(C2207&amp;"",'الطلاب'!$A$6:$A$505,0))&amp;"","كود غير موجود"))</f>
        <v/>
      </c>
      <c r="G2207" s="6">
        <f>IF(OR(B2207&amp;""="",C2207&amp;""=""),"",IF(COUNTIFS('الطلاب'!$A$6:$A$505,C2207&amp;"",'الطلاب'!$D$6:$D$505,B2207&amp;"")=0,"الطالب غير مسجل في المجموعة",""))</f>
        <v/>
      </c>
    </row>
    <row r="2208">
      <c r="A2208" s="13" t="n"/>
      <c r="B2208" s="5" t="n"/>
      <c r="C2208" s="5" t="n"/>
      <c r="D2208" s="5" t="n"/>
      <c r="E2208" s="5" t="n"/>
      <c r="F2208" s="6">
        <f>IF(C2208&amp;""="","",IFERROR(INDEX('الطلاب'!$B$6:$B$505,MATCH(C2208&amp;"",'الطلاب'!$A$6:$A$505,0))&amp;"","كود غير موجود"))</f>
        <v/>
      </c>
      <c r="G2208" s="6">
        <f>IF(OR(B2208&amp;""="",C2208&amp;""=""),"",IF(COUNTIFS('الطلاب'!$A$6:$A$505,C2208&amp;"",'الطلاب'!$D$6:$D$505,B2208&amp;"")=0,"الطالب غير مسجل في المجموعة",""))</f>
        <v/>
      </c>
    </row>
    <row r="2209">
      <c r="A2209" s="13" t="n"/>
      <c r="B2209" s="5" t="n"/>
      <c r="C2209" s="5" t="n"/>
      <c r="D2209" s="5" t="n"/>
      <c r="E2209" s="5" t="n"/>
      <c r="F2209" s="6">
        <f>IF(C2209&amp;""="","",IFERROR(INDEX('الطلاب'!$B$6:$B$505,MATCH(C2209&amp;"",'الطلاب'!$A$6:$A$505,0))&amp;"","كود غير موجود"))</f>
        <v/>
      </c>
      <c r="G2209" s="6">
        <f>IF(OR(B2209&amp;""="",C2209&amp;""=""),"",IF(COUNTIFS('الطلاب'!$A$6:$A$505,C2209&amp;"",'الطلاب'!$D$6:$D$505,B2209&amp;"")=0,"الطالب غير مسجل في المجموعة",""))</f>
        <v/>
      </c>
    </row>
    <row r="2210">
      <c r="A2210" s="13" t="n"/>
      <c r="B2210" s="5" t="n"/>
      <c r="C2210" s="5" t="n"/>
      <c r="D2210" s="5" t="n"/>
      <c r="E2210" s="5" t="n"/>
      <c r="F2210" s="6">
        <f>IF(C2210&amp;""="","",IFERROR(INDEX('الطلاب'!$B$6:$B$505,MATCH(C2210&amp;"",'الطلاب'!$A$6:$A$505,0))&amp;"","كود غير موجود"))</f>
        <v/>
      </c>
      <c r="G2210" s="6">
        <f>IF(OR(B2210&amp;""="",C2210&amp;""=""),"",IF(COUNTIFS('الطلاب'!$A$6:$A$505,C2210&amp;"",'الطلاب'!$D$6:$D$505,B2210&amp;"")=0,"الطالب غير مسجل في المجموعة",""))</f>
        <v/>
      </c>
    </row>
    <row r="2211">
      <c r="A2211" s="13" t="n"/>
      <c r="B2211" s="5" t="n"/>
      <c r="C2211" s="5" t="n"/>
      <c r="D2211" s="5" t="n"/>
      <c r="E2211" s="5" t="n"/>
      <c r="F2211" s="6">
        <f>IF(C2211&amp;""="","",IFERROR(INDEX('الطلاب'!$B$6:$B$505,MATCH(C2211&amp;"",'الطلاب'!$A$6:$A$505,0))&amp;"","كود غير موجود"))</f>
        <v/>
      </c>
      <c r="G2211" s="6">
        <f>IF(OR(B2211&amp;""="",C2211&amp;""=""),"",IF(COUNTIFS('الطلاب'!$A$6:$A$505,C2211&amp;"",'الطلاب'!$D$6:$D$505,B2211&amp;"")=0,"الطالب غير مسجل في المجموعة",""))</f>
        <v/>
      </c>
    </row>
    <row r="2212">
      <c r="A2212" s="13" t="n"/>
      <c r="B2212" s="5" t="n"/>
      <c r="C2212" s="5" t="n"/>
      <c r="D2212" s="5" t="n"/>
      <c r="E2212" s="5" t="n"/>
      <c r="F2212" s="6">
        <f>IF(C2212&amp;""="","",IFERROR(INDEX('الطلاب'!$B$6:$B$505,MATCH(C2212&amp;"",'الطلاب'!$A$6:$A$505,0))&amp;"","كود غير موجود"))</f>
        <v/>
      </c>
      <c r="G2212" s="6">
        <f>IF(OR(B2212&amp;""="",C2212&amp;""=""),"",IF(COUNTIFS('الطلاب'!$A$6:$A$505,C2212&amp;"",'الطلاب'!$D$6:$D$505,B2212&amp;"")=0,"الطالب غير مسجل في المجموعة",""))</f>
        <v/>
      </c>
    </row>
    <row r="2213">
      <c r="A2213" s="13" t="n"/>
      <c r="B2213" s="5" t="n"/>
      <c r="C2213" s="5" t="n"/>
      <c r="D2213" s="5" t="n"/>
      <c r="E2213" s="5" t="n"/>
      <c r="F2213" s="6">
        <f>IF(C2213&amp;""="","",IFERROR(INDEX('الطلاب'!$B$6:$B$505,MATCH(C2213&amp;"",'الطلاب'!$A$6:$A$505,0))&amp;"","كود غير موجود"))</f>
        <v/>
      </c>
      <c r="G2213" s="6">
        <f>IF(OR(B2213&amp;""="",C2213&amp;""=""),"",IF(COUNTIFS('الطلاب'!$A$6:$A$505,C2213&amp;"",'الطلاب'!$D$6:$D$505,B2213&amp;"")=0,"الطالب غير مسجل في المجموعة",""))</f>
        <v/>
      </c>
    </row>
    <row r="2214">
      <c r="A2214" s="13" t="n"/>
      <c r="B2214" s="5" t="n"/>
      <c r="C2214" s="5" t="n"/>
      <c r="D2214" s="5" t="n"/>
      <c r="E2214" s="5" t="n"/>
      <c r="F2214" s="6">
        <f>IF(C2214&amp;""="","",IFERROR(INDEX('الطلاب'!$B$6:$B$505,MATCH(C2214&amp;"",'الطلاب'!$A$6:$A$505,0))&amp;"","كود غير موجود"))</f>
        <v/>
      </c>
      <c r="G2214" s="6">
        <f>IF(OR(B2214&amp;""="",C2214&amp;""=""),"",IF(COUNTIFS('الطلاب'!$A$6:$A$505,C2214&amp;"",'الطلاب'!$D$6:$D$505,B2214&amp;"")=0,"الطالب غير مسجل في المجموعة",""))</f>
        <v/>
      </c>
    </row>
    <row r="2215">
      <c r="A2215" s="13" t="n"/>
      <c r="B2215" s="5" t="n"/>
      <c r="C2215" s="5" t="n"/>
      <c r="D2215" s="5" t="n"/>
      <c r="E2215" s="5" t="n"/>
      <c r="F2215" s="6">
        <f>IF(C2215&amp;""="","",IFERROR(INDEX('الطلاب'!$B$6:$B$505,MATCH(C2215&amp;"",'الطلاب'!$A$6:$A$505,0))&amp;"","كود غير موجود"))</f>
        <v/>
      </c>
      <c r="G2215" s="6">
        <f>IF(OR(B2215&amp;""="",C2215&amp;""=""),"",IF(COUNTIFS('الطلاب'!$A$6:$A$505,C2215&amp;"",'الطلاب'!$D$6:$D$505,B2215&amp;"")=0,"الطالب غير مسجل في المجموعة",""))</f>
        <v/>
      </c>
    </row>
    <row r="2216">
      <c r="A2216" s="13" t="n"/>
      <c r="B2216" s="5" t="n"/>
      <c r="C2216" s="5" t="n"/>
      <c r="D2216" s="5" t="n"/>
      <c r="E2216" s="5" t="n"/>
      <c r="F2216" s="6">
        <f>IF(C2216&amp;""="","",IFERROR(INDEX('الطلاب'!$B$6:$B$505,MATCH(C2216&amp;"",'الطلاب'!$A$6:$A$505,0))&amp;"","كود غير موجود"))</f>
        <v/>
      </c>
      <c r="G2216" s="6">
        <f>IF(OR(B2216&amp;""="",C2216&amp;""=""),"",IF(COUNTIFS('الطلاب'!$A$6:$A$505,C2216&amp;"",'الطلاب'!$D$6:$D$505,B2216&amp;"")=0,"الطالب غير مسجل في المجموعة",""))</f>
        <v/>
      </c>
    </row>
    <row r="2217">
      <c r="A2217" s="13" t="n"/>
      <c r="B2217" s="5" t="n"/>
      <c r="C2217" s="5" t="n"/>
      <c r="D2217" s="5" t="n"/>
      <c r="E2217" s="5" t="n"/>
      <c r="F2217" s="6">
        <f>IF(C2217&amp;""="","",IFERROR(INDEX('الطلاب'!$B$6:$B$505,MATCH(C2217&amp;"",'الطلاب'!$A$6:$A$505,0))&amp;"","كود غير موجود"))</f>
        <v/>
      </c>
      <c r="G2217" s="6">
        <f>IF(OR(B2217&amp;""="",C2217&amp;""=""),"",IF(COUNTIFS('الطلاب'!$A$6:$A$505,C2217&amp;"",'الطلاب'!$D$6:$D$505,B2217&amp;"")=0,"الطالب غير مسجل في المجموعة",""))</f>
        <v/>
      </c>
    </row>
    <row r="2218">
      <c r="A2218" s="13" t="n"/>
      <c r="B2218" s="5" t="n"/>
      <c r="C2218" s="5" t="n"/>
      <c r="D2218" s="5" t="n"/>
      <c r="E2218" s="5" t="n"/>
      <c r="F2218" s="6">
        <f>IF(C2218&amp;""="","",IFERROR(INDEX('الطلاب'!$B$6:$B$505,MATCH(C2218&amp;"",'الطلاب'!$A$6:$A$505,0))&amp;"","كود غير موجود"))</f>
        <v/>
      </c>
      <c r="G2218" s="6">
        <f>IF(OR(B2218&amp;""="",C2218&amp;""=""),"",IF(COUNTIFS('الطلاب'!$A$6:$A$505,C2218&amp;"",'الطلاب'!$D$6:$D$505,B2218&amp;"")=0,"الطالب غير مسجل في المجموعة",""))</f>
        <v/>
      </c>
    </row>
    <row r="2219">
      <c r="A2219" s="13" t="n"/>
      <c r="B2219" s="5" t="n"/>
      <c r="C2219" s="5" t="n"/>
      <c r="D2219" s="5" t="n"/>
      <c r="E2219" s="5" t="n"/>
      <c r="F2219" s="6">
        <f>IF(C2219&amp;""="","",IFERROR(INDEX('الطلاب'!$B$6:$B$505,MATCH(C2219&amp;"",'الطلاب'!$A$6:$A$505,0))&amp;"","كود غير موجود"))</f>
        <v/>
      </c>
      <c r="G2219" s="6">
        <f>IF(OR(B2219&amp;""="",C2219&amp;""=""),"",IF(COUNTIFS('الطلاب'!$A$6:$A$505,C2219&amp;"",'الطلاب'!$D$6:$D$505,B2219&amp;"")=0,"الطالب غير مسجل في المجموعة",""))</f>
        <v/>
      </c>
    </row>
    <row r="2220">
      <c r="A2220" s="13" t="n"/>
      <c r="B2220" s="5" t="n"/>
      <c r="C2220" s="5" t="n"/>
      <c r="D2220" s="5" t="n"/>
      <c r="E2220" s="5" t="n"/>
      <c r="F2220" s="6">
        <f>IF(C2220&amp;""="","",IFERROR(INDEX('الطلاب'!$B$6:$B$505,MATCH(C2220&amp;"",'الطلاب'!$A$6:$A$505,0))&amp;"","كود غير موجود"))</f>
        <v/>
      </c>
      <c r="G2220" s="6">
        <f>IF(OR(B2220&amp;""="",C2220&amp;""=""),"",IF(COUNTIFS('الطلاب'!$A$6:$A$505,C2220&amp;"",'الطلاب'!$D$6:$D$505,B2220&amp;"")=0,"الطالب غير مسجل في المجموعة",""))</f>
        <v/>
      </c>
    </row>
    <row r="2221">
      <c r="A2221" s="13" t="n"/>
      <c r="B2221" s="5" t="n"/>
      <c r="C2221" s="5" t="n"/>
      <c r="D2221" s="5" t="n"/>
      <c r="E2221" s="5" t="n"/>
      <c r="F2221" s="6">
        <f>IF(C2221&amp;""="","",IFERROR(INDEX('الطلاب'!$B$6:$B$505,MATCH(C2221&amp;"",'الطلاب'!$A$6:$A$505,0))&amp;"","كود غير موجود"))</f>
        <v/>
      </c>
      <c r="G2221" s="6">
        <f>IF(OR(B2221&amp;""="",C2221&amp;""=""),"",IF(COUNTIFS('الطلاب'!$A$6:$A$505,C2221&amp;"",'الطلاب'!$D$6:$D$505,B2221&amp;"")=0,"الطالب غير مسجل في المجموعة",""))</f>
        <v/>
      </c>
    </row>
    <row r="2222">
      <c r="A2222" s="13" t="n"/>
      <c r="B2222" s="5" t="n"/>
      <c r="C2222" s="5" t="n"/>
      <c r="D2222" s="5" t="n"/>
      <c r="E2222" s="5" t="n"/>
      <c r="F2222" s="6">
        <f>IF(C2222&amp;""="","",IFERROR(INDEX('الطلاب'!$B$6:$B$505,MATCH(C2222&amp;"",'الطلاب'!$A$6:$A$505,0))&amp;"","كود غير موجود"))</f>
        <v/>
      </c>
      <c r="G2222" s="6">
        <f>IF(OR(B2222&amp;""="",C2222&amp;""=""),"",IF(COUNTIFS('الطلاب'!$A$6:$A$505,C2222&amp;"",'الطلاب'!$D$6:$D$505,B2222&amp;"")=0,"الطالب غير مسجل في المجموعة",""))</f>
        <v/>
      </c>
    </row>
    <row r="2223">
      <c r="A2223" s="13" t="n"/>
      <c r="B2223" s="5" t="n"/>
      <c r="C2223" s="5" t="n"/>
      <c r="D2223" s="5" t="n"/>
      <c r="E2223" s="5" t="n"/>
      <c r="F2223" s="6">
        <f>IF(C2223&amp;""="","",IFERROR(INDEX('الطلاب'!$B$6:$B$505,MATCH(C2223&amp;"",'الطلاب'!$A$6:$A$505,0))&amp;"","كود غير موجود"))</f>
        <v/>
      </c>
      <c r="G2223" s="6">
        <f>IF(OR(B2223&amp;""="",C2223&amp;""=""),"",IF(COUNTIFS('الطلاب'!$A$6:$A$505,C2223&amp;"",'الطلاب'!$D$6:$D$505,B2223&amp;"")=0,"الطالب غير مسجل في المجموعة",""))</f>
        <v/>
      </c>
    </row>
    <row r="2224">
      <c r="A2224" s="13" t="n"/>
      <c r="B2224" s="5" t="n"/>
      <c r="C2224" s="5" t="n"/>
      <c r="D2224" s="5" t="n"/>
      <c r="E2224" s="5" t="n"/>
      <c r="F2224" s="6">
        <f>IF(C2224&amp;""="","",IFERROR(INDEX('الطلاب'!$B$6:$B$505,MATCH(C2224&amp;"",'الطلاب'!$A$6:$A$505,0))&amp;"","كود غير موجود"))</f>
        <v/>
      </c>
      <c r="G2224" s="6">
        <f>IF(OR(B2224&amp;""="",C2224&amp;""=""),"",IF(COUNTIFS('الطلاب'!$A$6:$A$505,C2224&amp;"",'الطلاب'!$D$6:$D$505,B2224&amp;"")=0,"الطالب غير مسجل في المجموعة",""))</f>
        <v/>
      </c>
    </row>
    <row r="2225">
      <c r="A2225" s="13" t="n"/>
      <c r="B2225" s="5" t="n"/>
      <c r="C2225" s="5" t="n"/>
      <c r="D2225" s="5" t="n"/>
      <c r="E2225" s="5" t="n"/>
      <c r="F2225" s="6">
        <f>IF(C2225&amp;""="","",IFERROR(INDEX('الطلاب'!$B$6:$B$505,MATCH(C2225&amp;"",'الطلاب'!$A$6:$A$505,0))&amp;"","كود غير موجود"))</f>
        <v/>
      </c>
      <c r="G2225" s="6">
        <f>IF(OR(B2225&amp;""="",C2225&amp;""=""),"",IF(COUNTIFS('الطلاب'!$A$6:$A$505,C2225&amp;"",'الطلاب'!$D$6:$D$505,B2225&amp;"")=0,"الطالب غير مسجل في المجموعة",""))</f>
        <v/>
      </c>
    </row>
    <row r="2226">
      <c r="A2226" s="13" t="n"/>
      <c r="B2226" s="5" t="n"/>
      <c r="C2226" s="5" t="n"/>
      <c r="D2226" s="5" t="n"/>
      <c r="E2226" s="5" t="n"/>
      <c r="F2226" s="6">
        <f>IF(C2226&amp;""="","",IFERROR(INDEX('الطلاب'!$B$6:$B$505,MATCH(C2226&amp;"",'الطلاب'!$A$6:$A$505,0))&amp;"","كود غير موجود"))</f>
        <v/>
      </c>
      <c r="G2226" s="6">
        <f>IF(OR(B2226&amp;""="",C2226&amp;""=""),"",IF(COUNTIFS('الطلاب'!$A$6:$A$505,C2226&amp;"",'الطلاب'!$D$6:$D$505,B2226&amp;"")=0,"الطالب غير مسجل في المجموعة",""))</f>
        <v/>
      </c>
    </row>
    <row r="2227">
      <c r="A2227" s="13" t="n"/>
      <c r="B2227" s="5" t="n"/>
      <c r="C2227" s="5" t="n"/>
      <c r="D2227" s="5" t="n"/>
      <c r="E2227" s="5" t="n"/>
      <c r="F2227" s="6">
        <f>IF(C2227&amp;""="","",IFERROR(INDEX('الطلاب'!$B$6:$B$505,MATCH(C2227&amp;"",'الطلاب'!$A$6:$A$505,0))&amp;"","كود غير موجود"))</f>
        <v/>
      </c>
      <c r="G2227" s="6">
        <f>IF(OR(B2227&amp;""="",C2227&amp;""=""),"",IF(COUNTIFS('الطلاب'!$A$6:$A$505,C2227&amp;"",'الطلاب'!$D$6:$D$505,B2227&amp;"")=0,"الطالب غير مسجل في المجموعة",""))</f>
        <v/>
      </c>
    </row>
    <row r="2228">
      <c r="A2228" s="13" t="n"/>
      <c r="B2228" s="5" t="n"/>
      <c r="C2228" s="5" t="n"/>
      <c r="D2228" s="5" t="n"/>
      <c r="E2228" s="5" t="n"/>
      <c r="F2228" s="6">
        <f>IF(C2228&amp;""="","",IFERROR(INDEX('الطلاب'!$B$6:$B$505,MATCH(C2228&amp;"",'الطلاب'!$A$6:$A$505,0))&amp;"","كود غير موجود"))</f>
        <v/>
      </c>
      <c r="G2228" s="6">
        <f>IF(OR(B2228&amp;""="",C2228&amp;""=""),"",IF(COUNTIFS('الطلاب'!$A$6:$A$505,C2228&amp;"",'الطلاب'!$D$6:$D$505,B2228&amp;"")=0,"الطالب غير مسجل في المجموعة",""))</f>
        <v/>
      </c>
    </row>
    <row r="2229">
      <c r="A2229" s="13" t="n"/>
      <c r="B2229" s="5" t="n"/>
      <c r="C2229" s="5" t="n"/>
      <c r="D2229" s="5" t="n"/>
      <c r="E2229" s="5" t="n"/>
      <c r="F2229" s="6">
        <f>IF(C2229&amp;""="","",IFERROR(INDEX('الطلاب'!$B$6:$B$505,MATCH(C2229&amp;"",'الطلاب'!$A$6:$A$505,0))&amp;"","كود غير موجود"))</f>
        <v/>
      </c>
      <c r="G2229" s="6">
        <f>IF(OR(B2229&amp;""="",C2229&amp;""=""),"",IF(COUNTIFS('الطلاب'!$A$6:$A$505,C2229&amp;"",'الطلاب'!$D$6:$D$505,B2229&amp;"")=0,"الطالب غير مسجل في المجموعة",""))</f>
        <v/>
      </c>
    </row>
    <row r="2230">
      <c r="A2230" s="13" t="n"/>
      <c r="B2230" s="5" t="n"/>
      <c r="C2230" s="5" t="n"/>
      <c r="D2230" s="5" t="n"/>
      <c r="E2230" s="5" t="n"/>
      <c r="F2230" s="6">
        <f>IF(C2230&amp;""="","",IFERROR(INDEX('الطلاب'!$B$6:$B$505,MATCH(C2230&amp;"",'الطلاب'!$A$6:$A$505,0))&amp;"","كود غير موجود"))</f>
        <v/>
      </c>
      <c r="G2230" s="6">
        <f>IF(OR(B2230&amp;""="",C2230&amp;""=""),"",IF(COUNTIFS('الطلاب'!$A$6:$A$505,C2230&amp;"",'الطلاب'!$D$6:$D$505,B2230&amp;"")=0,"الطالب غير مسجل في المجموعة",""))</f>
        <v/>
      </c>
    </row>
    <row r="2231">
      <c r="A2231" s="13" t="n"/>
      <c r="B2231" s="5" t="n"/>
      <c r="C2231" s="5" t="n"/>
      <c r="D2231" s="5" t="n"/>
      <c r="E2231" s="5" t="n"/>
      <c r="F2231" s="6">
        <f>IF(C2231&amp;""="","",IFERROR(INDEX('الطلاب'!$B$6:$B$505,MATCH(C2231&amp;"",'الطلاب'!$A$6:$A$505,0))&amp;"","كود غير موجود"))</f>
        <v/>
      </c>
      <c r="G2231" s="6">
        <f>IF(OR(B2231&amp;""="",C2231&amp;""=""),"",IF(COUNTIFS('الطلاب'!$A$6:$A$505,C2231&amp;"",'الطلاب'!$D$6:$D$505,B2231&amp;"")=0,"الطالب غير مسجل في المجموعة",""))</f>
        <v/>
      </c>
    </row>
    <row r="2232">
      <c r="A2232" s="13" t="n"/>
      <c r="B2232" s="5" t="n"/>
      <c r="C2232" s="5" t="n"/>
      <c r="D2232" s="5" t="n"/>
      <c r="E2232" s="5" t="n"/>
      <c r="F2232" s="6">
        <f>IF(C2232&amp;""="","",IFERROR(INDEX('الطلاب'!$B$6:$B$505,MATCH(C2232&amp;"",'الطلاب'!$A$6:$A$505,0))&amp;"","كود غير موجود"))</f>
        <v/>
      </c>
      <c r="G2232" s="6">
        <f>IF(OR(B2232&amp;""="",C2232&amp;""=""),"",IF(COUNTIFS('الطلاب'!$A$6:$A$505,C2232&amp;"",'الطلاب'!$D$6:$D$505,B2232&amp;"")=0,"الطالب غير مسجل في المجموعة",""))</f>
        <v/>
      </c>
    </row>
    <row r="2233">
      <c r="A2233" s="13" t="n"/>
      <c r="B2233" s="5" t="n"/>
      <c r="C2233" s="5" t="n"/>
      <c r="D2233" s="5" t="n"/>
      <c r="E2233" s="5" t="n"/>
      <c r="F2233" s="6">
        <f>IF(C2233&amp;""="","",IFERROR(INDEX('الطلاب'!$B$6:$B$505,MATCH(C2233&amp;"",'الطلاب'!$A$6:$A$505,0))&amp;"","كود غير موجود"))</f>
        <v/>
      </c>
      <c r="G2233" s="6">
        <f>IF(OR(B2233&amp;""="",C2233&amp;""=""),"",IF(COUNTIFS('الطلاب'!$A$6:$A$505,C2233&amp;"",'الطلاب'!$D$6:$D$505,B2233&amp;"")=0,"الطالب غير مسجل في المجموعة",""))</f>
        <v/>
      </c>
    </row>
    <row r="2234">
      <c r="A2234" s="13" t="n"/>
      <c r="B2234" s="5" t="n"/>
      <c r="C2234" s="5" t="n"/>
      <c r="D2234" s="5" t="n"/>
      <c r="E2234" s="5" t="n"/>
      <c r="F2234" s="6">
        <f>IF(C2234&amp;""="","",IFERROR(INDEX('الطلاب'!$B$6:$B$505,MATCH(C2234&amp;"",'الطلاب'!$A$6:$A$505,0))&amp;"","كود غير موجود"))</f>
        <v/>
      </c>
      <c r="G2234" s="6">
        <f>IF(OR(B2234&amp;""="",C2234&amp;""=""),"",IF(COUNTIFS('الطلاب'!$A$6:$A$505,C2234&amp;"",'الطلاب'!$D$6:$D$505,B2234&amp;"")=0,"الطالب غير مسجل في المجموعة",""))</f>
        <v/>
      </c>
    </row>
    <row r="2235">
      <c r="A2235" s="13" t="n"/>
      <c r="B2235" s="5" t="n"/>
      <c r="C2235" s="5" t="n"/>
      <c r="D2235" s="5" t="n"/>
      <c r="E2235" s="5" t="n"/>
      <c r="F2235" s="6">
        <f>IF(C2235&amp;""="","",IFERROR(INDEX('الطلاب'!$B$6:$B$505,MATCH(C2235&amp;"",'الطلاب'!$A$6:$A$505,0))&amp;"","كود غير موجود"))</f>
        <v/>
      </c>
      <c r="G2235" s="6">
        <f>IF(OR(B2235&amp;""="",C2235&amp;""=""),"",IF(COUNTIFS('الطلاب'!$A$6:$A$505,C2235&amp;"",'الطلاب'!$D$6:$D$505,B2235&amp;"")=0,"الطالب غير مسجل في المجموعة",""))</f>
        <v/>
      </c>
    </row>
    <row r="2236">
      <c r="A2236" s="13" t="n"/>
      <c r="B2236" s="5" t="n"/>
      <c r="C2236" s="5" t="n"/>
      <c r="D2236" s="5" t="n"/>
      <c r="E2236" s="5" t="n"/>
      <c r="F2236" s="6">
        <f>IF(C2236&amp;""="","",IFERROR(INDEX('الطلاب'!$B$6:$B$505,MATCH(C2236&amp;"",'الطلاب'!$A$6:$A$505,0))&amp;"","كود غير موجود"))</f>
        <v/>
      </c>
      <c r="G2236" s="6">
        <f>IF(OR(B2236&amp;""="",C2236&amp;""=""),"",IF(COUNTIFS('الطلاب'!$A$6:$A$505,C2236&amp;"",'الطلاب'!$D$6:$D$505,B2236&amp;"")=0,"الطالب غير مسجل في المجموعة",""))</f>
        <v/>
      </c>
    </row>
    <row r="2237">
      <c r="A2237" s="13" t="n"/>
      <c r="B2237" s="5" t="n"/>
      <c r="C2237" s="5" t="n"/>
      <c r="D2237" s="5" t="n"/>
      <c r="E2237" s="5" t="n"/>
      <c r="F2237" s="6">
        <f>IF(C2237&amp;""="","",IFERROR(INDEX('الطلاب'!$B$6:$B$505,MATCH(C2237&amp;"",'الطلاب'!$A$6:$A$505,0))&amp;"","كود غير موجود"))</f>
        <v/>
      </c>
      <c r="G2237" s="6">
        <f>IF(OR(B2237&amp;""="",C2237&amp;""=""),"",IF(COUNTIFS('الطلاب'!$A$6:$A$505,C2237&amp;"",'الطلاب'!$D$6:$D$505,B2237&amp;"")=0,"الطالب غير مسجل في المجموعة",""))</f>
        <v/>
      </c>
    </row>
    <row r="2238">
      <c r="A2238" s="13" t="n"/>
      <c r="B2238" s="5" t="n"/>
      <c r="C2238" s="5" t="n"/>
      <c r="D2238" s="5" t="n"/>
      <c r="E2238" s="5" t="n"/>
      <c r="F2238" s="6">
        <f>IF(C2238&amp;""="","",IFERROR(INDEX('الطلاب'!$B$6:$B$505,MATCH(C2238&amp;"",'الطلاب'!$A$6:$A$505,0))&amp;"","كود غير موجود"))</f>
        <v/>
      </c>
      <c r="G2238" s="6">
        <f>IF(OR(B2238&amp;""="",C2238&amp;""=""),"",IF(COUNTIFS('الطلاب'!$A$6:$A$505,C2238&amp;"",'الطلاب'!$D$6:$D$505,B2238&amp;"")=0,"الطالب غير مسجل في المجموعة",""))</f>
        <v/>
      </c>
    </row>
    <row r="2239">
      <c r="A2239" s="13" t="n"/>
      <c r="B2239" s="5" t="n"/>
      <c r="C2239" s="5" t="n"/>
      <c r="D2239" s="5" t="n"/>
      <c r="E2239" s="5" t="n"/>
      <c r="F2239" s="6">
        <f>IF(C2239&amp;""="","",IFERROR(INDEX('الطلاب'!$B$6:$B$505,MATCH(C2239&amp;"",'الطلاب'!$A$6:$A$505,0))&amp;"","كود غير موجود"))</f>
        <v/>
      </c>
      <c r="G2239" s="6">
        <f>IF(OR(B2239&amp;""="",C2239&amp;""=""),"",IF(COUNTIFS('الطلاب'!$A$6:$A$505,C2239&amp;"",'الطلاب'!$D$6:$D$505,B2239&amp;"")=0,"الطالب غير مسجل في المجموعة",""))</f>
        <v/>
      </c>
    </row>
    <row r="2240">
      <c r="A2240" s="13" t="n"/>
      <c r="B2240" s="5" t="n"/>
      <c r="C2240" s="5" t="n"/>
      <c r="D2240" s="5" t="n"/>
      <c r="E2240" s="5" t="n"/>
      <c r="F2240" s="6">
        <f>IF(C2240&amp;""="","",IFERROR(INDEX('الطلاب'!$B$6:$B$505,MATCH(C2240&amp;"",'الطلاب'!$A$6:$A$505,0))&amp;"","كود غير موجود"))</f>
        <v/>
      </c>
      <c r="G2240" s="6">
        <f>IF(OR(B2240&amp;""="",C2240&amp;""=""),"",IF(COUNTIFS('الطلاب'!$A$6:$A$505,C2240&amp;"",'الطلاب'!$D$6:$D$505,B2240&amp;"")=0,"الطالب غير مسجل في المجموعة",""))</f>
        <v/>
      </c>
    </row>
    <row r="2241">
      <c r="A2241" s="13" t="n"/>
      <c r="B2241" s="5" t="n"/>
      <c r="C2241" s="5" t="n"/>
      <c r="D2241" s="5" t="n"/>
      <c r="E2241" s="5" t="n"/>
      <c r="F2241" s="6">
        <f>IF(C2241&amp;""="","",IFERROR(INDEX('الطلاب'!$B$6:$B$505,MATCH(C2241&amp;"",'الطلاب'!$A$6:$A$505,0))&amp;"","كود غير موجود"))</f>
        <v/>
      </c>
      <c r="G2241" s="6">
        <f>IF(OR(B2241&amp;""="",C2241&amp;""=""),"",IF(COUNTIFS('الطلاب'!$A$6:$A$505,C2241&amp;"",'الطلاب'!$D$6:$D$505,B2241&amp;"")=0,"الطالب غير مسجل في المجموعة",""))</f>
        <v/>
      </c>
    </row>
    <row r="2242">
      <c r="A2242" s="13" t="n"/>
      <c r="B2242" s="5" t="n"/>
      <c r="C2242" s="5" t="n"/>
      <c r="D2242" s="5" t="n"/>
      <c r="E2242" s="5" t="n"/>
      <c r="F2242" s="6">
        <f>IF(C2242&amp;""="","",IFERROR(INDEX('الطلاب'!$B$6:$B$505,MATCH(C2242&amp;"",'الطلاب'!$A$6:$A$505,0))&amp;"","كود غير موجود"))</f>
        <v/>
      </c>
      <c r="G2242" s="6">
        <f>IF(OR(B2242&amp;""="",C2242&amp;""=""),"",IF(COUNTIFS('الطلاب'!$A$6:$A$505,C2242&amp;"",'الطلاب'!$D$6:$D$505,B2242&amp;"")=0,"الطالب غير مسجل في المجموعة",""))</f>
        <v/>
      </c>
    </row>
    <row r="2243">
      <c r="A2243" s="13" t="n"/>
      <c r="B2243" s="5" t="n"/>
      <c r="C2243" s="5" t="n"/>
      <c r="D2243" s="5" t="n"/>
      <c r="E2243" s="5" t="n"/>
      <c r="F2243" s="6">
        <f>IF(C2243&amp;""="","",IFERROR(INDEX('الطلاب'!$B$6:$B$505,MATCH(C2243&amp;"",'الطلاب'!$A$6:$A$505,0))&amp;"","كود غير موجود"))</f>
        <v/>
      </c>
      <c r="G2243" s="6">
        <f>IF(OR(B2243&amp;""="",C2243&amp;""=""),"",IF(COUNTIFS('الطلاب'!$A$6:$A$505,C2243&amp;"",'الطلاب'!$D$6:$D$505,B2243&amp;"")=0,"الطالب غير مسجل في المجموعة",""))</f>
        <v/>
      </c>
    </row>
    <row r="2244">
      <c r="A2244" s="13" t="n"/>
      <c r="B2244" s="5" t="n"/>
      <c r="C2244" s="5" t="n"/>
      <c r="D2244" s="5" t="n"/>
      <c r="E2244" s="5" t="n"/>
      <c r="F2244" s="6">
        <f>IF(C2244&amp;""="","",IFERROR(INDEX('الطلاب'!$B$6:$B$505,MATCH(C2244&amp;"",'الطلاب'!$A$6:$A$505,0))&amp;"","كود غير موجود"))</f>
        <v/>
      </c>
      <c r="G2244" s="6">
        <f>IF(OR(B2244&amp;""="",C2244&amp;""=""),"",IF(COUNTIFS('الطلاب'!$A$6:$A$505,C2244&amp;"",'الطلاب'!$D$6:$D$505,B2244&amp;"")=0,"الطالب غير مسجل في المجموعة",""))</f>
        <v/>
      </c>
    </row>
    <row r="2245">
      <c r="A2245" s="13" t="n"/>
      <c r="B2245" s="5" t="n"/>
      <c r="C2245" s="5" t="n"/>
      <c r="D2245" s="5" t="n"/>
      <c r="E2245" s="5" t="n"/>
      <c r="F2245" s="6">
        <f>IF(C2245&amp;""="","",IFERROR(INDEX('الطلاب'!$B$6:$B$505,MATCH(C2245&amp;"",'الطلاب'!$A$6:$A$505,0))&amp;"","كود غير موجود"))</f>
        <v/>
      </c>
      <c r="G2245" s="6">
        <f>IF(OR(B2245&amp;""="",C2245&amp;""=""),"",IF(COUNTIFS('الطلاب'!$A$6:$A$505,C2245&amp;"",'الطلاب'!$D$6:$D$505,B2245&amp;"")=0,"الطالب غير مسجل في المجموعة",""))</f>
        <v/>
      </c>
    </row>
    <row r="2246">
      <c r="A2246" s="13" t="n"/>
      <c r="B2246" s="5" t="n"/>
      <c r="C2246" s="5" t="n"/>
      <c r="D2246" s="5" t="n"/>
      <c r="E2246" s="5" t="n"/>
      <c r="F2246" s="6">
        <f>IF(C2246&amp;""="","",IFERROR(INDEX('الطلاب'!$B$6:$B$505,MATCH(C2246&amp;"",'الطلاب'!$A$6:$A$505,0))&amp;"","كود غير موجود"))</f>
        <v/>
      </c>
      <c r="G2246" s="6">
        <f>IF(OR(B2246&amp;""="",C2246&amp;""=""),"",IF(COUNTIFS('الطلاب'!$A$6:$A$505,C2246&amp;"",'الطلاب'!$D$6:$D$505,B2246&amp;"")=0,"الطالب غير مسجل في المجموعة",""))</f>
        <v/>
      </c>
    </row>
    <row r="2247">
      <c r="A2247" s="13" t="n"/>
      <c r="B2247" s="5" t="n"/>
      <c r="C2247" s="5" t="n"/>
      <c r="D2247" s="5" t="n"/>
      <c r="E2247" s="5" t="n"/>
      <c r="F2247" s="6">
        <f>IF(C2247&amp;""="","",IFERROR(INDEX('الطلاب'!$B$6:$B$505,MATCH(C2247&amp;"",'الطلاب'!$A$6:$A$505,0))&amp;"","كود غير موجود"))</f>
        <v/>
      </c>
      <c r="G2247" s="6">
        <f>IF(OR(B2247&amp;""="",C2247&amp;""=""),"",IF(COUNTIFS('الطلاب'!$A$6:$A$505,C2247&amp;"",'الطلاب'!$D$6:$D$505,B2247&amp;"")=0,"الطالب غير مسجل في المجموعة",""))</f>
        <v/>
      </c>
    </row>
    <row r="2248">
      <c r="A2248" s="13" t="n"/>
      <c r="B2248" s="5" t="n"/>
      <c r="C2248" s="5" t="n"/>
      <c r="D2248" s="5" t="n"/>
      <c r="E2248" s="5" t="n"/>
      <c r="F2248" s="6">
        <f>IF(C2248&amp;""="","",IFERROR(INDEX('الطلاب'!$B$6:$B$505,MATCH(C2248&amp;"",'الطلاب'!$A$6:$A$505,0))&amp;"","كود غير موجود"))</f>
        <v/>
      </c>
      <c r="G2248" s="6">
        <f>IF(OR(B2248&amp;""="",C2248&amp;""=""),"",IF(COUNTIFS('الطلاب'!$A$6:$A$505,C2248&amp;"",'الطلاب'!$D$6:$D$505,B2248&amp;"")=0,"الطالب غير مسجل في المجموعة",""))</f>
        <v/>
      </c>
    </row>
    <row r="2249">
      <c r="A2249" s="13" t="n"/>
      <c r="B2249" s="5" t="n"/>
      <c r="C2249" s="5" t="n"/>
      <c r="D2249" s="5" t="n"/>
      <c r="E2249" s="5" t="n"/>
      <c r="F2249" s="6">
        <f>IF(C2249&amp;""="","",IFERROR(INDEX('الطلاب'!$B$6:$B$505,MATCH(C2249&amp;"",'الطلاب'!$A$6:$A$505,0))&amp;"","كود غير موجود"))</f>
        <v/>
      </c>
      <c r="G2249" s="6">
        <f>IF(OR(B2249&amp;""="",C2249&amp;""=""),"",IF(COUNTIFS('الطلاب'!$A$6:$A$505,C2249&amp;"",'الطلاب'!$D$6:$D$505,B2249&amp;"")=0,"الطالب غير مسجل في المجموعة",""))</f>
        <v/>
      </c>
    </row>
    <row r="2250">
      <c r="A2250" s="13" t="n"/>
      <c r="B2250" s="5" t="n"/>
      <c r="C2250" s="5" t="n"/>
      <c r="D2250" s="5" t="n"/>
      <c r="E2250" s="5" t="n"/>
      <c r="F2250" s="6">
        <f>IF(C2250&amp;""="","",IFERROR(INDEX('الطلاب'!$B$6:$B$505,MATCH(C2250&amp;"",'الطلاب'!$A$6:$A$505,0))&amp;"","كود غير موجود"))</f>
        <v/>
      </c>
      <c r="G2250" s="6">
        <f>IF(OR(B2250&amp;""="",C2250&amp;""=""),"",IF(COUNTIFS('الطلاب'!$A$6:$A$505,C2250&amp;"",'الطلاب'!$D$6:$D$505,B2250&amp;"")=0,"الطالب غير مسجل في المجموعة",""))</f>
        <v/>
      </c>
    </row>
    <row r="2251">
      <c r="A2251" s="13" t="n"/>
      <c r="B2251" s="5" t="n"/>
      <c r="C2251" s="5" t="n"/>
      <c r="D2251" s="5" t="n"/>
      <c r="E2251" s="5" t="n"/>
      <c r="F2251" s="6">
        <f>IF(C2251&amp;""="","",IFERROR(INDEX('الطلاب'!$B$6:$B$505,MATCH(C2251&amp;"",'الطلاب'!$A$6:$A$505,0))&amp;"","كود غير موجود"))</f>
        <v/>
      </c>
      <c r="G2251" s="6">
        <f>IF(OR(B2251&amp;""="",C2251&amp;""=""),"",IF(COUNTIFS('الطلاب'!$A$6:$A$505,C2251&amp;"",'الطلاب'!$D$6:$D$505,B2251&amp;"")=0,"الطالب غير مسجل في المجموعة",""))</f>
        <v/>
      </c>
    </row>
    <row r="2252">
      <c r="A2252" s="13" t="n"/>
      <c r="B2252" s="5" t="n"/>
      <c r="C2252" s="5" t="n"/>
      <c r="D2252" s="5" t="n"/>
      <c r="E2252" s="5" t="n"/>
      <c r="F2252" s="6">
        <f>IF(C2252&amp;""="","",IFERROR(INDEX('الطلاب'!$B$6:$B$505,MATCH(C2252&amp;"",'الطلاب'!$A$6:$A$505,0))&amp;"","كود غير موجود"))</f>
        <v/>
      </c>
      <c r="G2252" s="6">
        <f>IF(OR(B2252&amp;""="",C2252&amp;""=""),"",IF(COUNTIFS('الطلاب'!$A$6:$A$505,C2252&amp;"",'الطلاب'!$D$6:$D$505,B2252&amp;"")=0,"الطالب غير مسجل في المجموعة",""))</f>
        <v/>
      </c>
    </row>
    <row r="2253">
      <c r="A2253" s="13" t="n"/>
      <c r="B2253" s="5" t="n"/>
      <c r="C2253" s="5" t="n"/>
      <c r="D2253" s="5" t="n"/>
      <c r="E2253" s="5" t="n"/>
      <c r="F2253" s="6">
        <f>IF(C2253&amp;""="","",IFERROR(INDEX('الطلاب'!$B$6:$B$505,MATCH(C2253&amp;"",'الطلاب'!$A$6:$A$505,0))&amp;"","كود غير موجود"))</f>
        <v/>
      </c>
      <c r="G2253" s="6">
        <f>IF(OR(B2253&amp;""="",C2253&amp;""=""),"",IF(COUNTIFS('الطلاب'!$A$6:$A$505,C2253&amp;"",'الطلاب'!$D$6:$D$505,B2253&amp;"")=0,"الطالب غير مسجل في المجموعة",""))</f>
        <v/>
      </c>
    </row>
    <row r="2254">
      <c r="A2254" s="13" t="n"/>
      <c r="B2254" s="5" t="n"/>
      <c r="C2254" s="5" t="n"/>
      <c r="D2254" s="5" t="n"/>
      <c r="E2254" s="5" t="n"/>
      <c r="F2254" s="6">
        <f>IF(C2254&amp;""="","",IFERROR(INDEX('الطلاب'!$B$6:$B$505,MATCH(C2254&amp;"",'الطلاب'!$A$6:$A$505,0))&amp;"","كود غير موجود"))</f>
        <v/>
      </c>
      <c r="G2254" s="6">
        <f>IF(OR(B2254&amp;""="",C2254&amp;""=""),"",IF(COUNTIFS('الطلاب'!$A$6:$A$505,C2254&amp;"",'الطلاب'!$D$6:$D$505,B2254&amp;"")=0,"الطالب غير مسجل في المجموعة",""))</f>
        <v/>
      </c>
    </row>
    <row r="2255">
      <c r="A2255" s="13" t="n"/>
      <c r="B2255" s="5" t="n"/>
      <c r="C2255" s="5" t="n"/>
      <c r="D2255" s="5" t="n"/>
      <c r="E2255" s="5" t="n"/>
      <c r="F2255" s="6">
        <f>IF(C2255&amp;""="","",IFERROR(INDEX('الطلاب'!$B$6:$B$505,MATCH(C2255&amp;"",'الطلاب'!$A$6:$A$505,0))&amp;"","كود غير موجود"))</f>
        <v/>
      </c>
      <c r="G2255" s="6">
        <f>IF(OR(B2255&amp;""="",C2255&amp;""=""),"",IF(COUNTIFS('الطلاب'!$A$6:$A$505,C2255&amp;"",'الطلاب'!$D$6:$D$505,B2255&amp;"")=0,"الطالب غير مسجل في المجموعة",""))</f>
        <v/>
      </c>
    </row>
    <row r="2256">
      <c r="A2256" s="13" t="n"/>
      <c r="B2256" s="5" t="n"/>
      <c r="C2256" s="5" t="n"/>
      <c r="D2256" s="5" t="n"/>
      <c r="E2256" s="5" t="n"/>
      <c r="F2256" s="6">
        <f>IF(C2256&amp;""="","",IFERROR(INDEX('الطلاب'!$B$6:$B$505,MATCH(C2256&amp;"",'الطلاب'!$A$6:$A$505,0))&amp;"","كود غير موجود"))</f>
        <v/>
      </c>
      <c r="G2256" s="6">
        <f>IF(OR(B2256&amp;""="",C2256&amp;""=""),"",IF(COUNTIFS('الطلاب'!$A$6:$A$505,C2256&amp;"",'الطلاب'!$D$6:$D$505,B2256&amp;"")=0,"الطالب غير مسجل في المجموعة",""))</f>
        <v/>
      </c>
    </row>
    <row r="2257">
      <c r="A2257" s="13" t="n"/>
      <c r="B2257" s="5" t="n"/>
      <c r="C2257" s="5" t="n"/>
      <c r="D2257" s="5" t="n"/>
      <c r="E2257" s="5" t="n"/>
      <c r="F2257" s="6">
        <f>IF(C2257&amp;""="","",IFERROR(INDEX('الطلاب'!$B$6:$B$505,MATCH(C2257&amp;"",'الطلاب'!$A$6:$A$505,0))&amp;"","كود غير موجود"))</f>
        <v/>
      </c>
      <c r="G2257" s="6">
        <f>IF(OR(B2257&amp;""="",C2257&amp;""=""),"",IF(COUNTIFS('الطلاب'!$A$6:$A$505,C2257&amp;"",'الطلاب'!$D$6:$D$505,B2257&amp;"")=0,"الطالب غير مسجل في المجموعة",""))</f>
        <v/>
      </c>
    </row>
    <row r="2258">
      <c r="A2258" s="13" t="n"/>
      <c r="B2258" s="5" t="n"/>
      <c r="C2258" s="5" t="n"/>
      <c r="D2258" s="5" t="n"/>
      <c r="E2258" s="5" t="n"/>
      <c r="F2258" s="6">
        <f>IF(C2258&amp;""="","",IFERROR(INDEX('الطلاب'!$B$6:$B$505,MATCH(C2258&amp;"",'الطلاب'!$A$6:$A$505,0))&amp;"","كود غير موجود"))</f>
        <v/>
      </c>
      <c r="G2258" s="6">
        <f>IF(OR(B2258&amp;""="",C2258&amp;""=""),"",IF(COUNTIFS('الطلاب'!$A$6:$A$505,C2258&amp;"",'الطلاب'!$D$6:$D$505,B2258&amp;"")=0,"الطالب غير مسجل في المجموعة",""))</f>
        <v/>
      </c>
    </row>
    <row r="2259">
      <c r="A2259" s="13" t="n"/>
      <c r="B2259" s="5" t="n"/>
      <c r="C2259" s="5" t="n"/>
      <c r="D2259" s="5" t="n"/>
      <c r="E2259" s="5" t="n"/>
      <c r="F2259" s="6">
        <f>IF(C2259&amp;""="","",IFERROR(INDEX('الطلاب'!$B$6:$B$505,MATCH(C2259&amp;"",'الطلاب'!$A$6:$A$505,0))&amp;"","كود غير موجود"))</f>
        <v/>
      </c>
      <c r="G2259" s="6">
        <f>IF(OR(B2259&amp;""="",C2259&amp;""=""),"",IF(COUNTIFS('الطلاب'!$A$6:$A$505,C2259&amp;"",'الطلاب'!$D$6:$D$505,B2259&amp;"")=0,"الطالب غير مسجل في المجموعة",""))</f>
        <v/>
      </c>
    </row>
    <row r="2260">
      <c r="A2260" s="13" t="n"/>
      <c r="B2260" s="5" t="n"/>
      <c r="C2260" s="5" t="n"/>
      <c r="D2260" s="5" t="n"/>
      <c r="E2260" s="5" t="n"/>
      <c r="F2260" s="6">
        <f>IF(C2260&amp;""="","",IFERROR(INDEX('الطلاب'!$B$6:$B$505,MATCH(C2260&amp;"",'الطلاب'!$A$6:$A$505,0))&amp;"","كود غير موجود"))</f>
        <v/>
      </c>
      <c r="G2260" s="6">
        <f>IF(OR(B2260&amp;""="",C2260&amp;""=""),"",IF(COUNTIFS('الطلاب'!$A$6:$A$505,C2260&amp;"",'الطلاب'!$D$6:$D$505,B2260&amp;"")=0,"الطالب غير مسجل في المجموعة",""))</f>
        <v/>
      </c>
    </row>
    <row r="2261">
      <c r="A2261" s="13" t="n"/>
      <c r="B2261" s="5" t="n"/>
      <c r="C2261" s="5" t="n"/>
      <c r="D2261" s="5" t="n"/>
      <c r="E2261" s="5" t="n"/>
      <c r="F2261" s="6">
        <f>IF(C2261&amp;""="","",IFERROR(INDEX('الطلاب'!$B$6:$B$505,MATCH(C2261&amp;"",'الطلاب'!$A$6:$A$505,0))&amp;"","كود غير موجود"))</f>
        <v/>
      </c>
      <c r="G2261" s="6">
        <f>IF(OR(B2261&amp;""="",C2261&amp;""=""),"",IF(COUNTIFS('الطلاب'!$A$6:$A$505,C2261&amp;"",'الطلاب'!$D$6:$D$505,B2261&amp;"")=0,"الطالب غير مسجل في المجموعة",""))</f>
        <v/>
      </c>
    </row>
    <row r="2262">
      <c r="A2262" s="13" t="n"/>
      <c r="B2262" s="5" t="n"/>
      <c r="C2262" s="5" t="n"/>
      <c r="D2262" s="5" t="n"/>
      <c r="E2262" s="5" t="n"/>
      <c r="F2262" s="6">
        <f>IF(C2262&amp;""="","",IFERROR(INDEX('الطلاب'!$B$6:$B$505,MATCH(C2262&amp;"",'الطلاب'!$A$6:$A$505,0))&amp;"","كود غير موجود"))</f>
        <v/>
      </c>
      <c r="G2262" s="6">
        <f>IF(OR(B2262&amp;""="",C2262&amp;""=""),"",IF(COUNTIFS('الطلاب'!$A$6:$A$505,C2262&amp;"",'الطلاب'!$D$6:$D$505,B2262&amp;"")=0,"الطالب غير مسجل في المجموعة",""))</f>
        <v/>
      </c>
    </row>
    <row r="2263">
      <c r="A2263" s="13" t="n"/>
      <c r="B2263" s="5" t="n"/>
      <c r="C2263" s="5" t="n"/>
      <c r="D2263" s="5" t="n"/>
      <c r="E2263" s="5" t="n"/>
      <c r="F2263" s="6">
        <f>IF(C2263&amp;""="","",IFERROR(INDEX('الطلاب'!$B$6:$B$505,MATCH(C2263&amp;"",'الطلاب'!$A$6:$A$505,0))&amp;"","كود غير موجود"))</f>
        <v/>
      </c>
      <c r="G2263" s="6">
        <f>IF(OR(B2263&amp;""="",C2263&amp;""=""),"",IF(COUNTIFS('الطلاب'!$A$6:$A$505,C2263&amp;"",'الطلاب'!$D$6:$D$505,B2263&amp;"")=0,"الطالب غير مسجل في المجموعة",""))</f>
        <v/>
      </c>
    </row>
    <row r="2264">
      <c r="A2264" s="13" t="n"/>
      <c r="B2264" s="5" t="n"/>
      <c r="C2264" s="5" t="n"/>
      <c r="D2264" s="5" t="n"/>
      <c r="E2264" s="5" t="n"/>
      <c r="F2264" s="6">
        <f>IF(C2264&amp;""="","",IFERROR(INDEX('الطلاب'!$B$6:$B$505,MATCH(C2264&amp;"",'الطلاب'!$A$6:$A$505,0))&amp;"","كود غير موجود"))</f>
        <v/>
      </c>
      <c r="G2264" s="6">
        <f>IF(OR(B2264&amp;""="",C2264&amp;""=""),"",IF(COUNTIFS('الطلاب'!$A$6:$A$505,C2264&amp;"",'الطلاب'!$D$6:$D$505,B2264&amp;"")=0,"الطالب غير مسجل في المجموعة",""))</f>
        <v/>
      </c>
    </row>
    <row r="2265">
      <c r="A2265" s="13" t="n"/>
      <c r="B2265" s="5" t="n"/>
      <c r="C2265" s="5" t="n"/>
      <c r="D2265" s="5" t="n"/>
      <c r="E2265" s="5" t="n"/>
      <c r="F2265" s="6">
        <f>IF(C2265&amp;""="","",IFERROR(INDEX('الطلاب'!$B$6:$B$505,MATCH(C2265&amp;"",'الطلاب'!$A$6:$A$505,0))&amp;"","كود غير موجود"))</f>
        <v/>
      </c>
      <c r="G2265" s="6">
        <f>IF(OR(B2265&amp;""="",C2265&amp;""=""),"",IF(COUNTIFS('الطلاب'!$A$6:$A$505,C2265&amp;"",'الطلاب'!$D$6:$D$505,B2265&amp;"")=0,"الطالب غير مسجل في المجموعة",""))</f>
        <v/>
      </c>
    </row>
    <row r="2266">
      <c r="A2266" s="13" t="n"/>
      <c r="B2266" s="5" t="n"/>
      <c r="C2266" s="5" t="n"/>
      <c r="D2266" s="5" t="n"/>
      <c r="E2266" s="5" t="n"/>
      <c r="F2266" s="6">
        <f>IF(C2266&amp;""="","",IFERROR(INDEX('الطلاب'!$B$6:$B$505,MATCH(C2266&amp;"",'الطلاب'!$A$6:$A$505,0))&amp;"","كود غير موجود"))</f>
        <v/>
      </c>
      <c r="G2266" s="6">
        <f>IF(OR(B2266&amp;""="",C2266&amp;""=""),"",IF(COUNTIFS('الطلاب'!$A$6:$A$505,C2266&amp;"",'الطلاب'!$D$6:$D$505,B2266&amp;"")=0,"الطالب غير مسجل في المجموعة",""))</f>
        <v/>
      </c>
    </row>
    <row r="2267">
      <c r="A2267" s="13" t="n"/>
      <c r="B2267" s="5" t="n"/>
      <c r="C2267" s="5" t="n"/>
      <c r="D2267" s="5" t="n"/>
      <c r="E2267" s="5" t="n"/>
      <c r="F2267" s="6">
        <f>IF(C2267&amp;""="","",IFERROR(INDEX('الطلاب'!$B$6:$B$505,MATCH(C2267&amp;"",'الطلاب'!$A$6:$A$505,0))&amp;"","كود غير موجود"))</f>
        <v/>
      </c>
      <c r="G2267" s="6">
        <f>IF(OR(B2267&amp;""="",C2267&amp;""=""),"",IF(COUNTIFS('الطلاب'!$A$6:$A$505,C2267&amp;"",'الطلاب'!$D$6:$D$505,B2267&amp;"")=0,"الطالب غير مسجل في المجموعة",""))</f>
        <v/>
      </c>
    </row>
    <row r="2268">
      <c r="A2268" s="13" t="n"/>
      <c r="B2268" s="5" t="n"/>
      <c r="C2268" s="5" t="n"/>
      <c r="D2268" s="5" t="n"/>
      <c r="E2268" s="5" t="n"/>
      <c r="F2268" s="6">
        <f>IF(C2268&amp;""="","",IFERROR(INDEX('الطلاب'!$B$6:$B$505,MATCH(C2268&amp;"",'الطلاب'!$A$6:$A$505,0))&amp;"","كود غير موجود"))</f>
        <v/>
      </c>
      <c r="G2268" s="6">
        <f>IF(OR(B2268&amp;""="",C2268&amp;""=""),"",IF(COUNTIFS('الطلاب'!$A$6:$A$505,C2268&amp;"",'الطلاب'!$D$6:$D$505,B2268&amp;"")=0,"الطالب غير مسجل في المجموعة",""))</f>
        <v/>
      </c>
    </row>
    <row r="2269">
      <c r="A2269" s="13" t="n"/>
      <c r="B2269" s="5" t="n"/>
      <c r="C2269" s="5" t="n"/>
      <c r="D2269" s="5" t="n"/>
      <c r="E2269" s="5" t="n"/>
      <c r="F2269" s="6">
        <f>IF(C2269&amp;""="","",IFERROR(INDEX('الطلاب'!$B$6:$B$505,MATCH(C2269&amp;"",'الطلاب'!$A$6:$A$505,0))&amp;"","كود غير موجود"))</f>
        <v/>
      </c>
      <c r="G2269" s="6">
        <f>IF(OR(B2269&amp;""="",C2269&amp;""=""),"",IF(COUNTIFS('الطلاب'!$A$6:$A$505,C2269&amp;"",'الطلاب'!$D$6:$D$505,B2269&amp;"")=0,"الطالب غير مسجل في المجموعة",""))</f>
        <v/>
      </c>
    </row>
    <row r="2270">
      <c r="A2270" s="13" t="n"/>
      <c r="B2270" s="5" t="n"/>
      <c r="C2270" s="5" t="n"/>
      <c r="D2270" s="5" t="n"/>
      <c r="E2270" s="5" t="n"/>
      <c r="F2270" s="6">
        <f>IF(C2270&amp;""="","",IFERROR(INDEX('الطلاب'!$B$6:$B$505,MATCH(C2270&amp;"",'الطلاب'!$A$6:$A$505,0))&amp;"","كود غير موجود"))</f>
        <v/>
      </c>
      <c r="G2270" s="6">
        <f>IF(OR(B2270&amp;""="",C2270&amp;""=""),"",IF(COUNTIFS('الطلاب'!$A$6:$A$505,C2270&amp;"",'الطلاب'!$D$6:$D$505,B2270&amp;"")=0,"الطالب غير مسجل في المجموعة",""))</f>
        <v/>
      </c>
    </row>
    <row r="2271">
      <c r="A2271" s="13" t="n"/>
      <c r="B2271" s="5" t="n"/>
      <c r="C2271" s="5" t="n"/>
      <c r="D2271" s="5" t="n"/>
      <c r="E2271" s="5" t="n"/>
      <c r="F2271" s="6">
        <f>IF(C2271&amp;""="","",IFERROR(INDEX('الطلاب'!$B$6:$B$505,MATCH(C2271&amp;"",'الطلاب'!$A$6:$A$505,0))&amp;"","كود غير موجود"))</f>
        <v/>
      </c>
      <c r="G2271" s="6">
        <f>IF(OR(B2271&amp;""="",C2271&amp;""=""),"",IF(COUNTIFS('الطلاب'!$A$6:$A$505,C2271&amp;"",'الطلاب'!$D$6:$D$505,B2271&amp;"")=0,"الطالب غير مسجل في المجموعة",""))</f>
        <v/>
      </c>
    </row>
    <row r="2272">
      <c r="A2272" s="13" t="n"/>
      <c r="B2272" s="5" t="n"/>
      <c r="C2272" s="5" t="n"/>
      <c r="D2272" s="5" t="n"/>
      <c r="E2272" s="5" t="n"/>
      <c r="F2272" s="6">
        <f>IF(C2272&amp;""="","",IFERROR(INDEX('الطلاب'!$B$6:$B$505,MATCH(C2272&amp;"",'الطلاب'!$A$6:$A$505,0))&amp;"","كود غير موجود"))</f>
        <v/>
      </c>
      <c r="G2272" s="6">
        <f>IF(OR(B2272&amp;""="",C2272&amp;""=""),"",IF(COUNTIFS('الطلاب'!$A$6:$A$505,C2272&amp;"",'الطلاب'!$D$6:$D$505,B2272&amp;"")=0,"الطالب غير مسجل في المجموعة",""))</f>
        <v/>
      </c>
    </row>
    <row r="2273">
      <c r="A2273" s="13" t="n"/>
      <c r="B2273" s="5" t="n"/>
      <c r="C2273" s="5" t="n"/>
      <c r="D2273" s="5" t="n"/>
      <c r="E2273" s="5" t="n"/>
      <c r="F2273" s="6">
        <f>IF(C2273&amp;""="","",IFERROR(INDEX('الطلاب'!$B$6:$B$505,MATCH(C2273&amp;"",'الطلاب'!$A$6:$A$505,0))&amp;"","كود غير موجود"))</f>
        <v/>
      </c>
      <c r="G2273" s="6">
        <f>IF(OR(B2273&amp;""="",C2273&amp;""=""),"",IF(COUNTIFS('الطلاب'!$A$6:$A$505,C2273&amp;"",'الطلاب'!$D$6:$D$505,B2273&amp;"")=0,"الطالب غير مسجل في المجموعة",""))</f>
        <v/>
      </c>
    </row>
    <row r="2274">
      <c r="A2274" s="13" t="n"/>
      <c r="B2274" s="5" t="n"/>
      <c r="C2274" s="5" t="n"/>
      <c r="D2274" s="5" t="n"/>
      <c r="E2274" s="5" t="n"/>
      <c r="F2274" s="6">
        <f>IF(C2274&amp;""="","",IFERROR(INDEX('الطلاب'!$B$6:$B$505,MATCH(C2274&amp;"",'الطلاب'!$A$6:$A$505,0))&amp;"","كود غير موجود"))</f>
        <v/>
      </c>
      <c r="G2274" s="6">
        <f>IF(OR(B2274&amp;""="",C2274&amp;""=""),"",IF(COUNTIFS('الطلاب'!$A$6:$A$505,C2274&amp;"",'الطلاب'!$D$6:$D$505,B2274&amp;"")=0,"الطالب غير مسجل في المجموعة",""))</f>
        <v/>
      </c>
    </row>
    <row r="2275">
      <c r="A2275" s="13" t="n"/>
      <c r="B2275" s="5" t="n"/>
      <c r="C2275" s="5" t="n"/>
      <c r="D2275" s="5" t="n"/>
      <c r="E2275" s="5" t="n"/>
      <c r="F2275" s="6">
        <f>IF(C2275&amp;""="","",IFERROR(INDEX('الطلاب'!$B$6:$B$505,MATCH(C2275&amp;"",'الطلاب'!$A$6:$A$505,0))&amp;"","كود غير موجود"))</f>
        <v/>
      </c>
      <c r="G2275" s="6">
        <f>IF(OR(B2275&amp;""="",C2275&amp;""=""),"",IF(COUNTIFS('الطلاب'!$A$6:$A$505,C2275&amp;"",'الطلاب'!$D$6:$D$505,B2275&amp;"")=0,"الطالب غير مسجل في المجموعة",""))</f>
        <v/>
      </c>
    </row>
    <row r="2276">
      <c r="A2276" s="13" t="n"/>
      <c r="B2276" s="5" t="n"/>
      <c r="C2276" s="5" t="n"/>
      <c r="D2276" s="5" t="n"/>
      <c r="E2276" s="5" t="n"/>
      <c r="F2276" s="6">
        <f>IF(C2276&amp;""="","",IFERROR(INDEX('الطلاب'!$B$6:$B$505,MATCH(C2276&amp;"",'الطلاب'!$A$6:$A$505,0))&amp;"","كود غير موجود"))</f>
        <v/>
      </c>
      <c r="G2276" s="6">
        <f>IF(OR(B2276&amp;""="",C2276&amp;""=""),"",IF(COUNTIFS('الطلاب'!$A$6:$A$505,C2276&amp;"",'الطلاب'!$D$6:$D$505,B2276&amp;"")=0,"الطالب غير مسجل في المجموعة",""))</f>
        <v/>
      </c>
    </row>
    <row r="2277">
      <c r="A2277" s="13" t="n"/>
      <c r="B2277" s="5" t="n"/>
      <c r="C2277" s="5" t="n"/>
      <c r="D2277" s="5" t="n"/>
      <c r="E2277" s="5" t="n"/>
      <c r="F2277" s="6">
        <f>IF(C2277&amp;""="","",IFERROR(INDEX('الطلاب'!$B$6:$B$505,MATCH(C2277&amp;"",'الطلاب'!$A$6:$A$505,0))&amp;"","كود غير موجود"))</f>
        <v/>
      </c>
      <c r="G2277" s="6">
        <f>IF(OR(B2277&amp;""="",C2277&amp;""=""),"",IF(COUNTIFS('الطلاب'!$A$6:$A$505,C2277&amp;"",'الطلاب'!$D$6:$D$505,B2277&amp;"")=0,"الطالب غير مسجل في المجموعة",""))</f>
        <v/>
      </c>
    </row>
    <row r="2278">
      <c r="A2278" s="13" t="n"/>
      <c r="B2278" s="5" t="n"/>
      <c r="C2278" s="5" t="n"/>
      <c r="D2278" s="5" t="n"/>
      <c r="E2278" s="5" t="n"/>
      <c r="F2278" s="6">
        <f>IF(C2278&amp;""="","",IFERROR(INDEX('الطلاب'!$B$6:$B$505,MATCH(C2278&amp;"",'الطلاب'!$A$6:$A$505,0))&amp;"","كود غير موجود"))</f>
        <v/>
      </c>
      <c r="G2278" s="6">
        <f>IF(OR(B2278&amp;""="",C2278&amp;""=""),"",IF(COUNTIFS('الطلاب'!$A$6:$A$505,C2278&amp;"",'الطلاب'!$D$6:$D$505,B2278&amp;"")=0,"الطالب غير مسجل في المجموعة",""))</f>
        <v/>
      </c>
    </row>
    <row r="2279">
      <c r="A2279" s="13" t="n"/>
      <c r="B2279" s="5" t="n"/>
      <c r="C2279" s="5" t="n"/>
      <c r="D2279" s="5" t="n"/>
      <c r="E2279" s="5" t="n"/>
      <c r="F2279" s="6">
        <f>IF(C2279&amp;""="","",IFERROR(INDEX('الطلاب'!$B$6:$B$505,MATCH(C2279&amp;"",'الطلاب'!$A$6:$A$505,0))&amp;"","كود غير موجود"))</f>
        <v/>
      </c>
      <c r="G2279" s="6">
        <f>IF(OR(B2279&amp;""="",C2279&amp;""=""),"",IF(COUNTIFS('الطلاب'!$A$6:$A$505,C2279&amp;"",'الطلاب'!$D$6:$D$505,B2279&amp;"")=0,"الطالب غير مسجل في المجموعة",""))</f>
        <v/>
      </c>
    </row>
    <row r="2280">
      <c r="A2280" s="13" t="n"/>
      <c r="B2280" s="5" t="n"/>
      <c r="C2280" s="5" t="n"/>
      <c r="D2280" s="5" t="n"/>
      <c r="E2280" s="5" t="n"/>
      <c r="F2280" s="6">
        <f>IF(C2280&amp;""="","",IFERROR(INDEX('الطلاب'!$B$6:$B$505,MATCH(C2280&amp;"",'الطلاب'!$A$6:$A$505,0))&amp;"","كود غير موجود"))</f>
        <v/>
      </c>
      <c r="G2280" s="6">
        <f>IF(OR(B2280&amp;""="",C2280&amp;""=""),"",IF(COUNTIFS('الطلاب'!$A$6:$A$505,C2280&amp;"",'الطلاب'!$D$6:$D$505,B2280&amp;"")=0,"الطالب غير مسجل في المجموعة",""))</f>
        <v/>
      </c>
    </row>
    <row r="2281">
      <c r="A2281" s="13" t="n"/>
      <c r="B2281" s="5" t="n"/>
      <c r="C2281" s="5" t="n"/>
      <c r="D2281" s="5" t="n"/>
      <c r="E2281" s="5" t="n"/>
      <c r="F2281" s="6">
        <f>IF(C2281&amp;""="","",IFERROR(INDEX('الطلاب'!$B$6:$B$505,MATCH(C2281&amp;"",'الطلاب'!$A$6:$A$505,0))&amp;"","كود غير موجود"))</f>
        <v/>
      </c>
      <c r="G2281" s="6">
        <f>IF(OR(B2281&amp;""="",C2281&amp;""=""),"",IF(COUNTIFS('الطلاب'!$A$6:$A$505,C2281&amp;"",'الطلاب'!$D$6:$D$505,B2281&amp;"")=0,"الطالب غير مسجل في المجموعة",""))</f>
        <v/>
      </c>
    </row>
    <row r="2282">
      <c r="A2282" s="13" t="n"/>
      <c r="B2282" s="5" t="n"/>
      <c r="C2282" s="5" t="n"/>
      <c r="D2282" s="5" t="n"/>
      <c r="E2282" s="5" t="n"/>
      <c r="F2282" s="6">
        <f>IF(C2282&amp;""="","",IFERROR(INDEX('الطلاب'!$B$6:$B$505,MATCH(C2282&amp;"",'الطلاب'!$A$6:$A$505,0))&amp;"","كود غير موجود"))</f>
        <v/>
      </c>
      <c r="G2282" s="6">
        <f>IF(OR(B2282&amp;""="",C2282&amp;""=""),"",IF(COUNTIFS('الطلاب'!$A$6:$A$505,C2282&amp;"",'الطلاب'!$D$6:$D$505,B2282&amp;"")=0,"الطالب غير مسجل في المجموعة",""))</f>
        <v/>
      </c>
    </row>
    <row r="2283">
      <c r="A2283" s="13" t="n"/>
      <c r="B2283" s="5" t="n"/>
      <c r="C2283" s="5" t="n"/>
      <c r="D2283" s="5" t="n"/>
      <c r="E2283" s="5" t="n"/>
      <c r="F2283" s="6">
        <f>IF(C2283&amp;""="","",IFERROR(INDEX('الطلاب'!$B$6:$B$505,MATCH(C2283&amp;"",'الطلاب'!$A$6:$A$505,0))&amp;"","كود غير موجود"))</f>
        <v/>
      </c>
      <c r="G2283" s="6">
        <f>IF(OR(B2283&amp;""="",C2283&amp;""=""),"",IF(COUNTIFS('الطلاب'!$A$6:$A$505,C2283&amp;"",'الطلاب'!$D$6:$D$505,B2283&amp;"")=0,"الطالب غير مسجل في المجموعة",""))</f>
        <v/>
      </c>
    </row>
    <row r="2284">
      <c r="A2284" s="13" t="n"/>
      <c r="B2284" s="5" t="n"/>
      <c r="C2284" s="5" t="n"/>
      <c r="D2284" s="5" t="n"/>
      <c r="E2284" s="5" t="n"/>
      <c r="F2284" s="6">
        <f>IF(C2284&amp;""="","",IFERROR(INDEX('الطلاب'!$B$6:$B$505,MATCH(C2284&amp;"",'الطلاب'!$A$6:$A$505,0))&amp;"","كود غير موجود"))</f>
        <v/>
      </c>
      <c r="G2284" s="6">
        <f>IF(OR(B2284&amp;""="",C2284&amp;""=""),"",IF(COUNTIFS('الطلاب'!$A$6:$A$505,C2284&amp;"",'الطلاب'!$D$6:$D$505,B2284&amp;"")=0,"الطالب غير مسجل في المجموعة",""))</f>
        <v/>
      </c>
    </row>
    <row r="2285">
      <c r="A2285" s="13" t="n"/>
      <c r="B2285" s="5" t="n"/>
      <c r="C2285" s="5" t="n"/>
      <c r="D2285" s="5" t="n"/>
      <c r="E2285" s="5" t="n"/>
      <c r="F2285" s="6">
        <f>IF(C2285&amp;""="","",IFERROR(INDEX('الطلاب'!$B$6:$B$505,MATCH(C2285&amp;"",'الطلاب'!$A$6:$A$505,0))&amp;"","كود غير موجود"))</f>
        <v/>
      </c>
      <c r="G2285" s="6">
        <f>IF(OR(B2285&amp;""="",C2285&amp;""=""),"",IF(COUNTIFS('الطلاب'!$A$6:$A$505,C2285&amp;"",'الطلاب'!$D$6:$D$505,B2285&amp;"")=0,"الطالب غير مسجل في المجموعة",""))</f>
        <v/>
      </c>
    </row>
    <row r="2286">
      <c r="A2286" s="13" t="n"/>
      <c r="B2286" s="5" t="n"/>
      <c r="C2286" s="5" t="n"/>
      <c r="D2286" s="5" t="n"/>
      <c r="E2286" s="5" t="n"/>
      <c r="F2286" s="6">
        <f>IF(C2286&amp;""="","",IFERROR(INDEX('الطلاب'!$B$6:$B$505,MATCH(C2286&amp;"",'الطلاب'!$A$6:$A$505,0))&amp;"","كود غير موجود"))</f>
        <v/>
      </c>
      <c r="G2286" s="6">
        <f>IF(OR(B2286&amp;""="",C2286&amp;""=""),"",IF(COUNTIFS('الطلاب'!$A$6:$A$505,C2286&amp;"",'الطلاب'!$D$6:$D$505,B2286&amp;"")=0,"الطالب غير مسجل في المجموعة",""))</f>
        <v/>
      </c>
    </row>
    <row r="2287">
      <c r="A2287" s="13" t="n"/>
      <c r="B2287" s="5" t="n"/>
      <c r="C2287" s="5" t="n"/>
      <c r="D2287" s="5" t="n"/>
      <c r="E2287" s="5" t="n"/>
      <c r="F2287" s="6">
        <f>IF(C2287&amp;""="","",IFERROR(INDEX('الطلاب'!$B$6:$B$505,MATCH(C2287&amp;"",'الطلاب'!$A$6:$A$505,0))&amp;"","كود غير موجود"))</f>
        <v/>
      </c>
      <c r="G2287" s="6">
        <f>IF(OR(B2287&amp;""="",C2287&amp;""=""),"",IF(COUNTIFS('الطلاب'!$A$6:$A$505,C2287&amp;"",'الطلاب'!$D$6:$D$505,B2287&amp;"")=0,"الطالب غير مسجل في المجموعة",""))</f>
        <v/>
      </c>
    </row>
    <row r="2288">
      <c r="A2288" s="13" t="n"/>
      <c r="B2288" s="5" t="n"/>
      <c r="C2288" s="5" t="n"/>
      <c r="D2288" s="5" t="n"/>
      <c r="E2288" s="5" t="n"/>
      <c r="F2288" s="6">
        <f>IF(C2288&amp;""="","",IFERROR(INDEX('الطلاب'!$B$6:$B$505,MATCH(C2288&amp;"",'الطلاب'!$A$6:$A$505,0))&amp;"","كود غير موجود"))</f>
        <v/>
      </c>
      <c r="G2288" s="6">
        <f>IF(OR(B2288&amp;""="",C2288&amp;""=""),"",IF(COUNTIFS('الطلاب'!$A$6:$A$505,C2288&amp;"",'الطلاب'!$D$6:$D$505,B2288&amp;"")=0,"الطالب غير مسجل في المجموعة",""))</f>
        <v/>
      </c>
    </row>
    <row r="2289">
      <c r="A2289" s="13" t="n"/>
      <c r="B2289" s="5" t="n"/>
      <c r="C2289" s="5" t="n"/>
      <c r="D2289" s="5" t="n"/>
      <c r="E2289" s="5" t="n"/>
      <c r="F2289" s="6">
        <f>IF(C2289&amp;""="","",IFERROR(INDEX('الطلاب'!$B$6:$B$505,MATCH(C2289&amp;"",'الطلاب'!$A$6:$A$505,0))&amp;"","كود غير موجود"))</f>
        <v/>
      </c>
      <c r="G2289" s="6">
        <f>IF(OR(B2289&amp;""="",C2289&amp;""=""),"",IF(COUNTIFS('الطلاب'!$A$6:$A$505,C2289&amp;"",'الطلاب'!$D$6:$D$505,B2289&amp;"")=0,"الطالب غير مسجل في المجموعة",""))</f>
        <v/>
      </c>
    </row>
    <row r="2290">
      <c r="A2290" s="13" t="n"/>
      <c r="B2290" s="5" t="n"/>
      <c r="C2290" s="5" t="n"/>
      <c r="D2290" s="5" t="n"/>
      <c r="E2290" s="5" t="n"/>
      <c r="F2290" s="6">
        <f>IF(C2290&amp;""="","",IFERROR(INDEX('الطلاب'!$B$6:$B$505,MATCH(C2290&amp;"",'الطلاب'!$A$6:$A$505,0))&amp;"","كود غير موجود"))</f>
        <v/>
      </c>
      <c r="G2290" s="6">
        <f>IF(OR(B2290&amp;""="",C2290&amp;""=""),"",IF(COUNTIFS('الطلاب'!$A$6:$A$505,C2290&amp;"",'الطلاب'!$D$6:$D$505,B2290&amp;"")=0,"الطالب غير مسجل في المجموعة",""))</f>
        <v/>
      </c>
    </row>
    <row r="2291">
      <c r="A2291" s="13" t="n"/>
      <c r="B2291" s="5" t="n"/>
      <c r="C2291" s="5" t="n"/>
      <c r="D2291" s="5" t="n"/>
      <c r="E2291" s="5" t="n"/>
      <c r="F2291" s="6">
        <f>IF(C2291&amp;""="","",IFERROR(INDEX('الطلاب'!$B$6:$B$505,MATCH(C2291&amp;"",'الطلاب'!$A$6:$A$505,0))&amp;"","كود غير موجود"))</f>
        <v/>
      </c>
      <c r="G2291" s="6">
        <f>IF(OR(B2291&amp;""="",C2291&amp;""=""),"",IF(COUNTIFS('الطلاب'!$A$6:$A$505,C2291&amp;"",'الطلاب'!$D$6:$D$505,B2291&amp;"")=0,"الطالب غير مسجل في المجموعة",""))</f>
        <v/>
      </c>
    </row>
    <row r="2292">
      <c r="A2292" s="13" t="n"/>
      <c r="B2292" s="5" t="n"/>
      <c r="C2292" s="5" t="n"/>
      <c r="D2292" s="5" t="n"/>
      <c r="E2292" s="5" t="n"/>
      <c r="F2292" s="6">
        <f>IF(C2292&amp;""="","",IFERROR(INDEX('الطلاب'!$B$6:$B$505,MATCH(C2292&amp;"",'الطلاب'!$A$6:$A$505,0))&amp;"","كود غير موجود"))</f>
        <v/>
      </c>
      <c r="G2292" s="6">
        <f>IF(OR(B2292&amp;""="",C2292&amp;""=""),"",IF(COUNTIFS('الطلاب'!$A$6:$A$505,C2292&amp;"",'الطلاب'!$D$6:$D$505,B2292&amp;"")=0,"الطالب غير مسجل في المجموعة",""))</f>
        <v/>
      </c>
    </row>
    <row r="2293">
      <c r="A2293" s="13" t="n"/>
      <c r="B2293" s="5" t="n"/>
      <c r="C2293" s="5" t="n"/>
      <c r="D2293" s="5" t="n"/>
      <c r="E2293" s="5" t="n"/>
      <c r="F2293" s="6">
        <f>IF(C2293&amp;""="","",IFERROR(INDEX('الطلاب'!$B$6:$B$505,MATCH(C2293&amp;"",'الطلاب'!$A$6:$A$505,0))&amp;"","كود غير موجود"))</f>
        <v/>
      </c>
      <c r="G2293" s="6">
        <f>IF(OR(B2293&amp;""="",C2293&amp;""=""),"",IF(COUNTIFS('الطلاب'!$A$6:$A$505,C2293&amp;"",'الطلاب'!$D$6:$D$505,B2293&amp;"")=0,"الطالب غير مسجل في المجموعة",""))</f>
        <v/>
      </c>
    </row>
    <row r="2294">
      <c r="A2294" s="13" t="n"/>
      <c r="B2294" s="5" t="n"/>
      <c r="C2294" s="5" t="n"/>
      <c r="D2294" s="5" t="n"/>
      <c r="E2294" s="5" t="n"/>
      <c r="F2294" s="6">
        <f>IF(C2294&amp;""="","",IFERROR(INDEX('الطلاب'!$B$6:$B$505,MATCH(C2294&amp;"",'الطلاب'!$A$6:$A$505,0))&amp;"","كود غير موجود"))</f>
        <v/>
      </c>
      <c r="G2294" s="6">
        <f>IF(OR(B2294&amp;""="",C2294&amp;""=""),"",IF(COUNTIFS('الطلاب'!$A$6:$A$505,C2294&amp;"",'الطلاب'!$D$6:$D$505,B2294&amp;"")=0,"الطالب غير مسجل في المجموعة",""))</f>
        <v/>
      </c>
    </row>
    <row r="2295">
      <c r="A2295" s="13" t="n"/>
      <c r="B2295" s="5" t="n"/>
      <c r="C2295" s="5" t="n"/>
      <c r="D2295" s="5" t="n"/>
      <c r="E2295" s="5" t="n"/>
      <c r="F2295" s="6">
        <f>IF(C2295&amp;""="","",IFERROR(INDEX('الطلاب'!$B$6:$B$505,MATCH(C2295&amp;"",'الطلاب'!$A$6:$A$505,0))&amp;"","كود غير موجود"))</f>
        <v/>
      </c>
      <c r="G2295" s="6">
        <f>IF(OR(B2295&amp;""="",C2295&amp;""=""),"",IF(COUNTIFS('الطلاب'!$A$6:$A$505,C2295&amp;"",'الطلاب'!$D$6:$D$505,B2295&amp;"")=0,"الطالب غير مسجل في المجموعة",""))</f>
        <v/>
      </c>
    </row>
    <row r="2296">
      <c r="A2296" s="13" t="n"/>
      <c r="B2296" s="5" t="n"/>
      <c r="C2296" s="5" t="n"/>
      <c r="D2296" s="5" t="n"/>
      <c r="E2296" s="5" t="n"/>
      <c r="F2296" s="6">
        <f>IF(C2296&amp;""="","",IFERROR(INDEX('الطلاب'!$B$6:$B$505,MATCH(C2296&amp;"",'الطلاب'!$A$6:$A$505,0))&amp;"","كود غير موجود"))</f>
        <v/>
      </c>
      <c r="G2296" s="6">
        <f>IF(OR(B2296&amp;""="",C2296&amp;""=""),"",IF(COUNTIFS('الطلاب'!$A$6:$A$505,C2296&amp;"",'الطلاب'!$D$6:$D$505,B2296&amp;"")=0,"الطالب غير مسجل في المجموعة",""))</f>
        <v/>
      </c>
    </row>
    <row r="2297">
      <c r="A2297" s="13" t="n"/>
      <c r="B2297" s="5" t="n"/>
      <c r="C2297" s="5" t="n"/>
      <c r="D2297" s="5" t="n"/>
      <c r="E2297" s="5" t="n"/>
      <c r="F2297" s="6">
        <f>IF(C2297&amp;""="","",IFERROR(INDEX('الطلاب'!$B$6:$B$505,MATCH(C2297&amp;"",'الطلاب'!$A$6:$A$505,0))&amp;"","كود غير موجود"))</f>
        <v/>
      </c>
      <c r="G2297" s="6">
        <f>IF(OR(B2297&amp;""="",C2297&amp;""=""),"",IF(COUNTIFS('الطلاب'!$A$6:$A$505,C2297&amp;"",'الطلاب'!$D$6:$D$505,B2297&amp;"")=0,"الطالب غير مسجل في المجموعة",""))</f>
        <v/>
      </c>
    </row>
    <row r="2298">
      <c r="A2298" s="13" t="n"/>
      <c r="B2298" s="5" t="n"/>
      <c r="C2298" s="5" t="n"/>
      <c r="D2298" s="5" t="n"/>
      <c r="E2298" s="5" t="n"/>
      <c r="F2298" s="6">
        <f>IF(C2298&amp;""="","",IFERROR(INDEX('الطلاب'!$B$6:$B$505,MATCH(C2298&amp;"",'الطلاب'!$A$6:$A$505,0))&amp;"","كود غير موجود"))</f>
        <v/>
      </c>
      <c r="G2298" s="6">
        <f>IF(OR(B2298&amp;""="",C2298&amp;""=""),"",IF(COUNTIFS('الطلاب'!$A$6:$A$505,C2298&amp;"",'الطلاب'!$D$6:$D$505,B2298&amp;"")=0,"الطالب غير مسجل في المجموعة",""))</f>
        <v/>
      </c>
    </row>
    <row r="2299">
      <c r="A2299" s="13" t="n"/>
      <c r="B2299" s="5" t="n"/>
      <c r="C2299" s="5" t="n"/>
      <c r="D2299" s="5" t="n"/>
      <c r="E2299" s="5" t="n"/>
      <c r="F2299" s="6">
        <f>IF(C2299&amp;""="","",IFERROR(INDEX('الطلاب'!$B$6:$B$505,MATCH(C2299&amp;"",'الطلاب'!$A$6:$A$505,0))&amp;"","كود غير موجود"))</f>
        <v/>
      </c>
      <c r="G2299" s="6">
        <f>IF(OR(B2299&amp;""="",C2299&amp;""=""),"",IF(COUNTIFS('الطلاب'!$A$6:$A$505,C2299&amp;"",'الطلاب'!$D$6:$D$505,B2299&amp;"")=0,"الطالب غير مسجل في المجموعة",""))</f>
        <v/>
      </c>
    </row>
    <row r="2300">
      <c r="A2300" s="13" t="n"/>
      <c r="B2300" s="5" t="n"/>
      <c r="C2300" s="5" t="n"/>
      <c r="D2300" s="5" t="n"/>
      <c r="E2300" s="5" t="n"/>
      <c r="F2300" s="6">
        <f>IF(C2300&amp;""="","",IFERROR(INDEX('الطلاب'!$B$6:$B$505,MATCH(C2300&amp;"",'الطلاب'!$A$6:$A$505,0))&amp;"","كود غير موجود"))</f>
        <v/>
      </c>
      <c r="G2300" s="6">
        <f>IF(OR(B2300&amp;""="",C2300&amp;""=""),"",IF(COUNTIFS('الطلاب'!$A$6:$A$505,C2300&amp;"",'الطلاب'!$D$6:$D$505,B2300&amp;"")=0,"الطالب غير مسجل في المجموعة",""))</f>
        <v/>
      </c>
    </row>
    <row r="2301">
      <c r="A2301" s="13" t="n"/>
      <c r="B2301" s="5" t="n"/>
      <c r="C2301" s="5" t="n"/>
      <c r="D2301" s="5" t="n"/>
      <c r="E2301" s="5" t="n"/>
      <c r="F2301" s="6">
        <f>IF(C2301&amp;""="","",IFERROR(INDEX('الطلاب'!$B$6:$B$505,MATCH(C2301&amp;"",'الطلاب'!$A$6:$A$505,0))&amp;"","كود غير موجود"))</f>
        <v/>
      </c>
      <c r="G2301" s="6">
        <f>IF(OR(B2301&amp;""="",C2301&amp;""=""),"",IF(COUNTIFS('الطلاب'!$A$6:$A$505,C2301&amp;"",'الطلاب'!$D$6:$D$505,B2301&amp;"")=0,"الطالب غير مسجل في المجموعة",""))</f>
        <v/>
      </c>
    </row>
    <row r="2302">
      <c r="A2302" s="13" t="n"/>
      <c r="B2302" s="5" t="n"/>
      <c r="C2302" s="5" t="n"/>
      <c r="D2302" s="5" t="n"/>
      <c r="E2302" s="5" t="n"/>
      <c r="F2302" s="6">
        <f>IF(C2302&amp;""="","",IFERROR(INDEX('الطلاب'!$B$6:$B$505,MATCH(C2302&amp;"",'الطلاب'!$A$6:$A$505,0))&amp;"","كود غير موجود"))</f>
        <v/>
      </c>
      <c r="G2302" s="6">
        <f>IF(OR(B2302&amp;""="",C2302&amp;""=""),"",IF(COUNTIFS('الطلاب'!$A$6:$A$505,C2302&amp;"",'الطلاب'!$D$6:$D$505,B2302&amp;"")=0,"الطالب غير مسجل في المجموعة",""))</f>
        <v/>
      </c>
    </row>
    <row r="2303">
      <c r="A2303" s="13" t="n"/>
      <c r="B2303" s="5" t="n"/>
      <c r="C2303" s="5" t="n"/>
      <c r="D2303" s="5" t="n"/>
      <c r="E2303" s="5" t="n"/>
      <c r="F2303" s="6">
        <f>IF(C2303&amp;""="","",IFERROR(INDEX('الطلاب'!$B$6:$B$505,MATCH(C2303&amp;"",'الطلاب'!$A$6:$A$505,0))&amp;"","كود غير موجود"))</f>
        <v/>
      </c>
      <c r="G2303" s="6">
        <f>IF(OR(B2303&amp;""="",C2303&amp;""=""),"",IF(COUNTIFS('الطلاب'!$A$6:$A$505,C2303&amp;"",'الطلاب'!$D$6:$D$505,B2303&amp;"")=0,"الطالب غير مسجل في المجموعة",""))</f>
        <v/>
      </c>
    </row>
    <row r="2304">
      <c r="A2304" s="13" t="n"/>
      <c r="B2304" s="5" t="n"/>
      <c r="C2304" s="5" t="n"/>
      <c r="D2304" s="5" t="n"/>
      <c r="E2304" s="5" t="n"/>
      <c r="F2304" s="6">
        <f>IF(C2304&amp;""="","",IFERROR(INDEX('الطلاب'!$B$6:$B$505,MATCH(C2304&amp;"",'الطلاب'!$A$6:$A$505,0))&amp;"","كود غير موجود"))</f>
        <v/>
      </c>
      <c r="G2304" s="6">
        <f>IF(OR(B2304&amp;""="",C2304&amp;""=""),"",IF(COUNTIFS('الطلاب'!$A$6:$A$505,C2304&amp;"",'الطلاب'!$D$6:$D$505,B2304&amp;"")=0,"الطالب غير مسجل في المجموعة",""))</f>
        <v/>
      </c>
    </row>
    <row r="2305">
      <c r="A2305" s="13" t="n"/>
      <c r="B2305" s="5" t="n"/>
      <c r="C2305" s="5" t="n"/>
      <c r="D2305" s="5" t="n"/>
      <c r="E2305" s="5" t="n"/>
      <c r="F2305" s="6">
        <f>IF(C2305&amp;""="","",IFERROR(INDEX('الطلاب'!$B$6:$B$505,MATCH(C2305&amp;"",'الطلاب'!$A$6:$A$505,0))&amp;"","كود غير موجود"))</f>
        <v/>
      </c>
      <c r="G2305" s="6">
        <f>IF(OR(B2305&amp;""="",C2305&amp;""=""),"",IF(COUNTIFS('الطلاب'!$A$6:$A$505,C2305&amp;"",'الطلاب'!$D$6:$D$505,B2305&amp;"")=0,"الطالب غير مسجل في المجموعة",""))</f>
        <v/>
      </c>
    </row>
    <row r="2306">
      <c r="A2306" s="13" t="n"/>
      <c r="B2306" s="5" t="n"/>
      <c r="C2306" s="5" t="n"/>
      <c r="D2306" s="5" t="n"/>
      <c r="E2306" s="5" t="n"/>
      <c r="F2306" s="6">
        <f>IF(C2306&amp;""="","",IFERROR(INDEX('الطلاب'!$B$6:$B$505,MATCH(C2306&amp;"",'الطلاب'!$A$6:$A$505,0))&amp;"","كود غير موجود"))</f>
        <v/>
      </c>
      <c r="G2306" s="6">
        <f>IF(OR(B2306&amp;""="",C2306&amp;""=""),"",IF(COUNTIFS('الطلاب'!$A$6:$A$505,C2306&amp;"",'الطلاب'!$D$6:$D$505,B2306&amp;"")=0,"الطالب غير مسجل في المجموعة",""))</f>
        <v/>
      </c>
    </row>
    <row r="2307">
      <c r="A2307" s="13" t="n"/>
      <c r="B2307" s="5" t="n"/>
      <c r="C2307" s="5" t="n"/>
      <c r="D2307" s="5" t="n"/>
      <c r="E2307" s="5" t="n"/>
      <c r="F2307" s="6">
        <f>IF(C2307&amp;""="","",IFERROR(INDEX('الطلاب'!$B$6:$B$505,MATCH(C2307&amp;"",'الطلاب'!$A$6:$A$505,0))&amp;"","كود غير موجود"))</f>
        <v/>
      </c>
      <c r="G2307" s="6">
        <f>IF(OR(B2307&amp;""="",C2307&amp;""=""),"",IF(COUNTIFS('الطلاب'!$A$6:$A$505,C2307&amp;"",'الطلاب'!$D$6:$D$505,B2307&amp;"")=0,"الطالب غير مسجل في المجموعة",""))</f>
        <v/>
      </c>
    </row>
    <row r="2308">
      <c r="A2308" s="13" t="n"/>
      <c r="B2308" s="5" t="n"/>
      <c r="C2308" s="5" t="n"/>
      <c r="D2308" s="5" t="n"/>
      <c r="E2308" s="5" t="n"/>
      <c r="F2308" s="6">
        <f>IF(C2308&amp;""="","",IFERROR(INDEX('الطلاب'!$B$6:$B$505,MATCH(C2308&amp;"",'الطلاب'!$A$6:$A$505,0))&amp;"","كود غير موجود"))</f>
        <v/>
      </c>
      <c r="G2308" s="6">
        <f>IF(OR(B2308&amp;""="",C2308&amp;""=""),"",IF(COUNTIFS('الطلاب'!$A$6:$A$505,C2308&amp;"",'الطلاب'!$D$6:$D$505,B2308&amp;"")=0,"الطالب غير مسجل في المجموعة",""))</f>
        <v/>
      </c>
    </row>
    <row r="2309">
      <c r="A2309" s="13" t="n"/>
      <c r="B2309" s="5" t="n"/>
      <c r="C2309" s="5" t="n"/>
      <c r="D2309" s="5" t="n"/>
      <c r="E2309" s="5" t="n"/>
      <c r="F2309" s="6">
        <f>IF(C2309&amp;""="","",IFERROR(INDEX('الطلاب'!$B$6:$B$505,MATCH(C2309&amp;"",'الطلاب'!$A$6:$A$505,0))&amp;"","كود غير موجود"))</f>
        <v/>
      </c>
      <c r="G2309" s="6">
        <f>IF(OR(B2309&amp;""="",C2309&amp;""=""),"",IF(COUNTIFS('الطلاب'!$A$6:$A$505,C2309&amp;"",'الطلاب'!$D$6:$D$505,B2309&amp;"")=0,"الطالب غير مسجل في المجموعة",""))</f>
        <v/>
      </c>
    </row>
    <row r="2310">
      <c r="A2310" s="13" t="n"/>
      <c r="B2310" s="5" t="n"/>
      <c r="C2310" s="5" t="n"/>
      <c r="D2310" s="5" t="n"/>
      <c r="E2310" s="5" t="n"/>
      <c r="F2310" s="6">
        <f>IF(C2310&amp;""="","",IFERROR(INDEX('الطلاب'!$B$6:$B$505,MATCH(C2310&amp;"",'الطلاب'!$A$6:$A$505,0))&amp;"","كود غير موجود"))</f>
        <v/>
      </c>
      <c r="G2310" s="6">
        <f>IF(OR(B2310&amp;""="",C2310&amp;""=""),"",IF(COUNTIFS('الطلاب'!$A$6:$A$505,C2310&amp;"",'الطلاب'!$D$6:$D$505,B2310&amp;"")=0,"الطالب غير مسجل في المجموعة",""))</f>
        <v/>
      </c>
    </row>
    <row r="2311">
      <c r="A2311" s="13" t="n"/>
      <c r="B2311" s="5" t="n"/>
      <c r="C2311" s="5" t="n"/>
      <c r="D2311" s="5" t="n"/>
      <c r="E2311" s="5" t="n"/>
      <c r="F2311" s="6">
        <f>IF(C2311&amp;""="","",IFERROR(INDEX('الطلاب'!$B$6:$B$505,MATCH(C2311&amp;"",'الطلاب'!$A$6:$A$505,0))&amp;"","كود غير موجود"))</f>
        <v/>
      </c>
      <c r="G2311" s="6">
        <f>IF(OR(B2311&amp;""="",C2311&amp;""=""),"",IF(COUNTIFS('الطلاب'!$A$6:$A$505,C2311&amp;"",'الطلاب'!$D$6:$D$505,B2311&amp;"")=0,"الطالب غير مسجل في المجموعة",""))</f>
        <v/>
      </c>
    </row>
    <row r="2312">
      <c r="A2312" s="13" t="n"/>
      <c r="B2312" s="5" t="n"/>
      <c r="C2312" s="5" t="n"/>
      <c r="D2312" s="5" t="n"/>
      <c r="E2312" s="5" t="n"/>
      <c r="F2312" s="6">
        <f>IF(C2312&amp;""="","",IFERROR(INDEX('الطلاب'!$B$6:$B$505,MATCH(C2312&amp;"",'الطلاب'!$A$6:$A$505,0))&amp;"","كود غير موجود"))</f>
        <v/>
      </c>
      <c r="G2312" s="6">
        <f>IF(OR(B2312&amp;""="",C2312&amp;""=""),"",IF(COUNTIFS('الطلاب'!$A$6:$A$505,C2312&amp;"",'الطلاب'!$D$6:$D$505,B2312&amp;"")=0,"الطالب غير مسجل في المجموعة",""))</f>
        <v/>
      </c>
    </row>
    <row r="2313">
      <c r="A2313" s="13" t="n"/>
      <c r="B2313" s="5" t="n"/>
      <c r="C2313" s="5" t="n"/>
      <c r="D2313" s="5" t="n"/>
      <c r="E2313" s="5" t="n"/>
      <c r="F2313" s="6">
        <f>IF(C2313&amp;""="","",IFERROR(INDEX('الطلاب'!$B$6:$B$505,MATCH(C2313&amp;"",'الطلاب'!$A$6:$A$505,0))&amp;"","كود غير موجود"))</f>
        <v/>
      </c>
      <c r="G2313" s="6">
        <f>IF(OR(B2313&amp;""="",C2313&amp;""=""),"",IF(COUNTIFS('الطلاب'!$A$6:$A$505,C2313&amp;"",'الطلاب'!$D$6:$D$505,B2313&amp;"")=0,"الطالب غير مسجل في المجموعة",""))</f>
        <v/>
      </c>
    </row>
    <row r="2314">
      <c r="A2314" s="13" t="n"/>
      <c r="B2314" s="5" t="n"/>
      <c r="C2314" s="5" t="n"/>
      <c r="D2314" s="5" t="n"/>
      <c r="E2314" s="5" t="n"/>
      <c r="F2314" s="6">
        <f>IF(C2314&amp;""="","",IFERROR(INDEX('الطلاب'!$B$6:$B$505,MATCH(C2314&amp;"",'الطلاب'!$A$6:$A$505,0))&amp;"","كود غير موجود"))</f>
        <v/>
      </c>
      <c r="G2314" s="6">
        <f>IF(OR(B2314&amp;""="",C2314&amp;""=""),"",IF(COUNTIFS('الطلاب'!$A$6:$A$505,C2314&amp;"",'الطلاب'!$D$6:$D$505,B2314&amp;"")=0,"الطالب غير مسجل في المجموعة",""))</f>
        <v/>
      </c>
    </row>
    <row r="2315">
      <c r="A2315" s="13" t="n"/>
      <c r="B2315" s="5" t="n"/>
      <c r="C2315" s="5" t="n"/>
      <c r="D2315" s="5" t="n"/>
      <c r="E2315" s="5" t="n"/>
      <c r="F2315" s="6">
        <f>IF(C2315&amp;""="","",IFERROR(INDEX('الطلاب'!$B$6:$B$505,MATCH(C2315&amp;"",'الطلاب'!$A$6:$A$505,0))&amp;"","كود غير موجود"))</f>
        <v/>
      </c>
      <c r="G2315" s="6">
        <f>IF(OR(B2315&amp;""="",C2315&amp;""=""),"",IF(COUNTIFS('الطلاب'!$A$6:$A$505,C2315&amp;"",'الطلاب'!$D$6:$D$505,B2315&amp;"")=0,"الطالب غير مسجل في المجموعة",""))</f>
        <v/>
      </c>
    </row>
    <row r="2316">
      <c r="A2316" s="13" t="n"/>
      <c r="B2316" s="5" t="n"/>
      <c r="C2316" s="5" t="n"/>
      <c r="D2316" s="5" t="n"/>
      <c r="E2316" s="5" t="n"/>
      <c r="F2316" s="6">
        <f>IF(C2316&amp;""="","",IFERROR(INDEX('الطلاب'!$B$6:$B$505,MATCH(C2316&amp;"",'الطلاب'!$A$6:$A$505,0))&amp;"","كود غير موجود"))</f>
        <v/>
      </c>
      <c r="G2316" s="6">
        <f>IF(OR(B2316&amp;""="",C2316&amp;""=""),"",IF(COUNTIFS('الطلاب'!$A$6:$A$505,C2316&amp;"",'الطلاب'!$D$6:$D$505,B2316&amp;"")=0,"الطالب غير مسجل في المجموعة",""))</f>
        <v/>
      </c>
    </row>
    <row r="2317">
      <c r="A2317" s="13" t="n"/>
      <c r="B2317" s="5" t="n"/>
      <c r="C2317" s="5" t="n"/>
      <c r="D2317" s="5" t="n"/>
      <c r="E2317" s="5" t="n"/>
      <c r="F2317" s="6">
        <f>IF(C2317&amp;""="","",IFERROR(INDEX('الطلاب'!$B$6:$B$505,MATCH(C2317&amp;"",'الطلاب'!$A$6:$A$505,0))&amp;"","كود غير موجود"))</f>
        <v/>
      </c>
      <c r="G2317" s="6">
        <f>IF(OR(B2317&amp;""="",C2317&amp;""=""),"",IF(COUNTIFS('الطلاب'!$A$6:$A$505,C2317&amp;"",'الطلاب'!$D$6:$D$505,B2317&amp;"")=0,"الطالب غير مسجل في المجموعة",""))</f>
        <v/>
      </c>
    </row>
    <row r="2318">
      <c r="A2318" s="13" t="n"/>
      <c r="B2318" s="5" t="n"/>
      <c r="C2318" s="5" t="n"/>
      <c r="D2318" s="5" t="n"/>
      <c r="E2318" s="5" t="n"/>
      <c r="F2318" s="6">
        <f>IF(C2318&amp;""="","",IFERROR(INDEX('الطلاب'!$B$6:$B$505,MATCH(C2318&amp;"",'الطلاب'!$A$6:$A$505,0))&amp;"","كود غير موجود"))</f>
        <v/>
      </c>
      <c r="G2318" s="6">
        <f>IF(OR(B2318&amp;""="",C2318&amp;""=""),"",IF(COUNTIFS('الطلاب'!$A$6:$A$505,C2318&amp;"",'الطلاب'!$D$6:$D$505,B2318&amp;"")=0,"الطالب غير مسجل في المجموعة",""))</f>
        <v/>
      </c>
    </row>
    <row r="2319">
      <c r="A2319" s="13" t="n"/>
      <c r="B2319" s="5" t="n"/>
      <c r="C2319" s="5" t="n"/>
      <c r="D2319" s="5" t="n"/>
      <c r="E2319" s="5" t="n"/>
      <c r="F2319" s="6">
        <f>IF(C2319&amp;""="","",IFERROR(INDEX('الطلاب'!$B$6:$B$505,MATCH(C2319&amp;"",'الطلاب'!$A$6:$A$505,0))&amp;"","كود غير موجود"))</f>
        <v/>
      </c>
      <c r="G2319" s="6">
        <f>IF(OR(B2319&amp;""="",C2319&amp;""=""),"",IF(COUNTIFS('الطلاب'!$A$6:$A$505,C2319&amp;"",'الطلاب'!$D$6:$D$505,B2319&amp;"")=0,"الطالب غير مسجل في المجموعة",""))</f>
        <v/>
      </c>
    </row>
    <row r="2320">
      <c r="A2320" s="13" t="n"/>
      <c r="B2320" s="5" t="n"/>
      <c r="C2320" s="5" t="n"/>
      <c r="D2320" s="5" t="n"/>
      <c r="E2320" s="5" t="n"/>
      <c r="F2320" s="6">
        <f>IF(C2320&amp;""="","",IFERROR(INDEX('الطلاب'!$B$6:$B$505,MATCH(C2320&amp;"",'الطلاب'!$A$6:$A$505,0))&amp;"","كود غير موجود"))</f>
        <v/>
      </c>
      <c r="G2320" s="6">
        <f>IF(OR(B2320&amp;""="",C2320&amp;""=""),"",IF(COUNTIFS('الطلاب'!$A$6:$A$505,C2320&amp;"",'الطلاب'!$D$6:$D$505,B2320&amp;"")=0,"الطالب غير مسجل في المجموعة",""))</f>
        <v/>
      </c>
    </row>
    <row r="2321">
      <c r="A2321" s="13" t="n"/>
      <c r="B2321" s="5" t="n"/>
      <c r="C2321" s="5" t="n"/>
      <c r="D2321" s="5" t="n"/>
      <c r="E2321" s="5" t="n"/>
      <c r="F2321" s="6">
        <f>IF(C2321&amp;""="","",IFERROR(INDEX('الطلاب'!$B$6:$B$505,MATCH(C2321&amp;"",'الطلاب'!$A$6:$A$505,0))&amp;"","كود غير موجود"))</f>
        <v/>
      </c>
      <c r="G2321" s="6">
        <f>IF(OR(B2321&amp;""="",C2321&amp;""=""),"",IF(COUNTIFS('الطلاب'!$A$6:$A$505,C2321&amp;"",'الطلاب'!$D$6:$D$505,B2321&amp;"")=0,"الطالب غير مسجل في المجموعة",""))</f>
        <v/>
      </c>
    </row>
    <row r="2322">
      <c r="A2322" s="13" t="n"/>
      <c r="B2322" s="5" t="n"/>
      <c r="C2322" s="5" t="n"/>
      <c r="D2322" s="5" t="n"/>
      <c r="E2322" s="5" t="n"/>
      <c r="F2322" s="6">
        <f>IF(C2322&amp;""="","",IFERROR(INDEX('الطلاب'!$B$6:$B$505,MATCH(C2322&amp;"",'الطلاب'!$A$6:$A$505,0))&amp;"","كود غير موجود"))</f>
        <v/>
      </c>
      <c r="G2322" s="6">
        <f>IF(OR(B2322&amp;""="",C2322&amp;""=""),"",IF(COUNTIFS('الطلاب'!$A$6:$A$505,C2322&amp;"",'الطلاب'!$D$6:$D$505,B2322&amp;"")=0,"الطالب غير مسجل في المجموعة",""))</f>
        <v/>
      </c>
    </row>
    <row r="2323">
      <c r="A2323" s="13" t="n"/>
      <c r="B2323" s="5" t="n"/>
      <c r="C2323" s="5" t="n"/>
      <c r="D2323" s="5" t="n"/>
      <c r="E2323" s="5" t="n"/>
      <c r="F2323" s="6">
        <f>IF(C2323&amp;""="","",IFERROR(INDEX('الطلاب'!$B$6:$B$505,MATCH(C2323&amp;"",'الطلاب'!$A$6:$A$505,0))&amp;"","كود غير موجود"))</f>
        <v/>
      </c>
      <c r="G2323" s="6">
        <f>IF(OR(B2323&amp;""="",C2323&amp;""=""),"",IF(COUNTIFS('الطلاب'!$A$6:$A$505,C2323&amp;"",'الطلاب'!$D$6:$D$505,B2323&amp;"")=0,"الطالب غير مسجل في المجموعة",""))</f>
        <v/>
      </c>
    </row>
    <row r="2324">
      <c r="A2324" s="13" t="n"/>
      <c r="B2324" s="5" t="n"/>
      <c r="C2324" s="5" t="n"/>
      <c r="D2324" s="5" t="n"/>
      <c r="E2324" s="5" t="n"/>
      <c r="F2324" s="6">
        <f>IF(C2324&amp;""="","",IFERROR(INDEX('الطلاب'!$B$6:$B$505,MATCH(C2324&amp;"",'الطلاب'!$A$6:$A$505,0))&amp;"","كود غير موجود"))</f>
        <v/>
      </c>
      <c r="G2324" s="6">
        <f>IF(OR(B2324&amp;""="",C2324&amp;""=""),"",IF(COUNTIFS('الطلاب'!$A$6:$A$505,C2324&amp;"",'الطلاب'!$D$6:$D$505,B2324&amp;"")=0,"الطالب غير مسجل في المجموعة",""))</f>
        <v/>
      </c>
    </row>
    <row r="2325">
      <c r="A2325" s="13" t="n"/>
      <c r="B2325" s="5" t="n"/>
      <c r="C2325" s="5" t="n"/>
      <c r="D2325" s="5" t="n"/>
      <c r="E2325" s="5" t="n"/>
      <c r="F2325" s="6">
        <f>IF(C2325&amp;""="","",IFERROR(INDEX('الطلاب'!$B$6:$B$505,MATCH(C2325&amp;"",'الطلاب'!$A$6:$A$505,0))&amp;"","كود غير موجود"))</f>
        <v/>
      </c>
      <c r="G2325" s="6">
        <f>IF(OR(B2325&amp;""="",C2325&amp;""=""),"",IF(COUNTIFS('الطلاب'!$A$6:$A$505,C2325&amp;"",'الطلاب'!$D$6:$D$505,B2325&amp;"")=0,"الطالب غير مسجل في المجموعة",""))</f>
        <v/>
      </c>
    </row>
    <row r="2326">
      <c r="A2326" s="13" t="n"/>
      <c r="B2326" s="5" t="n"/>
      <c r="C2326" s="5" t="n"/>
      <c r="D2326" s="5" t="n"/>
      <c r="E2326" s="5" t="n"/>
      <c r="F2326" s="6">
        <f>IF(C2326&amp;""="","",IFERROR(INDEX('الطلاب'!$B$6:$B$505,MATCH(C2326&amp;"",'الطلاب'!$A$6:$A$505,0))&amp;"","كود غير موجود"))</f>
        <v/>
      </c>
      <c r="G2326" s="6">
        <f>IF(OR(B2326&amp;""="",C2326&amp;""=""),"",IF(COUNTIFS('الطلاب'!$A$6:$A$505,C2326&amp;"",'الطلاب'!$D$6:$D$505,B2326&amp;"")=0,"الطالب غير مسجل في المجموعة",""))</f>
        <v/>
      </c>
    </row>
    <row r="2327">
      <c r="A2327" s="13" t="n"/>
      <c r="B2327" s="5" t="n"/>
      <c r="C2327" s="5" t="n"/>
      <c r="D2327" s="5" t="n"/>
      <c r="E2327" s="5" t="n"/>
      <c r="F2327" s="6">
        <f>IF(C2327&amp;""="","",IFERROR(INDEX('الطلاب'!$B$6:$B$505,MATCH(C2327&amp;"",'الطلاب'!$A$6:$A$505,0))&amp;"","كود غير موجود"))</f>
        <v/>
      </c>
      <c r="G2327" s="6">
        <f>IF(OR(B2327&amp;""="",C2327&amp;""=""),"",IF(COUNTIFS('الطلاب'!$A$6:$A$505,C2327&amp;"",'الطلاب'!$D$6:$D$505,B2327&amp;"")=0,"الطالب غير مسجل في المجموعة",""))</f>
        <v/>
      </c>
    </row>
    <row r="2328">
      <c r="A2328" s="13" t="n"/>
      <c r="B2328" s="5" t="n"/>
      <c r="C2328" s="5" t="n"/>
      <c r="D2328" s="5" t="n"/>
      <c r="E2328" s="5" t="n"/>
      <c r="F2328" s="6">
        <f>IF(C2328&amp;""="","",IFERROR(INDEX('الطلاب'!$B$6:$B$505,MATCH(C2328&amp;"",'الطلاب'!$A$6:$A$505,0))&amp;"","كود غير موجود"))</f>
        <v/>
      </c>
      <c r="G2328" s="6">
        <f>IF(OR(B2328&amp;""="",C2328&amp;""=""),"",IF(COUNTIFS('الطلاب'!$A$6:$A$505,C2328&amp;"",'الطلاب'!$D$6:$D$505,B2328&amp;"")=0,"الطالب غير مسجل في المجموعة",""))</f>
        <v/>
      </c>
    </row>
    <row r="2329">
      <c r="A2329" s="13" t="n"/>
      <c r="B2329" s="5" t="n"/>
      <c r="C2329" s="5" t="n"/>
      <c r="D2329" s="5" t="n"/>
      <c r="E2329" s="5" t="n"/>
      <c r="F2329" s="6">
        <f>IF(C2329&amp;""="","",IFERROR(INDEX('الطلاب'!$B$6:$B$505,MATCH(C2329&amp;"",'الطلاب'!$A$6:$A$505,0))&amp;"","كود غير موجود"))</f>
        <v/>
      </c>
      <c r="G2329" s="6">
        <f>IF(OR(B2329&amp;""="",C2329&amp;""=""),"",IF(COUNTIFS('الطلاب'!$A$6:$A$505,C2329&amp;"",'الطلاب'!$D$6:$D$505,B2329&amp;"")=0,"الطالب غير مسجل في المجموعة",""))</f>
        <v/>
      </c>
    </row>
    <row r="2330">
      <c r="A2330" s="13" t="n"/>
      <c r="B2330" s="5" t="n"/>
      <c r="C2330" s="5" t="n"/>
      <c r="D2330" s="5" t="n"/>
      <c r="E2330" s="5" t="n"/>
      <c r="F2330" s="6">
        <f>IF(C2330&amp;""="","",IFERROR(INDEX('الطلاب'!$B$6:$B$505,MATCH(C2330&amp;"",'الطلاب'!$A$6:$A$505,0))&amp;"","كود غير موجود"))</f>
        <v/>
      </c>
      <c r="G2330" s="6">
        <f>IF(OR(B2330&amp;""="",C2330&amp;""=""),"",IF(COUNTIFS('الطلاب'!$A$6:$A$505,C2330&amp;"",'الطلاب'!$D$6:$D$505,B2330&amp;"")=0,"الطالب غير مسجل في المجموعة",""))</f>
        <v/>
      </c>
    </row>
    <row r="2331">
      <c r="A2331" s="13" t="n"/>
      <c r="B2331" s="5" t="n"/>
      <c r="C2331" s="5" t="n"/>
      <c r="D2331" s="5" t="n"/>
      <c r="E2331" s="5" t="n"/>
      <c r="F2331" s="6">
        <f>IF(C2331&amp;""="","",IFERROR(INDEX('الطلاب'!$B$6:$B$505,MATCH(C2331&amp;"",'الطلاب'!$A$6:$A$505,0))&amp;"","كود غير موجود"))</f>
        <v/>
      </c>
      <c r="G2331" s="6">
        <f>IF(OR(B2331&amp;""="",C2331&amp;""=""),"",IF(COUNTIFS('الطلاب'!$A$6:$A$505,C2331&amp;"",'الطلاب'!$D$6:$D$505,B2331&amp;"")=0,"الطالب غير مسجل في المجموعة",""))</f>
        <v/>
      </c>
    </row>
    <row r="2332">
      <c r="A2332" s="13" t="n"/>
      <c r="B2332" s="5" t="n"/>
      <c r="C2332" s="5" t="n"/>
      <c r="D2332" s="5" t="n"/>
      <c r="E2332" s="5" t="n"/>
      <c r="F2332" s="6">
        <f>IF(C2332&amp;""="","",IFERROR(INDEX('الطلاب'!$B$6:$B$505,MATCH(C2332&amp;"",'الطلاب'!$A$6:$A$505,0))&amp;"","كود غير موجود"))</f>
        <v/>
      </c>
      <c r="G2332" s="6">
        <f>IF(OR(B2332&amp;""="",C2332&amp;""=""),"",IF(COUNTIFS('الطلاب'!$A$6:$A$505,C2332&amp;"",'الطلاب'!$D$6:$D$505,B2332&amp;"")=0,"الطالب غير مسجل في المجموعة",""))</f>
        <v/>
      </c>
    </row>
    <row r="2333">
      <c r="A2333" s="13" t="n"/>
      <c r="B2333" s="5" t="n"/>
      <c r="C2333" s="5" t="n"/>
      <c r="D2333" s="5" t="n"/>
      <c r="E2333" s="5" t="n"/>
      <c r="F2333" s="6">
        <f>IF(C2333&amp;""="","",IFERROR(INDEX('الطلاب'!$B$6:$B$505,MATCH(C2333&amp;"",'الطلاب'!$A$6:$A$505,0))&amp;"","كود غير موجود"))</f>
        <v/>
      </c>
      <c r="G2333" s="6">
        <f>IF(OR(B2333&amp;""="",C2333&amp;""=""),"",IF(COUNTIFS('الطلاب'!$A$6:$A$505,C2333&amp;"",'الطلاب'!$D$6:$D$505,B2333&amp;"")=0,"الطالب غير مسجل في المجموعة",""))</f>
        <v/>
      </c>
    </row>
    <row r="2334">
      <c r="A2334" s="13" t="n"/>
      <c r="B2334" s="5" t="n"/>
      <c r="C2334" s="5" t="n"/>
      <c r="D2334" s="5" t="n"/>
      <c r="E2334" s="5" t="n"/>
      <c r="F2334" s="6">
        <f>IF(C2334&amp;""="","",IFERROR(INDEX('الطلاب'!$B$6:$B$505,MATCH(C2334&amp;"",'الطلاب'!$A$6:$A$505,0))&amp;"","كود غير موجود"))</f>
        <v/>
      </c>
      <c r="G2334" s="6">
        <f>IF(OR(B2334&amp;""="",C2334&amp;""=""),"",IF(COUNTIFS('الطلاب'!$A$6:$A$505,C2334&amp;"",'الطلاب'!$D$6:$D$505,B2334&amp;"")=0,"الطالب غير مسجل في المجموعة",""))</f>
        <v/>
      </c>
    </row>
    <row r="2335">
      <c r="A2335" s="13" t="n"/>
      <c r="B2335" s="5" t="n"/>
      <c r="C2335" s="5" t="n"/>
      <c r="D2335" s="5" t="n"/>
      <c r="E2335" s="5" t="n"/>
      <c r="F2335" s="6">
        <f>IF(C2335&amp;""="","",IFERROR(INDEX('الطلاب'!$B$6:$B$505,MATCH(C2335&amp;"",'الطلاب'!$A$6:$A$505,0))&amp;"","كود غير موجود"))</f>
        <v/>
      </c>
      <c r="G2335" s="6">
        <f>IF(OR(B2335&amp;""="",C2335&amp;""=""),"",IF(COUNTIFS('الطلاب'!$A$6:$A$505,C2335&amp;"",'الطلاب'!$D$6:$D$505,B2335&amp;"")=0,"الطالب غير مسجل في المجموعة",""))</f>
        <v/>
      </c>
    </row>
    <row r="2336">
      <c r="A2336" s="13" t="n"/>
      <c r="B2336" s="5" t="n"/>
      <c r="C2336" s="5" t="n"/>
      <c r="D2336" s="5" t="n"/>
      <c r="E2336" s="5" t="n"/>
      <c r="F2336" s="6">
        <f>IF(C2336&amp;""="","",IFERROR(INDEX('الطلاب'!$B$6:$B$505,MATCH(C2336&amp;"",'الطلاب'!$A$6:$A$505,0))&amp;"","كود غير موجود"))</f>
        <v/>
      </c>
      <c r="G2336" s="6">
        <f>IF(OR(B2336&amp;""="",C2336&amp;""=""),"",IF(COUNTIFS('الطلاب'!$A$6:$A$505,C2336&amp;"",'الطلاب'!$D$6:$D$505,B2336&amp;"")=0,"الطالب غير مسجل في المجموعة",""))</f>
        <v/>
      </c>
    </row>
    <row r="2337">
      <c r="A2337" s="13" t="n"/>
      <c r="B2337" s="5" t="n"/>
      <c r="C2337" s="5" t="n"/>
      <c r="D2337" s="5" t="n"/>
      <c r="E2337" s="5" t="n"/>
      <c r="F2337" s="6">
        <f>IF(C2337&amp;""="","",IFERROR(INDEX('الطلاب'!$B$6:$B$505,MATCH(C2337&amp;"",'الطلاب'!$A$6:$A$505,0))&amp;"","كود غير موجود"))</f>
        <v/>
      </c>
      <c r="G2337" s="6">
        <f>IF(OR(B2337&amp;""="",C2337&amp;""=""),"",IF(COUNTIFS('الطلاب'!$A$6:$A$505,C2337&amp;"",'الطلاب'!$D$6:$D$505,B2337&amp;"")=0,"الطالب غير مسجل في المجموعة",""))</f>
        <v/>
      </c>
    </row>
    <row r="2338">
      <c r="A2338" s="13" t="n"/>
      <c r="B2338" s="5" t="n"/>
      <c r="C2338" s="5" t="n"/>
      <c r="D2338" s="5" t="n"/>
      <c r="E2338" s="5" t="n"/>
      <c r="F2338" s="6">
        <f>IF(C2338&amp;""="","",IFERROR(INDEX('الطلاب'!$B$6:$B$505,MATCH(C2338&amp;"",'الطلاب'!$A$6:$A$505,0))&amp;"","كود غير موجود"))</f>
        <v/>
      </c>
      <c r="G2338" s="6">
        <f>IF(OR(B2338&amp;""="",C2338&amp;""=""),"",IF(COUNTIFS('الطلاب'!$A$6:$A$505,C2338&amp;"",'الطلاب'!$D$6:$D$505,B2338&amp;"")=0,"الطالب غير مسجل في المجموعة",""))</f>
        <v/>
      </c>
    </row>
    <row r="2339">
      <c r="A2339" s="13" t="n"/>
      <c r="B2339" s="5" t="n"/>
      <c r="C2339" s="5" t="n"/>
      <c r="D2339" s="5" t="n"/>
      <c r="E2339" s="5" t="n"/>
      <c r="F2339" s="6">
        <f>IF(C2339&amp;""="","",IFERROR(INDEX('الطلاب'!$B$6:$B$505,MATCH(C2339&amp;"",'الطلاب'!$A$6:$A$505,0))&amp;"","كود غير موجود"))</f>
        <v/>
      </c>
      <c r="G2339" s="6">
        <f>IF(OR(B2339&amp;""="",C2339&amp;""=""),"",IF(COUNTIFS('الطلاب'!$A$6:$A$505,C2339&amp;"",'الطلاب'!$D$6:$D$505,B2339&amp;"")=0,"الطالب غير مسجل في المجموعة",""))</f>
        <v/>
      </c>
    </row>
    <row r="2340">
      <c r="A2340" s="13" t="n"/>
      <c r="B2340" s="5" t="n"/>
      <c r="C2340" s="5" t="n"/>
      <c r="D2340" s="5" t="n"/>
      <c r="E2340" s="5" t="n"/>
      <c r="F2340" s="6">
        <f>IF(C2340&amp;""="","",IFERROR(INDEX('الطلاب'!$B$6:$B$505,MATCH(C2340&amp;"",'الطلاب'!$A$6:$A$505,0))&amp;"","كود غير موجود"))</f>
        <v/>
      </c>
      <c r="G2340" s="6">
        <f>IF(OR(B2340&amp;""="",C2340&amp;""=""),"",IF(COUNTIFS('الطلاب'!$A$6:$A$505,C2340&amp;"",'الطلاب'!$D$6:$D$505,B2340&amp;"")=0,"الطالب غير مسجل في المجموعة",""))</f>
        <v/>
      </c>
    </row>
    <row r="2341">
      <c r="A2341" s="13" t="n"/>
      <c r="B2341" s="5" t="n"/>
      <c r="C2341" s="5" t="n"/>
      <c r="D2341" s="5" t="n"/>
      <c r="E2341" s="5" t="n"/>
      <c r="F2341" s="6">
        <f>IF(C2341&amp;""="","",IFERROR(INDEX('الطلاب'!$B$6:$B$505,MATCH(C2341&amp;"",'الطلاب'!$A$6:$A$505,0))&amp;"","كود غير موجود"))</f>
        <v/>
      </c>
      <c r="G2341" s="6">
        <f>IF(OR(B2341&amp;""="",C2341&amp;""=""),"",IF(COUNTIFS('الطلاب'!$A$6:$A$505,C2341&amp;"",'الطلاب'!$D$6:$D$505,B2341&amp;"")=0,"الطالب غير مسجل في المجموعة",""))</f>
        <v/>
      </c>
    </row>
    <row r="2342">
      <c r="A2342" s="13" t="n"/>
      <c r="B2342" s="5" t="n"/>
      <c r="C2342" s="5" t="n"/>
      <c r="D2342" s="5" t="n"/>
      <c r="E2342" s="5" t="n"/>
      <c r="F2342" s="6">
        <f>IF(C2342&amp;""="","",IFERROR(INDEX('الطلاب'!$B$6:$B$505,MATCH(C2342&amp;"",'الطلاب'!$A$6:$A$505,0))&amp;"","كود غير موجود"))</f>
        <v/>
      </c>
      <c r="G2342" s="6">
        <f>IF(OR(B2342&amp;""="",C2342&amp;""=""),"",IF(COUNTIFS('الطلاب'!$A$6:$A$505,C2342&amp;"",'الطلاب'!$D$6:$D$505,B2342&amp;"")=0,"الطالب غير مسجل في المجموعة",""))</f>
        <v/>
      </c>
    </row>
    <row r="2343">
      <c r="A2343" s="13" t="n"/>
      <c r="B2343" s="5" t="n"/>
      <c r="C2343" s="5" t="n"/>
      <c r="D2343" s="5" t="n"/>
      <c r="E2343" s="5" t="n"/>
      <c r="F2343" s="6">
        <f>IF(C2343&amp;""="","",IFERROR(INDEX('الطلاب'!$B$6:$B$505,MATCH(C2343&amp;"",'الطلاب'!$A$6:$A$505,0))&amp;"","كود غير موجود"))</f>
        <v/>
      </c>
      <c r="G2343" s="6">
        <f>IF(OR(B2343&amp;""="",C2343&amp;""=""),"",IF(COUNTIFS('الطلاب'!$A$6:$A$505,C2343&amp;"",'الطلاب'!$D$6:$D$505,B2343&amp;"")=0,"الطالب غير مسجل في المجموعة",""))</f>
        <v/>
      </c>
    </row>
    <row r="2344">
      <c r="A2344" s="13" t="n"/>
      <c r="B2344" s="5" t="n"/>
      <c r="C2344" s="5" t="n"/>
      <c r="D2344" s="5" t="n"/>
      <c r="E2344" s="5" t="n"/>
      <c r="F2344" s="6">
        <f>IF(C2344&amp;""="","",IFERROR(INDEX('الطلاب'!$B$6:$B$505,MATCH(C2344&amp;"",'الطلاب'!$A$6:$A$505,0))&amp;"","كود غير موجود"))</f>
        <v/>
      </c>
      <c r="G2344" s="6">
        <f>IF(OR(B2344&amp;""="",C2344&amp;""=""),"",IF(COUNTIFS('الطلاب'!$A$6:$A$505,C2344&amp;"",'الطلاب'!$D$6:$D$505,B2344&amp;"")=0,"الطالب غير مسجل في المجموعة",""))</f>
        <v/>
      </c>
    </row>
    <row r="2345">
      <c r="A2345" s="13" t="n"/>
      <c r="B2345" s="5" t="n"/>
      <c r="C2345" s="5" t="n"/>
      <c r="D2345" s="5" t="n"/>
      <c r="E2345" s="5" t="n"/>
      <c r="F2345" s="6">
        <f>IF(C2345&amp;""="","",IFERROR(INDEX('الطلاب'!$B$6:$B$505,MATCH(C2345&amp;"",'الطلاب'!$A$6:$A$505,0))&amp;"","كود غير موجود"))</f>
        <v/>
      </c>
      <c r="G2345" s="6">
        <f>IF(OR(B2345&amp;""="",C2345&amp;""=""),"",IF(COUNTIFS('الطلاب'!$A$6:$A$505,C2345&amp;"",'الطلاب'!$D$6:$D$505,B2345&amp;"")=0,"الطالب غير مسجل في المجموعة",""))</f>
        <v/>
      </c>
    </row>
    <row r="2346">
      <c r="A2346" s="13" t="n"/>
      <c r="B2346" s="5" t="n"/>
      <c r="C2346" s="5" t="n"/>
      <c r="D2346" s="5" t="n"/>
      <c r="E2346" s="5" t="n"/>
      <c r="F2346" s="6">
        <f>IF(C2346&amp;""="","",IFERROR(INDEX('الطلاب'!$B$6:$B$505,MATCH(C2346&amp;"",'الطلاب'!$A$6:$A$505,0))&amp;"","كود غير موجود"))</f>
        <v/>
      </c>
      <c r="G2346" s="6">
        <f>IF(OR(B2346&amp;""="",C2346&amp;""=""),"",IF(COUNTIFS('الطلاب'!$A$6:$A$505,C2346&amp;"",'الطلاب'!$D$6:$D$505,B2346&amp;"")=0,"الطالب غير مسجل في المجموعة",""))</f>
        <v/>
      </c>
    </row>
    <row r="2347">
      <c r="A2347" s="13" t="n"/>
      <c r="B2347" s="5" t="n"/>
      <c r="C2347" s="5" t="n"/>
      <c r="D2347" s="5" t="n"/>
      <c r="E2347" s="5" t="n"/>
      <c r="F2347" s="6">
        <f>IF(C2347&amp;""="","",IFERROR(INDEX('الطلاب'!$B$6:$B$505,MATCH(C2347&amp;"",'الطلاب'!$A$6:$A$505,0))&amp;"","كود غير موجود"))</f>
        <v/>
      </c>
      <c r="G2347" s="6">
        <f>IF(OR(B2347&amp;""="",C2347&amp;""=""),"",IF(COUNTIFS('الطلاب'!$A$6:$A$505,C2347&amp;"",'الطلاب'!$D$6:$D$505,B2347&amp;"")=0,"الطالب غير مسجل في المجموعة",""))</f>
        <v/>
      </c>
    </row>
    <row r="2348">
      <c r="A2348" s="13" t="n"/>
      <c r="B2348" s="5" t="n"/>
      <c r="C2348" s="5" t="n"/>
      <c r="D2348" s="5" t="n"/>
      <c r="E2348" s="5" t="n"/>
      <c r="F2348" s="6">
        <f>IF(C2348&amp;""="","",IFERROR(INDEX('الطلاب'!$B$6:$B$505,MATCH(C2348&amp;"",'الطلاب'!$A$6:$A$505,0))&amp;"","كود غير موجود"))</f>
        <v/>
      </c>
      <c r="G2348" s="6">
        <f>IF(OR(B2348&amp;""="",C2348&amp;""=""),"",IF(COUNTIFS('الطلاب'!$A$6:$A$505,C2348&amp;"",'الطلاب'!$D$6:$D$505,B2348&amp;"")=0,"الطالب غير مسجل في المجموعة",""))</f>
        <v/>
      </c>
    </row>
    <row r="2349">
      <c r="A2349" s="13" t="n"/>
      <c r="B2349" s="5" t="n"/>
      <c r="C2349" s="5" t="n"/>
      <c r="D2349" s="5" t="n"/>
      <c r="E2349" s="5" t="n"/>
      <c r="F2349" s="6">
        <f>IF(C2349&amp;""="","",IFERROR(INDEX('الطلاب'!$B$6:$B$505,MATCH(C2349&amp;"",'الطلاب'!$A$6:$A$505,0))&amp;"","كود غير موجود"))</f>
        <v/>
      </c>
      <c r="G2349" s="6">
        <f>IF(OR(B2349&amp;""="",C2349&amp;""=""),"",IF(COUNTIFS('الطلاب'!$A$6:$A$505,C2349&amp;"",'الطلاب'!$D$6:$D$505,B2349&amp;"")=0,"الطالب غير مسجل في المجموعة",""))</f>
        <v/>
      </c>
    </row>
    <row r="2350">
      <c r="A2350" s="13" t="n"/>
      <c r="B2350" s="5" t="n"/>
      <c r="C2350" s="5" t="n"/>
      <c r="D2350" s="5" t="n"/>
      <c r="E2350" s="5" t="n"/>
      <c r="F2350" s="6">
        <f>IF(C2350&amp;""="","",IFERROR(INDEX('الطلاب'!$B$6:$B$505,MATCH(C2350&amp;"",'الطلاب'!$A$6:$A$505,0))&amp;"","كود غير موجود"))</f>
        <v/>
      </c>
      <c r="G2350" s="6">
        <f>IF(OR(B2350&amp;""="",C2350&amp;""=""),"",IF(COUNTIFS('الطلاب'!$A$6:$A$505,C2350&amp;"",'الطلاب'!$D$6:$D$505,B2350&amp;"")=0,"الطالب غير مسجل في المجموعة",""))</f>
        <v/>
      </c>
    </row>
    <row r="2351">
      <c r="A2351" s="13" t="n"/>
      <c r="B2351" s="5" t="n"/>
      <c r="C2351" s="5" t="n"/>
      <c r="D2351" s="5" t="n"/>
      <c r="E2351" s="5" t="n"/>
      <c r="F2351" s="6">
        <f>IF(C2351&amp;""="","",IFERROR(INDEX('الطلاب'!$B$6:$B$505,MATCH(C2351&amp;"",'الطلاب'!$A$6:$A$505,0))&amp;"","كود غير موجود"))</f>
        <v/>
      </c>
      <c r="G2351" s="6">
        <f>IF(OR(B2351&amp;""="",C2351&amp;""=""),"",IF(COUNTIFS('الطلاب'!$A$6:$A$505,C2351&amp;"",'الطلاب'!$D$6:$D$505,B2351&amp;"")=0,"الطالب غير مسجل في المجموعة",""))</f>
        <v/>
      </c>
    </row>
    <row r="2352">
      <c r="A2352" s="13" t="n"/>
      <c r="B2352" s="5" t="n"/>
      <c r="C2352" s="5" t="n"/>
      <c r="D2352" s="5" t="n"/>
      <c r="E2352" s="5" t="n"/>
      <c r="F2352" s="6">
        <f>IF(C2352&amp;""="","",IFERROR(INDEX('الطلاب'!$B$6:$B$505,MATCH(C2352&amp;"",'الطلاب'!$A$6:$A$505,0))&amp;"","كود غير موجود"))</f>
        <v/>
      </c>
      <c r="G2352" s="6">
        <f>IF(OR(B2352&amp;""="",C2352&amp;""=""),"",IF(COUNTIFS('الطلاب'!$A$6:$A$505,C2352&amp;"",'الطلاب'!$D$6:$D$505,B2352&amp;"")=0,"الطالب غير مسجل في المجموعة",""))</f>
        <v/>
      </c>
    </row>
    <row r="2353">
      <c r="A2353" s="13" t="n"/>
      <c r="B2353" s="5" t="n"/>
      <c r="C2353" s="5" t="n"/>
      <c r="D2353" s="5" t="n"/>
      <c r="E2353" s="5" t="n"/>
      <c r="F2353" s="6">
        <f>IF(C2353&amp;""="","",IFERROR(INDEX('الطلاب'!$B$6:$B$505,MATCH(C2353&amp;"",'الطلاب'!$A$6:$A$505,0))&amp;"","كود غير موجود"))</f>
        <v/>
      </c>
      <c r="G2353" s="6">
        <f>IF(OR(B2353&amp;""="",C2353&amp;""=""),"",IF(COUNTIFS('الطلاب'!$A$6:$A$505,C2353&amp;"",'الطلاب'!$D$6:$D$505,B2353&amp;"")=0,"الطالب غير مسجل في المجموعة",""))</f>
        <v/>
      </c>
    </row>
    <row r="2354">
      <c r="A2354" s="13" t="n"/>
      <c r="B2354" s="5" t="n"/>
      <c r="C2354" s="5" t="n"/>
      <c r="D2354" s="5" t="n"/>
      <c r="E2354" s="5" t="n"/>
      <c r="F2354" s="6">
        <f>IF(C2354&amp;""="","",IFERROR(INDEX('الطلاب'!$B$6:$B$505,MATCH(C2354&amp;"",'الطلاب'!$A$6:$A$505,0))&amp;"","كود غير موجود"))</f>
        <v/>
      </c>
      <c r="G2354" s="6">
        <f>IF(OR(B2354&amp;""="",C2354&amp;""=""),"",IF(COUNTIFS('الطلاب'!$A$6:$A$505,C2354&amp;"",'الطلاب'!$D$6:$D$505,B2354&amp;"")=0,"الطالب غير مسجل في المجموعة",""))</f>
        <v/>
      </c>
    </row>
    <row r="2355">
      <c r="A2355" s="13" t="n"/>
      <c r="B2355" s="5" t="n"/>
      <c r="C2355" s="5" t="n"/>
      <c r="D2355" s="5" t="n"/>
      <c r="E2355" s="5" t="n"/>
      <c r="F2355" s="6">
        <f>IF(C2355&amp;""="","",IFERROR(INDEX('الطلاب'!$B$6:$B$505,MATCH(C2355&amp;"",'الطلاب'!$A$6:$A$505,0))&amp;"","كود غير موجود"))</f>
        <v/>
      </c>
      <c r="G2355" s="6">
        <f>IF(OR(B2355&amp;""="",C2355&amp;""=""),"",IF(COUNTIFS('الطلاب'!$A$6:$A$505,C2355&amp;"",'الطلاب'!$D$6:$D$505,B2355&amp;"")=0,"الطالب غير مسجل في المجموعة",""))</f>
        <v/>
      </c>
    </row>
    <row r="2356">
      <c r="A2356" s="13" t="n"/>
      <c r="B2356" s="5" t="n"/>
      <c r="C2356" s="5" t="n"/>
      <c r="D2356" s="5" t="n"/>
      <c r="E2356" s="5" t="n"/>
      <c r="F2356" s="6">
        <f>IF(C2356&amp;""="","",IFERROR(INDEX('الطلاب'!$B$6:$B$505,MATCH(C2356&amp;"",'الطلاب'!$A$6:$A$505,0))&amp;"","كود غير موجود"))</f>
        <v/>
      </c>
      <c r="G2356" s="6">
        <f>IF(OR(B2356&amp;""="",C2356&amp;""=""),"",IF(COUNTIFS('الطلاب'!$A$6:$A$505,C2356&amp;"",'الطلاب'!$D$6:$D$505,B2356&amp;"")=0,"الطالب غير مسجل في المجموعة",""))</f>
        <v/>
      </c>
    </row>
    <row r="2357">
      <c r="A2357" s="13" t="n"/>
      <c r="B2357" s="5" t="n"/>
      <c r="C2357" s="5" t="n"/>
      <c r="D2357" s="5" t="n"/>
      <c r="E2357" s="5" t="n"/>
      <c r="F2357" s="6">
        <f>IF(C2357&amp;""="","",IFERROR(INDEX('الطلاب'!$B$6:$B$505,MATCH(C2357&amp;"",'الطلاب'!$A$6:$A$505,0))&amp;"","كود غير موجود"))</f>
        <v/>
      </c>
      <c r="G2357" s="6">
        <f>IF(OR(B2357&amp;""="",C2357&amp;""=""),"",IF(COUNTIFS('الطلاب'!$A$6:$A$505,C2357&amp;"",'الطلاب'!$D$6:$D$505,B2357&amp;"")=0,"الطالب غير مسجل في المجموعة",""))</f>
        <v/>
      </c>
    </row>
    <row r="2358">
      <c r="A2358" s="13" t="n"/>
      <c r="B2358" s="5" t="n"/>
      <c r="C2358" s="5" t="n"/>
      <c r="D2358" s="5" t="n"/>
      <c r="E2358" s="5" t="n"/>
      <c r="F2358" s="6">
        <f>IF(C2358&amp;""="","",IFERROR(INDEX('الطلاب'!$B$6:$B$505,MATCH(C2358&amp;"",'الطلاب'!$A$6:$A$505,0))&amp;"","كود غير موجود"))</f>
        <v/>
      </c>
      <c r="G2358" s="6">
        <f>IF(OR(B2358&amp;""="",C2358&amp;""=""),"",IF(COUNTIFS('الطلاب'!$A$6:$A$505,C2358&amp;"",'الطلاب'!$D$6:$D$505,B2358&amp;"")=0,"الطالب غير مسجل في المجموعة",""))</f>
        <v/>
      </c>
    </row>
    <row r="2359">
      <c r="A2359" s="13" t="n"/>
      <c r="B2359" s="5" t="n"/>
      <c r="C2359" s="5" t="n"/>
      <c r="D2359" s="5" t="n"/>
      <c r="E2359" s="5" t="n"/>
      <c r="F2359" s="6">
        <f>IF(C2359&amp;""="","",IFERROR(INDEX('الطلاب'!$B$6:$B$505,MATCH(C2359&amp;"",'الطلاب'!$A$6:$A$505,0))&amp;"","كود غير موجود"))</f>
        <v/>
      </c>
      <c r="G2359" s="6">
        <f>IF(OR(B2359&amp;""="",C2359&amp;""=""),"",IF(COUNTIFS('الطلاب'!$A$6:$A$505,C2359&amp;"",'الطلاب'!$D$6:$D$505,B2359&amp;"")=0,"الطالب غير مسجل في المجموعة",""))</f>
        <v/>
      </c>
    </row>
    <row r="2360">
      <c r="A2360" s="13" t="n"/>
      <c r="B2360" s="5" t="n"/>
      <c r="C2360" s="5" t="n"/>
      <c r="D2360" s="5" t="n"/>
      <c r="E2360" s="5" t="n"/>
      <c r="F2360" s="6">
        <f>IF(C2360&amp;""="","",IFERROR(INDEX('الطلاب'!$B$6:$B$505,MATCH(C2360&amp;"",'الطلاب'!$A$6:$A$505,0))&amp;"","كود غير موجود"))</f>
        <v/>
      </c>
      <c r="G2360" s="6">
        <f>IF(OR(B2360&amp;""="",C2360&amp;""=""),"",IF(COUNTIFS('الطلاب'!$A$6:$A$505,C2360&amp;"",'الطلاب'!$D$6:$D$505,B2360&amp;"")=0,"الطالب غير مسجل في المجموعة",""))</f>
        <v/>
      </c>
    </row>
    <row r="2361">
      <c r="A2361" s="13" t="n"/>
      <c r="B2361" s="5" t="n"/>
      <c r="C2361" s="5" t="n"/>
      <c r="D2361" s="5" t="n"/>
      <c r="E2361" s="5" t="n"/>
      <c r="F2361" s="6">
        <f>IF(C2361&amp;""="","",IFERROR(INDEX('الطلاب'!$B$6:$B$505,MATCH(C2361&amp;"",'الطلاب'!$A$6:$A$505,0))&amp;"","كود غير موجود"))</f>
        <v/>
      </c>
      <c r="G2361" s="6">
        <f>IF(OR(B2361&amp;""="",C2361&amp;""=""),"",IF(COUNTIFS('الطلاب'!$A$6:$A$505,C2361&amp;"",'الطلاب'!$D$6:$D$505,B2361&amp;"")=0,"الطالب غير مسجل في المجموعة",""))</f>
        <v/>
      </c>
    </row>
    <row r="2362">
      <c r="A2362" s="13" t="n"/>
      <c r="B2362" s="5" t="n"/>
      <c r="C2362" s="5" t="n"/>
      <c r="D2362" s="5" t="n"/>
      <c r="E2362" s="5" t="n"/>
      <c r="F2362" s="6">
        <f>IF(C2362&amp;""="","",IFERROR(INDEX('الطلاب'!$B$6:$B$505,MATCH(C2362&amp;"",'الطلاب'!$A$6:$A$505,0))&amp;"","كود غير موجود"))</f>
        <v/>
      </c>
      <c r="G2362" s="6">
        <f>IF(OR(B2362&amp;""="",C2362&amp;""=""),"",IF(COUNTIFS('الطلاب'!$A$6:$A$505,C2362&amp;"",'الطلاب'!$D$6:$D$505,B2362&amp;"")=0,"الطالب غير مسجل في المجموعة",""))</f>
        <v/>
      </c>
    </row>
    <row r="2363">
      <c r="A2363" s="13" t="n"/>
      <c r="B2363" s="5" t="n"/>
      <c r="C2363" s="5" t="n"/>
      <c r="D2363" s="5" t="n"/>
      <c r="E2363" s="5" t="n"/>
      <c r="F2363" s="6">
        <f>IF(C2363&amp;""="","",IFERROR(INDEX('الطلاب'!$B$6:$B$505,MATCH(C2363&amp;"",'الطلاب'!$A$6:$A$505,0))&amp;"","كود غير موجود"))</f>
        <v/>
      </c>
      <c r="G2363" s="6">
        <f>IF(OR(B2363&amp;""="",C2363&amp;""=""),"",IF(COUNTIFS('الطلاب'!$A$6:$A$505,C2363&amp;"",'الطلاب'!$D$6:$D$505,B2363&amp;"")=0,"الطالب غير مسجل في المجموعة",""))</f>
        <v/>
      </c>
    </row>
    <row r="2364">
      <c r="A2364" s="13" t="n"/>
      <c r="B2364" s="5" t="n"/>
      <c r="C2364" s="5" t="n"/>
      <c r="D2364" s="5" t="n"/>
      <c r="E2364" s="5" t="n"/>
      <c r="F2364" s="6">
        <f>IF(C2364&amp;""="","",IFERROR(INDEX('الطلاب'!$B$6:$B$505,MATCH(C2364&amp;"",'الطلاب'!$A$6:$A$505,0))&amp;"","كود غير موجود"))</f>
        <v/>
      </c>
      <c r="G2364" s="6">
        <f>IF(OR(B2364&amp;""="",C2364&amp;""=""),"",IF(COUNTIFS('الطلاب'!$A$6:$A$505,C2364&amp;"",'الطلاب'!$D$6:$D$505,B2364&amp;"")=0,"الطالب غير مسجل في المجموعة",""))</f>
        <v/>
      </c>
    </row>
    <row r="2365">
      <c r="A2365" s="13" t="n"/>
      <c r="B2365" s="5" t="n"/>
      <c r="C2365" s="5" t="n"/>
      <c r="D2365" s="5" t="n"/>
      <c r="E2365" s="5" t="n"/>
      <c r="F2365" s="6">
        <f>IF(C2365&amp;""="","",IFERROR(INDEX('الطلاب'!$B$6:$B$505,MATCH(C2365&amp;"",'الطلاب'!$A$6:$A$505,0))&amp;"","كود غير موجود"))</f>
        <v/>
      </c>
      <c r="G2365" s="6">
        <f>IF(OR(B2365&amp;""="",C2365&amp;""=""),"",IF(COUNTIFS('الطلاب'!$A$6:$A$505,C2365&amp;"",'الطلاب'!$D$6:$D$505,B2365&amp;"")=0,"الطالب غير مسجل في المجموعة",""))</f>
        <v/>
      </c>
    </row>
    <row r="2366">
      <c r="A2366" s="13" t="n"/>
      <c r="B2366" s="5" t="n"/>
      <c r="C2366" s="5" t="n"/>
      <c r="D2366" s="5" t="n"/>
      <c r="E2366" s="5" t="n"/>
      <c r="F2366" s="6">
        <f>IF(C2366&amp;""="","",IFERROR(INDEX('الطلاب'!$B$6:$B$505,MATCH(C2366&amp;"",'الطلاب'!$A$6:$A$505,0))&amp;"","كود غير موجود"))</f>
        <v/>
      </c>
      <c r="G2366" s="6">
        <f>IF(OR(B2366&amp;""="",C2366&amp;""=""),"",IF(COUNTIFS('الطلاب'!$A$6:$A$505,C2366&amp;"",'الطلاب'!$D$6:$D$505,B2366&amp;"")=0,"الطالب غير مسجل في المجموعة",""))</f>
        <v/>
      </c>
    </row>
    <row r="2367">
      <c r="A2367" s="13" t="n"/>
      <c r="B2367" s="5" t="n"/>
      <c r="C2367" s="5" t="n"/>
      <c r="D2367" s="5" t="n"/>
      <c r="E2367" s="5" t="n"/>
      <c r="F2367" s="6">
        <f>IF(C2367&amp;""="","",IFERROR(INDEX('الطلاب'!$B$6:$B$505,MATCH(C2367&amp;"",'الطلاب'!$A$6:$A$505,0))&amp;"","كود غير موجود"))</f>
        <v/>
      </c>
      <c r="G2367" s="6">
        <f>IF(OR(B2367&amp;""="",C2367&amp;""=""),"",IF(COUNTIFS('الطلاب'!$A$6:$A$505,C2367&amp;"",'الطلاب'!$D$6:$D$505,B2367&amp;"")=0,"الطالب غير مسجل في المجموعة",""))</f>
        <v/>
      </c>
    </row>
    <row r="2368">
      <c r="A2368" s="13" t="n"/>
      <c r="B2368" s="5" t="n"/>
      <c r="C2368" s="5" t="n"/>
      <c r="D2368" s="5" t="n"/>
      <c r="E2368" s="5" t="n"/>
      <c r="F2368" s="6">
        <f>IF(C2368&amp;""="","",IFERROR(INDEX('الطلاب'!$B$6:$B$505,MATCH(C2368&amp;"",'الطلاب'!$A$6:$A$505,0))&amp;"","كود غير موجود"))</f>
        <v/>
      </c>
      <c r="G2368" s="6">
        <f>IF(OR(B2368&amp;""="",C2368&amp;""=""),"",IF(COUNTIFS('الطلاب'!$A$6:$A$505,C2368&amp;"",'الطلاب'!$D$6:$D$505,B2368&amp;"")=0,"الطالب غير مسجل في المجموعة",""))</f>
        <v/>
      </c>
    </row>
    <row r="2369">
      <c r="A2369" s="13" t="n"/>
      <c r="B2369" s="5" t="n"/>
      <c r="C2369" s="5" t="n"/>
      <c r="D2369" s="5" t="n"/>
      <c r="E2369" s="5" t="n"/>
      <c r="F2369" s="6">
        <f>IF(C2369&amp;""="","",IFERROR(INDEX('الطلاب'!$B$6:$B$505,MATCH(C2369&amp;"",'الطلاب'!$A$6:$A$505,0))&amp;"","كود غير موجود"))</f>
        <v/>
      </c>
      <c r="G2369" s="6">
        <f>IF(OR(B2369&amp;""="",C2369&amp;""=""),"",IF(COUNTIFS('الطلاب'!$A$6:$A$505,C2369&amp;"",'الطلاب'!$D$6:$D$505,B2369&amp;"")=0,"الطالب غير مسجل في المجموعة",""))</f>
        <v/>
      </c>
    </row>
    <row r="2370">
      <c r="A2370" s="13" t="n"/>
      <c r="B2370" s="5" t="n"/>
      <c r="C2370" s="5" t="n"/>
      <c r="D2370" s="5" t="n"/>
      <c r="E2370" s="5" t="n"/>
      <c r="F2370" s="6">
        <f>IF(C2370&amp;""="","",IFERROR(INDEX('الطلاب'!$B$6:$B$505,MATCH(C2370&amp;"",'الطلاب'!$A$6:$A$505,0))&amp;"","كود غير موجود"))</f>
        <v/>
      </c>
      <c r="G2370" s="6">
        <f>IF(OR(B2370&amp;""="",C2370&amp;""=""),"",IF(COUNTIFS('الطلاب'!$A$6:$A$505,C2370&amp;"",'الطلاب'!$D$6:$D$505,B2370&amp;"")=0,"الطالب غير مسجل في المجموعة",""))</f>
        <v/>
      </c>
    </row>
    <row r="2371">
      <c r="A2371" s="13" t="n"/>
      <c r="B2371" s="5" t="n"/>
      <c r="C2371" s="5" t="n"/>
      <c r="D2371" s="5" t="n"/>
      <c r="E2371" s="5" t="n"/>
      <c r="F2371" s="6">
        <f>IF(C2371&amp;""="","",IFERROR(INDEX('الطلاب'!$B$6:$B$505,MATCH(C2371&amp;"",'الطلاب'!$A$6:$A$505,0))&amp;"","كود غير موجود"))</f>
        <v/>
      </c>
      <c r="G2371" s="6">
        <f>IF(OR(B2371&amp;""="",C2371&amp;""=""),"",IF(COUNTIFS('الطلاب'!$A$6:$A$505,C2371&amp;"",'الطلاب'!$D$6:$D$505,B2371&amp;"")=0,"الطالب غير مسجل في المجموعة",""))</f>
        <v/>
      </c>
    </row>
    <row r="2372">
      <c r="A2372" s="13" t="n"/>
      <c r="B2372" s="5" t="n"/>
      <c r="C2372" s="5" t="n"/>
      <c r="D2372" s="5" t="n"/>
      <c r="E2372" s="5" t="n"/>
      <c r="F2372" s="6">
        <f>IF(C2372&amp;""="","",IFERROR(INDEX('الطلاب'!$B$6:$B$505,MATCH(C2372&amp;"",'الطلاب'!$A$6:$A$505,0))&amp;"","كود غير موجود"))</f>
        <v/>
      </c>
      <c r="G2372" s="6">
        <f>IF(OR(B2372&amp;""="",C2372&amp;""=""),"",IF(COUNTIFS('الطلاب'!$A$6:$A$505,C2372&amp;"",'الطلاب'!$D$6:$D$505,B2372&amp;"")=0,"الطالب غير مسجل في المجموعة",""))</f>
        <v/>
      </c>
    </row>
    <row r="2373">
      <c r="A2373" s="13" t="n"/>
      <c r="B2373" s="5" t="n"/>
      <c r="C2373" s="5" t="n"/>
      <c r="D2373" s="5" t="n"/>
      <c r="E2373" s="5" t="n"/>
      <c r="F2373" s="6">
        <f>IF(C2373&amp;""="","",IFERROR(INDEX('الطلاب'!$B$6:$B$505,MATCH(C2373&amp;"",'الطلاب'!$A$6:$A$505,0))&amp;"","كود غير موجود"))</f>
        <v/>
      </c>
      <c r="G2373" s="6">
        <f>IF(OR(B2373&amp;""="",C2373&amp;""=""),"",IF(COUNTIFS('الطلاب'!$A$6:$A$505,C2373&amp;"",'الطلاب'!$D$6:$D$505,B2373&amp;"")=0,"الطالب غير مسجل في المجموعة",""))</f>
        <v/>
      </c>
    </row>
    <row r="2374">
      <c r="A2374" s="13" t="n"/>
      <c r="B2374" s="5" t="n"/>
      <c r="C2374" s="5" t="n"/>
      <c r="D2374" s="5" t="n"/>
      <c r="E2374" s="5" t="n"/>
      <c r="F2374" s="6">
        <f>IF(C2374&amp;""="","",IFERROR(INDEX('الطلاب'!$B$6:$B$505,MATCH(C2374&amp;"",'الطلاب'!$A$6:$A$505,0))&amp;"","كود غير موجود"))</f>
        <v/>
      </c>
      <c r="G2374" s="6">
        <f>IF(OR(B2374&amp;""="",C2374&amp;""=""),"",IF(COUNTIFS('الطلاب'!$A$6:$A$505,C2374&amp;"",'الطلاب'!$D$6:$D$505,B2374&amp;"")=0,"الطالب غير مسجل في المجموعة",""))</f>
        <v/>
      </c>
    </row>
    <row r="2375">
      <c r="A2375" s="13" t="n"/>
      <c r="B2375" s="5" t="n"/>
      <c r="C2375" s="5" t="n"/>
      <c r="D2375" s="5" t="n"/>
      <c r="E2375" s="5" t="n"/>
      <c r="F2375" s="6">
        <f>IF(C2375&amp;""="","",IFERROR(INDEX('الطلاب'!$B$6:$B$505,MATCH(C2375&amp;"",'الطلاب'!$A$6:$A$505,0))&amp;"","كود غير موجود"))</f>
        <v/>
      </c>
      <c r="G2375" s="6">
        <f>IF(OR(B2375&amp;""="",C2375&amp;""=""),"",IF(COUNTIFS('الطلاب'!$A$6:$A$505,C2375&amp;"",'الطلاب'!$D$6:$D$505,B2375&amp;"")=0,"الطالب غير مسجل في المجموعة",""))</f>
        <v/>
      </c>
    </row>
    <row r="2376">
      <c r="A2376" s="13" t="n"/>
      <c r="B2376" s="5" t="n"/>
      <c r="C2376" s="5" t="n"/>
      <c r="D2376" s="5" t="n"/>
      <c r="E2376" s="5" t="n"/>
      <c r="F2376" s="6">
        <f>IF(C2376&amp;""="","",IFERROR(INDEX('الطلاب'!$B$6:$B$505,MATCH(C2376&amp;"",'الطلاب'!$A$6:$A$505,0))&amp;"","كود غير موجود"))</f>
        <v/>
      </c>
      <c r="G2376" s="6">
        <f>IF(OR(B2376&amp;""="",C2376&amp;""=""),"",IF(COUNTIFS('الطلاب'!$A$6:$A$505,C2376&amp;"",'الطلاب'!$D$6:$D$505,B2376&amp;"")=0,"الطالب غير مسجل في المجموعة",""))</f>
        <v/>
      </c>
    </row>
    <row r="2377">
      <c r="A2377" s="13" t="n"/>
      <c r="B2377" s="5" t="n"/>
      <c r="C2377" s="5" t="n"/>
      <c r="D2377" s="5" t="n"/>
      <c r="E2377" s="5" t="n"/>
      <c r="F2377" s="6">
        <f>IF(C2377&amp;""="","",IFERROR(INDEX('الطلاب'!$B$6:$B$505,MATCH(C2377&amp;"",'الطلاب'!$A$6:$A$505,0))&amp;"","كود غير موجود"))</f>
        <v/>
      </c>
      <c r="G2377" s="6">
        <f>IF(OR(B2377&amp;""="",C2377&amp;""=""),"",IF(COUNTIFS('الطلاب'!$A$6:$A$505,C2377&amp;"",'الطلاب'!$D$6:$D$505,B2377&amp;"")=0,"الطالب غير مسجل في المجموعة",""))</f>
        <v/>
      </c>
    </row>
    <row r="2378">
      <c r="A2378" s="13" t="n"/>
      <c r="B2378" s="5" t="n"/>
      <c r="C2378" s="5" t="n"/>
      <c r="D2378" s="5" t="n"/>
      <c r="E2378" s="5" t="n"/>
      <c r="F2378" s="6">
        <f>IF(C2378&amp;""="","",IFERROR(INDEX('الطلاب'!$B$6:$B$505,MATCH(C2378&amp;"",'الطلاب'!$A$6:$A$505,0))&amp;"","كود غير موجود"))</f>
        <v/>
      </c>
      <c r="G2378" s="6">
        <f>IF(OR(B2378&amp;""="",C2378&amp;""=""),"",IF(COUNTIFS('الطلاب'!$A$6:$A$505,C2378&amp;"",'الطلاب'!$D$6:$D$505,B2378&amp;"")=0,"الطالب غير مسجل في المجموعة",""))</f>
        <v/>
      </c>
    </row>
    <row r="2379">
      <c r="A2379" s="13" t="n"/>
      <c r="B2379" s="5" t="n"/>
      <c r="C2379" s="5" t="n"/>
      <c r="D2379" s="5" t="n"/>
      <c r="E2379" s="5" t="n"/>
      <c r="F2379" s="6">
        <f>IF(C2379&amp;""="","",IFERROR(INDEX('الطلاب'!$B$6:$B$505,MATCH(C2379&amp;"",'الطلاب'!$A$6:$A$505,0))&amp;"","كود غير موجود"))</f>
        <v/>
      </c>
      <c r="G2379" s="6">
        <f>IF(OR(B2379&amp;""="",C2379&amp;""=""),"",IF(COUNTIFS('الطلاب'!$A$6:$A$505,C2379&amp;"",'الطلاب'!$D$6:$D$505,B2379&amp;"")=0,"الطالب غير مسجل في المجموعة",""))</f>
        <v/>
      </c>
    </row>
    <row r="2380">
      <c r="A2380" s="13" t="n"/>
      <c r="B2380" s="5" t="n"/>
      <c r="C2380" s="5" t="n"/>
      <c r="D2380" s="5" t="n"/>
      <c r="E2380" s="5" t="n"/>
      <c r="F2380" s="6">
        <f>IF(C2380&amp;""="","",IFERROR(INDEX('الطلاب'!$B$6:$B$505,MATCH(C2380&amp;"",'الطلاب'!$A$6:$A$505,0))&amp;"","كود غير موجود"))</f>
        <v/>
      </c>
      <c r="G2380" s="6">
        <f>IF(OR(B2380&amp;""="",C2380&amp;""=""),"",IF(COUNTIFS('الطلاب'!$A$6:$A$505,C2380&amp;"",'الطلاب'!$D$6:$D$505,B2380&amp;"")=0,"الطالب غير مسجل في المجموعة",""))</f>
        <v/>
      </c>
    </row>
    <row r="2381">
      <c r="A2381" s="13" t="n"/>
      <c r="B2381" s="5" t="n"/>
      <c r="C2381" s="5" t="n"/>
      <c r="D2381" s="5" t="n"/>
      <c r="E2381" s="5" t="n"/>
      <c r="F2381" s="6">
        <f>IF(C2381&amp;""="","",IFERROR(INDEX('الطلاب'!$B$6:$B$505,MATCH(C2381&amp;"",'الطلاب'!$A$6:$A$505,0))&amp;"","كود غير موجود"))</f>
        <v/>
      </c>
      <c r="G2381" s="6">
        <f>IF(OR(B2381&amp;""="",C2381&amp;""=""),"",IF(COUNTIFS('الطلاب'!$A$6:$A$505,C2381&amp;"",'الطلاب'!$D$6:$D$505,B2381&amp;"")=0,"الطالب غير مسجل في المجموعة",""))</f>
        <v/>
      </c>
    </row>
    <row r="2382">
      <c r="A2382" s="13" t="n"/>
      <c r="B2382" s="5" t="n"/>
      <c r="C2382" s="5" t="n"/>
      <c r="D2382" s="5" t="n"/>
      <c r="E2382" s="5" t="n"/>
      <c r="F2382" s="6">
        <f>IF(C2382&amp;""="","",IFERROR(INDEX('الطلاب'!$B$6:$B$505,MATCH(C2382&amp;"",'الطلاب'!$A$6:$A$505,0))&amp;"","كود غير موجود"))</f>
        <v/>
      </c>
      <c r="G2382" s="6">
        <f>IF(OR(B2382&amp;""="",C2382&amp;""=""),"",IF(COUNTIFS('الطلاب'!$A$6:$A$505,C2382&amp;"",'الطلاب'!$D$6:$D$505,B2382&amp;"")=0,"الطالب غير مسجل في المجموعة",""))</f>
        <v/>
      </c>
    </row>
    <row r="2383">
      <c r="A2383" s="13" t="n"/>
      <c r="B2383" s="5" t="n"/>
      <c r="C2383" s="5" t="n"/>
      <c r="D2383" s="5" t="n"/>
      <c r="E2383" s="5" t="n"/>
      <c r="F2383" s="6">
        <f>IF(C2383&amp;""="","",IFERROR(INDEX('الطلاب'!$B$6:$B$505,MATCH(C2383&amp;"",'الطلاب'!$A$6:$A$505,0))&amp;"","كود غير موجود"))</f>
        <v/>
      </c>
      <c r="G2383" s="6">
        <f>IF(OR(B2383&amp;""="",C2383&amp;""=""),"",IF(COUNTIFS('الطلاب'!$A$6:$A$505,C2383&amp;"",'الطلاب'!$D$6:$D$505,B2383&amp;"")=0,"الطالب غير مسجل في المجموعة",""))</f>
        <v/>
      </c>
    </row>
    <row r="2384">
      <c r="A2384" s="13" t="n"/>
      <c r="B2384" s="5" t="n"/>
      <c r="C2384" s="5" t="n"/>
      <c r="D2384" s="5" t="n"/>
      <c r="E2384" s="5" t="n"/>
      <c r="F2384" s="6">
        <f>IF(C2384&amp;""="","",IFERROR(INDEX('الطلاب'!$B$6:$B$505,MATCH(C2384&amp;"",'الطلاب'!$A$6:$A$505,0))&amp;"","كود غير موجود"))</f>
        <v/>
      </c>
      <c r="G2384" s="6">
        <f>IF(OR(B2384&amp;""="",C2384&amp;""=""),"",IF(COUNTIFS('الطلاب'!$A$6:$A$505,C2384&amp;"",'الطلاب'!$D$6:$D$505,B2384&amp;"")=0,"الطالب غير مسجل في المجموعة",""))</f>
        <v/>
      </c>
    </row>
    <row r="2385">
      <c r="A2385" s="13" t="n"/>
      <c r="B2385" s="5" t="n"/>
      <c r="C2385" s="5" t="n"/>
      <c r="D2385" s="5" t="n"/>
      <c r="E2385" s="5" t="n"/>
      <c r="F2385" s="6">
        <f>IF(C2385&amp;""="","",IFERROR(INDEX('الطلاب'!$B$6:$B$505,MATCH(C2385&amp;"",'الطلاب'!$A$6:$A$505,0))&amp;"","كود غير موجود"))</f>
        <v/>
      </c>
      <c r="G2385" s="6">
        <f>IF(OR(B2385&amp;""="",C2385&amp;""=""),"",IF(COUNTIFS('الطلاب'!$A$6:$A$505,C2385&amp;"",'الطلاب'!$D$6:$D$505,B2385&amp;"")=0,"الطالب غير مسجل في المجموعة",""))</f>
        <v/>
      </c>
    </row>
    <row r="2386">
      <c r="A2386" s="13" t="n"/>
      <c r="B2386" s="5" t="n"/>
      <c r="C2386" s="5" t="n"/>
      <c r="D2386" s="5" t="n"/>
      <c r="E2386" s="5" t="n"/>
      <c r="F2386" s="6">
        <f>IF(C2386&amp;""="","",IFERROR(INDEX('الطلاب'!$B$6:$B$505,MATCH(C2386&amp;"",'الطلاب'!$A$6:$A$505,0))&amp;"","كود غير موجود"))</f>
        <v/>
      </c>
      <c r="G2386" s="6">
        <f>IF(OR(B2386&amp;""="",C2386&amp;""=""),"",IF(COUNTIFS('الطلاب'!$A$6:$A$505,C2386&amp;"",'الطلاب'!$D$6:$D$505,B2386&amp;"")=0,"الطالب غير مسجل في المجموعة",""))</f>
        <v/>
      </c>
    </row>
    <row r="2387">
      <c r="A2387" s="13" t="n"/>
      <c r="B2387" s="5" t="n"/>
      <c r="C2387" s="5" t="n"/>
      <c r="D2387" s="5" t="n"/>
      <c r="E2387" s="5" t="n"/>
      <c r="F2387" s="6">
        <f>IF(C2387&amp;""="","",IFERROR(INDEX('الطلاب'!$B$6:$B$505,MATCH(C2387&amp;"",'الطلاب'!$A$6:$A$505,0))&amp;"","كود غير موجود"))</f>
        <v/>
      </c>
      <c r="G2387" s="6">
        <f>IF(OR(B2387&amp;""="",C2387&amp;""=""),"",IF(COUNTIFS('الطلاب'!$A$6:$A$505,C2387&amp;"",'الطلاب'!$D$6:$D$505,B2387&amp;"")=0,"الطالب غير مسجل في المجموعة",""))</f>
        <v/>
      </c>
    </row>
    <row r="2388">
      <c r="A2388" s="13" t="n"/>
      <c r="B2388" s="5" t="n"/>
      <c r="C2388" s="5" t="n"/>
      <c r="D2388" s="5" t="n"/>
      <c r="E2388" s="5" t="n"/>
      <c r="F2388" s="6">
        <f>IF(C2388&amp;""="","",IFERROR(INDEX('الطلاب'!$B$6:$B$505,MATCH(C2388&amp;"",'الطلاب'!$A$6:$A$505,0))&amp;"","كود غير موجود"))</f>
        <v/>
      </c>
      <c r="G2388" s="6">
        <f>IF(OR(B2388&amp;""="",C2388&amp;""=""),"",IF(COUNTIFS('الطلاب'!$A$6:$A$505,C2388&amp;"",'الطلاب'!$D$6:$D$505,B2388&amp;"")=0,"الطالب غير مسجل في المجموعة",""))</f>
        <v/>
      </c>
    </row>
    <row r="2389">
      <c r="A2389" s="13" t="n"/>
      <c r="B2389" s="5" t="n"/>
      <c r="C2389" s="5" t="n"/>
      <c r="D2389" s="5" t="n"/>
      <c r="E2389" s="5" t="n"/>
      <c r="F2389" s="6">
        <f>IF(C2389&amp;""="","",IFERROR(INDEX('الطلاب'!$B$6:$B$505,MATCH(C2389&amp;"",'الطلاب'!$A$6:$A$505,0))&amp;"","كود غير موجود"))</f>
        <v/>
      </c>
      <c r="G2389" s="6">
        <f>IF(OR(B2389&amp;""="",C2389&amp;""=""),"",IF(COUNTIFS('الطلاب'!$A$6:$A$505,C2389&amp;"",'الطلاب'!$D$6:$D$505,B2389&amp;"")=0,"الطالب غير مسجل في المجموعة",""))</f>
        <v/>
      </c>
    </row>
    <row r="2390">
      <c r="A2390" s="13" t="n"/>
      <c r="B2390" s="5" t="n"/>
      <c r="C2390" s="5" t="n"/>
      <c r="D2390" s="5" t="n"/>
      <c r="E2390" s="5" t="n"/>
      <c r="F2390" s="6">
        <f>IF(C2390&amp;""="","",IFERROR(INDEX('الطلاب'!$B$6:$B$505,MATCH(C2390&amp;"",'الطلاب'!$A$6:$A$505,0))&amp;"","كود غير موجود"))</f>
        <v/>
      </c>
      <c r="G2390" s="6">
        <f>IF(OR(B2390&amp;""="",C2390&amp;""=""),"",IF(COUNTIFS('الطلاب'!$A$6:$A$505,C2390&amp;"",'الطلاب'!$D$6:$D$505,B2390&amp;"")=0,"الطالب غير مسجل في المجموعة",""))</f>
        <v/>
      </c>
    </row>
    <row r="2391">
      <c r="A2391" s="13" t="n"/>
      <c r="B2391" s="5" t="n"/>
      <c r="C2391" s="5" t="n"/>
      <c r="D2391" s="5" t="n"/>
      <c r="E2391" s="5" t="n"/>
      <c r="F2391" s="6">
        <f>IF(C2391&amp;""="","",IFERROR(INDEX('الطلاب'!$B$6:$B$505,MATCH(C2391&amp;"",'الطلاب'!$A$6:$A$505,0))&amp;"","كود غير موجود"))</f>
        <v/>
      </c>
      <c r="G2391" s="6">
        <f>IF(OR(B2391&amp;""="",C2391&amp;""=""),"",IF(COUNTIFS('الطلاب'!$A$6:$A$505,C2391&amp;"",'الطلاب'!$D$6:$D$505,B2391&amp;"")=0,"الطالب غير مسجل في المجموعة",""))</f>
        <v/>
      </c>
    </row>
    <row r="2392">
      <c r="A2392" s="13" t="n"/>
      <c r="B2392" s="5" t="n"/>
      <c r="C2392" s="5" t="n"/>
      <c r="D2392" s="5" t="n"/>
      <c r="E2392" s="5" t="n"/>
      <c r="F2392" s="6">
        <f>IF(C2392&amp;""="","",IFERROR(INDEX('الطلاب'!$B$6:$B$505,MATCH(C2392&amp;"",'الطلاب'!$A$6:$A$505,0))&amp;"","كود غير موجود"))</f>
        <v/>
      </c>
      <c r="G2392" s="6">
        <f>IF(OR(B2392&amp;""="",C2392&amp;""=""),"",IF(COUNTIFS('الطلاب'!$A$6:$A$505,C2392&amp;"",'الطلاب'!$D$6:$D$505,B2392&amp;"")=0,"الطالب غير مسجل في المجموعة",""))</f>
        <v/>
      </c>
    </row>
    <row r="2393">
      <c r="A2393" s="13" t="n"/>
      <c r="B2393" s="5" t="n"/>
      <c r="C2393" s="5" t="n"/>
      <c r="D2393" s="5" t="n"/>
      <c r="E2393" s="5" t="n"/>
      <c r="F2393" s="6">
        <f>IF(C2393&amp;""="","",IFERROR(INDEX('الطلاب'!$B$6:$B$505,MATCH(C2393&amp;"",'الطلاب'!$A$6:$A$505,0))&amp;"","كود غير موجود"))</f>
        <v/>
      </c>
      <c r="G2393" s="6">
        <f>IF(OR(B2393&amp;""="",C2393&amp;""=""),"",IF(COUNTIFS('الطلاب'!$A$6:$A$505,C2393&amp;"",'الطلاب'!$D$6:$D$505,B2393&amp;"")=0,"الطالب غير مسجل في المجموعة",""))</f>
        <v/>
      </c>
    </row>
    <row r="2394">
      <c r="A2394" s="13" t="n"/>
      <c r="B2394" s="5" t="n"/>
      <c r="C2394" s="5" t="n"/>
      <c r="D2394" s="5" t="n"/>
      <c r="E2394" s="5" t="n"/>
      <c r="F2394" s="6">
        <f>IF(C2394&amp;""="","",IFERROR(INDEX('الطلاب'!$B$6:$B$505,MATCH(C2394&amp;"",'الطلاب'!$A$6:$A$505,0))&amp;"","كود غير موجود"))</f>
        <v/>
      </c>
      <c r="G2394" s="6">
        <f>IF(OR(B2394&amp;""="",C2394&amp;""=""),"",IF(COUNTIFS('الطلاب'!$A$6:$A$505,C2394&amp;"",'الطلاب'!$D$6:$D$505,B2394&amp;"")=0,"الطالب غير مسجل في المجموعة",""))</f>
        <v/>
      </c>
    </row>
    <row r="2395">
      <c r="A2395" s="13" t="n"/>
      <c r="B2395" s="5" t="n"/>
      <c r="C2395" s="5" t="n"/>
      <c r="D2395" s="5" t="n"/>
      <c r="E2395" s="5" t="n"/>
      <c r="F2395" s="6">
        <f>IF(C2395&amp;""="","",IFERROR(INDEX('الطلاب'!$B$6:$B$505,MATCH(C2395&amp;"",'الطلاب'!$A$6:$A$505,0))&amp;"","كود غير موجود"))</f>
        <v/>
      </c>
      <c r="G2395" s="6">
        <f>IF(OR(B2395&amp;""="",C2395&amp;""=""),"",IF(COUNTIFS('الطلاب'!$A$6:$A$505,C2395&amp;"",'الطلاب'!$D$6:$D$505,B2395&amp;"")=0,"الطالب غير مسجل في المجموعة",""))</f>
        <v/>
      </c>
    </row>
    <row r="2396">
      <c r="A2396" s="13" t="n"/>
      <c r="B2396" s="5" t="n"/>
      <c r="C2396" s="5" t="n"/>
      <c r="D2396" s="5" t="n"/>
      <c r="E2396" s="5" t="n"/>
      <c r="F2396" s="6">
        <f>IF(C2396&amp;""="","",IFERROR(INDEX('الطلاب'!$B$6:$B$505,MATCH(C2396&amp;"",'الطلاب'!$A$6:$A$505,0))&amp;"","كود غير موجود"))</f>
        <v/>
      </c>
      <c r="G2396" s="6">
        <f>IF(OR(B2396&amp;""="",C2396&amp;""=""),"",IF(COUNTIFS('الطلاب'!$A$6:$A$505,C2396&amp;"",'الطلاب'!$D$6:$D$505,B2396&amp;"")=0,"الطالب غير مسجل في المجموعة",""))</f>
        <v/>
      </c>
    </row>
    <row r="2397">
      <c r="A2397" s="13" t="n"/>
      <c r="B2397" s="5" t="n"/>
      <c r="C2397" s="5" t="n"/>
      <c r="D2397" s="5" t="n"/>
      <c r="E2397" s="5" t="n"/>
      <c r="F2397" s="6">
        <f>IF(C2397&amp;""="","",IFERROR(INDEX('الطلاب'!$B$6:$B$505,MATCH(C2397&amp;"",'الطلاب'!$A$6:$A$505,0))&amp;"","كود غير موجود"))</f>
        <v/>
      </c>
      <c r="G2397" s="6">
        <f>IF(OR(B2397&amp;""="",C2397&amp;""=""),"",IF(COUNTIFS('الطلاب'!$A$6:$A$505,C2397&amp;"",'الطلاب'!$D$6:$D$505,B2397&amp;"")=0,"الطالب غير مسجل في المجموعة",""))</f>
        <v/>
      </c>
    </row>
    <row r="2398">
      <c r="A2398" s="13" t="n"/>
      <c r="B2398" s="5" t="n"/>
      <c r="C2398" s="5" t="n"/>
      <c r="D2398" s="5" t="n"/>
      <c r="E2398" s="5" t="n"/>
      <c r="F2398" s="6">
        <f>IF(C2398&amp;""="","",IFERROR(INDEX('الطلاب'!$B$6:$B$505,MATCH(C2398&amp;"",'الطلاب'!$A$6:$A$505,0))&amp;"","كود غير موجود"))</f>
        <v/>
      </c>
      <c r="G2398" s="6">
        <f>IF(OR(B2398&amp;""="",C2398&amp;""=""),"",IF(COUNTIFS('الطلاب'!$A$6:$A$505,C2398&amp;"",'الطلاب'!$D$6:$D$505,B2398&amp;"")=0,"الطالب غير مسجل في المجموعة",""))</f>
        <v/>
      </c>
    </row>
    <row r="2399">
      <c r="A2399" s="13" t="n"/>
      <c r="B2399" s="5" t="n"/>
      <c r="C2399" s="5" t="n"/>
      <c r="D2399" s="5" t="n"/>
      <c r="E2399" s="5" t="n"/>
      <c r="F2399" s="6">
        <f>IF(C2399&amp;""="","",IFERROR(INDEX('الطلاب'!$B$6:$B$505,MATCH(C2399&amp;"",'الطلاب'!$A$6:$A$505,0))&amp;"","كود غير موجود"))</f>
        <v/>
      </c>
      <c r="G2399" s="6">
        <f>IF(OR(B2399&amp;""="",C2399&amp;""=""),"",IF(COUNTIFS('الطلاب'!$A$6:$A$505,C2399&amp;"",'الطلاب'!$D$6:$D$505,B2399&amp;"")=0,"الطالب غير مسجل في المجموعة",""))</f>
        <v/>
      </c>
    </row>
    <row r="2400">
      <c r="A2400" s="13" t="n"/>
      <c r="B2400" s="5" t="n"/>
      <c r="C2400" s="5" t="n"/>
      <c r="D2400" s="5" t="n"/>
      <c r="E2400" s="5" t="n"/>
      <c r="F2400" s="6">
        <f>IF(C2400&amp;""="","",IFERROR(INDEX('الطلاب'!$B$6:$B$505,MATCH(C2400&amp;"",'الطلاب'!$A$6:$A$505,0))&amp;"","كود غير موجود"))</f>
        <v/>
      </c>
      <c r="G2400" s="6">
        <f>IF(OR(B2400&amp;""="",C2400&amp;""=""),"",IF(COUNTIFS('الطلاب'!$A$6:$A$505,C2400&amp;"",'الطلاب'!$D$6:$D$505,B2400&amp;"")=0,"الطالب غير مسجل في المجموعة",""))</f>
        <v/>
      </c>
    </row>
    <row r="2401">
      <c r="A2401" s="13" t="n"/>
      <c r="B2401" s="5" t="n"/>
      <c r="C2401" s="5" t="n"/>
      <c r="D2401" s="5" t="n"/>
      <c r="E2401" s="5" t="n"/>
      <c r="F2401" s="6">
        <f>IF(C2401&amp;""="","",IFERROR(INDEX('الطلاب'!$B$6:$B$505,MATCH(C2401&amp;"",'الطلاب'!$A$6:$A$505,0))&amp;"","كود غير موجود"))</f>
        <v/>
      </c>
      <c r="G2401" s="6">
        <f>IF(OR(B2401&amp;""="",C2401&amp;""=""),"",IF(COUNTIFS('الطلاب'!$A$6:$A$505,C2401&amp;"",'الطلاب'!$D$6:$D$505,B2401&amp;"")=0,"الطالب غير مسجل في المجموعة",""))</f>
        <v/>
      </c>
    </row>
    <row r="2402">
      <c r="A2402" s="13" t="n"/>
      <c r="B2402" s="5" t="n"/>
      <c r="C2402" s="5" t="n"/>
      <c r="D2402" s="5" t="n"/>
      <c r="E2402" s="5" t="n"/>
      <c r="F2402" s="6">
        <f>IF(C2402&amp;""="","",IFERROR(INDEX('الطلاب'!$B$6:$B$505,MATCH(C2402&amp;"",'الطلاب'!$A$6:$A$505,0))&amp;"","كود غير موجود"))</f>
        <v/>
      </c>
      <c r="G2402" s="6">
        <f>IF(OR(B2402&amp;""="",C2402&amp;""=""),"",IF(COUNTIFS('الطلاب'!$A$6:$A$505,C2402&amp;"",'الطلاب'!$D$6:$D$505,B2402&amp;"")=0,"الطالب غير مسجل في المجموعة",""))</f>
        <v/>
      </c>
    </row>
    <row r="2403">
      <c r="A2403" s="13" t="n"/>
      <c r="B2403" s="5" t="n"/>
      <c r="C2403" s="5" t="n"/>
      <c r="D2403" s="5" t="n"/>
      <c r="E2403" s="5" t="n"/>
      <c r="F2403" s="6">
        <f>IF(C2403&amp;""="","",IFERROR(INDEX('الطلاب'!$B$6:$B$505,MATCH(C2403&amp;"",'الطلاب'!$A$6:$A$505,0))&amp;"","كود غير موجود"))</f>
        <v/>
      </c>
      <c r="G2403" s="6">
        <f>IF(OR(B2403&amp;""="",C2403&amp;""=""),"",IF(COUNTIFS('الطلاب'!$A$6:$A$505,C2403&amp;"",'الطلاب'!$D$6:$D$505,B2403&amp;"")=0,"الطالب غير مسجل في المجموعة",""))</f>
        <v/>
      </c>
    </row>
    <row r="2404">
      <c r="A2404" s="13" t="n"/>
      <c r="B2404" s="5" t="n"/>
      <c r="C2404" s="5" t="n"/>
      <c r="D2404" s="5" t="n"/>
      <c r="E2404" s="5" t="n"/>
      <c r="F2404" s="6">
        <f>IF(C2404&amp;""="","",IFERROR(INDEX('الطلاب'!$B$6:$B$505,MATCH(C2404&amp;"",'الطلاب'!$A$6:$A$505,0))&amp;"","كود غير موجود"))</f>
        <v/>
      </c>
      <c r="G2404" s="6">
        <f>IF(OR(B2404&amp;""="",C2404&amp;""=""),"",IF(COUNTIFS('الطلاب'!$A$6:$A$505,C2404&amp;"",'الطلاب'!$D$6:$D$505,B2404&amp;"")=0,"الطالب غير مسجل في المجموعة",""))</f>
        <v/>
      </c>
    </row>
    <row r="2405">
      <c r="A2405" s="13" t="n"/>
      <c r="B2405" s="5" t="n"/>
      <c r="C2405" s="5" t="n"/>
      <c r="D2405" s="5" t="n"/>
      <c r="E2405" s="5" t="n"/>
      <c r="F2405" s="6">
        <f>IF(C2405&amp;""="","",IFERROR(INDEX('الطلاب'!$B$6:$B$505,MATCH(C2405&amp;"",'الطلاب'!$A$6:$A$505,0))&amp;"","كود غير موجود"))</f>
        <v/>
      </c>
      <c r="G2405" s="6">
        <f>IF(OR(B2405&amp;""="",C2405&amp;""=""),"",IF(COUNTIFS('الطلاب'!$A$6:$A$505,C2405&amp;"",'الطلاب'!$D$6:$D$505,B2405&amp;"")=0,"الطالب غير مسجل في المجموعة",""))</f>
        <v/>
      </c>
    </row>
    <row r="2406">
      <c r="A2406" s="13" t="n"/>
      <c r="B2406" s="5" t="n"/>
      <c r="C2406" s="5" t="n"/>
      <c r="D2406" s="5" t="n"/>
      <c r="E2406" s="5" t="n"/>
      <c r="F2406" s="6">
        <f>IF(C2406&amp;""="","",IFERROR(INDEX('الطلاب'!$B$6:$B$505,MATCH(C2406&amp;"",'الطلاب'!$A$6:$A$505,0))&amp;"","كود غير موجود"))</f>
        <v/>
      </c>
      <c r="G2406" s="6">
        <f>IF(OR(B2406&amp;""="",C2406&amp;""=""),"",IF(COUNTIFS('الطلاب'!$A$6:$A$505,C2406&amp;"",'الطلاب'!$D$6:$D$505,B2406&amp;"")=0,"الطالب غير مسجل في المجموعة",""))</f>
        <v/>
      </c>
    </row>
    <row r="2407">
      <c r="A2407" s="13" t="n"/>
      <c r="B2407" s="5" t="n"/>
      <c r="C2407" s="5" t="n"/>
      <c r="D2407" s="5" t="n"/>
      <c r="E2407" s="5" t="n"/>
      <c r="F2407" s="6">
        <f>IF(C2407&amp;""="","",IFERROR(INDEX('الطلاب'!$B$6:$B$505,MATCH(C2407&amp;"",'الطلاب'!$A$6:$A$505,0))&amp;"","كود غير موجود"))</f>
        <v/>
      </c>
      <c r="G2407" s="6">
        <f>IF(OR(B2407&amp;""="",C2407&amp;""=""),"",IF(COUNTIFS('الطلاب'!$A$6:$A$505,C2407&amp;"",'الطلاب'!$D$6:$D$505,B2407&amp;"")=0,"الطالب غير مسجل في المجموعة",""))</f>
        <v/>
      </c>
    </row>
    <row r="2408">
      <c r="A2408" s="13" t="n"/>
      <c r="B2408" s="5" t="n"/>
      <c r="C2408" s="5" t="n"/>
      <c r="D2408" s="5" t="n"/>
      <c r="E2408" s="5" t="n"/>
      <c r="F2408" s="6">
        <f>IF(C2408&amp;""="","",IFERROR(INDEX('الطلاب'!$B$6:$B$505,MATCH(C2408&amp;"",'الطلاب'!$A$6:$A$505,0))&amp;"","كود غير موجود"))</f>
        <v/>
      </c>
      <c r="G2408" s="6">
        <f>IF(OR(B2408&amp;""="",C2408&amp;""=""),"",IF(COUNTIFS('الطلاب'!$A$6:$A$505,C2408&amp;"",'الطلاب'!$D$6:$D$505,B2408&amp;"")=0,"الطالب غير مسجل في المجموعة",""))</f>
        <v/>
      </c>
    </row>
    <row r="2409">
      <c r="A2409" s="13" t="n"/>
      <c r="B2409" s="5" t="n"/>
      <c r="C2409" s="5" t="n"/>
      <c r="D2409" s="5" t="n"/>
      <c r="E2409" s="5" t="n"/>
      <c r="F2409" s="6">
        <f>IF(C2409&amp;""="","",IFERROR(INDEX('الطلاب'!$B$6:$B$505,MATCH(C2409&amp;"",'الطلاب'!$A$6:$A$505,0))&amp;"","كود غير موجود"))</f>
        <v/>
      </c>
      <c r="G2409" s="6">
        <f>IF(OR(B2409&amp;""="",C2409&amp;""=""),"",IF(COUNTIFS('الطلاب'!$A$6:$A$505,C2409&amp;"",'الطلاب'!$D$6:$D$505,B2409&amp;"")=0,"الطالب غير مسجل في المجموعة",""))</f>
        <v/>
      </c>
    </row>
    <row r="2410">
      <c r="A2410" s="13" t="n"/>
      <c r="B2410" s="5" t="n"/>
      <c r="C2410" s="5" t="n"/>
      <c r="D2410" s="5" t="n"/>
      <c r="E2410" s="5" t="n"/>
      <c r="F2410" s="6">
        <f>IF(C2410&amp;""="","",IFERROR(INDEX('الطلاب'!$B$6:$B$505,MATCH(C2410&amp;"",'الطلاب'!$A$6:$A$505,0))&amp;"","كود غير موجود"))</f>
        <v/>
      </c>
      <c r="G2410" s="6">
        <f>IF(OR(B2410&amp;""="",C2410&amp;""=""),"",IF(COUNTIFS('الطلاب'!$A$6:$A$505,C2410&amp;"",'الطلاب'!$D$6:$D$505,B2410&amp;"")=0,"الطالب غير مسجل في المجموعة",""))</f>
        <v/>
      </c>
    </row>
    <row r="2411">
      <c r="A2411" s="13" t="n"/>
      <c r="B2411" s="5" t="n"/>
      <c r="C2411" s="5" t="n"/>
      <c r="D2411" s="5" t="n"/>
      <c r="E2411" s="5" t="n"/>
      <c r="F2411" s="6">
        <f>IF(C2411&amp;""="","",IFERROR(INDEX('الطلاب'!$B$6:$B$505,MATCH(C2411&amp;"",'الطلاب'!$A$6:$A$505,0))&amp;"","كود غير موجود"))</f>
        <v/>
      </c>
      <c r="G2411" s="6">
        <f>IF(OR(B2411&amp;""="",C2411&amp;""=""),"",IF(COUNTIFS('الطلاب'!$A$6:$A$505,C2411&amp;"",'الطلاب'!$D$6:$D$505,B2411&amp;"")=0,"الطالب غير مسجل في المجموعة",""))</f>
        <v/>
      </c>
    </row>
    <row r="2412">
      <c r="A2412" s="13" t="n"/>
      <c r="B2412" s="5" t="n"/>
      <c r="C2412" s="5" t="n"/>
      <c r="D2412" s="5" t="n"/>
      <c r="E2412" s="5" t="n"/>
      <c r="F2412" s="6">
        <f>IF(C2412&amp;""="","",IFERROR(INDEX('الطلاب'!$B$6:$B$505,MATCH(C2412&amp;"",'الطلاب'!$A$6:$A$505,0))&amp;"","كود غير موجود"))</f>
        <v/>
      </c>
      <c r="G2412" s="6">
        <f>IF(OR(B2412&amp;""="",C2412&amp;""=""),"",IF(COUNTIFS('الطلاب'!$A$6:$A$505,C2412&amp;"",'الطلاب'!$D$6:$D$505,B2412&amp;"")=0,"الطالب غير مسجل في المجموعة",""))</f>
        <v/>
      </c>
    </row>
    <row r="2413">
      <c r="A2413" s="13" t="n"/>
      <c r="B2413" s="5" t="n"/>
      <c r="C2413" s="5" t="n"/>
      <c r="D2413" s="5" t="n"/>
      <c r="E2413" s="5" t="n"/>
      <c r="F2413" s="6">
        <f>IF(C2413&amp;""="","",IFERROR(INDEX('الطلاب'!$B$6:$B$505,MATCH(C2413&amp;"",'الطلاب'!$A$6:$A$505,0))&amp;"","كود غير موجود"))</f>
        <v/>
      </c>
      <c r="G2413" s="6">
        <f>IF(OR(B2413&amp;""="",C2413&amp;""=""),"",IF(COUNTIFS('الطلاب'!$A$6:$A$505,C2413&amp;"",'الطلاب'!$D$6:$D$505,B2413&amp;"")=0,"الطالب غير مسجل في المجموعة",""))</f>
        <v/>
      </c>
    </row>
    <row r="2414">
      <c r="A2414" s="13" t="n"/>
      <c r="B2414" s="5" t="n"/>
      <c r="C2414" s="5" t="n"/>
      <c r="D2414" s="5" t="n"/>
      <c r="E2414" s="5" t="n"/>
      <c r="F2414" s="6">
        <f>IF(C2414&amp;""="","",IFERROR(INDEX('الطلاب'!$B$6:$B$505,MATCH(C2414&amp;"",'الطلاب'!$A$6:$A$505,0))&amp;"","كود غير موجود"))</f>
        <v/>
      </c>
      <c r="G2414" s="6">
        <f>IF(OR(B2414&amp;""="",C2414&amp;""=""),"",IF(COUNTIFS('الطلاب'!$A$6:$A$505,C2414&amp;"",'الطلاب'!$D$6:$D$505,B2414&amp;"")=0,"الطالب غير مسجل في المجموعة",""))</f>
        <v/>
      </c>
    </row>
    <row r="2415">
      <c r="A2415" s="13" t="n"/>
      <c r="B2415" s="5" t="n"/>
      <c r="C2415" s="5" t="n"/>
      <c r="D2415" s="5" t="n"/>
      <c r="E2415" s="5" t="n"/>
      <c r="F2415" s="6">
        <f>IF(C2415&amp;""="","",IFERROR(INDEX('الطلاب'!$B$6:$B$505,MATCH(C2415&amp;"",'الطلاب'!$A$6:$A$505,0))&amp;"","كود غير موجود"))</f>
        <v/>
      </c>
      <c r="G2415" s="6">
        <f>IF(OR(B2415&amp;""="",C2415&amp;""=""),"",IF(COUNTIFS('الطلاب'!$A$6:$A$505,C2415&amp;"",'الطلاب'!$D$6:$D$505,B2415&amp;"")=0,"الطالب غير مسجل في المجموعة",""))</f>
        <v/>
      </c>
    </row>
    <row r="2416">
      <c r="A2416" s="13" t="n"/>
      <c r="B2416" s="5" t="n"/>
      <c r="C2416" s="5" t="n"/>
      <c r="D2416" s="5" t="n"/>
      <c r="E2416" s="5" t="n"/>
      <c r="F2416" s="6">
        <f>IF(C2416&amp;""="","",IFERROR(INDEX('الطلاب'!$B$6:$B$505,MATCH(C2416&amp;"",'الطلاب'!$A$6:$A$505,0))&amp;"","كود غير موجود"))</f>
        <v/>
      </c>
      <c r="G2416" s="6">
        <f>IF(OR(B2416&amp;""="",C2416&amp;""=""),"",IF(COUNTIFS('الطلاب'!$A$6:$A$505,C2416&amp;"",'الطلاب'!$D$6:$D$505,B2416&amp;"")=0,"الطالب غير مسجل في المجموعة",""))</f>
        <v/>
      </c>
    </row>
    <row r="2417">
      <c r="A2417" s="13" t="n"/>
      <c r="B2417" s="5" t="n"/>
      <c r="C2417" s="5" t="n"/>
      <c r="D2417" s="5" t="n"/>
      <c r="E2417" s="5" t="n"/>
      <c r="F2417" s="6">
        <f>IF(C2417&amp;""="","",IFERROR(INDEX('الطلاب'!$B$6:$B$505,MATCH(C2417&amp;"",'الطلاب'!$A$6:$A$505,0))&amp;"","كود غير موجود"))</f>
        <v/>
      </c>
      <c r="G2417" s="6">
        <f>IF(OR(B2417&amp;""="",C2417&amp;""=""),"",IF(COUNTIFS('الطلاب'!$A$6:$A$505,C2417&amp;"",'الطلاب'!$D$6:$D$505,B2417&amp;"")=0,"الطالب غير مسجل في المجموعة",""))</f>
        <v/>
      </c>
    </row>
    <row r="2418">
      <c r="A2418" s="13" t="n"/>
      <c r="B2418" s="5" t="n"/>
      <c r="C2418" s="5" t="n"/>
      <c r="D2418" s="5" t="n"/>
      <c r="E2418" s="5" t="n"/>
      <c r="F2418" s="6">
        <f>IF(C2418&amp;""="","",IFERROR(INDEX('الطلاب'!$B$6:$B$505,MATCH(C2418&amp;"",'الطلاب'!$A$6:$A$505,0))&amp;"","كود غير موجود"))</f>
        <v/>
      </c>
      <c r="G2418" s="6">
        <f>IF(OR(B2418&amp;""="",C2418&amp;""=""),"",IF(COUNTIFS('الطلاب'!$A$6:$A$505,C2418&amp;"",'الطلاب'!$D$6:$D$505,B2418&amp;"")=0,"الطالب غير مسجل في المجموعة",""))</f>
        <v/>
      </c>
    </row>
    <row r="2419">
      <c r="A2419" s="13" t="n"/>
      <c r="B2419" s="5" t="n"/>
      <c r="C2419" s="5" t="n"/>
      <c r="D2419" s="5" t="n"/>
      <c r="E2419" s="5" t="n"/>
      <c r="F2419" s="6">
        <f>IF(C2419&amp;""="","",IFERROR(INDEX('الطلاب'!$B$6:$B$505,MATCH(C2419&amp;"",'الطلاب'!$A$6:$A$505,0))&amp;"","كود غير موجود"))</f>
        <v/>
      </c>
      <c r="G2419" s="6">
        <f>IF(OR(B2419&amp;""="",C2419&amp;""=""),"",IF(COUNTIFS('الطلاب'!$A$6:$A$505,C2419&amp;"",'الطلاب'!$D$6:$D$505,B2419&amp;"")=0,"الطالب غير مسجل في المجموعة",""))</f>
        <v/>
      </c>
    </row>
    <row r="2420">
      <c r="A2420" s="13" t="n"/>
      <c r="B2420" s="5" t="n"/>
      <c r="C2420" s="5" t="n"/>
      <c r="D2420" s="5" t="n"/>
      <c r="E2420" s="5" t="n"/>
      <c r="F2420" s="6">
        <f>IF(C2420&amp;""="","",IFERROR(INDEX('الطلاب'!$B$6:$B$505,MATCH(C2420&amp;"",'الطلاب'!$A$6:$A$505,0))&amp;"","كود غير موجود"))</f>
        <v/>
      </c>
      <c r="G2420" s="6">
        <f>IF(OR(B2420&amp;""="",C2420&amp;""=""),"",IF(COUNTIFS('الطلاب'!$A$6:$A$505,C2420&amp;"",'الطلاب'!$D$6:$D$505,B2420&amp;"")=0,"الطالب غير مسجل في المجموعة",""))</f>
        <v/>
      </c>
    </row>
    <row r="2421">
      <c r="A2421" s="13" t="n"/>
      <c r="B2421" s="5" t="n"/>
      <c r="C2421" s="5" t="n"/>
      <c r="D2421" s="5" t="n"/>
      <c r="E2421" s="5" t="n"/>
      <c r="F2421" s="6">
        <f>IF(C2421&amp;""="","",IFERROR(INDEX('الطلاب'!$B$6:$B$505,MATCH(C2421&amp;"",'الطلاب'!$A$6:$A$505,0))&amp;"","كود غير موجود"))</f>
        <v/>
      </c>
      <c r="G2421" s="6">
        <f>IF(OR(B2421&amp;""="",C2421&amp;""=""),"",IF(COUNTIFS('الطلاب'!$A$6:$A$505,C2421&amp;"",'الطلاب'!$D$6:$D$505,B2421&amp;"")=0,"الطالب غير مسجل في المجموعة",""))</f>
        <v/>
      </c>
    </row>
    <row r="2422">
      <c r="A2422" s="13" t="n"/>
      <c r="B2422" s="5" t="n"/>
      <c r="C2422" s="5" t="n"/>
      <c r="D2422" s="5" t="n"/>
      <c r="E2422" s="5" t="n"/>
      <c r="F2422" s="6">
        <f>IF(C2422&amp;""="","",IFERROR(INDEX('الطلاب'!$B$6:$B$505,MATCH(C2422&amp;"",'الطلاب'!$A$6:$A$505,0))&amp;"","كود غير موجود"))</f>
        <v/>
      </c>
      <c r="G2422" s="6">
        <f>IF(OR(B2422&amp;""="",C2422&amp;""=""),"",IF(COUNTIFS('الطلاب'!$A$6:$A$505,C2422&amp;"",'الطلاب'!$D$6:$D$505,B2422&amp;"")=0,"الطالب غير مسجل في المجموعة",""))</f>
        <v/>
      </c>
    </row>
    <row r="2423">
      <c r="A2423" s="13" t="n"/>
      <c r="B2423" s="5" t="n"/>
      <c r="C2423" s="5" t="n"/>
      <c r="D2423" s="5" t="n"/>
      <c r="E2423" s="5" t="n"/>
      <c r="F2423" s="6">
        <f>IF(C2423&amp;""="","",IFERROR(INDEX('الطلاب'!$B$6:$B$505,MATCH(C2423&amp;"",'الطلاب'!$A$6:$A$505,0))&amp;"","كود غير موجود"))</f>
        <v/>
      </c>
      <c r="G2423" s="6">
        <f>IF(OR(B2423&amp;""="",C2423&amp;""=""),"",IF(COUNTIFS('الطلاب'!$A$6:$A$505,C2423&amp;"",'الطلاب'!$D$6:$D$505,B2423&amp;"")=0,"الطالب غير مسجل في المجموعة",""))</f>
        <v/>
      </c>
    </row>
    <row r="2424">
      <c r="A2424" s="13" t="n"/>
      <c r="B2424" s="5" t="n"/>
      <c r="C2424" s="5" t="n"/>
      <c r="D2424" s="5" t="n"/>
      <c r="E2424" s="5" t="n"/>
      <c r="F2424" s="6">
        <f>IF(C2424&amp;""="","",IFERROR(INDEX('الطلاب'!$B$6:$B$505,MATCH(C2424&amp;"",'الطلاب'!$A$6:$A$505,0))&amp;"","كود غير موجود"))</f>
        <v/>
      </c>
      <c r="G2424" s="6">
        <f>IF(OR(B2424&amp;""="",C2424&amp;""=""),"",IF(COUNTIFS('الطلاب'!$A$6:$A$505,C2424&amp;"",'الطلاب'!$D$6:$D$505,B2424&amp;"")=0,"الطالب غير مسجل في المجموعة",""))</f>
        <v/>
      </c>
    </row>
    <row r="2425">
      <c r="A2425" s="13" t="n"/>
      <c r="B2425" s="5" t="n"/>
      <c r="C2425" s="5" t="n"/>
      <c r="D2425" s="5" t="n"/>
      <c r="E2425" s="5" t="n"/>
      <c r="F2425" s="6">
        <f>IF(C2425&amp;""="","",IFERROR(INDEX('الطلاب'!$B$6:$B$505,MATCH(C2425&amp;"",'الطلاب'!$A$6:$A$505,0))&amp;"","كود غير موجود"))</f>
        <v/>
      </c>
      <c r="G2425" s="6">
        <f>IF(OR(B2425&amp;""="",C2425&amp;""=""),"",IF(COUNTIFS('الطلاب'!$A$6:$A$505,C2425&amp;"",'الطلاب'!$D$6:$D$505,B2425&amp;"")=0,"الطالب غير مسجل في المجموعة",""))</f>
        <v/>
      </c>
    </row>
    <row r="2426">
      <c r="A2426" s="13" t="n"/>
      <c r="B2426" s="5" t="n"/>
      <c r="C2426" s="5" t="n"/>
      <c r="D2426" s="5" t="n"/>
      <c r="E2426" s="5" t="n"/>
      <c r="F2426" s="6">
        <f>IF(C2426&amp;""="","",IFERROR(INDEX('الطلاب'!$B$6:$B$505,MATCH(C2426&amp;"",'الطلاب'!$A$6:$A$505,0))&amp;"","كود غير موجود"))</f>
        <v/>
      </c>
      <c r="G2426" s="6">
        <f>IF(OR(B2426&amp;""="",C2426&amp;""=""),"",IF(COUNTIFS('الطلاب'!$A$6:$A$505,C2426&amp;"",'الطلاب'!$D$6:$D$505,B2426&amp;"")=0,"الطالب غير مسجل في المجموعة",""))</f>
        <v/>
      </c>
    </row>
    <row r="2427">
      <c r="A2427" s="13" t="n"/>
      <c r="B2427" s="5" t="n"/>
      <c r="C2427" s="5" t="n"/>
      <c r="D2427" s="5" t="n"/>
      <c r="E2427" s="5" t="n"/>
      <c r="F2427" s="6">
        <f>IF(C2427&amp;""="","",IFERROR(INDEX('الطلاب'!$B$6:$B$505,MATCH(C2427&amp;"",'الطلاب'!$A$6:$A$505,0))&amp;"","كود غير موجود"))</f>
        <v/>
      </c>
      <c r="G2427" s="6">
        <f>IF(OR(B2427&amp;""="",C2427&amp;""=""),"",IF(COUNTIFS('الطلاب'!$A$6:$A$505,C2427&amp;"",'الطلاب'!$D$6:$D$505,B2427&amp;"")=0,"الطالب غير مسجل في المجموعة",""))</f>
        <v/>
      </c>
    </row>
    <row r="2428">
      <c r="A2428" s="13" t="n"/>
      <c r="B2428" s="5" t="n"/>
      <c r="C2428" s="5" t="n"/>
      <c r="D2428" s="5" t="n"/>
      <c r="E2428" s="5" t="n"/>
      <c r="F2428" s="6">
        <f>IF(C2428&amp;""="","",IFERROR(INDEX('الطلاب'!$B$6:$B$505,MATCH(C2428&amp;"",'الطلاب'!$A$6:$A$505,0))&amp;"","كود غير موجود"))</f>
        <v/>
      </c>
      <c r="G2428" s="6">
        <f>IF(OR(B2428&amp;""="",C2428&amp;""=""),"",IF(COUNTIFS('الطلاب'!$A$6:$A$505,C2428&amp;"",'الطلاب'!$D$6:$D$505,B2428&amp;"")=0,"الطالب غير مسجل في المجموعة",""))</f>
        <v/>
      </c>
    </row>
    <row r="2429">
      <c r="A2429" s="13" t="n"/>
      <c r="B2429" s="5" t="n"/>
      <c r="C2429" s="5" t="n"/>
      <c r="D2429" s="5" t="n"/>
      <c r="E2429" s="5" t="n"/>
      <c r="F2429" s="6">
        <f>IF(C2429&amp;""="","",IFERROR(INDEX('الطلاب'!$B$6:$B$505,MATCH(C2429&amp;"",'الطلاب'!$A$6:$A$505,0))&amp;"","كود غير موجود"))</f>
        <v/>
      </c>
      <c r="G2429" s="6">
        <f>IF(OR(B2429&amp;""="",C2429&amp;""=""),"",IF(COUNTIFS('الطلاب'!$A$6:$A$505,C2429&amp;"",'الطلاب'!$D$6:$D$505,B2429&amp;"")=0,"الطالب غير مسجل في المجموعة",""))</f>
        <v/>
      </c>
    </row>
    <row r="2430">
      <c r="A2430" s="13" t="n"/>
      <c r="B2430" s="5" t="n"/>
      <c r="C2430" s="5" t="n"/>
      <c r="D2430" s="5" t="n"/>
      <c r="E2430" s="5" t="n"/>
      <c r="F2430" s="6">
        <f>IF(C2430&amp;""="","",IFERROR(INDEX('الطلاب'!$B$6:$B$505,MATCH(C2430&amp;"",'الطلاب'!$A$6:$A$505,0))&amp;"","كود غير موجود"))</f>
        <v/>
      </c>
      <c r="G2430" s="6">
        <f>IF(OR(B2430&amp;""="",C2430&amp;""=""),"",IF(COUNTIFS('الطلاب'!$A$6:$A$505,C2430&amp;"",'الطلاب'!$D$6:$D$505,B2430&amp;"")=0,"الطالب غير مسجل في المجموعة",""))</f>
        <v/>
      </c>
    </row>
    <row r="2431">
      <c r="A2431" s="13" t="n"/>
      <c r="B2431" s="5" t="n"/>
      <c r="C2431" s="5" t="n"/>
      <c r="D2431" s="5" t="n"/>
      <c r="E2431" s="5" t="n"/>
      <c r="F2431" s="6">
        <f>IF(C2431&amp;""="","",IFERROR(INDEX('الطلاب'!$B$6:$B$505,MATCH(C2431&amp;"",'الطلاب'!$A$6:$A$505,0))&amp;"","كود غير موجود"))</f>
        <v/>
      </c>
      <c r="G2431" s="6">
        <f>IF(OR(B2431&amp;""="",C2431&amp;""=""),"",IF(COUNTIFS('الطلاب'!$A$6:$A$505,C2431&amp;"",'الطلاب'!$D$6:$D$505,B2431&amp;"")=0,"الطالب غير مسجل في المجموعة",""))</f>
        <v/>
      </c>
    </row>
    <row r="2432">
      <c r="A2432" s="13" t="n"/>
      <c r="B2432" s="5" t="n"/>
      <c r="C2432" s="5" t="n"/>
      <c r="D2432" s="5" t="n"/>
      <c r="E2432" s="5" t="n"/>
      <c r="F2432" s="6">
        <f>IF(C2432&amp;""="","",IFERROR(INDEX('الطلاب'!$B$6:$B$505,MATCH(C2432&amp;"",'الطلاب'!$A$6:$A$505,0))&amp;"","كود غير موجود"))</f>
        <v/>
      </c>
      <c r="G2432" s="6">
        <f>IF(OR(B2432&amp;""="",C2432&amp;""=""),"",IF(COUNTIFS('الطلاب'!$A$6:$A$505,C2432&amp;"",'الطلاب'!$D$6:$D$505,B2432&amp;"")=0,"الطالب غير مسجل في المجموعة",""))</f>
        <v/>
      </c>
    </row>
    <row r="2433">
      <c r="A2433" s="13" t="n"/>
      <c r="B2433" s="5" t="n"/>
      <c r="C2433" s="5" t="n"/>
      <c r="D2433" s="5" t="n"/>
      <c r="E2433" s="5" t="n"/>
      <c r="F2433" s="6">
        <f>IF(C2433&amp;""="","",IFERROR(INDEX('الطلاب'!$B$6:$B$505,MATCH(C2433&amp;"",'الطلاب'!$A$6:$A$505,0))&amp;"","كود غير موجود"))</f>
        <v/>
      </c>
      <c r="G2433" s="6">
        <f>IF(OR(B2433&amp;""="",C2433&amp;""=""),"",IF(COUNTIFS('الطلاب'!$A$6:$A$505,C2433&amp;"",'الطلاب'!$D$6:$D$505,B2433&amp;"")=0,"الطالب غير مسجل في المجموعة",""))</f>
        <v/>
      </c>
    </row>
    <row r="2434">
      <c r="A2434" s="13" t="n"/>
      <c r="B2434" s="5" t="n"/>
      <c r="C2434" s="5" t="n"/>
      <c r="D2434" s="5" t="n"/>
      <c r="E2434" s="5" t="n"/>
      <c r="F2434" s="6">
        <f>IF(C2434&amp;""="","",IFERROR(INDEX('الطلاب'!$B$6:$B$505,MATCH(C2434&amp;"",'الطلاب'!$A$6:$A$505,0))&amp;"","كود غير موجود"))</f>
        <v/>
      </c>
      <c r="G2434" s="6">
        <f>IF(OR(B2434&amp;""="",C2434&amp;""=""),"",IF(COUNTIFS('الطلاب'!$A$6:$A$505,C2434&amp;"",'الطلاب'!$D$6:$D$505,B2434&amp;"")=0,"الطالب غير مسجل في المجموعة",""))</f>
        <v/>
      </c>
    </row>
    <row r="2435">
      <c r="A2435" s="13" t="n"/>
      <c r="B2435" s="5" t="n"/>
      <c r="C2435" s="5" t="n"/>
      <c r="D2435" s="5" t="n"/>
      <c r="E2435" s="5" t="n"/>
      <c r="F2435" s="6">
        <f>IF(C2435&amp;""="","",IFERROR(INDEX('الطلاب'!$B$6:$B$505,MATCH(C2435&amp;"",'الطلاب'!$A$6:$A$505,0))&amp;"","كود غير موجود"))</f>
        <v/>
      </c>
      <c r="G2435" s="6">
        <f>IF(OR(B2435&amp;""="",C2435&amp;""=""),"",IF(COUNTIFS('الطلاب'!$A$6:$A$505,C2435&amp;"",'الطلاب'!$D$6:$D$505,B2435&amp;"")=0,"الطالب غير مسجل في المجموعة",""))</f>
        <v/>
      </c>
    </row>
    <row r="2436">
      <c r="A2436" s="13" t="n"/>
      <c r="B2436" s="5" t="n"/>
      <c r="C2436" s="5" t="n"/>
      <c r="D2436" s="5" t="n"/>
      <c r="E2436" s="5" t="n"/>
      <c r="F2436" s="6">
        <f>IF(C2436&amp;""="","",IFERROR(INDEX('الطلاب'!$B$6:$B$505,MATCH(C2436&amp;"",'الطلاب'!$A$6:$A$505,0))&amp;"","كود غير موجود"))</f>
        <v/>
      </c>
      <c r="G2436" s="6">
        <f>IF(OR(B2436&amp;""="",C2436&amp;""=""),"",IF(COUNTIFS('الطلاب'!$A$6:$A$505,C2436&amp;"",'الطلاب'!$D$6:$D$505,B2436&amp;"")=0,"الطالب غير مسجل في المجموعة",""))</f>
        <v/>
      </c>
    </row>
    <row r="2437">
      <c r="A2437" s="13" t="n"/>
      <c r="B2437" s="5" t="n"/>
      <c r="C2437" s="5" t="n"/>
      <c r="D2437" s="5" t="n"/>
      <c r="E2437" s="5" t="n"/>
      <c r="F2437" s="6">
        <f>IF(C2437&amp;""="","",IFERROR(INDEX('الطلاب'!$B$6:$B$505,MATCH(C2437&amp;"",'الطلاب'!$A$6:$A$505,0))&amp;"","كود غير موجود"))</f>
        <v/>
      </c>
      <c r="G2437" s="6">
        <f>IF(OR(B2437&amp;""="",C2437&amp;""=""),"",IF(COUNTIFS('الطلاب'!$A$6:$A$505,C2437&amp;"",'الطلاب'!$D$6:$D$505,B2437&amp;"")=0,"الطالب غير مسجل في المجموعة",""))</f>
        <v/>
      </c>
    </row>
    <row r="2438">
      <c r="A2438" s="13" t="n"/>
      <c r="B2438" s="5" t="n"/>
      <c r="C2438" s="5" t="n"/>
      <c r="D2438" s="5" t="n"/>
      <c r="E2438" s="5" t="n"/>
      <c r="F2438" s="6">
        <f>IF(C2438&amp;""="","",IFERROR(INDEX('الطلاب'!$B$6:$B$505,MATCH(C2438&amp;"",'الطلاب'!$A$6:$A$505,0))&amp;"","كود غير موجود"))</f>
        <v/>
      </c>
      <c r="G2438" s="6">
        <f>IF(OR(B2438&amp;""="",C2438&amp;""=""),"",IF(COUNTIFS('الطلاب'!$A$6:$A$505,C2438&amp;"",'الطلاب'!$D$6:$D$505,B2438&amp;"")=0,"الطالب غير مسجل في المجموعة",""))</f>
        <v/>
      </c>
    </row>
    <row r="2439">
      <c r="A2439" s="13" t="n"/>
      <c r="B2439" s="5" t="n"/>
      <c r="C2439" s="5" t="n"/>
      <c r="D2439" s="5" t="n"/>
      <c r="E2439" s="5" t="n"/>
      <c r="F2439" s="6">
        <f>IF(C2439&amp;""="","",IFERROR(INDEX('الطلاب'!$B$6:$B$505,MATCH(C2439&amp;"",'الطلاب'!$A$6:$A$505,0))&amp;"","كود غير موجود"))</f>
        <v/>
      </c>
      <c r="G2439" s="6">
        <f>IF(OR(B2439&amp;""="",C2439&amp;""=""),"",IF(COUNTIFS('الطلاب'!$A$6:$A$505,C2439&amp;"",'الطلاب'!$D$6:$D$505,B2439&amp;"")=0,"الطالب غير مسجل في المجموعة",""))</f>
        <v/>
      </c>
    </row>
    <row r="2440">
      <c r="A2440" s="13" t="n"/>
      <c r="B2440" s="5" t="n"/>
      <c r="C2440" s="5" t="n"/>
      <c r="D2440" s="5" t="n"/>
      <c r="E2440" s="5" t="n"/>
      <c r="F2440" s="6">
        <f>IF(C2440&amp;""="","",IFERROR(INDEX('الطلاب'!$B$6:$B$505,MATCH(C2440&amp;"",'الطلاب'!$A$6:$A$505,0))&amp;"","كود غير موجود"))</f>
        <v/>
      </c>
      <c r="G2440" s="6">
        <f>IF(OR(B2440&amp;""="",C2440&amp;""=""),"",IF(COUNTIFS('الطلاب'!$A$6:$A$505,C2440&amp;"",'الطلاب'!$D$6:$D$505,B2440&amp;"")=0,"الطالب غير مسجل في المجموعة",""))</f>
        <v/>
      </c>
    </row>
    <row r="2441">
      <c r="A2441" s="13" t="n"/>
      <c r="B2441" s="5" t="n"/>
      <c r="C2441" s="5" t="n"/>
      <c r="D2441" s="5" t="n"/>
      <c r="E2441" s="5" t="n"/>
      <c r="F2441" s="6">
        <f>IF(C2441&amp;""="","",IFERROR(INDEX('الطلاب'!$B$6:$B$505,MATCH(C2441&amp;"",'الطلاب'!$A$6:$A$505,0))&amp;"","كود غير موجود"))</f>
        <v/>
      </c>
      <c r="G2441" s="6">
        <f>IF(OR(B2441&amp;""="",C2441&amp;""=""),"",IF(COUNTIFS('الطلاب'!$A$6:$A$505,C2441&amp;"",'الطلاب'!$D$6:$D$505,B2441&amp;"")=0,"الطالب غير مسجل في المجموعة",""))</f>
        <v/>
      </c>
    </row>
    <row r="2442">
      <c r="A2442" s="13" t="n"/>
      <c r="B2442" s="5" t="n"/>
      <c r="C2442" s="5" t="n"/>
      <c r="D2442" s="5" t="n"/>
      <c r="E2442" s="5" t="n"/>
      <c r="F2442" s="6">
        <f>IF(C2442&amp;""="","",IFERROR(INDEX('الطلاب'!$B$6:$B$505,MATCH(C2442&amp;"",'الطلاب'!$A$6:$A$505,0))&amp;"","كود غير موجود"))</f>
        <v/>
      </c>
      <c r="G2442" s="6">
        <f>IF(OR(B2442&amp;""="",C2442&amp;""=""),"",IF(COUNTIFS('الطلاب'!$A$6:$A$505,C2442&amp;"",'الطلاب'!$D$6:$D$505,B2442&amp;"")=0,"الطالب غير مسجل في المجموعة",""))</f>
        <v/>
      </c>
    </row>
    <row r="2443">
      <c r="A2443" s="13" t="n"/>
      <c r="B2443" s="5" t="n"/>
      <c r="C2443" s="5" t="n"/>
      <c r="D2443" s="5" t="n"/>
      <c r="E2443" s="5" t="n"/>
      <c r="F2443" s="6">
        <f>IF(C2443&amp;""="","",IFERROR(INDEX('الطلاب'!$B$6:$B$505,MATCH(C2443&amp;"",'الطلاب'!$A$6:$A$505,0))&amp;"","كود غير موجود"))</f>
        <v/>
      </c>
      <c r="G2443" s="6">
        <f>IF(OR(B2443&amp;""="",C2443&amp;""=""),"",IF(COUNTIFS('الطلاب'!$A$6:$A$505,C2443&amp;"",'الطلاب'!$D$6:$D$505,B2443&amp;"")=0,"الطالب غير مسجل في المجموعة",""))</f>
        <v/>
      </c>
    </row>
    <row r="2444">
      <c r="A2444" s="13" t="n"/>
      <c r="B2444" s="5" t="n"/>
      <c r="C2444" s="5" t="n"/>
      <c r="D2444" s="5" t="n"/>
      <c r="E2444" s="5" t="n"/>
      <c r="F2444" s="6">
        <f>IF(C2444&amp;""="","",IFERROR(INDEX('الطلاب'!$B$6:$B$505,MATCH(C2444&amp;"",'الطلاب'!$A$6:$A$505,0))&amp;"","كود غير موجود"))</f>
        <v/>
      </c>
      <c r="G2444" s="6">
        <f>IF(OR(B2444&amp;""="",C2444&amp;""=""),"",IF(COUNTIFS('الطلاب'!$A$6:$A$505,C2444&amp;"",'الطلاب'!$D$6:$D$505,B2444&amp;"")=0,"الطالب غير مسجل في المجموعة",""))</f>
        <v/>
      </c>
    </row>
    <row r="2445">
      <c r="A2445" s="13" t="n"/>
      <c r="B2445" s="5" t="n"/>
      <c r="C2445" s="5" t="n"/>
      <c r="D2445" s="5" t="n"/>
      <c r="E2445" s="5" t="n"/>
      <c r="F2445" s="6">
        <f>IF(C2445&amp;""="","",IFERROR(INDEX('الطلاب'!$B$6:$B$505,MATCH(C2445&amp;"",'الطلاب'!$A$6:$A$505,0))&amp;"","كود غير موجود"))</f>
        <v/>
      </c>
      <c r="G2445" s="6">
        <f>IF(OR(B2445&amp;""="",C2445&amp;""=""),"",IF(COUNTIFS('الطلاب'!$A$6:$A$505,C2445&amp;"",'الطلاب'!$D$6:$D$505,B2445&amp;"")=0,"الطالب غير مسجل في المجموعة",""))</f>
        <v/>
      </c>
    </row>
    <row r="2446">
      <c r="A2446" s="13" t="n"/>
      <c r="B2446" s="5" t="n"/>
      <c r="C2446" s="5" t="n"/>
      <c r="D2446" s="5" t="n"/>
      <c r="E2446" s="5" t="n"/>
      <c r="F2446" s="6">
        <f>IF(C2446&amp;""="","",IFERROR(INDEX('الطلاب'!$B$6:$B$505,MATCH(C2446&amp;"",'الطلاب'!$A$6:$A$505,0))&amp;"","كود غير موجود"))</f>
        <v/>
      </c>
      <c r="G2446" s="6">
        <f>IF(OR(B2446&amp;""="",C2446&amp;""=""),"",IF(COUNTIFS('الطلاب'!$A$6:$A$505,C2446&amp;"",'الطلاب'!$D$6:$D$505,B2446&amp;"")=0,"الطالب غير مسجل في المجموعة",""))</f>
        <v/>
      </c>
    </row>
    <row r="2447">
      <c r="A2447" s="13" t="n"/>
      <c r="B2447" s="5" t="n"/>
      <c r="C2447" s="5" t="n"/>
      <c r="D2447" s="5" t="n"/>
      <c r="E2447" s="5" t="n"/>
      <c r="F2447" s="6">
        <f>IF(C2447&amp;""="","",IFERROR(INDEX('الطلاب'!$B$6:$B$505,MATCH(C2447&amp;"",'الطلاب'!$A$6:$A$505,0))&amp;"","كود غير موجود"))</f>
        <v/>
      </c>
      <c r="G2447" s="6">
        <f>IF(OR(B2447&amp;""="",C2447&amp;""=""),"",IF(COUNTIFS('الطلاب'!$A$6:$A$505,C2447&amp;"",'الطلاب'!$D$6:$D$505,B2447&amp;"")=0,"الطالب غير مسجل في المجموعة",""))</f>
        <v/>
      </c>
    </row>
    <row r="2448">
      <c r="A2448" s="13" t="n"/>
      <c r="B2448" s="5" t="n"/>
      <c r="C2448" s="5" t="n"/>
      <c r="D2448" s="5" t="n"/>
      <c r="E2448" s="5" t="n"/>
      <c r="F2448" s="6">
        <f>IF(C2448&amp;""="","",IFERROR(INDEX('الطلاب'!$B$6:$B$505,MATCH(C2448&amp;"",'الطلاب'!$A$6:$A$505,0))&amp;"","كود غير موجود"))</f>
        <v/>
      </c>
      <c r="G2448" s="6">
        <f>IF(OR(B2448&amp;""="",C2448&amp;""=""),"",IF(COUNTIFS('الطلاب'!$A$6:$A$505,C2448&amp;"",'الطلاب'!$D$6:$D$505,B2448&amp;"")=0,"الطالب غير مسجل في المجموعة",""))</f>
        <v/>
      </c>
    </row>
    <row r="2449">
      <c r="A2449" s="13" t="n"/>
      <c r="B2449" s="5" t="n"/>
      <c r="C2449" s="5" t="n"/>
      <c r="D2449" s="5" t="n"/>
      <c r="E2449" s="5" t="n"/>
      <c r="F2449" s="6">
        <f>IF(C2449&amp;""="","",IFERROR(INDEX('الطلاب'!$B$6:$B$505,MATCH(C2449&amp;"",'الطلاب'!$A$6:$A$505,0))&amp;"","كود غير موجود"))</f>
        <v/>
      </c>
      <c r="G2449" s="6">
        <f>IF(OR(B2449&amp;""="",C2449&amp;""=""),"",IF(COUNTIFS('الطلاب'!$A$6:$A$505,C2449&amp;"",'الطلاب'!$D$6:$D$505,B2449&amp;"")=0,"الطالب غير مسجل في المجموعة",""))</f>
        <v/>
      </c>
    </row>
    <row r="2450">
      <c r="A2450" s="13" t="n"/>
      <c r="B2450" s="5" t="n"/>
      <c r="C2450" s="5" t="n"/>
      <c r="D2450" s="5" t="n"/>
      <c r="E2450" s="5" t="n"/>
      <c r="F2450" s="6">
        <f>IF(C2450&amp;""="","",IFERROR(INDEX('الطلاب'!$B$6:$B$505,MATCH(C2450&amp;"",'الطلاب'!$A$6:$A$505,0))&amp;"","كود غير موجود"))</f>
        <v/>
      </c>
      <c r="G2450" s="6">
        <f>IF(OR(B2450&amp;""="",C2450&amp;""=""),"",IF(COUNTIFS('الطلاب'!$A$6:$A$505,C2450&amp;"",'الطلاب'!$D$6:$D$505,B2450&amp;"")=0,"الطالب غير مسجل في المجموعة",""))</f>
        <v/>
      </c>
    </row>
    <row r="2451">
      <c r="A2451" s="13" t="n"/>
      <c r="B2451" s="5" t="n"/>
      <c r="C2451" s="5" t="n"/>
      <c r="D2451" s="5" t="n"/>
      <c r="E2451" s="5" t="n"/>
      <c r="F2451" s="6">
        <f>IF(C2451&amp;""="","",IFERROR(INDEX('الطلاب'!$B$6:$B$505,MATCH(C2451&amp;"",'الطلاب'!$A$6:$A$505,0))&amp;"","كود غير موجود"))</f>
        <v/>
      </c>
      <c r="G2451" s="6">
        <f>IF(OR(B2451&amp;""="",C2451&amp;""=""),"",IF(COUNTIFS('الطلاب'!$A$6:$A$505,C2451&amp;"",'الطلاب'!$D$6:$D$505,B2451&amp;"")=0,"الطالب غير مسجل في المجموعة",""))</f>
        <v/>
      </c>
    </row>
    <row r="2452">
      <c r="A2452" s="13" t="n"/>
      <c r="B2452" s="5" t="n"/>
      <c r="C2452" s="5" t="n"/>
      <c r="D2452" s="5" t="n"/>
      <c r="E2452" s="5" t="n"/>
      <c r="F2452" s="6">
        <f>IF(C2452&amp;""="","",IFERROR(INDEX('الطلاب'!$B$6:$B$505,MATCH(C2452&amp;"",'الطلاب'!$A$6:$A$505,0))&amp;"","كود غير موجود"))</f>
        <v/>
      </c>
      <c r="G2452" s="6">
        <f>IF(OR(B2452&amp;""="",C2452&amp;""=""),"",IF(COUNTIFS('الطلاب'!$A$6:$A$505,C2452&amp;"",'الطلاب'!$D$6:$D$505,B2452&amp;"")=0,"الطالب غير مسجل في المجموعة",""))</f>
        <v/>
      </c>
    </row>
    <row r="2453">
      <c r="A2453" s="13" t="n"/>
      <c r="B2453" s="5" t="n"/>
      <c r="C2453" s="5" t="n"/>
      <c r="D2453" s="5" t="n"/>
      <c r="E2453" s="5" t="n"/>
      <c r="F2453" s="6">
        <f>IF(C2453&amp;""="","",IFERROR(INDEX('الطلاب'!$B$6:$B$505,MATCH(C2453&amp;"",'الطلاب'!$A$6:$A$505,0))&amp;"","كود غير موجود"))</f>
        <v/>
      </c>
      <c r="G2453" s="6">
        <f>IF(OR(B2453&amp;""="",C2453&amp;""=""),"",IF(COUNTIFS('الطلاب'!$A$6:$A$505,C2453&amp;"",'الطلاب'!$D$6:$D$505,B2453&amp;"")=0,"الطالب غير مسجل في المجموعة",""))</f>
        <v/>
      </c>
    </row>
    <row r="2454">
      <c r="A2454" s="13" t="n"/>
      <c r="B2454" s="5" t="n"/>
      <c r="C2454" s="5" t="n"/>
      <c r="D2454" s="5" t="n"/>
      <c r="E2454" s="5" t="n"/>
      <c r="F2454" s="6">
        <f>IF(C2454&amp;""="","",IFERROR(INDEX('الطلاب'!$B$6:$B$505,MATCH(C2454&amp;"",'الطلاب'!$A$6:$A$505,0))&amp;"","كود غير موجود"))</f>
        <v/>
      </c>
      <c r="G2454" s="6">
        <f>IF(OR(B2454&amp;""="",C2454&amp;""=""),"",IF(COUNTIFS('الطلاب'!$A$6:$A$505,C2454&amp;"",'الطلاب'!$D$6:$D$505,B2454&amp;"")=0,"الطالب غير مسجل في المجموعة",""))</f>
        <v/>
      </c>
    </row>
    <row r="2455">
      <c r="A2455" s="13" t="n"/>
      <c r="B2455" s="5" t="n"/>
      <c r="C2455" s="5" t="n"/>
      <c r="D2455" s="5" t="n"/>
      <c r="E2455" s="5" t="n"/>
      <c r="F2455" s="6">
        <f>IF(C2455&amp;""="","",IFERROR(INDEX('الطلاب'!$B$6:$B$505,MATCH(C2455&amp;"",'الطلاب'!$A$6:$A$505,0))&amp;"","كود غير موجود"))</f>
        <v/>
      </c>
      <c r="G2455" s="6">
        <f>IF(OR(B2455&amp;""="",C2455&amp;""=""),"",IF(COUNTIFS('الطلاب'!$A$6:$A$505,C2455&amp;"",'الطلاب'!$D$6:$D$505,B2455&amp;"")=0,"الطالب غير مسجل في المجموعة",""))</f>
        <v/>
      </c>
    </row>
    <row r="2456">
      <c r="A2456" s="13" t="n"/>
      <c r="B2456" s="5" t="n"/>
      <c r="C2456" s="5" t="n"/>
      <c r="D2456" s="5" t="n"/>
      <c r="E2456" s="5" t="n"/>
      <c r="F2456" s="6">
        <f>IF(C2456&amp;""="","",IFERROR(INDEX('الطلاب'!$B$6:$B$505,MATCH(C2456&amp;"",'الطلاب'!$A$6:$A$505,0))&amp;"","كود غير موجود"))</f>
        <v/>
      </c>
      <c r="G2456" s="6">
        <f>IF(OR(B2456&amp;""="",C2456&amp;""=""),"",IF(COUNTIFS('الطلاب'!$A$6:$A$505,C2456&amp;"",'الطلاب'!$D$6:$D$505,B2456&amp;"")=0,"الطالب غير مسجل في المجموعة",""))</f>
        <v/>
      </c>
    </row>
    <row r="2457">
      <c r="A2457" s="13" t="n"/>
      <c r="B2457" s="5" t="n"/>
      <c r="C2457" s="5" t="n"/>
      <c r="D2457" s="5" t="n"/>
      <c r="E2457" s="5" t="n"/>
      <c r="F2457" s="6">
        <f>IF(C2457&amp;""="","",IFERROR(INDEX('الطلاب'!$B$6:$B$505,MATCH(C2457&amp;"",'الطلاب'!$A$6:$A$505,0))&amp;"","كود غير موجود"))</f>
        <v/>
      </c>
      <c r="G2457" s="6">
        <f>IF(OR(B2457&amp;""="",C2457&amp;""=""),"",IF(COUNTIFS('الطلاب'!$A$6:$A$505,C2457&amp;"",'الطلاب'!$D$6:$D$505,B2457&amp;"")=0,"الطالب غير مسجل في المجموعة",""))</f>
        <v/>
      </c>
    </row>
    <row r="2458">
      <c r="A2458" s="13" t="n"/>
      <c r="B2458" s="5" t="n"/>
      <c r="C2458" s="5" t="n"/>
      <c r="D2458" s="5" t="n"/>
      <c r="E2458" s="5" t="n"/>
      <c r="F2458" s="6">
        <f>IF(C2458&amp;""="","",IFERROR(INDEX('الطلاب'!$B$6:$B$505,MATCH(C2458&amp;"",'الطلاب'!$A$6:$A$505,0))&amp;"","كود غير موجود"))</f>
        <v/>
      </c>
      <c r="G2458" s="6">
        <f>IF(OR(B2458&amp;""="",C2458&amp;""=""),"",IF(COUNTIFS('الطلاب'!$A$6:$A$505,C2458&amp;"",'الطلاب'!$D$6:$D$505,B2458&amp;"")=0,"الطالب غير مسجل في المجموعة",""))</f>
        <v/>
      </c>
    </row>
    <row r="2459">
      <c r="A2459" s="13" t="n"/>
      <c r="B2459" s="5" t="n"/>
      <c r="C2459" s="5" t="n"/>
      <c r="D2459" s="5" t="n"/>
      <c r="E2459" s="5" t="n"/>
      <c r="F2459" s="6">
        <f>IF(C2459&amp;""="","",IFERROR(INDEX('الطلاب'!$B$6:$B$505,MATCH(C2459&amp;"",'الطلاب'!$A$6:$A$505,0))&amp;"","كود غير موجود"))</f>
        <v/>
      </c>
      <c r="G2459" s="6">
        <f>IF(OR(B2459&amp;""="",C2459&amp;""=""),"",IF(COUNTIFS('الطلاب'!$A$6:$A$505,C2459&amp;"",'الطلاب'!$D$6:$D$505,B2459&amp;"")=0,"الطالب غير مسجل في المجموعة",""))</f>
        <v/>
      </c>
    </row>
    <row r="2460">
      <c r="A2460" s="13" t="n"/>
      <c r="B2460" s="5" t="n"/>
      <c r="C2460" s="5" t="n"/>
      <c r="D2460" s="5" t="n"/>
      <c r="E2460" s="5" t="n"/>
      <c r="F2460" s="6">
        <f>IF(C2460&amp;""="","",IFERROR(INDEX('الطلاب'!$B$6:$B$505,MATCH(C2460&amp;"",'الطلاب'!$A$6:$A$505,0))&amp;"","كود غير موجود"))</f>
        <v/>
      </c>
      <c r="G2460" s="6">
        <f>IF(OR(B2460&amp;""="",C2460&amp;""=""),"",IF(COUNTIFS('الطلاب'!$A$6:$A$505,C2460&amp;"",'الطلاب'!$D$6:$D$505,B2460&amp;"")=0,"الطالب غير مسجل في المجموعة",""))</f>
        <v/>
      </c>
    </row>
    <row r="2461">
      <c r="A2461" s="13" t="n"/>
      <c r="B2461" s="5" t="n"/>
      <c r="C2461" s="5" t="n"/>
      <c r="D2461" s="5" t="n"/>
      <c r="E2461" s="5" t="n"/>
      <c r="F2461" s="6">
        <f>IF(C2461&amp;""="","",IFERROR(INDEX('الطلاب'!$B$6:$B$505,MATCH(C2461&amp;"",'الطلاب'!$A$6:$A$505,0))&amp;"","كود غير موجود"))</f>
        <v/>
      </c>
      <c r="G2461" s="6">
        <f>IF(OR(B2461&amp;""="",C2461&amp;""=""),"",IF(COUNTIFS('الطلاب'!$A$6:$A$505,C2461&amp;"",'الطلاب'!$D$6:$D$505,B2461&amp;"")=0,"الطالب غير مسجل في المجموعة",""))</f>
        <v/>
      </c>
    </row>
    <row r="2462">
      <c r="A2462" s="13" t="n"/>
      <c r="B2462" s="5" t="n"/>
      <c r="C2462" s="5" t="n"/>
      <c r="D2462" s="5" t="n"/>
      <c r="E2462" s="5" t="n"/>
      <c r="F2462" s="6">
        <f>IF(C2462&amp;""="","",IFERROR(INDEX('الطلاب'!$B$6:$B$505,MATCH(C2462&amp;"",'الطلاب'!$A$6:$A$505,0))&amp;"","كود غير موجود"))</f>
        <v/>
      </c>
      <c r="G2462" s="6">
        <f>IF(OR(B2462&amp;""="",C2462&amp;""=""),"",IF(COUNTIFS('الطلاب'!$A$6:$A$505,C2462&amp;"",'الطلاب'!$D$6:$D$505,B2462&amp;"")=0,"الطالب غير مسجل في المجموعة",""))</f>
        <v/>
      </c>
    </row>
    <row r="2463">
      <c r="A2463" s="13" t="n"/>
      <c r="B2463" s="5" t="n"/>
      <c r="C2463" s="5" t="n"/>
      <c r="D2463" s="5" t="n"/>
      <c r="E2463" s="5" t="n"/>
      <c r="F2463" s="6">
        <f>IF(C2463&amp;""="","",IFERROR(INDEX('الطلاب'!$B$6:$B$505,MATCH(C2463&amp;"",'الطلاب'!$A$6:$A$505,0))&amp;"","كود غير موجود"))</f>
        <v/>
      </c>
      <c r="G2463" s="6">
        <f>IF(OR(B2463&amp;""="",C2463&amp;""=""),"",IF(COUNTIFS('الطلاب'!$A$6:$A$505,C2463&amp;"",'الطلاب'!$D$6:$D$505,B2463&amp;"")=0,"الطالب غير مسجل في المجموعة",""))</f>
        <v/>
      </c>
    </row>
    <row r="2464">
      <c r="A2464" s="13" t="n"/>
      <c r="B2464" s="5" t="n"/>
      <c r="C2464" s="5" t="n"/>
      <c r="D2464" s="5" t="n"/>
      <c r="E2464" s="5" t="n"/>
      <c r="F2464" s="6">
        <f>IF(C2464&amp;""="","",IFERROR(INDEX('الطلاب'!$B$6:$B$505,MATCH(C2464&amp;"",'الطلاب'!$A$6:$A$505,0))&amp;"","كود غير موجود"))</f>
        <v/>
      </c>
      <c r="G2464" s="6">
        <f>IF(OR(B2464&amp;""="",C2464&amp;""=""),"",IF(COUNTIFS('الطلاب'!$A$6:$A$505,C2464&amp;"",'الطلاب'!$D$6:$D$505,B2464&amp;"")=0,"الطالب غير مسجل في المجموعة",""))</f>
        <v/>
      </c>
    </row>
    <row r="2465">
      <c r="A2465" s="13" t="n"/>
      <c r="B2465" s="5" t="n"/>
      <c r="C2465" s="5" t="n"/>
      <c r="D2465" s="5" t="n"/>
      <c r="E2465" s="5" t="n"/>
      <c r="F2465" s="6">
        <f>IF(C2465&amp;""="","",IFERROR(INDEX('الطلاب'!$B$6:$B$505,MATCH(C2465&amp;"",'الطلاب'!$A$6:$A$505,0))&amp;"","كود غير موجود"))</f>
        <v/>
      </c>
      <c r="G2465" s="6">
        <f>IF(OR(B2465&amp;""="",C2465&amp;""=""),"",IF(COUNTIFS('الطلاب'!$A$6:$A$505,C2465&amp;"",'الطلاب'!$D$6:$D$505,B2465&amp;"")=0,"الطالب غير مسجل في المجموعة",""))</f>
        <v/>
      </c>
    </row>
    <row r="2466">
      <c r="A2466" s="13" t="n"/>
      <c r="B2466" s="5" t="n"/>
      <c r="C2466" s="5" t="n"/>
      <c r="D2466" s="5" t="n"/>
      <c r="E2466" s="5" t="n"/>
      <c r="F2466" s="6">
        <f>IF(C2466&amp;""="","",IFERROR(INDEX('الطلاب'!$B$6:$B$505,MATCH(C2466&amp;"",'الطلاب'!$A$6:$A$505,0))&amp;"","كود غير موجود"))</f>
        <v/>
      </c>
      <c r="G2466" s="6">
        <f>IF(OR(B2466&amp;""="",C2466&amp;""=""),"",IF(COUNTIFS('الطلاب'!$A$6:$A$505,C2466&amp;"",'الطلاب'!$D$6:$D$505,B2466&amp;"")=0,"الطالب غير مسجل في المجموعة",""))</f>
        <v/>
      </c>
    </row>
    <row r="2467">
      <c r="A2467" s="13" t="n"/>
      <c r="B2467" s="5" t="n"/>
      <c r="C2467" s="5" t="n"/>
      <c r="D2467" s="5" t="n"/>
      <c r="E2467" s="5" t="n"/>
      <c r="F2467" s="6">
        <f>IF(C2467&amp;""="","",IFERROR(INDEX('الطلاب'!$B$6:$B$505,MATCH(C2467&amp;"",'الطلاب'!$A$6:$A$505,0))&amp;"","كود غير موجود"))</f>
        <v/>
      </c>
      <c r="G2467" s="6">
        <f>IF(OR(B2467&amp;""="",C2467&amp;""=""),"",IF(COUNTIFS('الطلاب'!$A$6:$A$505,C2467&amp;"",'الطلاب'!$D$6:$D$505,B2467&amp;"")=0,"الطالب غير مسجل في المجموعة",""))</f>
        <v/>
      </c>
    </row>
    <row r="2468">
      <c r="A2468" s="13" t="n"/>
      <c r="B2468" s="5" t="n"/>
      <c r="C2468" s="5" t="n"/>
      <c r="D2468" s="5" t="n"/>
      <c r="E2468" s="5" t="n"/>
      <c r="F2468" s="6">
        <f>IF(C2468&amp;""="","",IFERROR(INDEX('الطلاب'!$B$6:$B$505,MATCH(C2468&amp;"",'الطلاب'!$A$6:$A$505,0))&amp;"","كود غير موجود"))</f>
        <v/>
      </c>
      <c r="G2468" s="6">
        <f>IF(OR(B2468&amp;""="",C2468&amp;""=""),"",IF(COUNTIFS('الطلاب'!$A$6:$A$505,C2468&amp;"",'الطلاب'!$D$6:$D$505,B2468&amp;"")=0,"الطالب غير مسجل في المجموعة",""))</f>
        <v/>
      </c>
    </row>
    <row r="2469">
      <c r="A2469" s="13" t="n"/>
      <c r="B2469" s="5" t="n"/>
      <c r="C2469" s="5" t="n"/>
      <c r="D2469" s="5" t="n"/>
      <c r="E2469" s="5" t="n"/>
      <c r="F2469" s="6">
        <f>IF(C2469&amp;""="","",IFERROR(INDEX('الطلاب'!$B$6:$B$505,MATCH(C2469&amp;"",'الطلاب'!$A$6:$A$505,0))&amp;"","كود غير موجود"))</f>
        <v/>
      </c>
      <c r="G2469" s="6">
        <f>IF(OR(B2469&amp;""="",C2469&amp;""=""),"",IF(COUNTIFS('الطلاب'!$A$6:$A$505,C2469&amp;"",'الطلاب'!$D$6:$D$505,B2469&amp;"")=0,"الطالب غير مسجل في المجموعة",""))</f>
        <v/>
      </c>
    </row>
    <row r="2470">
      <c r="A2470" s="13" t="n"/>
      <c r="B2470" s="5" t="n"/>
      <c r="C2470" s="5" t="n"/>
      <c r="D2470" s="5" t="n"/>
      <c r="E2470" s="5" t="n"/>
      <c r="F2470" s="6">
        <f>IF(C2470&amp;""="","",IFERROR(INDEX('الطلاب'!$B$6:$B$505,MATCH(C2470&amp;"",'الطلاب'!$A$6:$A$505,0))&amp;"","كود غير موجود"))</f>
        <v/>
      </c>
      <c r="G2470" s="6">
        <f>IF(OR(B2470&amp;""="",C2470&amp;""=""),"",IF(COUNTIFS('الطلاب'!$A$6:$A$505,C2470&amp;"",'الطلاب'!$D$6:$D$505,B2470&amp;"")=0,"الطالب غير مسجل في المجموعة",""))</f>
        <v/>
      </c>
    </row>
    <row r="2471">
      <c r="A2471" s="13" t="n"/>
      <c r="B2471" s="5" t="n"/>
      <c r="C2471" s="5" t="n"/>
      <c r="D2471" s="5" t="n"/>
      <c r="E2471" s="5" t="n"/>
      <c r="F2471" s="6">
        <f>IF(C2471&amp;""="","",IFERROR(INDEX('الطلاب'!$B$6:$B$505,MATCH(C2471&amp;"",'الطلاب'!$A$6:$A$505,0))&amp;"","كود غير موجود"))</f>
        <v/>
      </c>
      <c r="G2471" s="6">
        <f>IF(OR(B2471&amp;""="",C2471&amp;""=""),"",IF(COUNTIFS('الطلاب'!$A$6:$A$505,C2471&amp;"",'الطلاب'!$D$6:$D$505,B2471&amp;"")=0,"الطالب غير مسجل في المجموعة",""))</f>
        <v/>
      </c>
    </row>
    <row r="2472">
      <c r="A2472" s="13" t="n"/>
      <c r="B2472" s="5" t="n"/>
      <c r="C2472" s="5" t="n"/>
      <c r="D2472" s="5" t="n"/>
      <c r="E2472" s="5" t="n"/>
      <c r="F2472" s="6">
        <f>IF(C2472&amp;""="","",IFERROR(INDEX('الطلاب'!$B$6:$B$505,MATCH(C2472&amp;"",'الطلاب'!$A$6:$A$505,0))&amp;"","كود غير موجود"))</f>
        <v/>
      </c>
      <c r="G2472" s="6">
        <f>IF(OR(B2472&amp;""="",C2472&amp;""=""),"",IF(COUNTIFS('الطلاب'!$A$6:$A$505,C2472&amp;"",'الطلاب'!$D$6:$D$505,B2472&amp;"")=0,"الطالب غير مسجل في المجموعة",""))</f>
        <v/>
      </c>
    </row>
    <row r="2473">
      <c r="A2473" s="13" t="n"/>
      <c r="B2473" s="5" t="n"/>
      <c r="C2473" s="5" t="n"/>
      <c r="D2473" s="5" t="n"/>
      <c r="E2473" s="5" t="n"/>
      <c r="F2473" s="6">
        <f>IF(C2473&amp;""="","",IFERROR(INDEX('الطلاب'!$B$6:$B$505,MATCH(C2473&amp;"",'الطلاب'!$A$6:$A$505,0))&amp;"","كود غير موجود"))</f>
        <v/>
      </c>
      <c r="G2473" s="6">
        <f>IF(OR(B2473&amp;""="",C2473&amp;""=""),"",IF(COUNTIFS('الطلاب'!$A$6:$A$505,C2473&amp;"",'الطلاب'!$D$6:$D$505,B2473&amp;"")=0,"الطالب غير مسجل في المجموعة",""))</f>
        <v/>
      </c>
    </row>
    <row r="2474">
      <c r="A2474" s="13" t="n"/>
      <c r="B2474" s="5" t="n"/>
      <c r="C2474" s="5" t="n"/>
      <c r="D2474" s="5" t="n"/>
      <c r="E2474" s="5" t="n"/>
      <c r="F2474" s="6">
        <f>IF(C2474&amp;""="","",IFERROR(INDEX('الطلاب'!$B$6:$B$505,MATCH(C2474&amp;"",'الطلاب'!$A$6:$A$505,0))&amp;"","كود غير موجود"))</f>
        <v/>
      </c>
      <c r="G2474" s="6">
        <f>IF(OR(B2474&amp;""="",C2474&amp;""=""),"",IF(COUNTIFS('الطلاب'!$A$6:$A$505,C2474&amp;"",'الطلاب'!$D$6:$D$505,B2474&amp;"")=0,"الطالب غير مسجل في المجموعة",""))</f>
        <v/>
      </c>
    </row>
    <row r="2475">
      <c r="A2475" s="13" t="n"/>
      <c r="B2475" s="5" t="n"/>
      <c r="C2475" s="5" t="n"/>
      <c r="D2475" s="5" t="n"/>
      <c r="E2475" s="5" t="n"/>
      <c r="F2475" s="6">
        <f>IF(C2475&amp;""="","",IFERROR(INDEX('الطلاب'!$B$6:$B$505,MATCH(C2475&amp;"",'الطلاب'!$A$6:$A$505,0))&amp;"","كود غير موجود"))</f>
        <v/>
      </c>
      <c r="G2475" s="6">
        <f>IF(OR(B2475&amp;""="",C2475&amp;""=""),"",IF(COUNTIFS('الطلاب'!$A$6:$A$505,C2475&amp;"",'الطلاب'!$D$6:$D$505,B2475&amp;"")=0,"الطالب غير مسجل في المجموعة",""))</f>
        <v/>
      </c>
    </row>
    <row r="2476">
      <c r="A2476" s="13" t="n"/>
      <c r="B2476" s="5" t="n"/>
      <c r="C2476" s="5" t="n"/>
      <c r="D2476" s="5" t="n"/>
      <c r="E2476" s="5" t="n"/>
      <c r="F2476" s="6">
        <f>IF(C2476&amp;""="","",IFERROR(INDEX('الطلاب'!$B$6:$B$505,MATCH(C2476&amp;"",'الطلاب'!$A$6:$A$505,0))&amp;"","كود غير موجود"))</f>
        <v/>
      </c>
      <c r="G2476" s="6">
        <f>IF(OR(B2476&amp;""="",C2476&amp;""=""),"",IF(COUNTIFS('الطلاب'!$A$6:$A$505,C2476&amp;"",'الطلاب'!$D$6:$D$505,B2476&amp;"")=0,"الطالب غير مسجل في المجموعة",""))</f>
        <v/>
      </c>
    </row>
    <row r="2477">
      <c r="A2477" s="13" t="n"/>
      <c r="B2477" s="5" t="n"/>
      <c r="C2477" s="5" t="n"/>
      <c r="D2477" s="5" t="n"/>
      <c r="E2477" s="5" t="n"/>
      <c r="F2477" s="6">
        <f>IF(C2477&amp;""="","",IFERROR(INDEX('الطلاب'!$B$6:$B$505,MATCH(C2477&amp;"",'الطلاب'!$A$6:$A$505,0))&amp;"","كود غير موجود"))</f>
        <v/>
      </c>
      <c r="G2477" s="6">
        <f>IF(OR(B2477&amp;""="",C2477&amp;""=""),"",IF(COUNTIFS('الطلاب'!$A$6:$A$505,C2477&amp;"",'الطلاب'!$D$6:$D$505,B2477&amp;"")=0,"الطالب غير مسجل في المجموعة",""))</f>
        <v/>
      </c>
    </row>
    <row r="2478">
      <c r="A2478" s="13" t="n"/>
      <c r="B2478" s="5" t="n"/>
      <c r="C2478" s="5" t="n"/>
      <c r="D2478" s="5" t="n"/>
      <c r="E2478" s="5" t="n"/>
      <c r="F2478" s="6">
        <f>IF(C2478&amp;""="","",IFERROR(INDEX('الطلاب'!$B$6:$B$505,MATCH(C2478&amp;"",'الطلاب'!$A$6:$A$505,0))&amp;"","كود غير موجود"))</f>
        <v/>
      </c>
      <c r="G2478" s="6">
        <f>IF(OR(B2478&amp;""="",C2478&amp;""=""),"",IF(COUNTIFS('الطلاب'!$A$6:$A$505,C2478&amp;"",'الطلاب'!$D$6:$D$505,B2478&amp;"")=0,"الطالب غير مسجل في المجموعة",""))</f>
        <v/>
      </c>
    </row>
    <row r="2479">
      <c r="A2479" s="13" t="n"/>
      <c r="B2479" s="5" t="n"/>
      <c r="C2479" s="5" t="n"/>
      <c r="D2479" s="5" t="n"/>
      <c r="E2479" s="5" t="n"/>
      <c r="F2479" s="6">
        <f>IF(C2479&amp;""="","",IFERROR(INDEX('الطلاب'!$B$6:$B$505,MATCH(C2479&amp;"",'الطلاب'!$A$6:$A$505,0))&amp;"","كود غير موجود"))</f>
        <v/>
      </c>
      <c r="G2479" s="6">
        <f>IF(OR(B2479&amp;""="",C2479&amp;""=""),"",IF(COUNTIFS('الطلاب'!$A$6:$A$505,C2479&amp;"",'الطلاب'!$D$6:$D$505,B2479&amp;"")=0,"الطالب غير مسجل في المجموعة",""))</f>
        <v/>
      </c>
    </row>
    <row r="2480">
      <c r="A2480" s="13" t="n"/>
      <c r="B2480" s="5" t="n"/>
      <c r="C2480" s="5" t="n"/>
      <c r="D2480" s="5" t="n"/>
      <c r="E2480" s="5" t="n"/>
      <c r="F2480" s="6">
        <f>IF(C2480&amp;""="","",IFERROR(INDEX('الطلاب'!$B$6:$B$505,MATCH(C2480&amp;"",'الطلاب'!$A$6:$A$505,0))&amp;"","كود غير موجود"))</f>
        <v/>
      </c>
      <c r="G2480" s="6">
        <f>IF(OR(B2480&amp;""="",C2480&amp;""=""),"",IF(COUNTIFS('الطلاب'!$A$6:$A$505,C2480&amp;"",'الطلاب'!$D$6:$D$505,B2480&amp;"")=0,"الطالب غير مسجل في المجموعة",""))</f>
        <v/>
      </c>
    </row>
    <row r="2481">
      <c r="A2481" s="13" t="n"/>
      <c r="B2481" s="5" t="n"/>
      <c r="C2481" s="5" t="n"/>
      <c r="D2481" s="5" t="n"/>
      <c r="E2481" s="5" t="n"/>
      <c r="F2481" s="6">
        <f>IF(C2481&amp;""="","",IFERROR(INDEX('الطلاب'!$B$6:$B$505,MATCH(C2481&amp;"",'الطلاب'!$A$6:$A$505,0))&amp;"","كود غير موجود"))</f>
        <v/>
      </c>
      <c r="G2481" s="6">
        <f>IF(OR(B2481&amp;""="",C2481&amp;""=""),"",IF(COUNTIFS('الطلاب'!$A$6:$A$505,C2481&amp;"",'الطلاب'!$D$6:$D$505,B2481&amp;"")=0,"الطالب غير مسجل في المجموعة",""))</f>
        <v/>
      </c>
    </row>
    <row r="2482">
      <c r="A2482" s="13" t="n"/>
      <c r="B2482" s="5" t="n"/>
      <c r="C2482" s="5" t="n"/>
      <c r="D2482" s="5" t="n"/>
      <c r="E2482" s="5" t="n"/>
      <c r="F2482" s="6">
        <f>IF(C2482&amp;""="","",IFERROR(INDEX('الطلاب'!$B$6:$B$505,MATCH(C2482&amp;"",'الطلاب'!$A$6:$A$505,0))&amp;"","كود غير موجود"))</f>
        <v/>
      </c>
      <c r="G2482" s="6">
        <f>IF(OR(B2482&amp;""="",C2482&amp;""=""),"",IF(COUNTIFS('الطلاب'!$A$6:$A$505,C2482&amp;"",'الطلاب'!$D$6:$D$505,B2482&amp;"")=0,"الطالب غير مسجل في المجموعة",""))</f>
        <v/>
      </c>
    </row>
    <row r="2483">
      <c r="A2483" s="13" t="n"/>
      <c r="B2483" s="5" t="n"/>
      <c r="C2483" s="5" t="n"/>
      <c r="D2483" s="5" t="n"/>
      <c r="E2483" s="5" t="n"/>
      <c r="F2483" s="6">
        <f>IF(C2483&amp;""="","",IFERROR(INDEX('الطلاب'!$B$6:$B$505,MATCH(C2483&amp;"",'الطلاب'!$A$6:$A$505,0))&amp;"","كود غير موجود"))</f>
        <v/>
      </c>
      <c r="G2483" s="6">
        <f>IF(OR(B2483&amp;""="",C2483&amp;""=""),"",IF(COUNTIFS('الطلاب'!$A$6:$A$505,C2483&amp;"",'الطلاب'!$D$6:$D$505,B2483&amp;"")=0,"الطالب غير مسجل في المجموعة",""))</f>
        <v/>
      </c>
    </row>
    <row r="2484">
      <c r="A2484" s="13" t="n"/>
      <c r="B2484" s="5" t="n"/>
      <c r="C2484" s="5" t="n"/>
      <c r="D2484" s="5" t="n"/>
      <c r="E2484" s="5" t="n"/>
      <c r="F2484" s="6">
        <f>IF(C2484&amp;""="","",IFERROR(INDEX('الطلاب'!$B$6:$B$505,MATCH(C2484&amp;"",'الطلاب'!$A$6:$A$505,0))&amp;"","كود غير موجود"))</f>
        <v/>
      </c>
      <c r="G2484" s="6">
        <f>IF(OR(B2484&amp;""="",C2484&amp;""=""),"",IF(COUNTIFS('الطلاب'!$A$6:$A$505,C2484&amp;"",'الطلاب'!$D$6:$D$505,B2484&amp;"")=0,"الطالب غير مسجل في المجموعة",""))</f>
        <v/>
      </c>
    </row>
    <row r="2485">
      <c r="A2485" s="13" t="n"/>
      <c r="B2485" s="5" t="n"/>
      <c r="C2485" s="5" t="n"/>
      <c r="D2485" s="5" t="n"/>
      <c r="E2485" s="5" t="n"/>
      <c r="F2485" s="6">
        <f>IF(C2485&amp;""="","",IFERROR(INDEX('الطلاب'!$B$6:$B$505,MATCH(C2485&amp;"",'الطلاب'!$A$6:$A$505,0))&amp;"","كود غير موجود"))</f>
        <v/>
      </c>
      <c r="G2485" s="6">
        <f>IF(OR(B2485&amp;""="",C2485&amp;""=""),"",IF(COUNTIFS('الطلاب'!$A$6:$A$505,C2485&amp;"",'الطلاب'!$D$6:$D$505,B2485&amp;"")=0,"الطالب غير مسجل في المجموعة",""))</f>
        <v/>
      </c>
    </row>
    <row r="2486">
      <c r="A2486" s="13" t="n"/>
      <c r="B2486" s="5" t="n"/>
      <c r="C2486" s="5" t="n"/>
      <c r="D2486" s="5" t="n"/>
      <c r="E2486" s="5" t="n"/>
      <c r="F2486" s="6">
        <f>IF(C2486&amp;""="","",IFERROR(INDEX('الطلاب'!$B$6:$B$505,MATCH(C2486&amp;"",'الطلاب'!$A$6:$A$505,0))&amp;"","كود غير موجود"))</f>
        <v/>
      </c>
      <c r="G2486" s="6">
        <f>IF(OR(B2486&amp;""="",C2486&amp;""=""),"",IF(COUNTIFS('الطلاب'!$A$6:$A$505,C2486&amp;"",'الطلاب'!$D$6:$D$505,B2486&amp;"")=0,"الطالب غير مسجل في المجموعة",""))</f>
        <v/>
      </c>
    </row>
    <row r="2487">
      <c r="A2487" s="13" t="n"/>
      <c r="B2487" s="5" t="n"/>
      <c r="C2487" s="5" t="n"/>
      <c r="D2487" s="5" t="n"/>
      <c r="E2487" s="5" t="n"/>
      <c r="F2487" s="6">
        <f>IF(C2487&amp;""="","",IFERROR(INDEX('الطلاب'!$B$6:$B$505,MATCH(C2487&amp;"",'الطلاب'!$A$6:$A$505,0))&amp;"","كود غير موجود"))</f>
        <v/>
      </c>
      <c r="G2487" s="6">
        <f>IF(OR(B2487&amp;""="",C2487&amp;""=""),"",IF(COUNTIFS('الطلاب'!$A$6:$A$505,C2487&amp;"",'الطلاب'!$D$6:$D$505,B2487&amp;"")=0,"الطالب غير مسجل في المجموعة",""))</f>
        <v/>
      </c>
    </row>
    <row r="2488">
      <c r="A2488" s="13" t="n"/>
      <c r="B2488" s="5" t="n"/>
      <c r="C2488" s="5" t="n"/>
      <c r="D2488" s="5" t="n"/>
      <c r="E2488" s="5" t="n"/>
      <c r="F2488" s="6">
        <f>IF(C2488&amp;""="","",IFERROR(INDEX('الطلاب'!$B$6:$B$505,MATCH(C2488&amp;"",'الطلاب'!$A$6:$A$505,0))&amp;"","كود غير موجود"))</f>
        <v/>
      </c>
      <c r="G2488" s="6">
        <f>IF(OR(B2488&amp;""="",C2488&amp;""=""),"",IF(COUNTIFS('الطلاب'!$A$6:$A$505,C2488&amp;"",'الطلاب'!$D$6:$D$505,B2488&amp;"")=0,"الطالب غير مسجل في المجموعة",""))</f>
        <v/>
      </c>
    </row>
    <row r="2489">
      <c r="A2489" s="13" t="n"/>
      <c r="B2489" s="5" t="n"/>
      <c r="C2489" s="5" t="n"/>
      <c r="D2489" s="5" t="n"/>
      <c r="E2489" s="5" t="n"/>
      <c r="F2489" s="6">
        <f>IF(C2489&amp;""="","",IFERROR(INDEX('الطلاب'!$B$6:$B$505,MATCH(C2489&amp;"",'الطلاب'!$A$6:$A$505,0))&amp;"","كود غير موجود"))</f>
        <v/>
      </c>
      <c r="G2489" s="6">
        <f>IF(OR(B2489&amp;""="",C2489&amp;""=""),"",IF(COUNTIFS('الطلاب'!$A$6:$A$505,C2489&amp;"",'الطلاب'!$D$6:$D$505,B2489&amp;"")=0,"الطالب غير مسجل في المجموعة",""))</f>
        <v/>
      </c>
    </row>
    <row r="2490">
      <c r="A2490" s="13" t="n"/>
      <c r="B2490" s="5" t="n"/>
      <c r="C2490" s="5" t="n"/>
      <c r="D2490" s="5" t="n"/>
      <c r="E2490" s="5" t="n"/>
      <c r="F2490" s="6">
        <f>IF(C2490&amp;""="","",IFERROR(INDEX('الطلاب'!$B$6:$B$505,MATCH(C2490&amp;"",'الطلاب'!$A$6:$A$505,0))&amp;"","كود غير موجود"))</f>
        <v/>
      </c>
      <c r="G2490" s="6">
        <f>IF(OR(B2490&amp;""="",C2490&amp;""=""),"",IF(COUNTIFS('الطلاب'!$A$6:$A$505,C2490&amp;"",'الطلاب'!$D$6:$D$505,B2490&amp;"")=0,"الطالب غير مسجل في المجموعة",""))</f>
        <v/>
      </c>
    </row>
    <row r="2491">
      <c r="A2491" s="13" t="n"/>
      <c r="B2491" s="5" t="n"/>
      <c r="C2491" s="5" t="n"/>
      <c r="D2491" s="5" t="n"/>
      <c r="E2491" s="5" t="n"/>
      <c r="F2491" s="6">
        <f>IF(C2491&amp;""="","",IFERROR(INDEX('الطلاب'!$B$6:$B$505,MATCH(C2491&amp;"",'الطلاب'!$A$6:$A$505,0))&amp;"","كود غير موجود"))</f>
        <v/>
      </c>
      <c r="G2491" s="6">
        <f>IF(OR(B2491&amp;""="",C2491&amp;""=""),"",IF(COUNTIFS('الطلاب'!$A$6:$A$505,C2491&amp;"",'الطلاب'!$D$6:$D$505,B2491&amp;"")=0,"الطالب غير مسجل في المجموعة",""))</f>
        <v/>
      </c>
    </row>
    <row r="2492">
      <c r="A2492" s="13" t="n"/>
      <c r="B2492" s="5" t="n"/>
      <c r="C2492" s="5" t="n"/>
      <c r="D2492" s="5" t="n"/>
      <c r="E2492" s="5" t="n"/>
      <c r="F2492" s="6">
        <f>IF(C2492&amp;""="","",IFERROR(INDEX('الطلاب'!$B$6:$B$505,MATCH(C2492&amp;"",'الطلاب'!$A$6:$A$505,0))&amp;"","كود غير موجود"))</f>
        <v/>
      </c>
      <c r="G2492" s="6">
        <f>IF(OR(B2492&amp;""="",C2492&amp;""=""),"",IF(COUNTIFS('الطلاب'!$A$6:$A$505,C2492&amp;"",'الطلاب'!$D$6:$D$505,B2492&amp;"")=0,"الطالب غير مسجل في المجموعة",""))</f>
        <v/>
      </c>
    </row>
    <row r="2493">
      <c r="A2493" s="13" t="n"/>
      <c r="B2493" s="5" t="n"/>
      <c r="C2493" s="5" t="n"/>
      <c r="D2493" s="5" t="n"/>
      <c r="E2493" s="5" t="n"/>
      <c r="F2493" s="6">
        <f>IF(C2493&amp;""="","",IFERROR(INDEX('الطلاب'!$B$6:$B$505,MATCH(C2493&amp;"",'الطلاب'!$A$6:$A$505,0))&amp;"","كود غير موجود"))</f>
        <v/>
      </c>
      <c r="G2493" s="6">
        <f>IF(OR(B2493&amp;""="",C2493&amp;""=""),"",IF(COUNTIFS('الطلاب'!$A$6:$A$505,C2493&amp;"",'الطلاب'!$D$6:$D$505,B2493&amp;"")=0,"الطالب غير مسجل في المجموعة",""))</f>
        <v/>
      </c>
    </row>
    <row r="2494">
      <c r="A2494" s="13" t="n"/>
      <c r="B2494" s="5" t="n"/>
      <c r="C2494" s="5" t="n"/>
      <c r="D2494" s="5" t="n"/>
      <c r="E2494" s="5" t="n"/>
      <c r="F2494" s="6">
        <f>IF(C2494&amp;""="","",IFERROR(INDEX('الطلاب'!$B$6:$B$505,MATCH(C2494&amp;"",'الطلاب'!$A$6:$A$505,0))&amp;"","كود غير موجود"))</f>
        <v/>
      </c>
      <c r="G2494" s="6">
        <f>IF(OR(B2494&amp;""="",C2494&amp;""=""),"",IF(COUNTIFS('الطلاب'!$A$6:$A$505,C2494&amp;"",'الطلاب'!$D$6:$D$505,B2494&amp;"")=0,"الطالب غير مسجل في المجموعة",""))</f>
        <v/>
      </c>
    </row>
    <row r="2495">
      <c r="A2495" s="13" t="n"/>
      <c r="B2495" s="5" t="n"/>
      <c r="C2495" s="5" t="n"/>
      <c r="D2495" s="5" t="n"/>
      <c r="E2495" s="5" t="n"/>
      <c r="F2495" s="6">
        <f>IF(C2495&amp;""="","",IFERROR(INDEX('الطلاب'!$B$6:$B$505,MATCH(C2495&amp;"",'الطلاب'!$A$6:$A$505,0))&amp;"","كود غير موجود"))</f>
        <v/>
      </c>
      <c r="G2495" s="6">
        <f>IF(OR(B2495&amp;""="",C2495&amp;""=""),"",IF(COUNTIFS('الطلاب'!$A$6:$A$505,C2495&amp;"",'الطلاب'!$D$6:$D$505,B2495&amp;"")=0,"الطالب غير مسجل في المجموعة",""))</f>
        <v/>
      </c>
    </row>
    <row r="2496">
      <c r="A2496" s="13" t="n"/>
      <c r="B2496" s="5" t="n"/>
      <c r="C2496" s="5" t="n"/>
      <c r="D2496" s="5" t="n"/>
      <c r="E2496" s="5" t="n"/>
      <c r="F2496" s="6">
        <f>IF(C2496&amp;""="","",IFERROR(INDEX('الطلاب'!$B$6:$B$505,MATCH(C2496&amp;"",'الطلاب'!$A$6:$A$505,0))&amp;"","كود غير موجود"))</f>
        <v/>
      </c>
      <c r="G2496" s="6">
        <f>IF(OR(B2496&amp;""="",C2496&amp;""=""),"",IF(COUNTIFS('الطلاب'!$A$6:$A$505,C2496&amp;"",'الطلاب'!$D$6:$D$505,B2496&amp;"")=0,"الطالب غير مسجل في المجموعة",""))</f>
        <v/>
      </c>
    </row>
    <row r="2497">
      <c r="A2497" s="13" t="n"/>
      <c r="B2497" s="5" t="n"/>
      <c r="C2497" s="5" t="n"/>
      <c r="D2497" s="5" t="n"/>
      <c r="E2497" s="5" t="n"/>
      <c r="F2497" s="6">
        <f>IF(C2497&amp;""="","",IFERROR(INDEX('الطلاب'!$B$6:$B$505,MATCH(C2497&amp;"",'الطلاب'!$A$6:$A$505,0))&amp;"","كود غير موجود"))</f>
        <v/>
      </c>
      <c r="G2497" s="6">
        <f>IF(OR(B2497&amp;""="",C2497&amp;""=""),"",IF(COUNTIFS('الطلاب'!$A$6:$A$505,C2497&amp;"",'الطلاب'!$D$6:$D$505,B2497&amp;"")=0,"الطالب غير مسجل في المجموعة",""))</f>
        <v/>
      </c>
    </row>
    <row r="2498">
      <c r="A2498" s="13" t="n"/>
      <c r="B2498" s="5" t="n"/>
      <c r="C2498" s="5" t="n"/>
      <c r="D2498" s="5" t="n"/>
      <c r="E2498" s="5" t="n"/>
      <c r="F2498" s="6">
        <f>IF(C2498&amp;""="","",IFERROR(INDEX('الطلاب'!$B$6:$B$505,MATCH(C2498&amp;"",'الطلاب'!$A$6:$A$505,0))&amp;"","كود غير موجود"))</f>
        <v/>
      </c>
      <c r="G2498" s="6">
        <f>IF(OR(B2498&amp;""="",C2498&amp;""=""),"",IF(COUNTIFS('الطلاب'!$A$6:$A$505,C2498&amp;"",'الطلاب'!$D$6:$D$505,B2498&amp;"")=0,"الطالب غير مسجل في المجموعة",""))</f>
        <v/>
      </c>
    </row>
    <row r="2499">
      <c r="A2499" s="13" t="n"/>
      <c r="B2499" s="5" t="n"/>
      <c r="C2499" s="5" t="n"/>
      <c r="D2499" s="5" t="n"/>
      <c r="E2499" s="5" t="n"/>
      <c r="F2499" s="6">
        <f>IF(C2499&amp;""="","",IFERROR(INDEX('الطلاب'!$B$6:$B$505,MATCH(C2499&amp;"",'الطلاب'!$A$6:$A$505,0))&amp;"","كود غير موجود"))</f>
        <v/>
      </c>
      <c r="G2499" s="6">
        <f>IF(OR(B2499&amp;""="",C2499&amp;""=""),"",IF(COUNTIFS('الطلاب'!$A$6:$A$505,C2499&amp;"",'الطلاب'!$D$6:$D$505,B2499&amp;"")=0,"الطالب غير مسجل في المجموعة",""))</f>
        <v/>
      </c>
    </row>
    <row r="2500">
      <c r="A2500" s="13" t="n"/>
      <c r="B2500" s="5" t="n"/>
      <c r="C2500" s="5" t="n"/>
      <c r="D2500" s="5" t="n"/>
      <c r="E2500" s="5" t="n"/>
      <c r="F2500" s="6">
        <f>IF(C2500&amp;""="","",IFERROR(INDEX('الطلاب'!$B$6:$B$505,MATCH(C2500&amp;"",'الطلاب'!$A$6:$A$505,0))&amp;"","كود غير موجود"))</f>
        <v/>
      </c>
      <c r="G2500" s="6">
        <f>IF(OR(B2500&amp;""="",C2500&amp;""=""),"",IF(COUNTIFS('الطلاب'!$A$6:$A$505,C2500&amp;"",'الطلاب'!$D$6:$D$505,B2500&amp;"")=0,"الطالب غير مسجل في المجموعة",""))</f>
        <v/>
      </c>
    </row>
    <row r="2501">
      <c r="A2501" s="13" t="n"/>
      <c r="B2501" s="5" t="n"/>
      <c r="C2501" s="5" t="n"/>
      <c r="D2501" s="5" t="n"/>
      <c r="E2501" s="5" t="n"/>
      <c r="F2501" s="6">
        <f>IF(C2501&amp;""="","",IFERROR(INDEX('الطلاب'!$B$6:$B$505,MATCH(C2501&amp;"",'الطلاب'!$A$6:$A$505,0))&amp;"","كود غير موجود"))</f>
        <v/>
      </c>
      <c r="G2501" s="6">
        <f>IF(OR(B2501&amp;""="",C2501&amp;""=""),"",IF(COUNTIFS('الطلاب'!$A$6:$A$505,C2501&amp;"",'الطلاب'!$D$6:$D$505,B2501&amp;"")=0,"الطالب غير مسجل في المجموعة",""))</f>
        <v/>
      </c>
    </row>
    <row r="2502">
      <c r="A2502" s="13" t="n"/>
      <c r="B2502" s="5" t="n"/>
      <c r="C2502" s="5" t="n"/>
      <c r="D2502" s="5" t="n"/>
      <c r="E2502" s="5" t="n"/>
      <c r="F2502" s="6">
        <f>IF(C2502&amp;""="","",IFERROR(INDEX('الطلاب'!$B$6:$B$505,MATCH(C2502&amp;"",'الطلاب'!$A$6:$A$505,0))&amp;"","كود غير موجود"))</f>
        <v/>
      </c>
      <c r="G2502" s="6">
        <f>IF(OR(B2502&amp;""="",C2502&amp;""=""),"",IF(COUNTIFS('الطلاب'!$A$6:$A$505,C2502&amp;"",'الطلاب'!$D$6:$D$505,B2502&amp;"")=0,"الطالب غير مسجل في المجموعة",""))</f>
        <v/>
      </c>
    </row>
    <row r="2503">
      <c r="A2503" s="13" t="n"/>
      <c r="B2503" s="5" t="n"/>
      <c r="C2503" s="5" t="n"/>
      <c r="D2503" s="5" t="n"/>
      <c r="E2503" s="5" t="n"/>
      <c r="F2503" s="6">
        <f>IF(C2503&amp;""="","",IFERROR(INDEX('الطلاب'!$B$6:$B$505,MATCH(C2503&amp;"",'الطلاب'!$A$6:$A$505,0))&amp;"","كود غير موجود"))</f>
        <v/>
      </c>
      <c r="G2503" s="6">
        <f>IF(OR(B2503&amp;""="",C2503&amp;""=""),"",IF(COUNTIFS('الطلاب'!$A$6:$A$505,C2503&amp;"",'الطلاب'!$D$6:$D$505,B2503&amp;"")=0,"الطالب غير مسجل في المجموعة",""))</f>
        <v/>
      </c>
    </row>
    <row r="2504">
      <c r="A2504" s="13" t="n"/>
      <c r="B2504" s="5" t="n"/>
      <c r="C2504" s="5" t="n"/>
      <c r="D2504" s="5" t="n"/>
      <c r="E2504" s="5" t="n"/>
      <c r="F2504" s="6">
        <f>IF(C2504&amp;""="","",IFERROR(INDEX('الطلاب'!$B$6:$B$505,MATCH(C2504&amp;"",'الطلاب'!$A$6:$A$505,0))&amp;"","كود غير موجود"))</f>
        <v/>
      </c>
      <c r="G2504" s="6">
        <f>IF(OR(B2504&amp;""="",C2504&amp;""=""),"",IF(COUNTIFS('الطلاب'!$A$6:$A$505,C2504&amp;"",'الطلاب'!$D$6:$D$505,B2504&amp;"")=0,"الطالب غير مسجل في المجموعة",""))</f>
        <v/>
      </c>
    </row>
    <row r="2505">
      <c r="A2505" s="13" t="n"/>
      <c r="B2505" s="5" t="n"/>
      <c r="C2505" s="5" t="n"/>
      <c r="D2505" s="5" t="n"/>
      <c r="E2505" s="5" t="n"/>
      <c r="F2505" s="6">
        <f>IF(C2505&amp;""="","",IFERROR(INDEX('الطلاب'!$B$6:$B$505,MATCH(C2505&amp;"",'الطلاب'!$A$6:$A$505,0))&amp;"","كود غير موجود"))</f>
        <v/>
      </c>
      <c r="G2505" s="6">
        <f>IF(OR(B2505&amp;""="",C2505&amp;""=""),"",IF(COUNTIFS('الطلاب'!$A$6:$A$505,C2505&amp;"",'الطلاب'!$D$6:$D$505,B2505&amp;"")=0,"الطالب غير مسجل في المجموعة",""))</f>
        <v/>
      </c>
    </row>
    <row r="2506">
      <c r="A2506" s="13" t="n"/>
      <c r="B2506" s="5" t="n"/>
      <c r="C2506" s="5" t="n"/>
      <c r="D2506" s="5" t="n"/>
      <c r="E2506" s="5" t="n"/>
      <c r="F2506" s="6">
        <f>IF(C2506&amp;""="","",IFERROR(INDEX('الطلاب'!$B$6:$B$505,MATCH(C2506&amp;"",'الطلاب'!$A$6:$A$505,0))&amp;"","كود غير موجود"))</f>
        <v/>
      </c>
      <c r="G2506" s="6">
        <f>IF(OR(B2506&amp;""="",C2506&amp;""=""),"",IF(COUNTIFS('الطلاب'!$A$6:$A$505,C2506&amp;"",'الطلاب'!$D$6:$D$505,B2506&amp;"")=0,"الطالب غير مسجل في المجموعة",""))</f>
        <v/>
      </c>
    </row>
    <row r="2507">
      <c r="A2507" s="13" t="n"/>
      <c r="B2507" s="5" t="n"/>
      <c r="C2507" s="5" t="n"/>
      <c r="D2507" s="5" t="n"/>
      <c r="E2507" s="5" t="n"/>
      <c r="F2507" s="6">
        <f>IF(C2507&amp;""="","",IFERROR(INDEX('الطلاب'!$B$6:$B$505,MATCH(C2507&amp;"",'الطلاب'!$A$6:$A$505,0))&amp;"","كود غير موجود"))</f>
        <v/>
      </c>
      <c r="G2507" s="6">
        <f>IF(OR(B2507&amp;""="",C2507&amp;""=""),"",IF(COUNTIFS('الطلاب'!$A$6:$A$505,C2507&amp;"",'الطلاب'!$D$6:$D$505,B2507&amp;"")=0,"الطالب غير مسجل في المجموعة",""))</f>
        <v/>
      </c>
    </row>
    <row r="2508">
      <c r="A2508" s="13" t="n"/>
      <c r="B2508" s="5" t="n"/>
      <c r="C2508" s="5" t="n"/>
      <c r="D2508" s="5" t="n"/>
      <c r="E2508" s="5" t="n"/>
      <c r="F2508" s="6">
        <f>IF(C2508&amp;""="","",IFERROR(INDEX('الطلاب'!$B$6:$B$505,MATCH(C2508&amp;"",'الطلاب'!$A$6:$A$505,0))&amp;"","كود غير موجود"))</f>
        <v/>
      </c>
      <c r="G2508" s="6">
        <f>IF(OR(B2508&amp;""="",C2508&amp;""=""),"",IF(COUNTIFS('الطلاب'!$A$6:$A$505,C2508&amp;"",'الطلاب'!$D$6:$D$505,B2508&amp;"")=0,"الطالب غير مسجل في المجموعة",""))</f>
        <v/>
      </c>
    </row>
    <row r="2509">
      <c r="A2509" s="13" t="n"/>
      <c r="B2509" s="5" t="n"/>
      <c r="C2509" s="5" t="n"/>
      <c r="D2509" s="5" t="n"/>
      <c r="E2509" s="5" t="n"/>
      <c r="F2509" s="6">
        <f>IF(C2509&amp;""="","",IFERROR(INDEX('الطلاب'!$B$6:$B$505,MATCH(C2509&amp;"",'الطلاب'!$A$6:$A$505,0))&amp;"","كود غير موجود"))</f>
        <v/>
      </c>
      <c r="G2509" s="6">
        <f>IF(OR(B2509&amp;""="",C2509&amp;""=""),"",IF(COUNTIFS('الطلاب'!$A$6:$A$505,C2509&amp;"",'الطلاب'!$D$6:$D$505,B2509&amp;"")=0,"الطالب غير مسجل في المجموعة",""))</f>
        <v/>
      </c>
    </row>
    <row r="2510">
      <c r="A2510" s="13" t="n"/>
      <c r="B2510" s="5" t="n"/>
      <c r="C2510" s="5" t="n"/>
      <c r="D2510" s="5" t="n"/>
      <c r="E2510" s="5" t="n"/>
      <c r="F2510" s="6">
        <f>IF(C2510&amp;""="","",IFERROR(INDEX('الطلاب'!$B$6:$B$505,MATCH(C2510&amp;"",'الطلاب'!$A$6:$A$505,0))&amp;"","كود غير موجود"))</f>
        <v/>
      </c>
      <c r="G2510" s="6">
        <f>IF(OR(B2510&amp;""="",C2510&amp;""=""),"",IF(COUNTIFS('الطلاب'!$A$6:$A$505,C2510&amp;"",'الطلاب'!$D$6:$D$505,B2510&amp;"")=0,"الطالب غير مسجل في المجموعة",""))</f>
        <v/>
      </c>
    </row>
    <row r="2511">
      <c r="A2511" s="13" t="n"/>
      <c r="B2511" s="5" t="n"/>
      <c r="C2511" s="5" t="n"/>
      <c r="D2511" s="5" t="n"/>
      <c r="E2511" s="5" t="n"/>
      <c r="F2511" s="6">
        <f>IF(C2511&amp;""="","",IFERROR(INDEX('الطلاب'!$B$6:$B$505,MATCH(C2511&amp;"",'الطلاب'!$A$6:$A$505,0))&amp;"","كود غير موجود"))</f>
        <v/>
      </c>
      <c r="G2511" s="6">
        <f>IF(OR(B2511&amp;""="",C2511&amp;""=""),"",IF(COUNTIFS('الطلاب'!$A$6:$A$505,C2511&amp;"",'الطلاب'!$D$6:$D$505,B2511&amp;"")=0,"الطالب غير مسجل في المجموعة",""))</f>
        <v/>
      </c>
    </row>
    <row r="2512">
      <c r="A2512" s="13" t="n"/>
      <c r="B2512" s="5" t="n"/>
      <c r="C2512" s="5" t="n"/>
      <c r="D2512" s="5" t="n"/>
      <c r="E2512" s="5" t="n"/>
      <c r="F2512" s="6">
        <f>IF(C2512&amp;""="","",IFERROR(INDEX('الطلاب'!$B$6:$B$505,MATCH(C2512&amp;"",'الطلاب'!$A$6:$A$505,0))&amp;"","كود غير موجود"))</f>
        <v/>
      </c>
      <c r="G2512" s="6">
        <f>IF(OR(B2512&amp;""="",C2512&amp;""=""),"",IF(COUNTIFS('الطلاب'!$A$6:$A$505,C2512&amp;"",'الطلاب'!$D$6:$D$505,B2512&amp;"")=0,"الطالب غير مسجل في المجموعة",""))</f>
        <v/>
      </c>
    </row>
    <row r="2513">
      <c r="A2513" s="13" t="n"/>
      <c r="B2513" s="5" t="n"/>
      <c r="C2513" s="5" t="n"/>
      <c r="D2513" s="5" t="n"/>
      <c r="E2513" s="5" t="n"/>
      <c r="F2513" s="6">
        <f>IF(C2513&amp;""="","",IFERROR(INDEX('الطلاب'!$B$6:$B$505,MATCH(C2513&amp;"",'الطلاب'!$A$6:$A$505,0))&amp;"","كود غير موجود"))</f>
        <v/>
      </c>
      <c r="G2513" s="6">
        <f>IF(OR(B2513&amp;""="",C2513&amp;""=""),"",IF(COUNTIFS('الطلاب'!$A$6:$A$505,C2513&amp;"",'الطلاب'!$D$6:$D$505,B2513&amp;"")=0,"الطالب غير مسجل في المجموعة",""))</f>
        <v/>
      </c>
    </row>
    <row r="2514">
      <c r="A2514" s="13" t="n"/>
      <c r="B2514" s="5" t="n"/>
      <c r="C2514" s="5" t="n"/>
      <c r="D2514" s="5" t="n"/>
      <c r="E2514" s="5" t="n"/>
      <c r="F2514" s="6">
        <f>IF(C2514&amp;""="","",IFERROR(INDEX('الطلاب'!$B$6:$B$505,MATCH(C2514&amp;"",'الطلاب'!$A$6:$A$505,0))&amp;"","كود غير موجود"))</f>
        <v/>
      </c>
      <c r="G2514" s="6">
        <f>IF(OR(B2514&amp;""="",C2514&amp;""=""),"",IF(COUNTIFS('الطلاب'!$A$6:$A$505,C2514&amp;"",'الطلاب'!$D$6:$D$505,B2514&amp;"")=0,"الطالب غير مسجل في المجموعة",""))</f>
        <v/>
      </c>
    </row>
    <row r="2515">
      <c r="A2515" s="13" t="n"/>
      <c r="B2515" s="5" t="n"/>
      <c r="C2515" s="5" t="n"/>
      <c r="D2515" s="5" t="n"/>
      <c r="E2515" s="5" t="n"/>
      <c r="F2515" s="6">
        <f>IF(C2515&amp;""="","",IFERROR(INDEX('الطلاب'!$B$6:$B$505,MATCH(C2515&amp;"",'الطلاب'!$A$6:$A$505,0))&amp;"","كود غير موجود"))</f>
        <v/>
      </c>
      <c r="G2515" s="6">
        <f>IF(OR(B2515&amp;""="",C2515&amp;""=""),"",IF(COUNTIFS('الطلاب'!$A$6:$A$505,C2515&amp;"",'الطلاب'!$D$6:$D$505,B2515&amp;"")=0,"الطالب غير مسجل في المجموعة",""))</f>
        <v/>
      </c>
    </row>
    <row r="2516">
      <c r="A2516" s="13" t="n"/>
      <c r="B2516" s="5" t="n"/>
      <c r="C2516" s="5" t="n"/>
      <c r="D2516" s="5" t="n"/>
      <c r="E2516" s="5" t="n"/>
      <c r="F2516" s="6">
        <f>IF(C2516&amp;""="","",IFERROR(INDEX('الطلاب'!$B$6:$B$505,MATCH(C2516&amp;"",'الطلاب'!$A$6:$A$505,0))&amp;"","كود غير موجود"))</f>
        <v/>
      </c>
      <c r="G2516" s="6">
        <f>IF(OR(B2516&amp;""="",C2516&amp;""=""),"",IF(COUNTIFS('الطلاب'!$A$6:$A$505,C2516&amp;"",'الطلاب'!$D$6:$D$505,B2516&amp;"")=0,"الطالب غير مسجل في المجموعة",""))</f>
        <v/>
      </c>
    </row>
    <row r="2517">
      <c r="A2517" s="13" t="n"/>
      <c r="B2517" s="5" t="n"/>
      <c r="C2517" s="5" t="n"/>
      <c r="D2517" s="5" t="n"/>
      <c r="E2517" s="5" t="n"/>
      <c r="F2517" s="6">
        <f>IF(C2517&amp;""="","",IFERROR(INDEX('الطلاب'!$B$6:$B$505,MATCH(C2517&amp;"",'الطلاب'!$A$6:$A$505,0))&amp;"","كود غير موجود"))</f>
        <v/>
      </c>
      <c r="G2517" s="6">
        <f>IF(OR(B2517&amp;""="",C2517&amp;""=""),"",IF(COUNTIFS('الطلاب'!$A$6:$A$505,C2517&amp;"",'الطلاب'!$D$6:$D$505,B2517&amp;"")=0,"الطالب غير مسجل في المجموعة",""))</f>
        <v/>
      </c>
    </row>
    <row r="2518">
      <c r="A2518" s="13" t="n"/>
      <c r="B2518" s="5" t="n"/>
      <c r="C2518" s="5" t="n"/>
      <c r="D2518" s="5" t="n"/>
      <c r="E2518" s="5" t="n"/>
      <c r="F2518" s="6">
        <f>IF(C2518&amp;""="","",IFERROR(INDEX('الطلاب'!$B$6:$B$505,MATCH(C2518&amp;"",'الطلاب'!$A$6:$A$505,0))&amp;"","كود غير موجود"))</f>
        <v/>
      </c>
      <c r="G2518" s="6">
        <f>IF(OR(B2518&amp;""="",C2518&amp;""=""),"",IF(COUNTIFS('الطلاب'!$A$6:$A$505,C2518&amp;"",'الطلاب'!$D$6:$D$505,B2518&amp;"")=0,"الطالب غير مسجل في المجموعة",""))</f>
        <v/>
      </c>
    </row>
    <row r="2519">
      <c r="A2519" s="13" t="n"/>
      <c r="B2519" s="5" t="n"/>
      <c r="C2519" s="5" t="n"/>
      <c r="D2519" s="5" t="n"/>
      <c r="E2519" s="5" t="n"/>
      <c r="F2519" s="6">
        <f>IF(C2519&amp;""="","",IFERROR(INDEX('الطلاب'!$B$6:$B$505,MATCH(C2519&amp;"",'الطلاب'!$A$6:$A$505,0))&amp;"","كود غير موجود"))</f>
        <v/>
      </c>
      <c r="G2519" s="6">
        <f>IF(OR(B2519&amp;""="",C2519&amp;""=""),"",IF(COUNTIFS('الطلاب'!$A$6:$A$505,C2519&amp;"",'الطلاب'!$D$6:$D$505,B2519&amp;"")=0,"الطالب غير مسجل في المجموعة",""))</f>
        <v/>
      </c>
    </row>
    <row r="2520">
      <c r="A2520" s="13" t="n"/>
      <c r="B2520" s="5" t="n"/>
      <c r="C2520" s="5" t="n"/>
      <c r="D2520" s="5" t="n"/>
      <c r="E2520" s="5" t="n"/>
      <c r="F2520" s="6">
        <f>IF(C2520&amp;""="","",IFERROR(INDEX('الطلاب'!$B$6:$B$505,MATCH(C2520&amp;"",'الطلاب'!$A$6:$A$505,0))&amp;"","كود غير موجود"))</f>
        <v/>
      </c>
      <c r="G2520" s="6">
        <f>IF(OR(B2520&amp;""="",C2520&amp;""=""),"",IF(COUNTIFS('الطلاب'!$A$6:$A$505,C2520&amp;"",'الطلاب'!$D$6:$D$505,B2520&amp;"")=0,"الطالب غير مسجل في المجموعة",""))</f>
        <v/>
      </c>
    </row>
    <row r="2521">
      <c r="A2521" s="13" t="n"/>
      <c r="B2521" s="5" t="n"/>
      <c r="C2521" s="5" t="n"/>
      <c r="D2521" s="5" t="n"/>
      <c r="E2521" s="5" t="n"/>
      <c r="F2521" s="6">
        <f>IF(C2521&amp;""="","",IFERROR(INDEX('الطلاب'!$B$6:$B$505,MATCH(C2521&amp;"",'الطلاب'!$A$6:$A$505,0))&amp;"","كود غير موجود"))</f>
        <v/>
      </c>
      <c r="G2521" s="6">
        <f>IF(OR(B2521&amp;""="",C2521&amp;""=""),"",IF(COUNTIFS('الطلاب'!$A$6:$A$505,C2521&amp;"",'الطلاب'!$D$6:$D$505,B2521&amp;"")=0,"الطالب غير مسجل في المجموعة",""))</f>
        <v/>
      </c>
    </row>
    <row r="2522">
      <c r="A2522" s="13" t="n"/>
      <c r="B2522" s="5" t="n"/>
      <c r="C2522" s="5" t="n"/>
      <c r="D2522" s="5" t="n"/>
      <c r="E2522" s="5" t="n"/>
      <c r="F2522" s="6">
        <f>IF(C2522&amp;""="","",IFERROR(INDEX('الطلاب'!$B$6:$B$505,MATCH(C2522&amp;"",'الطلاب'!$A$6:$A$505,0))&amp;"","كود غير موجود"))</f>
        <v/>
      </c>
      <c r="G2522" s="6">
        <f>IF(OR(B2522&amp;""="",C2522&amp;""=""),"",IF(COUNTIFS('الطلاب'!$A$6:$A$505,C2522&amp;"",'الطلاب'!$D$6:$D$505,B2522&amp;"")=0,"الطالب غير مسجل في المجموعة",""))</f>
        <v/>
      </c>
    </row>
    <row r="2523">
      <c r="A2523" s="13" t="n"/>
      <c r="B2523" s="5" t="n"/>
      <c r="C2523" s="5" t="n"/>
      <c r="D2523" s="5" t="n"/>
      <c r="E2523" s="5" t="n"/>
      <c r="F2523" s="6">
        <f>IF(C2523&amp;""="","",IFERROR(INDEX('الطلاب'!$B$6:$B$505,MATCH(C2523&amp;"",'الطلاب'!$A$6:$A$505,0))&amp;"","كود غير موجود"))</f>
        <v/>
      </c>
      <c r="G2523" s="6">
        <f>IF(OR(B2523&amp;""="",C2523&amp;""=""),"",IF(COUNTIFS('الطلاب'!$A$6:$A$505,C2523&amp;"",'الطلاب'!$D$6:$D$505,B2523&amp;"")=0,"الطالب غير مسجل في المجموعة",""))</f>
        <v/>
      </c>
    </row>
    <row r="2524">
      <c r="A2524" s="13" t="n"/>
      <c r="B2524" s="5" t="n"/>
      <c r="C2524" s="5" t="n"/>
      <c r="D2524" s="5" t="n"/>
      <c r="E2524" s="5" t="n"/>
      <c r="F2524" s="6">
        <f>IF(C2524&amp;""="","",IFERROR(INDEX('الطلاب'!$B$6:$B$505,MATCH(C2524&amp;"",'الطلاب'!$A$6:$A$505,0))&amp;"","كود غير موجود"))</f>
        <v/>
      </c>
      <c r="G2524" s="6">
        <f>IF(OR(B2524&amp;""="",C2524&amp;""=""),"",IF(COUNTIFS('الطلاب'!$A$6:$A$505,C2524&amp;"",'الطلاب'!$D$6:$D$505,B2524&amp;"")=0,"الطالب غير مسجل في المجموعة",""))</f>
        <v/>
      </c>
    </row>
    <row r="2525">
      <c r="A2525" s="13" t="n"/>
      <c r="B2525" s="5" t="n"/>
      <c r="C2525" s="5" t="n"/>
      <c r="D2525" s="5" t="n"/>
      <c r="E2525" s="5" t="n"/>
      <c r="F2525" s="6">
        <f>IF(C2525&amp;""="","",IFERROR(INDEX('الطلاب'!$B$6:$B$505,MATCH(C2525&amp;"",'الطلاب'!$A$6:$A$505,0))&amp;"","كود غير موجود"))</f>
        <v/>
      </c>
      <c r="G2525" s="6">
        <f>IF(OR(B2525&amp;""="",C2525&amp;""=""),"",IF(COUNTIFS('الطلاب'!$A$6:$A$505,C2525&amp;"",'الطلاب'!$D$6:$D$505,B2525&amp;"")=0,"الطالب غير مسجل في المجموعة",""))</f>
        <v/>
      </c>
    </row>
    <row r="2526">
      <c r="A2526" s="13" t="n"/>
      <c r="B2526" s="5" t="n"/>
      <c r="C2526" s="5" t="n"/>
      <c r="D2526" s="5" t="n"/>
      <c r="E2526" s="5" t="n"/>
      <c r="F2526" s="6">
        <f>IF(C2526&amp;""="","",IFERROR(INDEX('الطلاب'!$B$6:$B$505,MATCH(C2526&amp;"",'الطلاب'!$A$6:$A$505,0))&amp;"","كود غير موجود"))</f>
        <v/>
      </c>
      <c r="G2526" s="6">
        <f>IF(OR(B2526&amp;""="",C2526&amp;""=""),"",IF(COUNTIFS('الطلاب'!$A$6:$A$505,C2526&amp;"",'الطلاب'!$D$6:$D$505,B2526&amp;"")=0,"الطالب غير مسجل في المجموعة",""))</f>
        <v/>
      </c>
    </row>
    <row r="2527">
      <c r="A2527" s="13" t="n"/>
      <c r="B2527" s="5" t="n"/>
      <c r="C2527" s="5" t="n"/>
      <c r="D2527" s="5" t="n"/>
      <c r="E2527" s="5" t="n"/>
      <c r="F2527" s="6">
        <f>IF(C2527&amp;""="","",IFERROR(INDEX('الطلاب'!$B$6:$B$505,MATCH(C2527&amp;"",'الطلاب'!$A$6:$A$505,0))&amp;"","كود غير موجود"))</f>
        <v/>
      </c>
      <c r="G2527" s="6">
        <f>IF(OR(B2527&amp;""="",C2527&amp;""=""),"",IF(COUNTIFS('الطلاب'!$A$6:$A$505,C2527&amp;"",'الطلاب'!$D$6:$D$505,B2527&amp;"")=0,"الطالب غير مسجل في المجموعة",""))</f>
        <v/>
      </c>
    </row>
    <row r="2528">
      <c r="A2528" s="13" t="n"/>
      <c r="B2528" s="5" t="n"/>
      <c r="C2528" s="5" t="n"/>
      <c r="D2528" s="5" t="n"/>
      <c r="E2528" s="5" t="n"/>
      <c r="F2528" s="6">
        <f>IF(C2528&amp;""="","",IFERROR(INDEX('الطلاب'!$B$6:$B$505,MATCH(C2528&amp;"",'الطلاب'!$A$6:$A$505,0))&amp;"","كود غير موجود"))</f>
        <v/>
      </c>
      <c r="G2528" s="6">
        <f>IF(OR(B2528&amp;""="",C2528&amp;""=""),"",IF(COUNTIFS('الطلاب'!$A$6:$A$505,C2528&amp;"",'الطلاب'!$D$6:$D$505,B2528&amp;"")=0,"الطالب غير مسجل في المجموعة",""))</f>
        <v/>
      </c>
    </row>
    <row r="2529">
      <c r="A2529" s="13" t="n"/>
      <c r="B2529" s="5" t="n"/>
      <c r="C2529" s="5" t="n"/>
      <c r="D2529" s="5" t="n"/>
      <c r="E2529" s="5" t="n"/>
      <c r="F2529" s="6">
        <f>IF(C2529&amp;""="","",IFERROR(INDEX('الطلاب'!$B$6:$B$505,MATCH(C2529&amp;"",'الطلاب'!$A$6:$A$505,0))&amp;"","كود غير موجود"))</f>
        <v/>
      </c>
      <c r="G2529" s="6">
        <f>IF(OR(B2529&amp;""="",C2529&amp;""=""),"",IF(COUNTIFS('الطلاب'!$A$6:$A$505,C2529&amp;"",'الطلاب'!$D$6:$D$505,B2529&amp;"")=0,"الطالب غير مسجل في المجموعة",""))</f>
        <v/>
      </c>
    </row>
    <row r="2530">
      <c r="A2530" s="13" t="n"/>
      <c r="B2530" s="5" t="n"/>
      <c r="C2530" s="5" t="n"/>
      <c r="D2530" s="5" t="n"/>
      <c r="E2530" s="5" t="n"/>
      <c r="F2530" s="6">
        <f>IF(C2530&amp;""="","",IFERROR(INDEX('الطلاب'!$B$6:$B$505,MATCH(C2530&amp;"",'الطلاب'!$A$6:$A$505,0))&amp;"","كود غير موجود"))</f>
        <v/>
      </c>
      <c r="G2530" s="6">
        <f>IF(OR(B2530&amp;""="",C2530&amp;""=""),"",IF(COUNTIFS('الطلاب'!$A$6:$A$505,C2530&amp;"",'الطلاب'!$D$6:$D$505,B2530&amp;"")=0,"الطالب غير مسجل في المجموعة",""))</f>
        <v/>
      </c>
    </row>
    <row r="2531">
      <c r="A2531" s="13" t="n"/>
      <c r="B2531" s="5" t="n"/>
      <c r="C2531" s="5" t="n"/>
      <c r="D2531" s="5" t="n"/>
      <c r="E2531" s="5" t="n"/>
      <c r="F2531" s="6">
        <f>IF(C2531&amp;""="","",IFERROR(INDEX('الطلاب'!$B$6:$B$505,MATCH(C2531&amp;"",'الطلاب'!$A$6:$A$505,0))&amp;"","كود غير موجود"))</f>
        <v/>
      </c>
      <c r="G2531" s="6">
        <f>IF(OR(B2531&amp;""="",C2531&amp;""=""),"",IF(COUNTIFS('الطلاب'!$A$6:$A$505,C2531&amp;"",'الطلاب'!$D$6:$D$505,B2531&amp;"")=0,"الطالب غير مسجل في المجموعة",""))</f>
        <v/>
      </c>
    </row>
    <row r="2532">
      <c r="A2532" s="13" t="n"/>
      <c r="B2532" s="5" t="n"/>
      <c r="C2532" s="5" t="n"/>
      <c r="D2532" s="5" t="n"/>
      <c r="E2532" s="5" t="n"/>
      <c r="F2532" s="6">
        <f>IF(C2532&amp;""="","",IFERROR(INDEX('الطلاب'!$B$6:$B$505,MATCH(C2532&amp;"",'الطلاب'!$A$6:$A$505,0))&amp;"","كود غير موجود"))</f>
        <v/>
      </c>
      <c r="G2532" s="6">
        <f>IF(OR(B2532&amp;""="",C2532&amp;""=""),"",IF(COUNTIFS('الطلاب'!$A$6:$A$505,C2532&amp;"",'الطلاب'!$D$6:$D$505,B2532&amp;"")=0,"الطالب غير مسجل في المجموعة",""))</f>
        <v/>
      </c>
    </row>
    <row r="2533">
      <c r="A2533" s="13" t="n"/>
      <c r="B2533" s="5" t="n"/>
      <c r="C2533" s="5" t="n"/>
      <c r="D2533" s="5" t="n"/>
      <c r="E2533" s="5" t="n"/>
      <c r="F2533" s="6">
        <f>IF(C2533&amp;""="","",IFERROR(INDEX('الطلاب'!$B$6:$B$505,MATCH(C2533&amp;"",'الطلاب'!$A$6:$A$505,0))&amp;"","كود غير موجود"))</f>
        <v/>
      </c>
      <c r="G2533" s="6">
        <f>IF(OR(B2533&amp;""="",C2533&amp;""=""),"",IF(COUNTIFS('الطلاب'!$A$6:$A$505,C2533&amp;"",'الطلاب'!$D$6:$D$505,B2533&amp;"")=0,"الطالب غير مسجل في المجموعة",""))</f>
        <v/>
      </c>
    </row>
    <row r="2534">
      <c r="A2534" s="13" t="n"/>
      <c r="B2534" s="5" t="n"/>
      <c r="C2534" s="5" t="n"/>
      <c r="D2534" s="5" t="n"/>
      <c r="E2534" s="5" t="n"/>
      <c r="F2534" s="6">
        <f>IF(C2534&amp;""="","",IFERROR(INDEX('الطلاب'!$B$6:$B$505,MATCH(C2534&amp;"",'الطلاب'!$A$6:$A$505,0))&amp;"","كود غير موجود"))</f>
        <v/>
      </c>
      <c r="G2534" s="6">
        <f>IF(OR(B2534&amp;""="",C2534&amp;""=""),"",IF(COUNTIFS('الطلاب'!$A$6:$A$505,C2534&amp;"",'الطلاب'!$D$6:$D$505,B2534&amp;"")=0,"الطالب غير مسجل في المجموعة",""))</f>
        <v/>
      </c>
    </row>
    <row r="2535">
      <c r="A2535" s="13" t="n"/>
      <c r="B2535" s="5" t="n"/>
      <c r="C2535" s="5" t="n"/>
      <c r="D2535" s="5" t="n"/>
      <c r="E2535" s="5" t="n"/>
      <c r="F2535" s="6">
        <f>IF(C2535&amp;""="","",IFERROR(INDEX('الطلاب'!$B$6:$B$505,MATCH(C2535&amp;"",'الطلاب'!$A$6:$A$505,0))&amp;"","كود غير موجود"))</f>
        <v/>
      </c>
      <c r="G2535" s="6">
        <f>IF(OR(B2535&amp;""="",C2535&amp;""=""),"",IF(COUNTIFS('الطلاب'!$A$6:$A$505,C2535&amp;"",'الطلاب'!$D$6:$D$505,B2535&amp;"")=0,"الطالب غير مسجل في المجموعة",""))</f>
        <v/>
      </c>
    </row>
    <row r="2536">
      <c r="A2536" s="13" t="n"/>
      <c r="B2536" s="5" t="n"/>
      <c r="C2536" s="5" t="n"/>
      <c r="D2536" s="5" t="n"/>
      <c r="E2536" s="5" t="n"/>
      <c r="F2536" s="6">
        <f>IF(C2536&amp;""="","",IFERROR(INDEX('الطلاب'!$B$6:$B$505,MATCH(C2536&amp;"",'الطلاب'!$A$6:$A$505,0))&amp;"","كود غير موجود"))</f>
        <v/>
      </c>
      <c r="G2536" s="6">
        <f>IF(OR(B2536&amp;""="",C2536&amp;""=""),"",IF(COUNTIFS('الطلاب'!$A$6:$A$505,C2536&amp;"",'الطلاب'!$D$6:$D$505,B2536&amp;"")=0,"الطالب غير مسجل في المجموعة",""))</f>
        <v/>
      </c>
    </row>
    <row r="2537">
      <c r="A2537" s="13" t="n"/>
      <c r="B2537" s="5" t="n"/>
      <c r="C2537" s="5" t="n"/>
      <c r="D2537" s="5" t="n"/>
      <c r="E2537" s="5" t="n"/>
      <c r="F2537" s="6">
        <f>IF(C2537&amp;""="","",IFERROR(INDEX('الطلاب'!$B$6:$B$505,MATCH(C2537&amp;"",'الطلاب'!$A$6:$A$505,0))&amp;"","كود غير موجود"))</f>
        <v/>
      </c>
      <c r="G2537" s="6">
        <f>IF(OR(B2537&amp;""="",C2537&amp;""=""),"",IF(COUNTIFS('الطلاب'!$A$6:$A$505,C2537&amp;"",'الطلاب'!$D$6:$D$505,B2537&amp;"")=0,"الطالب غير مسجل في المجموعة",""))</f>
        <v/>
      </c>
    </row>
    <row r="2538">
      <c r="A2538" s="13" t="n"/>
      <c r="B2538" s="5" t="n"/>
      <c r="C2538" s="5" t="n"/>
      <c r="D2538" s="5" t="n"/>
      <c r="E2538" s="5" t="n"/>
      <c r="F2538" s="6">
        <f>IF(C2538&amp;""="","",IFERROR(INDEX('الطلاب'!$B$6:$B$505,MATCH(C2538&amp;"",'الطلاب'!$A$6:$A$505,0))&amp;"","كود غير موجود"))</f>
        <v/>
      </c>
      <c r="G2538" s="6">
        <f>IF(OR(B2538&amp;""="",C2538&amp;""=""),"",IF(COUNTIFS('الطلاب'!$A$6:$A$505,C2538&amp;"",'الطلاب'!$D$6:$D$505,B2538&amp;"")=0,"الطالب غير مسجل في المجموعة",""))</f>
        <v/>
      </c>
    </row>
    <row r="2539">
      <c r="A2539" s="13" t="n"/>
      <c r="B2539" s="5" t="n"/>
      <c r="C2539" s="5" t="n"/>
      <c r="D2539" s="5" t="n"/>
      <c r="E2539" s="5" t="n"/>
      <c r="F2539" s="6">
        <f>IF(C2539&amp;""="","",IFERROR(INDEX('الطلاب'!$B$6:$B$505,MATCH(C2539&amp;"",'الطلاب'!$A$6:$A$505,0))&amp;"","كود غير موجود"))</f>
        <v/>
      </c>
      <c r="G2539" s="6">
        <f>IF(OR(B2539&amp;""="",C2539&amp;""=""),"",IF(COUNTIFS('الطلاب'!$A$6:$A$505,C2539&amp;"",'الطلاب'!$D$6:$D$505,B2539&amp;"")=0,"الطالب غير مسجل في المجموعة",""))</f>
        <v/>
      </c>
    </row>
    <row r="2540">
      <c r="A2540" s="13" t="n"/>
      <c r="B2540" s="5" t="n"/>
      <c r="C2540" s="5" t="n"/>
      <c r="D2540" s="5" t="n"/>
      <c r="E2540" s="5" t="n"/>
      <c r="F2540" s="6">
        <f>IF(C2540&amp;""="","",IFERROR(INDEX('الطلاب'!$B$6:$B$505,MATCH(C2540&amp;"",'الطلاب'!$A$6:$A$505,0))&amp;"","كود غير موجود"))</f>
        <v/>
      </c>
      <c r="G2540" s="6">
        <f>IF(OR(B2540&amp;""="",C2540&amp;""=""),"",IF(COUNTIFS('الطلاب'!$A$6:$A$505,C2540&amp;"",'الطلاب'!$D$6:$D$505,B2540&amp;"")=0,"الطالب غير مسجل في المجموعة",""))</f>
        <v/>
      </c>
    </row>
    <row r="2541">
      <c r="A2541" s="13" t="n"/>
      <c r="B2541" s="5" t="n"/>
      <c r="C2541" s="5" t="n"/>
      <c r="D2541" s="5" t="n"/>
      <c r="E2541" s="5" t="n"/>
      <c r="F2541" s="6">
        <f>IF(C2541&amp;""="","",IFERROR(INDEX('الطلاب'!$B$6:$B$505,MATCH(C2541&amp;"",'الطلاب'!$A$6:$A$505,0))&amp;"","كود غير موجود"))</f>
        <v/>
      </c>
      <c r="G2541" s="6">
        <f>IF(OR(B2541&amp;""="",C2541&amp;""=""),"",IF(COUNTIFS('الطلاب'!$A$6:$A$505,C2541&amp;"",'الطلاب'!$D$6:$D$505,B2541&amp;"")=0,"الطالب غير مسجل في المجموعة",""))</f>
        <v/>
      </c>
    </row>
    <row r="2542">
      <c r="A2542" s="13" t="n"/>
      <c r="B2542" s="5" t="n"/>
      <c r="C2542" s="5" t="n"/>
      <c r="D2542" s="5" t="n"/>
      <c r="E2542" s="5" t="n"/>
      <c r="F2542" s="6">
        <f>IF(C2542&amp;""="","",IFERROR(INDEX('الطلاب'!$B$6:$B$505,MATCH(C2542&amp;"",'الطلاب'!$A$6:$A$505,0))&amp;"","كود غير موجود"))</f>
        <v/>
      </c>
      <c r="G2542" s="6">
        <f>IF(OR(B2542&amp;""="",C2542&amp;""=""),"",IF(COUNTIFS('الطلاب'!$A$6:$A$505,C2542&amp;"",'الطلاب'!$D$6:$D$505,B2542&amp;"")=0,"الطالب غير مسجل في المجموعة",""))</f>
        <v/>
      </c>
    </row>
    <row r="2543">
      <c r="A2543" s="13" t="n"/>
      <c r="B2543" s="5" t="n"/>
      <c r="C2543" s="5" t="n"/>
      <c r="D2543" s="5" t="n"/>
      <c r="E2543" s="5" t="n"/>
      <c r="F2543" s="6">
        <f>IF(C2543&amp;""="","",IFERROR(INDEX('الطلاب'!$B$6:$B$505,MATCH(C2543&amp;"",'الطلاب'!$A$6:$A$505,0))&amp;"","كود غير موجود"))</f>
        <v/>
      </c>
      <c r="G2543" s="6">
        <f>IF(OR(B2543&amp;""="",C2543&amp;""=""),"",IF(COUNTIFS('الطلاب'!$A$6:$A$505,C2543&amp;"",'الطلاب'!$D$6:$D$505,B2543&amp;"")=0,"الطالب غير مسجل في المجموعة",""))</f>
        <v/>
      </c>
    </row>
    <row r="2544">
      <c r="A2544" s="13" t="n"/>
      <c r="B2544" s="5" t="n"/>
      <c r="C2544" s="5" t="n"/>
      <c r="D2544" s="5" t="n"/>
      <c r="E2544" s="5" t="n"/>
      <c r="F2544" s="6">
        <f>IF(C2544&amp;""="","",IFERROR(INDEX('الطلاب'!$B$6:$B$505,MATCH(C2544&amp;"",'الطلاب'!$A$6:$A$505,0))&amp;"","كود غير موجود"))</f>
        <v/>
      </c>
      <c r="G2544" s="6">
        <f>IF(OR(B2544&amp;""="",C2544&amp;""=""),"",IF(COUNTIFS('الطلاب'!$A$6:$A$505,C2544&amp;"",'الطلاب'!$D$6:$D$505,B2544&amp;"")=0,"الطالب غير مسجل في المجموعة",""))</f>
        <v/>
      </c>
    </row>
    <row r="2545">
      <c r="A2545" s="13" t="n"/>
      <c r="B2545" s="5" t="n"/>
      <c r="C2545" s="5" t="n"/>
      <c r="D2545" s="5" t="n"/>
      <c r="E2545" s="5" t="n"/>
      <c r="F2545" s="6">
        <f>IF(C2545&amp;""="","",IFERROR(INDEX('الطلاب'!$B$6:$B$505,MATCH(C2545&amp;"",'الطلاب'!$A$6:$A$505,0))&amp;"","كود غير موجود"))</f>
        <v/>
      </c>
      <c r="G2545" s="6">
        <f>IF(OR(B2545&amp;""="",C2545&amp;""=""),"",IF(COUNTIFS('الطلاب'!$A$6:$A$505,C2545&amp;"",'الطلاب'!$D$6:$D$505,B2545&amp;"")=0,"الطالب غير مسجل في المجموعة",""))</f>
        <v/>
      </c>
    </row>
    <row r="2546">
      <c r="A2546" s="13" t="n"/>
      <c r="B2546" s="5" t="n"/>
      <c r="C2546" s="5" t="n"/>
      <c r="D2546" s="5" t="n"/>
      <c r="E2546" s="5" t="n"/>
      <c r="F2546" s="6">
        <f>IF(C2546&amp;""="","",IFERROR(INDEX('الطلاب'!$B$6:$B$505,MATCH(C2546&amp;"",'الطلاب'!$A$6:$A$505,0))&amp;"","كود غير موجود"))</f>
        <v/>
      </c>
      <c r="G2546" s="6">
        <f>IF(OR(B2546&amp;""="",C2546&amp;""=""),"",IF(COUNTIFS('الطلاب'!$A$6:$A$505,C2546&amp;"",'الطلاب'!$D$6:$D$505,B2546&amp;"")=0,"الطالب غير مسجل في المجموعة",""))</f>
        <v/>
      </c>
    </row>
    <row r="2547">
      <c r="A2547" s="13" t="n"/>
      <c r="B2547" s="5" t="n"/>
      <c r="C2547" s="5" t="n"/>
      <c r="D2547" s="5" t="n"/>
      <c r="E2547" s="5" t="n"/>
      <c r="F2547" s="6">
        <f>IF(C2547&amp;""="","",IFERROR(INDEX('الطلاب'!$B$6:$B$505,MATCH(C2547&amp;"",'الطلاب'!$A$6:$A$505,0))&amp;"","كود غير موجود"))</f>
        <v/>
      </c>
      <c r="G2547" s="6">
        <f>IF(OR(B2547&amp;""="",C2547&amp;""=""),"",IF(COUNTIFS('الطلاب'!$A$6:$A$505,C2547&amp;"",'الطلاب'!$D$6:$D$505,B2547&amp;"")=0,"الطالب غير مسجل في المجموعة",""))</f>
        <v/>
      </c>
    </row>
    <row r="2548">
      <c r="A2548" s="13" t="n"/>
      <c r="B2548" s="5" t="n"/>
      <c r="C2548" s="5" t="n"/>
      <c r="D2548" s="5" t="n"/>
      <c r="E2548" s="5" t="n"/>
      <c r="F2548" s="6">
        <f>IF(C2548&amp;""="","",IFERROR(INDEX('الطلاب'!$B$6:$B$505,MATCH(C2548&amp;"",'الطلاب'!$A$6:$A$505,0))&amp;"","كود غير موجود"))</f>
        <v/>
      </c>
      <c r="G2548" s="6">
        <f>IF(OR(B2548&amp;""="",C2548&amp;""=""),"",IF(COUNTIFS('الطلاب'!$A$6:$A$505,C2548&amp;"",'الطلاب'!$D$6:$D$505,B2548&amp;"")=0,"الطالب غير مسجل في المجموعة",""))</f>
        <v/>
      </c>
    </row>
    <row r="2549">
      <c r="A2549" s="13" t="n"/>
      <c r="B2549" s="5" t="n"/>
      <c r="C2549" s="5" t="n"/>
      <c r="D2549" s="5" t="n"/>
      <c r="E2549" s="5" t="n"/>
      <c r="F2549" s="6">
        <f>IF(C2549&amp;""="","",IFERROR(INDEX('الطلاب'!$B$6:$B$505,MATCH(C2549&amp;"",'الطلاب'!$A$6:$A$505,0))&amp;"","كود غير موجود"))</f>
        <v/>
      </c>
      <c r="G2549" s="6">
        <f>IF(OR(B2549&amp;""="",C2549&amp;""=""),"",IF(COUNTIFS('الطلاب'!$A$6:$A$505,C2549&amp;"",'الطلاب'!$D$6:$D$505,B2549&amp;"")=0,"الطالب غير مسجل في المجموعة",""))</f>
        <v/>
      </c>
    </row>
    <row r="2550">
      <c r="A2550" s="13" t="n"/>
      <c r="B2550" s="5" t="n"/>
      <c r="C2550" s="5" t="n"/>
      <c r="D2550" s="5" t="n"/>
      <c r="E2550" s="5" t="n"/>
      <c r="F2550" s="6">
        <f>IF(C2550&amp;""="","",IFERROR(INDEX('الطلاب'!$B$6:$B$505,MATCH(C2550&amp;"",'الطلاب'!$A$6:$A$505,0))&amp;"","كود غير موجود"))</f>
        <v/>
      </c>
      <c r="G2550" s="6">
        <f>IF(OR(B2550&amp;""="",C2550&amp;""=""),"",IF(COUNTIFS('الطلاب'!$A$6:$A$505,C2550&amp;"",'الطلاب'!$D$6:$D$505,B2550&amp;"")=0,"الطالب غير مسجل في المجموعة",""))</f>
        <v/>
      </c>
    </row>
    <row r="2551">
      <c r="A2551" s="13" t="n"/>
      <c r="B2551" s="5" t="n"/>
      <c r="C2551" s="5" t="n"/>
      <c r="D2551" s="5" t="n"/>
      <c r="E2551" s="5" t="n"/>
      <c r="F2551" s="6">
        <f>IF(C2551&amp;""="","",IFERROR(INDEX('الطلاب'!$B$6:$B$505,MATCH(C2551&amp;"",'الطلاب'!$A$6:$A$505,0))&amp;"","كود غير موجود"))</f>
        <v/>
      </c>
      <c r="G2551" s="6">
        <f>IF(OR(B2551&amp;""="",C2551&amp;""=""),"",IF(COUNTIFS('الطلاب'!$A$6:$A$505,C2551&amp;"",'الطلاب'!$D$6:$D$505,B2551&amp;"")=0,"الطالب غير مسجل في المجموعة",""))</f>
        <v/>
      </c>
    </row>
    <row r="2552">
      <c r="A2552" s="13" t="n"/>
      <c r="B2552" s="5" t="n"/>
      <c r="C2552" s="5" t="n"/>
      <c r="D2552" s="5" t="n"/>
      <c r="E2552" s="5" t="n"/>
      <c r="F2552" s="6">
        <f>IF(C2552&amp;""="","",IFERROR(INDEX('الطلاب'!$B$6:$B$505,MATCH(C2552&amp;"",'الطلاب'!$A$6:$A$505,0))&amp;"","كود غير موجود"))</f>
        <v/>
      </c>
      <c r="G2552" s="6">
        <f>IF(OR(B2552&amp;""="",C2552&amp;""=""),"",IF(COUNTIFS('الطلاب'!$A$6:$A$505,C2552&amp;"",'الطلاب'!$D$6:$D$505,B2552&amp;"")=0,"الطالب غير مسجل في المجموعة",""))</f>
        <v/>
      </c>
    </row>
    <row r="2553">
      <c r="A2553" s="13" t="n"/>
      <c r="B2553" s="5" t="n"/>
      <c r="C2553" s="5" t="n"/>
      <c r="D2553" s="5" t="n"/>
      <c r="E2553" s="5" t="n"/>
      <c r="F2553" s="6">
        <f>IF(C2553&amp;""="","",IFERROR(INDEX('الطلاب'!$B$6:$B$505,MATCH(C2553&amp;"",'الطلاب'!$A$6:$A$505,0))&amp;"","كود غير موجود"))</f>
        <v/>
      </c>
      <c r="G2553" s="6">
        <f>IF(OR(B2553&amp;""="",C2553&amp;""=""),"",IF(COUNTIFS('الطلاب'!$A$6:$A$505,C2553&amp;"",'الطلاب'!$D$6:$D$505,B2553&amp;"")=0,"الطالب غير مسجل في المجموعة",""))</f>
        <v/>
      </c>
    </row>
    <row r="2554">
      <c r="A2554" s="13" t="n"/>
      <c r="B2554" s="5" t="n"/>
      <c r="C2554" s="5" t="n"/>
      <c r="D2554" s="5" t="n"/>
      <c r="E2554" s="5" t="n"/>
      <c r="F2554" s="6">
        <f>IF(C2554&amp;""="","",IFERROR(INDEX('الطلاب'!$B$6:$B$505,MATCH(C2554&amp;"",'الطلاب'!$A$6:$A$505,0))&amp;"","كود غير موجود"))</f>
        <v/>
      </c>
      <c r="G2554" s="6">
        <f>IF(OR(B2554&amp;""="",C2554&amp;""=""),"",IF(COUNTIFS('الطلاب'!$A$6:$A$505,C2554&amp;"",'الطلاب'!$D$6:$D$505,B2554&amp;"")=0,"الطالب غير مسجل في المجموعة",""))</f>
        <v/>
      </c>
    </row>
    <row r="2555">
      <c r="A2555" s="13" t="n"/>
      <c r="B2555" s="5" t="n"/>
      <c r="C2555" s="5" t="n"/>
      <c r="D2555" s="5" t="n"/>
      <c r="E2555" s="5" t="n"/>
      <c r="F2555" s="6">
        <f>IF(C2555&amp;""="","",IFERROR(INDEX('الطلاب'!$B$6:$B$505,MATCH(C2555&amp;"",'الطلاب'!$A$6:$A$505,0))&amp;"","كود غير موجود"))</f>
        <v/>
      </c>
      <c r="G2555" s="6">
        <f>IF(OR(B2555&amp;""="",C2555&amp;""=""),"",IF(COUNTIFS('الطلاب'!$A$6:$A$505,C2555&amp;"",'الطلاب'!$D$6:$D$505,B2555&amp;"")=0,"الطالب غير مسجل في المجموعة",""))</f>
        <v/>
      </c>
    </row>
    <row r="2556">
      <c r="A2556" s="13" t="n"/>
      <c r="B2556" s="5" t="n"/>
      <c r="C2556" s="5" t="n"/>
      <c r="D2556" s="5" t="n"/>
      <c r="E2556" s="5" t="n"/>
      <c r="F2556" s="6">
        <f>IF(C2556&amp;""="","",IFERROR(INDEX('الطلاب'!$B$6:$B$505,MATCH(C2556&amp;"",'الطلاب'!$A$6:$A$505,0))&amp;"","كود غير موجود"))</f>
        <v/>
      </c>
      <c r="G2556" s="6">
        <f>IF(OR(B2556&amp;""="",C2556&amp;""=""),"",IF(COUNTIFS('الطلاب'!$A$6:$A$505,C2556&amp;"",'الطلاب'!$D$6:$D$505,B2556&amp;"")=0,"الطالب غير مسجل في المجموعة",""))</f>
        <v/>
      </c>
    </row>
    <row r="2557">
      <c r="A2557" s="13" t="n"/>
      <c r="B2557" s="5" t="n"/>
      <c r="C2557" s="5" t="n"/>
      <c r="D2557" s="5" t="n"/>
      <c r="E2557" s="5" t="n"/>
      <c r="F2557" s="6">
        <f>IF(C2557&amp;""="","",IFERROR(INDEX('الطلاب'!$B$6:$B$505,MATCH(C2557&amp;"",'الطلاب'!$A$6:$A$505,0))&amp;"","كود غير موجود"))</f>
        <v/>
      </c>
      <c r="G2557" s="6">
        <f>IF(OR(B2557&amp;""="",C2557&amp;""=""),"",IF(COUNTIFS('الطلاب'!$A$6:$A$505,C2557&amp;"",'الطلاب'!$D$6:$D$505,B2557&amp;"")=0,"الطالب غير مسجل في المجموعة",""))</f>
        <v/>
      </c>
    </row>
    <row r="2558">
      <c r="A2558" s="13" t="n"/>
      <c r="B2558" s="5" t="n"/>
      <c r="C2558" s="5" t="n"/>
      <c r="D2558" s="5" t="n"/>
      <c r="E2558" s="5" t="n"/>
      <c r="F2558" s="6">
        <f>IF(C2558&amp;""="","",IFERROR(INDEX('الطلاب'!$B$6:$B$505,MATCH(C2558&amp;"",'الطلاب'!$A$6:$A$505,0))&amp;"","كود غير موجود"))</f>
        <v/>
      </c>
      <c r="G2558" s="6">
        <f>IF(OR(B2558&amp;""="",C2558&amp;""=""),"",IF(COUNTIFS('الطلاب'!$A$6:$A$505,C2558&amp;"",'الطلاب'!$D$6:$D$505,B2558&amp;"")=0,"الطالب غير مسجل في المجموعة",""))</f>
        <v/>
      </c>
    </row>
    <row r="2559">
      <c r="A2559" s="13" t="n"/>
      <c r="B2559" s="5" t="n"/>
      <c r="C2559" s="5" t="n"/>
      <c r="D2559" s="5" t="n"/>
      <c r="E2559" s="5" t="n"/>
      <c r="F2559" s="6">
        <f>IF(C2559&amp;""="","",IFERROR(INDEX('الطلاب'!$B$6:$B$505,MATCH(C2559&amp;"",'الطلاب'!$A$6:$A$505,0))&amp;"","كود غير موجود"))</f>
        <v/>
      </c>
      <c r="G2559" s="6">
        <f>IF(OR(B2559&amp;""="",C2559&amp;""=""),"",IF(COUNTIFS('الطلاب'!$A$6:$A$505,C2559&amp;"",'الطلاب'!$D$6:$D$505,B2559&amp;"")=0,"الطالب غير مسجل في المجموعة",""))</f>
        <v/>
      </c>
    </row>
    <row r="2560">
      <c r="A2560" s="13" t="n"/>
      <c r="B2560" s="5" t="n"/>
      <c r="C2560" s="5" t="n"/>
      <c r="D2560" s="5" t="n"/>
      <c r="E2560" s="5" t="n"/>
      <c r="F2560" s="6">
        <f>IF(C2560&amp;""="","",IFERROR(INDEX('الطلاب'!$B$6:$B$505,MATCH(C2560&amp;"",'الطلاب'!$A$6:$A$505,0))&amp;"","كود غير موجود"))</f>
        <v/>
      </c>
      <c r="G2560" s="6">
        <f>IF(OR(B2560&amp;""="",C2560&amp;""=""),"",IF(COUNTIFS('الطلاب'!$A$6:$A$505,C2560&amp;"",'الطلاب'!$D$6:$D$505,B2560&amp;"")=0,"الطالب غير مسجل في المجموعة",""))</f>
        <v/>
      </c>
    </row>
    <row r="2561">
      <c r="A2561" s="13" t="n"/>
      <c r="B2561" s="5" t="n"/>
      <c r="C2561" s="5" t="n"/>
      <c r="D2561" s="5" t="n"/>
      <c r="E2561" s="5" t="n"/>
      <c r="F2561" s="6">
        <f>IF(C2561&amp;""="","",IFERROR(INDEX('الطلاب'!$B$6:$B$505,MATCH(C2561&amp;"",'الطلاب'!$A$6:$A$505,0))&amp;"","كود غير موجود"))</f>
        <v/>
      </c>
      <c r="G2561" s="6">
        <f>IF(OR(B2561&amp;""="",C2561&amp;""=""),"",IF(COUNTIFS('الطلاب'!$A$6:$A$505,C2561&amp;"",'الطلاب'!$D$6:$D$505,B2561&amp;"")=0,"الطالب غير مسجل في المجموعة",""))</f>
        <v/>
      </c>
    </row>
    <row r="2562">
      <c r="A2562" s="13" t="n"/>
      <c r="B2562" s="5" t="n"/>
      <c r="C2562" s="5" t="n"/>
      <c r="D2562" s="5" t="n"/>
      <c r="E2562" s="5" t="n"/>
      <c r="F2562" s="6">
        <f>IF(C2562&amp;""="","",IFERROR(INDEX('الطلاب'!$B$6:$B$505,MATCH(C2562&amp;"",'الطلاب'!$A$6:$A$505,0))&amp;"","كود غير موجود"))</f>
        <v/>
      </c>
      <c r="G2562" s="6">
        <f>IF(OR(B2562&amp;""="",C2562&amp;""=""),"",IF(COUNTIFS('الطلاب'!$A$6:$A$505,C2562&amp;"",'الطلاب'!$D$6:$D$505,B2562&amp;"")=0,"الطالب غير مسجل في المجموعة",""))</f>
        <v/>
      </c>
    </row>
    <row r="2563">
      <c r="A2563" s="13" t="n"/>
      <c r="B2563" s="5" t="n"/>
      <c r="C2563" s="5" t="n"/>
      <c r="D2563" s="5" t="n"/>
      <c r="E2563" s="5" t="n"/>
      <c r="F2563" s="6">
        <f>IF(C2563&amp;""="","",IFERROR(INDEX('الطلاب'!$B$6:$B$505,MATCH(C2563&amp;"",'الطلاب'!$A$6:$A$505,0))&amp;"","كود غير موجود"))</f>
        <v/>
      </c>
      <c r="G2563" s="6">
        <f>IF(OR(B2563&amp;""="",C2563&amp;""=""),"",IF(COUNTIFS('الطلاب'!$A$6:$A$505,C2563&amp;"",'الطلاب'!$D$6:$D$505,B2563&amp;"")=0,"الطالب غير مسجل في المجموعة",""))</f>
        <v/>
      </c>
    </row>
    <row r="2564">
      <c r="A2564" s="13" t="n"/>
      <c r="B2564" s="5" t="n"/>
      <c r="C2564" s="5" t="n"/>
      <c r="D2564" s="5" t="n"/>
      <c r="E2564" s="5" t="n"/>
      <c r="F2564" s="6">
        <f>IF(C2564&amp;""="","",IFERROR(INDEX('الطلاب'!$B$6:$B$505,MATCH(C2564&amp;"",'الطلاب'!$A$6:$A$505,0))&amp;"","كود غير موجود"))</f>
        <v/>
      </c>
      <c r="G2564" s="6">
        <f>IF(OR(B2564&amp;""="",C2564&amp;""=""),"",IF(COUNTIFS('الطلاب'!$A$6:$A$505,C2564&amp;"",'الطلاب'!$D$6:$D$505,B2564&amp;"")=0,"الطالب غير مسجل في المجموعة",""))</f>
        <v/>
      </c>
    </row>
    <row r="2565">
      <c r="A2565" s="13" t="n"/>
      <c r="B2565" s="5" t="n"/>
      <c r="C2565" s="5" t="n"/>
      <c r="D2565" s="5" t="n"/>
      <c r="E2565" s="5" t="n"/>
      <c r="F2565" s="6">
        <f>IF(C2565&amp;""="","",IFERROR(INDEX('الطلاب'!$B$6:$B$505,MATCH(C2565&amp;"",'الطلاب'!$A$6:$A$505,0))&amp;"","كود غير موجود"))</f>
        <v/>
      </c>
      <c r="G2565" s="6">
        <f>IF(OR(B2565&amp;""="",C2565&amp;""=""),"",IF(COUNTIFS('الطلاب'!$A$6:$A$505,C2565&amp;"",'الطلاب'!$D$6:$D$505,B2565&amp;"")=0,"الطالب غير مسجل في المجموعة",""))</f>
        <v/>
      </c>
    </row>
    <row r="2566">
      <c r="A2566" s="13" t="n"/>
      <c r="B2566" s="5" t="n"/>
      <c r="C2566" s="5" t="n"/>
      <c r="D2566" s="5" t="n"/>
      <c r="E2566" s="5" t="n"/>
      <c r="F2566" s="6">
        <f>IF(C2566&amp;""="","",IFERROR(INDEX('الطلاب'!$B$6:$B$505,MATCH(C2566&amp;"",'الطلاب'!$A$6:$A$505,0))&amp;"","كود غير موجود"))</f>
        <v/>
      </c>
      <c r="G2566" s="6">
        <f>IF(OR(B2566&amp;""="",C2566&amp;""=""),"",IF(COUNTIFS('الطلاب'!$A$6:$A$505,C2566&amp;"",'الطلاب'!$D$6:$D$505,B2566&amp;"")=0,"الطالب غير مسجل في المجموعة",""))</f>
        <v/>
      </c>
    </row>
    <row r="2567">
      <c r="A2567" s="13" t="n"/>
      <c r="B2567" s="5" t="n"/>
      <c r="C2567" s="5" t="n"/>
      <c r="D2567" s="5" t="n"/>
      <c r="E2567" s="5" t="n"/>
      <c r="F2567" s="6">
        <f>IF(C2567&amp;""="","",IFERROR(INDEX('الطلاب'!$B$6:$B$505,MATCH(C2567&amp;"",'الطلاب'!$A$6:$A$505,0))&amp;"","كود غير موجود"))</f>
        <v/>
      </c>
      <c r="G2567" s="6">
        <f>IF(OR(B2567&amp;""="",C2567&amp;""=""),"",IF(COUNTIFS('الطلاب'!$A$6:$A$505,C2567&amp;"",'الطلاب'!$D$6:$D$505,B2567&amp;"")=0,"الطالب غير مسجل في المجموعة",""))</f>
        <v/>
      </c>
    </row>
    <row r="2568">
      <c r="A2568" s="13" t="n"/>
      <c r="B2568" s="5" t="n"/>
      <c r="C2568" s="5" t="n"/>
      <c r="D2568" s="5" t="n"/>
      <c r="E2568" s="5" t="n"/>
      <c r="F2568" s="6">
        <f>IF(C2568&amp;""="","",IFERROR(INDEX('الطلاب'!$B$6:$B$505,MATCH(C2568&amp;"",'الطلاب'!$A$6:$A$505,0))&amp;"","كود غير موجود"))</f>
        <v/>
      </c>
      <c r="G2568" s="6">
        <f>IF(OR(B2568&amp;""="",C2568&amp;""=""),"",IF(COUNTIFS('الطلاب'!$A$6:$A$505,C2568&amp;"",'الطلاب'!$D$6:$D$505,B2568&amp;"")=0,"الطالب غير مسجل في المجموعة",""))</f>
        <v/>
      </c>
    </row>
    <row r="2569">
      <c r="A2569" s="13" t="n"/>
      <c r="B2569" s="5" t="n"/>
      <c r="C2569" s="5" t="n"/>
      <c r="D2569" s="5" t="n"/>
      <c r="E2569" s="5" t="n"/>
      <c r="F2569" s="6">
        <f>IF(C2569&amp;""="","",IFERROR(INDEX('الطلاب'!$B$6:$B$505,MATCH(C2569&amp;"",'الطلاب'!$A$6:$A$505,0))&amp;"","كود غير موجود"))</f>
        <v/>
      </c>
      <c r="G2569" s="6">
        <f>IF(OR(B2569&amp;""="",C2569&amp;""=""),"",IF(COUNTIFS('الطلاب'!$A$6:$A$505,C2569&amp;"",'الطلاب'!$D$6:$D$505,B2569&amp;"")=0,"الطالب غير مسجل في المجموعة",""))</f>
        <v/>
      </c>
    </row>
    <row r="2570">
      <c r="A2570" s="13" t="n"/>
      <c r="B2570" s="5" t="n"/>
      <c r="C2570" s="5" t="n"/>
      <c r="D2570" s="5" t="n"/>
      <c r="E2570" s="5" t="n"/>
      <c r="F2570" s="6">
        <f>IF(C2570&amp;""="","",IFERROR(INDEX('الطلاب'!$B$6:$B$505,MATCH(C2570&amp;"",'الطلاب'!$A$6:$A$505,0))&amp;"","كود غير موجود"))</f>
        <v/>
      </c>
      <c r="G2570" s="6">
        <f>IF(OR(B2570&amp;""="",C2570&amp;""=""),"",IF(COUNTIFS('الطلاب'!$A$6:$A$505,C2570&amp;"",'الطلاب'!$D$6:$D$505,B2570&amp;"")=0,"الطالب غير مسجل في المجموعة",""))</f>
        <v/>
      </c>
    </row>
    <row r="2571">
      <c r="A2571" s="13" t="n"/>
      <c r="B2571" s="5" t="n"/>
      <c r="C2571" s="5" t="n"/>
      <c r="D2571" s="5" t="n"/>
      <c r="E2571" s="5" t="n"/>
      <c r="F2571" s="6">
        <f>IF(C2571&amp;""="","",IFERROR(INDEX('الطلاب'!$B$6:$B$505,MATCH(C2571&amp;"",'الطلاب'!$A$6:$A$505,0))&amp;"","كود غير موجود"))</f>
        <v/>
      </c>
      <c r="G2571" s="6">
        <f>IF(OR(B2571&amp;""="",C2571&amp;""=""),"",IF(COUNTIFS('الطلاب'!$A$6:$A$505,C2571&amp;"",'الطلاب'!$D$6:$D$505,B2571&amp;"")=0,"الطالب غير مسجل في المجموعة",""))</f>
        <v/>
      </c>
    </row>
    <row r="2572">
      <c r="A2572" s="13" t="n"/>
      <c r="B2572" s="5" t="n"/>
      <c r="C2572" s="5" t="n"/>
      <c r="D2572" s="5" t="n"/>
      <c r="E2572" s="5" t="n"/>
      <c r="F2572" s="6">
        <f>IF(C2572&amp;""="","",IFERROR(INDEX('الطلاب'!$B$6:$B$505,MATCH(C2572&amp;"",'الطلاب'!$A$6:$A$505,0))&amp;"","كود غير موجود"))</f>
        <v/>
      </c>
      <c r="G2572" s="6">
        <f>IF(OR(B2572&amp;""="",C2572&amp;""=""),"",IF(COUNTIFS('الطلاب'!$A$6:$A$505,C2572&amp;"",'الطلاب'!$D$6:$D$505,B2572&amp;"")=0,"الطالب غير مسجل في المجموعة",""))</f>
        <v/>
      </c>
    </row>
    <row r="2573">
      <c r="A2573" s="13" t="n"/>
      <c r="B2573" s="5" t="n"/>
      <c r="C2573" s="5" t="n"/>
      <c r="D2573" s="5" t="n"/>
      <c r="E2573" s="5" t="n"/>
      <c r="F2573" s="6">
        <f>IF(C2573&amp;""="","",IFERROR(INDEX('الطلاب'!$B$6:$B$505,MATCH(C2573&amp;"",'الطلاب'!$A$6:$A$505,0))&amp;"","كود غير موجود"))</f>
        <v/>
      </c>
      <c r="G2573" s="6">
        <f>IF(OR(B2573&amp;""="",C2573&amp;""=""),"",IF(COUNTIFS('الطلاب'!$A$6:$A$505,C2573&amp;"",'الطلاب'!$D$6:$D$505,B2573&amp;"")=0,"الطالب غير مسجل في المجموعة",""))</f>
        <v/>
      </c>
    </row>
    <row r="2574">
      <c r="A2574" s="13" t="n"/>
      <c r="B2574" s="5" t="n"/>
      <c r="C2574" s="5" t="n"/>
      <c r="D2574" s="5" t="n"/>
      <c r="E2574" s="5" t="n"/>
      <c r="F2574" s="6">
        <f>IF(C2574&amp;""="","",IFERROR(INDEX('الطلاب'!$B$6:$B$505,MATCH(C2574&amp;"",'الطلاب'!$A$6:$A$505,0))&amp;"","كود غير موجود"))</f>
        <v/>
      </c>
      <c r="G2574" s="6">
        <f>IF(OR(B2574&amp;""="",C2574&amp;""=""),"",IF(COUNTIFS('الطلاب'!$A$6:$A$505,C2574&amp;"",'الطلاب'!$D$6:$D$505,B2574&amp;"")=0,"الطالب غير مسجل في المجموعة",""))</f>
        <v/>
      </c>
    </row>
    <row r="2575">
      <c r="A2575" s="13" t="n"/>
      <c r="B2575" s="5" t="n"/>
      <c r="C2575" s="5" t="n"/>
      <c r="D2575" s="5" t="n"/>
      <c r="E2575" s="5" t="n"/>
      <c r="F2575" s="6">
        <f>IF(C2575&amp;""="","",IFERROR(INDEX('الطلاب'!$B$6:$B$505,MATCH(C2575&amp;"",'الطلاب'!$A$6:$A$505,0))&amp;"","كود غير موجود"))</f>
        <v/>
      </c>
      <c r="G2575" s="6">
        <f>IF(OR(B2575&amp;""="",C2575&amp;""=""),"",IF(COUNTIFS('الطلاب'!$A$6:$A$505,C2575&amp;"",'الطلاب'!$D$6:$D$505,B2575&amp;"")=0,"الطالب غير مسجل في المجموعة",""))</f>
        <v/>
      </c>
    </row>
    <row r="2576">
      <c r="A2576" s="13" t="n"/>
      <c r="B2576" s="5" t="n"/>
      <c r="C2576" s="5" t="n"/>
      <c r="D2576" s="5" t="n"/>
      <c r="E2576" s="5" t="n"/>
      <c r="F2576" s="6">
        <f>IF(C2576&amp;""="","",IFERROR(INDEX('الطلاب'!$B$6:$B$505,MATCH(C2576&amp;"",'الطلاب'!$A$6:$A$505,0))&amp;"","كود غير موجود"))</f>
        <v/>
      </c>
      <c r="G2576" s="6">
        <f>IF(OR(B2576&amp;""="",C2576&amp;""=""),"",IF(COUNTIFS('الطلاب'!$A$6:$A$505,C2576&amp;"",'الطلاب'!$D$6:$D$505,B2576&amp;"")=0,"الطالب غير مسجل في المجموعة",""))</f>
        <v/>
      </c>
    </row>
    <row r="2577">
      <c r="A2577" s="13" t="n"/>
      <c r="B2577" s="5" t="n"/>
      <c r="C2577" s="5" t="n"/>
      <c r="D2577" s="5" t="n"/>
      <c r="E2577" s="5" t="n"/>
      <c r="F2577" s="6">
        <f>IF(C2577&amp;""="","",IFERROR(INDEX('الطلاب'!$B$6:$B$505,MATCH(C2577&amp;"",'الطلاب'!$A$6:$A$505,0))&amp;"","كود غير موجود"))</f>
        <v/>
      </c>
      <c r="G2577" s="6">
        <f>IF(OR(B2577&amp;""="",C2577&amp;""=""),"",IF(COUNTIFS('الطلاب'!$A$6:$A$505,C2577&amp;"",'الطلاب'!$D$6:$D$505,B2577&amp;"")=0,"الطالب غير مسجل في المجموعة",""))</f>
        <v/>
      </c>
    </row>
    <row r="2578">
      <c r="A2578" s="13" t="n"/>
      <c r="B2578" s="5" t="n"/>
      <c r="C2578" s="5" t="n"/>
      <c r="D2578" s="5" t="n"/>
      <c r="E2578" s="5" t="n"/>
      <c r="F2578" s="6">
        <f>IF(C2578&amp;""="","",IFERROR(INDEX('الطلاب'!$B$6:$B$505,MATCH(C2578&amp;"",'الطلاب'!$A$6:$A$505,0))&amp;"","كود غير موجود"))</f>
        <v/>
      </c>
      <c r="G2578" s="6">
        <f>IF(OR(B2578&amp;""="",C2578&amp;""=""),"",IF(COUNTIFS('الطلاب'!$A$6:$A$505,C2578&amp;"",'الطلاب'!$D$6:$D$505,B2578&amp;"")=0,"الطالب غير مسجل في المجموعة",""))</f>
        <v/>
      </c>
    </row>
    <row r="2579">
      <c r="A2579" s="13" t="n"/>
      <c r="B2579" s="5" t="n"/>
      <c r="C2579" s="5" t="n"/>
      <c r="D2579" s="5" t="n"/>
      <c r="E2579" s="5" t="n"/>
      <c r="F2579" s="6">
        <f>IF(C2579&amp;""="","",IFERROR(INDEX('الطلاب'!$B$6:$B$505,MATCH(C2579&amp;"",'الطلاب'!$A$6:$A$505,0))&amp;"","كود غير موجود"))</f>
        <v/>
      </c>
      <c r="G2579" s="6">
        <f>IF(OR(B2579&amp;""="",C2579&amp;""=""),"",IF(COUNTIFS('الطلاب'!$A$6:$A$505,C2579&amp;"",'الطلاب'!$D$6:$D$505,B2579&amp;"")=0,"الطالب غير مسجل في المجموعة",""))</f>
        <v/>
      </c>
    </row>
    <row r="2580">
      <c r="A2580" s="13" t="n"/>
      <c r="B2580" s="5" t="n"/>
      <c r="C2580" s="5" t="n"/>
      <c r="D2580" s="5" t="n"/>
      <c r="E2580" s="5" t="n"/>
      <c r="F2580" s="6">
        <f>IF(C2580&amp;""="","",IFERROR(INDEX('الطلاب'!$B$6:$B$505,MATCH(C2580&amp;"",'الطلاب'!$A$6:$A$505,0))&amp;"","كود غير موجود"))</f>
        <v/>
      </c>
      <c r="G2580" s="6">
        <f>IF(OR(B2580&amp;""="",C2580&amp;""=""),"",IF(COUNTIFS('الطلاب'!$A$6:$A$505,C2580&amp;"",'الطلاب'!$D$6:$D$505,B2580&amp;"")=0,"الطالب غير مسجل في المجموعة",""))</f>
        <v/>
      </c>
    </row>
    <row r="2581">
      <c r="A2581" s="13" t="n"/>
      <c r="B2581" s="5" t="n"/>
      <c r="C2581" s="5" t="n"/>
      <c r="D2581" s="5" t="n"/>
      <c r="E2581" s="5" t="n"/>
      <c r="F2581" s="6">
        <f>IF(C2581&amp;""="","",IFERROR(INDEX('الطلاب'!$B$6:$B$505,MATCH(C2581&amp;"",'الطلاب'!$A$6:$A$505,0))&amp;"","كود غير موجود"))</f>
        <v/>
      </c>
      <c r="G2581" s="6">
        <f>IF(OR(B2581&amp;""="",C2581&amp;""=""),"",IF(COUNTIFS('الطلاب'!$A$6:$A$505,C2581&amp;"",'الطلاب'!$D$6:$D$505,B2581&amp;"")=0,"الطالب غير مسجل في المجموعة",""))</f>
        <v/>
      </c>
    </row>
    <row r="2582">
      <c r="A2582" s="13" t="n"/>
      <c r="B2582" s="5" t="n"/>
      <c r="C2582" s="5" t="n"/>
      <c r="D2582" s="5" t="n"/>
      <c r="E2582" s="5" t="n"/>
      <c r="F2582" s="6">
        <f>IF(C2582&amp;""="","",IFERROR(INDEX('الطلاب'!$B$6:$B$505,MATCH(C2582&amp;"",'الطلاب'!$A$6:$A$505,0))&amp;"","كود غير موجود"))</f>
        <v/>
      </c>
      <c r="G2582" s="6">
        <f>IF(OR(B2582&amp;""="",C2582&amp;""=""),"",IF(COUNTIFS('الطلاب'!$A$6:$A$505,C2582&amp;"",'الطلاب'!$D$6:$D$505,B2582&amp;"")=0,"الطالب غير مسجل في المجموعة",""))</f>
        <v/>
      </c>
    </row>
    <row r="2583">
      <c r="A2583" s="13" t="n"/>
      <c r="B2583" s="5" t="n"/>
      <c r="C2583" s="5" t="n"/>
      <c r="D2583" s="5" t="n"/>
      <c r="E2583" s="5" t="n"/>
      <c r="F2583" s="6">
        <f>IF(C2583&amp;""="","",IFERROR(INDEX('الطلاب'!$B$6:$B$505,MATCH(C2583&amp;"",'الطلاب'!$A$6:$A$505,0))&amp;"","كود غير موجود"))</f>
        <v/>
      </c>
      <c r="G2583" s="6">
        <f>IF(OR(B2583&amp;""="",C2583&amp;""=""),"",IF(COUNTIFS('الطلاب'!$A$6:$A$505,C2583&amp;"",'الطلاب'!$D$6:$D$505,B2583&amp;"")=0,"الطالب غير مسجل في المجموعة",""))</f>
        <v/>
      </c>
    </row>
    <row r="2584">
      <c r="A2584" s="13" t="n"/>
      <c r="B2584" s="5" t="n"/>
      <c r="C2584" s="5" t="n"/>
      <c r="D2584" s="5" t="n"/>
      <c r="E2584" s="5" t="n"/>
      <c r="F2584" s="6">
        <f>IF(C2584&amp;""="","",IFERROR(INDEX('الطلاب'!$B$6:$B$505,MATCH(C2584&amp;"",'الطلاب'!$A$6:$A$505,0))&amp;"","كود غير موجود"))</f>
        <v/>
      </c>
      <c r="G2584" s="6">
        <f>IF(OR(B2584&amp;""="",C2584&amp;""=""),"",IF(COUNTIFS('الطلاب'!$A$6:$A$505,C2584&amp;"",'الطلاب'!$D$6:$D$505,B2584&amp;"")=0,"الطالب غير مسجل في المجموعة",""))</f>
        <v/>
      </c>
    </row>
    <row r="2585">
      <c r="A2585" s="13" t="n"/>
      <c r="B2585" s="5" t="n"/>
      <c r="C2585" s="5" t="n"/>
      <c r="D2585" s="5" t="n"/>
      <c r="E2585" s="5" t="n"/>
      <c r="F2585" s="6">
        <f>IF(C2585&amp;""="","",IFERROR(INDEX('الطلاب'!$B$6:$B$505,MATCH(C2585&amp;"",'الطلاب'!$A$6:$A$505,0))&amp;"","كود غير موجود"))</f>
        <v/>
      </c>
      <c r="G2585" s="6">
        <f>IF(OR(B2585&amp;""="",C2585&amp;""=""),"",IF(COUNTIFS('الطلاب'!$A$6:$A$505,C2585&amp;"",'الطلاب'!$D$6:$D$505,B2585&amp;"")=0,"الطالب غير مسجل في المجموعة",""))</f>
        <v/>
      </c>
    </row>
    <row r="2586">
      <c r="A2586" s="13" t="n"/>
      <c r="B2586" s="5" t="n"/>
      <c r="C2586" s="5" t="n"/>
      <c r="D2586" s="5" t="n"/>
      <c r="E2586" s="5" t="n"/>
      <c r="F2586" s="6">
        <f>IF(C2586&amp;""="","",IFERROR(INDEX('الطلاب'!$B$6:$B$505,MATCH(C2586&amp;"",'الطلاب'!$A$6:$A$505,0))&amp;"","كود غير موجود"))</f>
        <v/>
      </c>
      <c r="G2586" s="6">
        <f>IF(OR(B2586&amp;""="",C2586&amp;""=""),"",IF(COUNTIFS('الطلاب'!$A$6:$A$505,C2586&amp;"",'الطلاب'!$D$6:$D$505,B2586&amp;"")=0,"الطالب غير مسجل في المجموعة",""))</f>
        <v/>
      </c>
    </row>
    <row r="2587">
      <c r="A2587" s="13" t="n"/>
      <c r="B2587" s="5" t="n"/>
      <c r="C2587" s="5" t="n"/>
      <c r="D2587" s="5" t="n"/>
      <c r="E2587" s="5" t="n"/>
      <c r="F2587" s="6">
        <f>IF(C2587&amp;""="","",IFERROR(INDEX('الطلاب'!$B$6:$B$505,MATCH(C2587&amp;"",'الطلاب'!$A$6:$A$505,0))&amp;"","كود غير موجود"))</f>
        <v/>
      </c>
      <c r="G2587" s="6">
        <f>IF(OR(B2587&amp;""="",C2587&amp;""=""),"",IF(COUNTIFS('الطلاب'!$A$6:$A$505,C2587&amp;"",'الطلاب'!$D$6:$D$505,B2587&amp;"")=0,"الطالب غير مسجل في المجموعة",""))</f>
        <v/>
      </c>
    </row>
    <row r="2588">
      <c r="A2588" s="13" t="n"/>
      <c r="B2588" s="5" t="n"/>
      <c r="C2588" s="5" t="n"/>
      <c r="D2588" s="5" t="n"/>
      <c r="E2588" s="5" t="n"/>
      <c r="F2588" s="6">
        <f>IF(C2588&amp;""="","",IFERROR(INDEX('الطلاب'!$B$6:$B$505,MATCH(C2588&amp;"",'الطلاب'!$A$6:$A$505,0))&amp;"","كود غير موجود"))</f>
        <v/>
      </c>
      <c r="G2588" s="6">
        <f>IF(OR(B2588&amp;""="",C2588&amp;""=""),"",IF(COUNTIFS('الطلاب'!$A$6:$A$505,C2588&amp;"",'الطلاب'!$D$6:$D$505,B2588&amp;"")=0,"الطالب غير مسجل في المجموعة",""))</f>
        <v/>
      </c>
    </row>
    <row r="2589">
      <c r="A2589" s="13" t="n"/>
      <c r="B2589" s="5" t="n"/>
      <c r="C2589" s="5" t="n"/>
      <c r="D2589" s="5" t="n"/>
      <c r="E2589" s="5" t="n"/>
      <c r="F2589" s="6">
        <f>IF(C2589&amp;""="","",IFERROR(INDEX('الطلاب'!$B$6:$B$505,MATCH(C2589&amp;"",'الطلاب'!$A$6:$A$505,0))&amp;"","كود غير موجود"))</f>
        <v/>
      </c>
      <c r="G2589" s="6">
        <f>IF(OR(B2589&amp;""="",C2589&amp;""=""),"",IF(COUNTIFS('الطلاب'!$A$6:$A$505,C2589&amp;"",'الطلاب'!$D$6:$D$505,B2589&amp;"")=0,"الطالب غير مسجل في المجموعة",""))</f>
        <v/>
      </c>
    </row>
    <row r="2590">
      <c r="A2590" s="13" t="n"/>
      <c r="B2590" s="5" t="n"/>
      <c r="C2590" s="5" t="n"/>
      <c r="D2590" s="5" t="n"/>
      <c r="E2590" s="5" t="n"/>
      <c r="F2590" s="6">
        <f>IF(C2590&amp;""="","",IFERROR(INDEX('الطلاب'!$B$6:$B$505,MATCH(C2590&amp;"",'الطلاب'!$A$6:$A$505,0))&amp;"","كود غير موجود"))</f>
        <v/>
      </c>
      <c r="G2590" s="6">
        <f>IF(OR(B2590&amp;""="",C2590&amp;""=""),"",IF(COUNTIFS('الطلاب'!$A$6:$A$505,C2590&amp;"",'الطلاب'!$D$6:$D$505,B2590&amp;"")=0,"الطالب غير مسجل في المجموعة",""))</f>
        <v/>
      </c>
    </row>
    <row r="2591">
      <c r="A2591" s="13" t="n"/>
      <c r="B2591" s="5" t="n"/>
      <c r="C2591" s="5" t="n"/>
      <c r="D2591" s="5" t="n"/>
      <c r="E2591" s="5" t="n"/>
      <c r="F2591" s="6">
        <f>IF(C2591&amp;""="","",IFERROR(INDEX('الطلاب'!$B$6:$B$505,MATCH(C2591&amp;"",'الطلاب'!$A$6:$A$505,0))&amp;"","كود غير موجود"))</f>
        <v/>
      </c>
      <c r="G2591" s="6">
        <f>IF(OR(B2591&amp;""="",C2591&amp;""=""),"",IF(COUNTIFS('الطلاب'!$A$6:$A$505,C2591&amp;"",'الطلاب'!$D$6:$D$505,B2591&amp;"")=0,"الطالب غير مسجل في المجموعة",""))</f>
        <v/>
      </c>
    </row>
    <row r="2592">
      <c r="A2592" s="13" t="n"/>
      <c r="B2592" s="5" t="n"/>
      <c r="C2592" s="5" t="n"/>
      <c r="D2592" s="5" t="n"/>
      <c r="E2592" s="5" t="n"/>
      <c r="F2592" s="6">
        <f>IF(C2592&amp;""="","",IFERROR(INDEX('الطلاب'!$B$6:$B$505,MATCH(C2592&amp;"",'الطلاب'!$A$6:$A$505,0))&amp;"","كود غير موجود"))</f>
        <v/>
      </c>
      <c r="G2592" s="6">
        <f>IF(OR(B2592&amp;""="",C2592&amp;""=""),"",IF(COUNTIFS('الطلاب'!$A$6:$A$505,C2592&amp;"",'الطلاب'!$D$6:$D$505,B2592&amp;"")=0,"الطالب غير مسجل في المجموعة",""))</f>
        <v/>
      </c>
    </row>
    <row r="2593">
      <c r="A2593" s="13" t="n"/>
      <c r="B2593" s="5" t="n"/>
      <c r="C2593" s="5" t="n"/>
      <c r="D2593" s="5" t="n"/>
      <c r="E2593" s="5" t="n"/>
      <c r="F2593" s="6">
        <f>IF(C2593&amp;""="","",IFERROR(INDEX('الطلاب'!$B$6:$B$505,MATCH(C2593&amp;"",'الطلاب'!$A$6:$A$505,0))&amp;"","كود غير موجود"))</f>
        <v/>
      </c>
      <c r="G2593" s="6">
        <f>IF(OR(B2593&amp;""="",C2593&amp;""=""),"",IF(COUNTIFS('الطلاب'!$A$6:$A$505,C2593&amp;"",'الطلاب'!$D$6:$D$505,B2593&amp;"")=0,"الطالب غير مسجل في المجموعة",""))</f>
        <v/>
      </c>
    </row>
    <row r="2594">
      <c r="A2594" s="13" t="n"/>
      <c r="B2594" s="5" t="n"/>
      <c r="C2594" s="5" t="n"/>
      <c r="D2594" s="5" t="n"/>
      <c r="E2594" s="5" t="n"/>
      <c r="F2594" s="6">
        <f>IF(C2594&amp;""="","",IFERROR(INDEX('الطلاب'!$B$6:$B$505,MATCH(C2594&amp;"",'الطلاب'!$A$6:$A$505,0))&amp;"","كود غير موجود"))</f>
        <v/>
      </c>
      <c r="G2594" s="6">
        <f>IF(OR(B2594&amp;""="",C2594&amp;""=""),"",IF(COUNTIFS('الطلاب'!$A$6:$A$505,C2594&amp;"",'الطلاب'!$D$6:$D$505,B2594&amp;"")=0,"الطالب غير مسجل في المجموعة",""))</f>
        <v/>
      </c>
    </row>
    <row r="2595">
      <c r="A2595" s="13" t="n"/>
      <c r="B2595" s="5" t="n"/>
      <c r="C2595" s="5" t="n"/>
      <c r="D2595" s="5" t="n"/>
      <c r="E2595" s="5" t="n"/>
      <c r="F2595" s="6">
        <f>IF(C2595&amp;""="","",IFERROR(INDEX('الطلاب'!$B$6:$B$505,MATCH(C2595&amp;"",'الطلاب'!$A$6:$A$505,0))&amp;"","كود غير موجود"))</f>
        <v/>
      </c>
      <c r="G2595" s="6">
        <f>IF(OR(B2595&amp;""="",C2595&amp;""=""),"",IF(COUNTIFS('الطلاب'!$A$6:$A$505,C2595&amp;"",'الطلاب'!$D$6:$D$505,B2595&amp;"")=0,"الطالب غير مسجل في المجموعة",""))</f>
        <v/>
      </c>
    </row>
    <row r="2596">
      <c r="A2596" s="13" t="n"/>
      <c r="B2596" s="5" t="n"/>
      <c r="C2596" s="5" t="n"/>
      <c r="D2596" s="5" t="n"/>
      <c r="E2596" s="5" t="n"/>
      <c r="F2596" s="6">
        <f>IF(C2596&amp;""="","",IFERROR(INDEX('الطلاب'!$B$6:$B$505,MATCH(C2596&amp;"",'الطلاب'!$A$6:$A$505,0))&amp;"","كود غير موجود"))</f>
        <v/>
      </c>
      <c r="G2596" s="6">
        <f>IF(OR(B2596&amp;""="",C2596&amp;""=""),"",IF(COUNTIFS('الطلاب'!$A$6:$A$505,C2596&amp;"",'الطلاب'!$D$6:$D$505,B2596&amp;"")=0,"الطالب غير مسجل في المجموعة",""))</f>
        <v/>
      </c>
    </row>
    <row r="2597">
      <c r="A2597" s="13" t="n"/>
      <c r="B2597" s="5" t="n"/>
      <c r="C2597" s="5" t="n"/>
      <c r="D2597" s="5" t="n"/>
      <c r="E2597" s="5" t="n"/>
      <c r="F2597" s="6">
        <f>IF(C2597&amp;""="","",IFERROR(INDEX('الطلاب'!$B$6:$B$505,MATCH(C2597&amp;"",'الطلاب'!$A$6:$A$505,0))&amp;"","كود غير موجود"))</f>
        <v/>
      </c>
      <c r="G2597" s="6">
        <f>IF(OR(B2597&amp;""="",C2597&amp;""=""),"",IF(COUNTIFS('الطلاب'!$A$6:$A$505,C2597&amp;"",'الطلاب'!$D$6:$D$505,B2597&amp;"")=0,"الطالب غير مسجل في المجموعة",""))</f>
        <v/>
      </c>
    </row>
    <row r="2598">
      <c r="A2598" s="13" t="n"/>
      <c r="B2598" s="5" t="n"/>
      <c r="C2598" s="5" t="n"/>
      <c r="D2598" s="5" t="n"/>
      <c r="E2598" s="5" t="n"/>
      <c r="F2598" s="6">
        <f>IF(C2598&amp;""="","",IFERROR(INDEX('الطلاب'!$B$6:$B$505,MATCH(C2598&amp;"",'الطلاب'!$A$6:$A$505,0))&amp;"","كود غير موجود"))</f>
        <v/>
      </c>
      <c r="G2598" s="6">
        <f>IF(OR(B2598&amp;""="",C2598&amp;""=""),"",IF(COUNTIFS('الطلاب'!$A$6:$A$505,C2598&amp;"",'الطلاب'!$D$6:$D$505,B2598&amp;"")=0,"الطالب غير مسجل في المجموعة",""))</f>
        <v/>
      </c>
    </row>
    <row r="2599">
      <c r="A2599" s="13" t="n"/>
      <c r="B2599" s="5" t="n"/>
      <c r="C2599" s="5" t="n"/>
      <c r="D2599" s="5" t="n"/>
      <c r="E2599" s="5" t="n"/>
      <c r="F2599" s="6">
        <f>IF(C2599&amp;""="","",IFERROR(INDEX('الطلاب'!$B$6:$B$505,MATCH(C2599&amp;"",'الطلاب'!$A$6:$A$505,0))&amp;"","كود غير موجود"))</f>
        <v/>
      </c>
      <c r="G2599" s="6">
        <f>IF(OR(B2599&amp;""="",C2599&amp;""=""),"",IF(COUNTIFS('الطلاب'!$A$6:$A$505,C2599&amp;"",'الطلاب'!$D$6:$D$505,B2599&amp;"")=0,"الطالب غير مسجل في المجموعة",""))</f>
        <v/>
      </c>
    </row>
    <row r="2600">
      <c r="A2600" s="13" t="n"/>
      <c r="B2600" s="5" t="n"/>
      <c r="C2600" s="5" t="n"/>
      <c r="D2600" s="5" t="n"/>
      <c r="E2600" s="5" t="n"/>
      <c r="F2600" s="6">
        <f>IF(C2600&amp;""="","",IFERROR(INDEX('الطلاب'!$B$6:$B$505,MATCH(C2600&amp;"",'الطلاب'!$A$6:$A$505,0))&amp;"","كود غير موجود"))</f>
        <v/>
      </c>
      <c r="G2600" s="6">
        <f>IF(OR(B2600&amp;""="",C2600&amp;""=""),"",IF(COUNTIFS('الطلاب'!$A$6:$A$505,C2600&amp;"",'الطلاب'!$D$6:$D$505,B2600&amp;"")=0,"الطالب غير مسجل في المجموعة",""))</f>
        <v/>
      </c>
    </row>
    <row r="2601">
      <c r="A2601" s="13" t="n"/>
      <c r="B2601" s="5" t="n"/>
      <c r="C2601" s="5" t="n"/>
      <c r="D2601" s="5" t="n"/>
      <c r="E2601" s="5" t="n"/>
      <c r="F2601" s="6">
        <f>IF(C2601&amp;""="","",IFERROR(INDEX('الطلاب'!$B$6:$B$505,MATCH(C2601&amp;"",'الطلاب'!$A$6:$A$505,0))&amp;"","كود غير موجود"))</f>
        <v/>
      </c>
      <c r="G2601" s="6">
        <f>IF(OR(B2601&amp;""="",C2601&amp;""=""),"",IF(COUNTIFS('الطلاب'!$A$6:$A$505,C2601&amp;"",'الطلاب'!$D$6:$D$505,B2601&amp;"")=0,"الطالب غير مسجل في المجموعة",""))</f>
        <v/>
      </c>
    </row>
    <row r="2602">
      <c r="A2602" s="13" t="n"/>
      <c r="B2602" s="5" t="n"/>
      <c r="C2602" s="5" t="n"/>
      <c r="D2602" s="5" t="n"/>
      <c r="E2602" s="5" t="n"/>
      <c r="F2602" s="6">
        <f>IF(C2602&amp;""="","",IFERROR(INDEX('الطلاب'!$B$6:$B$505,MATCH(C2602&amp;"",'الطلاب'!$A$6:$A$505,0))&amp;"","كود غير موجود"))</f>
        <v/>
      </c>
      <c r="G2602" s="6">
        <f>IF(OR(B2602&amp;""="",C2602&amp;""=""),"",IF(COUNTIFS('الطلاب'!$A$6:$A$505,C2602&amp;"",'الطلاب'!$D$6:$D$505,B2602&amp;"")=0,"الطالب غير مسجل في المجموعة",""))</f>
        <v/>
      </c>
    </row>
    <row r="2603">
      <c r="A2603" s="13" t="n"/>
      <c r="B2603" s="5" t="n"/>
      <c r="C2603" s="5" t="n"/>
      <c r="D2603" s="5" t="n"/>
      <c r="E2603" s="5" t="n"/>
      <c r="F2603" s="6">
        <f>IF(C2603&amp;""="","",IFERROR(INDEX('الطلاب'!$B$6:$B$505,MATCH(C2603&amp;"",'الطلاب'!$A$6:$A$505,0))&amp;"","كود غير موجود"))</f>
        <v/>
      </c>
      <c r="G2603" s="6">
        <f>IF(OR(B2603&amp;""="",C2603&amp;""=""),"",IF(COUNTIFS('الطلاب'!$A$6:$A$505,C2603&amp;"",'الطلاب'!$D$6:$D$505,B2603&amp;"")=0,"الطالب غير مسجل في المجموعة",""))</f>
        <v/>
      </c>
    </row>
    <row r="2604">
      <c r="A2604" s="13" t="n"/>
      <c r="B2604" s="5" t="n"/>
      <c r="C2604" s="5" t="n"/>
      <c r="D2604" s="5" t="n"/>
      <c r="E2604" s="5" t="n"/>
      <c r="F2604" s="6">
        <f>IF(C2604&amp;""="","",IFERROR(INDEX('الطلاب'!$B$6:$B$505,MATCH(C2604&amp;"",'الطلاب'!$A$6:$A$505,0))&amp;"","كود غير موجود"))</f>
        <v/>
      </c>
      <c r="G2604" s="6">
        <f>IF(OR(B2604&amp;""="",C2604&amp;""=""),"",IF(COUNTIFS('الطلاب'!$A$6:$A$505,C2604&amp;"",'الطلاب'!$D$6:$D$505,B2604&amp;"")=0,"الطالب غير مسجل في المجموعة",""))</f>
        <v/>
      </c>
    </row>
    <row r="2605">
      <c r="A2605" s="13" t="n"/>
      <c r="B2605" s="5" t="n"/>
      <c r="C2605" s="5" t="n"/>
      <c r="D2605" s="5" t="n"/>
      <c r="E2605" s="5" t="n"/>
      <c r="F2605" s="6">
        <f>IF(C2605&amp;""="","",IFERROR(INDEX('الطلاب'!$B$6:$B$505,MATCH(C2605&amp;"",'الطلاب'!$A$6:$A$505,0))&amp;"","كود غير موجود"))</f>
        <v/>
      </c>
      <c r="G2605" s="6">
        <f>IF(OR(B2605&amp;""="",C2605&amp;""=""),"",IF(COUNTIFS('الطلاب'!$A$6:$A$505,C2605&amp;"",'الطلاب'!$D$6:$D$505,B2605&amp;"")=0,"الطالب غير مسجل في المجموعة",""))</f>
        <v/>
      </c>
    </row>
    <row r="2606">
      <c r="A2606" s="13" t="n"/>
      <c r="B2606" s="5" t="n"/>
      <c r="C2606" s="5" t="n"/>
      <c r="D2606" s="5" t="n"/>
      <c r="E2606" s="5" t="n"/>
      <c r="F2606" s="6">
        <f>IF(C2606&amp;""="","",IFERROR(INDEX('الطلاب'!$B$6:$B$505,MATCH(C2606&amp;"",'الطلاب'!$A$6:$A$505,0))&amp;"","كود غير موجود"))</f>
        <v/>
      </c>
      <c r="G2606" s="6">
        <f>IF(OR(B2606&amp;""="",C2606&amp;""=""),"",IF(COUNTIFS('الطلاب'!$A$6:$A$505,C2606&amp;"",'الطلاب'!$D$6:$D$505,B2606&amp;"")=0,"الطالب غير مسجل في المجموعة",""))</f>
        <v/>
      </c>
    </row>
    <row r="2607">
      <c r="A2607" s="13" t="n"/>
      <c r="B2607" s="5" t="n"/>
      <c r="C2607" s="5" t="n"/>
      <c r="D2607" s="5" t="n"/>
      <c r="E2607" s="5" t="n"/>
      <c r="F2607" s="6">
        <f>IF(C2607&amp;""="","",IFERROR(INDEX('الطلاب'!$B$6:$B$505,MATCH(C2607&amp;"",'الطلاب'!$A$6:$A$505,0))&amp;"","كود غير موجود"))</f>
        <v/>
      </c>
      <c r="G2607" s="6">
        <f>IF(OR(B2607&amp;""="",C2607&amp;""=""),"",IF(COUNTIFS('الطلاب'!$A$6:$A$505,C2607&amp;"",'الطلاب'!$D$6:$D$505,B2607&amp;"")=0,"الطالب غير مسجل في المجموعة",""))</f>
        <v/>
      </c>
    </row>
    <row r="2608">
      <c r="A2608" s="13" t="n"/>
      <c r="B2608" s="5" t="n"/>
      <c r="C2608" s="5" t="n"/>
      <c r="D2608" s="5" t="n"/>
      <c r="E2608" s="5" t="n"/>
      <c r="F2608" s="6">
        <f>IF(C2608&amp;""="","",IFERROR(INDEX('الطلاب'!$B$6:$B$505,MATCH(C2608&amp;"",'الطلاب'!$A$6:$A$505,0))&amp;"","كود غير موجود"))</f>
        <v/>
      </c>
      <c r="G2608" s="6">
        <f>IF(OR(B2608&amp;""="",C2608&amp;""=""),"",IF(COUNTIFS('الطلاب'!$A$6:$A$505,C2608&amp;"",'الطلاب'!$D$6:$D$505,B2608&amp;"")=0,"الطالب غير مسجل في المجموعة",""))</f>
        <v/>
      </c>
    </row>
    <row r="2609">
      <c r="A2609" s="13" t="n"/>
      <c r="B2609" s="5" t="n"/>
      <c r="C2609" s="5" t="n"/>
      <c r="D2609" s="5" t="n"/>
      <c r="E2609" s="5" t="n"/>
      <c r="F2609" s="6">
        <f>IF(C2609&amp;""="","",IFERROR(INDEX('الطلاب'!$B$6:$B$505,MATCH(C2609&amp;"",'الطلاب'!$A$6:$A$505,0))&amp;"","كود غير موجود"))</f>
        <v/>
      </c>
      <c r="G2609" s="6">
        <f>IF(OR(B2609&amp;""="",C2609&amp;""=""),"",IF(COUNTIFS('الطلاب'!$A$6:$A$505,C2609&amp;"",'الطلاب'!$D$6:$D$505,B2609&amp;"")=0,"الطالب غير مسجل في المجموعة",""))</f>
        <v/>
      </c>
    </row>
    <row r="2610">
      <c r="A2610" s="13" t="n"/>
      <c r="B2610" s="5" t="n"/>
      <c r="C2610" s="5" t="n"/>
      <c r="D2610" s="5" t="n"/>
      <c r="E2610" s="5" t="n"/>
      <c r="F2610" s="6">
        <f>IF(C2610&amp;""="","",IFERROR(INDEX('الطلاب'!$B$6:$B$505,MATCH(C2610&amp;"",'الطلاب'!$A$6:$A$505,0))&amp;"","كود غير موجود"))</f>
        <v/>
      </c>
      <c r="G2610" s="6">
        <f>IF(OR(B2610&amp;""="",C2610&amp;""=""),"",IF(COUNTIFS('الطلاب'!$A$6:$A$505,C2610&amp;"",'الطلاب'!$D$6:$D$505,B2610&amp;"")=0,"الطالب غير مسجل في المجموعة",""))</f>
        <v/>
      </c>
    </row>
    <row r="2611">
      <c r="A2611" s="13" t="n"/>
      <c r="B2611" s="5" t="n"/>
      <c r="C2611" s="5" t="n"/>
      <c r="D2611" s="5" t="n"/>
      <c r="E2611" s="5" t="n"/>
      <c r="F2611" s="6">
        <f>IF(C2611&amp;""="","",IFERROR(INDEX('الطلاب'!$B$6:$B$505,MATCH(C2611&amp;"",'الطلاب'!$A$6:$A$505,0))&amp;"","كود غير موجود"))</f>
        <v/>
      </c>
      <c r="G2611" s="6">
        <f>IF(OR(B2611&amp;""="",C2611&amp;""=""),"",IF(COUNTIFS('الطلاب'!$A$6:$A$505,C2611&amp;"",'الطلاب'!$D$6:$D$505,B2611&amp;"")=0,"الطالب غير مسجل في المجموعة",""))</f>
        <v/>
      </c>
    </row>
    <row r="2612">
      <c r="A2612" s="13" t="n"/>
      <c r="B2612" s="5" t="n"/>
      <c r="C2612" s="5" t="n"/>
      <c r="D2612" s="5" t="n"/>
      <c r="E2612" s="5" t="n"/>
      <c r="F2612" s="6">
        <f>IF(C2612&amp;""="","",IFERROR(INDEX('الطلاب'!$B$6:$B$505,MATCH(C2612&amp;"",'الطلاب'!$A$6:$A$505,0))&amp;"","كود غير موجود"))</f>
        <v/>
      </c>
      <c r="G2612" s="6">
        <f>IF(OR(B2612&amp;""="",C2612&amp;""=""),"",IF(COUNTIFS('الطلاب'!$A$6:$A$505,C2612&amp;"",'الطلاب'!$D$6:$D$505,B2612&amp;"")=0,"الطالب غير مسجل في المجموعة",""))</f>
        <v/>
      </c>
    </row>
    <row r="2613">
      <c r="A2613" s="13" t="n"/>
      <c r="B2613" s="5" t="n"/>
      <c r="C2613" s="5" t="n"/>
      <c r="D2613" s="5" t="n"/>
      <c r="E2613" s="5" t="n"/>
      <c r="F2613" s="6">
        <f>IF(C2613&amp;""="","",IFERROR(INDEX('الطلاب'!$B$6:$B$505,MATCH(C2613&amp;"",'الطلاب'!$A$6:$A$505,0))&amp;"","كود غير موجود"))</f>
        <v/>
      </c>
      <c r="G2613" s="6">
        <f>IF(OR(B2613&amp;""="",C2613&amp;""=""),"",IF(COUNTIFS('الطلاب'!$A$6:$A$505,C2613&amp;"",'الطلاب'!$D$6:$D$505,B2613&amp;"")=0,"الطالب غير مسجل في المجموعة",""))</f>
        <v/>
      </c>
    </row>
    <row r="2614">
      <c r="A2614" s="13" t="n"/>
      <c r="B2614" s="5" t="n"/>
      <c r="C2614" s="5" t="n"/>
      <c r="D2614" s="5" t="n"/>
      <c r="E2614" s="5" t="n"/>
      <c r="F2614" s="6">
        <f>IF(C2614&amp;""="","",IFERROR(INDEX('الطلاب'!$B$6:$B$505,MATCH(C2614&amp;"",'الطلاب'!$A$6:$A$505,0))&amp;"","كود غير موجود"))</f>
        <v/>
      </c>
      <c r="G2614" s="6">
        <f>IF(OR(B2614&amp;""="",C2614&amp;""=""),"",IF(COUNTIFS('الطلاب'!$A$6:$A$505,C2614&amp;"",'الطلاب'!$D$6:$D$505,B2614&amp;"")=0,"الطالب غير مسجل في المجموعة",""))</f>
        <v/>
      </c>
    </row>
    <row r="2615">
      <c r="A2615" s="13" t="n"/>
      <c r="B2615" s="5" t="n"/>
      <c r="C2615" s="5" t="n"/>
      <c r="D2615" s="5" t="n"/>
      <c r="E2615" s="5" t="n"/>
      <c r="F2615" s="6">
        <f>IF(C2615&amp;""="","",IFERROR(INDEX('الطلاب'!$B$6:$B$505,MATCH(C2615&amp;"",'الطلاب'!$A$6:$A$505,0))&amp;"","كود غير موجود"))</f>
        <v/>
      </c>
      <c r="G2615" s="6">
        <f>IF(OR(B2615&amp;""="",C2615&amp;""=""),"",IF(COUNTIFS('الطلاب'!$A$6:$A$505,C2615&amp;"",'الطلاب'!$D$6:$D$505,B2615&amp;"")=0,"الطالب غير مسجل في المجموعة",""))</f>
        <v/>
      </c>
    </row>
    <row r="2616">
      <c r="A2616" s="13" t="n"/>
      <c r="B2616" s="5" t="n"/>
      <c r="C2616" s="5" t="n"/>
      <c r="D2616" s="5" t="n"/>
      <c r="E2616" s="5" t="n"/>
      <c r="F2616" s="6">
        <f>IF(C2616&amp;""="","",IFERROR(INDEX('الطلاب'!$B$6:$B$505,MATCH(C2616&amp;"",'الطلاب'!$A$6:$A$505,0))&amp;"","كود غير موجود"))</f>
        <v/>
      </c>
      <c r="G2616" s="6">
        <f>IF(OR(B2616&amp;""="",C2616&amp;""=""),"",IF(COUNTIFS('الطلاب'!$A$6:$A$505,C2616&amp;"",'الطلاب'!$D$6:$D$505,B2616&amp;"")=0,"الطالب غير مسجل في المجموعة",""))</f>
        <v/>
      </c>
    </row>
    <row r="2617">
      <c r="A2617" s="13" t="n"/>
      <c r="B2617" s="5" t="n"/>
      <c r="C2617" s="5" t="n"/>
      <c r="D2617" s="5" t="n"/>
      <c r="E2617" s="5" t="n"/>
      <c r="F2617" s="6">
        <f>IF(C2617&amp;""="","",IFERROR(INDEX('الطلاب'!$B$6:$B$505,MATCH(C2617&amp;"",'الطلاب'!$A$6:$A$505,0))&amp;"","كود غير موجود"))</f>
        <v/>
      </c>
      <c r="G2617" s="6">
        <f>IF(OR(B2617&amp;""="",C2617&amp;""=""),"",IF(COUNTIFS('الطلاب'!$A$6:$A$505,C2617&amp;"",'الطلاب'!$D$6:$D$505,B2617&amp;"")=0,"الطالب غير مسجل في المجموعة",""))</f>
        <v/>
      </c>
    </row>
    <row r="2618">
      <c r="A2618" s="13" t="n"/>
      <c r="B2618" s="5" t="n"/>
      <c r="C2618" s="5" t="n"/>
      <c r="D2618" s="5" t="n"/>
      <c r="E2618" s="5" t="n"/>
      <c r="F2618" s="6">
        <f>IF(C2618&amp;""="","",IFERROR(INDEX('الطلاب'!$B$6:$B$505,MATCH(C2618&amp;"",'الطلاب'!$A$6:$A$505,0))&amp;"","كود غير موجود"))</f>
        <v/>
      </c>
      <c r="G2618" s="6">
        <f>IF(OR(B2618&amp;""="",C2618&amp;""=""),"",IF(COUNTIFS('الطلاب'!$A$6:$A$505,C2618&amp;"",'الطلاب'!$D$6:$D$505,B2618&amp;"")=0,"الطالب غير مسجل في المجموعة",""))</f>
        <v/>
      </c>
    </row>
    <row r="2619">
      <c r="A2619" s="13" t="n"/>
      <c r="B2619" s="5" t="n"/>
      <c r="C2619" s="5" t="n"/>
      <c r="D2619" s="5" t="n"/>
      <c r="E2619" s="5" t="n"/>
      <c r="F2619" s="6">
        <f>IF(C2619&amp;""="","",IFERROR(INDEX('الطلاب'!$B$6:$B$505,MATCH(C2619&amp;"",'الطلاب'!$A$6:$A$505,0))&amp;"","كود غير موجود"))</f>
        <v/>
      </c>
      <c r="G2619" s="6">
        <f>IF(OR(B2619&amp;""="",C2619&amp;""=""),"",IF(COUNTIFS('الطلاب'!$A$6:$A$505,C2619&amp;"",'الطلاب'!$D$6:$D$505,B2619&amp;"")=0,"الطالب غير مسجل في المجموعة",""))</f>
        <v/>
      </c>
    </row>
    <row r="2620">
      <c r="A2620" s="13" t="n"/>
      <c r="B2620" s="5" t="n"/>
      <c r="C2620" s="5" t="n"/>
      <c r="D2620" s="5" t="n"/>
      <c r="E2620" s="5" t="n"/>
      <c r="F2620" s="6">
        <f>IF(C2620&amp;""="","",IFERROR(INDEX('الطلاب'!$B$6:$B$505,MATCH(C2620&amp;"",'الطلاب'!$A$6:$A$505,0))&amp;"","كود غير موجود"))</f>
        <v/>
      </c>
      <c r="G2620" s="6">
        <f>IF(OR(B2620&amp;""="",C2620&amp;""=""),"",IF(COUNTIFS('الطلاب'!$A$6:$A$505,C2620&amp;"",'الطلاب'!$D$6:$D$505,B2620&amp;"")=0,"الطالب غير مسجل في المجموعة",""))</f>
        <v/>
      </c>
    </row>
    <row r="2621">
      <c r="A2621" s="13" t="n"/>
      <c r="B2621" s="5" t="n"/>
      <c r="C2621" s="5" t="n"/>
      <c r="D2621" s="5" t="n"/>
      <c r="E2621" s="5" t="n"/>
      <c r="F2621" s="6">
        <f>IF(C2621&amp;""="","",IFERROR(INDEX('الطلاب'!$B$6:$B$505,MATCH(C2621&amp;"",'الطلاب'!$A$6:$A$505,0))&amp;"","كود غير موجود"))</f>
        <v/>
      </c>
      <c r="G2621" s="6">
        <f>IF(OR(B2621&amp;""="",C2621&amp;""=""),"",IF(COUNTIFS('الطلاب'!$A$6:$A$505,C2621&amp;"",'الطلاب'!$D$6:$D$505,B2621&amp;"")=0,"الطالب غير مسجل في المجموعة",""))</f>
        <v/>
      </c>
    </row>
    <row r="2622">
      <c r="A2622" s="13" t="n"/>
      <c r="B2622" s="5" t="n"/>
      <c r="C2622" s="5" t="n"/>
      <c r="D2622" s="5" t="n"/>
      <c r="E2622" s="5" t="n"/>
      <c r="F2622" s="6">
        <f>IF(C2622&amp;""="","",IFERROR(INDEX('الطلاب'!$B$6:$B$505,MATCH(C2622&amp;"",'الطلاب'!$A$6:$A$505,0))&amp;"","كود غير موجود"))</f>
        <v/>
      </c>
      <c r="G2622" s="6">
        <f>IF(OR(B2622&amp;""="",C2622&amp;""=""),"",IF(COUNTIFS('الطلاب'!$A$6:$A$505,C2622&amp;"",'الطلاب'!$D$6:$D$505,B2622&amp;"")=0,"الطالب غير مسجل في المجموعة",""))</f>
        <v/>
      </c>
    </row>
    <row r="2623">
      <c r="A2623" s="13" t="n"/>
      <c r="B2623" s="5" t="n"/>
      <c r="C2623" s="5" t="n"/>
      <c r="D2623" s="5" t="n"/>
      <c r="E2623" s="5" t="n"/>
      <c r="F2623" s="6">
        <f>IF(C2623&amp;""="","",IFERROR(INDEX('الطلاب'!$B$6:$B$505,MATCH(C2623&amp;"",'الطلاب'!$A$6:$A$505,0))&amp;"","كود غير موجود"))</f>
        <v/>
      </c>
      <c r="G2623" s="6">
        <f>IF(OR(B2623&amp;""="",C2623&amp;""=""),"",IF(COUNTIFS('الطلاب'!$A$6:$A$505,C2623&amp;"",'الطلاب'!$D$6:$D$505,B2623&amp;"")=0,"الطالب غير مسجل في المجموعة",""))</f>
        <v/>
      </c>
    </row>
    <row r="2624">
      <c r="A2624" s="13" t="n"/>
      <c r="B2624" s="5" t="n"/>
      <c r="C2624" s="5" t="n"/>
      <c r="D2624" s="5" t="n"/>
      <c r="E2624" s="5" t="n"/>
      <c r="F2624" s="6">
        <f>IF(C2624&amp;""="","",IFERROR(INDEX('الطلاب'!$B$6:$B$505,MATCH(C2624&amp;"",'الطلاب'!$A$6:$A$505,0))&amp;"","كود غير موجود"))</f>
        <v/>
      </c>
      <c r="G2624" s="6">
        <f>IF(OR(B2624&amp;""="",C2624&amp;""=""),"",IF(COUNTIFS('الطلاب'!$A$6:$A$505,C2624&amp;"",'الطلاب'!$D$6:$D$505,B2624&amp;"")=0,"الطالب غير مسجل في المجموعة",""))</f>
        <v/>
      </c>
    </row>
    <row r="2625">
      <c r="A2625" s="13" t="n"/>
      <c r="B2625" s="5" t="n"/>
      <c r="C2625" s="5" t="n"/>
      <c r="D2625" s="5" t="n"/>
      <c r="E2625" s="5" t="n"/>
      <c r="F2625" s="6">
        <f>IF(C2625&amp;""="","",IFERROR(INDEX('الطلاب'!$B$6:$B$505,MATCH(C2625&amp;"",'الطلاب'!$A$6:$A$505,0))&amp;"","كود غير موجود"))</f>
        <v/>
      </c>
      <c r="G2625" s="6">
        <f>IF(OR(B2625&amp;""="",C2625&amp;""=""),"",IF(COUNTIFS('الطلاب'!$A$6:$A$505,C2625&amp;"",'الطلاب'!$D$6:$D$505,B2625&amp;"")=0,"الطالب غير مسجل في المجموعة",""))</f>
        <v/>
      </c>
    </row>
    <row r="2626">
      <c r="A2626" s="13" t="n"/>
      <c r="B2626" s="5" t="n"/>
      <c r="C2626" s="5" t="n"/>
      <c r="D2626" s="5" t="n"/>
      <c r="E2626" s="5" t="n"/>
      <c r="F2626" s="6">
        <f>IF(C2626&amp;""="","",IFERROR(INDEX('الطلاب'!$B$6:$B$505,MATCH(C2626&amp;"",'الطلاب'!$A$6:$A$505,0))&amp;"","كود غير موجود"))</f>
        <v/>
      </c>
      <c r="G2626" s="6">
        <f>IF(OR(B2626&amp;""="",C2626&amp;""=""),"",IF(COUNTIFS('الطلاب'!$A$6:$A$505,C2626&amp;"",'الطلاب'!$D$6:$D$505,B2626&amp;"")=0,"الطالب غير مسجل في المجموعة",""))</f>
        <v/>
      </c>
    </row>
    <row r="2627">
      <c r="A2627" s="13" t="n"/>
      <c r="B2627" s="5" t="n"/>
      <c r="C2627" s="5" t="n"/>
      <c r="D2627" s="5" t="n"/>
      <c r="E2627" s="5" t="n"/>
      <c r="F2627" s="6">
        <f>IF(C2627&amp;""="","",IFERROR(INDEX('الطلاب'!$B$6:$B$505,MATCH(C2627&amp;"",'الطلاب'!$A$6:$A$505,0))&amp;"","كود غير موجود"))</f>
        <v/>
      </c>
      <c r="G2627" s="6">
        <f>IF(OR(B2627&amp;""="",C2627&amp;""=""),"",IF(COUNTIFS('الطلاب'!$A$6:$A$505,C2627&amp;"",'الطلاب'!$D$6:$D$505,B2627&amp;"")=0,"الطالب غير مسجل في المجموعة",""))</f>
        <v/>
      </c>
    </row>
    <row r="2628">
      <c r="A2628" s="13" t="n"/>
      <c r="B2628" s="5" t="n"/>
      <c r="C2628" s="5" t="n"/>
      <c r="D2628" s="5" t="n"/>
      <c r="E2628" s="5" t="n"/>
      <c r="F2628" s="6">
        <f>IF(C2628&amp;""="","",IFERROR(INDEX('الطلاب'!$B$6:$B$505,MATCH(C2628&amp;"",'الطلاب'!$A$6:$A$505,0))&amp;"","كود غير موجود"))</f>
        <v/>
      </c>
      <c r="G2628" s="6">
        <f>IF(OR(B2628&amp;""="",C2628&amp;""=""),"",IF(COUNTIFS('الطلاب'!$A$6:$A$505,C2628&amp;"",'الطلاب'!$D$6:$D$505,B2628&amp;"")=0,"الطالب غير مسجل في المجموعة",""))</f>
        <v/>
      </c>
    </row>
    <row r="2629">
      <c r="A2629" s="13" t="n"/>
      <c r="B2629" s="5" t="n"/>
      <c r="C2629" s="5" t="n"/>
      <c r="D2629" s="5" t="n"/>
      <c r="E2629" s="5" t="n"/>
      <c r="F2629" s="6">
        <f>IF(C2629&amp;""="","",IFERROR(INDEX('الطلاب'!$B$6:$B$505,MATCH(C2629&amp;"",'الطلاب'!$A$6:$A$505,0))&amp;"","كود غير موجود"))</f>
        <v/>
      </c>
      <c r="G2629" s="6">
        <f>IF(OR(B2629&amp;""="",C2629&amp;""=""),"",IF(COUNTIFS('الطلاب'!$A$6:$A$505,C2629&amp;"",'الطلاب'!$D$6:$D$505,B2629&amp;"")=0,"الطالب غير مسجل في المجموعة",""))</f>
        <v/>
      </c>
    </row>
    <row r="2630">
      <c r="A2630" s="13" t="n"/>
      <c r="B2630" s="5" t="n"/>
      <c r="C2630" s="5" t="n"/>
      <c r="D2630" s="5" t="n"/>
      <c r="E2630" s="5" t="n"/>
      <c r="F2630" s="6">
        <f>IF(C2630&amp;""="","",IFERROR(INDEX('الطلاب'!$B$6:$B$505,MATCH(C2630&amp;"",'الطلاب'!$A$6:$A$505,0))&amp;"","كود غير موجود"))</f>
        <v/>
      </c>
      <c r="G2630" s="6">
        <f>IF(OR(B2630&amp;""="",C2630&amp;""=""),"",IF(COUNTIFS('الطلاب'!$A$6:$A$505,C2630&amp;"",'الطلاب'!$D$6:$D$505,B2630&amp;"")=0,"الطالب غير مسجل في المجموعة",""))</f>
        <v/>
      </c>
    </row>
    <row r="2631">
      <c r="A2631" s="13" t="n"/>
      <c r="B2631" s="5" t="n"/>
      <c r="C2631" s="5" t="n"/>
      <c r="D2631" s="5" t="n"/>
      <c r="E2631" s="5" t="n"/>
      <c r="F2631" s="6">
        <f>IF(C2631&amp;""="","",IFERROR(INDEX('الطلاب'!$B$6:$B$505,MATCH(C2631&amp;"",'الطلاب'!$A$6:$A$505,0))&amp;"","كود غير موجود"))</f>
        <v/>
      </c>
      <c r="G2631" s="6">
        <f>IF(OR(B2631&amp;""="",C2631&amp;""=""),"",IF(COUNTIFS('الطلاب'!$A$6:$A$505,C2631&amp;"",'الطلاب'!$D$6:$D$505,B2631&amp;"")=0,"الطالب غير مسجل في المجموعة",""))</f>
        <v/>
      </c>
    </row>
    <row r="2632">
      <c r="A2632" s="13" t="n"/>
      <c r="B2632" s="5" t="n"/>
      <c r="C2632" s="5" t="n"/>
      <c r="D2632" s="5" t="n"/>
      <c r="E2632" s="5" t="n"/>
      <c r="F2632" s="6">
        <f>IF(C2632&amp;""="","",IFERROR(INDEX('الطلاب'!$B$6:$B$505,MATCH(C2632&amp;"",'الطلاب'!$A$6:$A$505,0))&amp;"","كود غير موجود"))</f>
        <v/>
      </c>
      <c r="G2632" s="6">
        <f>IF(OR(B2632&amp;""="",C2632&amp;""=""),"",IF(COUNTIFS('الطلاب'!$A$6:$A$505,C2632&amp;"",'الطلاب'!$D$6:$D$505,B2632&amp;"")=0,"الطالب غير مسجل في المجموعة",""))</f>
        <v/>
      </c>
    </row>
    <row r="2633">
      <c r="A2633" s="13" t="n"/>
      <c r="B2633" s="5" t="n"/>
      <c r="C2633" s="5" t="n"/>
      <c r="D2633" s="5" t="n"/>
      <c r="E2633" s="5" t="n"/>
      <c r="F2633" s="6">
        <f>IF(C2633&amp;""="","",IFERROR(INDEX('الطلاب'!$B$6:$B$505,MATCH(C2633&amp;"",'الطلاب'!$A$6:$A$505,0))&amp;"","كود غير موجود"))</f>
        <v/>
      </c>
      <c r="G2633" s="6">
        <f>IF(OR(B2633&amp;""="",C2633&amp;""=""),"",IF(COUNTIFS('الطلاب'!$A$6:$A$505,C2633&amp;"",'الطلاب'!$D$6:$D$505,B2633&amp;"")=0,"الطالب غير مسجل في المجموعة",""))</f>
        <v/>
      </c>
    </row>
    <row r="2634">
      <c r="A2634" s="13" t="n"/>
      <c r="B2634" s="5" t="n"/>
      <c r="C2634" s="5" t="n"/>
      <c r="D2634" s="5" t="n"/>
      <c r="E2634" s="5" t="n"/>
      <c r="F2634" s="6">
        <f>IF(C2634&amp;""="","",IFERROR(INDEX('الطلاب'!$B$6:$B$505,MATCH(C2634&amp;"",'الطلاب'!$A$6:$A$505,0))&amp;"","كود غير موجود"))</f>
        <v/>
      </c>
      <c r="G2634" s="6">
        <f>IF(OR(B2634&amp;""="",C2634&amp;""=""),"",IF(COUNTIFS('الطلاب'!$A$6:$A$505,C2634&amp;"",'الطلاب'!$D$6:$D$505,B2634&amp;"")=0,"الطالب غير مسجل في المجموعة",""))</f>
        <v/>
      </c>
    </row>
    <row r="2635">
      <c r="A2635" s="13" t="n"/>
      <c r="B2635" s="5" t="n"/>
      <c r="C2635" s="5" t="n"/>
      <c r="D2635" s="5" t="n"/>
      <c r="E2635" s="5" t="n"/>
      <c r="F2635" s="6">
        <f>IF(C2635&amp;""="","",IFERROR(INDEX('الطلاب'!$B$6:$B$505,MATCH(C2635&amp;"",'الطلاب'!$A$6:$A$505,0))&amp;"","كود غير موجود"))</f>
        <v/>
      </c>
      <c r="G2635" s="6">
        <f>IF(OR(B2635&amp;""="",C2635&amp;""=""),"",IF(COUNTIFS('الطلاب'!$A$6:$A$505,C2635&amp;"",'الطلاب'!$D$6:$D$505,B2635&amp;"")=0,"الطالب غير مسجل في المجموعة",""))</f>
        <v/>
      </c>
    </row>
    <row r="2636">
      <c r="A2636" s="13" t="n"/>
      <c r="B2636" s="5" t="n"/>
      <c r="C2636" s="5" t="n"/>
      <c r="D2636" s="5" t="n"/>
      <c r="E2636" s="5" t="n"/>
      <c r="F2636" s="6">
        <f>IF(C2636&amp;""="","",IFERROR(INDEX('الطلاب'!$B$6:$B$505,MATCH(C2636&amp;"",'الطلاب'!$A$6:$A$505,0))&amp;"","كود غير موجود"))</f>
        <v/>
      </c>
      <c r="G2636" s="6">
        <f>IF(OR(B2636&amp;""="",C2636&amp;""=""),"",IF(COUNTIFS('الطلاب'!$A$6:$A$505,C2636&amp;"",'الطلاب'!$D$6:$D$505,B2636&amp;"")=0,"الطالب غير مسجل في المجموعة",""))</f>
        <v/>
      </c>
    </row>
    <row r="2637">
      <c r="A2637" s="13" t="n"/>
      <c r="B2637" s="5" t="n"/>
      <c r="C2637" s="5" t="n"/>
      <c r="D2637" s="5" t="n"/>
      <c r="E2637" s="5" t="n"/>
      <c r="F2637" s="6">
        <f>IF(C2637&amp;""="","",IFERROR(INDEX('الطلاب'!$B$6:$B$505,MATCH(C2637&amp;"",'الطلاب'!$A$6:$A$505,0))&amp;"","كود غير موجود"))</f>
        <v/>
      </c>
      <c r="G2637" s="6">
        <f>IF(OR(B2637&amp;""="",C2637&amp;""=""),"",IF(COUNTIFS('الطلاب'!$A$6:$A$505,C2637&amp;"",'الطلاب'!$D$6:$D$505,B2637&amp;"")=0,"الطالب غير مسجل في المجموعة",""))</f>
        <v/>
      </c>
    </row>
    <row r="2638">
      <c r="A2638" s="13" t="n"/>
      <c r="B2638" s="5" t="n"/>
      <c r="C2638" s="5" t="n"/>
      <c r="D2638" s="5" t="n"/>
      <c r="E2638" s="5" t="n"/>
      <c r="F2638" s="6">
        <f>IF(C2638&amp;""="","",IFERROR(INDEX('الطلاب'!$B$6:$B$505,MATCH(C2638&amp;"",'الطلاب'!$A$6:$A$505,0))&amp;"","كود غير موجود"))</f>
        <v/>
      </c>
      <c r="G2638" s="6">
        <f>IF(OR(B2638&amp;""="",C2638&amp;""=""),"",IF(COUNTIFS('الطلاب'!$A$6:$A$505,C2638&amp;"",'الطلاب'!$D$6:$D$505,B2638&amp;"")=0,"الطالب غير مسجل في المجموعة",""))</f>
        <v/>
      </c>
    </row>
    <row r="2639">
      <c r="A2639" s="13" t="n"/>
      <c r="B2639" s="5" t="n"/>
      <c r="C2639" s="5" t="n"/>
      <c r="D2639" s="5" t="n"/>
      <c r="E2639" s="5" t="n"/>
      <c r="F2639" s="6">
        <f>IF(C2639&amp;""="","",IFERROR(INDEX('الطلاب'!$B$6:$B$505,MATCH(C2639&amp;"",'الطلاب'!$A$6:$A$505,0))&amp;"","كود غير موجود"))</f>
        <v/>
      </c>
      <c r="G2639" s="6">
        <f>IF(OR(B2639&amp;""="",C2639&amp;""=""),"",IF(COUNTIFS('الطلاب'!$A$6:$A$505,C2639&amp;"",'الطلاب'!$D$6:$D$505,B2639&amp;"")=0,"الطالب غير مسجل في المجموعة",""))</f>
        <v/>
      </c>
    </row>
    <row r="2640">
      <c r="A2640" s="13" t="n"/>
      <c r="B2640" s="5" t="n"/>
      <c r="C2640" s="5" t="n"/>
      <c r="D2640" s="5" t="n"/>
      <c r="E2640" s="5" t="n"/>
      <c r="F2640" s="6">
        <f>IF(C2640&amp;""="","",IFERROR(INDEX('الطلاب'!$B$6:$B$505,MATCH(C2640&amp;"",'الطلاب'!$A$6:$A$505,0))&amp;"","كود غير موجود"))</f>
        <v/>
      </c>
      <c r="G2640" s="6">
        <f>IF(OR(B2640&amp;""="",C2640&amp;""=""),"",IF(COUNTIFS('الطلاب'!$A$6:$A$505,C2640&amp;"",'الطلاب'!$D$6:$D$505,B2640&amp;"")=0,"الطالب غير مسجل في المجموعة",""))</f>
        <v/>
      </c>
    </row>
    <row r="2641">
      <c r="A2641" s="13" t="n"/>
      <c r="B2641" s="5" t="n"/>
      <c r="C2641" s="5" t="n"/>
      <c r="D2641" s="5" t="n"/>
      <c r="E2641" s="5" t="n"/>
      <c r="F2641" s="6">
        <f>IF(C2641&amp;""="","",IFERROR(INDEX('الطلاب'!$B$6:$B$505,MATCH(C2641&amp;"",'الطلاب'!$A$6:$A$505,0))&amp;"","كود غير موجود"))</f>
        <v/>
      </c>
      <c r="G2641" s="6">
        <f>IF(OR(B2641&amp;""="",C2641&amp;""=""),"",IF(COUNTIFS('الطلاب'!$A$6:$A$505,C2641&amp;"",'الطلاب'!$D$6:$D$505,B2641&amp;"")=0,"الطالب غير مسجل في المجموعة",""))</f>
        <v/>
      </c>
    </row>
    <row r="2642">
      <c r="A2642" s="13" t="n"/>
      <c r="B2642" s="5" t="n"/>
      <c r="C2642" s="5" t="n"/>
      <c r="D2642" s="5" t="n"/>
      <c r="E2642" s="5" t="n"/>
      <c r="F2642" s="6">
        <f>IF(C2642&amp;""="","",IFERROR(INDEX('الطلاب'!$B$6:$B$505,MATCH(C2642&amp;"",'الطلاب'!$A$6:$A$505,0))&amp;"","كود غير موجود"))</f>
        <v/>
      </c>
      <c r="G2642" s="6">
        <f>IF(OR(B2642&amp;""="",C2642&amp;""=""),"",IF(COUNTIFS('الطلاب'!$A$6:$A$505,C2642&amp;"",'الطلاب'!$D$6:$D$505,B2642&amp;"")=0,"الطالب غير مسجل في المجموعة",""))</f>
        <v/>
      </c>
    </row>
    <row r="2643">
      <c r="A2643" s="13" t="n"/>
      <c r="B2643" s="5" t="n"/>
      <c r="C2643" s="5" t="n"/>
      <c r="D2643" s="5" t="n"/>
      <c r="E2643" s="5" t="n"/>
      <c r="F2643" s="6">
        <f>IF(C2643&amp;""="","",IFERROR(INDEX('الطلاب'!$B$6:$B$505,MATCH(C2643&amp;"",'الطلاب'!$A$6:$A$505,0))&amp;"","كود غير موجود"))</f>
        <v/>
      </c>
      <c r="G2643" s="6">
        <f>IF(OR(B2643&amp;""="",C2643&amp;""=""),"",IF(COUNTIFS('الطلاب'!$A$6:$A$505,C2643&amp;"",'الطلاب'!$D$6:$D$505,B2643&amp;"")=0,"الطالب غير مسجل في المجموعة",""))</f>
        <v/>
      </c>
    </row>
    <row r="2644">
      <c r="A2644" s="13" t="n"/>
      <c r="B2644" s="5" t="n"/>
      <c r="C2644" s="5" t="n"/>
      <c r="D2644" s="5" t="n"/>
      <c r="E2644" s="5" t="n"/>
      <c r="F2644" s="6">
        <f>IF(C2644&amp;""="","",IFERROR(INDEX('الطلاب'!$B$6:$B$505,MATCH(C2644&amp;"",'الطلاب'!$A$6:$A$505,0))&amp;"","كود غير موجود"))</f>
        <v/>
      </c>
      <c r="G2644" s="6">
        <f>IF(OR(B2644&amp;""="",C2644&amp;""=""),"",IF(COUNTIFS('الطلاب'!$A$6:$A$505,C2644&amp;"",'الطلاب'!$D$6:$D$505,B2644&amp;"")=0,"الطالب غير مسجل في المجموعة",""))</f>
        <v/>
      </c>
    </row>
    <row r="2645">
      <c r="A2645" s="13" t="n"/>
      <c r="B2645" s="5" t="n"/>
      <c r="C2645" s="5" t="n"/>
      <c r="D2645" s="5" t="n"/>
      <c r="E2645" s="5" t="n"/>
      <c r="F2645" s="6">
        <f>IF(C2645&amp;""="","",IFERROR(INDEX('الطلاب'!$B$6:$B$505,MATCH(C2645&amp;"",'الطلاب'!$A$6:$A$505,0))&amp;"","كود غير موجود"))</f>
        <v/>
      </c>
      <c r="G2645" s="6">
        <f>IF(OR(B2645&amp;""="",C2645&amp;""=""),"",IF(COUNTIFS('الطلاب'!$A$6:$A$505,C2645&amp;"",'الطلاب'!$D$6:$D$505,B2645&amp;"")=0,"الطالب غير مسجل في المجموعة",""))</f>
        <v/>
      </c>
    </row>
    <row r="2646">
      <c r="A2646" s="13" t="n"/>
      <c r="B2646" s="5" t="n"/>
      <c r="C2646" s="5" t="n"/>
      <c r="D2646" s="5" t="n"/>
      <c r="E2646" s="5" t="n"/>
      <c r="F2646" s="6">
        <f>IF(C2646&amp;""="","",IFERROR(INDEX('الطلاب'!$B$6:$B$505,MATCH(C2646&amp;"",'الطلاب'!$A$6:$A$505,0))&amp;"","كود غير موجود"))</f>
        <v/>
      </c>
      <c r="G2646" s="6">
        <f>IF(OR(B2646&amp;""="",C2646&amp;""=""),"",IF(COUNTIFS('الطلاب'!$A$6:$A$505,C2646&amp;"",'الطلاب'!$D$6:$D$505,B2646&amp;"")=0,"الطالب غير مسجل في المجموعة",""))</f>
        <v/>
      </c>
    </row>
    <row r="2647">
      <c r="A2647" s="13" t="n"/>
      <c r="B2647" s="5" t="n"/>
      <c r="C2647" s="5" t="n"/>
      <c r="D2647" s="5" t="n"/>
      <c r="E2647" s="5" t="n"/>
      <c r="F2647" s="6">
        <f>IF(C2647&amp;""="","",IFERROR(INDEX('الطلاب'!$B$6:$B$505,MATCH(C2647&amp;"",'الطلاب'!$A$6:$A$505,0))&amp;"","كود غير موجود"))</f>
        <v/>
      </c>
      <c r="G2647" s="6">
        <f>IF(OR(B2647&amp;""="",C2647&amp;""=""),"",IF(COUNTIFS('الطلاب'!$A$6:$A$505,C2647&amp;"",'الطلاب'!$D$6:$D$505,B2647&amp;"")=0,"الطالب غير مسجل في المجموعة",""))</f>
        <v/>
      </c>
    </row>
    <row r="2648">
      <c r="A2648" s="13" t="n"/>
      <c r="B2648" s="5" t="n"/>
      <c r="C2648" s="5" t="n"/>
      <c r="D2648" s="5" t="n"/>
      <c r="E2648" s="5" t="n"/>
      <c r="F2648" s="6">
        <f>IF(C2648&amp;""="","",IFERROR(INDEX('الطلاب'!$B$6:$B$505,MATCH(C2648&amp;"",'الطلاب'!$A$6:$A$505,0))&amp;"","كود غير موجود"))</f>
        <v/>
      </c>
      <c r="G2648" s="6">
        <f>IF(OR(B2648&amp;""="",C2648&amp;""=""),"",IF(COUNTIFS('الطلاب'!$A$6:$A$505,C2648&amp;"",'الطلاب'!$D$6:$D$505,B2648&amp;"")=0,"الطالب غير مسجل في المجموعة",""))</f>
        <v/>
      </c>
    </row>
    <row r="2649">
      <c r="A2649" s="13" t="n"/>
      <c r="B2649" s="5" t="n"/>
      <c r="C2649" s="5" t="n"/>
      <c r="D2649" s="5" t="n"/>
      <c r="E2649" s="5" t="n"/>
      <c r="F2649" s="6">
        <f>IF(C2649&amp;""="","",IFERROR(INDEX('الطلاب'!$B$6:$B$505,MATCH(C2649&amp;"",'الطلاب'!$A$6:$A$505,0))&amp;"","كود غير موجود"))</f>
        <v/>
      </c>
      <c r="G2649" s="6">
        <f>IF(OR(B2649&amp;""="",C2649&amp;""=""),"",IF(COUNTIFS('الطلاب'!$A$6:$A$505,C2649&amp;"",'الطلاب'!$D$6:$D$505,B2649&amp;"")=0,"الطالب غير مسجل في المجموعة",""))</f>
        <v/>
      </c>
    </row>
    <row r="2650">
      <c r="A2650" s="13" t="n"/>
      <c r="B2650" s="5" t="n"/>
      <c r="C2650" s="5" t="n"/>
      <c r="D2650" s="5" t="n"/>
      <c r="E2650" s="5" t="n"/>
      <c r="F2650" s="6">
        <f>IF(C2650&amp;""="","",IFERROR(INDEX('الطلاب'!$B$6:$B$505,MATCH(C2650&amp;"",'الطلاب'!$A$6:$A$505,0))&amp;"","كود غير موجود"))</f>
        <v/>
      </c>
      <c r="G2650" s="6">
        <f>IF(OR(B2650&amp;""="",C2650&amp;""=""),"",IF(COUNTIFS('الطلاب'!$A$6:$A$505,C2650&amp;"",'الطلاب'!$D$6:$D$505,B2650&amp;"")=0,"الطالب غير مسجل في المجموعة",""))</f>
        <v/>
      </c>
    </row>
    <row r="2651">
      <c r="A2651" s="13" t="n"/>
      <c r="B2651" s="5" t="n"/>
      <c r="C2651" s="5" t="n"/>
      <c r="D2651" s="5" t="n"/>
      <c r="E2651" s="5" t="n"/>
      <c r="F2651" s="6">
        <f>IF(C2651&amp;""="","",IFERROR(INDEX('الطلاب'!$B$6:$B$505,MATCH(C2651&amp;"",'الطلاب'!$A$6:$A$505,0))&amp;"","كود غير موجود"))</f>
        <v/>
      </c>
      <c r="G2651" s="6">
        <f>IF(OR(B2651&amp;""="",C2651&amp;""=""),"",IF(COUNTIFS('الطلاب'!$A$6:$A$505,C2651&amp;"",'الطلاب'!$D$6:$D$505,B2651&amp;"")=0,"الطالب غير مسجل في المجموعة",""))</f>
        <v/>
      </c>
    </row>
    <row r="2652">
      <c r="A2652" s="13" t="n"/>
      <c r="B2652" s="5" t="n"/>
      <c r="C2652" s="5" t="n"/>
      <c r="D2652" s="5" t="n"/>
      <c r="E2652" s="5" t="n"/>
      <c r="F2652" s="6">
        <f>IF(C2652&amp;""="","",IFERROR(INDEX('الطلاب'!$B$6:$B$505,MATCH(C2652&amp;"",'الطلاب'!$A$6:$A$505,0))&amp;"","كود غير موجود"))</f>
        <v/>
      </c>
      <c r="G2652" s="6">
        <f>IF(OR(B2652&amp;""="",C2652&amp;""=""),"",IF(COUNTIFS('الطلاب'!$A$6:$A$505,C2652&amp;"",'الطلاب'!$D$6:$D$505,B2652&amp;"")=0,"الطالب غير مسجل في المجموعة",""))</f>
        <v/>
      </c>
    </row>
    <row r="2653">
      <c r="A2653" s="13" t="n"/>
      <c r="B2653" s="5" t="n"/>
      <c r="C2653" s="5" t="n"/>
      <c r="D2653" s="5" t="n"/>
      <c r="E2653" s="5" t="n"/>
      <c r="F2653" s="6">
        <f>IF(C2653&amp;""="","",IFERROR(INDEX('الطلاب'!$B$6:$B$505,MATCH(C2653&amp;"",'الطلاب'!$A$6:$A$505,0))&amp;"","كود غير موجود"))</f>
        <v/>
      </c>
      <c r="G2653" s="6">
        <f>IF(OR(B2653&amp;""="",C2653&amp;""=""),"",IF(COUNTIFS('الطلاب'!$A$6:$A$505,C2653&amp;"",'الطلاب'!$D$6:$D$505,B2653&amp;"")=0,"الطالب غير مسجل في المجموعة",""))</f>
        <v/>
      </c>
    </row>
    <row r="2654">
      <c r="A2654" s="13" t="n"/>
      <c r="B2654" s="5" t="n"/>
      <c r="C2654" s="5" t="n"/>
      <c r="D2654" s="5" t="n"/>
      <c r="E2654" s="5" t="n"/>
      <c r="F2654" s="6">
        <f>IF(C2654&amp;""="","",IFERROR(INDEX('الطلاب'!$B$6:$B$505,MATCH(C2654&amp;"",'الطلاب'!$A$6:$A$505,0))&amp;"","كود غير موجود"))</f>
        <v/>
      </c>
      <c r="G2654" s="6">
        <f>IF(OR(B2654&amp;""="",C2654&amp;""=""),"",IF(COUNTIFS('الطلاب'!$A$6:$A$505,C2654&amp;"",'الطلاب'!$D$6:$D$505,B2654&amp;"")=0,"الطالب غير مسجل في المجموعة",""))</f>
        <v/>
      </c>
    </row>
    <row r="2655">
      <c r="A2655" s="13" t="n"/>
      <c r="B2655" s="5" t="n"/>
      <c r="C2655" s="5" t="n"/>
      <c r="D2655" s="5" t="n"/>
      <c r="E2655" s="5" t="n"/>
      <c r="F2655" s="6">
        <f>IF(C2655&amp;""="","",IFERROR(INDEX('الطلاب'!$B$6:$B$505,MATCH(C2655&amp;"",'الطلاب'!$A$6:$A$505,0))&amp;"","كود غير موجود"))</f>
        <v/>
      </c>
      <c r="G2655" s="6">
        <f>IF(OR(B2655&amp;""="",C2655&amp;""=""),"",IF(COUNTIFS('الطلاب'!$A$6:$A$505,C2655&amp;"",'الطلاب'!$D$6:$D$505,B2655&amp;"")=0,"الطالب غير مسجل في المجموعة",""))</f>
        <v/>
      </c>
    </row>
    <row r="2656">
      <c r="A2656" s="13" t="n"/>
      <c r="B2656" s="5" t="n"/>
      <c r="C2656" s="5" t="n"/>
      <c r="D2656" s="5" t="n"/>
      <c r="E2656" s="5" t="n"/>
      <c r="F2656" s="6">
        <f>IF(C2656&amp;""="","",IFERROR(INDEX('الطلاب'!$B$6:$B$505,MATCH(C2656&amp;"",'الطلاب'!$A$6:$A$505,0))&amp;"","كود غير موجود"))</f>
        <v/>
      </c>
      <c r="G2656" s="6">
        <f>IF(OR(B2656&amp;""="",C2656&amp;""=""),"",IF(COUNTIFS('الطلاب'!$A$6:$A$505,C2656&amp;"",'الطلاب'!$D$6:$D$505,B2656&amp;"")=0,"الطالب غير مسجل في المجموعة",""))</f>
        <v/>
      </c>
    </row>
    <row r="2657">
      <c r="A2657" s="13" t="n"/>
      <c r="B2657" s="5" t="n"/>
      <c r="C2657" s="5" t="n"/>
      <c r="D2657" s="5" t="n"/>
      <c r="E2657" s="5" t="n"/>
      <c r="F2657" s="6">
        <f>IF(C2657&amp;""="","",IFERROR(INDEX('الطلاب'!$B$6:$B$505,MATCH(C2657&amp;"",'الطلاب'!$A$6:$A$505,0))&amp;"","كود غير موجود"))</f>
        <v/>
      </c>
      <c r="G2657" s="6">
        <f>IF(OR(B2657&amp;""="",C2657&amp;""=""),"",IF(COUNTIFS('الطلاب'!$A$6:$A$505,C2657&amp;"",'الطلاب'!$D$6:$D$505,B2657&amp;"")=0,"الطالب غير مسجل في المجموعة",""))</f>
        <v/>
      </c>
    </row>
    <row r="2658">
      <c r="A2658" s="13" t="n"/>
      <c r="B2658" s="5" t="n"/>
      <c r="C2658" s="5" t="n"/>
      <c r="D2658" s="5" t="n"/>
      <c r="E2658" s="5" t="n"/>
      <c r="F2658" s="6">
        <f>IF(C2658&amp;""="","",IFERROR(INDEX('الطلاب'!$B$6:$B$505,MATCH(C2658&amp;"",'الطلاب'!$A$6:$A$505,0))&amp;"","كود غير موجود"))</f>
        <v/>
      </c>
      <c r="G2658" s="6">
        <f>IF(OR(B2658&amp;""="",C2658&amp;""=""),"",IF(COUNTIFS('الطلاب'!$A$6:$A$505,C2658&amp;"",'الطلاب'!$D$6:$D$505,B2658&amp;"")=0,"الطالب غير مسجل في المجموعة",""))</f>
        <v/>
      </c>
    </row>
    <row r="2659">
      <c r="A2659" s="13" t="n"/>
      <c r="B2659" s="5" t="n"/>
      <c r="C2659" s="5" t="n"/>
      <c r="D2659" s="5" t="n"/>
      <c r="E2659" s="5" t="n"/>
      <c r="F2659" s="6">
        <f>IF(C2659&amp;""="","",IFERROR(INDEX('الطلاب'!$B$6:$B$505,MATCH(C2659&amp;"",'الطلاب'!$A$6:$A$505,0))&amp;"","كود غير موجود"))</f>
        <v/>
      </c>
      <c r="G2659" s="6">
        <f>IF(OR(B2659&amp;""="",C2659&amp;""=""),"",IF(COUNTIFS('الطلاب'!$A$6:$A$505,C2659&amp;"",'الطلاب'!$D$6:$D$505,B2659&amp;"")=0,"الطالب غير مسجل في المجموعة",""))</f>
        <v/>
      </c>
    </row>
    <row r="2660">
      <c r="A2660" s="13" t="n"/>
      <c r="B2660" s="5" t="n"/>
      <c r="C2660" s="5" t="n"/>
      <c r="D2660" s="5" t="n"/>
      <c r="E2660" s="5" t="n"/>
      <c r="F2660" s="6">
        <f>IF(C2660&amp;""="","",IFERROR(INDEX('الطلاب'!$B$6:$B$505,MATCH(C2660&amp;"",'الطلاب'!$A$6:$A$505,0))&amp;"","كود غير موجود"))</f>
        <v/>
      </c>
      <c r="G2660" s="6">
        <f>IF(OR(B2660&amp;""="",C2660&amp;""=""),"",IF(COUNTIFS('الطلاب'!$A$6:$A$505,C2660&amp;"",'الطلاب'!$D$6:$D$505,B2660&amp;"")=0,"الطالب غير مسجل في المجموعة",""))</f>
        <v/>
      </c>
    </row>
    <row r="2661">
      <c r="A2661" s="13" t="n"/>
      <c r="B2661" s="5" t="n"/>
      <c r="C2661" s="5" t="n"/>
      <c r="D2661" s="5" t="n"/>
      <c r="E2661" s="5" t="n"/>
      <c r="F2661" s="6">
        <f>IF(C2661&amp;""="","",IFERROR(INDEX('الطلاب'!$B$6:$B$505,MATCH(C2661&amp;"",'الطلاب'!$A$6:$A$505,0))&amp;"","كود غير موجود"))</f>
        <v/>
      </c>
      <c r="G2661" s="6">
        <f>IF(OR(B2661&amp;""="",C2661&amp;""=""),"",IF(COUNTIFS('الطلاب'!$A$6:$A$505,C2661&amp;"",'الطلاب'!$D$6:$D$505,B2661&amp;"")=0,"الطالب غير مسجل في المجموعة",""))</f>
        <v/>
      </c>
    </row>
    <row r="2662">
      <c r="A2662" s="13" t="n"/>
      <c r="B2662" s="5" t="n"/>
      <c r="C2662" s="5" t="n"/>
      <c r="D2662" s="5" t="n"/>
      <c r="E2662" s="5" t="n"/>
      <c r="F2662" s="6">
        <f>IF(C2662&amp;""="","",IFERROR(INDEX('الطلاب'!$B$6:$B$505,MATCH(C2662&amp;"",'الطلاب'!$A$6:$A$505,0))&amp;"","كود غير موجود"))</f>
        <v/>
      </c>
      <c r="G2662" s="6">
        <f>IF(OR(B2662&amp;""="",C2662&amp;""=""),"",IF(COUNTIFS('الطلاب'!$A$6:$A$505,C2662&amp;"",'الطلاب'!$D$6:$D$505,B2662&amp;"")=0,"الطالب غير مسجل في المجموعة",""))</f>
        <v/>
      </c>
    </row>
    <row r="2663">
      <c r="A2663" s="13" t="n"/>
      <c r="B2663" s="5" t="n"/>
      <c r="C2663" s="5" t="n"/>
      <c r="D2663" s="5" t="n"/>
      <c r="E2663" s="5" t="n"/>
      <c r="F2663" s="6">
        <f>IF(C2663&amp;""="","",IFERROR(INDEX('الطلاب'!$B$6:$B$505,MATCH(C2663&amp;"",'الطلاب'!$A$6:$A$505,0))&amp;"","كود غير موجود"))</f>
        <v/>
      </c>
      <c r="G2663" s="6">
        <f>IF(OR(B2663&amp;""="",C2663&amp;""=""),"",IF(COUNTIFS('الطلاب'!$A$6:$A$505,C2663&amp;"",'الطلاب'!$D$6:$D$505,B2663&amp;"")=0,"الطالب غير مسجل في المجموعة",""))</f>
        <v/>
      </c>
    </row>
    <row r="2664">
      <c r="A2664" s="13" t="n"/>
      <c r="B2664" s="5" t="n"/>
      <c r="C2664" s="5" t="n"/>
      <c r="D2664" s="5" t="n"/>
      <c r="E2664" s="5" t="n"/>
      <c r="F2664" s="6">
        <f>IF(C2664&amp;""="","",IFERROR(INDEX('الطلاب'!$B$6:$B$505,MATCH(C2664&amp;"",'الطلاب'!$A$6:$A$505,0))&amp;"","كود غير موجود"))</f>
        <v/>
      </c>
      <c r="G2664" s="6">
        <f>IF(OR(B2664&amp;""="",C2664&amp;""=""),"",IF(COUNTIFS('الطلاب'!$A$6:$A$505,C2664&amp;"",'الطلاب'!$D$6:$D$505,B2664&amp;"")=0,"الطالب غير مسجل في المجموعة",""))</f>
        <v/>
      </c>
    </row>
    <row r="2665">
      <c r="A2665" s="13" t="n"/>
      <c r="B2665" s="5" t="n"/>
      <c r="C2665" s="5" t="n"/>
      <c r="D2665" s="5" t="n"/>
      <c r="E2665" s="5" t="n"/>
      <c r="F2665" s="6">
        <f>IF(C2665&amp;""="","",IFERROR(INDEX('الطلاب'!$B$6:$B$505,MATCH(C2665&amp;"",'الطلاب'!$A$6:$A$505,0))&amp;"","كود غير موجود"))</f>
        <v/>
      </c>
      <c r="G2665" s="6">
        <f>IF(OR(B2665&amp;""="",C2665&amp;""=""),"",IF(COUNTIFS('الطلاب'!$A$6:$A$505,C2665&amp;"",'الطلاب'!$D$6:$D$505,B2665&amp;"")=0,"الطالب غير مسجل في المجموعة",""))</f>
        <v/>
      </c>
    </row>
    <row r="2666">
      <c r="A2666" s="13" t="n"/>
      <c r="B2666" s="5" t="n"/>
      <c r="C2666" s="5" t="n"/>
      <c r="D2666" s="5" t="n"/>
      <c r="E2666" s="5" t="n"/>
      <c r="F2666" s="6">
        <f>IF(C2666&amp;""="","",IFERROR(INDEX('الطلاب'!$B$6:$B$505,MATCH(C2666&amp;"",'الطلاب'!$A$6:$A$505,0))&amp;"","كود غير موجود"))</f>
        <v/>
      </c>
      <c r="G2666" s="6">
        <f>IF(OR(B2666&amp;""="",C2666&amp;""=""),"",IF(COUNTIFS('الطلاب'!$A$6:$A$505,C2666&amp;"",'الطلاب'!$D$6:$D$505,B2666&amp;"")=0,"الطالب غير مسجل في المجموعة",""))</f>
        <v/>
      </c>
    </row>
    <row r="2667">
      <c r="A2667" s="13" t="n"/>
      <c r="B2667" s="5" t="n"/>
      <c r="C2667" s="5" t="n"/>
      <c r="D2667" s="5" t="n"/>
      <c r="E2667" s="5" t="n"/>
      <c r="F2667" s="6">
        <f>IF(C2667&amp;""="","",IFERROR(INDEX('الطلاب'!$B$6:$B$505,MATCH(C2667&amp;"",'الطلاب'!$A$6:$A$505,0))&amp;"","كود غير موجود"))</f>
        <v/>
      </c>
      <c r="G2667" s="6">
        <f>IF(OR(B2667&amp;""="",C2667&amp;""=""),"",IF(COUNTIFS('الطلاب'!$A$6:$A$505,C2667&amp;"",'الطلاب'!$D$6:$D$505,B2667&amp;"")=0,"الطالب غير مسجل في المجموعة",""))</f>
        <v/>
      </c>
    </row>
    <row r="2668">
      <c r="A2668" s="13" t="n"/>
      <c r="B2668" s="5" t="n"/>
      <c r="C2668" s="5" t="n"/>
      <c r="D2668" s="5" t="n"/>
      <c r="E2668" s="5" t="n"/>
      <c r="F2668" s="6">
        <f>IF(C2668&amp;""="","",IFERROR(INDEX('الطلاب'!$B$6:$B$505,MATCH(C2668&amp;"",'الطلاب'!$A$6:$A$505,0))&amp;"","كود غير موجود"))</f>
        <v/>
      </c>
      <c r="G2668" s="6">
        <f>IF(OR(B2668&amp;""="",C2668&amp;""=""),"",IF(COUNTIFS('الطلاب'!$A$6:$A$505,C2668&amp;"",'الطلاب'!$D$6:$D$505,B2668&amp;"")=0,"الطالب غير مسجل في المجموعة",""))</f>
        <v/>
      </c>
    </row>
    <row r="2669">
      <c r="A2669" s="13" t="n"/>
      <c r="B2669" s="5" t="n"/>
      <c r="C2669" s="5" t="n"/>
      <c r="D2669" s="5" t="n"/>
      <c r="E2669" s="5" t="n"/>
      <c r="F2669" s="6">
        <f>IF(C2669&amp;""="","",IFERROR(INDEX('الطلاب'!$B$6:$B$505,MATCH(C2669&amp;"",'الطلاب'!$A$6:$A$505,0))&amp;"","كود غير موجود"))</f>
        <v/>
      </c>
      <c r="G2669" s="6">
        <f>IF(OR(B2669&amp;""="",C2669&amp;""=""),"",IF(COUNTIFS('الطلاب'!$A$6:$A$505,C2669&amp;"",'الطلاب'!$D$6:$D$505,B2669&amp;"")=0,"الطالب غير مسجل في المجموعة",""))</f>
        <v/>
      </c>
    </row>
    <row r="2670">
      <c r="A2670" s="13" t="n"/>
      <c r="B2670" s="5" t="n"/>
      <c r="C2670" s="5" t="n"/>
      <c r="D2670" s="5" t="n"/>
      <c r="E2670" s="5" t="n"/>
      <c r="F2670" s="6">
        <f>IF(C2670&amp;""="","",IFERROR(INDEX('الطلاب'!$B$6:$B$505,MATCH(C2670&amp;"",'الطلاب'!$A$6:$A$505,0))&amp;"","كود غير موجود"))</f>
        <v/>
      </c>
      <c r="G2670" s="6">
        <f>IF(OR(B2670&amp;""="",C2670&amp;""=""),"",IF(COUNTIFS('الطلاب'!$A$6:$A$505,C2670&amp;"",'الطلاب'!$D$6:$D$505,B2670&amp;"")=0,"الطالب غير مسجل في المجموعة",""))</f>
        <v/>
      </c>
    </row>
    <row r="2671">
      <c r="A2671" s="13" t="n"/>
      <c r="B2671" s="5" t="n"/>
      <c r="C2671" s="5" t="n"/>
      <c r="D2671" s="5" t="n"/>
      <c r="E2671" s="5" t="n"/>
      <c r="F2671" s="6">
        <f>IF(C2671&amp;""="","",IFERROR(INDEX('الطلاب'!$B$6:$B$505,MATCH(C2671&amp;"",'الطلاب'!$A$6:$A$505,0))&amp;"","كود غير موجود"))</f>
        <v/>
      </c>
      <c r="G2671" s="6">
        <f>IF(OR(B2671&amp;""="",C2671&amp;""=""),"",IF(COUNTIFS('الطلاب'!$A$6:$A$505,C2671&amp;"",'الطلاب'!$D$6:$D$505,B2671&amp;"")=0,"الطالب غير مسجل في المجموعة",""))</f>
        <v/>
      </c>
    </row>
    <row r="2672">
      <c r="A2672" s="13" t="n"/>
      <c r="B2672" s="5" t="n"/>
      <c r="C2672" s="5" t="n"/>
      <c r="D2672" s="5" t="n"/>
      <c r="E2672" s="5" t="n"/>
      <c r="F2672" s="6">
        <f>IF(C2672&amp;""="","",IFERROR(INDEX('الطلاب'!$B$6:$B$505,MATCH(C2672&amp;"",'الطلاب'!$A$6:$A$505,0))&amp;"","كود غير موجود"))</f>
        <v/>
      </c>
      <c r="G2672" s="6">
        <f>IF(OR(B2672&amp;""="",C2672&amp;""=""),"",IF(COUNTIFS('الطلاب'!$A$6:$A$505,C2672&amp;"",'الطلاب'!$D$6:$D$505,B2672&amp;"")=0,"الطالب غير مسجل في المجموعة",""))</f>
        <v/>
      </c>
    </row>
    <row r="2673">
      <c r="A2673" s="13" t="n"/>
      <c r="B2673" s="5" t="n"/>
      <c r="C2673" s="5" t="n"/>
      <c r="D2673" s="5" t="n"/>
      <c r="E2673" s="5" t="n"/>
      <c r="F2673" s="6">
        <f>IF(C2673&amp;""="","",IFERROR(INDEX('الطلاب'!$B$6:$B$505,MATCH(C2673&amp;"",'الطلاب'!$A$6:$A$505,0))&amp;"","كود غير موجود"))</f>
        <v/>
      </c>
      <c r="G2673" s="6">
        <f>IF(OR(B2673&amp;""="",C2673&amp;""=""),"",IF(COUNTIFS('الطلاب'!$A$6:$A$505,C2673&amp;"",'الطلاب'!$D$6:$D$505,B2673&amp;"")=0,"الطالب غير مسجل في المجموعة",""))</f>
        <v/>
      </c>
    </row>
    <row r="2674">
      <c r="A2674" s="13" t="n"/>
      <c r="B2674" s="5" t="n"/>
      <c r="C2674" s="5" t="n"/>
      <c r="D2674" s="5" t="n"/>
      <c r="E2674" s="5" t="n"/>
      <c r="F2674" s="6">
        <f>IF(C2674&amp;""="","",IFERROR(INDEX('الطلاب'!$B$6:$B$505,MATCH(C2674&amp;"",'الطلاب'!$A$6:$A$505,0))&amp;"","كود غير موجود"))</f>
        <v/>
      </c>
      <c r="G2674" s="6">
        <f>IF(OR(B2674&amp;""="",C2674&amp;""=""),"",IF(COUNTIFS('الطلاب'!$A$6:$A$505,C2674&amp;"",'الطلاب'!$D$6:$D$505,B2674&amp;"")=0,"الطالب غير مسجل في المجموعة",""))</f>
        <v/>
      </c>
    </row>
    <row r="2675">
      <c r="A2675" s="13" t="n"/>
      <c r="B2675" s="5" t="n"/>
      <c r="C2675" s="5" t="n"/>
      <c r="D2675" s="5" t="n"/>
      <c r="E2675" s="5" t="n"/>
      <c r="F2675" s="6">
        <f>IF(C2675&amp;""="","",IFERROR(INDEX('الطلاب'!$B$6:$B$505,MATCH(C2675&amp;"",'الطلاب'!$A$6:$A$505,0))&amp;"","كود غير موجود"))</f>
        <v/>
      </c>
      <c r="G2675" s="6">
        <f>IF(OR(B2675&amp;""="",C2675&amp;""=""),"",IF(COUNTIFS('الطلاب'!$A$6:$A$505,C2675&amp;"",'الطلاب'!$D$6:$D$505,B2675&amp;"")=0,"الطالب غير مسجل في المجموعة",""))</f>
        <v/>
      </c>
    </row>
    <row r="2676">
      <c r="A2676" s="13" t="n"/>
      <c r="B2676" s="5" t="n"/>
      <c r="C2676" s="5" t="n"/>
      <c r="D2676" s="5" t="n"/>
      <c r="E2676" s="5" t="n"/>
      <c r="F2676" s="6">
        <f>IF(C2676&amp;""="","",IFERROR(INDEX('الطلاب'!$B$6:$B$505,MATCH(C2676&amp;"",'الطلاب'!$A$6:$A$505,0))&amp;"","كود غير موجود"))</f>
        <v/>
      </c>
      <c r="G2676" s="6">
        <f>IF(OR(B2676&amp;""="",C2676&amp;""=""),"",IF(COUNTIFS('الطلاب'!$A$6:$A$505,C2676&amp;"",'الطلاب'!$D$6:$D$505,B2676&amp;"")=0,"الطالب غير مسجل في المجموعة",""))</f>
        <v/>
      </c>
    </row>
    <row r="2677">
      <c r="A2677" s="13" t="n"/>
      <c r="B2677" s="5" t="n"/>
      <c r="C2677" s="5" t="n"/>
      <c r="D2677" s="5" t="n"/>
      <c r="E2677" s="5" t="n"/>
      <c r="F2677" s="6">
        <f>IF(C2677&amp;""="","",IFERROR(INDEX('الطلاب'!$B$6:$B$505,MATCH(C2677&amp;"",'الطلاب'!$A$6:$A$505,0))&amp;"","كود غير موجود"))</f>
        <v/>
      </c>
      <c r="G2677" s="6">
        <f>IF(OR(B2677&amp;""="",C2677&amp;""=""),"",IF(COUNTIFS('الطلاب'!$A$6:$A$505,C2677&amp;"",'الطلاب'!$D$6:$D$505,B2677&amp;"")=0,"الطالب غير مسجل في المجموعة",""))</f>
        <v/>
      </c>
    </row>
    <row r="2678">
      <c r="A2678" s="13" t="n"/>
      <c r="B2678" s="5" t="n"/>
      <c r="C2678" s="5" t="n"/>
      <c r="D2678" s="5" t="n"/>
      <c r="E2678" s="5" t="n"/>
      <c r="F2678" s="6">
        <f>IF(C2678&amp;""="","",IFERROR(INDEX('الطلاب'!$B$6:$B$505,MATCH(C2678&amp;"",'الطلاب'!$A$6:$A$505,0))&amp;"","كود غير موجود"))</f>
        <v/>
      </c>
      <c r="G2678" s="6">
        <f>IF(OR(B2678&amp;""="",C2678&amp;""=""),"",IF(COUNTIFS('الطلاب'!$A$6:$A$505,C2678&amp;"",'الطلاب'!$D$6:$D$505,B2678&amp;"")=0,"الطالب غير مسجل في المجموعة",""))</f>
        <v/>
      </c>
    </row>
    <row r="2679">
      <c r="A2679" s="13" t="n"/>
      <c r="B2679" s="5" t="n"/>
      <c r="C2679" s="5" t="n"/>
      <c r="D2679" s="5" t="n"/>
      <c r="E2679" s="5" t="n"/>
      <c r="F2679" s="6">
        <f>IF(C2679&amp;""="","",IFERROR(INDEX('الطلاب'!$B$6:$B$505,MATCH(C2679&amp;"",'الطلاب'!$A$6:$A$505,0))&amp;"","كود غير موجود"))</f>
        <v/>
      </c>
      <c r="G2679" s="6">
        <f>IF(OR(B2679&amp;""="",C2679&amp;""=""),"",IF(COUNTIFS('الطلاب'!$A$6:$A$505,C2679&amp;"",'الطلاب'!$D$6:$D$505,B2679&amp;"")=0,"الطالب غير مسجل في المجموعة",""))</f>
        <v/>
      </c>
    </row>
    <row r="2680">
      <c r="A2680" s="13" t="n"/>
      <c r="B2680" s="5" t="n"/>
      <c r="C2680" s="5" t="n"/>
      <c r="D2680" s="5" t="n"/>
      <c r="E2680" s="5" t="n"/>
      <c r="F2680" s="6">
        <f>IF(C2680&amp;""="","",IFERROR(INDEX('الطلاب'!$B$6:$B$505,MATCH(C2680&amp;"",'الطلاب'!$A$6:$A$505,0))&amp;"","كود غير موجود"))</f>
        <v/>
      </c>
      <c r="G2680" s="6">
        <f>IF(OR(B2680&amp;""="",C2680&amp;""=""),"",IF(COUNTIFS('الطلاب'!$A$6:$A$505,C2680&amp;"",'الطلاب'!$D$6:$D$505,B2680&amp;"")=0,"الطالب غير مسجل في المجموعة",""))</f>
        <v/>
      </c>
    </row>
    <row r="2681">
      <c r="A2681" s="13" t="n"/>
      <c r="B2681" s="5" t="n"/>
      <c r="C2681" s="5" t="n"/>
      <c r="D2681" s="5" t="n"/>
      <c r="E2681" s="5" t="n"/>
      <c r="F2681" s="6">
        <f>IF(C2681&amp;""="","",IFERROR(INDEX('الطلاب'!$B$6:$B$505,MATCH(C2681&amp;"",'الطلاب'!$A$6:$A$505,0))&amp;"","كود غير موجود"))</f>
        <v/>
      </c>
      <c r="G2681" s="6">
        <f>IF(OR(B2681&amp;""="",C2681&amp;""=""),"",IF(COUNTIFS('الطلاب'!$A$6:$A$505,C2681&amp;"",'الطلاب'!$D$6:$D$505,B2681&amp;"")=0,"الطالب غير مسجل في المجموعة",""))</f>
        <v/>
      </c>
    </row>
    <row r="2682">
      <c r="A2682" s="13" t="n"/>
      <c r="B2682" s="5" t="n"/>
      <c r="C2682" s="5" t="n"/>
      <c r="D2682" s="5" t="n"/>
      <c r="E2682" s="5" t="n"/>
      <c r="F2682" s="6">
        <f>IF(C2682&amp;""="","",IFERROR(INDEX('الطلاب'!$B$6:$B$505,MATCH(C2682&amp;"",'الطلاب'!$A$6:$A$505,0))&amp;"","كود غير موجود"))</f>
        <v/>
      </c>
      <c r="G2682" s="6">
        <f>IF(OR(B2682&amp;""="",C2682&amp;""=""),"",IF(COUNTIFS('الطلاب'!$A$6:$A$505,C2682&amp;"",'الطلاب'!$D$6:$D$505,B2682&amp;"")=0,"الطالب غير مسجل في المجموعة",""))</f>
        <v/>
      </c>
    </row>
    <row r="2683">
      <c r="A2683" s="13" t="n"/>
      <c r="B2683" s="5" t="n"/>
      <c r="C2683" s="5" t="n"/>
      <c r="D2683" s="5" t="n"/>
      <c r="E2683" s="5" t="n"/>
      <c r="F2683" s="6">
        <f>IF(C2683&amp;""="","",IFERROR(INDEX('الطلاب'!$B$6:$B$505,MATCH(C2683&amp;"",'الطلاب'!$A$6:$A$505,0))&amp;"","كود غير موجود"))</f>
        <v/>
      </c>
      <c r="G2683" s="6">
        <f>IF(OR(B2683&amp;""="",C2683&amp;""=""),"",IF(COUNTIFS('الطلاب'!$A$6:$A$505,C2683&amp;"",'الطلاب'!$D$6:$D$505,B2683&amp;"")=0,"الطالب غير مسجل في المجموعة",""))</f>
        <v/>
      </c>
    </row>
    <row r="2684">
      <c r="A2684" s="13" t="n"/>
      <c r="B2684" s="5" t="n"/>
      <c r="C2684" s="5" t="n"/>
      <c r="D2684" s="5" t="n"/>
      <c r="E2684" s="5" t="n"/>
      <c r="F2684" s="6">
        <f>IF(C2684&amp;""="","",IFERROR(INDEX('الطلاب'!$B$6:$B$505,MATCH(C2684&amp;"",'الطلاب'!$A$6:$A$505,0))&amp;"","كود غير موجود"))</f>
        <v/>
      </c>
      <c r="G2684" s="6">
        <f>IF(OR(B2684&amp;""="",C2684&amp;""=""),"",IF(COUNTIFS('الطلاب'!$A$6:$A$505,C2684&amp;"",'الطلاب'!$D$6:$D$505,B2684&amp;"")=0,"الطالب غير مسجل في المجموعة",""))</f>
        <v/>
      </c>
    </row>
    <row r="2685">
      <c r="A2685" s="13" t="n"/>
      <c r="B2685" s="5" t="n"/>
      <c r="C2685" s="5" t="n"/>
      <c r="D2685" s="5" t="n"/>
      <c r="E2685" s="5" t="n"/>
      <c r="F2685" s="6">
        <f>IF(C2685&amp;""="","",IFERROR(INDEX('الطلاب'!$B$6:$B$505,MATCH(C2685&amp;"",'الطلاب'!$A$6:$A$505,0))&amp;"","كود غير موجود"))</f>
        <v/>
      </c>
      <c r="G2685" s="6">
        <f>IF(OR(B2685&amp;""="",C2685&amp;""=""),"",IF(COUNTIFS('الطلاب'!$A$6:$A$505,C2685&amp;"",'الطلاب'!$D$6:$D$505,B2685&amp;"")=0,"الطالب غير مسجل في المجموعة",""))</f>
        <v/>
      </c>
    </row>
    <row r="2686">
      <c r="A2686" s="13" t="n"/>
      <c r="B2686" s="5" t="n"/>
      <c r="C2686" s="5" t="n"/>
      <c r="D2686" s="5" t="n"/>
      <c r="E2686" s="5" t="n"/>
      <c r="F2686" s="6">
        <f>IF(C2686&amp;""="","",IFERROR(INDEX('الطلاب'!$B$6:$B$505,MATCH(C2686&amp;"",'الطلاب'!$A$6:$A$505,0))&amp;"","كود غير موجود"))</f>
        <v/>
      </c>
      <c r="G2686" s="6">
        <f>IF(OR(B2686&amp;""="",C2686&amp;""=""),"",IF(COUNTIFS('الطلاب'!$A$6:$A$505,C2686&amp;"",'الطلاب'!$D$6:$D$505,B2686&amp;"")=0,"الطالب غير مسجل في المجموعة",""))</f>
        <v/>
      </c>
    </row>
    <row r="2687">
      <c r="A2687" s="13" t="n"/>
      <c r="B2687" s="5" t="n"/>
      <c r="C2687" s="5" t="n"/>
      <c r="D2687" s="5" t="n"/>
      <c r="E2687" s="5" t="n"/>
      <c r="F2687" s="6">
        <f>IF(C2687&amp;""="","",IFERROR(INDEX('الطلاب'!$B$6:$B$505,MATCH(C2687&amp;"",'الطلاب'!$A$6:$A$505,0))&amp;"","كود غير موجود"))</f>
        <v/>
      </c>
      <c r="G2687" s="6">
        <f>IF(OR(B2687&amp;""="",C2687&amp;""=""),"",IF(COUNTIFS('الطلاب'!$A$6:$A$505,C2687&amp;"",'الطلاب'!$D$6:$D$505,B2687&amp;"")=0,"الطالب غير مسجل في المجموعة",""))</f>
        <v/>
      </c>
    </row>
    <row r="2688">
      <c r="A2688" s="13" t="n"/>
      <c r="B2688" s="5" t="n"/>
      <c r="C2688" s="5" t="n"/>
      <c r="D2688" s="5" t="n"/>
      <c r="E2688" s="5" t="n"/>
      <c r="F2688" s="6">
        <f>IF(C2688&amp;""="","",IFERROR(INDEX('الطلاب'!$B$6:$B$505,MATCH(C2688&amp;"",'الطلاب'!$A$6:$A$505,0))&amp;"","كود غير موجود"))</f>
        <v/>
      </c>
      <c r="G2688" s="6">
        <f>IF(OR(B2688&amp;""="",C2688&amp;""=""),"",IF(COUNTIFS('الطلاب'!$A$6:$A$505,C2688&amp;"",'الطلاب'!$D$6:$D$505,B2688&amp;"")=0,"الطالب غير مسجل في المجموعة",""))</f>
        <v/>
      </c>
    </row>
    <row r="2689">
      <c r="A2689" s="13" t="n"/>
      <c r="B2689" s="5" t="n"/>
      <c r="C2689" s="5" t="n"/>
      <c r="D2689" s="5" t="n"/>
      <c r="E2689" s="5" t="n"/>
      <c r="F2689" s="6">
        <f>IF(C2689&amp;""="","",IFERROR(INDEX('الطلاب'!$B$6:$B$505,MATCH(C2689&amp;"",'الطلاب'!$A$6:$A$505,0))&amp;"","كود غير موجود"))</f>
        <v/>
      </c>
      <c r="G2689" s="6">
        <f>IF(OR(B2689&amp;""="",C2689&amp;""=""),"",IF(COUNTIFS('الطلاب'!$A$6:$A$505,C2689&amp;"",'الطلاب'!$D$6:$D$505,B2689&amp;"")=0,"الطالب غير مسجل في المجموعة",""))</f>
        <v/>
      </c>
    </row>
    <row r="2690">
      <c r="A2690" s="13" t="n"/>
      <c r="B2690" s="5" t="n"/>
      <c r="C2690" s="5" t="n"/>
      <c r="D2690" s="5" t="n"/>
      <c r="E2690" s="5" t="n"/>
      <c r="F2690" s="6">
        <f>IF(C2690&amp;""="","",IFERROR(INDEX('الطلاب'!$B$6:$B$505,MATCH(C2690&amp;"",'الطلاب'!$A$6:$A$505,0))&amp;"","كود غير موجود"))</f>
        <v/>
      </c>
      <c r="G2690" s="6">
        <f>IF(OR(B2690&amp;""="",C2690&amp;""=""),"",IF(COUNTIFS('الطلاب'!$A$6:$A$505,C2690&amp;"",'الطلاب'!$D$6:$D$505,B2690&amp;"")=0,"الطالب غير مسجل في المجموعة",""))</f>
        <v/>
      </c>
    </row>
    <row r="2691">
      <c r="A2691" s="13" t="n"/>
      <c r="B2691" s="5" t="n"/>
      <c r="C2691" s="5" t="n"/>
      <c r="D2691" s="5" t="n"/>
      <c r="E2691" s="5" t="n"/>
      <c r="F2691" s="6">
        <f>IF(C2691&amp;""="","",IFERROR(INDEX('الطلاب'!$B$6:$B$505,MATCH(C2691&amp;"",'الطلاب'!$A$6:$A$505,0))&amp;"","كود غير موجود"))</f>
        <v/>
      </c>
      <c r="G2691" s="6">
        <f>IF(OR(B2691&amp;""="",C2691&amp;""=""),"",IF(COUNTIFS('الطلاب'!$A$6:$A$505,C2691&amp;"",'الطلاب'!$D$6:$D$505,B2691&amp;"")=0,"الطالب غير مسجل في المجموعة",""))</f>
        <v/>
      </c>
    </row>
    <row r="2692">
      <c r="A2692" s="13" t="n"/>
      <c r="B2692" s="5" t="n"/>
      <c r="C2692" s="5" t="n"/>
      <c r="D2692" s="5" t="n"/>
      <c r="E2692" s="5" t="n"/>
      <c r="F2692" s="6">
        <f>IF(C2692&amp;""="","",IFERROR(INDEX('الطلاب'!$B$6:$B$505,MATCH(C2692&amp;"",'الطلاب'!$A$6:$A$505,0))&amp;"","كود غير موجود"))</f>
        <v/>
      </c>
      <c r="G2692" s="6">
        <f>IF(OR(B2692&amp;""="",C2692&amp;""=""),"",IF(COUNTIFS('الطلاب'!$A$6:$A$505,C2692&amp;"",'الطلاب'!$D$6:$D$505,B2692&amp;"")=0,"الطالب غير مسجل في المجموعة",""))</f>
        <v/>
      </c>
    </row>
    <row r="2693">
      <c r="A2693" s="13" t="n"/>
      <c r="B2693" s="5" t="n"/>
      <c r="C2693" s="5" t="n"/>
      <c r="D2693" s="5" t="n"/>
      <c r="E2693" s="5" t="n"/>
      <c r="F2693" s="6">
        <f>IF(C2693&amp;""="","",IFERROR(INDEX('الطلاب'!$B$6:$B$505,MATCH(C2693&amp;"",'الطلاب'!$A$6:$A$505,0))&amp;"","كود غير موجود"))</f>
        <v/>
      </c>
      <c r="G2693" s="6">
        <f>IF(OR(B2693&amp;""="",C2693&amp;""=""),"",IF(COUNTIFS('الطلاب'!$A$6:$A$505,C2693&amp;"",'الطلاب'!$D$6:$D$505,B2693&amp;"")=0,"الطالب غير مسجل في المجموعة",""))</f>
        <v/>
      </c>
    </row>
    <row r="2694">
      <c r="A2694" s="13" t="n"/>
      <c r="B2694" s="5" t="n"/>
      <c r="C2694" s="5" t="n"/>
      <c r="D2694" s="5" t="n"/>
      <c r="E2694" s="5" t="n"/>
      <c r="F2694" s="6">
        <f>IF(C2694&amp;""="","",IFERROR(INDEX('الطلاب'!$B$6:$B$505,MATCH(C2694&amp;"",'الطلاب'!$A$6:$A$505,0))&amp;"","كود غير موجود"))</f>
        <v/>
      </c>
      <c r="G2694" s="6">
        <f>IF(OR(B2694&amp;""="",C2694&amp;""=""),"",IF(COUNTIFS('الطلاب'!$A$6:$A$505,C2694&amp;"",'الطلاب'!$D$6:$D$505,B2694&amp;"")=0,"الطالب غير مسجل في المجموعة",""))</f>
        <v/>
      </c>
    </row>
    <row r="2695">
      <c r="A2695" s="13" t="n"/>
      <c r="B2695" s="5" t="n"/>
      <c r="C2695" s="5" t="n"/>
      <c r="D2695" s="5" t="n"/>
      <c r="E2695" s="5" t="n"/>
      <c r="F2695" s="6">
        <f>IF(C2695&amp;""="","",IFERROR(INDEX('الطلاب'!$B$6:$B$505,MATCH(C2695&amp;"",'الطلاب'!$A$6:$A$505,0))&amp;"","كود غير موجود"))</f>
        <v/>
      </c>
      <c r="G2695" s="6">
        <f>IF(OR(B2695&amp;""="",C2695&amp;""=""),"",IF(COUNTIFS('الطلاب'!$A$6:$A$505,C2695&amp;"",'الطلاب'!$D$6:$D$505,B2695&amp;"")=0,"الطالب غير مسجل في المجموعة",""))</f>
        <v/>
      </c>
    </row>
    <row r="2696">
      <c r="A2696" s="13" t="n"/>
      <c r="B2696" s="5" t="n"/>
      <c r="C2696" s="5" t="n"/>
      <c r="D2696" s="5" t="n"/>
      <c r="E2696" s="5" t="n"/>
      <c r="F2696" s="6">
        <f>IF(C2696&amp;""="","",IFERROR(INDEX('الطلاب'!$B$6:$B$505,MATCH(C2696&amp;"",'الطلاب'!$A$6:$A$505,0))&amp;"","كود غير موجود"))</f>
        <v/>
      </c>
      <c r="G2696" s="6">
        <f>IF(OR(B2696&amp;""="",C2696&amp;""=""),"",IF(COUNTIFS('الطلاب'!$A$6:$A$505,C2696&amp;"",'الطلاب'!$D$6:$D$505,B2696&amp;"")=0,"الطالب غير مسجل في المجموعة",""))</f>
        <v/>
      </c>
    </row>
    <row r="2697">
      <c r="A2697" s="13" t="n"/>
      <c r="B2697" s="5" t="n"/>
      <c r="C2697" s="5" t="n"/>
      <c r="D2697" s="5" t="n"/>
      <c r="E2697" s="5" t="n"/>
      <c r="F2697" s="6">
        <f>IF(C2697&amp;""="","",IFERROR(INDEX('الطلاب'!$B$6:$B$505,MATCH(C2697&amp;"",'الطلاب'!$A$6:$A$505,0))&amp;"","كود غير موجود"))</f>
        <v/>
      </c>
      <c r="G2697" s="6">
        <f>IF(OR(B2697&amp;""="",C2697&amp;""=""),"",IF(COUNTIFS('الطلاب'!$A$6:$A$505,C2697&amp;"",'الطلاب'!$D$6:$D$505,B2697&amp;"")=0,"الطالب غير مسجل في المجموعة",""))</f>
        <v/>
      </c>
    </row>
    <row r="2698">
      <c r="A2698" s="13" t="n"/>
      <c r="B2698" s="5" t="n"/>
      <c r="C2698" s="5" t="n"/>
      <c r="D2698" s="5" t="n"/>
      <c r="E2698" s="5" t="n"/>
      <c r="F2698" s="6">
        <f>IF(C2698&amp;""="","",IFERROR(INDEX('الطلاب'!$B$6:$B$505,MATCH(C2698&amp;"",'الطلاب'!$A$6:$A$505,0))&amp;"","كود غير موجود"))</f>
        <v/>
      </c>
      <c r="G2698" s="6">
        <f>IF(OR(B2698&amp;""="",C2698&amp;""=""),"",IF(COUNTIFS('الطلاب'!$A$6:$A$505,C2698&amp;"",'الطلاب'!$D$6:$D$505,B2698&amp;"")=0,"الطالب غير مسجل في المجموعة",""))</f>
        <v/>
      </c>
    </row>
    <row r="2699">
      <c r="A2699" s="13" t="n"/>
      <c r="B2699" s="5" t="n"/>
      <c r="C2699" s="5" t="n"/>
      <c r="D2699" s="5" t="n"/>
      <c r="E2699" s="5" t="n"/>
      <c r="F2699" s="6">
        <f>IF(C2699&amp;""="","",IFERROR(INDEX('الطلاب'!$B$6:$B$505,MATCH(C2699&amp;"",'الطلاب'!$A$6:$A$505,0))&amp;"","كود غير موجود"))</f>
        <v/>
      </c>
      <c r="G2699" s="6">
        <f>IF(OR(B2699&amp;""="",C2699&amp;""=""),"",IF(COUNTIFS('الطلاب'!$A$6:$A$505,C2699&amp;"",'الطلاب'!$D$6:$D$505,B2699&amp;"")=0,"الطالب غير مسجل في المجموعة",""))</f>
        <v/>
      </c>
    </row>
    <row r="2700">
      <c r="A2700" s="13" t="n"/>
      <c r="B2700" s="5" t="n"/>
      <c r="C2700" s="5" t="n"/>
      <c r="D2700" s="5" t="n"/>
      <c r="E2700" s="5" t="n"/>
      <c r="F2700" s="6">
        <f>IF(C2700&amp;""="","",IFERROR(INDEX('الطلاب'!$B$6:$B$505,MATCH(C2700&amp;"",'الطلاب'!$A$6:$A$505,0))&amp;"","كود غير موجود"))</f>
        <v/>
      </c>
      <c r="G2700" s="6">
        <f>IF(OR(B2700&amp;""="",C2700&amp;""=""),"",IF(COUNTIFS('الطلاب'!$A$6:$A$505,C2700&amp;"",'الطلاب'!$D$6:$D$505,B2700&amp;"")=0,"الطالب غير مسجل في المجموعة",""))</f>
        <v/>
      </c>
    </row>
    <row r="2701">
      <c r="A2701" s="13" t="n"/>
      <c r="B2701" s="5" t="n"/>
      <c r="C2701" s="5" t="n"/>
      <c r="D2701" s="5" t="n"/>
      <c r="E2701" s="5" t="n"/>
      <c r="F2701" s="6">
        <f>IF(C2701&amp;""="","",IFERROR(INDEX('الطلاب'!$B$6:$B$505,MATCH(C2701&amp;"",'الطلاب'!$A$6:$A$505,0))&amp;"","كود غير موجود"))</f>
        <v/>
      </c>
      <c r="G2701" s="6">
        <f>IF(OR(B2701&amp;""="",C2701&amp;""=""),"",IF(COUNTIFS('الطلاب'!$A$6:$A$505,C2701&amp;"",'الطلاب'!$D$6:$D$505,B2701&amp;"")=0,"الطالب غير مسجل في المجموعة",""))</f>
        <v/>
      </c>
    </row>
    <row r="2702">
      <c r="A2702" s="13" t="n"/>
      <c r="B2702" s="5" t="n"/>
      <c r="C2702" s="5" t="n"/>
      <c r="D2702" s="5" t="n"/>
      <c r="E2702" s="5" t="n"/>
      <c r="F2702" s="6">
        <f>IF(C2702&amp;""="","",IFERROR(INDEX('الطلاب'!$B$6:$B$505,MATCH(C2702&amp;"",'الطلاب'!$A$6:$A$505,0))&amp;"","كود غير موجود"))</f>
        <v/>
      </c>
      <c r="G2702" s="6">
        <f>IF(OR(B2702&amp;""="",C2702&amp;""=""),"",IF(COUNTIFS('الطلاب'!$A$6:$A$505,C2702&amp;"",'الطلاب'!$D$6:$D$505,B2702&amp;"")=0,"الطالب غير مسجل في المجموعة",""))</f>
        <v/>
      </c>
    </row>
    <row r="2703">
      <c r="A2703" s="13" t="n"/>
      <c r="B2703" s="5" t="n"/>
      <c r="C2703" s="5" t="n"/>
      <c r="D2703" s="5" t="n"/>
      <c r="E2703" s="5" t="n"/>
      <c r="F2703" s="6">
        <f>IF(C2703&amp;""="","",IFERROR(INDEX('الطلاب'!$B$6:$B$505,MATCH(C2703&amp;"",'الطلاب'!$A$6:$A$505,0))&amp;"","كود غير موجود"))</f>
        <v/>
      </c>
      <c r="G2703" s="6">
        <f>IF(OR(B2703&amp;""="",C2703&amp;""=""),"",IF(COUNTIFS('الطلاب'!$A$6:$A$505,C2703&amp;"",'الطلاب'!$D$6:$D$505,B2703&amp;"")=0,"الطالب غير مسجل في المجموعة",""))</f>
        <v/>
      </c>
    </row>
    <row r="2704">
      <c r="A2704" s="13" t="n"/>
      <c r="B2704" s="5" t="n"/>
      <c r="C2704" s="5" t="n"/>
      <c r="D2704" s="5" t="n"/>
      <c r="E2704" s="5" t="n"/>
      <c r="F2704" s="6">
        <f>IF(C2704&amp;""="","",IFERROR(INDEX('الطلاب'!$B$6:$B$505,MATCH(C2704&amp;"",'الطلاب'!$A$6:$A$505,0))&amp;"","كود غير موجود"))</f>
        <v/>
      </c>
      <c r="G2704" s="6">
        <f>IF(OR(B2704&amp;""="",C2704&amp;""=""),"",IF(COUNTIFS('الطلاب'!$A$6:$A$505,C2704&amp;"",'الطلاب'!$D$6:$D$505,B2704&amp;"")=0,"الطالب غير مسجل في المجموعة",""))</f>
        <v/>
      </c>
    </row>
    <row r="2705">
      <c r="A2705" s="13" t="n"/>
      <c r="B2705" s="5" t="n"/>
      <c r="C2705" s="5" t="n"/>
      <c r="D2705" s="5" t="n"/>
      <c r="E2705" s="5" t="n"/>
      <c r="F2705" s="6">
        <f>IF(C2705&amp;""="","",IFERROR(INDEX('الطلاب'!$B$6:$B$505,MATCH(C2705&amp;"",'الطلاب'!$A$6:$A$505,0))&amp;"","كود غير موجود"))</f>
        <v/>
      </c>
      <c r="G2705" s="6">
        <f>IF(OR(B2705&amp;""="",C2705&amp;""=""),"",IF(COUNTIFS('الطلاب'!$A$6:$A$505,C2705&amp;"",'الطلاب'!$D$6:$D$505,B2705&amp;"")=0,"الطالب غير مسجل في المجموعة",""))</f>
        <v/>
      </c>
    </row>
    <row r="2706">
      <c r="A2706" s="13" t="n"/>
      <c r="B2706" s="5" t="n"/>
      <c r="C2706" s="5" t="n"/>
      <c r="D2706" s="5" t="n"/>
      <c r="E2706" s="5" t="n"/>
      <c r="F2706" s="6">
        <f>IF(C2706&amp;""="","",IFERROR(INDEX('الطلاب'!$B$6:$B$505,MATCH(C2706&amp;"",'الطلاب'!$A$6:$A$505,0))&amp;"","كود غير موجود"))</f>
        <v/>
      </c>
      <c r="G2706" s="6">
        <f>IF(OR(B2706&amp;""="",C2706&amp;""=""),"",IF(COUNTIFS('الطلاب'!$A$6:$A$505,C2706&amp;"",'الطلاب'!$D$6:$D$505,B2706&amp;"")=0,"الطالب غير مسجل في المجموعة",""))</f>
        <v/>
      </c>
    </row>
    <row r="2707">
      <c r="A2707" s="13" t="n"/>
      <c r="B2707" s="5" t="n"/>
      <c r="C2707" s="5" t="n"/>
      <c r="D2707" s="5" t="n"/>
      <c r="E2707" s="5" t="n"/>
      <c r="F2707" s="6">
        <f>IF(C2707&amp;""="","",IFERROR(INDEX('الطلاب'!$B$6:$B$505,MATCH(C2707&amp;"",'الطلاب'!$A$6:$A$505,0))&amp;"","كود غير موجود"))</f>
        <v/>
      </c>
      <c r="G2707" s="6">
        <f>IF(OR(B2707&amp;""="",C2707&amp;""=""),"",IF(COUNTIFS('الطلاب'!$A$6:$A$505,C2707&amp;"",'الطلاب'!$D$6:$D$505,B2707&amp;"")=0,"الطالب غير مسجل في المجموعة",""))</f>
        <v/>
      </c>
    </row>
    <row r="2708">
      <c r="A2708" s="13" t="n"/>
      <c r="B2708" s="5" t="n"/>
      <c r="C2708" s="5" t="n"/>
      <c r="D2708" s="5" t="n"/>
      <c r="E2708" s="5" t="n"/>
      <c r="F2708" s="6">
        <f>IF(C2708&amp;""="","",IFERROR(INDEX('الطلاب'!$B$6:$B$505,MATCH(C2708&amp;"",'الطلاب'!$A$6:$A$505,0))&amp;"","كود غير موجود"))</f>
        <v/>
      </c>
      <c r="G2708" s="6">
        <f>IF(OR(B2708&amp;""="",C2708&amp;""=""),"",IF(COUNTIFS('الطلاب'!$A$6:$A$505,C2708&amp;"",'الطلاب'!$D$6:$D$505,B2708&amp;"")=0,"الطالب غير مسجل في المجموعة",""))</f>
        <v/>
      </c>
    </row>
    <row r="2709">
      <c r="A2709" s="13" t="n"/>
      <c r="B2709" s="5" t="n"/>
      <c r="C2709" s="5" t="n"/>
      <c r="D2709" s="5" t="n"/>
      <c r="E2709" s="5" t="n"/>
      <c r="F2709" s="6">
        <f>IF(C2709&amp;""="","",IFERROR(INDEX('الطلاب'!$B$6:$B$505,MATCH(C2709&amp;"",'الطلاب'!$A$6:$A$505,0))&amp;"","كود غير موجود"))</f>
        <v/>
      </c>
      <c r="G2709" s="6">
        <f>IF(OR(B2709&amp;""="",C2709&amp;""=""),"",IF(COUNTIFS('الطلاب'!$A$6:$A$505,C2709&amp;"",'الطلاب'!$D$6:$D$505,B2709&amp;"")=0,"الطالب غير مسجل في المجموعة",""))</f>
        <v/>
      </c>
    </row>
    <row r="2710">
      <c r="A2710" s="13" t="n"/>
      <c r="B2710" s="5" t="n"/>
      <c r="C2710" s="5" t="n"/>
      <c r="D2710" s="5" t="n"/>
      <c r="E2710" s="5" t="n"/>
      <c r="F2710" s="6">
        <f>IF(C2710&amp;""="","",IFERROR(INDEX('الطلاب'!$B$6:$B$505,MATCH(C2710&amp;"",'الطلاب'!$A$6:$A$505,0))&amp;"","كود غير موجود"))</f>
        <v/>
      </c>
      <c r="G2710" s="6">
        <f>IF(OR(B2710&amp;""="",C2710&amp;""=""),"",IF(COUNTIFS('الطلاب'!$A$6:$A$505,C2710&amp;"",'الطلاب'!$D$6:$D$505,B2710&amp;"")=0,"الطالب غير مسجل في المجموعة",""))</f>
        <v/>
      </c>
    </row>
    <row r="2711">
      <c r="A2711" s="13" t="n"/>
      <c r="B2711" s="5" t="n"/>
      <c r="C2711" s="5" t="n"/>
      <c r="D2711" s="5" t="n"/>
      <c r="E2711" s="5" t="n"/>
      <c r="F2711" s="6">
        <f>IF(C2711&amp;""="","",IFERROR(INDEX('الطلاب'!$B$6:$B$505,MATCH(C2711&amp;"",'الطلاب'!$A$6:$A$505,0))&amp;"","كود غير موجود"))</f>
        <v/>
      </c>
      <c r="G2711" s="6">
        <f>IF(OR(B2711&amp;""="",C2711&amp;""=""),"",IF(COUNTIFS('الطلاب'!$A$6:$A$505,C2711&amp;"",'الطلاب'!$D$6:$D$505,B2711&amp;"")=0,"الطالب غير مسجل في المجموعة",""))</f>
        <v/>
      </c>
    </row>
    <row r="2712">
      <c r="A2712" s="13" t="n"/>
      <c r="B2712" s="5" t="n"/>
      <c r="C2712" s="5" t="n"/>
      <c r="D2712" s="5" t="n"/>
      <c r="E2712" s="5" t="n"/>
      <c r="F2712" s="6">
        <f>IF(C2712&amp;""="","",IFERROR(INDEX('الطلاب'!$B$6:$B$505,MATCH(C2712&amp;"",'الطلاب'!$A$6:$A$505,0))&amp;"","كود غير موجود"))</f>
        <v/>
      </c>
      <c r="G2712" s="6">
        <f>IF(OR(B2712&amp;""="",C2712&amp;""=""),"",IF(COUNTIFS('الطلاب'!$A$6:$A$505,C2712&amp;"",'الطلاب'!$D$6:$D$505,B2712&amp;"")=0,"الطالب غير مسجل في المجموعة",""))</f>
        <v/>
      </c>
    </row>
    <row r="2713">
      <c r="A2713" s="13" t="n"/>
      <c r="B2713" s="5" t="n"/>
      <c r="C2713" s="5" t="n"/>
      <c r="D2713" s="5" t="n"/>
      <c r="E2713" s="5" t="n"/>
      <c r="F2713" s="6">
        <f>IF(C2713&amp;""="","",IFERROR(INDEX('الطلاب'!$B$6:$B$505,MATCH(C2713&amp;"",'الطلاب'!$A$6:$A$505,0))&amp;"","كود غير موجود"))</f>
        <v/>
      </c>
      <c r="G2713" s="6">
        <f>IF(OR(B2713&amp;""="",C2713&amp;""=""),"",IF(COUNTIFS('الطلاب'!$A$6:$A$505,C2713&amp;"",'الطلاب'!$D$6:$D$505,B2713&amp;"")=0,"الطالب غير مسجل في المجموعة",""))</f>
        <v/>
      </c>
    </row>
    <row r="2714">
      <c r="A2714" s="13" t="n"/>
      <c r="B2714" s="5" t="n"/>
      <c r="C2714" s="5" t="n"/>
      <c r="D2714" s="5" t="n"/>
      <c r="E2714" s="5" t="n"/>
      <c r="F2714" s="6">
        <f>IF(C2714&amp;""="","",IFERROR(INDEX('الطلاب'!$B$6:$B$505,MATCH(C2714&amp;"",'الطلاب'!$A$6:$A$505,0))&amp;"","كود غير موجود"))</f>
        <v/>
      </c>
      <c r="G2714" s="6">
        <f>IF(OR(B2714&amp;""="",C2714&amp;""=""),"",IF(COUNTIFS('الطلاب'!$A$6:$A$505,C2714&amp;"",'الطلاب'!$D$6:$D$505,B2714&amp;"")=0,"الطالب غير مسجل في المجموعة",""))</f>
        <v/>
      </c>
    </row>
    <row r="2715">
      <c r="A2715" s="13" t="n"/>
      <c r="B2715" s="5" t="n"/>
      <c r="C2715" s="5" t="n"/>
      <c r="D2715" s="5" t="n"/>
      <c r="E2715" s="5" t="n"/>
      <c r="F2715" s="6">
        <f>IF(C2715&amp;""="","",IFERROR(INDEX('الطلاب'!$B$6:$B$505,MATCH(C2715&amp;"",'الطلاب'!$A$6:$A$505,0))&amp;"","كود غير موجود"))</f>
        <v/>
      </c>
      <c r="G2715" s="6">
        <f>IF(OR(B2715&amp;""="",C2715&amp;""=""),"",IF(COUNTIFS('الطلاب'!$A$6:$A$505,C2715&amp;"",'الطلاب'!$D$6:$D$505,B2715&amp;"")=0,"الطالب غير مسجل في المجموعة",""))</f>
        <v/>
      </c>
    </row>
    <row r="2716">
      <c r="A2716" s="13" t="n"/>
      <c r="B2716" s="5" t="n"/>
      <c r="C2716" s="5" t="n"/>
      <c r="D2716" s="5" t="n"/>
      <c r="E2716" s="5" t="n"/>
      <c r="F2716" s="6">
        <f>IF(C2716&amp;""="","",IFERROR(INDEX('الطلاب'!$B$6:$B$505,MATCH(C2716&amp;"",'الطلاب'!$A$6:$A$505,0))&amp;"","كود غير موجود"))</f>
        <v/>
      </c>
      <c r="G2716" s="6">
        <f>IF(OR(B2716&amp;""="",C2716&amp;""=""),"",IF(COUNTIFS('الطلاب'!$A$6:$A$505,C2716&amp;"",'الطلاب'!$D$6:$D$505,B2716&amp;"")=0,"الطالب غير مسجل في المجموعة",""))</f>
        <v/>
      </c>
    </row>
    <row r="2717">
      <c r="A2717" s="13" t="n"/>
      <c r="B2717" s="5" t="n"/>
      <c r="C2717" s="5" t="n"/>
      <c r="D2717" s="5" t="n"/>
      <c r="E2717" s="5" t="n"/>
      <c r="F2717" s="6">
        <f>IF(C2717&amp;""="","",IFERROR(INDEX('الطلاب'!$B$6:$B$505,MATCH(C2717&amp;"",'الطلاب'!$A$6:$A$505,0))&amp;"","كود غير موجود"))</f>
        <v/>
      </c>
      <c r="G2717" s="6">
        <f>IF(OR(B2717&amp;""="",C2717&amp;""=""),"",IF(COUNTIFS('الطلاب'!$A$6:$A$505,C2717&amp;"",'الطلاب'!$D$6:$D$505,B2717&amp;"")=0,"الطالب غير مسجل في المجموعة",""))</f>
        <v/>
      </c>
    </row>
    <row r="2718">
      <c r="A2718" s="13" t="n"/>
      <c r="B2718" s="5" t="n"/>
      <c r="C2718" s="5" t="n"/>
      <c r="D2718" s="5" t="n"/>
      <c r="E2718" s="5" t="n"/>
      <c r="F2718" s="6">
        <f>IF(C2718&amp;""="","",IFERROR(INDEX('الطلاب'!$B$6:$B$505,MATCH(C2718&amp;"",'الطلاب'!$A$6:$A$505,0))&amp;"","كود غير موجود"))</f>
        <v/>
      </c>
      <c r="G2718" s="6">
        <f>IF(OR(B2718&amp;""="",C2718&amp;""=""),"",IF(COUNTIFS('الطلاب'!$A$6:$A$505,C2718&amp;"",'الطلاب'!$D$6:$D$505,B2718&amp;"")=0,"الطالب غير مسجل في المجموعة",""))</f>
        <v/>
      </c>
    </row>
    <row r="2719">
      <c r="A2719" s="13" t="n"/>
      <c r="B2719" s="5" t="n"/>
      <c r="C2719" s="5" t="n"/>
      <c r="D2719" s="5" t="n"/>
      <c r="E2719" s="5" t="n"/>
      <c r="F2719" s="6">
        <f>IF(C2719&amp;""="","",IFERROR(INDEX('الطلاب'!$B$6:$B$505,MATCH(C2719&amp;"",'الطلاب'!$A$6:$A$505,0))&amp;"","كود غير موجود"))</f>
        <v/>
      </c>
      <c r="G2719" s="6">
        <f>IF(OR(B2719&amp;""="",C2719&amp;""=""),"",IF(COUNTIFS('الطلاب'!$A$6:$A$505,C2719&amp;"",'الطلاب'!$D$6:$D$505,B2719&amp;"")=0,"الطالب غير مسجل في المجموعة",""))</f>
        <v/>
      </c>
    </row>
    <row r="2720">
      <c r="A2720" s="13" t="n"/>
      <c r="B2720" s="5" t="n"/>
      <c r="C2720" s="5" t="n"/>
      <c r="D2720" s="5" t="n"/>
      <c r="E2720" s="5" t="n"/>
      <c r="F2720" s="6">
        <f>IF(C2720&amp;""="","",IFERROR(INDEX('الطلاب'!$B$6:$B$505,MATCH(C2720&amp;"",'الطلاب'!$A$6:$A$505,0))&amp;"","كود غير موجود"))</f>
        <v/>
      </c>
      <c r="G2720" s="6">
        <f>IF(OR(B2720&amp;""="",C2720&amp;""=""),"",IF(COUNTIFS('الطلاب'!$A$6:$A$505,C2720&amp;"",'الطلاب'!$D$6:$D$505,B2720&amp;"")=0,"الطالب غير مسجل في المجموعة",""))</f>
        <v/>
      </c>
    </row>
    <row r="2721">
      <c r="A2721" s="13" t="n"/>
      <c r="B2721" s="5" t="n"/>
      <c r="C2721" s="5" t="n"/>
      <c r="D2721" s="5" t="n"/>
      <c r="E2721" s="5" t="n"/>
      <c r="F2721" s="6">
        <f>IF(C2721&amp;""="","",IFERROR(INDEX('الطلاب'!$B$6:$B$505,MATCH(C2721&amp;"",'الطلاب'!$A$6:$A$505,0))&amp;"","كود غير موجود"))</f>
        <v/>
      </c>
      <c r="G2721" s="6">
        <f>IF(OR(B2721&amp;""="",C2721&amp;""=""),"",IF(COUNTIFS('الطلاب'!$A$6:$A$505,C2721&amp;"",'الطلاب'!$D$6:$D$505,B2721&amp;"")=0,"الطالب غير مسجل في المجموعة",""))</f>
        <v/>
      </c>
    </row>
    <row r="2722">
      <c r="A2722" s="13" t="n"/>
      <c r="B2722" s="5" t="n"/>
      <c r="C2722" s="5" t="n"/>
      <c r="D2722" s="5" t="n"/>
      <c r="E2722" s="5" t="n"/>
      <c r="F2722" s="6">
        <f>IF(C2722&amp;""="","",IFERROR(INDEX('الطلاب'!$B$6:$B$505,MATCH(C2722&amp;"",'الطلاب'!$A$6:$A$505,0))&amp;"","كود غير موجود"))</f>
        <v/>
      </c>
      <c r="G2722" s="6">
        <f>IF(OR(B2722&amp;""="",C2722&amp;""=""),"",IF(COUNTIFS('الطلاب'!$A$6:$A$505,C2722&amp;"",'الطلاب'!$D$6:$D$505,B2722&amp;"")=0,"الطالب غير مسجل في المجموعة",""))</f>
        <v/>
      </c>
    </row>
    <row r="2723">
      <c r="A2723" s="13" t="n"/>
      <c r="B2723" s="5" t="n"/>
      <c r="C2723" s="5" t="n"/>
      <c r="D2723" s="5" t="n"/>
      <c r="E2723" s="5" t="n"/>
      <c r="F2723" s="6">
        <f>IF(C2723&amp;""="","",IFERROR(INDEX('الطلاب'!$B$6:$B$505,MATCH(C2723&amp;"",'الطلاب'!$A$6:$A$505,0))&amp;"","كود غير موجود"))</f>
        <v/>
      </c>
      <c r="G2723" s="6">
        <f>IF(OR(B2723&amp;""="",C2723&amp;""=""),"",IF(COUNTIFS('الطلاب'!$A$6:$A$505,C2723&amp;"",'الطلاب'!$D$6:$D$505,B2723&amp;"")=0,"الطالب غير مسجل في المجموعة",""))</f>
        <v/>
      </c>
    </row>
    <row r="2724">
      <c r="A2724" s="13" t="n"/>
      <c r="B2724" s="5" t="n"/>
      <c r="C2724" s="5" t="n"/>
      <c r="D2724" s="5" t="n"/>
      <c r="E2724" s="5" t="n"/>
      <c r="F2724" s="6">
        <f>IF(C2724&amp;""="","",IFERROR(INDEX('الطلاب'!$B$6:$B$505,MATCH(C2724&amp;"",'الطلاب'!$A$6:$A$505,0))&amp;"","كود غير موجود"))</f>
        <v/>
      </c>
      <c r="G2724" s="6">
        <f>IF(OR(B2724&amp;""="",C2724&amp;""=""),"",IF(COUNTIFS('الطلاب'!$A$6:$A$505,C2724&amp;"",'الطلاب'!$D$6:$D$505,B2724&amp;"")=0,"الطالب غير مسجل في المجموعة",""))</f>
        <v/>
      </c>
    </row>
    <row r="2725">
      <c r="A2725" s="13" t="n"/>
      <c r="B2725" s="5" t="n"/>
      <c r="C2725" s="5" t="n"/>
      <c r="D2725" s="5" t="n"/>
      <c r="E2725" s="5" t="n"/>
      <c r="F2725" s="6">
        <f>IF(C2725&amp;""="","",IFERROR(INDEX('الطلاب'!$B$6:$B$505,MATCH(C2725&amp;"",'الطلاب'!$A$6:$A$505,0))&amp;"","كود غير موجود"))</f>
        <v/>
      </c>
      <c r="G2725" s="6">
        <f>IF(OR(B2725&amp;""="",C2725&amp;""=""),"",IF(COUNTIFS('الطلاب'!$A$6:$A$505,C2725&amp;"",'الطلاب'!$D$6:$D$505,B2725&amp;"")=0,"الطالب غير مسجل في المجموعة",""))</f>
        <v/>
      </c>
    </row>
    <row r="2726">
      <c r="A2726" s="13" t="n"/>
      <c r="B2726" s="5" t="n"/>
      <c r="C2726" s="5" t="n"/>
      <c r="D2726" s="5" t="n"/>
      <c r="E2726" s="5" t="n"/>
      <c r="F2726" s="6">
        <f>IF(C2726&amp;""="","",IFERROR(INDEX('الطلاب'!$B$6:$B$505,MATCH(C2726&amp;"",'الطلاب'!$A$6:$A$505,0))&amp;"","كود غير موجود"))</f>
        <v/>
      </c>
      <c r="G2726" s="6">
        <f>IF(OR(B2726&amp;""="",C2726&amp;""=""),"",IF(COUNTIFS('الطلاب'!$A$6:$A$505,C2726&amp;"",'الطلاب'!$D$6:$D$505,B2726&amp;"")=0,"الطالب غير مسجل في المجموعة",""))</f>
        <v/>
      </c>
    </row>
    <row r="2727">
      <c r="A2727" s="13" t="n"/>
      <c r="B2727" s="5" t="n"/>
      <c r="C2727" s="5" t="n"/>
      <c r="D2727" s="5" t="n"/>
      <c r="E2727" s="5" t="n"/>
      <c r="F2727" s="6">
        <f>IF(C2727&amp;""="","",IFERROR(INDEX('الطلاب'!$B$6:$B$505,MATCH(C2727&amp;"",'الطلاب'!$A$6:$A$505,0))&amp;"","كود غير موجود"))</f>
        <v/>
      </c>
      <c r="G2727" s="6">
        <f>IF(OR(B2727&amp;""="",C2727&amp;""=""),"",IF(COUNTIFS('الطلاب'!$A$6:$A$505,C2727&amp;"",'الطلاب'!$D$6:$D$505,B2727&amp;"")=0,"الطالب غير مسجل في المجموعة",""))</f>
        <v/>
      </c>
    </row>
    <row r="2728">
      <c r="A2728" s="13" t="n"/>
      <c r="B2728" s="5" t="n"/>
      <c r="C2728" s="5" t="n"/>
      <c r="D2728" s="5" t="n"/>
      <c r="E2728" s="5" t="n"/>
      <c r="F2728" s="6">
        <f>IF(C2728&amp;""="","",IFERROR(INDEX('الطلاب'!$B$6:$B$505,MATCH(C2728&amp;"",'الطلاب'!$A$6:$A$505,0))&amp;"","كود غير موجود"))</f>
        <v/>
      </c>
      <c r="G2728" s="6">
        <f>IF(OR(B2728&amp;""="",C2728&amp;""=""),"",IF(COUNTIFS('الطلاب'!$A$6:$A$505,C2728&amp;"",'الطلاب'!$D$6:$D$505,B2728&amp;"")=0,"الطالب غير مسجل في المجموعة",""))</f>
        <v/>
      </c>
    </row>
    <row r="2729">
      <c r="A2729" s="13" t="n"/>
      <c r="B2729" s="5" t="n"/>
      <c r="C2729" s="5" t="n"/>
      <c r="D2729" s="5" t="n"/>
      <c r="E2729" s="5" t="n"/>
      <c r="F2729" s="6">
        <f>IF(C2729&amp;""="","",IFERROR(INDEX('الطلاب'!$B$6:$B$505,MATCH(C2729&amp;"",'الطلاب'!$A$6:$A$505,0))&amp;"","كود غير موجود"))</f>
        <v/>
      </c>
      <c r="G2729" s="6">
        <f>IF(OR(B2729&amp;""="",C2729&amp;""=""),"",IF(COUNTIFS('الطلاب'!$A$6:$A$505,C2729&amp;"",'الطلاب'!$D$6:$D$505,B2729&amp;"")=0,"الطالب غير مسجل في المجموعة",""))</f>
        <v/>
      </c>
    </row>
    <row r="2730">
      <c r="A2730" s="13" t="n"/>
      <c r="B2730" s="5" t="n"/>
      <c r="C2730" s="5" t="n"/>
      <c r="D2730" s="5" t="n"/>
      <c r="E2730" s="5" t="n"/>
      <c r="F2730" s="6">
        <f>IF(C2730&amp;""="","",IFERROR(INDEX('الطلاب'!$B$6:$B$505,MATCH(C2730&amp;"",'الطلاب'!$A$6:$A$505,0))&amp;"","كود غير موجود"))</f>
        <v/>
      </c>
      <c r="G2730" s="6">
        <f>IF(OR(B2730&amp;""="",C2730&amp;""=""),"",IF(COUNTIFS('الطلاب'!$A$6:$A$505,C2730&amp;"",'الطلاب'!$D$6:$D$505,B2730&amp;"")=0,"الطالب غير مسجل في المجموعة",""))</f>
        <v/>
      </c>
    </row>
    <row r="2731">
      <c r="A2731" s="13" t="n"/>
      <c r="B2731" s="5" t="n"/>
      <c r="C2731" s="5" t="n"/>
      <c r="D2731" s="5" t="n"/>
      <c r="E2731" s="5" t="n"/>
      <c r="F2731" s="6">
        <f>IF(C2731&amp;""="","",IFERROR(INDEX('الطلاب'!$B$6:$B$505,MATCH(C2731&amp;"",'الطلاب'!$A$6:$A$505,0))&amp;"","كود غير موجود"))</f>
        <v/>
      </c>
      <c r="G2731" s="6">
        <f>IF(OR(B2731&amp;""="",C2731&amp;""=""),"",IF(COUNTIFS('الطلاب'!$A$6:$A$505,C2731&amp;"",'الطلاب'!$D$6:$D$505,B2731&amp;"")=0,"الطالب غير مسجل في المجموعة",""))</f>
        <v/>
      </c>
    </row>
    <row r="2732">
      <c r="A2732" s="13" t="n"/>
      <c r="B2732" s="5" t="n"/>
      <c r="C2732" s="5" t="n"/>
      <c r="D2732" s="5" t="n"/>
      <c r="E2732" s="5" t="n"/>
      <c r="F2732" s="6">
        <f>IF(C2732&amp;""="","",IFERROR(INDEX('الطلاب'!$B$6:$B$505,MATCH(C2732&amp;"",'الطلاب'!$A$6:$A$505,0))&amp;"","كود غير موجود"))</f>
        <v/>
      </c>
      <c r="G2732" s="6">
        <f>IF(OR(B2732&amp;""="",C2732&amp;""=""),"",IF(COUNTIFS('الطلاب'!$A$6:$A$505,C2732&amp;"",'الطلاب'!$D$6:$D$505,B2732&amp;"")=0,"الطالب غير مسجل في المجموعة",""))</f>
        <v/>
      </c>
    </row>
    <row r="2733">
      <c r="A2733" s="13" t="n"/>
      <c r="B2733" s="5" t="n"/>
      <c r="C2733" s="5" t="n"/>
      <c r="D2733" s="5" t="n"/>
      <c r="E2733" s="5" t="n"/>
      <c r="F2733" s="6">
        <f>IF(C2733&amp;""="","",IFERROR(INDEX('الطلاب'!$B$6:$B$505,MATCH(C2733&amp;"",'الطلاب'!$A$6:$A$505,0))&amp;"","كود غير موجود"))</f>
        <v/>
      </c>
      <c r="G2733" s="6">
        <f>IF(OR(B2733&amp;""="",C2733&amp;""=""),"",IF(COUNTIFS('الطلاب'!$A$6:$A$505,C2733&amp;"",'الطلاب'!$D$6:$D$505,B2733&amp;"")=0,"الطالب غير مسجل في المجموعة",""))</f>
        <v/>
      </c>
    </row>
    <row r="2734">
      <c r="A2734" s="13" t="n"/>
      <c r="B2734" s="5" t="n"/>
      <c r="C2734" s="5" t="n"/>
      <c r="D2734" s="5" t="n"/>
      <c r="E2734" s="5" t="n"/>
      <c r="F2734" s="6">
        <f>IF(C2734&amp;""="","",IFERROR(INDEX('الطلاب'!$B$6:$B$505,MATCH(C2734&amp;"",'الطلاب'!$A$6:$A$505,0))&amp;"","كود غير موجود"))</f>
        <v/>
      </c>
      <c r="G2734" s="6">
        <f>IF(OR(B2734&amp;""="",C2734&amp;""=""),"",IF(COUNTIFS('الطلاب'!$A$6:$A$505,C2734&amp;"",'الطلاب'!$D$6:$D$505,B2734&amp;"")=0,"الطالب غير مسجل في المجموعة",""))</f>
        <v/>
      </c>
    </row>
    <row r="2735">
      <c r="A2735" s="13" t="n"/>
      <c r="B2735" s="5" t="n"/>
      <c r="C2735" s="5" t="n"/>
      <c r="D2735" s="5" t="n"/>
      <c r="E2735" s="5" t="n"/>
      <c r="F2735" s="6">
        <f>IF(C2735&amp;""="","",IFERROR(INDEX('الطلاب'!$B$6:$B$505,MATCH(C2735&amp;"",'الطلاب'!$A$6:$A$505,0))&amp;"","كود غير موجود"))</f>
        <v/>
      </c>
      <c r="G2735" s="6">
        <f>IF(OR(B2735&amp;""="",C2735&amp;""=""),"",IF(COUNTIFS('الطلاب'!$A$6:$A$505,C2735&amp;"",'الطلاب'!$D$6:$D$505,B2735&amp;"")=0,"الطالب غير مسجل في المجموعة",""))</f>
        <v/>
      </c>
    </row>
    <row r="2736">
      <c r="A2736" s="13" t="n"/>
      <c r="B2736" s="5" t="n"/>
      <c r="C2736" s="5" t="n"/>
      <c r="D2736" s="5" t="n"/>
      <c r="E2736" s="5" t="n"/>
      <c r="F2736" s="6">
        <f>IF(C2736&amp;""="","",IFERROR(INDEX('الطلاب'!$B$6:$B$505,MATCH(C2736&amp;"",'الطلاب'!$A$6:$A$505,0))&amp;"","كود غير موجود"))</f>
        <v/>
      </c>
      <c r="G2736" s="6">
        <f>IF(OR(B2736&amp;""="",C2736&amp;""=""),"",IF(COUNTIFS('الطلاب'!$A$6:$A$505,C2736&amp;"",'الطلاب'!$D$6:$D$505,B2736&amp;"")=0,"الطالب غير مسجل في المجموعة",""))</f>
        <v/>
      </c>
    </row>
    <row r="2737">
      <c r="A2737" s="13" t="n"/>
      <c r="B2737" s="5" t="n"/>
      <c r="C2737" s="5" t="n"/>
      <c r="D2737" s="5" t="n"/>
      <c r="E2737" s="5" t="n"/>
      <c r="F2737" s="6">
        <f>IF(C2737&amp;""="","",IFERROR(INDEX('الطلاب'!$B$6:$B$505,MATCH(C2737&amp;"",'الطلاب'!$A$6:$A$505,0))&amp;"","كود غير موجود"))</f>
        <v/>
      </c>
      <c r="G2737" s="6">
        <f>IF(OR(B2737&amp;""="",C2737&amp;""=""),"",IF(COUNTIFS('الطلاب'!$A$6:$A$505,C2737&amp;"",'الطلاب'!$D$6:$D$505,B2737&amp;"")=0,"الطالب غير مسجل في المجموعة",""))</f>
        <v/>
      </c>
    </row>
    <row r="2738">
      <c r="A2738" s="13" t="n"/>
      <c r="B2738" s="5" t="n"/>
      <c r="C2738" s="5" t="n"/>
      <c r="D2738" s="5" t="n"/>
      <c r="E2738" s="5" t="n"/>
      <c r="F2738" s="6">
        <f>IF(C2738&amp;""="","",IFERROR(INDEX('الطلاب'!$B$6:$B$505,MATCH(C2738&amp;"",'الطلاب'!$A$6:$A$505,0))&amp;"","كود غير موجود"))</f>
        <v/>
      </c>
      <c r="G2738" s="6">
        <f>IF(OR(B2738&amp;""="",C2738&amp;""=""),"",IF(COUNTIFS('الطلاب'!$A$6:$A$505,C2738&amp;"",'الطلاب'!$D$6:$D$505,B2738&amp;"")=0,"الطالب غير مسجل في المجموعة",""))</f>
        <v/>
      </c>
    </row>
    <row r="2739">
      <c r="A2739" s="13" t="n"/>
      <c r="B2739" s="5" t="n"/>
      <c r="C2739" s="5" t="n"/>
      <c r="D2739" s="5" t="n"/>
      <c r="E2739" s="5" t="n"/>
      <c r="F2739" s="6">
        <f>IF(C2739&amp;""="","",IFERROR(INDEX('الطلاب'!$B$6:$B$505,MATCH(C2739&amp;"",'الطلاب'!$A$6:$A$505,0))&amp;"","كود غير موجود"))</f>
        <v/>
      </c>
      <c r="G2739" s="6">
        <f>IF(OR(B2739&amp;""="",C2739&amp;""=""),"",IF(COUNTIFS('الطلاب'!$A$6:$A$505,C2739&amp;"",'الطلاب'!$D$6:$D$505,B2739&amp;"")=0,"الطالب غير مسجل في المجموعة",""))</f>
        <v/>
      </c>
    </row>
    <row r="2740">
      <c r="A2740" s="13" t="n"/>
      <c r="B2740" s="5" t="n"/>
      <c r="C2740" s="5" t="n"/>
      <c r="D2740" s="5" t="n"/>
      <c r="E2740" s="5" t="n"/>
      <c r="F2740" s="6">
        <f>IF(C2740&amp;""="","",IFERROR(INDEX('الطلاب'!$B$6:$B$505,MATCH(C2740&amp;"",'الطلاب'!$A$6:$A$505,0))&amp;"","كود غير موجود"))</f>
        <v/>
      </c>
      <c r="G2740" s="6">
        <f>IF(OR(B2740&amp;""="",C2740&amp;""=""),"",IF(COUNTIFS('الطلاب'!$A$6:$A$505,C2740&amp;"",'الطلاب'!$D$6:$D$505,B2740&amp;"")=0,"الطالب غير مسجل في المجموعة",""))</f>
        <v/>
      </c>
    </row>
    <row r="2741">
      <c r="A2741" s="13" t="n"/>
      <c r="B2741" s="5" t="n"/>
      <c r="C2741" s="5" t="n"/>
      <c r="D2741" s="5" t="n"/>
      <c r="E2741" s="5" t="n"/>
      <c r="F2741" s="6">
        <f>IF(C2741&amp;""="","",IFERROR(INDEX('الطلاب'!$B$6:$B$505,MATCH(C2741&amp;"",'الطلاب'!$A$6:$A$505,0))&amp;"","كود غير موجود"))</f>
        <v/>
      </c>
      <c r="G2741" s="6">
        <f>IF(OR(B2741&amp;""="",C2741&amp;""=""),"",IF(COUNTIFS('الطلاب'!$A$6:$A$505,C2741&amp;"",'الطلاب'!$D$6:$D$505,B2741&amp;"")=0,"الطالب غير مسجل في المجموعة",""))</f>
        <v/>
      </c>
    </row>
    <row r="2742">
      <c r="A2742" s="13" t="n"/>
      <c r="B2742" s="5" t="n"/>
      <c r="C2742" s="5" t="n"/>
      <c r="D2742" s="5" t="n"/>
      <c r="E2742" s="5" t="n"/>
      <c r="F2742" s="6">
        <f>IF(C2742&amp;""="","",IFERROR(INDEX('الطلاب'!$B$6:$B$505,MATCH(C2742&amp;"",'الطلاب'!$A$6:$A$505,0))&amp;"","كود غير موجود"))</f>
        <v/>
      </c>
      <c r="G2742" s="6">
        <f>IF(OR(B2742&amp;""="",C2742&amp;""=""),"",IF(COUNTIFS('الطلاب'!$A$6:$A$505,C2742&amp;"",'الطلاب'!$D$6:$D$505,B2742&amp;"")=0,"الطالب غير مسجل في المجموعة",""))</f>
        <v/>
      </c>
    </row>
    <row r="2743">
      <c r="A2743" s="13" t="n"/>
      <c r="B2743" s="5" t="n"/>
      <c r="C2743" s="5" t="n"/>
      <c r="D2743" s="5" t="n"/>
      <c r="E2743" s="5" t="n"/>
      <c r="F2743" s="6">
        <f>IF(C2743&amp;""="","",IFERROR(INDEX('الطلاب'!$B$6:$B$505,MATCH(C2743&amp;"",'الطلاب'!$A$6:$A$505,0))&amp;"","كود غير موجود"))</f>
        <v/>
      </c>
      <c r="G2743" s="6">
        <f>IF(OR(B2743&amp;""="",C2743&amp;""=""),"",IF(COUNTIFS('الطلاب'!$A$6:$A$505,C2743&amp;"",'الطلاب'!$D$6:$D$505,B2743&amp;"")=0,"الطالب غير مسجل في المجموعة",""))</f>
        <v/>
      </c>
    </row>
    <row r="2744">
      <c r="A2744" s="13" t="n"/>
      <c r="B2744" s="5" t="n"/>
      <c r="C2744" s="5" t="n"/>
      <c r="D2744" s="5" t="n"/>
      <c r="E2744" s="5" t="n"/>
      <c r="F2744" s="6">
        <f>IF(C2744&amp;""="","",IFERROR(INDEX('الطلاب'!$B$6:$B$505,MATCH(C2744&amp;"",'الطلاب'!$A$6:$A$505,0))&amp;"","كود غير موجود"))</f>
        <v/>
      </c>
      <c r="G2744" s="6">
        <f>IF(OR(B2744&amp;""="",C2744&amp;""=""),"",IF(COUNTIFS('الطلاب'!$A$6:$A$505,C2744&amp;"",'الطلاب'!$D$6:$D$505,B2744&amp;"")=0,"الطالب غير مسجل في المجموعة",""))</f>
        <v/>
      </c>
    </row>
    <row r="2745">
      <c r="A2745" s="13" t="n"/>
      <c r="B2745" s="5" t="n"/>
      <c r="C2745" s="5" t="n"/>
      <c r="D2745" s="5" t="n"/>
      <c r="E2745" s="5" t="n"/>
      <c r="F2745" s="6">
        <f>IF(C2745&amp;""="","",IFERROR(INDEX('الطلاب'!$B$6:$B$505,MATCH(C2745&amp;"",'الطلاب'!$A$6:$A$505,0))&amp;"","كود غير موجود"))</f>
        <v/>
      </c>
      <c r="G2745" s="6">
        <f>IF(OR(B2745&amp;""="",C2745&amp;""=""),"",IF(COUNTIFS('الطلاب'!$A$6:$A$505,C2745&amp;"",'الطلاب'!$D$6:$D$505,B2745&amp;"")=0,"الطالب غير مسجل في المجموعة",""))</f>
        <v/>
      </c>
    </row>
    <row r="2746">
      <c r="A2746" s="13" t="n"/>
      <c r="B2746" s="5" t="n"/>
      <c r="C2746" s="5" t="n"/>
      <c r="D2746" s="5" t="n"/>
      <c r="E2746" s="5" t="n"/>
      <c r="F2746" s="6">
        <f>IF(C2746&amp;""="","",IFERROR(INDEX('الطلاب'!$B$6:$B$505,MATCH(C2746&amp;"",'الطلاب'!$A$6:$A$505,0))&amp;"","كود غير موجود"))</f>
        <v/>
      </c>
      <c r="G2746" s="6">
        <f>IF(OR(B2746&amp;""="",C2746&amp;""=""),"",IF(COUNTIFS('الطلاب'!$A$6:$A$505,C2746&amp;"",'الطلاب'!$D$6:$D$505,B2746&amp;"")=0,"الطالب غير مسجل في المجموعة",""))</f>
        <v/>
      </c>
    </row>
    <row r="2747">
      <c r="A2747" s="13" t="n"/>
      <c r="B2747" s="5" t="n"/>
      <c r="C2747" s="5" t="n"/>
      <c r="D2747" s="5" t="n"/>
      <c r="E2747" s="5" t="n"/>
      <c r="F2747" s="6">
        <f>IF(C2747&amp;""="","",IFERROR(INDEX('الطلاب'!$B$6:$B$505,MATCH(C2747&amp;"",'الطلاب'!$A$6:$A$505,0))&amp;"","كود غير موجود"))</f>
        <v/>
      </c>
      <c r="G2747" s="6">
        <f>IF(OR(B2747&amp;""="",C2747&amp;""=""),"",IF(COUNTIFS('الطلاب'!$A$6:$A$505,C2747&amp;"",'الطلاب'!$D$6:$D$505,B2747&amp;"")=0,"الطالب غير مسجل في المجموعة",""))</f>
        <v/>
      </c>
    </row>
    <row r="2748">
      <c r="A2748" s="13" t="n"/>
      <c r="B2748" s="5" t="n"/>
      <c r="C2748" s="5" t="n"/>
      <c r="D2748" s="5" t="n"/>
      <c r="E2748" s="5" t="n"/>
      <c r="F2748" s="6">
        <f>IF(C2748&amp;""="","",IFERROR(INDEX('الطلاب'!$B$6:$B$505,MATCH(C2748&amp;"",'الطلاب'!$A$6:$A$505,0))&amp;"","كود غير موجود"))</f>
        <v/>
      </c>
      <c r="G2748" s="6">
        <f>IF(OR(B2748&amp;""="",C2748&amp;""=""),"",IF(COUNTIFS('الطلاب'!$A$6:$A$505,C2748&amp;"",'الطلاب'!$D$6:$D$505,B2748&amp;"")=0,"الطالب غير مسجل في المجموعة",""))</f>
        <v/>
      </c>
    </row>
    <row r="2749">
      <c r="A2749" s="13" t="n"/>
      <c r="B2749" s="5" t="n"/>
      <c r="C2749" s="5" t="n"/>
      <c r="D2749" s="5" t="n"/>
      <c r="E2749" s="5" t="n"/>
      <c r="F2749" s="6">
        <f>IF(C2749&amp;""="","",IFERROR(INDEX('الطلاب'!$B$6:$B$505,MATCH(C2749&amp;"",'الطلاب'!$A$6:$A$505,0))&amp;"","كود غير موجود"))</f>
        <v/>
      </c>
      <c r="G2749" s="6">
        <f>IF(OR(B2749&amp;""="",C2749&amp;""=""),"",IF(COUNTIFS('الطلاب'!$A$6:$A$505,C2749&amp;"",'الطلاب'!$D$6:$D$505,B2749&amp;"")=0,"الطالب غير مسجل في المجموعة",""))</f>
        <v/>
      </c>
    </row>
    <row r="2750">
      <c r="A2750" s="13" t="n"/>
      <c r="B2750" s="5" t="n"/>
      <c r="C2750" s="5" t="n"/>
      <c r="D2750" s="5" t="n"/>
      <c r="E2750" s="5" t="n"/>
      <c r="F2750" s="6">
        <f>IF(C2750&amp;""="","",IFERROR(INDEX('الطلاب'!$B$6:$B$505,MATCH(C2750&amp;"",'الطلاب'!$A$6:$A$505,0))&amp;"","كود غير موجود"))</f>
        <v/>
      </c>
      <c r="G2750" s="6">
        <f>IF(OR(B2750&amp;""="",C2750&amp;""=""),"",IF(COUNTIFS('الطلاب'!$A$6:$A$505,C2750&amp;"",'الطلاب'!$D$6:$D$505,B2750&amp;"")=0,"الطالب غير مسجل في المجموعة",""))</f>
        <v/>
      </c>
    </row>
    <row r="2751">
      <c r="A2751" s="13" t="n"/>
      <c r="B2751" s="5" t="n"/>
      <c r="C2751" s="5" t="n"/>
      <c r="D2751" s="5" t="n"/>
      <c r="E2751" s="5" t="n"/>
      <c r="F2751" s="6">
        <f>IF(C2751&amp;""="","",IFERROR(INDEX('الطلاب'!$B$6:$B$505,MATCH(C2751&amp;"",'الطلاب'!$A$6:$A$505,0))&amp;"","كود غير موجود"))</f>
        <v/>
      </c>
      <c r="G2751" s="6">
        <f>IF(OR(B2751&amp;""="",C2751&amp;""=""),"",IF(COUNTIFS('الطلاب'!$A$6:$A$505,C2751&amp;"",'الطلاب'!$D$6:$D$505,B2751&amp;"")=0,"الطالب غير مسجل في المجموعة",""))</f>
        <v/>
      </c>
    </row>
    <row r="2752">
      <c r="A2752" s="13" t="n"/>
      <c r="B2752" s="5" t="n"/>
      <c r="C2752" s="5" t="n"/>
      <c r="D2752" s="5" t="n"/>
      <c r="E2752" s="5" t="n"/>
      <c r="F2752" s="6">
        <f>IF(C2752&amp;""="","",IFERROR(INDEX('الطلاب'!$B$6:$B$505,MATCH(C2752&amp;"",'الطلاب'!$A$6:$A$505,0))&amp;"","كود غير موجود"))</f>
        <v/>
      </c>
      <c r="G2752" s="6">
        <f>IF(OR(B2752&amp;""="",C2752&amp;""=""),"",IF(COUNTIFS('الطلاب'!$A$6:$A$505,C2752&amp;"",'الطلاب'!$D$6:$D$505,B2752&amp;"")=0,"الطالب غير مسجل في المجموعة",""))</f>
        <v/>
      </c>
    </row>
    <row r="2753">
      <c r="A2753" s="13" t="n"/>
      <c r="B2753" s="5" t="n"/>
      <c r="C2753" s="5" t="n"/>
      <c r="D2753" s="5" t="n"/>
      <c r="E2753" s="5" t="n"/>
      <c r="F2753" s="6">
        <f>IF(C2753&amp;""="","",IFERROR(INDEX('الطلاب'!$B$6:$B$505,MATCH(C2753&amp;"",'الطلاب'!$A$6:$A$505,0))&amp;"","كود غير موجود"))</f>
        <v/>
      </c>
      <c r="G2753" s="6">
        <f>IF(OR(B2753&amp;""="",C2753&amp;""=""),"",IF(COUNTIFS('الطلاب'!$A$6:$A$505,C2753&amp;"",'الطلاب'!$D$6:$D$505,B2753&amp;"")=0,"الطالب غير مسجل في المجموعة",""))</f>
        <v/>
      </c>
    </row>
    <row r="2754">
      <c r="A2754" s="13" t="n"/>
      <c r="B2754" s="5" t="n"/>
      <c r="C2754" s="5" t="n"/>
      <c r="D2754" s="5" t="n"/>
      <c r="E2754" s="5" t="n"/>
      <c r="F2754" s="6">
        <f>IF(C2754&amp;""="","",IFERROR(INDEX('الطلاب'!$B$6:$B$505,MATCH(C2754&amp;"",'الطلاب'!$A$6:$A$505,0))&amp;"","كود غير موجود"))</f>
        <v/>
      </c>
      <c r="G2754" s="6">
        <f>IF(OR(B2754&amp;""="",C2754&amp;""=""),"",IF(COUNTIFS('الطلاب'!$A$6:$A$505,C2754&amp;"",'الطلاب'!$D$6:$D$505,B2754&amp;"")=0,"الطالب غير مسجل في المجموعة",""))</f>
        <v/>
      </c>
    </row>
    <row r="2755">
      <c r="A2755" s="13" t="n"/>
      <c r="B2755" s="5" t="n"/>
      <c r="C2755" s="5" t="n"/>
      <c r="D2755" s="5" t="n"/>
      <c r="E2755" s="5" t="n"/>
      <c r="F2755" s="6">
        <f>IF(C2755&amp;""="","",IFERROR(INDEX('الطلاب'!$B$6:$B$505,MATCH(C2755&amp;"",'الطلاب'!$A$6:$A$505,0))&amp;"","كود غير موجود"))</f>
        <v/>
      </c>
      <c r="G2755" s="6">
        <f>IF(OR(B2755&amp;""="",C2755&amp;""=""),"",IF(COUNTIFS('الطلاب'!$A$6:$A$505,C2755&amp;"",'الطلاب'!$D$6:$D$505,B2755&amp;"")=0,"الطالب غير مسجل في المجموعة",""))</f>
        <v/>
      </c>
    </row>
    <row r="2756">
      <c r="A2756" s="13" t="n"/>
      <c r="B2756" s="5" t="n"/>
      <c r="C2756" s="5" t="n"/>
      <c r="D2756" s="5" t="n"/>
      <c r="E2756" s="5" t="n"/>
      <c r="F2756" s="6">
        <f>IF(C2756&amp;""="","",IFERROR(INDEX('الطلاب'!$B$6:$B$505,MATCH(C2756&amp;"",'الطلاب'!$A$6:$A$505,0))&amp;"","كود غير موجود"))</f>
        <v/>
      </c>
      <c r="G2756" s="6">
        <f>IF(OR(B2756&amp;""="",C2756&amp;""=""),"",IF(COUNTIFS('الطلاب'!$A$6:$A$505,C2756&amp;"",'الطلاب'!$D$6:$D$505,B2756&amp;"")=0,"الطالب غير مسجل في المجموعة",""))</f>
        <v/>
      </c>
    </row>
    <row r="2757">
      <c r="A2757" s="13" t="n"/>
      <c r="B2757" s="5" t="n"/>
      <c r="C2757" s="5" t="n"/>
      <c r="D2757" s="5" t="n"/>
      <c r="E2757" s="5" t="n"/>
      <c r="F2757" s="6">
        <f>IF(C2757&amp;""="","",IFERROR(INDEX('الطلاب'!$B$6:$B$505,MATCH(C2757&amp;"",'الطلاب'!$A$6:$A$505,0))&amp;"","كود غير موجود"))</f>
        <v/>
      </c>
      <c r="G2757" s="6">
        <f>IF(OR(B2757&amp;""="",C2757&amp;""=""),"",IF(COUNTIFS('الطلاب'!$A$6:$A$505,C2757&amp;"",'الطلاب'!$D$6:$D$505,B2757&amp;"")=0,"الطالب غير مسجل في المجموعة",""))</f>
        <v/>
      </c>
    </row>
    <row r="2758">
      <c r="A2758" s="13" t="n"/>
      <c r="B2758" s="5" t="n"/>
      <c r="C2758" s="5" t="n"/>
      <c r="D2758" s="5" t="n"/>
      <c r="E2758" s="5" t="n"/>
      <c r="F2758" s="6">
        <f>IF(C2758&amp;""="","",IFERROR(INDEX('الطلاب'!$B$6:$B$505,MATCH(C2758&amp;"",'الطلاب'!$A$6:$A$505,0))&amp;"","كود غير موجود"))</f>
        <v/>
      </c>
      <c r="G2758" s="6">
        <f>IF(OR(B2758&amp;""="",C2758&amp;""=""),"",IF(COUNTIFS('الطلاب'!$A$6:$A$505,C2758&amp;"",'الطلاب'!$D$6:$D$505,B2758&amp;"")=0,"الطالب غير مسجل في المجموعة",""))</f>
        <v/>
      </c>
    </row>
    <row r="2759">
      <c r="A2759" s="13" t="n"/>
      <c r="B2759" s="5" t="n"/>
      <c r="C2759" s="5" t="n"/>
      <c r="D2759" s="5" t="n"/>
      <c r="E2759" s="5" t="n"/>
      <c r="F2759" s="6">
        <f>IF(C2759&amp;""="","",IFERROR(INDEX('الطلاب'!$B$6:$B$505,MATCH(C2759&amp;"",'الطلاب'!$A$6:$A$505,0))&amp;"","كود غير موجود"))</f>
        <v/>
      </c>
      <c r="G2759" s="6">
        <f>IF(OR(B2759&amp;""="",C2759&amp;""=""),"",IF(COUNTIFS('الطلاب'!$A$6:$A$505,C2759&amp;"",'الطلاب'!$D$6:$D$505,B2759&amp;"")=0,"الطالب غير مسجل في المجموعة",""))</f>
        <v/>
      </c>
    </row>
    <row r="2760">
      <c r="A2760" s="13" t="n"/>
      <c r="B2760" s="5" t="n"/>
      <c r="C2760" s="5" t="n"/>
      <c r="D2760" s="5" t="n"/>
      <c r="E2760" s="5" t="n"/>
      <c r="F2760" s="6">
        <f>IF(C2760&amp;""="","",IFERROR(INDEX('الطلاب'!$B$6:$B$505,MATCH(C2760&amp;"",'الطلاب'!$A$6:$A$505,0))&amp;"","كود غير موجود"))</f>
        <v/>
      </c>
      <c r="G2760" s="6">
        <f>IF(OR(B2760&amp;""="",C2760&amp;""=""),"",IF(COUNTIFS('الطلاب'!$A$6:$A$505,C2760&amp;"",'الطلاب'!$D$6:$D$505,B2760&amp;"")=0,"الطالب غير مسجل في المجموعة",""))</f>
        <v/>
      </c>
    </row>
    <row r="2761">
      <c r="A2761" s="13" t="n"/>
      <c r="B2761" s="5" t="n"/>
      <c r="C2761" s="5" t="n"/>
      <c r="D2761" s="5" t="n"/>
      <c r="E2761" s="5" t="n"/>
      <c r="F2761" s="6">
        <f>IF(C2761&amp;""="","",IFERROR(INDEX('الطلاب'!$B$6:$B$505,MATCH(C2761&amp;"",'الطلاب'!$A$6:$A$505,0))&amp;"","كود غير موجود"))</f>
        <v/>
      </c>
      <c r="G2761" s="6">
        <f>IF(OR(B2761&amp;""="",C2761&amp;""=""),"",IF(COUNTIFS('الطلاب'!$A$6:$A$505,C2761&amp;"",'الطلاب'!$D$6:$D$505,B2761&amp;"")=0,"الطالب غير مسجل في المجموعة",""))</f>
        <v/>
      </c>
    </row>
    <row r="2762">
      <c r="A2762" s="13" t="n"/>
      <c r="B2762" s="5" t="n"/>
      <c r="C2762" s="5" t="n"/>
      <c r="D2762" s="5" t="n"/>
      <c r="E2762" s="5" t="n"/>
      <c r="F2762" s="6">
        <f>IF(C2762&amp;""="","",IFERROR(INDEX('الطلاب'!$B$6:$B$505,MATCH(C2762&amp;"",'الطلاب'!$A$6:$A$505,0))&amp;"","كود غير موجود"))</f>
        <v/>
      </c>
      <c r="G2762" s="6">
        <f>IF(OR(B2762&amp;""="",C2762&amp;""=""),"",IF(COUNTIFS('الطلاب'!$A$6:$A$505,C2762&amp;"",'الطلاب'!$D$6:$D$505,B2762&amp;"")=0,"الطالب غير مسجل في المجموعة",""))</f>
        <v/>
      </c>
    </row>
    <row r="2763">
      <c r="A2763" s="13" t="n"/>
      <c r="B2763" s="5" t="n"/>
      <c r="C2763" s="5" t="n"/>
      <c r="D2763" s="5" t="n"/>
      <c r="E2763" s="5" t="n"/>
      <c r="F2763" s="6">
        <f>IF(C2763&amp;""="","",IFERROR(INDEX('الطلاب'!$B$6:$B$505,MATCH(C2763&amp;"",'الطلاب'!$A$6:$A$505,0))&amp;"","كود غير موجود"))</f>
        <v/>
      </c>
      <c r="G2763" s="6">
        <f>IF(OR(B2763&amp;""="",C2763&amp;""=""),"",IF(COUNTIFS('الطلاب'!$A$6:$A$505,C2763&amp;"",'الطلاب'!$D$6:$D$505,B2763&amp;"")=0,"الطالب غير مسجل في المجموعة",""))</f>
        <v/>
      </c>
    </row>
    <row r="2764">
      <c r="A2764" s="13" t="n"/>
      <c r="B2764" s="5" t="n"/>
      <c r="C2764" s="5" t="n"/>
      <c r="D2764" s="5" t="n"/>
      <c r="E2764" s="5" t="n"/>
      <c r="F2764" s="6">
        <f>IF(C2764&amp;""="","",IFERROR(INDEX('الطلاب'!$B$6:$B$505,MATCH(C2764&amp;"",'الطلاب'!$A$6:$A$505,0))&amp;"","كود غير موجود"))</f>
        <v/>
      </c>
      <c r="G2764" s="6">
        <f>IF(OR(B2764&amp;""="",C2764&amp;""=""),"",IF(COUNTIFS('الطلاب'!$A$6:$A$505,C2764&amp;"",'الطلاب'!$D$6:$D$505,B2764&amp;"")=0,"الطالب غير مسجل في المجموعة",""))</f>
        <v/>
      </c>
    </row>
    <row r="2765">
      <c r="A2765" s="13" t="n"/>
      <c r="B2765" s="5" t="n"/>
      <c r="C2765" s="5" t="n"/>
      <c r="D2765" s="5" t="n"/>
      <c r="E2765" s="5" t="n"/>
      <c r="F2765" s="6">
        <f>IF(C2765&amp;""="","",IFERROR(INDEX('الطلاب'!$B$6:$B$505,MATCH(C2765&amp;"",'الطلاب'!$A$6:$A$505,0))&amp;"","كود غير موجود"))</f>
        <v/>
      </c>
      <c r="G2765" s="6">
        <f>IF(OR(B2765&amp;""="",C2765&amp;""=""),"",IF(COUNTIFS('الطلاب'!$A$6:$A$505,C2765&amp;"",'الطلاب'!$D$6:$D$505,B2765&amp;"")=0,"الطالب غير مسجل في المجموعة",""))</f>
        <v/>
      </c>
    </row>
    <row r="2766">
      <c r="A2766" s="13" t="n"/>
      <c r="B2766" s="5" t="n"/>
      <c r="C2766" s="5" t="n"/>
      <c r="D2766" s="5" t="n"/>
      <c r="E2766" s="5" t="n"/>
      <c r="F2766" s="6">
        <f>IF(C2766&amp;""="","",IFERROR(INDEX('الطلاب'!$B$6:$B$505,MATCH(C2766&amp;"",'الطلاب'!$A$6:$A$505,0))&amp;"","كود غير موجود"))</f>
        <v/>
      </c>
      <c r="G2766" s="6">
        <f>IF(OR(B2766&amp;""="",C2766&amp;""=""),"",IF(COUNTIFS('الطلاب'!$A$6:$A$505,C2766&amp;"",'الطلاب'!$D$6:$D$505,B2766&amp;"")=0,"الطالب غير مسجل في المجموعة",""))</f>
        <v/>
      </c>
    </row>
    <row r="2767">
      <c r="A2767" s="13" t="n"/>
      <c r="B2767" s="5" t="n"/>
      <c r="C2767" s="5" t="n"/>
      <c r="D2767" s="5" t="n"/>
      <c r="E2767" s="5" t="n"/>
      <c r="F2767" s="6">
        <f>IF(C2767&amp;""="","",IFERROR(INDEX('الطلاب'!$B$6:$B$505,MATCH(C2767&amp;"",'الطلاب'!$A$6:$A$505,0))&amp;"","كود غير موجود"))</f>
        <v/>
      </c>
      <c r="G2767" s="6">
        <f>IF(OR(B2767&amp;""="",C2767&amp;""=""),"",IF(COUNTIFS('الطلاب'!$A$6:$A$505,C2767&amp;"",'الطلاب'!$D$6:$D$505,B2767&amp;"")=0,"الطالب غير مسجل في المجموعة",""))</f>
        <v/>
      </c>
    </row>
    <row r="2768">
      <c r="A2768" s="13" t="n"/>
      <c r="B2768" s="5" t="n"/>
      <c r="C2768" s="5" t="n"/>
      <c r="D2768" s="5" t="n"/>
      <c r="E2768" s="5" t="n"/>
      <c r="F2768" s="6">
        <f>IF(C2768&amp;""="","",IFERROR(INDEX('الطلاب'!$B$6:$B$505,MATCH(C2768&amp;"",'الطلاب'!$A$6:$A$505,0))&amp;"","كود غير موجود"))</f>
        <v/>
      </c>
      <c r="G2768" s="6">
        <f>IF(OR(B2768&amp;""="",C2768&amp;""=""),"",IF(COUNTIFS('الطلاب'!$A$6:$A$505,C2768&amp;"",'الطلاب'!$D$6:$D$505,B2768&amp;"")=0,"الطالب غير مسجل في المجموعة",""))</f>
        <v/>
      </c>
    </row>
    <row r="2769">
      <c r="A2769" s="13" t="n"/>
      <c r="B2769" s="5" t="n"/>
      <c r="C2769" s="5" t="n"/>
      <c r="D2769" s="5" t="n"/>
      <c r="E2769" s="5" t="n"/>
      <c r="F2769" s="6">
        <f>IF(C2769&amp;""="","",IFERROR(INDEX('الطلاب'!$B$6:$B$505,MATCH(C2769&amp;"",'الطلاب'!$A$6:$A$505,0))&amp;"","كود غير موجود"))</f>
        <v/>
      </c>
      <c r="G2769" s="6">
        <f>IF(OR(B2769&amp;""="",C2769&amp;""=""),"",IF(COUNTIFS('الطلاب'!$A$6:$A$505,C2769&amp;"",'الطلاب'!$D$6:$D$505,B2769&amp;"")=0,"الطالب غير مسجل في المجموعة",""))</f>
        <v/>
      </c>
    </row>
    <row r="2770">
      <c r="A2770" s="13" t="n"/>
      <c r="B2770" s="5" t="n"/>
      <c r="C2770" s="5" t="n"/>
      <c r="D2770" s="5" t="n"/>
      <c r="E2770" s="5" t="n"/>
      <c r="F2770" s="6">
        <f>IF(C2770&amp;""="","",IFERROR(INDEX('الطلاب'!$B$6:$B$505,MATCH(C2770&amp;"",'الطلاب'!$A$6:$A$505,0))&amp;"","كود غير موجود"))</f>
        <v/>
      </c>
      <c r="G2770" s="6">
        <f>IF(OR(B2770&amp;""="",C2770&amp;""=""),"",IF(COUNTIFS('الطلاب'!$A$6:$A$505,C2770&amp;"",'الطلاب'!$D$6:$D$505,B2770&amp;"")=0,"الطالب غير مسجل في المجموعة",""))</f>
        <v/>
      </c>
    </row>
    <row r="2771">
      <c r="A2771" s="13" t="n"/>
      <c r="B2771" s="5" t="n"/>
      <c r="C2771" s="5" t="n"/>
      <c r="D2771" s="5" t="n"/>
      <c r="E2771" s="5" t="n"/>
      <c r="F2771" s="6">
        <f>IF(C2771&amp;""="","",IFERROR(INDEX('الطلاب'!$B$6:$B$505,MATCH(C2771&amp;"",'الطلاب'!$A$6:$A$505,0))&amp;"","كود غير موجود"))</f>
        <v/>
      </c>
      <c r="G2771" s="6">
        <f>IF(OR(B2771&amp;""="",C2771&amp;""=""),"",IF(COUNTIFS('الطلاب'!$A$6:$A$505,C2771&amp;"",'الطلاب'!$D$6:$D$505,B2771&amp;"")=0,"الطالب غير مسجل في المجموعة",""))</f>
        <v/>
      </c>
    </row>
    <row r="2772">
      <c r="A2772" s="13" t="n"/>
      <c r="B2772" s="5" t="n"/>
      <c r="C2772" s="5" t="n"/>
      <c r="D2772" s="5" t="n"/>
      <c r="E2772" s="5" t="n"/>
      <c r="F2772" s="6">
        <f>IF(C2772&amp;""="","",IFERROR(INDEX('الطلاب'!$B$6:$B$505,MATCH(C2772&amp;"",'الطلاب'!$A$6:$A$505,0))&amp;"","كود غير موجود"))</f>
        <v/>
      </c>
      <c r="G2772" s="6">
        <f>IF(OR(B2772&amp;""="",C2772&amp;""=""),"",IF(COUNTIFS('الطلاب'!$A$6:$A$505,C2772&amp;"",'الطلاب'!$D$6:$D$505,B2772&amp;"")=0,"الطالب غير مسجل في المجموعة",""))</f>
        <v/>
      </c>
    </row>
    <row r="2773">
      <c r="A2773" s="13" t="n"/>
      <c r="B2773" s="5" t="n"/>
      <c r="C2773" s="5" t="n"/>
      <c r="D2773" s="5" t="n"/>
      <c r="E2773" s="5" t="n"/>
      <c r="F2773" s="6">
        <f>IF(C2773&amp;""="","",IFERROR(INDEX('الطلاب'!$B$6:$B$505,MATCH(C2773&amp;"",'الطلاب'!$A$6:$A$505,0))&amp;"","كود غير موجود"))</f>
        <v/>
      </c>
      <c r="G2773" s="6">
        <f>IF(OR(B2773&amp;""="",C2773&amp;""=""),"",IF(COUNTIFS('الطلاب'!$A$6:$A$505,C2773&amp;"",'الطلاب'!$D$6:$D$505,B2773&amp;"")=0,"الطالب غير مسجل في المجموعة",""))</f>
        <v/>
      </c>
    </row>
    <row r="2774">
      <c r="A2774" s="13" t="n"/>
      <c r="B2774" s="5" t="n"/>
      <c r="C2774" s="5" t="n"/>
      <c r="D2774" s="5" t="n"/>
      <c r="E2774" s="5" t="n"/>
      <c r="F2774" s="6">
        <f>IF(C2774&amp;""="","",IFERROR(INDEX('الطلاب'!$B$6:$B$505,MATCH(C2774&amp;"",'الطلاب'!$A$6:$A$505,0))&amp;"","كود غير موجود"))</f>
        <v/>
      </c>
      <c r="G2774" s="6">
        <f>IF(OR(B2774&amp;""="",C2774&amp;""=""),"",IF(COUNTIFS('الطلاب'!$A$6:$A$505,C2774&amp;"",'الطلاب'!$D$6:$D$505,B2774&amp;"")=0,"الطالب غير مسجل في المجموعة",""))</f>
        <v/>
      </c>
    </row>
    <row r="2775">
      <c r="A2775" s="13" t="n"/>
      <c r="B2775" s="5" t="n"/>
      <c r="C2775" s="5" t="n"/>
      <c r="D2775" s="5" t="n"/>
      <c r="E2775" s="5" t="n"/>
      <c r="F2775" s="6">
        <f>IF(C2775&amp;""="","",IFERROR(INDEX('الطلاب'!$B$6:$B$505,MATCH(C2775&amp;"",'الطلاب'!$A$6:$A$505,0))&amp;"","كود غير موجود"))</f>
        <v/>
      </c>
      <c r="G2775" s="6">
        <f>IF(OR(B2775&amp;""="",C2775&amp;""=""),"",IF(COUNTIFS('الطلاب'!$A$6:$A$505,C2775&amp;"",'الطلاب'!$D$6:$D$505,B2775&amp;"")=0,"الطالب غير مسجل في المجموعة",""))</f>
        <v/>
      </c>
    </row>
    <row r="2776">
      <c r="A2776" s="13" t="n"/>
      <c r="B2776" s="5" t="n"/>
      <c r="C2776" s="5" t="n"/>
      <c r="D2776" s="5" t="n"/>
      <c r="E2776" s="5" t="n"/>
      <c r="F2776" s="6">
        <f>IF(C2776&amp;""="","",IFERROR(INDEX('الطلاب'!$B$6:$B$505,MATCH(C2776&amp;"",'الطلاب'!$A$6:$A$505,0))&amp;"","كود غير موجود"))</f>
        <v/>
      </c>
      <c r="G2776" s="6">
        <f>IF(OR(B2776&amp;""="",C2776&amp;""=""),"",IF(COUNTIFS('الطلاب'!$A$6:$A$505,C2776&amp;"",'الطلاب'!$D$6:$D$505,B2776&amp;"")=0,"الطالب غير مسجل في المجموعة",""))</f>
        <v/>
      </c>
    </row>
    <row r="2777">
      <c r="A2777" s="13" t="n"/>
      <c r="B2777" s="5" t="n"/>
      <c r="C2777" s="5" t="n"/>
      <c r="D2777" s="5" t="n"/>
      <c r="E2777" s="5" t="n"/>
      <c r="F2777" s="6">
        <f>IF(C2777&amp;""="","",IFERROR(INDEX('الطلاب'!$B$6:$B$505,MATCH(C2777&amp;"",'الطلاب'!$A$6:$A$505,0))&amp;"","كود غير موجود"))</f>
        <v/>
      </c>
      <c r="G2777" s="6">
        <f>IF(OR(B2777&amp;""="",C2777&amp;""=""),"",IF(COUNTIFS('الطلاب'!$A$6:$A$505,C2777&amp;"",'الطلاب'!$D$6:$D$505,B2777&amp;"")=0,"الطالب غير مسجل في المجموعة",""))</f>
        <v/>
      </c>
    </row>
    <row r="2778">
      <c r="A2778" s="13" t="n"/>
      <c r="B2778" s="5" t="n"/>
      <c r="C2778" s="5" t="n"/>
      <c r="D2778" s="5" t="n"/>
      <c r="E2778" s="5" t="n"/>
      <c r="F2778" s="6">
        <f>IF(C2778&amp;""="","",IFERROR(INDEX('الطلاب'!$B$6:$B$505,MATCH(C2778&amp;"",'الطلاب'!$A$6:$A$505,0))&amp;"","كود غير موجود"))</f>
        <v/>
      </c>
      <c r="G2778" s="6">
        <f>IF(OR(B2778&amp;""="",C2778&amp;""=""),"",IF(COUNTIFS('الطلاب'!$A$6:$A$505,C2778&amp;"",'الطلاب'!$D$6:$D$505,B2778&amp;"")=0,"الطالب غير مسجل في المجموعة",""))</f>
        <v/>
      </c>
    </row>
    <row r="2779">
      <c r="A2779" s="13" t="n"/>
      <c r="B2779" s="5" t="n"/>
      <c r="C2779" s="5" t="n"/>
      <c r="D2779" s="5" t="n"/>
      <c r="E2779" s="5" t="n"/>
      <c r="F2779" s="6">
        <f>IF(C2779&amp;""="","",IFERROR(INDEX('الطلاب'!$B$6:$B$505,MATCH(C2779&amp;"",'الطلاب'!$A$6:$A$505,0))&amp;"","كود غير موجود"))</f>
        <v/>
      </c>
      <c r="G2779" s="6">
        <f>IF(OR(B2779&amp;""="",C2779&amp;""=""),"",IF(COUNTIFS('الطلاب'!$A$6:$A$505,C2779&amp;"",'الطلاب'!$D$6:$D$505,B2779&amp;"")=0,"الطالب غير مسجل في المجموعة",""))</f>
        <v/>
      </c>
    </row>
    <row r="2780">
      <c r="A2780" s="13" t="n"/>
      <c r="B2780" s="5" t="n"/>
      <c r="C2780" s="5" t="n"/>
      <c r="D2780" s="5" t="n"/>
      <c r="E2780" s="5" t="n"/>
      <c r="F2780" s="6">
        <f>IF(C2780&amp;""="","",IFERROR(INDEX('الطلاب'!$B$6:$B$505,MATCH(C2780&amp;"",'الطلاب'!$A$6:$A$505,0))&amp;"","كود غير موجود"))</f>
        <v/>
      </c>
      <c r="G2780" s="6">
        <f>IF(OR(B2780&amp;""="",C2780&amp;""=""),"",IF(COUNTIFS('الطلاب'!$A$6:$A$505,C2780&amp;"",'الطلاب'!$D$6:$D$505,B2780&amp;"")=0,"الطالب غير مسجل في المجموعة",""))</f>
        <v/>
      </c>
    </row>
    <row r="2781">
      <c r="A2781" s="13" t="n"/>
      <c r="B2781" s="5" t="n"/>
      <c r="C2781" s="5" t="n"/>
      <c r="D2781" s="5" t="n"/>
      <c r="E2781" s="5" t="n"/>
      <c r="F2781" s="6">
        <f>IF(C2781&amp;""="","",IFERROR(INDEX('الطلاب'!$B$6:$B$505,MATCH(C2781&amp;"",'الطلاب'!$A$6:$A$505,0))&amp;"","كود غير موجود"))</f>
        <v/>
      </c>
      <c r="G2781" s="6">
        <f>IF(OR(B2781&amp;""="",C2781&amp;""=""),"",IF(COUNTIFS('الطلاب'!$A$6:$A$505,C2781&amp;"",'الطلاب'!$D$6:$D$505,B2781&amp;"")=0,"الطالب غير مسجل في المجموعة",""))</f>
        <v/>
      </c>
    </row>
    <row r="2782">
      <c r="A2782" s="13" t="n"/>
      <c r="B2782" s="5" t="n"/>
      <c r="C2782" s="5" t="n"/>
      <c r="D2782" s="5" t="n"/>
      <c r="E2782" s="5" t="n"/>
      <c r="F2782" s="6">
        <f>IF(C2782&amp;""="","",IFERROR(INDEX('الطلاب'!$B$6:$B$505,MATCH(C2782&amp;"",'الطلاب'!$A$6:$A$505,0))&amp;"","كود غير موجود"))</f>
        <v/>
      </c>
      <c r="G2782" s="6">
        <f>IF(OR(B2782&amp;""="",C2782&amp;""=""),"",IF(COUNTIFS('الطلاب'!$A$6:$A$505,C2782&amp;"",'الطلاب'!$D$6:$D$505,B2782&amp;"")=0,"الطالب غير مسجل في المجموعة",""))</f>
        <v/>
      </c>
    </row>
    <row r="2783">
      <c r="A2783" s="13" t="n"/>
      <c r="B2783" s="5" t="n"/>
      <c r="C2783" s="5" t="n"/>
      <c r="D2783" s="5" t="n"/>
      <c r="E2783" s="5" t="n"/>
      <c r="F2783" s="6">
        <f>IF(C2783&amp;""="","",IFERROR(INDEX('الطلاب'!$B$6:$B$505,MATCH(C2783&amp;"",'الطلاب'!$A$6:$A$505,0))&amp;"","كود غير موجود"))</f>
        <v/>
      </c>
      <c r="G2783" s="6">
        <f>IF(OR(B2783&amp;""="",C2783&amp;""=""),"",IF(COUNTIFS('الطلاب'!$A$6:$A$505,C2783&amp;"",'الطلاب'!$D$6:$D$505,B2783&amp;"")=0,"الطالب غير مسجل في المجموعة",""))</f>
        <v/>
      </c>
    </row>
    <row r="2784">
      <c r="A2784" s="13" t="n"/>
      <c r="B2784" s="5" t="n"/>
      <c r="C2784" s="5" t="n"/>
      <c r="D2784" s="5" t="n"/>
      <c r="E2784" s="5" t="n"/>
      <c r="F2784" s="6">
        <f>IF(C2784&amp;""="","",IFERROR(INDEX('الطلاب'!$B$6:$B$505,MATCH(C2784&amp;"",'الطلاب'!$A$6:$A$505,0))&amp;"","كود غير موجود"))</f>
        <v/>
      </c>
      <c r="G2784" s="6">
        <f>IF(OR(B2784&amp;""="",C2784&amp;""=""),"",IF(COUNTIFS('الطلاب'!$A$6:$A$505,C2784&amp;"",'الطلاب'!$D$6:$D$505,B2784&amp;"")=0,"الطالب غير مسجل في المجموعة",""))</f>
        <v/>
      </c>
    </row>
    <row r="2785">
      <c r="A2785" s="13" t="n"/>
      <c r="B2785" s="5" t="n"/>
      <c r="C2785" s="5" t="n"/>
      <c r="D2785" s="5" t="n"/>
      <c r="E2785" s="5" t="n"/>
      <c r="F2785" s="6">
        <f>IF(C2785&amp;""="","",IFERROR(INDEX('الطلاب'!$B$6:$B$505,MATCH(C2785&amp;"",'الطلاب'!$A$6:$A$505,0))&amp;"","كود غير موجود"))</f>
        <v/>
      </c>
      <c r="G2785" s="6">
        <f>IF(OR(B2785&amp;""="",C2785&amp;""=""),"",IF(COUNTIFS('الطلاب'!$A$6:$A$505,C2785&amp;"",'الطلاب'!$D$6:$D$505,B2785&amp;"")=0,"الطالب غير مسجل في المجموعة",""))</f>
        <v/>
      </c>
    </row>
    <row r="2786">
      <c r="A2786" s="13" t="n"/>
      <c r="B2786" s="5" t="n"/>
      <c r="C2786" s="5" t="n"/>
      <c r="D2786" s="5" t="n"/>
      <c r="E2786" s="5" t="n"/>
      <c r="F2786" s="6">
        <f>IF(C2786&amp;""="","",IFERROR(INDEX('الطلاب'!$B$6:$B$505,MATCH(C2786&amp;"",'الطلاب'!$A$6:$A$505,0))&amp;"","كود غير موجود"))</f>
        <v/>
      </c>
      <c r="G2786" s="6">
        <f>IF(OR(B2786&amp;""="",C2786&amp;""=""),"",IF(COUNTIFS('الطلاب'!$A$6:$A$505,C2786&amp;"",'الطلاب'!$D$6:$D$505,B2786&amp;"")=0,"الطالب غير مسجل في المجموعة",""))</f>
        <v/>
      </c>
    </row>
    <row r="2787">
      <c r="A2787" s="13" t="n"/>
      <c r="B2787" s="5" t="n"/>
      <c r="C2787" s="5" t="n"/>
      <c r="D2787" s="5" t="n"/>
      <c r="E2787" s="5" t="n"/>
      <c r="F2787" s="6">
        <f>IF(C2787&amp;""="","",IFERROR(INDEX('الطلاب'!$B$6:$B$505,MATCH(C2787&amp;"",'الطلاب'!$A$6:$A$505,0))&amp;"","كود غير موجود"))</f>
        <v/>
      </c>
      <c r="G2787" s="6">
        <f>IF(OR(B2787&amp;""="",C2787&amp;""=""),"",IF(COUNTIFS('الطلاب'!$A$6:$A$505,C2787&amp;"",'الطلاب'!$D$6:$D$505,B2787&amp;"")=0,"الطالب غير مسجل في المجموعة",""))</f>
        <v/>
      </c>
    </row>
    <row r="2788">
      <c r="A2788" s="13" t="n"/>
      <c r="B2788" s="5" t="n"/>
      <c r="C2788" s="5" t="n"/>
      <c r="D2788" s="5" t="n"/>
      <c r="E2788" s="5" t="n"/>
      <c r="F2788" s="6">
        <f>IF(C2788&amp;""="","",IFERROR(INDEX('الطلاب'!$B$6:$B$505,MATCH(C2788&amp;"",'الطلاب'!$A$6:$A$505,0))&amp;"","كود غير موجود"))</f>
        <v/>
      </c>
      <c r="G2788" s="6">
        <f>IF(OR(B2788&amp;""="",C2788&amp;""=""),"",IF(COUNTIFS('الطلاب'!$A$6:$A$505,C2788&amp;"",'الطلاب'!$D$6:$D$505,B2788&amp;"")=0,"الطالب غير مسجل في المجموعة",""))</f>
        <v/>
      </c>
    </row>
    <row r="2789">
      <c r="A2789" s="13" t="n"/>
      <c r="B2789" s="5" t="n"/>
      <c r="C2789" s="5" t="n"/>
      <c r="D2789" s="5" t="n"/>
      <c r="E2789" s="5" t="n"/>
      <c r="F2789" s="6">
        <f>IF(C2789&amp;""="","",IFERROR(INDEX('الطلاب'!$B$6:$B$505,MATCH(C2789&amp;"",'الطلاب'!$A$6:$A$505,0))&amp;"","كود غير موجود"))</f>
        <v/>
      </c>
      <c r="G2789" s="6">
        <f>IF(OR(B2789&amp;""="",C2789&amp;""=""),"",IF(COUNTIFS('الطلاب'!$A$6:$A$505,C2789&amp;"",'الطلاب'!$D$6:$D$505,B2789&amp;"")=0,"الطالب غير مسجل في المجموعة",""))</f>
        <v/>
      </c>
    </row>
    <row r="2790">
      <c r="A2790" s="13" t="n"/>
      <c r="B2790" s="5" t="n"/>
      <c r="C2790" s="5" t="n"/>
      <c r="D2790" s="5" t="n"/>
      <c r="E2790" s="5" t="n"/>
      <c r="F2790" s="6">
        <f>IF(C2790&amp;""="","",IFERROR(INDEX('الطلاب'!$B$6:$B$505,MATCH(C2790&amp;"",'الطلاب'!$A$6:$A$505,0))&amp;"","كود غير موجود"))</f>
        <v/>
      </c>
      <c r="G2790" s="6">
        <f>IF(OR(B2790&amp;""="",C2790&amp;""=""),"",IF(COUNTIFS('الطلاب'!$A$6:$A$505,C2790&amp;"",'الطلاب'!$D$6:$D$505,B2790&amp;"")=0,"الطالب غير مسجل في المجموعة",""))</f>
        <v/>
      </c>
    </row>
    <row r="2791">
      <c r="A2791" s="13" t="n"/>
      <c r="B2791" s="5" t="n"/>
      <c r="C2791" s="5" t="n"/>
      <c r="D2791" s="5" t="n"/>
      <c r="E2791" s="5" t="n"/>
      <c r="F2791" s="6">
        <f>IF(C2791&amp;""="","",IFERROR(INDEX('الطلاب'!$B$6:$B$505,MATCH(C2791&amp;"",'الطلاب'!$A$6:$A$505,0))&amp;"","كود غير موجود"))</f>
        <v/>
      </c>
      <c r="G2791" s="6">
        <f>IF(OR(B2791&amp;""="",C2791&amp;""=""),"",IF(COUNTIFS('الطلاب'!$A$6:$A$505,C2791&amp;"",'الطلاب'!$D$6:$D$505,B2791&amp;"")=0,"الطالب غير مسجل في المجموعة",""))</f>
        <v/>
      </c>
    </row>
    <row r="2792">
      <c r="A2792" s="13" t="n"/>
      <c r="B2792" s="5" t="n"/>
      <c r="C2792" s="5" t="n"/>
      <c r="D2792" s="5" t="n"/>
      <c r="E2792" s="5" t="n"/>
      <c r="F2792" s="6">
        <f>IF(C2792&amp;""="","",IFERROR(INDEX('الطلاب'!$B$6:$B$505,MATCH(C2792&amp;"",'الطلاب'!$A$6:$A$505,0))&amp;"","كود غير موجود"))</f>
        <v/>
      </c>
      <c r="G2792" s="6">
        <f>IF(OR(B2792&amp;""="",C2792&amp;""=""),"",IF(COUNTIFS('الطلاب'!$A$6:$A$505,C2792&amp;"",'الطلاب'!$D$6:$D$505,B2792&amp;"")=0,"الطالب غير مسجل في المجموعة",""))</f>
        <v/>
      </c>
    </row>
    <row r="2793">
      <c r="A2793" s="13" t="n"/>
      <c r="B2793" s="5" t="n"/>
      <c r="C2793" s="5" t="n"/>
      <c r="D2793" s="5" t="n"/>
      <c r="E2793" s="5" t="n"/>
      <c r="F2793" s="6">
        <f>IF(C2793&amp;""="","",IFERROR(INDEX('الطلاب'!$B$6:$B$505,MATCH(C2793&amp;"",'الطلاب'!$A$6:$A$505,0))&amp;"","كود غير موجود"))</f>
        <v/>
      </c>
      <c r="G2793" s="6">
        <f>IF(OR(B2793&amp;""="",C2793&amp;""=""),"",IF(COUNTIFS('الطلاب'!$A$6:$A$505,C2793&amp;"",'الطلاب'!$D$6:$D$505,B2793&amp;"")=0,"الطالب غير مسجل في المجموعة",""))</f>
        <v/>
      </c>
    </row>
    <row r="2794">
      <c r="A2794" s="13" t="n"/>
      <c r="B2794" s="5" t="n"/>
      <c r="C2794" s="5" t="n"/>
      <c r="D2794" s="5" t="n"/>
      <c r="E2794" s="5" t="n"/>
      <c r="F2794" s="6">
        <f>IF(C2794&amp;""="","",IFERROR(INDEX('الطلاب'!$B$6:$B$505,MATCH(C2794&amp;"",'الطلاب'!$A$6:$A$505,0))&amp;"","كود غير موجود"))</f>
        <v/>
      </c>
      <c r="G2794" s="6">
        <f>IF(OR(B2794&amp;""="",C2794&amp;""=""),"",IF(COUNTIFS('الطلاب'!$A$6:$A$505,C2794&amp;"",'الطلاب'!$D$6:$D$505,B2794&amp;"")=0,"الطالب غير مسجل في المجموعة",""))</f>
        <v/>
      </c>
    </row>
    <row r="2795">
      <c r="A2795" s="13" t="n"/>
      <c r="B2795" s="5" t="n"/>
      <c r="C2795" s="5" t="n"/>
      <c r="D2795" s="5" t="n"/>
      <c r="E2795" s="5" t="n"/>
      <c r="F2795" s="6">
        <f>IF(C2795&amp;""="","",IFERROR(INDEX('الطلاب'!$B$6:$B$505,MATCH(C2795&amp;"",'الطلاب'!$A$6:$A$505,0))&amp;"","كود غير موجود"))</f>
        <v/>
      </c>
      <c r="G2795" s="6">
        <f>IF(OR(B2795&amp;""="",C2795&amp;""=""),"",IF(COUNTIFS('الطلاب'!$A$6:$A$505,C2795&amp;"",'الطلاب'!$D$6:$D$505,B2795&amp;"")=0,"الطالب غير مسجل في المجموعة",""))</f>
        <v/>
      </c>
    </row>
    <row r="2796">
      <c r="A2796" s="13" t="n"/>
      <c r="B2796" s="5" t="n"/>
      <c r="C2796" s="5" t="n"/>
      <c r="D2796" s="5" t="n"/>
      <c r="E2796" s="5" t="n"/>
      <c r="F2796" s="6">
        <f>IF(C2796&amp;""="","",IFERROR(INDEX('الطلاب'!$B$6:$B$505,MATCH(C2796&amp;"",'الطلاب'!$A$6:$A$505,0))&amp;"","كود غير موجود"))</f>
        <v/>
      </c>
      <c r="G2796" s="6">
        <f>IF(OR(B2796&amp;""="",C2796&amp;""=""),"",IF(COUNTIFS('الطلاب'!$A$6:$A$505,C2796&amp;"",'الطلاب'!$D$6:$D$505,B2796&amp;"")=0,"الطالب غير مسجل في المجموعة",""))</f>
        <v/>
      </c>
    </row>
    <row r="2797">
      <c r="A2797" s="13" t="n"/>
      <c r="B2797" s="5" t="n"/>
      <c r="C2797" s="5" t="n"/>
      <c r="D2797" s="5" t="n"/>
      <c r="E2797" s="5" t="n"/>
      <c r="F2797" s="6">
        <f>IF(C2797&amp;""="","",IFERROR(INDEX('الطلاب'!$B$6:$B$505,MATCH(C2797&amp;"",'الطلاب'!$A$6:$A$505,0))&amp;"","كود غير موجود"))</f>
        <v/>
      </c>
      <c r="G2797" s="6">
        <f>IF(OR(B2797&amp;""="",C2797&amp;""=""),"",IF(COUNTIFS('الطلاب'!$A$6:$A$505,C2797&amp;"",'الطلاب'!$D$6:$D$505,B2797&amp;"")=0,"الطالب غير مسجل في المجموعة",""))</f>
        <v/>
      </c>
    </row>
    <row r="2798">
      <c r="A2798" s="13" t="n"/>
      <c r="B2798" s="5" t="n"/>
      <c r="C2798" s="5" t="n"/>
      <c r="D2798" s="5" t="n"/>
      <c r="E2798" s="5" t="n"/>
      <c r="F2798" s="6">
        <f>IF(C2798&amp;""="","",IFERROR(INDEX('الطلاب'!$B$6:$B$505,MATCH(C2798&amp;"",'الطلاب'!$A$6:$A$505,0))&amp;"","كود غير موجود"))</f>
        <v/>
      </c>
      <c r="G2798" s="6">
        <f>IF(OR(B2798&amp;""="",C2798&amp;""=""),"",IF(COUNTIFS('الطلاب'!$A$6:$A$505,C2798&amp;"",'الطلاب'!$D$6:$D$505,B2798&amp;"")=0,"الطالب غير مسجل في المجموعة",""))</f>
        <v/>
      </c>
    </row>
    <row r="2799">
      <c r="A2799" s="13" t="n"/>
      <c r="B2799" s="5" t="n"/>
      <c r="C2799" s="5" t="n"/>
      <c r="D2799" s="5" t="n"/>
      <c r="E2799" s="5" t="n"/>
      <c r="F2799" s="6">
        <f>IF(C2799&amp;""="","",IFERROR(INDEX('الطلاب'!$B$6:$B$505,MATCH(C2799&amp;"",'الطلاب'!$A$6:$A$505,0))&amp;"","كود غير موجود"))</f>
        <v/>
      </c>
      <c r="G2799" s="6">
        <f>IF(OR(B2799&amp;""="",C2799&amp;""=""),"",IF(COUNTIFS('الطلاب'!$A$6:$A$505,C2799&amp;"",'الطلاب'!$D$6:$D$505,B2799&amp;"")=0,"الطالب غير مسجل في المجموعة",""))</f>
        <v/>
      </c>
    </row>
    <row r="2800">
      <c r="A2800" s="13" t="n"/>
      <c r="B2800" s="5" t="n"/>
      <c r="C2800" s="5" t="n"/>
      <c r="D2800" s="5" t="n"/>
      <c r="E2800" s="5" t="n"/>
      <c r="F2800" s="6">
        <f>IF(C2800&amp;""="","",IFERROR(INDEX('الطلاب'!$B$6:$B$505,MATCH(C2800&amp;"",'الطلاب'!$A$6:$A$505,0))&amp;"","كود غير موجود"))</f>
        <v/>
      </c>
      <c r="G2800" s="6">
        <f>IF(OR(B2800&amp;""="",C2800&amp;""=""),"",IF(COUNTIFS('الطلاب'!$A$6:$A$505,C2800&amp;"",'الطلاب'!$D$6:$D$505,B2800&amp;"")=0,"الطالب غير مسجل في المجموعة",""))</f>
        <v/>
      </c>
    </row>
    <row r="2801">
      <c r="A2801" s="13" t="n"/>
      <c r="B2801" s="5" t="n"/>
      <c r="C2801" s="5" t="n"/>
      <c r="D2801" s="5" t="n"/>
      <c r="E2801" s="5" t="n"/>
      <c r="F2801" s="6">
        <f>IF(C2801&amp;""="","",IFERROR(INDEX('الطلاب'!$B$6:$B$505,MATCH(C2801&amp;"",'الطلاب'!$A$6:$A$505,0))&amp;"","كود غير موجود"))</f>
        <v/>
      </c>
      <c r="G2801" s="6">
        <f>IF(OR(B2801&amp;""="",C2801&amp;""=""),"",IF(COUNTIFS('الطلاب'!$A$6:$A$505,C2801&amp;"",'الطلاب'!$D$6:$D$505,B2801&amp;"")=0,"الطالب غير مسجل في المجموعة",""))</f>
        <v/>
      </c>
    </row>
    <row r="2802">
      <c r="A2802" s="13" t="n"/>
      <c r="B2802" s="5" t="n"/>
      <c r="C2802" s="5" t="n"/>
      <c r="D2802" s="5" t="n"/>
      <c r="E2802" s="5" t="n"/>
      <c r="F2802" s="6">
        <f>IF(C2802&amp;""="","",IFERROR(INDEX('الطلاب'!$B$6:$B$505,MATCH(C2802&amp;"",'الطلاب'!$A$6:$A$505,0))&amp;"","كود غير موجود"))</f>
        <v/>
      </c>
      <c r="G2802" s="6">
        <f>IF(OR(B2802&amp;""="",C2802&amp;""=""),"",IF(COUNTIFS('الطلاب'!$A$6:$A$505,C2802&amp;"",'الطلاب'!$D$6:$D$505,B2802&amp;"")=0,"الطالب غير مسجل في المجموعة",""))</f>
        <v/>
      </c>
    </row>
    <row r="2803">
      <c r="A2803" s="13" t="n"/>
      <c r="B2803" s="5" t="n"/>
      <c r="C2803" s="5" t="n"/>
      <c r="D2803" s="5" t="n"/>
      <c r="E2803" s="5" t="n"/>
      <c r="F2803" s="6">
        <f>IF(C2803&amp;""="","",IFERROR(INDEX('الطلاب'!$B$6:$B$505,MATCH(C2803&amp;"",'الطلاب'!$A$6:$A$505,0))&amp;"","كود غير موجود"))</f>
        <v/>
      </c>
      <c r="G2803" s="6">
        <f>IF(OR(B2803&amp;""="",C2803&amp;""=""),"",IF(COUNTIFS('الطلاب'!$A$6:$A$505,C2803&amp;"",'الطلاب'!$D$6:$D$505,B2803&amp;"")=0,"الطالب غير مسجل في المجموعة",""))</f>
        <v/>
      </c>
    </row>
    <row r="2804">
      <c r="A2804" s="13" t="n"/>
      <c r="B2804" s="5" t="n"/>
      <c r="C2804" s="5" t="n"/>
      <c r="D2804" s="5" t="n"/>
      <c r="E2804" s="5" t="n"/>
      <c r="F2804" s="6">
        <f>IF(C2804&amp;""="","",IFERROR(INDEX('الطلاب'!$B$6:$B$505,MATCH(C2804&amp;"",'الطلاب'!$A$6:$A$505,0))&amp;"","كود غير موجود"))</f>
        <v/>
      </c>
      <c r="G2804" s="6">
        <f>IF(OR(B2804&amp;""="",C2804&amp;""=""),"",IF(COUNTIFS('الطلاب'!$A$6:$A$505,C2804&amp;"",'الطلاب'!$D$6:$D$505,B2804&amp;"")=0,"الطالب غير مسجل في المجموعة",""))</f>
        <v/>
      </c>
    </row>
    <row r="2805">
      <c r="A2805" s="13" t="n"/>
      <c r="B2805" s="5" t="n"/>
      <c r="C2805" s="5" t="n"/>
      <c r="D2805" s="5" t="n"/>
      <c r="E2805" s="5" t="n"/>
      <c r="F2805" s="6">
        <f>IF(C2805&amp;""="","",IFERROR(INDEX('الطلاب'!$B$6:$B$505,MATCH(C2805&amp;"",'الطلاب'!$A$6:$A$505,0))&amp;"","كود غير موجود"))</f>
        <v/>
      </c>
      <c r="G2805" s="6">
        <f>IF(OR(B2805&amp;""="",C2805&amp;""=""),"",IF(COUNTIFS('الطلاب'!$A$6:$A$505,C2805&amp;"",'الطلاب'!$D$6:$D$505,B2805&amp;"")=0,"الطالب غير مسجل في المجموعة",""))</f>
        <v/>
      </c>
    </row>
    <row r="2806">
      <c r="A2806" s="13" t="n"/>
      <c r="B2806" s="5" t="n"/>
      <c r="C2806" s="5" t="n"/>
      <c r="D2806" s="5" t="n"/>
      <c r="E2806" s="5" t="n"/>
      <c r="F2806" s="6">
        <f>IF(C2806&amp;""="","",IFERROR(INDEX('الطلاب'!$B$6:$B$505,MATCH(C2806&amp;"",'الطلاب'!$A$6:$A$505,0))&amp;"","كود غير موجود"))</f>
        <v/>
      </c>
      <c r="G2806" s="6">
        <f>IF(OR(B2806&amp;""="",C2806&amp;""=""),"",IF(COUNTIFS('الطلاب'!$A$6:$A$505,C2806&amp;"",'الطلاب'!$D$6:$D$505,B2806&amp;"")=0,"الطالب غير مسجل في المجموعة",""))</f>
        <v/>
      </c>
    </row>
    <row r="2807">
      <c r="A2807" s="13" t="n"/>
      <c r="B2807" s="5" t="n"/>
      <c r="C2807" s="5" t="n"/>
      <c r="D2807" s="5" t="n"/>
      <c r="E2807" s="5" t="n"/>
      <c r="F2807" s="6">
        <f>IF(C2807&amp;""="","",IFERROR(INDEX('الطلاب'!$B$6:$B$505,MATCH(C2807&amp;"",'الطلاب'!$A$6:$A$505,0))&amp;"","كود غير موجود"))</f>
        <v/>
      </c>
      <c r="G2807" s="6">
        <f>IF(OR(B2807&amp;""="",C2807&amp;""=""),"",IF(COUNTIFS('الطلاب'!$A$6:$A$505,C2807&amp;"",'الطلاب'!$D$6:$D$505,B2807&amp;"")=0,"الطالب غير مسجل في المجموعة",""))</f>
        <v/>
      </c>
    </row>
    <row r="2808">
      <c r="A2808" s="13" t="n"/>
      <c r="B2808" s="5" t="n"/>
      <c r="C2808" s="5" t="n"/>
      <c r="D2808" s="5" t="n"/>
      <c r="E2808" s="5" t="n"/>
      <c r="F2808" s="6">
        <f>IF(C2808&amp;""="","",IFERROR(INDEX('الطلاب'!$B$6:$B$505,MATCH(C2808&amp;"",'الطلاب'!$A$6:$A$505,0))&amp;"","كود غير موجود"))</f>
        <v/>
      </c>
      <c r="G2808" s="6">
        <f>IF(OR(B2808&amp;""="",C2808&amp;""=""),"",IF(COUNTIFS('الطلاب'!$A$6:$A$505,C2808&amp;"",'الطلاب'!$D$6:$D$505,B2808&amp;"")=0,"الطالب غير مسجل في المجموعة",""))</f>
        <v/>
      </c>
    </row>
    <row r="2809">
      <c r="A2809" s="13" t="n"/>
      <c r="B2809" s="5" t="n"/>
      <c r="C2809" s="5" t="n"/>
      <c r="D2809" s="5" t="n"/>
      <c r="E2809" s="5" t="n"/>
      <c r="F2809" s="6">
        <f>IF(C2809&amp;""="","",IFERROR(INDEX('الطلاب'!$B$6:$B$505,MATCH(C2809&amp;"",'الطلاب'!$A$6:$A$505,0))&amp;"","كود غير موجود"))</f>
        <v/>
      </c>
      <c r="G2809" s="6">
        <f>IF(OR(B2809&amp;""="",C2809&amp;""=""),"",IF(COUNTIFS('الطلاب'!$A$6:$A$505,C2809&amp;"",'الطلاب'!$D$6:$D$505,B2809&amp;"")=0,"الطالب غير مسجل في المجموعة",""))</f>
        <v/>
      </c>
    </row>
    <row r="2810">
      <c r="A2810" s="13" t="n"/>
      <c r="B2810" s="5" t="n"/>
      <c r="C2810" s="5" t="n"/>
      <c r="D2810" s="5" t="n"/>
      <c r="E2810" s="5" t="n"/>
      <c r="F2810" s="6">
        <f>IF(C2810&amp;""="","",IFERROR(INDEX('الطلاب'!$B$6:$B$505,MATCH(C2810&amp;"",'الطلاب'!$A$6:$A$505,0))&amp;"","كود غير موجود"))</f>
        <v/>
      </c>
      <c r="G2810" s="6">
        <f>IF(OR(B2810&amp;""="",C2810&amp;""=""),"",IF(COUNTIFS('الطلاب'!$A$6:$A$505,C2810&amp;"",'الطلاب'!$D$6:$D$505,B2810&amp;"")=0,"الطالب غير مسجل في المجموعة",""))</f>
        <v/>
      </c>
    </row>
    <row r="2811">
      <c r="A2811" s="13" t="n"/>
      <c r="B2811" s="5" t="n"/>
      <c r="C2811" s="5" t="n"/>
      <c r="D2811" s="5" t="n"/>
      <c r="E2811" s="5" t="n"/>
      <c r="F2811" s="6">
        <f>IF(C2811&amp;""="","",IFERROR(INDEX('الطلاب'!$B$6:$B$505,MATCH(C2811&amp;"",'الطلاب'!$A$6:$A$505,0))&amp;"","كود غير موجود"))</f>
        <v/>
      </c>
      <c r="G2811" s="6">
        <f>IF(OR(B2811&amp;""="",C2811&amp;""=""),"",IF(COUNTIFS('الطلاب'!$A$6:$A$505,C2811&amp;"",'الطلاب'!$D$6:$D$505,B2811&amp;"")=0,"الطالب غير مسجل في المجموعة",""))</f>
        <v/>
      </c>
    </row>
    <row r="2812">
      <c r="A2812" s="13" t="n"/>
      <c r="B2812" s="5" t="n"/>
      <c r="C2812" s="5" t="n"/>
      <c r="D2812" s="5" t="n"/>
      <c r="E2812" s="5" t="n"/>
      <c r="F2812" s="6">
        <f>IF(C2812&amp;""="","",IFERROR(INDEX('الطلاب'!$B$6:$B$505,MATCH(C2812&amp;"",'الطلاب'!$A$6:$A$505,0))&amp;"","كود غير موجود"))</f>
        <v/>
      </c>
      <c r="G2812" s="6">
        <f>IF(OR(B2812&amp;""="",C2812&amp;""=""),"",IF(COUNTIFS('الطلاب'!$A$6:$A$505,C2812&amp;"",'الطلاب'!$D$6:$D$505,B2812&amp;"")=0,"الطالب غير مسجل في المجموعة",""))</f>
        <v/>
      </c>
    </row>
    <row r="2813">
      <c r="A2813" s="13" t="n"/>
      <c r="B2813" s="5" t="n"/>
      <c r="C2813" s="5" t="n"/>
      <c r="D2813" s="5" t="n"/>
      <c r="E2813" s="5" t="n"/>
      <c r="F2813" s="6">
        <f>IF(C2813&amp;""="","",IFERROR(INDEX('الطلاب'!$B$6:$B$505,MATCH(C2813&amp;"",'الطلاب'!$A$6:$A$505,0))&amp;"","كود غير موجود"))</f>
        <v/>
      </c>
      <c r="G2813" s="6">
        <f>IF(OR(B2813&amp;""="",C2813&amp;""=""),"",IF(COUNTIFS('الطلاب'!$A$6:$A$505,C2813&amp;"",'الطلاب'!$D$6:$D$505,B2813&amp;"")=0,"الطالب غير مسجل في المجموعة",""))</f>
        <v/>
      </c>
    </row>
    <row r="2814">
      <c r="A2814" s="13" t="n"/>
      <c r="B2814" s="5" t="n"/>
      <c r="C2814" s="5" t="n"/>
      <c r="D2814" s="5" t="n"/>
      <c r="E2814" s="5" t="n"/>
      <c r="F2814" s="6">
        <f>IF(C2814&amp;""="","",IFERROR(INDEX('الطلاب'!$B$6:$B$505,MATCH(C2814&amp;"",'الطلاب'!$A$6:$A$505,0))&amp;"","كود غير موجود"))</f>
        <v/>
      </c>
      <c r="G2814" s="6">
        <f>IF(OR(B2814&amp;""="",C2814&amp;""=""),"",IF(COUNTIFS('الطلاب'!$A$6:$A$505,C2814&amp;"",'الطلاب'!$D$6:$D$505,B2814&amp;"")=0,"الطالب غير مسجل في المجموعة",""))</f>
        <v/>
      </c>
    </row>
    <row r="2815">
      <c r="A2815" s="13" t="n"/>
      <c r="B2815" s="5" t="n"/>
      <c r="C2815" s="5" t="n"/>
      <c r="D2815" s="5" t="n"/>
      <c r="E2815" s="5" t="n"/>
      <c r="F2815" s="6">
        <f>IF(C2815&amp;""="","",IFERROR(INDEX('الطلاب'!$B$6:$B$505,MATCH(C2815&amp;"",'الطلاب'!$A$6:$A$505,0))&amp;"","كود غير موجود"))</f>
        <v/>
      </c>
      <c r="G2815" s="6">
        <f>IF(OR(B2815&amp;""="",C2815&amp;""=""),"",IF(COUNTIFS('الطلاب'!$A$6:$A$505,C2815&amp;"",'الطلاب'!$D$6:$D$505,B2815&amp;"")=0,"الطالب غير مسجل في المجموعة",""))</f>
        <v/>
      </c>
    </row>
    <row r="2816">
      <c r="A2816" s="13" t="n"/>
      <c r="B2816" s="5" t="n"/>
      <c r="C2816" s="5" t="n"/>
      <c r="D2816" s="5" t="n"/>
      <c r="E2816" s="5" t="n"/>
      <c r="F2816" s="6">
        <f>IF(C2816&amp;""="","",IFERROR(INDEX('الطلاب'!$B$6:$B$505,MATCH(C2816&amp;"",'الطلاب'!$A$6:$A$505,0))&amp;"","كود غير موجود"))</f>
        <v/>
      </c>
      <c r="G2816" s="6">
        <f>IF(OR(B2816&amp;""="",C2816&amp;""=""),"",IF(COUNTIFS('الطلاب'!$A$6:$A$505,C2816&amp;"",'الطلاب'!$D$6:$D$505,B2816&amp;"")=0,"الطالب غير مسجل في المجموعة",""))</f>
        <v/>
      </c>
    </row>
    <row r="2817">
      <c r="A2817" s="13" t="n"/>
      <c r="B2817" s="5" t="n"/>
      <c r="C2817" s="5" t="n"/>
      <c r="D2817" s="5" t="n"/>
      <c r="E2817" s="5" t="n"/>
      <c r="F2817" s="6">
        <f>IF(C2817&amp;""="","",IFERROR(INDEX('الطلاب'!$B$6:$B$505,MATCH(C2817&amp;"",'الطلاب'!$A$6:$A$505,0))&amp;"","كود غير موجود"))</f>
        <v/>
      </c>
      <c r="G2817" s="6">
        <f>IF(OR(B2817&amp;""="",C2817&amp;""=""),"",IF(COUNTIFS('الطلاب'!$A$6:$A$505,C2817&amp;"",'الطلاب'!$D$6:$D$505,B2817&amp;"")=0,"الطالب غير مسجل في المجموعة",""))</f>
        <v/>
      </c>
    </row>
    <row r="2818">
      <c r="A2818" s="13" t="n"/>
      <c r="B2818" s="5" t="n"/>
      <c r="C2818" s="5" t="n"/>
      <c r="D2818" s="5" t="n"/>
      <c r="E2818" s="5" t="n"/>
      <c r="F2818" s="6">
        <f>IF(C2818&amp;""="","",IFERROR(INDEX('الطلاب'!$B$6:$B$505,MATCH(C2818&amp;"",'الطلاب'!$A$6:$A$505,0))&amp;"","كود غير موجود"))</f>
        <v/>
      </c>
      <c r="G2818" s="6">
        <f>IF(OR(B2818&amp;""="",C2818&amp;""=""),"",IF(COUNTIFS('الطلاب'!$A$6:$A$505,C2818&amp;"",'الطلاب'!$D$6:$D$505,B2818&amp;"")=0,"الطالب غير مسجل في المجموعة",""))</f>
        <v/>
      </c>
    </row>
    <row r="2819">
      <c r="A2819" s="13" t="n"/>
      <c r="B2819" s="5" t="n"/>
      <c r="C2819" s="5" t="n"/>
      <c r="D2819" s="5" t="n"/>
      <c r="E2819" s="5" t="n"/>
      <c r="F2819" s="6">
        <f>IF(C2819&amp;""="","",IFERROR(INDEX('الطلاب'!$B$6:$B$505,MATCH(C2819&amp;"",'الطلاب'!$A$6:$A$505,0))&amp;"","كود غير موجود"))</f>
        <v/>
      </c>
      <c r="G2819" s="6">
        <f>IF(OR(B2819&amp;""="",C2819&amp;""=""),"",IF(COUNTIFS('الطلاب'!$A$6:$A$505,C2819&amp;"",'الطلاب'!$D$6:$D$505,B2819&amp;"")=0,"الطالب غير مسجل في المجموعة",""))</f>
        <v/>
      </c>
    </row>
    <row r="2820">
      <c r="A2820" s="13" t="n"/>
      <c r="B2820" s="5" t="n"/>
      <c r="C2820" s="5" t="n"/>
      <c r="D2820" s="5" t="n"/>
      <c r="E2820" s="5" t="n"/>
      <c r="F2820" s="6">
        <f>IF(C2820&amp;""="","",IFERROR(INDEX('الطلاب'!$B$6:$B$505,MATCH(C2820&amp;"",'الطلاب'!$A$6:$A$505,0))&amp;"","كود غير موجود"))</f>
        <v/>
      </c>
      <c r="G2820" s="6">
        <f>IF(OR(B2820&amp;""="",C2820&amp;""=""),"",IF(COUNTIFS('الطلاب'!$A$6:$A$505,C2820&amp;"",'الطلاب'!$D$6:$D$505,B2820&amp;"")=0,"الطالب غير مسجل في المجموعة",""))</f>
        <v/>
      </c>
    </row>
    <row r="2821">
      <c r="A2821" s="13" t="n"/>
      <c r="B2821" s="5" t="n"/>
      <c r="C2821" s="5" t="n"/>
      <c r="D2821" s="5" t="n"/>
      <c r="E2821" s="5" t="n"/>
      <c r="F2821" s="6">
        <f>IF(C2821&amp;""="","",IFERROR(INDEX('الطلاب'!$B$6:$B$505,MATCH(C2821&amp;"",'الطلاب'!$A$6:$A$505,0))&amp;"","كود غير موجود"))</f>
        <v/>
      </c>
      <c r="G2821" s="6">
        <f>IF(OR(B2821&amp;""="",C2821&amp;""=""),"",IF(COUNTIFS('الطلاب'!$A$6:$A$505,C2821&amp;"",'الطلاب'!$D$6:$D$505,B2821&amp;"")=0,"الطالب غير مسجل في المجموعة",""))</f>
        <v/>
      </c>
    </row>
    <row r="2822">
      <c r="A2822" s="13" t="n"/>
      <c r="B2822" s="5" t="n"/>
      <c r="C2822" s="5" t="n"/>
      <c r="D2822" s="5" t="n"/>
      <c r="E2822" s="5" t="n"/>
      <c r="F2822" s="6">
        <f>IF(C2822&amp;""="","",IFERROR(INDEX('الطلاب'!$B$6:$B$505,MATCH(C2822&amp;"",'الطلاب'!$A$6:$A$505,0))&amp;"","كود غير موجود"))</f>
        <v/>
      </c>
      <c r="G2822" s="6">
        <f>IF(OR(B2822&amp;""="",C2822&amp;""=""),"",IF(COUNTIFS('الطلاب'!$A$6:$A$505,C2822&amp;"",'الطلاب'!$D$6:$D$505,B2822&amp;"")=0,"الطالب غير مسجل في المجموعة",""))</f>
        <v/>
      </c>
    </row>
    <row r="2823">
      <c r="A2823" s="13" t="n"/>
      <c r="B2823" s="5" t="n"/>
      <c r="C2823" s="5" t="n"/>
      <c r="D2823" s="5" t="n"/>
      <c r="E2823" s="5" t="n"/>
      <c r="F2823" s="6">
        <f>IF(C2823&amp;""="","",IFERROR(INDEX('الطلاب'!$B$6:$B$505,MATCH(C2823&amp;"",'الطلاب'!$A$6:$A$505,0))&amp;"","كود غير موجود"))</f>
        <v/>
      </c>
      <c r="G2823" s="6">
        <f>IF(OR(B2823&amp;""="",C2823&amp;""=""),"",IF(COUNTIFS('الطلاب'!$A$6:$A$505,C2823&amp;"",'الطلاب'!$D$6:$D$505,B2823&amp;"")=0,"الطالب غير مسجل في المجموعة",""))</f>
        <v/>
      </c>
    </row>
    <row r="2824">
      <c r="A2824" s="13" t="n"/>
      <c r="B2824" s="5" t="n"/>
      <c r="C2824" s="5" t="n"/>
      <c r="D2824" s="5" t="n"/>
      <c r="E2824" s="5" t="n"/>
      <c r="F2824" s="6">
        <f>IF(C2824&amp;""="","",IFERROR(INDEX('الطلاب'!$B$6:$B$505,MATCH(C2824&amp;"",'الطلاب'!$A$6:$A$505,0))&amp;"","كود غير موجود"))</f>
        <v/>
      </c>
      <c r="G2824" s="6">
        <f>IF(OR(B2824&amp;""="",C2824&amp;""=""),"",IF(COUNTIFS('الطلاب'!$A$6:$A$505,C2824&amp;"",'الطلاب'!$D$6:$D$505,B2824&amp;"")=0,"الطالب غير مسجل في المجموعة",""))</f>
        <v/>
      </c>
    </row>
    <row r="2825">
      <c r="A2825" s="13" t="n"/>
      <c r="B2825" s="5" t="n"/>
      <c r="C2825" s="5" t="n"/>
      <c r="D2825" s="5" t="n"/>
      <c r="E2825" s="5" t="n"/>
      <c r="F2825" s="6">
        <f>IF(C2825&amp;""="","",IFERROR(INDEX('الطلاب'!$B$6:$B$505,MATCH(C2825&amp;"",'الطلاب'!$A$6:$A$505,0))&amp;"","كود غير موجود"))</f>
        <v/>
      </c>
      <c r="G2825" s="6">
        <f>IF(OR(B2825&amp;""="",C2825&amp;""=""),"",IF(COUNTIFS('الطلاب'!$A$6:$A$505,C2825&amp;"",'الطلاب'!$D$6:$D$505,B2825&amp;"")=0,"الطالب غير مسجل في المجموعة",""))</f>
        <v/>
      </c>
    </row>
    <row r="2826">
      <c r="A2826" s="13" t="n"/>
      <c r="B2826" s="5" t="n"/>
      <c r="C2826" s="5" t="n"/>
      <c r="D2826" s="5" t="n"/>
      <c r="E2826" s="5" t="n"/>
      <c r="F2826" s="6">
        <f>IF(C2826&amp;""="","",IFERROR(INDEX('الطلاب'!$B$6:$B$505,MATCH(C2826&amp;"",'الطلاب'!$A$6:$A$505,0))&amp;"","كود غير موجود"))</f>
        <v/>
      </c>
      <c r="G2826" s="6">
        <f>IF(OR(B2826&amp;""="",C2826&amp;""=""),"",IF(COUNTIFS('الطلاب'!$A$6:$A$505,C2826&amp;"",'الطلاب'!$D$6:$D$505,B2826&amp;"")=0,"الطالب غير مسجل في المجموعة",""))</f>
        <v/>
      </c>
    </row>
    <row r="2827">
      <c r="A2827" s="13" t="n"/>
      <c r="B2827" s="5" t="n"/>
      <c r="C2827" s="5" t="n"/>
      <c r="D2827" s="5" t="n"/>
      <c r="E2827" s="5" t="n"/>
      <c r="F2827" s="6">
        <f>IF(C2827&amp;""="","",IFERROR(INDEX('الطلاب'!$B$6:$B$505,MATCH(C2827&amp;"",'الطلاب'!$A$6:$A$505,0))&amp;"","كود غير موجود"))</f>
        <v/>
      </c>
      <c r="G2827" s="6">
        <f>IF(OR(B2827&amp;""="",C2827&amp;""=""),"",IF(COUNTIFS('الطلاب'!$A$6:$A$505,C2827&amp;"",'الطلاب'!$D$6:$D$505,B2827&amp;"")=0,"الطالب غير مسجل في المجموعة",""))</f>
        <v/>
      </c>
    </row>
    <row r="2828">
      <c r="A2828" s="13" t="n"/>
      <c r="B2828" s="5" t="n"/>
      <c r="C2828" s="5" t="n"/>
      <c r="D2828" s="5" t="n"/>
      <c r="E2828" s="5" t="n"/>
      <c r="F2828" s="6">
        <f>IF(C2828&amp;""="","",IFERROR(INDEX('الطلاب'!$B$6:$B$505,MATCH(C2828&amp;"",'الطلاب'!$A$6:$A$505,0))&amp;"","كود غير موجود"))</f>
        <v/>
      </c>
      <c r="G2828" s="6">
        <f>IF(OR(B2828&amp;""="",C2828&amp;""=""),"",IF(COUNTIFS('الطلاب'!$A$6:$A$505,C2828&amp;"",'الطلاب'!$D$6:$D$505,B2828&amp;"")=0,"الطالب غير مسجل في المجموعة",""))</f>
        <v/>
      </c>
    </row>
    <row r="2829">
      <c r="A2829" s="13" t="n"/>
      <c r="B2829" s="5" t="n"/>
      <c r="C2829" s="5" t="n"/>
      <c r="D2829" s="5" t="n"/>
      <c r="E2829" s="5" t="n"/>
      <c r="F2829" s="6">
        <f>IF(C2829&amp;""="","",IFERROR(INDEX('الطلاب'!$B$6:$B$505,MATCH(C2829&amp;"",'الطلاب'!$A$6:$A$505,0))&amp;"","كود غير موجود"))</f>
        <v/>
      </c>
      <c r="G2829" s="6">
        <f>IF(OR(B2829&amp;""="",C2829&amp;""=""),"",IF(COUNTIFS('الطلاب'!$A$6:$A$505,C2829&amp;"",'الطلاب'!$D$6:$D$505,B2829&amp;"")=0,"الطالب غير مسجل في المجموعة",""))</f>
        <v/>
      </c>
    </row>
    <row r="2830">
      <c r="A2830" s="13" t="n"/>
      <c r="B2830" s="5" t="n"/>
      <c r="C2830" s="5" t="n"/>
      <c r="D2830" s="5" t="n"/>
      <c r="E2830" s="5" t="n"/>
      <c r="F2830" s="6">
        <f>IF(C2830&amp;""="","",IFERROR(INDEX('الطلاب'!$B$6:$B$505,MATCH(C2830&amp;"",'الطلاب'!$A$6:$A$505,0))&amp;"","كود غير موجود"))</f>
        <v/>
      </c>
      <c r="G2830" s="6">
        <f>IF(OR(B2830&amp;""="",C2830&amp;""=""),"",IF(COUNTIFS('الطلاب'!$A$6:$A$505,C2830&amp;"",'الطلاب'!$D$6:$D$505,B2830&amp;"")=0,"الطالب غير مسجل في المجموعة",""))</f>
        <v/>
      </c>
    </row>
    <row r="2831">
      <c r="A2831" s="13" t="n"/>
      <c r="B2831" s="5" t="n"/>
      <c r="C2831" s="5" t="n"/>
      <c r="D2831" s="5" t="n"/>
      <c r="E2831" s="5" t="n"/>
      <c r="F2831" s="6">
        <f>IF(C2831&amp;""="","",IFERROR(INDEX('الطلاب'!$B$6:$B$505,MATCH(C2831&amp;"",'الطلاب'!$A$6:$A$505,0))&amp;"","كود غير موجود"))</f>
        <v/>
      </c>
      <c r="G2831" s="6">
        <f>IF(OR(B2831&amp;""="",C2831&amp;""=""),"",IF(COUNTIFS('الطلاب'!$A$6:$A$505,C2831&amp;"",'الطلاب'!$D$6:$D$505,B2831&amp;"")=0,"الطالب غير مسجل في المجموعة",""))</f>
        <v/>
      </c>
    </row>
    <row r="2832">
      <c r="A2832" s="13" t="n"/>
      <c r="B2832" s="5" t="n"/>
      <c r="C2832" s="5" t="n"/>
      <c r="D2832" s="5" t="n"/>
      <c r="E2832" s="5" t="n"/>
      <c r="F2832" s="6">
        <f>IF(C2832&amp;""="","",IFERROR(INDEX('الطلاب'!$B$6:$B$505,MATCH(C2832&amp;"",'الطلاب'!$A$6:$A$505,0))&amp;"","كود غير موجود"))</f>
        <v/>
      </c>
      <c r="G2832" s="6">
        <f>IF(OR(B2832&amp;""="",C2832&amp;""=""),"",IF(COUNTIFS('الطلاب'!$A$6:$A$505,C2832&amp;"",'الطلاب'!$D$6:$D$505,B2832&amp;"")=0,"الطالب غير مسجل في المجموعة",""))</f>
        <v/>
      </c>
    </row>
    <row r="2833">
      <c r="A2833" s="13" t="n"/>
      <c r="B2833" s="5" t="n"/>
      <c r="C2833" s="5" t="n"/>
      <c r="D2833" s="5" t="n"/>
      <c r="E2833" s="5" t="n"/>
      <c r="F2833" s="6">
        <f>IF(C2833&amp;""="","",IFERROR(INDEX('الطلاب'!$B$6:$B$505,MATCH(C2833&amp;"",'الطلاب'!$A$6:$A$505,0))&amp;"","كود غير موجود"))</f>
        <v/>
      </c>
      <c r="G2833" s="6">
        <f>IF(OR(B2833&amp;""="",C2833&amp;""=""),"",IF(COUNTIFS('الطلاب'!$A$6:$A$505,C2833&amp;"",'الطلاب'!$D$6:$D$505,B2833&amp;"")=0,"الطالب غير مسجل في المجموعة",""))</f>
        <v/>
      </c>
    </row>
    <row r="2834">
      <c r="A2834" s="13" t="n"/>
      <c r="B2834" s="5" t="n"/>
      <c r="C2834" s="5" t="n"/>
      <c r="D2834" s="5" t="n"/>
      <c r="E2834" s="5" t="n"/>
      <c r="F2834" s="6">
        <f>IF(C2834&amp;""="","",IFERROR(INDEX('الطلاب'!$B$6:$B$505,MATCH(C2834&amp;"",'الطلاب'!$A$6:$A$505,0))&amp;"","كود غير موجود"))</f>
        <v/>
      </c>
      <c r="G2834" s="6">
        <f>IF(OR(B2834&amp;""="",C2834&amp;""=""),"",IF(COUNTIFS('الطلاب'!$A$6:$A$505,C2834&amp;"",'الطلاب'!$D$6:$D$505,B2834&amp;"")=0,"الطالب غير مسجل في المجموعة",""))</f>
        <v/>
      </c>
    </row>
    <row r="2835">
      <c r="A2835" s="13" t="n"/>
      <c r="B2835" s="5" t="n"/>
      <c r="C2835" s="5" t="n"/>
      <c r="D2835" s="5" t="n"/>
      <c r="E2835" s="5" t="n"/>
      <c r="F2835" s="6">
        <f>IF(C2835&amp;""="","",IFERROR(INDEX('الطلاب'!$B$6:$B$505,MATCH(C2835&amp;"",'الطلاب'!$A$6:$A$505,0))&amp;"","كود غير موجود"))</f>
        <v/>
      </c>
      <c r="G2835" s="6">
        <f>IF(OR(B2835&amp;""="",C2835&amp;""=""),"",IF(COUNTIFS('الطلاب'!$A$6:$A$505,C2835&amp;"",'الطلاب'!$D$6:$D$505,B2835&amp;"")=0,"الطالب غير مسجل في المجموعة",""))</f>
        <v/>
      </c>
    </row>
    <row r="2836">
      <c r="A2836" s="13" t="n"/>
      <c r="B2836" s="5" t="n"/>
      <c r="C2836" s="5" t="n"/>
      <c r="D2836" s="5" t="n"/>
      <c r="E2836" s="5" t="n"/>
      <c r="F2836" s="6">
        <f>IF(C2836&amp;""="","",IFERROR(INDEX('الطلاب'!$B$6:$B$505,MATCH(C2836&amp;"",'الطلاب'!$A$6:$A$505,0))&amp;"","كود غير موجود"))</f>
        <v/>
      </c>
      <c r="G2836" s="6">
        <f>IF(OR(B2836&amp;""="",C2836&amp;""=""),"",IF(COUNTIFS('الطلاب'!$A$6:$A$505,C2836&amp;"",'الطلاب'!$D$6:$D$505,B2836&amp;"")=0,"الطالب غير مسجل في المجموعة",""))</f>
        <v/>
      </c>
    </row>
    <row r="2837">
      <c r="A2837" s="13" t="n"/>
      <c r="B2837" s="5" t="n"/>
      <c r="C2837" s="5" t="n"/>
      <c r="D2837" s="5" t="n"/>
      <c r="E2837" s="5" t="n"/>
      <c r="F2837" s="6">
        <f>IF(C2837&amp;""="","",IFERROR(INDEX('الطلاب'!$B$6:$B$505,MATCH(C2837&amp;"",'الطلاب'!$A$6:$A$505,0))&amp;"","كود غير موجود"))</f>
        <v/>
      </c>
      <c r="G2837" s="6">
        <f>IF(OR(B2837&amp;""="",C2837&amp;""=""),"",IF(COUNTIFS('الطلاب'!$A$6:$A$505,C2837&amp;"",'الطلاب'!$D$6:$D$505,B2837&amp;"")=0,"الطالب غير مسجل في المجموعة",""))</f>
        <v/>
      </c>
    </row>
    <row r="2838">
      <c r="A2838" s="13" t="n"/>
      <c r="B2838" s="5" t="n"/>
      <c r="C2838" s="5" t="n"/>
      <c r="D2838" s="5" t="n"/>
      <c r="E2838" s="5" t="n"/>
      <c r="F2838" s="6">
        <f>IF(C2838&amp;""="","",IFERROR(INDEX('الطلاب'!$B$6:$B$505,MATCH(C2838&amp;"",'الطلاب'!$A$6:$A$505,0))&amp;"","كود غير موجود"))</f>
        <v/>
      </c>
      <c r="G2838" s="6">
        <f>IF(OR(B2838&amp;""="",C2838&amp;""=""),"",IF(COUNTIFS('الطلاب'!$A$6:$A$505,C2838&amp;"",'الطلاب'!$D$6:$D$505,B2838&amp;"")=0,"الطالب غير مسجل في المجموعة",""))</f>
        <v/>
      </c>
    </row>
    <row r="2839">
      <c r="A2839" s="13" t="n"/>
      <c r="B2839" s="5" t="n"/>
      <c r="C2839" s="5" t="n"/>
      <c r="D2839" s="5" t="n"/>
      <c r="E2839" s="5" t="n"/>
      <c r="F2839" s="6">
        <f>IF(C2839&amp;""="","",IFERROR(INDEX('الطلاب'!$B$6:$B$505,MATCH(C2839&amp;"",'الطلاب'!$A$6:$A$505,0))&amp;"","كود غير موجود"))</f>
        <v/>
      </c>
      <c r="G2839" s="6">
        <f>IF(OR(B2839&amp;""="",C2839&amp;""=""),"",IF(COUNTIFS('الطلاب'!$A$6:$A$505,C2839&amp;"",'الطلاب'!$D$6:$D$505,B2839&amp;"")=0,"الطالب غير مسجل في المجموعة",""))</f>
        <v/>
      </c>
    </row>
    <row r="2840">
      <c r="A2840" s="13" t="n"/>
      <c r="B2840" s="5" t="n"/>
      <c r="C2840" s="5" t="n"/>
      <c r="D2840" s="5" t="n"/>
      <c r="E2840" s="5" t="n"/>
      <c r="F2840" s="6">
        <f>IF(C2840&amp;""="","",IFERROR(INDEX('الطلاب'!$B$6:$B$505,MATCH(C2840&amp;"",'الطلاب'!$A$6:$A$505,0))&amp;"","كود غير موجود"))</f>
        <v/>
      </c>
      <c r="G2840" s="6">
        <f>IF(OR(B2840&amp;""="",C2840&amp;""=""),"",IF(COUNTIFS('الطلاب'!$A$6:$A$505,C2840&amp;"",'الطلاب'!$D$6:$D$505,B2840&amp;"")=0,"الطالب غير مسجل في المجموعة",""))</f>
        <v/>
      </c>
    </row>
    <row r="2841">
      <c r="A2841" s="13" t="n"/>
      <c r="B2841" s="5" t="n"/>
      <c r="C2841" s="5" t="n"/>
      <c r="D2841" s="5" t="n"/>
      <c r="E2841" s="5" t="n"/>
      <c r="F2841" s="6">
        <f>IF(C2841&amp;""="","",IFERROR(INDEX('الطلاب'!$B$6:$B$505,MATCH(C2841&amp;"",'الطلاب'!$A$6:$A$505,0))&amp;"","كود غير موجود"))</f>
        <v/>
      </c>
      <c r="G2841" s="6">
        <f>IF(OR(B2841&amp;""="",C2841&amp;""=""),"",IF(COUNTIFS('الطلاب'!$A$6:$A$505,C2841&amp;"",'الطلاب'!$D$6:$D$505,B2841&amp;"")=0,"الطالب غير مسجل في المجموعة",""))</f>
        <v/>
      </c>
    </row>
    <row r="2842">
      <c r="A2842" s="13" t="n"/>
      <c r="B2842" s="5" t="n"/>
      <c r="C2842" s="5" t="n"/>
      <c r="D2842" s="5" t="n"/>
      <c r="E2842" s="5" t="n"/>
      <c r="F2842" s="6">
        <f>IF(C2842&amp;""="","",IFERROR(INDEX('الطلاب'!$B$6:$B$505,MATCH(C2842&amp;"",'الطلاب'!$A$6:$A$505,0))&amp;"","كود غير موجود"))</f>
        <v/>
      </c>
      <c r="G2842" s="6">
        <f>IF(OR(B2842&amp;""="",C2842&amp;""=""),"",IF(COUNTIFS('الطلاب'!$A$6:$A$505,C2842&amp;"",'الطلاب'!$D$6:$D$505,B2842&amp;"")=0,"الطالب غير مسجل في المجموعة",""))</f>
        <v/>
      </c>
    </row>
    <row r="2843">
      <c r="A2843" s="13" t="n"/>
      <c r="B2843" s="5" t="n"/>
      <c r="C2843" s="5" t="n"/>
      <c r="D2843" s="5" t="n"/>
      <c r="E2843" s="5" t="n"/>
      <c r="F2843" s="6">
        <f>IF(C2843&amp;""="","",IFERROR(INDEX('الطلاب'!$B$6:$B$505,MATCH(C2843&amp;"",'الطلاب'!$A$6:$A$505,0))&amp;"","كود غير موجود"))</f>
        <v/>
      </c>
      <c r="G2843" s="6">
        <f>IF(OR(B2843&amp;""="",C2843&amp;""=""),"",IF(COUNTIFS('الطلاب'!$A$6:$A$505,C2843&amp;"",'الطلاب'!$D$6:$D$505,B2843&amp;"")=0,"الطالب غير مسجل في المجموعة",""))</f>
        <v/>
      </c>
    </row>
    <row r="2844">
      <c r="A2844" s="13" t="n"/>
      <c r="B2844" s="5" t="n"/>
      <c r="C2844" s="5" t="n"/>
      <c r="D2844" s="5" t="n"/>
      <c r="E2844" s="5" t="n"/>
      <c r="F2844" s="6">
        <f>IF(C2844&amp;""="","",IFERROR(INDEX('الطلاب'!$B$6:$B$505,MATCH(C2844&amp;"",'الطلاب'!$A$6:$A$505,0))&amp;"","كود غير موجود"))</f>
        <v/>
      </c>
      <c r="G2844" s="6">
        <f>IF(OR(B2844&amp;""="",C2844&amp;""=""),"",IF(COUNTIFS('الطلاب'!$A$6:$A$505,C2844&amp;"",'الطلاب'!$D$6:$D$505,B2844&amp;"")=0,"الطالب غير مسجل في المجموعة",""))</f>
        <v/>
      </c>
    </row>
    <row r="2845">
      <c r="A2845" s="13" t="n"/>
      <c r="B2845" s="5" t="n"/>
      <c r="C2845" s="5" t="n"/>
      <c r="D2845" s="5" t="n"/>
      <c r="E2845" s="5" t="n"/>
      <c r="F2845" s="6">
        <f>IF(C2845&amp;""="","",IFERROR(INDEX('الطلاب'!$B$6:$B$505,MATCH(C2845&amp;"",'الطلاب'!$A$6:$A$505,0))&amp;"","كود غير موجود"))</f>
        <v/>
      </c>
      <c r="G2845" s="6">
        <f>IF(OR(B2845&amp;""="",C2845&amp;""=""),"",IF(COUNTIFS('الطلاب'!$A$6:$A$505,C2845&amp;"",'الطلاب'!$D$6:$D$505,B2845&amp;"")=0,"الطالب غير مسجل في المجموعة",""))</f>
        <v/>
      </c>
    </row>
    <row r="2846">
      <c r="A2846" s="13" t="n"/>
      <c r="B2846" s="5" t="n"/>
      <c r="C2846" s="5" t="n"/>
      <c r="D2846" s="5" t="n"/>
      <c r="E2846" s="5" t="n"/>
      <c r="F2846" s="6">
        <f>IF(C2846&amp;""="","",IFERROR(INDEX('الطلاب'!$B$6:$B$505,MATCH(C2846&amp;"",'الطلاب'!$A$6:$A$505,0))&amp;"","كود غير موجود"))</f>
        <v/>
      </c>
      <c r="G2846" s="6">
        <f>IF(OR(B2846&amp;""="",C2846&amp;""=""),"",IF(COUNTIFS('الطلاب'!$A$6:$A$505,C2846&amp;"",'الطلاب'!$D$6:$D$505,B2846&amp;"")=0,"الطالب غير مسجل في المجموعة",""))</f>
        <v/>
      </c>
    </row>
    <row r="2847">
      <c r="A2847" s="13" t="n"/>
      <c r="B2847" s="5" t="n"/>
      <c r="C2847" s="5" t="n"/>
      <c r="D2847" s="5" t="n"/>
      <c r="E2847" s="5" t="n"/>
      <c r="F2847" s="6">
        <f>IF(C2847&amp;""="","",IFERROR(INDEX('الطلاب'!$B$6:$B$505,MATCH(C2847&amp;"",'الطلاب'!$A$6:$A$505,0))&amp;"","كود غير موجود"))</f>
        <v/>
      </c>
      <c r="G2847" s="6">
        <f>IF(OR(B2847&amp;""="",C2847&amp;""=""),"",IF(COUNTIFS('الطلاب'!$A$6:$A$505,C2847&amp;"",'الطلاب'!$D$6:$D$505,B2847&amp;"")=0,"الطالب غير مسجل في المجموعة",""))</f>
        <v/>
      </c>
    </row>
    <row r="2848">
      <c r="A2848" s="13" t="n"/>
      <c r="B2848" s="5" t="n"/>
      <c r="C2848" s="5" t="n"/>
      <c r="D2848" s="5" t="n"/>
      <c r="E2848" s="5" t="n"/>
      <c r="F2848" s="6">
        <f>IF(C2848&amp;""="","",IFERROR(INDEX('الطلاب'!$B$6:$B$505,MATCH(C2848&amp;"",'الطلاب'!$A$6:$A$505,0))&amp;"","كود غير موجود"))</f>
        <v/>
      </c>
      <c r="G2848" s="6">
        <f>IF(OR(B2848&amp;""="",C2848&amp;""=""),"",IF(COUNTIFS('الطلاب'!$A$6:$A$505,C2848&amp;"",'الطلاب'!$D$6:$D$505,B2848&amp;"")=0,"الطالب غير مسجل في المجموعة",""))</f>
        <v/>
      </c>
    </row>
    <row r="2849">
      <c r="A2849" s="13" t="n"/>
      <c r="B2849" s="5" t="n"/>
      <c r="C2849" s="5" t="n"/>
      <c r="D2849" s="5" t="n"/>
      <c r="E2849" s="5" t="n"/>
      <c r="F2849" s="6">
        <f>IF(C2849&amp;""="","",IFERROR(INDEX('الطلاب'!$B$6:$B$505,MATCH(C2849&amp;"",'الطلاب'!$A$6:$A$505,0))&amp;"","كود غير موجود"))</f>
        <v/>
      </c>
      <c r="G2849" s="6">
        <f>IF(OR(B2849&amp;""="",C2849&amp;""=""),"",IF(COUNTIFS('الطلاب'!$A$6:$A$505,C2849&amp;"",'الطلاب'!$D$6:$D$505,B2849&amp;"")=0,"الطالب غير مسجل في المجموعة",""))</f>
        <v/>
      </c>
    </row>
    <row r="2850">
      <c r="A2850" s="13" t="n"/>
      <c r="B2850" s="5" t="n"/>
      <c r="C2850" s="5" t="n"/>
      <c r="D2850" s="5" t="n"/>
      <c r="E2850" s="5" t="n"/>
      <c r="F2850" s="6">
        <f>IF(C2850&amp;""="","",IFERROR(INDEX('الطلاب'!$B$6:$B$505,MATCH(C2850&amp;"",'الطلاب'!$A$6:$A$505,0))&amp;"","كود غير موجود"))</f>
        <v/>
      </c>
      <c r="G2850" s="6">
        <f>IF(OR(B2850&amp;""="",C2850&amp;""=""),"",IF(COUNTIFS('الطلاب'!$A$6:$A$505,C2850&amp;"",'الطلاب'!$D$6:$D$505,B2850&amp;"")=0,"الطالب غير مسجل في المجموعة",""))</f>
        <v/>
      </c>
    </row>
    <row r="2851">
      <c r="A2851" s="13" t="n"/>
      <c r="B2851" s="5" t="n"/>
      <c r="C2851" s="5" t="n"/>
      <c r="D2851" s="5" t="n"/>
      <c r="E2851" s="5" t="n"/>
      <c r="F2851" s="6">
        <f>IF(C2851&amp;""="","",IFERROR(INDEX('الطلاب'!$B$6:$B$505,MATCH(C2851&amp;"",'الطلاب'!$A$6:$A$505,0))&amp;"","كود غير موجود"))</f>
        <v/>
      </c>
      <c r="G2851" s="6">
        <f>IF(OR(B2851&amp;""="",C2851&amp;""=""),"",IF(COUNTIFS('الطلاب'!$A$6:$A$505,C2851&amp;"",'الطلاب'!$D$6:$D$505,B2851&amp;"")=0,"الطالب غير مسجل في المجموعة",""))</f>
        <v/>
      </c>
    </row>
    <row r="2852">
      <c r="A2852" s="13" t="n"/>
      <c r="B2852" s="5" t="n"/>
      <c r="C2852" s="5" t="n"/>
      <c r="D2852" s="5" t="n"/>
      <c r="E2852" s="5" t="n"/>
      <c r="F2852" s="6">
        <f>IF(C2852&amp;""="","",IFERROR(INDEX('الطلاب'!$B$6:$B$505,MATCH(C2852&amp;"",'الطلاب'!$A$6:$A$505,0))&amp;"","كود غير موجود"))</f>
        <v/>
      </c>
      <c r="G2852" s="6">
        <f>IF(OR(B2852&amp;""="",C2852&amp;""=""),"",IF(COUNTIFS('الطلاب'!$A$6:$A$505,C2852&amp;"",'الطلاب'!$D$6:$D$505,B2852&amp;"")=0,"الطالب غير مسجل في المجموعة",""))</f>
        <v/>
      </c>
    </row>
    <row r="2853">
      <c r="A2853" s="13" t="n"/>
      <c r="B2853" s="5" t="n"/>
      <c r="C2853" s="5" t="n"/>
      <c r="D2853" s="5" t="n"/>
      <c r="E2853" s="5" t="n"/>
      <c r="F2853" s="6">
        <f>IF(C2853&amp;""="","",IFERROR(INDEX('الطلاب'!$B$6:$B$505,MATCH(C2853&amp;"",'الطلاب'!$A$6:$A$505,0))&amp;"","كود غير موجود"))</f>
        <v/>
      </c>
      <c r="G2853" s="6">
        <f>IF(OR(B2853&amp;""="",C2853&amp;""=""),"",IF(COUNTIFS('الطلاب'!$A$6:$A$505,C2853&amp;"",'الطلاب'!$D$6:$D$505,B2853&amp;"")=0,"الطالب غير مسجل في المجموعة",""))</f>
        <v/>
      </c>
    </row>
    <row r="2854">
      <c r="A2854" s="13" t="n"/>
      <c r="B2854" s="5" t="n"/>
      <c r="C2854" s="5" t="n"/>
      <c r="D2854" s="5" t="n"/>
      <c r="E2854" s="5" t="n"/>
      <c r="F2854" s="6">
        <f>IF(C2854&amp;""="","",IFERROR(INDEX('الطلاب'!$B$6:$B$505,MATCH(C2854&amp;"",'الطلاب'!$A$6:$A$505,0))&amp;"","كود غير موجود"))</f>
        <v/>
      </c>
      <c r="G2854" s="6">
        <f>IF(OR(B2854&amp;""="",C2854&amp;""=""),"",IF(COUNTIFS('الطلاب'!$A$6:$A$505,C2854&amp;"",'الطلاب'!$D$6:$D$505,B2854&amp;"")=0,"الطالب غير مسجل في المجموعة",""))</f>
        <v/>
      </c>
    </row>
    <row r="2855">
      <c r="A2855" s="13" t="n"/>
      <c r="B2855" s="5" t="n"/>
      <c r="C2855" s="5" t="n"/>
      <c r="D2855" s="5" t="n"/>
      <c r="E2855" s="5" t="n"/>
      <c r="F2855" s="6">
        <f>IF(C2855&amp;""="","",IFERROR(INDEX('الطلاب'!$B$6:$B$505,MATCH(C2855&amp;"",'الطلاب'!$A$6:$A$505,0))&amp;"","كود غير موجود"))</f>
        <v/>
      </c>
      <c r="G2855" s="6">
        <f>IF(OR(B2855&amp;""="",C2855&amp;""=""),"",IF(COUNTIFS('الطلاب'!$A$6:$A$505,C2855&amp;"",'الطلاب'!$D$6:$D$505,B2855&amp;"")=0,"الطالب غير مسجل في المجموعة",""))</f>
        <v/>
      </c>
    </row>
    <row r="2856">
      <c r="A2856" s="13" t="n"/>
      <c r="B2856" s="5" t="n"/>
      <c r="C2856" s="5" t="n"/>
      <c r="D2856" s="5" t="n"/>
      <c r="E2856" s="5" t="n"/>
      <c r="F2856" s="6">
        <f>IF(C2856&amp;""="","",IFERROR(INDEX('الطلاب'!$B$6:$B$505,MATCH(C2856&amp;"",'الطلاب'!$A$6:$A$505,0))&amp;"","كود غير موجود"))</f>
        <v/>
      </c>
      <c r="G2856" s="6">
        <f>IF(OR(B2856&amp;""="",C2856&amp;""=""),"",IF(COUNTIFS('الطلاب'!$A$6:$A$505,C2856&amp;"",'الطلاب'!$D$6:$D$505,B2856&amp;"")=0,"الطالب غير مسجل في المجموعة",""))</f>
        <v/>
      </c>
    </row>
    <row r="2857">
      <c r="A2857" s="13" t="n"/>
      <c r="B2857" s="5" t="n"/>
      <c r="C2857" s="5" t="n"/>
      <c r="D2857" s="5" t="n"/>
      <c r="E2857" s="5" t="n"/>
      <c r="F2857" s="6">
        <f>IF(C2857&amp;""="","",IFERROR(INDEX('الطلاب'!$B$6:$B$505,MATCH(C2857&amp;"",'الطلاب'!$A$6:$A$505,0))&amp;"","كود غير موجود"))</f>
        <v/>
      </c>
      <c r="G2857" s="6">
        <f>IF(OR(B2857&amp;""="",C2857&amp;""=""),"",IF(COUNTIFS('الطلاب'!$A$6:$A$505,C2857&amp;"",'الطلاب'!$D$6:$D$505,B2857&amp;"")=0,"الطالب غير مسجل في المجموعة",""))</f>
        <v/>
      </c>
    </row>
    <row r="2858">
      <c r="A2858" s="13" t="n"/>
      <c r="B2858" s="5" t="n"/>
      <c r="C2858" s="5" t="n"/>
      <c r="D2858" s="5" t="n"/>
      <c r="E2858" s="5" t="n"/>
      <c r="F2858" s="6">
        <f>IF(C2858&amp;""="","",IFERROR(INDEX('الطلاب'!$B$6:$B$505,MATCH(C2858&amp;"",'الطلاب'!$A$6:$A$505,0))&amp;"","كود غير موجود"))</f>
        <v/>
      </c>
      <c r="G2858" s="6">
        <f>IF(OR(B2858&amp;""="",C2858&amp;""=""),"",IF(COUNTIFS('الطلاب'!$A$6:$A$505,C2858&amp;"",'الطلاب'!$D$6:$D$505,B2858&amp;"")=0,"الطالب غير مسجل في المجموعة",""))</f>
        <v/>
      </c>
    </row>
    <row r="2859">
      <c r="A2859" s="13" t="n"/>
      <c r="B2859" s="5" t="n"/>
      <c r="C2859" s="5" t="n"/>
      <c r="D2859" s="5" t="n"/>
      <c r="E2859" s="5" t="n"/>
      <c r="F2859" s="6">
        <f>IF(C2859&amp;""="","",IFERROR(INDEX('الطلاب'!$B$6:$B$505,MATCH(C2859&amp;"",'الطلاب'!$A$6:$A$505,0))&amp;"","كود غير موجود"))</f>
        <v/>
      </c>
      <c r="G2859" s="6">
        <f>IF(OR(B2859&amp;""="",C2859&amp;""=""),"",IF(COUNTIFS('الطلاب'!$A$6:$A$505,C2859&amp;"",'الطلاب'!$D$6:$D$505,B2859&amp;"")=0,"الطالب غير مسجل في المجموعة",""))</f>
        <v/>
      </c>
    </row>
    <row r="2860">
      <c r="A2860" s="13" t="n"/>
      <c r="B2860" s="5" t="n"/>
      <c r="C2860" s="5" t="n"/>
      <c r="D2860" s="5" t="n"/>
      <c r="E2860" s="5" t="n"/>
      <c r="F2860" s="6">
        <f>IF(C2860&amp;""="","",IFERROR(INDEX('الطلاب'!$B$6:$B$505,MATCH(C2860&amp;"",'الطلاب'!$A$6:$A$505,0))&amp;"","كود غير موجود"))</f>
        <v/>
      </c>
      <c r="G2860" s="6">
        <f>IF(OR(B2860&amp;""="",C2860&amp;""=""),"",IF(COUNTIFS('الطلاب'!$A$6:$A$505,C2860&amp;"",'الطلاب'!$D$6:$D$505,B2860&amp;"")=0,"الطالب غير مسجل في المجموعة",""))</f>
        <v/>
      </c>
    </row>
    <row r="2861">
      <c r="A2861" s="13" t="n"/>
      <c r="B2861" s="5" t="n"/>
      <c r="C2861" s="5" t="n"/>
      <c r="D2861" s="5" t="n"/>
      <c r="E2861" s="5" t="n"/>
      <c r="F2861" s="6">
        <f>IF(C2861&amp;""="","",IFERROR(INDEX('الطلاب'!$B$6:$B$505,MATCH(C2861&amp;"",'الطلاب'!$A$6:$A$505,0))&amp;"","كود غير موجود"))</f>
        <v/>
      </c>
      <c r="G2861" s="6">
        <f>IF(OR(B2861&amp;""="",C2861&amp;""=""),"",IF(COUNTIFS('الطلاب'!$A$6:$A$505,C2861&amp;"",'الطلاب'!$D$6:$D$505,B2861&amp;"")=0,"الطالب غير مسجل في المجموعة",""))</f>
        <v/>
      </c>
    </row>
    <row r="2862">
      <c r="A2862" s="13" t="n"/>
      <c r="B2862" s="5" t="n"/>
      <c r="C2862" s="5" t="n"/>
      <c r="D2862" s="5" t="n"/>
      <c r="E2862" s="5" t="n"/>
      <c r="F2862" s="6">
        <f>IF(C2862&amp;""="","",IFERROR(INDEX('الطلاب'!$B$6:$B$505,MATCH(C2862&amp;"",'الطلاب'!$A$6:$A$505,0))&amp;"","كود غير موجود"))</f>
        <v/>
      </c>
      <c r="G2862" s="6">
        <f>IF(OR(B2862&amp;""="",C2862&amp;""=""),"",IF(COUNTIFS('الطلاب'!$A$6:$A$505,C2862&amp;"",'الطلاب'!$D$6:$D$505,B2862&amp;"")=0,"الطالب غير مسجل في المجموعة",""))</f>
        <v/>
      </c>
    </row>
    <row r="2863">
      <c r="A2863" s="13" t="n"/>
      <c r="B2863" s="5" t="n"/>
      <c r="C2863" s="5" t="n"/>
      <c r="D2863" s="5" t="n"/>
      <c r="E2863" s="5" t="n"/>
      <c r="F2863" s="6">
        <f>IF(C2863&amp;""="","",IFERROR(INDEX('الطلاب'!$B$6:$B$505,MATCH(C2863&amp;"",'الطلاب'!$A$6:$A$505,0))&amp;"","كود غير موجود"))</f>
        <v/>
      </c>
      <c r="G2863" s="6">
        <f>IF(OR(B2863&amp;""="",C2863&amp;""=""),"",IF(COUNTIFS('الطلاب'!$A$6:$A$505,C2863&amp;"",'الطلاب'!$D$6:$D$505,B2863&amp;"")=0,"الطالب غير مسجل في المجموعة",""))</f>
        <v/>
      </c>
    </row>
    <row r="2864">
      <c r="A2864" s="13" t="n"/>
      <c r="B2864" s="5" t="n"/>
      <c r="C2864" s="5" t="n"/>
      <c r="D2864" s="5" t="n"/>
      <c r="E2864" s="5" t="n"/>
      <c r="F2864" s="6">
        <f>IF(C2864&amp;""="","",IFERROR(INDEX('الطلاب'!$B$6:$B$505,MATCH(C2864&amp;"",'الطلاب'!$A$6:$A$505,0))&amp;"","كود غير موجود"))</f>
        <v/>
      </c>
      <c r="G2864" s="6">
        <f>IF(OR(B2864&amp;""="",C2864&amp;""=""),"",IF(COUNTIFS('الطلاب'!$A$6:$A$505,C2864&amp;"",'الطلاب'!$D$6:$D$505,B2864&amp;"")=0,"الطالب غير مسجل في المجموعة",""))</f>
        <v/>
      </c>
    </row>
    <row r="2865">
      <c r="A2865" s="13" t="n"/>
      <c r="B2865" s="5" t="n"/>
      <c r="C2865" s="5" t="n"/>
      <c r="D2865" s="5" t="n"/>
      <c r="E2865" s="5" t="n"/>
      <c r="F2865" s="6">
        <f>IF(C2865&amp;""="","",IFERROR(INDEX('الطلاب'!$B$6:$B$505,MATCH(C2865&amp;"",'الطلاب'!$A$6:$A$505,0))&amp;"","كود غير موجود"))</f>
        <v/>
      </c>
      <c r="G2865" s="6">
        <f>IF(OR(B2865&amp;""="",C2865&amp;""=""),"",IF(COUNTIFS('الطلاب'!$A$6:$A$505,C2865&amp;"",'الطلاب'!$D$6:$D$505,B2865&amp;"")=0,"الطالب غير مسجل في المجموعة",""))</f>
        <v/>
      </c>
    </row>
    <row r="2866">
      <c r="A2866" s="13" t="n"/>
      <c r="B2866" s="5" t="n"/>
      <c r="C2866" s="5" t="n"/>
      <c r="D2866" s="5" t="n"/>
      <c r="E2866" s="5" t="n"/>
      <c r="F2866" s="6">
        <f>IF(C2866&amp;""="","",IFERROR(INDEX('الطلاب'!$B$6:$B$505,MATCH(C2866&amp;"",'الطلاب'!$A$6:$A$505,0))&amp;"","كود غير موجود"))</f>
        <v/>
      </c>
      <c r="G2866" s="6">
        <f>IF(OR(B2866&amp;""="",C2866&amp;""=""),"",IF(COUNTIFS('الطلاب'!$A$6:$A$505,C2866&amp;"",'الطلاب'!$D$6:$D$505,B2866&amp;"")=0,"الطالب غير مسجل في المجموعة",""))</f>
        <v/>
      </c>
    </row>
    <row r="2867">
      <c r="A2867" s="13" t="n"/>
      <c r="B2867" s="5" t="n"/>
      <c r="C2867" s="5" t="n"/>
      <c r="D2867" s="5" t="n"/>
      <c r="E2867" s="5" t="n"/>
      <c r="F2867" s="6">
        <f>IF(C2867&amp;""="","",IFERROR(INDEX('الطلاب'!$B$6:$B$505,MATCH(C2867&amp;"",'الطلاب'!$A$6:$A$505,0))&amp;"","كود غير موجود"))</f>
        <v/>
      </c>
      <c r="G2867" s="6">
        <f>IF(OR(B2867&amp;""="",C2867&amp;""=""),"",IF(COUNTIFS('الطلاب'!$A$6:$A$505,C2867&amp;"",'الطلاب'!$D$6:$D$505,B2867&amp;"")=0,"الطالب غير مسجل في المجموعة",""))</f>
        <v/>
      </c>
    </row>
    <row r="2868">
      <c r="A2868" s="13" t="n"/>
      <c r="B2868" s="5" t="n"/>
      <c r="C2868" s="5" t="n"/>
      <c r="D2868" s="5" t="n"/>
      <c r="E2868" s="5" t="n"/>
      <c r="F2868" s="6">
        <f>IF(C2868&amp;""="","",IFERROR(INDEX('الطلاب'!$B$6:$B$505,MATCH(C2868&amp;"",'الطلاب'!$A$6:$A$505,0))&amp;"","كود غير موجود"))</f>
        <v/>
      </c>
      <c r="G2868" s="6">
        <f>IF(OR(B2868&amp;""="",C2868&amp;""=""),"",IF(COUNTIFS('الطلاب'!$A$6:$A$505,C2868&amp;"",'الطلاب'!$D$6:$D$505,B2868&amp;"")=0,"الطالب غير مسجل في المجموعة",""))</f>
        <v/>
      </c>
    </row>
    <row r="2869">
      <c r="A2869" s="13" t="n"/>
      <c r="B2869" s="5" t="n"/>
      <c r="C2869" s="5" t="n"/>
      <c r="D2869" s="5" t="n"/>
      <c r="E2869" s="5" t="n"/>
      <c r="F2869" s="6">
        <f>IF(C2869&amp;""="","",IFERROR(INDEX('الطلاب'!$B$6:$B$505,MATCH(C2869&amp;"",'الطلاب'!$A$6:$A$505,0))&amp;"","كود غير موجود"))</f>
        <v/>
      </c>
      <c r="G2869" s="6">
        <f>IF(OR(B2869&amp;""="",C2869&amp;""=""),"",IF(COUNTIFS('الطلاب'!$A$6:$A$505,C2869&amp;"",'الطلاب'!$D$6:$D$505,B2869&amp;"")=0,"الطالب غير مسجل في المجموعة",""))</f>
        <v/>
      </c>
    </row>
    <row r="2870">
      <c r="A2870" s="13" t="n"/>
      <c r="B2870" s="5" t="n"/>
      <c r="C2870" s="5" t="n"/>
      <c r="D2870" s="5" t="n"/>
      <c r="E2870" s="5" t="n"/>
      <c r="F2870" s="6">
        <f>IF(C2870&amp;""="","",IFERROR(INDEX('الطلاب'!$B$6:$B$505,MATCH(C2870&amp;"",'الطلاب'!$A$6:$A$505,0))&amp;"","كود غير موجود"))</f>
        <v/>
      </c>
      <c r="G2870" s="6">
        <f>IF(OR(B2870&amp;""="",C2870&amp;""=""),"",IF(COUNTIFS('الطلاب'!$A$6:$A$505,C2870&amp;"",'الطلاب'!$D$6:$D$505,B2870&amp;"")=0,"الطالب غير مسجل في المجموعة",""))</f>
        <v/>
      </c>
    </row>
    <row r="2871">
      <c r="A2871" s="13" t="n"/>
      <c r="B2871" s="5" t="n"/>
      <c r="C2871" s="5" t="n"/>
      <c r="D2871" s="5" t="n"/>
      <c r="E2871" s="5" t="n"/>
      <c r="F2871" s="6">
        <f>IF(C2871&amp;""="","",IFERROR(INDEX('الطلاب'!$B$6:$B$505,MATCH(C2871&amp;"",'الطلاب'!$A$6:$A$505,0))&amp;"","كود غير موجود"))</f>
        <v/>
      </c>
      <c r="G2871" s="6">
        <f>IF(OR(B2871&amp;""="",C2871&amp;""=""),"",IF(COUNTIFS('الطلاب'!$A$6:$A$505,C2871&amp;"",'الطلاب'!$D$6:$D$505,B2871&amp;"")=0,"الطالب غير مسجل في المجموعة",""))</f>
        <v/>
      </c>
    </row>
    <row r="2872">
      <c r="A2872" s="13" t="n"/>
      <c r="B2872" s="5" t="n"/>
      <c r="C2872" s="5" t="n"/>
      <c r="D2872" s="5" t="n"/>
      <c r="E2872" s="5" t="n"/>
      <c r="F2872" s="6">
        <f>IF(C2872&amp;""="","",IFERROR(INDEX('الطلاب'!$B$6:$B$505,MATCH(C2872&amp;"",'الطلاب'!$A$6:$A$505,0))&amp;"","كود غير موجود"))</f>
        <v/>
      </c>
      <c r="G2872" s="6">
        <f>IF(OR(B2872&amp;""="",C2872&amp;""=""),"",IF(COUNTIFS('الطلاب'!$A$6:$A$505,C2872&amp;"",'الطلاب'!$D$6:$D$505,B2872&amp;"")=0,"الطالب غير مسجل في المجموعة",""))</f>
        <v/>
      </c>
    </row>
    <row r="2873">
      <c r="A2873" s="13" t="n"/>
      <c r="B2873" s="5" t="n"/>
      <c r="C2873" s="5" t="n"/>
      <c r="D2873" s="5" t="n"/>
      <c r="E2873" s="5" t="n"/>
      <c r="F2873" s="6">
        <f>IF(C2873&amp;""="","",IFERROR(INDEX('الطلاب'!$B$6:$B$505,MATCH(C2873&amp;"",'الطلاب'!$A$6:$A$505,0))&amp;"","كود غير موجود"))</f>
        <v/>
      </c>
      <c r="G2873" s="6">
        <f>IF(OR(B2873&amp;""="",C2873&amp;""=""),"",IF(COUNTIFS('الطلاب'!$A$6:$A$505,C2873&amp;"",'الطلاب'!$D$6:$D$505,B2873&amp;"")=0,"الطالب غير مسجل في المجموعة",""))</f>
        <v/>
      </c>
    </row>
    <row r="2874">
      <c r="A2874" s="13" t="n"/>
      <c r="B2874" s="5" t="n"/>
      <c r="C2874" s="5" t="n"/>
      <c r="D2874" s="5" t="n"/>
      <c r="E2874" s="5" t="n"/>
      <c r="F2874" s="6">
        <f>IF(C2874&amp;""="","",IFERROR(INDEX('الطلاب'!$B$6:$B$505,MATCH(C2874&amp;"",'الطلاب'!$A$6:$A$505,0))&amp;"","كود غير موجود"))</f>
        <v/>
      </c>
      <c r="G2874" s="6">
        <f>IF(OR(B2874&amp;""="",C2874&amp;""=""),"",IF(COUNTIFS('الطلاب'!$A$6:$A$505,C2874&amp;"",'الطلاب'!$D$6:$D$505,B2874&amp;"")=0,"الطالب غير مسجل في المجموعة",""))</f>
        <v/>
      </c>
    </row>
    <row r="2875">
      <c r="A2875" s="13" t="n"/>
      <c r="B2875" s="5" t="n"/>
      <c r="C2875" s="5" t="n"/>
      <c r="D2875" s="5" t="n"/>
      <c r="E2875" s="5" t="n"/>
      <c r="F2875" s="6">
        <f>IF(C2875&amp;""="","",IFERROR(INDEX('الطلاب'!$B$6:$B$505,MATCH(C2875&amp;"",'الطلاب'!$A$6:$A$505,0))&amp;"","كود غير موجود"))</f>
        <v/>
      </c>
      <c r="G2875" s="6">
        <f>IF(OR(B2875&amp;""="",C2875&amp;""=""),"",IF(COUNTIFS('الطلاب'!$A$6:$A$505,C2875&amp;"",'الطلاب'!$D$6:$D$505,B2875&amp;"")=0,"الطالب غير مسجل في المجموعة",""))</f>
        <v/>
      </c>
    </row>
    <row r="2876">
      <c r="A2876" s="13" t="n"/>
      <c r="B2876" s="5" t="n"/>
      <c r="C2876" s="5" t="n"/>
      <c r="D2876" s="5" t="n"/>
      <c r="E2876" s="5" t="n"/>
      <c r="F2876" s="6">
        <f>IF(C2876&amp;""="","",IFERROR(INDEX('الطلاب'!$B$6:$B$505,MATCH(C2876&amp;"",'الطلاب'!$A$6:$A$505,0))&amp;"","كود غير موجود"))</f>
        <v/>
      </c>
      <c r="G2876" s="6">
        <f>IF(OR(B2876&amp;""="",C2876&amp;""=""),"",IF(COUNTIFS('الطلاب'!$A$6:$A$505,C2876&amp;"",'الطلاب'!$D$6:$D$505,B2876&amp;"")=0,"الطالب غير مسجل في المجموعة",""))</f>
        <v/>
      </c>
    </row>
    <row r="2877">
      <c r="A2877" s="13" t="n"/>
      <c r="B2877" s="5" t="n"/>
      <c r="C2877" s="5" t="n"/>
      <c r="D2877" s="5" t="n"/>
      <c r="E2877" s="5" t="n"/>
      <c r="F2877" s="6">
        <f>IF(C2877&amp;""="","",IFERROR(INDEX('الطلاب'!$B$6:$B$505,MATCH(C2877&amp;"",'الطلاب'!$A$6:$A$505,0))&amp;"","كود غير موجود"))</f>
        <v/>
      </c>
      <c r="G2877" s="6">
        <f>IF(OR(B2877&amp;""="",C2877&amp;""=""),"",IF(COUNTIFS('الطلاب'!$A$6:$A$505,C2877&amp;"",'الطلاب'!$D$6:$D$505,B2877&amp;"")=0,"الطالب غير مسجل في المجموعة",""))</f>
        <v/>
      </c>
    </row>
    <row r="2878">
      <c r="A2878" s="13" t="n"/>
      <c r="B2878" s="5" t="n"/>
      <c r="C2878" s="5" t="n"/>
      <c r="D2878" s="5" t="n"/>
      <c r="E2878" s="5" t="n"/>
      <c r="F2878" s="6">
        <f>IF(C2878&amp;""="","",IFERROR(INDEX('الطلاب'!$B$6:$B$505,MATCH(C2878&amp;"",'الطلاب'!$A$6:$A$505,0))&amp;"","كود غير موجود"))</f>
        <v/>
      </c>
      <c r="G2878" s="6">
        <f>IF(OR(B2878&amp;""="",C2878&amp;""=""),"",IF(COUNTIFS('الطلاب'!$A$6:$A$505,C2878&amp;"",'الطلاب'!$D$6:$D$505,B2878&amp;"")=0,"الطالب غير مسجل في المجموعة",""))</f>
        <v/>
      </c>
    </row>
    <row r="2879">
      <c r="A2879" s="13" t="n"/>
      <c r="B2879" s="5" t="n"/>
      <c r="C2879" s="5" t="n"/>
      <c r="D2879" s="5" t="n"/>
      <c r="E2879" s="5" t="n"/>
      <c r="F2879" s="6">
        <f>IF(C2879&amp;""="","",IFERROR(INDEX('الطلاب'!$B$6:$B$505,MATCH(C2879&amp;"",'الطلاب'!$A$6:$A$505,0))&amp;"","كود غير موجود"))</f>
        <v/>
      </c>
      <c r="G2879" s="6">
        <f>IF(OR(B2879&amp;""="",C2879&amp;""=""),"",IF(COUNTIFS('الطلاب'!$A$6:$A$505,C2879&amp;"",'الطلاب'!$D$6:$D$505,B2879&amp;"")=0,"الطالب غير مسجل في المجموعة",""))</f>
        <v/>
      </c>
    </row>
    <row r="2880">
      <c r="A2880" s="13" t="n"/>
      <c r="B2880" s="5" t="n"/>
      <c r="C2880" s="5" t="n"/>
      <c r="D2880" s="5" t="n"/>
      <c r="E2880" s="5" t="n"/>
      <c r="F2880" s="6">
        <f>IF(C2880&amp;""="","",IFERROR(INDEX('الطلاب'!$B$6:$B$505,MATCH(C2880&amp;"",'الطلاب'!$A$6:$A$505,0))&amp;"","كود غير موجود"))</f>
        <v/>
      </c>
      <c r="G2880" s="6">
        <f>IF(OR(B2880&amp;""="",C2880&amp;""=""),"",IF(COUNTIFS('الطلاب'!$A$6:$A$505,C2880&amp;"",'الطلاب'!$D$6:$D$505,B2880&amp;"")=0,"الطالب غير مسجل في المجموعة",""))</f>
        <v/>
      </c>
    </row>
    <row r="2881">
      <c r="A2881" s="13" t="n"/>
      <c r="B2881" s="5" t="n"/>
      <c r="C2881" s="5" t="n"/>
      <c r="D2881" s="5" t="n"/>
      <c r="E2881" s="5" t="n"/>
      <c r="F2881" s="6">
        <f>IF(C2881&amp;""="","",IFERROR(INDEX('الطلاب'!$B$6:$B$505,MATCH(C2881&amp;"",'الطلاب'!$A$6:$A$505,0))&amp;"","كود غير موجود"))</f>
        <v/>
      </c>
      <c r="G2881" s="6">
        <f>IF(OR(B2881&amp;""="",C2881&amp;""=""),"",IF(COUNTIFS('الطلاب'!$A$6:$A$505,C2881&amp;"",'الطلاب'!$D$6:$D$505,B2881&amp;"")=0,"الطالب غير مسجل في المجموعة",""))</f>
        <v/>
      </c>
    </row>
    <row r="2882">
      <c r="A2882" s="13" t="n"/>
      <c r="B2882" s="5" t="n"/>
      <c r="C2882" s="5" t="n"/>
      <c r="D2882" s="5" t="n"/>
      <c r="E2882" s="5" t="n"/>
      <c r="F2882" s="6">
        <f>IF(C2882&amp;""="","",IFERROR(INDEX('الطلاب'!$B$6:$B$505,MATCH(C2882&amp;"",'الطلاب'!$A$6:$A$505,0))&amp;"","كود غير موجود"))</f>
        <v/>
      </c>
      <c r="G2882" s="6">
        <f>IF(OR(B2882&amp;""="",C2882&amp;""=""),"",IF(COUNTIFS('الطلاب'!$A$6:$A$505,C2882&amp;"",'الطلاب'!$D$6:$D$505,B2882&amp;"")=0,"الطالب غير مسجل في المجموعة",""))</f>
        <v/>
      </c>
    </row>
    <row r="2883">
      <c r="A2883" s="13" t="n"/>
      <c r="B2883" s="5" t="n"/>
      <c r="C2883" s="5" t="n"/>
      <c r="D2883" s="5" t="n"/>
      <c r="E2883" s="5" t="n"/>
      <c r="F2883" s="6">
        <f>IF(C2883&amp;""="","",IFERROR(INDEX('الطلاب'!$B$6:$B$505,MATCH(C2883&amp;"",'الطلاب'!$A$6:$A$505,0))&amp;"","كود غير موجود"))</f>
        <v/>
      </c>
      <c r="G2883" s="6">
        <f>IF(OR(B2883&amp;""="",C2883&amp;""=""),"",IF(COUNTIFS('الطلاب'!$A$6:$A$505,C2883&amp;"",'الطلاب'!$D$6:$D$505,B2883&amp;"")=0,"الطالب غير مسجل في المجموعة",""))</f>
        <v/>
      </c>
    </row>
    <row r="2884">
      <c r="A2884" s="13" t="n"/>
      <c r="B2884" s="5" t="n"/>
      <c r="C2884" s="5" t="n"/>
      <c r="D2884" s="5" t="n"/>
      <c r="E2884" s="5" t="n"/>
      <c r="F2884" s="6">
        <f>IF(C2884&amp;""="","",IFERROR(INDEX('الطلاب'!$B$6:$B$505,MATCH(C2884&amp;"",'الطلاب'!$A$6:$A$505,0))&amp;"","كود غير موجود"))</f>
        <v/>
      </c>
      <c r="G2884" s="6">
        <f>IF(OR(B2884&amp;""="",C2884&amp;""=""),"",IF(COUNTIFS('الطلاب'!$A$6:$A$505,C2884&amp;"",'الطلاب'!$D$6:$D$505,B2884&amp;"")=0,"الطالب غير مسجل في المجموعة",""))</f>
        <v/>
      </c>
    </row>
    <row r="2885">
      <c r="A2885" s="13" t="n"/>
      <c r="B2885" s="5" t="n"/>
      <c r="C2885" s="5" t="n"/>
      <c r="D2885" s="5" t="n"/>
      <c r="E2885" s="5" t="n"/>
      <c r="F2885" s="6">
        <f>IF(C2885&amp;""="","",IFERROR(INDEX('الطلاب'!$B$6:$B$505,MATCH(C2885&amp;"",'الطلاب'!$A$6:$A$505,0))&amp;"","كود غير موجود"))</f>
        <v/>
      </c>
      <c r="G2885" s="6">
        <f>IF(OR(B2885&amp;""="",C2885&amp;""=""),"",IF(COUNTIFS('الطلاب'!$A$6:$A$505,C2885&amp;"",'الطلاب'!$D$6:$D$505,B2885&amp;"")=0,"الطالب غير مسجل في المجموعة",""))</f>
        <v/>
      </c>
    </row>
    <row r="2886">
      <c r="A2886" s="13" t="n"/>
      <c r="B2886" s="5" t="n"/>
      <c r="C2886" s="5" t="n"/>
      <c r="D2886" s="5" t="n"/>
      <c r="E2886" s="5" t="n"/>
      <c r="F2886" s="6">
        <f>IF(C2886&amp;""="","",IFERROR(INDEX('الطلاب'!$B$6:$B$505,MATCH(C2886&amp;"",'الطلاب'!$A$6:$A$505,0))&amp;"","كود غير موجود"))</f>
        <v/>
      </c>
      <c r="G2886" s="6">
        <f>IF(OR(B2886&amp;""="",C2886&amp;""=""),"",IF(COUNTIFS('الطلاب'!$A$6:$A$505,C2886&amp;"",'الطلاب'!$D$6:$D$505,B2886&amp;"")=0,"الطالب غير مسجل في المجموعة",""))</f>
        <v/>
      </c>
    </row>
    <row r="2887">
      <c r="A2887" s="13" t="n"/>
      <c r="B2887" s="5" t="n"/>
      <c r="C2887" s="5" t="n"/>
      <c r="D2887" s="5" t="n"/>
      <c r="E2887" s="5" t="n"/>
      <c r="F2887" s="6">
        <f>IF(C2887&amp;""="","",IFERROR(INDEX('الطلاب'!$B$6:$B$505,MATCH(C2887&amp;"",'الطلاب'!$A$6:$A$505,0))&amp;"","كود غير موجود"))</f>
        <v/>
      </c>
      <c r="G2887" s="6">
        <f>IF(OR(B2887&amp;""="",C2887&amp;""=""),"",IF(COUNTIFS('الطلاب'!$A$6:$A$505,C2887&amp;"",'الطلاب'!$D$6:$D$505,B2887&amp;"")=0,"الطالب غير مسجل في المجموعة",""))</f>
        <v/>
      </c>
    </row>
    <row r="2888">
      <c r="A2888" s="13" t="n"/>
      <c r="B2888" s="5" t="n"/>
      <c r="C2888" s="5" t="n"/>
      <c r="D2888" s="5" t="n"/>
      <c r="E2888" s="5" t="n"/>
      <c r="F2888" s="6">
        <f>IF(C2888&amp;""="","",IFERROR(INDEX('الطلاب'!$B$6:$B$505,MATCH(C2888&amp;"",'الطلاب'!$A$6:$A$505,0))&amp;"","كود غير موجود"))</f>
        <v/>
      </c>
      <c r="G2888" s="6">
        <f>IF(OR(B2888&amp;""="",C2888&amp;""=""),"",IF(COUNTIFS('الطلاب'!$A$6:$A$505,C2888&amp;"",'الطلاب'!$D$6:$D$505,B2888&amp;"")=0,"الطالب غير مسجل في المجموعة",""))</f>
        <v/>
      </c>
    </row>
    <row r="2889">
      <c r="A2889" s="13" t="n"/>
      <c r="B2889" s="5" t="n"/>
      <c r="C2889" s="5" t="n"/>
      <c r="D2889" s="5" t="n"/>
      <c r="E2889" s="5" t="n"/>
      <c r="F2889" s="6">
        <f>IF(C2889&amp;""="","",IFERROR(INDEX('الطلاب'!$B$6:$B$505,MATCH(C2889&amp;"",'الطلاب'!$A$6:$A$505,0))&amp;"","كود غير موجود"))</f>
        <v/>
      </c>
      <c r="G2889" s="6">
        <f>IF(OR(B2889&amp;""="",C2889&amp;""=""),"",IF(COUNTIFS('الطلاب'!$A$6:$A$505,C2889&amp;"",'الطلاب'!$D$6:$D$505,B2889&amp;"")=0,"الطالب غير مسجل في المجموعة",""))</f>
        <v/>
      </c>
    </row>
    <row r="2890">
      <c r="A2890" s="13" t="n"/>
      <c r="B2890" s="5" t="n"/>
      <c r="C2890" s="5" t="n"/>
      <c r="D2890" s="5" t="n"/>
      <c r="E2890" s="5" t="n"/>
      <c r="F2890" s="6">
        <f>IF(C2890&amp;""="","",IFERROR(INDEX('الطلاب'!$B$6:$B$505,MATCH(C2890&amp;"",'الطلاب'!$A$6:$A$505,0))&amp;"","كود غير موجود"))</f>
        <v/>
      </c>
      <c r="G2890" s="6">
        <f>IF(OR(B2890&amp;""="",C2890&amp;""=""),"",IF(COUNTIFS('الطلاب'!$A$6:$A$505,C2890&amp;"",'الطلاب'!$D$6:$D$505,B2890&amp;"")=0,"الطالب غير مسجل في المجموعة",""))</f>
        <v/>
      </c>
    </row>
    <row r="2891">
      <c r="A2891" s="13" t="n"/>
      <c r="B2891" s="5" t="n"/>
      <c r="C2891" s="5" t="n"/>
      <c r="D2891" s="5" t="n"/>
      <c r="E2891" s="5" t="n"/>
      <c r="F2891" s="6">
        <f>IF(C2891&amp;""="","",IFERROR(INDEX('الطلاب'!$B$6:$B$505,MATCH(C2891&amp;"",'الطلاب'!$A$6:$A$505,0))&amp;"","كود غير موجود"))</f>
        <v/>
      </c>
      <c r="G2891" s="6">
        <f>IF(OR(B2891&amp;""="",C2891&amp;""=""),"",IF(COUNTIFS('الطلاب'!$A$6:$A$505,C2891&amp;"",'الطلاب'!$D$6:$D$505,B2891&amp;"")=0,"الطالب غير مسجل في المجموعة",""))</f>
        <v/>
      </c>
    </row>
    <row r="2892">
      <c r="A2892" s="13" t="n"/>
      <c r="B2892" s="5" t="n"/>
      <c r="C2892" s="5" t="n"/>
      <c r="D2892" s="5" t="n"/>
      <c r="E2892" s="5" t="n"/>
      <c r="F2892" s="6">
        <f>IF(C2892&amp;""="","",IFERROR(INDEX('الطلاب'!$B$6:$B$505,MATCH(C2892&amp;"",'الطلاب'!$A$6:$A$505,0))&amp;"","كود غير موجود"))</f>
        <v/>
      </c>
      <c r="G2892" s="6">
        <f>IF(OR(B2892&amp;""="",C2892&amp;""=""),"",IF(COUNTIFS('الطلاب'!$A$6:$A$505,C2892&amp;"",'الطلاب'!$D$6:$D$505,B2892&amp;"")=0,"الطالب غير مسجل في المجموعة",""))</f>
        <v/>
      </c>
    </row>
    <row r="2893">
      <c r="A2893" s="13" t="n"/>
      <c r="B2893" s="5" t="n"/>
      <c r="C2893" s="5" t="n"/>
      <c r="D2893" s="5" t="n"/>
      <c r="E2893" s="5" t="n"/>
      <c r="F2893" s="6">
        <f>IF(C2893&amp;""="","",IFERROR(INDEX('الطلاب'!$B$6:$B$505,MATCH(C2893&amp;"",'الطلاب'!$A$6:$A$505,0))&amp;"","كود غير موجود"))</f>
        <v/>
      </c>
      <c r="G2893" s="6">
        <f>IF(OR(B2893&amp;""="",C2893&amp;""=""),"",IF(COUNTIFS('الطلاب'!$A$6:$A$505,C2893&amp;"",'الطلاب'!$D$6:$D$505,B2893&amp;"")=0,"الطالب غير مسجل في المجموعة",""))</f>
        <v/>
      </c>
    </row>
    <row r="2894">
      <c r="A2894" s="13" t="n"/>
      <c r="B2894" s="5" t="n"/>
      <c r="C2894" s="5" t="n"/>
      <c r="D2894" s="5" t="n"/>
      <c r="E2894" s="5" t="n"/>
      <c r="F2894" s="6">
        <f>IF(C2894&amp;""="","",IFERROR(INDEX('الطلاب'!$B$6:$B$505,MATCH(C2894&amp;"",'الطلاب'!$A$6:$A$505,0))&amp;"","كود غير موجود"))</f>
        <v/>
      </c>
      <c r="G2894" s="6">
        <f>IF(OR(B2894&amp;""="",C2894&amp;""=""),"",IF(COUNTIFS('الطلاب'!$A$6:$A$505,C2894&amp;"",'الطلاب'!$D$6:$D$505,B2894&amp;"")=0,"الطالب غير مسجل في المجموعة",""))</f>
        <v/>
      </c>
    </row>
    <row r="2895">
      <c r="A2895" s="13" t="n"/>
      <c r="B2895" s="5" t="n"/>
      <c r="C2895" s="5" t="n"/>
      <c r="D2895" s="5" t="n"/>
      <c r="E2895" s="5" t="n"/>
      <c r="F2895" s="6">
        <f>IF(C2895&amp;""="","",IFERROR(INDEX('الطلاب'!$B$6:$B$505,MATCH(C2895&amp;"",'الطلاب'!$A$6:$A$505,0))&amp;"","كود غير موجود"))</f>
        <v/>
      </c>
      <c r="G2895" s="6">
        <f>IF(OR(B2895&amp;""="",C2895&amp;""=""),"",IF(COUNTIFS('الطلاب'!$A$6:$A$505,C2895&amp;"",'الطلاب'!$D$6:$D$505,B2895&amp;"")=0,"الطالب غير مسجل في المجموعة",""))</f>
        <v/>
      </c>
    </row>
    <row r="2896">
      <c r="A2896" s="13" t="n"/>
      <c r="B2896" s="5" t="n"/>
      <c r="C2896" s="5" t="n"/>
      <c r="D2896" s="5" t="n"/>
      <c r="E2896" s="5" t="n"/>
      <c r="F2896" s="6">
        <f>IF(C2896&amp;""="","",IFERROR(INDEX('الطلاب'!$B$6:$B$505,MATCH(C2896&amp;"",'الطلاب'!$A$6:$A$505,0))&amp;"","كود غير موجود"))</f>
        <v/>
      </c>
      <c r="G2896" s="6">
        <f>IF(OR(B2896&amp;""="",C2896&amp;""=""),"",IF(COUNTIFS('الطلاب'!$A$6:$A$505,C2896&amp;"",'الطلاب'!$D$6:$D$505,B2896&amp;"")=0,"الطالب غير مسجل في المجموعة",""))</f>
        <v/>
      </c>
    </row>
    <row r="2897">
      <c r="A2897" s="13" t="n"/>
      <c r="B2897" s="5" t="n"/>
      <c r="C2897" s="5" t="n"/>
      <c r="D2897" s="5" t="n"/>
      <c r="E2897" s="5" t="n"/>
      <c r="F2897" s="6">
        <f>IF(C2897&amp;""="","",IFERROR(INDEX('الطلاب'!$B$6:$B$505,MATCH(C2897&amp;"",'الطلاب'!$A$6:$A$505,0))&amp;"","كود غير موجود"))</f>
        <v/>
      </c>
      <c r="G2897" s="6">
        <f>IF(OR(B2897&amp;""="",C2897&amp;""=""),"",IF(COUNTIFS('الطلاب'!$A$6:$A$505,C2897&amp;"",'الطلاب'!$D$6:$D$505,B2897&amp;"")=0,"الطالب غير مسجل في المجموعة",""))</f>
        <v/>
      </c>
    </row>
    <row r="2898">
      <c r="A2898" s="13" t="n"/>
      <c r="B2898" s="5" t="n"/>
      <c r="C2898" s="5" t="n"/>
      <c r="D2898" s="5" t="n"/>
      <c r="E2898" s="5" t="n"/>
      <c r="F2898" s="6">
        <f>IF(C2898&amp;""="","",IFERROR(INDEX('الطلاب'!$B$6:$B$505,MATCH(C2898&amp;"",'الطلاب'!$A$6:$A$505,0))&amp;"","كود غير موجود"))</f>
        <v/>
      </c>
      <c r="G2898" s="6">
        <f>IF(OR(B2898&amp;""="",C2898&amp;""=""),"",IF(COUNTIFS('الطلاب'!$A$6:$A$505,C2898&amp;"",'الطلاب'!$D$6:$D$505,B2898&amp;"")=0,"الطالب غير مسجل في المجموعة",""))</f>
        <v/>
      </c>
    </row>
    <row r="2899">
      <c r="A2899" s="13" t="n"/>
      <c r="B2899" s="5" t="n"/>
      <c r="C2899" s="5" t="n"/>
      <c r="D2899" s="5" t="n"/>
      <c r="E2899" s="5" t="n"/>
      <c r="F2899" s="6">
        <f>IF(C2899&amp;""="","",IFERROR(INDEX('الطلاب'!$B$6:$B$505,MATCH(C2899&amp;"",'الطلاب'!$A$6:$A$505,0))&amp;"","كود غير موجود"))</f>
        <v/>
      </c>
      <c r="G2899" s="6">
        <f>IF(OR(B2899&amp;""="",C2899&amp;""=""),"",IF(COUNTIFS('الطلاب'!$A$6:$A$505,C2899&amp;"",'الطلاب'!$D$6:$D$505,B2899&amp;"")=0,"الطالب غير مسجل في المجموعة",""))</f>
        <v/>
      </c>
    </row>
    <row r="2900">
      <c r="A2900" s="13" t="n"/>
      <c r="B2900" s="5" t="n"/>
      <c r="C2900" s="5" t="n"/>
      <c r="D2900" s="5" t="n"/>
      <c r="E2900" s="5" t="n"/>
      <c r="F2900" s="6">
        <f>IF(C2900&amp;""="","",IFERROR(INDEX('الطلاب'!$B$6:$B$505,MATCH(C2900&amp;"",'الطلاب'!$A$6:$A$505,0))&amp;"","كود غير موجود"))</f>
        <v/>
      </c>
      <c r="G2900" s="6">
        <f>IF(OR(B2900&amp;""="",C2900&amp;""=""),"",IF(COUNTIFS('الطلاب'!$A$6:$A$505,C2900&amp;"",'الطلاب'!$D$6:$D$505,B2900&amp;"")=0,"الطالب غير مسجل في المجموعة",""))</f>
        <v/>
      </c>
    </row>
    <row r="2901">
      <c r="A2901" s="13" t="n"/>
      <c r="B2901" s="5" t="n"/>
      <c r="C2901" s="5" t="n"/>
      <c r="D2901" s="5" t="n"/>
      <c r="E2901" s="5" t="n"/>
      <c r="F2901" s="6">
        <f>IF(C2901&amp;""="","",IFERROR(INDEX('الطلاب'!$B$6:$B$505,MATCH(C2901&amp;"",'الطلاب'!$A$6:$A$505,0))&amp;"","كود غير موجود"))</f>
        <v/>
      </c>
      <c r="G2901" s="6">
        <f>IF(OR(B2901&amp;""="",C2901&amp;""=""),"",IF(COUNTIFS('الطلاب'!$A$6:$A$505,C2901&amp;"",'الطلاب'!$D$6:$D$505,B2901&amp;"")=0,"الطالب غير مسجل في المجموعة",""))</f>
        <v/>
      </c>
    </row>
    <row r="2902">
      <c r="A2902" s="13" t="n"/>
      <c r="B2902" s="5" t="n"/>
      <c r="C2902" s="5" t="n"/>
      <c r="D2902" s="5" t="n"/>
      <c r="E2902" s="5" t="n"/>
      <c r="F2902" s="6">
        <f>IF(C2902&amp;""="","",IFERROR(INDEX('الطلاب'!$B$6:$B$505,MATCH(C2902&amp;"",'الطلاب'!$A$6:$A$505,0))&amp;"","كود غير موجود"))</f>
        <v/>
      </c>
      <c r="G2902" s="6">
        <f>IF(OR(B2902&amp;""="",C2902&amp;""=""),"",IF(COUNTIFS('الطلاب'!$A$6:$A$505,C2902&amp;"",'الطلاب'!$D$6:$D$505,B2902&amp;"")=0,"الطالب غير مسجل في المجموعة",""))</f>
        <v/>
      </c>
    </row>
    <row r="2903">
      <c r="A2903" s="13" t="n"/>
      <c r="B2903" s="5" t="n"/>
      <c r="C2903" s="5" t="n"/>
      <c r="D2903" s="5" t="n"/>
      <c r="E2903" s="5" t="n"/>
      <c r="F2903" s="6">
        <f>IF(C2903&amp;""="","",IFERROR(INDEX('الطلاب'!$B$6:$B$505,MATCH(C2903&amp;"",'الطلاب'!$A$6:$A$505,0))&amp;"","كود غير موجود"))</f>
        <v/>
      </c>
      <c r="G2903" s="6">
        <f>IF(OR(B2903&amp;""="",C2903&amp;""=""),"",IF(COUNTIFS('الطلاب'!$A$6:$A$505,C2903&amp;"",'الطلاب'!$D$6:$D$505,B2903&amp;"")=0,"الطالب غير مسجل في المجموعة",""))</f>
        <v/>
      </c>
    </row>
    <row r="2904">
      <c r="A2904" s="13" t="n"/>
      <c r="B2904" s="5" t="n"/>
      <c r="C2904" s="5" t="n"/>
      <c r="D2904" s="5" t="n"/>
      <c r="E2904" s="5" t="n"/>
      <c r="F2904" s="6">
        <f>IF(C2904&amp;""="","",IFERROR(INDEX('الطلاب'!$B$6:$B$505,MATCH(C2904&amp;"",'الطلاب'!$A$6:$A$505,0))&amp;"","كود غير موجود"))</f>
        <v/>
      </c>
      <c r="G2904" s="6">
        <f>IF(OR(B2904&amp;""="",C2904&amp;""=""),"",IF(COUNTIFS('الطلاب'!$A$6:$A$505,C2904&amp;"",'الطلاب'!$D$6:$D$505,B2904&amp;"")=0,"الطالب غير مسجل في المجموعة",""))</f>
        <v/>
      </c>
    </row>
    <row r="2905">
      <c r="A2905" s="13" t="n"/>
      <c r="B2905" s="5" t="n"/>
      <c r="C2905" s="5" t="n"/>
      <c r="D2905" s="5" t="n"/>
      <c r="E2905" s="5" t="n"/>
      <c r="F2905" s="6">
        <f>IF(C2905&amp;""="","",IFERROR(INDEX('الطلاب'!$B$6:$B$505,MATCH(C2905&amp;"",'الطلاب'!$A$6:$A$505,0))&amp;"","كود غير موجود"))</f>
        <v/>
      </c>
      <c r="G2905" s="6">
        <f>IF(OR(B2905&amp;""="",C2905&amp;""=""),"",IF(COUNTIFS('الطلاب'!$A$6:$A$505,C2905&amp;"",'الطلاب'!$D$6:$D$505,B2905&amp;"")=0,"الطالب غير مسجل في المجموعة",""))</f>
        <v/>
      </c>
    </row>
    <row r="2906">
      <c r="A2906" s="13" t="n"/>
      <c r="B2906" s="5" t="n"/>
      <c r="C2906" s="5" t="n"/>
      <c r="D2906" s="5" t="n"/>
      <c r="E2906" s="5" t="n"/>
      <c r="F2906" s="6">
        <f>IF(C2906&amp;""="","",IFERROR(INDEX('الطلاب'!$B$6:$B$505,MATCH(C2906&amp;"",'الطلاب'!$A$6:$A$505,0))&amp;"","كود غير موجود"))</f>
        <v/>
      </c>
      <c r="G2906" s="6">
        <f>IF(OR(B2906&amp;""="",C2906&amp;""=""),"",IF(COUNTIFS('الطلاب'!$A$6:$A$505,C2906&amp;"",'الطلاب'!$D$6:$D$505,B2906&amp;"")=0,"الطالب غير مسجل في المجموعة",""))</f>
        <v/>
      </c>
    </row>
    <row r="2907">
      <c r="A2907" s="13" t="n"/>
      <c r="B2907" s="5" t="n"/>
      <c r="C2907" s="5" t="n"/>
      <c r="D2907" s="5" t="n"/>
      <c r="E2907" s="5" t="n"/>
      <c r="F2907" s="6">
        <f>IF(C2907&amp;""="","",IFERROR(INDEX('الطلاب'!$B$6:$B$505,MATCH(C2907&amp;"",'الطلاب'!$A$6:$A$505,0))&amp;"","كود غير موجود"))</f>
        <v/>
      </c>
      <c r="G2907" s="6">
        <f>IF(OR(B2907&amp;""="",C2907&amp;""=""),"",IF(COUNTIFS('الطلاب'!$A$6:$A$505,C2907&amp;"",'الطلاب'!$D$6:$D$505,B2907&amp;"")=0,"الطالب غير مسجل في المجموعة",""))</f>
        <v/>
      </c>
    </row>
    <row r="2908">
      <c r="A2908" s="13" t="n"/>
      <c r="B2908" s="5" t="n"/>
      <c r="C2908" s="5" t="n"/>
      <c r="D2908" s="5" t="n"/>
      <c r="E2908" s="5" t="n"/>
      <c r="F2908" s="6">
        <f>IF(C2908&amp;""="","",IFERROR(INDEX('الطلاب'!$B$6:$B$505,MATCH(C2908&amp;"",'الطلاب'!$A$6:$A$505,0))&amp;"","كود غير موجود"))</f>
        <v/>
      </c>
      <c r="G2908" s="6">
        <f>IF(OR(B2908&amp;""="",C2908&amp;""=""),"",IF(COUNTIFS('الطلاب'!$A$6:$A$505,C2908&amp;"",'الطلاب'!$D$6:$D$505,B2908&amp;"")=0,"الطالب غير مسجل في المجموعة",""))</f>
        <v/>
      </c>
    </row>
    <row r="2909">
      <c r="A2909" s="13" t="n"/>
      <c r="B2909" s="5" t="n"/>
      <c r="C2909" s="5" t="n"/>
      <c r="D2909" s="5" t="n"/>
      <c r="E2909" s="5" t="n"/>
      <c r="F2909" s="6">
        <f>IF(C2909&amp;""="","",IFERROR(INDEX('الطلاب'!$B$6:$B$505,MATCH(C2909&amp;"",'الطلاب'!$A$6:$A$505,0))&amp;"","كود غير موجود"))</f>
        <v/>
      </c>
      <c r="G2909" s="6">
        <f>IF(OR(B2909&amp;""="",C2909&amp;""=""),"",IF(COUNTIFS('الطلاب'!$A$6:$A$505,C2909&amp;"",'الطلاب'!$D$6:$D$505,B2909&amp;"")=0,"الطالب غير مسجل في المجموعة",""))</f>
        <v/>
      </c>
    </row>
    <row r="2910">
      <c r="A2910" s="13" t="n"/>
      <c r="B2910" s="5" t="n"/>
      <c r="C2910" s="5" t="n"/>
      <c r="D2910" s="5" t="n"/>
      <c r="E2910" s="5" t="n"/>
      <c r="F2910" s="6">
        <f>IF(C2910&amp;""="","",IFERROR(INDEX('الطلاب'!$B$6:$B$505,MATCH(C2910&amp;"",'الطلاب'!$A$6:$A$505,0))&amp;"","كود غير موجود"))</f>
        <v/>
      </c>
      <c r="G2910" s="6">
        <f>IF(OR(B2910&amp;""="",C2910&amp;""=""),"",IF(COUNTIFS('الطلاب'!$A$6:$A$505,C2910&amp;"",'الطلاب'!$D$6:$D$505,B2910&amp;"")=0,"الطالب غير مسجل في المجموعة",""))</f>
        <v/>
      </c>
    </row>
    <row r="2911">
      <c r="A2911" s="13" t="n"/>
      <c r="B2911" s="5" t="n"/>
      <c r="C2911" s="5" t="n"/>
      <c r="D2911" s="5" t="n"/>
      <c r="E2911" s="5" t="n"/>
      <c r="F2911" s="6">
        <f>IF(C2911&amp;""="","",IFERROR(INDEX('الطلاب'!$B$6:$B$505,MATCH(C2911&amp;"",'الطلاب'!$A$6:$A$505,0))&amp;"","كود غير موجود"))</f>
        <v/>
      </c>
      <c r="G2911" s="6">
        <f>IF(OR(B2911&amp;""="",C2911&amp;""=""),"",IF(COUNTIFS('الطلاب'!$A$6:$A$505,C2911&amp;"",'الطلاب'!$D$6:$D$505,B2911&amp;"")=0,"الطالب غير مسجل في المجموعة",""))</f>
        <v/>
      </c>
    </row>
    <row r="2912">
      <c r="A2912" s="13" t="n"/>
      <c r="B2912" s="5" t="n"/>
      <c r="C2912" s="5" t="n"/>
      <c r="D2912" s="5" t="n"/>
      <c r="E2912" s="5" t="n"/>
      <c r="F2912" s="6">
        <f>IF(C2912&amp;""="","",IFERROR(INDEX('الطلاب'!$B$6:$B$505,MATCH(C2912&amp;"",'الطلاب'!$A$6:$A$505,0))&amp;"","كود غير موجود"))</f>
        <v/>
      </c>
      <c r="G2912" s="6">
        <f>IF(OR(B2912&amp;""="",C2912&amp;""=""),"",IF(COUNTIFS('الطلاب'!$A$6:$A$505,C2912&amp;"",'الطلاب'!$D$6:$D$505,B2912&amp;"")=0,"الطالب غير مسجل في المجموعة",""))</f>
        <v/>
      </c>
    </row>
    <row r="2913">
      <c r="A2913" s="13" t="n"/>
      <c r="B2913" s="5" t="n"/>
      <c r="C2913" s="5" t="n"/>
      <c r="D2913" s="5" t="n"/>
      <c r="E2913" s="5" t="n"/>
      <c r="F2913" s="6">
        <f>IF(C2913&amp;""="","",IFERROR(INDEX('الطلاب'!$B$6:$B$505,MATCH(C2913&amp;"",'الطلاب'!$A$6:$A$505,0))&amp;"","كود غير موجود"))</f>
        <v/>
      </c>
      <c r="G2913" s="6">
        <f>IF(OR(B2913&amp;""="",C2913&amp;""=""),"",IF(COUNTIFS('الطلاب'!$A$6:$A$505,C2913&amp;"",'الطلاب'!$D$6:$D$505,B2913&amp;"")=0,"الطالب غير مسجل في المجموعة",""))</f>
        <v/>
      </c>
    </row>
    <row r="2914">
      <c r="A2914" s="13" t="n"/>
      <c r="B2914" s="5" t="n"/>
      <c r="C2914" s="5" t="n"/>
      <c r="D2914" s="5" t="n"/>
      <c r="E2914" s="5" t="n"/>
      <c r="F2914" s="6">
        <f>IF(C2914&amp;""="","",IFERROR(INDEX('الطلاب'!$B$6:$B$505,MATCH(C2914&amp;"",'الطلاب'!$A$6:$A$505,0))&amp;"","كود غير موجود"))</f>
        <v/>
      </c>
      <c r="G2914" s="6">
        <f>IF(OR(B2914&amp;""="",C2914&amp;""=""),"",IF(COUNTIFS('الطلاب'!$A$6:$A$505,C2914&amp;"",'الطلاب'!$D$6:$D$505,B2914&amp;"")=0,"الطالب غير مسجل في المجموعة",""))</f>
        <v/>
      </c>
    </row>
    <row r="2915">
      <c r="A2915" s="13" t="n"/>
      <c r="B2915" s="5" t="n"/>
      <c r="C2915" s="5" t="n"/>
      <c r="D2915" s="5" t="n"/>
      <c r="E2915" s="5" t="n"/>
      <c r="F2915" s="6">
        <f>IF(C2915&amp;""="","",IFERROR(INDEX('الطلاب'!$B$6:$B$505,MATCH(C2915&amp;"",'الطلاب'!$A$6:$A$505,0))&amp;"","كود غير موجود"))</f>
        <v/>
      </c>
      <c r="G2915" s="6">
        <f>IF(OR(B2915&amp;""="",C2915&amp;""=""),"",IF(COUNTIFS('الطلاب'!$A$6:$A$505,C2915&amp;"",'الطلاب'!$D$6:$D$505,B2915&amp;"")=0,"الطالب غير مسجل في المجموعة",""))</f>
        <v/>
      </c>
    </row>
    <row r="2916">
      <c r="A2916" s="13" t="n"/>
      <c r="B2916" s="5" t="n"/>
      <c r="C2916" s="5" t="n"/>
      <c r="D2916" s="5" t="n"/>
      <c r="E2916" s="5" t="n"/>
      <c r="F2916" s="6">
        <f>IF(C2916&amp;""="","",IFERROR(INDEX('الطلاب'!$B$6:$B$505,MATCH(C2916&amp;"",'الطلاب'!$A$6:$A$505,0))&amp;"","كود غير موجود"))</f>
        <v/>
      </c>
      <c r="G2916" s="6">
        <f>IF(OR(B2916&amp;""="",C2916&amp;""=""),"",IF(COUNTIFS('الطلاب'!$A$6:$A$505,C2916&amp;"",'الطلاب'!$D$6:$D$505,B2916&amp;"")=0,"الطالب غير مسجل في المجموعة",""))</f>
        <v/>
      </c>
    </row>
    <row r="2917">
      <c r="A2917" s="13" t="n"/>
      <c r="B2917" s="5" t="n"/>
      <c r="C2917" s="5" t="n"/>
      <c r="D2917" s="5" t="n"/>
      <c r="E2917" s="5" t="n"/>
      <c r="F2917" s="6">
        <f>IF(C2917&amp;""="","",IFERROR(INDEX('الطلاب'!$B$6:$B$505,MATCH(C2917&amp;"",'الطلاب'!$A$6:$A$505,0))&amp;"","كود غير موجود"))</f>
        <v/>
      </c>
      <c r="G2917" s="6">
        <f>IF(OR(B2917&amp;""="",C2917&amp;""=""),"",IF(COUNTIFS('الطلاب'!$A$6:$A$505,C2917&amp;"",'الطلاب'!$D$6:$D$505,B2917&amp;"")=0,"الطالب غير مسجل في المجموعة",""))</f>
        <v/>
      </c>
    </row>
    <row r="2918">
      <c r="A2918" s="13" t="n"/>
      <c r="B2918" s="5" t="n"/>
      <c r="C2918" s="5" t="n"/>
      <c r="D2918" s="5" t="n"/>
      <c r="E2918" s="5" t="n"/>
      <c r="F2918" s="6">
        <f>IF(C2918&amp;""="","",IFERROR(INDEX('الطلاب'!$B$6:$B$505,MATCH(C2918&amp;"",'الطلاب'!$A$6:$A$505,0))&amp;"","كود غير موجود"))</f>
        <v/>
      </c>
      <c r="G2918" s="6">
        <f>IF(OR(B2918&amp;""="",C2918&amp;""=""),"",IF(COUNTIFS('الطلاب'!$A$6:$A$505,C2918&amp;"",'الطلاب'!$D$6:$D$505,B2918&amp;"")=0,"الطالب غير مسجل في المجموعة",""))</f>
        <v/>
      </c>
    </row>
    <row r="2919">
      <c r="A2919" s="13" t="n"/>
      <c r="B2919" s="5" t="n"/>
      <c r="C2919" s="5" t="n"/>
      <c r="D2919" s="5" t="n"/>
      <c r="E2919" s="5" t="n"/>
      <c r="F2919" s="6">
        <f>IF(C2919&amp;""="","",IFERROR(INDEX('الطلاب'!$B$6:$B$505,MATCH(C2919&amp;"",'الطلاب'!$A$6:$A$505,0))&amp;"","كود غير موجود"))</f>
        <v/>
      </c>
      <c r="G2919" s="6">
        <f>IF(OR(B2919&amp;""="",C2919&amp;""=""),"",IF(COUNTIFS('الطلاب'!$A$6:$A$505,C2919&amp;"",'الطلاب'!$D$6:$D$505,B2919&amp;"")=0,"الطالب غير مسجل في المجموعة",""))</f>
        <v/>
      </c>
    </row>
    <row r="2920">
      <c r="A2920" s="13" t="n"/>
      <c r="B2920" s="5" t="n"/>
      <c r="C2920" s="5" t="n"/>
      <c r="D2920" s="5" t="n"/>
      <c r="E2920" s="5" t="n"/>
      <c r="F2920" s="6">
        <f>IF(C2920&amp;""="","",IFERROR(INDEX('الطلاب'!$B$6:$B$505,MATCH(C2920&amp;"",'الطلاب'!$A$6:$A$505,0))&amp;"","كود غير موجود"))</f>
        <v/>
      </c>
      <c r="G2920" s="6">
        <f>IF(OR(B2920&amp;""="",C2920&amp;""=""),"",IF(COUNTIFS('الطلاب'!$A$6:$A$505,C2920&amp;"",'الطلاب'!$D$6:$D$505,B2920&amp;"")=0,"الطالب غير مسجل في المجموعة",""))</f>
        <v/>
      </c>
    </row>
    <row r="2921">
      <c r="A2921" s="13" t="n"/>
      <c r="B2921" s="5" t="n"/>
      <c r="C2921" s="5" t="n"/>
      <c r="D2921" s="5" t="n"/>
      <c r="E2921" s="5" t="n"/>
      <c r="F2921" s="6">
        <f>IF(C2921&amp;""="","",IFERROR(INDEX('الطلاب'!$B$6:$B$505,MATCH(C2921&amp;"",'الطلاب'!$A$6:$A$505,0))&amp;"","كود غير موجود"))</f>
        <v/>
      </c>
      <c r="G2921" s="6">
        <f>IF(OR(B2921&amp;""="",C2921&amp;""=""),"",IF(COUNTIFS('الطلاب'!$A$6:$A$505,C2921&amp;"",'الطلاب'!$D$6:$D$505,B2921&amp;"")=0,"الطالب غير مسجل في المجموعة",""))</f>
        <v/>
      </c>
    </row>
    <row r="2922">
      <c r="A2922" s="13" t="n"/>
      <c r="B2922" s="5" t="n"/>
      <c r="C2922" s="5" t="n"/>
      <c r="D2922" s="5" t="n"/>
      <c r="E2922" s="5" t="n"/>
      <c r="F2922" s="6">
        <f>IF(C2922&amp;""="","",IFERROR(INDEX('الطلاب'!$B$6:$B$505,MATCH(C2922&amp;"",'الطلاب'!$A$6:$A$505,0))&amp;"","كود غير موجود"))</f>
        <v/>
      </c>
      <c r="G2922" s="6">
        <f>IF(OR(B2922&amp;""="",C2922&amp;""=""),"",IF(COUNTIFS('الطلاب'!$A$6:$A$505,C2922&amp;"",'الطلاب'!$D$6:$D$505,B2922&amp;"")=0,"الطالب غير مسجل في المجموعة",""))</f>
        <v/>
      </c>
    </row>
    <row r="2923">
      <c r="A2923" s="13" t="n"/>
      <c r="B2923" s="5" t="n"/>
      <c r="C2923" s="5" t="n"/>
      <c r="D2923" s="5" t="n"/>
      <c r="E2923" s="5" t="n"/>
      <c r="F2923" s="6">
        <f>IF(C2923&amp;""="","",IFERROR(INDEX('الطلاب'!$B$6:$B$505,MATCH(C2923&amp;"",'الطلاب'!$A$6:$A$505,0))&amp;"","كود غير موجود"))</f>
        <v/>
      </c>
      <c r="G2923" s="6">
        <f>IF(OR(B2923&amp;""="",C2923&amp;""=""),"",IF(COUNTIFS('الطلاب'!$A$6:$A$505,C2923&amp;"",'الطلاب'!$D$6:$D$505,B2923&amp;"")=0,"الطالب غير مسجل في المجموعة",""))</f>
        <v/>
      </c>
    </row>
    <row r="2924">
      <c r="A2924" s="13" t="n"/>
      <c r="B2924" s="5" t="n"/>
      <c r="C2924" s="5" t="n"/>
      <c r="D2924" s="5" t="n"/>
      <c r="E2924" s="5" t="n"/>
      <c r="F2924" s="6">
        <f>IF(C2924&amp;""="","",IFERROR(INDEX('الطلاب'!$B$6:$B$505,MATCH(C2924&amp;"",'الطلاب'!$A$6:$A$505,0))&amp;"","كود غير موجود"))</f>
        <v/>
      </c>
      <c r="G2924" s="6">
        <f>IF(OR(B2924&amp;""="",C2924&amp;""=""),"",IF(COUNTIFS('الطلاب'!$A$6:$A$505,C2924&amp;"",'الطلاب'!$D$6:$D$505,B2924&amp;"")=0,"الطالب غير مسجل في المجموعة",""))</f>
        <v/>
      </c>
    </row>
    <row r="2925">
      <c r="A2925" s="13" t="n"/>
      <c r="B2925" s="5" t="n"/>
      <c r="C2925" s="5" t="n"/>
      <c r="D2925" s="5" t="n"/>
      <c r="E2925" s="5" t="n"/>
      <c r="F2925" s="6">
        <f>IF(C2925&amp;""="","",IFERROR(INDEX('الطلاب'!$B$6:$B$505,MATCH(C2925&amp;"",'الطلاب'!$A$6:$A$505,0))&amp;"","كود غير موجود"))</f>
        <v/>
      </c>
      <c r="G2925" s="6">
        <f>IF(OR(B2925&amp;""="",C2925&amp;""=""),"",IF(COUNTIFS('الطلاب'!$A$6:$A$505,C2925&amp;"",'الطلاب'!$D$6:$D$505,B2925&amp;"")=0,"الطالب غير مسجل في المجموعة",""))</f>
        <v/>
      </c>
    </row>
    <row r="2926">
      <c r="A2926" s="13" t="n"/>
      <c r="B2926" s="5" t="n"/>
      <c r="C2926" s="5" t="n"/>
      <c r="D2926" s="5" t="n"/>
      <c r="E2926" s="5" t="n"/>
      <c r="F2926" s="6">
        <f>IF(C2926&amp;""="","",IFERROR(INDEX('الطلاب'!$B$6:$B$505,MATCH(C2926&amp;"",'الطلاب'!$A$6:$A$505,0))&amp;"","كود غير موجود"))</f>
        <v/>
      </c>
      <c r="G2926" s="6">
        <f>IF(OR(B2926&amp;""="",C2926&amp;""=""),"",IF(COUNTIFS('الطلاب'!$A$6:$A$505,C2926&amp;"",'الطلاب'!$D$6:$D$505,B2926&amp;"")=0,"الطالب غير مسجل في المجموعة",""))</f>
        <v/>
      </c>
    </row>
    <row r="2927">
      <c r="A2927" s="13" t="n"/>
      <c r="B2927" s="5" t="n"/>
      <c r="C2927" s="5" t="n"/>
      <c r="D2927" s="5" t="n"/>
      <c r="E2927" s="5" t="n"/>
      <c r="F2927" s="6">
        <f>IF(C2927&amp;""="","",IFERROR(INDEX('الطلاب'!$B$6:$B$505,MATCH(C2927&amp;"",'الطلاب'!$A$6:$A$505,0))&amp;"","كود غير موجود"))</f>
        <v/>
      </c>
      <c r="G2927" s="6">
        <f>IF(OR(B2927&amp;""="",C2927&amp;""=""),"",IF(COUNTIFS('الطلاب'!$A$6:$A$505,C2927&amp;"",'الطلاب'!$D$6:$D$505,B2927&amp;"")=0,"الطالب غير مسجل في المجموعة",""))</f>
        <v/>
      </c>
    </row>
    <row r="2928">
      <c r="A2928" s="13" t="n"/>
      <c r="B2928" s="5" t="n"/>
      <c r="C2928" s="5" t="n"/>
      <c r="D2928" s="5" t="n"/>
      <c r="E2928" s="5" t="n"/>
      <c r="F2928" s="6">
        <f>IF(C2928&amp;""="","",IFERROR(INDEX('الطلاب'!$B$6:$B$505,MATCH(C2928&amp;"",'الطلاب'!$A$6:$A$505,0))&amp;"","كود غير موجود"))</f>
        <v/>
      </c>
      <c r="G2928" s="6">
        <f>IF(OR(B2928&amp;""="",C2928&amp;""=""),"",IF(COUNTIFS('الطلاب'!$A$6:$A$505,C2928&amp;"",'الطلاب'!$D$6:$D$505,B2928&amp;"")=0,"الطالب غير مسجل في المجموعة",""))</f>
        <v/>
      </c>
    </row>
    <row r="2929">
      <c r="A2929" s="13" t="n"/>
      <c r="B2929" s="5" t="n"/>
      <c r="C2929" s="5" t="n"/>
      <c r="D2929" s="5" t="n"/>
      <c r="E2929" s="5" t="n"/>
      <c r="F2929" s="6">
        <f>IF(C2929&amp;""="","",IFERROR(INDEX('الطلاب'!$B$6:$B$505,MATCH(C2929&amp;"",'الطلاب'!$A$6:$A$505,0))&amp;"","كود غير موجود"))</f>
        <v/>
      </c>
      <c r="G2929" s="6">
        <f>IF(OR(B2929&amp;""="",C2929&amp;""=""),"",IF(COUNTIFS('الطلاب'!$A$6:$A$505,C2929&amp;"",'الطلاب'!$D$6:$D$505,B2929&amp;"")=0,"الطالب غير مسجل في المجموعة",""))</f>
        <v/>
      </c>
    </row>
    <row r="2930">
      <c r="A2930" s="13" t="n"/>
      <c r="B2930" s="5" t="n"/>
      <c r="C2930" s="5" t="n"/>
      <c r="D2930" s="5" t="n"/>
      <c r="E2930" s="5" t="n"/>
      <c r="F2930" s="6">
        <f>IF(C2930&amp;""="","",IFERROR(INDEX('الطلاب'!$B$6:$B$505,MATCH(C2930&amp;"",'الطلاب'!$A$6:$A$505,0))&amp;"","كود غير موجود"))</f>
        <v/>
      </c>
      <c r="G2930" s="6">
        <f>IF(OR(B2930&amp;""="",C2930&amp;""=""),"",IF(COUNTIFS('الطلاب'!$A$6:$A$505,C2930&amp;"",'الطلاب'!$D$6:$D$505,B2930&amp;"")=0,"الطالب غير مسجل في المجموعة",""))</f>
        <v/>
      </c>
    </row>
    <row r="2931">
      <c r="A2931" s="13" t="n"/>
      <c r="B2931" s="5" t="n"/>
      <c r="C2931" s="5" t="n"/>
      <c r="D2931" s="5" t="n"/>
      <c r="E2931" s="5" t="n"/>
      <c r="F2931" s="6">
        <f>IF(C2931&amp;""="","",IFERROR(INDEX('الطلاب'!$B$6:$B$505,MATCH(C2931&amp;"",'الطلاب'!$A$6:$A$505,0))&amp;"","كود غير موجود"))</f>
        <v/>
      </c>
      <c r="G2931" s="6">
        <f>IF(OR(B2931&amp;""="",C2931&amp;""=""),"",IF(COUNTIFS('الطلاب'!$A$6:$A$505,C2931&amp;"",'الطلاب'!$D$6:$D$505,B2931&amp;"")=0,"الطالب غير مسجل في المجموعة",""))</f>
        <v/>
      </c>
    </row>
    <row r="2932">
      <c r="A2932" s="13" t="n"/>
      <c r="B2932" s="5" t="n"/>
      <c r="C2932" s="5" t="n"/>
      <c r="D2932" s="5" t="n"/>
      <c r="E2932" s="5" t="n"/>
      <c r="F2932" s="6">
        <f>IF(C2932&amp;""="","",IFERROR(INDEX('الطلاب'!$B$6:$B$505,MATCH(C2932&amp;"",'الطلاب'!$A$6:$A$505,0))&amp;"","كود غير موجود"))</f>
        <v/>
      </c>
      <c r="G2932" s="6">
        <f>IF(OR(B2932&amp;""="",C2932&amp;""=""),"",IF(COUNTIFS('الطلاب'!$A$6:$A$505,C2932&amp;"",'الطلاب'!$D$6:$D$505,B2932&amp;"")=0,"الطالب غير مسجل في المجموعة",""))</f>
        <v/>
      </c>
    </row>
    <row r="2933">
      <c r="A2933" s="13" t="n"/>
      <c r="B2933" s="5" t="n"/>
      <c r="C2933" s="5" t="n"/>
      <c r="D2933" s="5" t="n"/>
      <c r="E2933" s="5" t="n"/>
      <c r="F2933" s="6">
        <f>IF(C2933&amp;""="","",IFERROR(INDEX('الطلاب'!$B$6:$B$505,MATCH(C2933&amp;"",'الطلاب'!$A$6:$A$505,0))&amp;"","كود غير موجود"))</f>
        <v/>
      </c>
      <c r="G2933" s="6">
        <f>IF(OR(B2933&amp;""="",C2933&amp;""=""),"",IF(COUNTIFS('الطلاب'!$A$6:$A$505,C2933&amp;"",'الطلاب'!$D$6:$D$505,B2933&amp;"")=0,"الطالب غير مسجل في المجموعة",""))</f>
        <v/>
      </c>
    </row>
    <row r="2934">
      <c r="A2934" s="13" t="n"/>
      <c r="B2934" s="5" t="n"/>
      <c r="C2934" s="5" t="n"/>
      <c r="D2934" s="5" t="n"/>
      <c r="E2934" s="5" t="n"/>
      <c r="F2934" s="6">
        <f>IF(C2934&amp;""="","",IFERROR(INDEX('الطلاب'!$B$6:$B$505,MATCH(C2934&amp;"",'الطلاب'!$A$6:$A$505,0))&amp;"","كود غير موجود"))</f>
        <v/>
      </c>
      <c r="G2934" s="6">
        <f>IF(OR(B2934&amp;""="",C2934&amp;""=""),"",IF(COUNTIFS('الطلاب'!$A$6:$A$505,C2934&amp;"",'الطلاب'!$D$6:$D$505,B2934&amp;"")=0,"الطالب غير مسجل في المجموعة",""))</f>
        <v/>
      </c>
    </row>
    <row r="2935">
      <c r="A2935" s="13" t="n"/>
      <c r="B2935" s="5" t="n"/>
      <c r="C2935" s="5" t="n"/>
      <c r="D2935" s="5" t="n"/>
      <c r="E2935" s="5" t="n"/>
      <c r="F2935" s="6">
        <f>IF(C2935&amp;""="","",IFERROR(INDEX('الطلاب'!$B$6:$B$505,MATCH(C2935&amp;"",'الطلاب'!$A$6:$A$505,0))&amp;"","كود غير موجود"))</f>
        <v/>
      </c>
      <c r="G2935" s="6">
        <f>IF(OR(B2935&amp;""="",C2935&amp;""=""),"",IF(COUNTIFS('الطلاب'!$A$6:$A$505,C2935&amp;"",'الطلاب'!$D$6:$D$505,B2935&amp;"")=0,"الطالب غير مسجل في المجموعة",""))</f>
        <v/>
      </c>
    </row>
    <row r="2936">
      <c r="A2936" s="13" t="n"/>
      <c r="B2936" s="5" t="n"/>
      <c r="C2936" s="5" t="n"/>
      <c r="D2936" s="5" t="n"/>
      <c r="E2936" s="5" t="n"/>
      <c r="F2936" s="6">
        <f>IF(C2936&amp;""="","",IFERROR(INDEX('الطلاب'!$B$6:$B$505,MATCH(C2936&amp;"",'الطلاب'!$A$6:$A$505,0))&amp;"","كود غير موجود"))</f>
        <v/>
      </c>
      <c r="G2936" s="6">
        <f>IF(OR(B2936&amp;""="",C2936&amp;""=""),"",IF(COUNTIFS('الطلاب'!$A$6:$A$505,C2936&amp;"",'الطلاب'!$D$6:$D$505,B2936&amp;"")=0,"الطالب غير مسجل في المجموعة",""))</f>
        <v/>
      </c>
    </row>
    <row r="2937">
      <c r="A2937" s="13" t="n"/>
      <c r="B2937" s="5" t="n"/>
      <c r="C2937" s="5" t="n"/>
      <c r="D2937" s="5" t="n"/>
      <c r="E2937" s="5" t="n"/>
      <c r="F2937" s="6">
        <f>IF(C2937&amp;""="","",IFERROR(INDEX('الطلاب'!$B$6:$B$505,MATCH(C2937&amp;"",'الطلاب'!$A$6:$A$505,0))&amp;"","كود غير موجود"))</f>
        <v/>
      </c>
      <c r="G2937" s="6">
        <f>IF(OR(B2937&amp;""="",C2937&amp;""=""),"",IF(COUNTIFS('الطلاب'!$A$6:$A$505,C2937&amp;"",'الطلاب'!$D$6:$D$505,B2937&amp;"")=0,"الطالب غير مسجل في المجموعة",""))</f>
        <v/>
      </c>
    </row>
    <row r="2938">
      <c r="A2938" s="13" t="n"/>
      <c r="B2938" s="5" t="n"/>
      <c r="C2938" s="5" t="n"/>
      <c r="D2938" s="5" t="n"/>
      <c r="E2938" s="5" t="n"/>
      <c r="F2938" s="6">
        <f>IF(C2938&amp;""="","",IFERROR(INDEX('الطلاب'!$B$6:$B$505,MATCH(C2938&amp;"",'الطلاب'!$A$6:$A$505,0))&amp;"","كود غير موجود"))</f>
        <v/>
      </c>
      <c r="G2938" s="6">
        <f>IF(OR(B2938&amp;""="",C2938&amp;""=""),"",IF(COUNTIFS('الطلاب'!$A$6:$A$505,C2938&amp;"",'الطلاب'!$D$6:$D$505,B2938&amp;"")=0,"الطالب غير مسجل في المجموعة",""))</f>
        <v/>
      </c>
    </row>
    <row r="2939">
      <c r="A2939" s="13" t="n"/>
      <c r="B2939" s="5" t="n"/>
      <c r="C2939" s="5" t="n"/>
      <c r="D2939" s="5" t="n"/>
      <c r="E2939" s="5" t="n"/>
      <c r="F2939" s="6">
        <f>IF(C2939&amp;""="","",IFERROR(INDEX('الطلاب'!$B$6:$B$505,MATCH(C2939&amp;"",'الطلاب'!$A$6:$A$505,0))&amp;"","كود غير موجود"))</f>
        <v/>
      </c>
      <c r="G2939" s="6">
        <f>IF(OR(B2939&amp;""="",C2939&amp;""=""),"",IF(COUNTIFS('الطلاب'!$A$6:$A$505,C2939&amp;"",'الطلاب'!$D$6:$D$505,B2939&amp;"")=0,"الطالب غير مسجل في المجموعة",""))</f>
        <v/>
      </c>
    </row>
    <row r="2940">
      <c r="A2940" s="13" t="n"/>
      <c r="B2940" s="5" t="n"/>
      <c r="C2940" s="5" t="n"/>
      <c r="D2940" s="5" t="n"/>
      <c r="E2940" s="5" t="n"/>
      <c r="F2940" s="6">
        <f>IF(C2940&amp;""="","",IFERROR(INDEX('الطلاب'!$B$6:$B$505,MATCH(C2940&amp;"",'الطلاب'!$A$6:$A$505,0))&amp;"","كود غير موجود"))</f>
        <v/>
      </c>
      <c r="G2940" s="6">
        <f>IF(OR(B2940&amp;""="",C2940&amp;""=""),"",IF(COUNTIFS('الطلاب'!$A$6:$A$505,C2940&amp;"",'الطلاب'!$D$6:$D$505,B2940&amp;"")=0,"الطالب غير مسجل في المجموعة",""))</f>
        <v/>
      </c>
    </row>
    <row r="2941">
      <c r="A2941" s="13" t="n"/>
      <c r="B2941" s="5" t="n"/>
      <c r="C2941" s="5" t="n"/>
      <c r="D2941" s="5" t="n"/>
      <c r="E2941" s="5" t="n"/>
      <c r="F2941" s="6">
        <f>IF(C2941&amp;""="","",IFERROR(INDEX('الطلاب'!$B$6:$B$505,MATCH(C2941&amp;"",'الطلاب'!$A$6:$A$505,0))&amp;"","كود غير موجود"))</f>
        <v/>
      </c>
      <c r="G2941" s="6">
        <f>IF(OR(B2941&amp;""="",C2941&amp;""=""),"",IF(COUNTIFS('الطلاب'!$A$6:$A$505,C2941&amp;"",'الطلاب'!$D$6:$D$505,B2941&amp;"")=0,"الطالب غير مسجل في المجموعة",""))</f>
        <v/>
      </c>
    </row>
    <row r="2942">
      <c r="A2942" s="13" t="n"/>
      <c r="B2942" s="5" t="n"/>
      <c r="C2942" s="5" t="n"/>
      <c r="D2942" s="5" t="n"/>
      <c r="E2942" s="5" t="n"/>
      <c r="F2942" s="6">
        <f>IF(C2942&amp;""="","",IFERROR(INDEX('الطلاب'!$B$6:$B$505,MATCH(C2942&amp;"",'الطلاب'!$A$6:$A$505,0))&amp;"","كود غير موجود"))</f>
        <v/>
      </c>
      <c r="G2942" s="6">
        <f>IF(OR(B2942&amp;""="",C2942&amp;""=""),"",IF(COUNTIFS('الطلاب'!$A$6:$A$505,C2942&amp;"",'الطلاب'!$D$6:$D$505,B2942&amp;"")=0,"الطالب غير مسجل في المجموعة",""))</f>
        <v/>
      </c>
    </row>
    <row r="2943">
      <c r="A2943" s="13" t="n"/>
      <c r="B2943" s="5" t="n"/>
      <c r="C2943" s="5" t="n"/>
      <c r="D2943" s="5" t="n"/>
      <c r="E2943" s="5" t="n"/>
      <c r="F2943" s="6">
        <f>IF(C2943&amp;""="","",IFERROR(INDEX('الطلاب'!$B$6:$B$505,MATCH(C2943&amp;"",'الطلاب'!$A$6:$A$505,0))&amp;"","كود غير موجود"))</f>
        <v/>
      </c>
      <c r="G2943" s="6">
        <f>IF(OR(B2943&amp;""="",C2943&amp;""=""),"",IF(COUNTIFS('الطلاب'!$A$6:$A$505,C2943&amp;"",'الطلاب'!$D$6:$D$505,B2943&amp;"")=0,"الطالب غير مسجل في المجموعة",""))</f>
        <v/>
      </c>
    </row>
    <row r="2944">
      <c r="A2944" s="13" t="n"/>
      <c r="B2944" s="5" t="n"/>
      <c r="C2944" s="5" t="n"/>
      <c r="D2944" s="5" t="n"/>
      <c r="E2944" s="5" t="n"/>
      <c r="F2944" s="6">
        <f>IF(C2944&amp;""="","",IFERROR(INDEX('الطلاب'!$B$6:$B$505,MATCH(C2944&amp;"",'الطلاب'!$A$6:$A$505,0))&amp;"","كود غير موجود"))</f>
        <v/>
      </c>
      <c r="G2944" s="6">
        <f>IF(OR(B2944&amp;""="",C2944&amp;""=""),"",IF(COUNTIFS('الطلاب'!$A$6:$A$505,C2944&amp;"",'الطلاب'!$D$6:$D$505,B2944&amp;"")=0,"الطالب غير مسجل في المجموعة",""))</f>
        <v/>
      </c>
    </row>
    <row r="2945">
      <c r="A2945" s="13" t="n"/>
      <c r="B2945" s="5" t="n"/>
      <c r="C2945" s="5" t="n"/>
      <c r="D2945" s="5" t="n"/>
      <c r="E2945" s="5" t="n"/>
      <c r="F2945" s="6">
        <f>IF(C2945&amp;""="","",IFERROR(INDEX('الطلاب'!$B$6:$B$505,MATCH(C2945&amp;"",'الطلاب'!$A$6:$A$505,0))&amp;"","كود غير موجود"))</f>
        <v/>
      </c>
      <c r="G2945" s="6">
        <f>IF(OR(B2945&amp;""="",C2945&amp;""=""),"",IF(COUNTIFS('الطلاب'!$A$6:$A$505,C2945&amp;"",'الطلاب'!$D$6:$D$505,B2945&amp;"")=0,"الطالب غير مسجل في المجموعة",""))</f>
        <v/>
      </c>
    </row>
    <row r="2946">
      <c r="A2946" s="13" t="n"/>
      <c r="B2946" s="5" t="n"/>
      <c r="C2946" s="5" t="n"/>
      <c r="D2946" s="5" t="n"/>
      <c r="E2946" s="5" t="n"/>
      <c r="F2946" s="6">
        <f>IF(C2946&amp;""="","",IFERROR(INDEX('الطلاب'!$B$6:$B$505,MATCH(C2946&amp;"",'الطلاب'!$A$6:$A$505,0))&amp;"","كود غير موجود"))</f>
        <v/>
      </c>
      <c r="G2946" s="6">
        <f>IF(OR(B2946&amp;""="",C2946&amp;""=""),"",IF(COUNTIFS('الطلاب'!$A$6:$A$505,C2946&amp;"",'الطلاب'!$D$6:$D$505,B2946&amp;"")=0,"الطالب غير مسجل في المجموعة",""))</f>
        <v/>
      </c>
    </row>
    <row r="2947">
      <c r="A2947" s="13" t="n"/>
      <c r="B2947" s="5" t="n"/>
      <c r="C2947" s="5" t="n"/>
      <c r="D2947" s="5" t="n"/>
      <c r="E2947" s="5" t="n"/>
      <c r="F2947" s="6">
        <f>IF(C2947&amp;""="","",IFERROR(INDEX('الطلاب'!$B$6:$B$505,MATCH(C2947&amp;"",'الطلاب'!$A$6:$A$505,0))&amp;"","كود غير موجود"))</f>
        <v/>
      </c>
      <c r="G2947" s="6">
        <f>IF(OR(B2947&amp;""="",C2947&amp;""=""),"",IF(COUNTIFS('الطلاب'!$A$6:$A$505,C2947&amp;"",'الطلاب'!$D$6:$D$505,B2947&amp;"")=0,"الطالب غير مسجل في المجموعة",""))</f>
        <v/>
      </c>
    </row>
    <row r="2948">
      <c r="A2948" s="13" t="n"/>
      <c r="B2948" s="5" t="n"/>
      <c r="C2948" s="5" t="n"/>
      <c r="D2948" s="5" t="n"/>
      <c r="E2948" s="5" t="n"/>
      <c r="F2948" s="6">
        <f>IF(C2948&amp;""="","",IFERROR(INDEX('الطلاب'!$B$6:$B$505,MATCH(C2948&amp;"",'الطلاب'!$A$6:$A$505,0))&amp;"","كود غير موجود"))</f>
        <v/>
      </c>
      <c r="G2948" s="6">
        <f>IF(OR(B2948&amp;""="",C2948&amp;""=""),"",IF(COUNTIFS('الطلاب'!$A$6:$A$505,C2948&amp;"",'الطلاب'!$D$6:$D$505,B2948&amp;"")=0,"الطالب غير مسجل في المجموعة",""))</f>
        <v/>
      </c>
    </row>
    <row r="2949">
      <c r="A2949" s="13" t="n"/>
      <c r="B2949" s="5" t="n"/>
      <c r="C2949" s="5" t="n"/>
      <c r="D2949" s="5" t="n"/>
      <c r="E2949" s="5" t="n"/>
      <c r="F2949" s="6">
        <f>IF(C2949&amp;""="","",IFERROR(INDEX('الطلاب'!$B$6:$B$505,MATCH(C2949&amp;"",'الطلاب'!$A$6:$A$505,0))&amp;"","كود غير موجود"))</f>
        <v/>
      </c>
      <c r="G2949" s="6">
        <f>IF(OR(B2949&amp;""="",C2949&amp;""=""),"",IF(COUNTIFS('الطلاب'!$A$6:$A$505,C2949&amp;"",'الطلاب'!$D$6:$D$505,B2949&amp;"")=0,"الطالب غير مسجل في المجموعة",""))</f>
        <v/>
      </c>
    </row>
    <row r="2950">
      <c r="A2950" s="13" t="n"/>
      <c r="B2950" s="5" t="n"/>
      <c r="C2950" s="5" t="n"/>
      <c r="D2950" s="5" t="n"/>
      <c r="E2950" s="5" t="n"/>
      <c r="F2950" s="6">
        <f>IF(C2950&amp;""="","",IFERROR(INDEX('الطلاب'!$B$6:$B$505,MATCH(C2950&amp;"",'الطلاب'!$A$6:$A$505,0))&amp;"","كود غير موجود"))</f>
        <v/>
      </c>
      <c r="G2950" s="6">
        <f>IF(OR(B2950&amp;""="",C2950&amp;""=""),"",IF(COUNTIFS('الطلاب'!$A$6:$A$505,C2950&amp;"",'الطلاب'!$D$6:$D$505,B2950&amp;"")=0,"الطالب غير مسجل في المجموعة",""))</f>
        <v/>
      </c>
    </row>
    <row r="2951">
      <c r="A2951" s="13" t="n"/>
      <c r="B2951" s="5" t="n"/>
      <c r="C2951" s="5" t="n"/>
      <c r="D2951" s="5" t="n"/>
      <c r="E2951" s="5" t="n"/>
      <c r="F2951" s="6">
        <f>IF(C2951&amp;""="","",IFERROR(INDEX('الطلاب'!$B$6:$B$505,MATCH(C2951&amp;"",'الطلاب'!$A$6:$A$505,0))&amp;"","كود غير موجود"))</f>
        <v/>
      </c>
      <c r="G2951" s="6">
        <f>IF(OR(B2951&amp;""="",C2951&amp;""=""),"",IF(COUNTIFS('الطلاب'!$A$6:$A$505,C2951&amp;"",'الطلاب'!$D$6:$D$505,B2951&amp;"")=0,"الطالب غير مسجل في المجموعة",""))</f>
        <v/>
      </c>
    </row>
    <row r="2952">
      <c r="A2952" s="13" t="n"/>
      <c r="B2952" s="5" t="n"/>
      <c r="C2952" s="5" t="n"/>
      <c r="D2952" s="5" t="n"/>
      <c r="E2952" s="5" t="n"/>
      <c r="F2952" s="6">
        <f>IF(C2952&amp;""="","",IFERROR(INDEX('الطلاب'!$B$6:$B$505,MATCH(C2952&amp;"",'الطلاب'!$A$6:$A$505,0))&amp;"","كود غير موجود"))</f>
        <v/>
      </c>
      <c r="G2952" s="6">
        <f>IF(OR(B2952&amp;""="",C2952&amp;""=""),"",IF(COUNTIFS('الطلاب'!$A$6:$A$505,C2952&amp;"",'الطلاب'!$D$6:$D$505,B2952&amp;"")=0,"الطالب غير مسجل في المجموعة",""))</f>
        <v/>
      </c>
    </row>
    <row r="2953">
      <c r="A2953" s="13" t="n"/>
      <c r="B2953" s="5" t="n"/>
      <c r="C2953" s="5" t="n"/>
      <c r="D2953" s="5" t="n"/>
      <c r="E2953" s="5" t="n"/>
      <c r="F2953" s="6">
        <f>IF(C2953&amp;""="","",IFERROR(INDEX('الطلاب'!$B$6:$B$505,MATCH(C2953&amp;"",'الطلاب'!$A$6:$A$505,0))&amp;"","كود غير موجود"))</f>
        <v/>
      </c>
      <c r="G2953" s="6">
        <f>IF(OR(B2953&amp;""="",C2953&amp;""=""),"",IF(COUNTIFS('الطلاب'!$A$6:$A$505,C2953&amp;"",'الطلاب'!$D$6:$D$505,B2953&amp;"")=0,"الطالب غير مسجل في المجموعة",""))</f>
        <v/>
      </c>
    </row>
    <row r="2954">
      <c r="A2954" s="13" t="n"/>
      <c r="B2954" s="5" t="n"/>
      <c r="C2954" s="5" t="n"/>
      <c r="D2954" s="5" t="n"/>
      <c r="E2954" s="5" t="n"/>
      <c r="F2954" s="6">
        <f>IF(C2954&amp;""="","",IFERROR(INDEX('الطلاب'!$B$6:$B$505,MATCH(C2954&amp;"",'الطلاب'!$A$6:$A$505,0))&amp;"","كود غير موجود"))</f>
        <v/>
      </c>
      <c r="G2954" s="6">
        <f>IF(OR(B2954&amp;""="",C2954&amp;""=""),"",IF(COUNTIFS('الطلاب'!$A$6:$A$505,C2954&amp;"",'الطلاب'!$D$6:$D$505,B2954&amp;"")=0,"الطالب غير مسجل في المجموعة",""))</f>
        <v/>
      </c>
    </row>
    <row r="2955">
      <c r="A2955" s="13" t="n"/>
      <c r="B2955" s="5" t="n"/>
      <c r="C2955" s="5" t="n"/>
      <c r="D2955" s="5" t="n"/>
      <c r="E2955" s="5" t="n"/>
      <c r="F2955" s="6">
        <f>IF(C2955&amp;""="","",IFERROR(INDEX('الطلاب'!$B$6:$B$505,MATCH(C2955&amp;"",'الطلاب'!$A$6:$A$505,0))&amp;"","كود غير موجود"))</f>
        <v/>
      </c>
      <c r="G2955" s="6">
        <f>IF(OR(B2955&amp;""="",C2955&amp;""=""),"",IF(COUNTIFS('الطلاب'!$A$6:$A$505,C2955&amp;"",'الطلاب'!$D$6:$D$505,B2955&amp;"")=0,"الطالب غير مسجل في المجموعة",""))</f>
        <v/>
      </c>
    </row>
    <row r="2956">
      <c r="A2956" s="13" t="n"/>
      <c r="B2956" s="5" t="n"/>
      <c r="C2956" s="5" t="n"/>
      <c r="D2956" s="5" t="n"/>
      <c r="E2956" s="5" t="n"/>
      <c r="F2956" s="6">
        <f>IF(C2956&amp;""="","",IFERROR(INDEX('الطلاب'!$B$6:$B$505,MATCH(C2956&amp;"",'الطلاب'!$A$6:$A$505,0))&amp;"","كود غير موجود"))</f>
        <v/>
      </c>
      <c r="G2956" s="6">
        <f>IF(OR(B2956&amp;""="",C2956&amp;""=""),"",IF(COUNTIFS('الطلاب'!$A$6:$A$505,C2956&amp;"",'الطلاب'!$D$6:$D$505,B2956&amp;"")=0,"الطالب غير مسجل في المجموعة",""))</f>
        <v/>
      </c>
    </row>
    <row r="2957">
      <c r="A2957" s="13" t="n"/>
      <c r="B2957" s="5" t="n"/>
      <c r="C2957" s="5" t="n"/>
      <c r="D2957" s="5" t="n"/>
      <c r="E2957" s="5" t="n"/>
      <c r="F2957" s="6">
        <f>IF(C2957&amp;""="","",IFERROR(INDEX('الطلاب'!$B$6:$B$505,MATCH(C2957&amp;"",'الطلاب'!$A$6:$A$505,0))&amp;"","كود غير موجود"))</f>
        <v/>
      </c>
      <c r="G2957" s="6">
        <f>IF(OR(B2957&amp;""="",C2957&amp;""=""),"",IF(COUNTIFS('الطلاب'!$A$6:$A$505,C2957&amp;"",'الطلاب'!$D$6:$D$505,B2957&amp;"")=0,"الطالب غير مسجل في المجموعة",""))</f>
        <v/>
      </c>
    </row>
    <row r="2958">
      <c r="A2958" s="13" t="n"/>
      <c r="B2958" s="5" t="n"/>
      <c r="C2958" s="5" t="n"/>
      <c r="D2958" s="5" t="n"/>
      <c r="E2958" s="5" t="n"/>
      <c r="F2958" s="6">
        <f>IF(C2958&amp;""="","",IFERROR(INDEX('الطلاب'!$B$6:$B$505,MATCH(C2958&amp;"",'الطلاب'!$A$6:$A$505,0))&amp;"","كود غير موجود"))</f>
        <v/>
      </c>
      <c r="G2958" s="6">
        <f>IF(OR(B2958&amp;""="",C2958&amp;""=""),"",IF(COUNTIFS('الطلاب'!$A$6:$A$505,C2958&amp;"",'الطلاب'!$D$6:$D$505,B2958&amp;"")=0,"الطالب غير مسجل في المجموعة",""))</f>
        <v/>
      </c>
    </row>
    <row r="2959">
      <c r="A2959" s="13" t="n"/>
      <c r="B2959" s="5" t="n"/>
      <c r="C2959" s="5" t="n"/>
      <c r="D2959" s="5" t="n"/>
      <c r="E2959" s="5" t="n"/>
      <c r="F2959" s="6">
        <f>IF(C2959&amp;""="","",IFERROR(INDEX('الطلاب'!$B$6:$B$505,MATCH(C2959&amp;"",'الطلاب'!$A$6:$A$505,0))&amp;"","كود غير موجود"))</f>
        <v/>
      </c>
      <c r="G2959" s="6">
        <f>IF(OR(B2959&amp;""="",C2959&amp;""=""),"",IF(COUNTIFS('الطلاب'!$A$6:$A$505,C2959&amp;"",'الطلاب'!$D$6:$D$505,B2959&amp;"")=0,"الطالب غير مسجل في المجموعة",""))</f>
        <v/>
      </c>
    </row>
    <row r="2960">
      <c r="A2960" s="13" t="n"/>
      <c r="B2960" s="5" t="n"/>
      <c r="C2960" s="5" t="n"/>
      <c r="D2960" s="5" t="n"/>
      <c r="E2960" s="5" t="n"/>
      <c r="F2960" s="6">
        <f>IF(C2960&amp;""="","",IFERROR(INDEX('الطلاب'!$B$6:$B$505,MATCH(C2960&amp;"",'الطلاب'!$A$6:$A$505,0))&amp;"","كود غير موجود"))</f>
        <v/>
      </c>
      <c r="G2960" s="6">
        <f>IF(OR(B2960&amp;""="",C2960&amp;""=""),"",IF(COUNTIFS('الطلاب'!$A$6:$A$505,C2960&amp;"",'الطلاب'!$D$6:$D$505,B2960&amp;"")=0,"الطالب غير مسجل في المجموعة",""))</f>
        <v/>
      </c>
    </row>
    <row r="2961">
      <c r="A2961" s="13" t="n"/>
      <c r="B2961" s="5" t="n"/>
      <c r="C2961" s="5" t="n"/>
      <c r="D2961" s="5" t="n"/>
      <c r="E2961" s="5" t="n"/>
      <c r="F2961" s="6">
        <f>IF(C2961&amp;""="","",IFERROR(INDEX('الطلاب'!$B$6:$B$505,MATCH(C2961&amp;"",'الطلاب'!$A$6:$A$505,0))&amp;"","كود غير موجود"))</f>
        <v/>
      </c>
      <c r="G2961" s="6">
        <f>IF(OR(B2961&amp;""="",C2961&amp;""=""),"",IF(COUNTIFS('الطلاب'!$A$6:$A$505,C2961&amp;"",'الطلاب'!$D$6:$D$505,B2961&amp;"")=0,"الطالب غير مسجل في المجموعة",""))</f>
        <v/>
      </c>
    </row>
    <row r="2962">
      <c r="A2962" s="13" t="n"/>
      <c r="B2962" s="5" t="n"/>
      <c r="C2962" s="5" t="n"/>
      <c r="D2962" s="5" t="n"/>
      <c r="E2962" s="5" t="n"/>
      <c r="F2962" s="6">
        <f>IF(C2962&amp;""="","",IFERROR(INDEX('الطلاب'!$B$6:$B$505,MATCH(C2962&amp;"",'الطلاب'!$A$6:$A$505,0))&amp;"","كود غير موجود"))</f>
        <v/>
      </c>
      <c r="G2962" s="6">
        <f>IF(OR(B2962&amp;""="",C2962&amp;""=""),"",IF(COUNTIFS('الطلاب'!$A$6:$A$505,C2962&amp;"",'الطلاب'!$D$6:$D$505,B2962&amp;"")=0,"الطالب غير مسجل في المجموعة",""))</f>
        <v/>
      </c>
    </row>
    <row r="2963">
      <c r="A2963" s="13" t="n"/>
      <c r="B2963" s="5" t="n"/>
      <c r="C2963" s="5" t="n"/>
      <c r="D2963" s="5" t="n"/>
      <c r="E2963" s="5" t="n"/>
      <c r="F2963" s="6">
        <f>IF(C2963&amp;""="","",IFERROR(INDEX('الطلاب'!$B$6:$B$505,MATCH(C2963&amp;"",'الطلاب'!$A$6:$A$505,0))&amp;"","كود غير موجود"))</f>
        <v/>
      </c>
      <c r="G2963" s="6">
        <f>IF(OR(B2963&amp;""="",C2963&amp;""=""),"",IF(COUNTIFS('الطلاب'!$A$6:$A$505,C2963&amp;"",'الطلاب'!$D$6:$D$505,B2963&amp;"")=0,"الطالب غير مسجل في المجموعة",""))</f>
        <v/>
      </c>
    </row>
    <row r="2964">
      <c r="A2964" s="13" t="n"/>
      <c r="B2964" s="5" t="n"/>
      <c r="C2964" s="5" t="n"/>
      <c r="D2964" s="5" t="n"/>
      <c r="E2964" s="5" t="n"/>
      <c r="F2964" s="6">
        <f>IF(C2964&amp;""="","",IFERROR(INDEX('الطلاب'!$B$6:$B$505,MATCH(C2964&amp;"",'الطلاب'!$A$6:$A$505,0))&amp;"","كود غير موجود"))</f>
        <v/>
      </c>
      <c r="G2964" s="6">
        <f>IF(OR(B2964&amp;""="",C2964&amp;""=""),"",IF(COUNTIFS('الطلاب'!$A$6:$A$505,C2964&amp;"",'الطلاب'!$D$6:$D$505,B2964&amp;"")=0,"الطالب غير مسجل في المجموعة",""))</f>
        <v/>
      </c>
    </row>
    <row r="2965">
      <c r="A2965" s="13" t="n"/>
      <c r="B2965" s="5" t="n"/>
      <c r="C2965" s="5" t="n"/>
      <c r="D2965" s="5" t="n"/>
      <c r="E2965" s="5" t="n"/>
      <c r="F2965" s="6">
        <f>IF(C2965&amp;""="","",IFERROR(INDEX('الطلاب'!$B$6:$B$505,MATCH(C2965&amp;"",'الطلاب'!$A$6:$A$505,0))&amp;"","كود غير موجود"))</f>
        <v/>
      </c>
      <c r="G2965" s="6">
        <f>IF(OR(B2965&amp;""="",C2965&amp;""=""),"",IF(COUNTIFS('الطلاب'!$A$6:$A$505,C2965&amp;"",'الطلاب'!$D$6:$D$505,B2965&amp;"")=0,"الطالب غير مسجل في المجموعة",""))</f>
        <v/>
      </c>
    </row>
    <row r="2966">
      <c r="A2966" s="13" t="n"/>
      <c r="B2966" s="5" t="n"/>
      <c r="C2966" s="5" t="n"/>
      <c r="D2966" s="5" t="n"/>
      <c r="E2966" s="5" t="n"/>
      <c r="F2966" s="6">
        <f>IF(C2966&amp;""="","",IFERROR(INDEX('الطلاب'!$B$6:$B$505,MATCH(C2966&amp;"",'الطلاب'!$A$6:$A$505,0))&amp;"","كود غير موجود"))</f>
        <v/>
      </c>
      <c r="G2966" s="6">
        <f>IF(OR(B2966&amp;""="",C2966&amp;""=""),"",IF(COUNTIFS('الطلاب'!$A$6:$A$505,C2966&amp;"",'الطلاب'!$D$6:$D$505,B2966&amp;"")=0,"الطالب غير مسجل في المجموعة",""))</f>
        <v/>
      </c>
    </row>
    <row r="2967">
      <c r="A2967" s="13" t="n"/>
      <c r="B2967" s="5" t="n"/>
      <c r="C2967" s="5" t="n"/>
      <c r="D2967" s="5" t="n"/>
      <c r="E2967" s="5" t="n"/>
      <c r="F2967" s="6">
        <f>IF(C2967&amp;""="","",IFERROR(INDEX('الطلاب'!$B$6:$B$505,MATCH(C2967&amp;"",'الطلاب'!$A$6:$A$505,0))&amp;"","كود غير موجود"))</f>
        <v/>
      </c>
      <c r="G2967" s="6">
        <f>IF(OR(B2967&amp;""="",C2967&amp;""=""),"",IF(COUNTIFS('الطلاب'!$A$6:$A$505,C2967&amp;"",'الطلاب'!$D$6:$D$505,B2967&amp;"")=0,"الطالب غير مسجل في المجموعة",""))</f>
        <v/>
      </c>
    </row>
    <row r="2968">
      <c r="A2968" s="13" t="n"/>
      <c r="B2968" s="5" t="n"/>
      <c r="C2968" s="5" t="n"/>
      <c r="D2968" s="5" t="n"/>
      <c r="E2968" s="5" t="n"/>
      <c r="F2968" s="6">
        <f>IF(C2968&amp;""="","",IFERROR(INDEX('الطلاب'!$B$6:$B$505,MATCH(C2968&amp;"",'الطلاب'!$A$6:$A$505,0))&amp;"","كود غير موجود"))</f>
        <v/>
      </c>
      <c r="G2968" s="6">
        <f>IF(OR(B2968&amp;""="",C2968&amp;""=""),"",IF(COUNTIFS('الطلاب'!$A$6:$A$505,C2968&amp;"",'الطلاب'!$D$6:$D$505,B2968&amp;"")=0,"الطالب غير مسجل في المجموعة",""))</f>
        <v/>
      </c>
    </row>
    <row r="2969">
      <c r="A2969" s="13" t="n"/>
      <c r="B2969" s="5" t="n"/>
      <c r="C2969" s="5" t="n"/>
      <c r="D2969" s="5" t="n"/>
      <c r="E2969" s="5" t="n"/>
      <c r="F2969" s="6">
        <f>IF(C2969&amp;""="","",IFERROR(INDEX('الطلاب'!$B$6:$B$505,MATCH(C2969&amp;"",'الطلاب'!$A$6:$A$505,0))&amp;"","كود غير موجود"))</f>
        <v/>
      </c>
      <c r="G2969" s="6">
        <f>IF(OR(B2969&amp;""="",C2969&amp;""=""),"",IF(COUNTIFS('الطلاب'!$A$6:$A$505,C2969&amp;"",'الطلاب'!$D$6:$D$505,B2969&amp;"")=0,"الطالب غير مسجل في المجموعة",""))</f>
        <v/>
      </c>
    </row>
    <row r="2970">
      <c r="A2970" s="13" t="n"/>
      <c r="B2970" s="5" t="n"/>
      <c r="C2970" s="5" t="n"/>
      <c r="D2970" s="5" t="n"/>
      <c r="E2970" s="5" t="n"/>
      <c r="F2970" s="6">
        <f>IF(C2970&amp;""="","",IFERROR(INDEX('الطلاب'!$B$6:$B$505,MATCH(C2970&amp;"",'الطلاب'!$A$6:$A$505,0))&amp;"","كود غير موجود"))</f>
        <v/>
      </c>
      <c r="G2970" s="6">
        <f>IF(OR(B2970&amp;""="",C2970&amp;""=""),"",IF(COUNTIFS('الطلاب'!$A$6:$A$505,C2970&amp;"",'الطلاب'!$D$6:$D$505,B2970&amp;"")=0,"الطالب غير مسجل في المجموعة",""))</f>
        <v/>
      </c>
    </row>
    <row r="2971">
      <c r="A2971" s="13" t="n"/>
      <c r="B2971" s="5" t="n"/>
      <c r="C2971" s="5" t="n"/>
      <c r="D2971" s="5" t="n"/>
      <c r="E2971" s="5" t="n"/>
      <c r="F2971" s="6">
        <f>IF(C2971&amp;""="","",IFERROR(INDEX('الطلاب'!$B$6:$B$505,MATCH(C2971&amp;"",'الطلاب'!$A$6:$A$505,0))&amp;"","كود غير موجود"))</f>
        <v/>
      </c>
      <c r="G2971" s="6">
        <f>IF(OR(B2971&amp;""="",C2971&amp;""=""),"",IF(COUNTIFS('الطلاب'!$A$6:$A$505,C2971&amp;"",'الطلاب'!$D$6:$D$505,B2971&amp;"")=0,"الطالب غير مسجل في المجموعة",""))</f>
        <v/>
      </c>
    </row>
    <row r="2972">
      <c r="A2972" s="13" t="n"/>
      <c r="B2972" s="5" t="n"/>
      <c r="C2972" s="5" t="n"/>
      <c r="D2972" s="5" t="n"/>
      <c r="E2972" s="5" t="n"/>
      <c r="F2972" s="6">
        <f>IF(C2972&amp;""="","",IFERROR(INDEX('الطلاب'!$B$6:$B$505,MATCH(C2972&amp;"",'الطلاب'!$A$6:$A$505,0))&amp;"","كود غير موجود"))</f>
        <v/>
      </c>
      <c r="G2972" s="6">
        <f>IF(OR(B2972&amp;""="",C2972&amp;""=""),"",IF(COUNTIFS('الطلاب'!$A$6:$A$505,C2972&amp;"",'الطلاب'!$D$6:$D$505,B2972&amp;"")=0,"الطالب غير مسجل في المجموعة",""))</f>
        <v/>
      </c>
    </row>
    <row r="2973">
      <c r="A2973" s="13" t="n"/>
      <c r="B2973" s="5" t="n"/>
      <c r="C2973" s="5" t="n"/>
      <c r="D2973" s="5" t="n"/>
      <c r="E2973" s="5" t="n"/>
      <c r="F2973" s="6">
        <f>IF(C2973&amp;""="","",IFERROR(INDEX('الطلاب'!$B$6:$B$505,MATCH(C2973&amp;"",'الطلاب'!$A$6:$A$505,0))&amp;"","كود غير موجود"))</f>
        <v/>
      </c>
      <c r="G2973" s="6">
        <f>IF(OR(B2973&amp;""="",C2973&amp;""=""),"",IF(COUNTIFS('الطلاب'!$A$6:$A$505,C2973&amp;"",'الطلاب'!$D$6:$D$505,B2973&amp;"")=0,"الطالب غير مسجل في المجموعة",""))</f>
        <v/>
      </c>
    </row>
    <row r="2974">
      <c r="A2974" s="13" t="n"/>
      <c r="B2974" s="5" t="n"/>
      <c r="C2974" s="5" t="n"/>
      <c r="D2974" s="5" t="n"/>
      <c r="E2974" s="5" t="n"/>
      <c r="F2974" s="6">
        <f>IF(C2974&amp;""="","",IFERROR(INDEX('الطلاب'!$B$6:$B$505,MATCH(C2974&amp;"",'الطلاب'!$A$6:$A$505,0))&amp;"","كود غير موجود"))</f>
        <v/>
      </c>
      <c r="G2974" s="6">
        <f>IF(OR(B2974&amp;""="",C2974&amp;""=""),"",IF(COUNTIFS('الطلاب'!$A$6:$A$505,C2974&amp;"",'الطلاب'!$D$6:$D$505,B2974&amp;"")=0,"الطالب غير مسجل في المجموعة",""))</f>
        <v/>
      </c>
    </row>
    <row r="2975">
      <c r="A2975" s="13" t="n"/>
      <c r="B2975" s="5" t="n"/>
      <c r="C2975" s="5" t="n"/>
      <c r="D2975" s="5" t="n"/>
      <c r="E2975" s="5" t="n"/>
      <c r="F2975" s="6">
        <f>IF(C2975&amp;""="","",IFERROR(INDEX('الطلاب'!$B$6:$B$505,MATCH(C2975&amp;"",'الطلاب'!$A$6:$A$505,0))&amp;"","كود غير موجود"))</f>
        <v/>
      </c>
      <c r="G2975" s="6">
        <f>IF(OR(B2975&amp;""="",C2975&amp;""=""),"",IF(COUNTIFS('الطلاب'!$A$6:$A$505,C2975&amp;"",'الطلاب'!$D$6:$D$505,B2975&amp;"")=0,"الطالب غير مسجل في المجموعة",""))</f>
        <v/>
      </c>
    </row>
    <row r="2976">
      <c r="A2976" s="13" t="n"/>
      <c r="B2976" s="5" t="n"/>
      <c r="C2976" s="5" t="n"/>
      <c r="D2976" s="5" t="n"/>
      <c r="E2976" s="5" t="n"/>
      <c r="F2976" s="6">
        <f>IF(C2976&amp;""="","",IFERROR(INDEX('الطلاب'!$B$6:$B$505,MATCH(C2976&amp;"",'الطلاب'!$A$6:$A$505,0))&amp;"","كود غير موجود"))</f>
        <v/>
      </c>
      <c r="G2976" s="6">
        <f>IF(OR(B2976&amp;""="",C2976&amp;""=""),"",IF(COUNTIFS('الطلاب'!$A$6:$A$505,C2976&amp;"",'الطلاب'!$D$6:$D$505,B2976&amp;"")=0,"الطالب غير مسجل في المجموعة",""))</f>
        <v/>
      </c>
    </row>
    <row r="2977">
      <c r="A2977" s="13" t="n"/>
      <c r="B2977" s="5" t="n"/>
      <c r="C2977" s="5" t="n"/>
      <c r="D2977" s="5" t="n"/>
      <c r="E2977" s="5" t="n"/>
      <c r="F2977" s="6">
        <f>IF(C2977&amp;""="","",IFERROR(INDEX('الطلاب'!$B$6:$B$505,MATCH(C2977&amp;"",'الطلاب'!$A$6:$A$505,0))&amp;"","كود غير موجود"))</f>
        <v/>
      </c>
      <c r="G2977" s="6">
        <f>IF(OR(B2977&amp;""="",C2977&amp;""=""),"",IF(COUNTIFS('الطلاب'!$A$6:$A$505,C2977&amp;"",'الطلاب'!$D$6:$D$505,B2977&amp;"")=0,"الطالب غير مسجل في المجموعة",""))</f>
        <v/>
      </c>
    </row>
    <row r="2978">
      <c r="A2978" s="13" t="n"/>
      <c r="B2978" s="5" t="n"/>
      <c r="C2978" s="5" t="n"/>
      <c r="D2978" s="5" t="n"/>
      <c r="E2978" s="5" t="n"/>
      <c r="F2978" s="6">
        <f>IF(C2978&amp;""="","",IFERROR(INDEX('الطلاب'!$B$6:$B$505,MATCH(C2978&amp;"",'الطلاب'!$A$6:$A$505,0))&amp;"","كود غير موجود"))</f>
        <v/>
      </c>
      <c r="G2978" s="6">
        <f>IF(OR(B2978&amp;""="",C2978&amp;""=""),"",IF(COUNTIFS('الطلاب'!$A$6:$A$505,C2978&amp;"",'الطلاب'!$D$6:$D$505,B2978&amp;"")=0,"الطالب غير مسجل في المجموعة",""))</f>
        <v/>
      </c>
    </row>
    <row r="2979">
      <c r="A2979" s="13" t="n"/>
      <c r="B2979" s="5" t="n"/>
      <c r="C2979" s="5" t="n"/>
      <c r="D2979" s="5" t="n"/>
      <c r="E2979" s="5" t="n"/>
      <c r="F2979" s="6">
        <f>IF(C2979&amp;""="","",IFERROR(INDEX('الطلاب'!$B$6:$B$505,MATCH(C2979&amp;"",'الطلاب'!$A$6:$A$505,0))&amp;"","كود غير موجود"))</f>
        <v/>
      </c>
      <c r="G2979" s="6">
        <f>IF(OR(B2979&amp;""="",C2979&amp;""=""),"",IF(COUNTIFS('الطلاب'!$A$6:$A$505,C2979&amp;"",'الطلاب'!$D$6:$D$505,B2979&amp;"")=0,"الطالب غير مسجل في المجموعة",""))</f>
        <v/>
      </c>
    </row>
    <row r="2980">
      <c r="A2980" s="13" t="n"/>
      <c r="B2980" s="5" t="n"/>
      <c r="C2980" s="5" t="n"/>
      <c r="D2980" s="5" t="n"/>
      <c r="E2980" s="5" t="n"/>
      <c r="F2980" s="6">
        <f>IF(C2980&amp;""="","",IFERROR(INDEX('الطلاب'!$B$6:$B$505,MATCH(C2980&amp;"",'الطلاب'!$A$6:$A$505,0))&amp;"","كود غير موجود"))</f>
        <v/>
      </c>
      <c r="G2980" s="6">
        <f>IF(OR(B2980&amp;""="",C2980&amp;""=""),"",IF(COUNTIFS('الطلاب'!$A$6:$A$505,C2980&amp;"",'الطلاب'!$D$6:$D$505,B2980&amp;"")=0,"الطالب غير مسجل في المجموعة",""))</f>
        <v/>
      </c>
    </row>
    <row r="2981">
      <c r="A2981" s="13" t="n"/>
      <c r="B2981" s="5" t="n"/>
      <c r="C2981" s="5" t="n"/>
      <c r="D2981" s="5" t="n"/>
      <c r="E2981" s="5" t="n"/>
      <c r="F2981" s="6">
        <f>IF(C2981&amp;""="","",IFERROR(INDEX('الطلاب'!$B$6:$B$505,MATCH(C2981&amp;"",'الطلاب'!$A$6:$A$505,0))&amp;"","كود غير موجود"))</f>
        <v/>
      </c>
      <c r="G2981" s="6">
        <f>IF(OR(B2981&amp;""="",C2981&amp;""=""),"",IF(COUNTIFS('الطلاب'!$A$6:$A$505,C2981&amp;"",'الطلاب'!$D$6:$D$505,B2981&amp;"")=0,"الطالب غير مسجل في المجموعة",""))</f>
        <v/>
      </c>
    </row>
    <row r="2982">
      <c r="A2982" s="13" t="n"/>
      <c r="B2982" s="5" t="n"/>
      <c r="C2982" s="5" t="n"/>
      <c r="D2982" s="5" t="n"/>
      <c r="E2982" s="5" t="n"/>
      <c r="F2982" s="6">
        <f>IF(C2982&amp;""="","",IFERROR(INDEX('الطلاب'!$B$6:$B$505,MATCH(C2982&amp;"",'الطلاب'!$A$6:$A$505,0))&amp;"","كود غير موجود"))</f>
        <v/>
      </c>
      <c r="G2982" s="6">
        <f>IF(OR(B2982&amp;""="",C2982&amp;""=""),"",IF(COUNTIFS('الطلاب'!$A$6:$A$505,C2982&amp;"",'الطلاب'!$D$6:$D$505,B2982&amp;"")=0,"الطالب غير مسجل في المجموعة",""))</f>
        <v/>
      </c>
    </row>
    <row r="2983">
      <c r="A2983" s="13" t="n"/>
      <c r="B2983" s="5" t="n"/>
      <c r="C2983" s="5" t="n"/>
      <c r="D2983" s="5" t="n"/>
      <c r="E2983" s="5" t="n"/>
      <c r="F2983" s="6">
        <f>IF(C2983&amp;""="","",IFERROR(INDEX('الطلاب'!$B$6:$B$505,MATCH(C2983&amp;"",'الطلاب'!$A$6:$A$505,0))&amp;"","كود غير موجود"))</f>
        <v/>
      </c>
      <c r="G2983" s="6">
        <f>IF(OR(B2983&amp;""="",C2983&amp;""=""),"",IF(COUNTIFS('الطلاب'!$A$6:$A$505,C2983&amp;"",'الطلاب'!$D$6:$D$505,B2983&amp;"")=0,"الطالب غير مسجل في المجموعة",""))</f>
        <v/>
      </c>
    </row>
    <row r="2984">
      <c r="A2984" s="13" t="n"/>
      <c r="B2984" s="5" t="n"/>
      <c r="C2984" s="5" t="n"/>
      <c r="D2984" s="5" t="n"/>
      <c r="E2984" s="5" t="n"/>
      <c r="F2984" s="6">
        <f>IF(C2984&amp;""="","",IFERROR(INDEX('الطلاب'!$B$6:$B$505,MATCH(C2984&amp;"",'الطلاب'!$A$6:$A$505,0))&amp;"","كود غير موجود"))</f>
        <v/>
      </c>
      <c r="G2984" s="6">
        <f>IF(OR(B2984&amp;""="",C2984&amp;""=""),"",IF(COUNTIFS('الطلاب'!$A$6:$A$505,C2984&amp;"",'الطلاب'!$D$6:$D$505,B2984&amp;"")=0,"الطالب غير مسجل في المجموعة",""))</f>
        <v/>
      </c>
    </row>
    <row r="2985">
      <c r="A2985" s="13" t="n"/>
      <c r="B2985" s="5" t="n"/>
      <c r="C2985" s="5" t="n"/>
      <c r="D2985" s="5" t="n"/>
      <c r="E2985" s="5" t="n"/>
      <c r="F2985" s="6">
        <f>IF(C2985&amp;""="","",IFERROR(INDEX('الطلاب'!$B$6:$B$505,MATCH(C2985&amp;"",'الطلاب'!$A$6:$A$505,0))&amp;"","كود غير موجود"))</f>
        <v/>
      </c>
      <c r="G2985" s="6">
        <f>IF(OR(B2985&amp;""="",C2985&amp;""=""),"",IF(COUNTIFS('الطلاب'!$A$6:$A$505,C2985&amp;"",'الطلاب'!$D$6:$D$505,B2985&amp;"")=0,"الطالب غير مسجل في المجموعة",""))</f>
        <v/>
      </c>
    </row>
    <row r="2986">
      <c r="A2986" s="13" t="n"/>
      <c r="B2986" s="5" t="n"/>
      <c r="C2986" s="5" t="n"/>
      <c r="D2986" s="5" t="n"/>
      <c r="E2986" s="5" t="n"/>
      <c r="F2986" s="6">
        <f>IF(C2986&amp;""="","",IFERROR(INDEX('الطلاب'!$B$6:$B$505,MATCH(C2986&amp;"",'الطلاب'!$A$6:$A$505,0))&amp;"","كود غير موجود"))</f>
        <v/>
      </c>
      <c r="G2986" s="6">
        <f>IF(OR(B2986&amp;""="",C2986&amp;""=""),"",IF(COUNTIFS('الطلاب'!$A$6:$A$505,C2986&amp;"",'الطلاب'!$D$6:$D$505,B2986&amp;"")=0,"الطالب غير مسجل في المجموعة",""))</f>
        <v/>
      </c>
    </row>
    <row r="2987">
      <c r="A2987" s="13" t="n"/>
      <c r="B2987" s="5" t="n"/>
      <c r="C2987" s="5" t="n"/>
      <c r="D2987" s="5" t="n"/>
      <c r="E2987" s="5" t="n"/>
      <c r="F2987" s="6">
        <f>IF(C2987&amp;""="","",IFERROR(INDEX('الطلاب'!$B$6:$B$505,MATCH(C2987&amp;"",'الطلاب'!$A$6:$A$505,0))&amp;"","كود غير موجود"))</f>
        <v/>
      </c>
      <c r="G2987" s="6">
        <f>IF(OR(B2987&amp;""="",C2987&amp;""=""),"",IF(COUNTIFS('الطلاب'!$A$6:$A$505,C2987&amp;"",'الطلاب'!$D$6:$D$505,B2987&amp;"")=0,"الطالب غير مسجل في المجموعة",""))</f>
        <v/>
      </c>
    </row>
    <row r="2988">
      <c r="A2988" s="13" t="n"/>
      <c r="B2988" s="5" t="n"/>
      <c r="C2988" s="5" t="n"/>
      <c r="D2988" s="5" t="n"/>
      <c r="E2988" s="5" t="n"/>
      <c r="F2988" s="6">
        <f>IF(C2988&amp;""="","",IFERROR(INDEX('الطلاب'!$B$6:$B$505,MATCH(C2988&amp;"",'الطلاب'!$A$6:$A$505,0))&amp;"","كود غير موجود"))</f>
        <v/>
      </c>
      <c r="G2988" s="6">
        <f>IF(OR(B2988&amp;""="",C2988&amp;""=""),"",IF(COUNTIFS('الطلاب'!$A$6:$A$505,C2988&amp;"",'الطلاب'!$D$6:$D$505,B2988&amp;"")=0,"الطالب غير مسجل في المجموعة",""))</f>
        <v/>
      </c>
    </row>
    <row r="2989">
      <c r="A2989" s="13" t="n"/>
      <c r="B2989" s="5" t="n"/>
      <c r="C2989" s="5" t="n"/>
      <c r="D2989" s="5" t="n"/>
      <c r="E2989" s="5" t="n"/>
      <c r="F2989" s="6">
        <f>IF(C2989&amp;""="","",IFERROR(INDEX('الطلاب'!$B$6:$B$505,MATCH(C2989&amp;"",'الطلاب'!$A$6:$A$505,0))&amp;"","كود غير موجود"))</f>
        <v/>
      </c>
      <c r="G2989" s="6">
        <f>IF(OR(B2989&amp;""="",C2989&amp;""=""),"",IF(COUNTIFS('الطلاب'!$A$6:$A$505,C2989&amp;"",'الطلاب'!$D$6:$D$505,B2989&amp;"")=0,"الطالب غير مسجل في المجموعة",""))</f>
        <v/>
      </c>
    </row>
    <row r="2990">
      <c r="A2990" s="13" t="n"/>
      <c r="B2990" s="5" t="n"/>
      <c r="C2990" s="5" t="n"/>
      <c r="D2990" s="5" t="n"/>
      <c r="E2990" s="5" t="n"/>
      <c r="F2990" s="6">
        <f>IF(C2990&amp;""="","",IFERROR(INDEX('الطلاب'!$B$6:$B$505,MATCH(C2990&amp;"",'الطلاب'!$A$6:$A$505,0))&amp;"","كود غير موجود"))</f>
        <v/>
      </c>
      <c r="G2990" s="6">
        <f>IF(OR(B2990&amp;""="",C2990&amp;""=""),"",IF(COUNTIFS('الطلاب'!$A$6:$A$505,C2990&amp;"",'الطلاب'!$D$6:$D$505,B2990&amp;"")=0,"الطالب غير مسجل في المجموعة",""))</f>
        <v/>
      </c>
    </row>
    <row r="2991">
      <c r="A2991" s="13" t="n"/>
      <c r="B2991" s="5" t="n"/>
      <c r="C2991" s="5" t="n"/>
      <c r="D2991" s="5" t="n"/>
      <c r="E2991" s="5" t="n"/>
      <c r="F2991" s="6">
        <f>IF(C2991&amp;""="","",IFERROR(INDEX('الطلاب'!$B$6:$B$505,MATCH(C2991&amp;"",'الطلاب'!$A$6:$A$505,0))&amp;"","كود غير موجود"))</f>
        <v/>
      </c>
      <c r="G2991" s="6">
        <f>IF(OR(B2991&amp;""="",C2991&amp;""=""),"",IF(COUNTIFS('الطلاب'!$A$6:$A$505,C2991&amp;"",'الطلاب'!$D$6:$D$505,B2991&amp;"")=0,"الطالب غير مسجل في المجموعة",""))</f>
        <v/>
      </c>
    </row>
    <row r="2992">
      <c r="A2992" s="13" t="n"/>
      <c r="B2992" s="5" t="n"/>
      <c r="C2992" s="5" t="n"/>
      <c r="D2992" s="5" t="n"/>
      <c r="E2992" s="5" t="n"/>
      <c r="F2992" s="6">
        <f>IF(C2992&amp;""="","",IFERROR(INDEX('الطلاب'!$B$6:$B$505,MATCH(C2992&amp;"",'الطلاب'!$A$6:$A$505,0))&amp;"","كود غير موجود"))</f>
        <v/>
      </c>
      <c r="G2992" s="6">
        <f>IF(OR(B2992&amp;""="",C2992&amp;""=""),"",IF(COUNTIFS('الطلاب'!$A$6:$A$505,C2992&amp;"",'الطلاب'!$D$6:$D$505,B2992&amp;"")=0,"الطالب غير مسجل في المجموعة",""))</f>
        <v/>
      </c>
    </row>
    <row r="2993">
      <c r="A2993" s="13" t="n"/>
      <c r="B2993" s="5" t="n"/>
      <c r="C2993" s="5" t="n"/>
      <c r="D2993" s="5" t="n"/>
      <c r="E2993" s="5" t="n"/>
      <c r="F2993" s="6">
        <f>IF(C2993&amp;""="","",IFERROR(INDEX('الطلاب'!$B$6:$B$505,MATCH(C2993&amp;"",'الطلاب'!$A$6:$A$505,0))&amp;"","كود غير موجود"))</f>
        <v/>
      </c>
      <c r="G2993" s="6">
        <f>IF(OR(B2993&amp;""="",C2993&amp;""=""),"",IF(COUNTIFS('الطلاب'!$A$6:$A$505,C2993&amp;"",'الطلاب'!$D$6:$D$505,B2993&amp;"")=0,"الطالب غير مسجل في المجموعة",""))</f>
        <v/>
      </c>
    </row>
    <row r="2994">
      <c r="A2994" s="13" t="n"/>
      <c r="B2994" s="5" t="n"/>
      <c r="C2994" s="5" t="n"/>
      <c r="D2994" s="5" t="n"/>
      <c r="E2994" s="5" t="n"/>
      <c r="F2994" s="6">
        <f>IF(C2994&amp;""="","",IFERROR(INDEX('الطلاب'!$B$6:$B$505,MATCH(C2994&amp;"",'الطلاب'!$A$6:$A$505,0))&amp;"","كود غير موجود"))</f>
        <v/>
      </c>
      <c r="G2994" s="6">
        <f>IF(OR(B2994&amp;""="",C2994&amp;""=""),"",IF(COUNTIFS('الطلاب'!$A$6:$A$505,C2994&amp;"",'الطلاب'!$D$6:$D$505,B2994&amp;"")=0,"الطالب غير مسجل في المجموعة",""))</f>
        <v/>
      </c>
    </row>
    <row r="2995">
      <c r="A2995" s="13" t="n"/>
      <c r="B2995" s="5" t="n"/>
      <c r="C2995" s="5" t="n"/>
      <c r="D2995" s="5" t="n"/>
      <c r="E2995" s="5" t="n"/>
      <c r="F2995" s="6">
        <f>IF(C2995&amp;""="","",IFERROR(INDEX('الطلاب'!$B$6:$B$505,MATCH(C2995&amp;"",'الطلاب'!$A$6:$A$505,0))&amp;"","كود غير موجود"))</f>
        <v/>
      </c>
      <c r="G2995" s="6">
        <f>IF(OR(B2995&amp;""="",C2995&amp;""=""),"",IF(COUNTIFS('الطلاب'!$A$6:$A$505,C2995&amp;"",'الطلاب'!$D$6:$D$505,B2995&amp;"")=0,"الطالب غير مسجل في المجموعة",""))</f>
        <v/>
      </c>
    </row>
    <row r="2996">
      <c r="A2996" s="13" t="n"/>
      <c r="B2996" s="5" t="n"/>
      <c r="C2996" s="5" t="n"/>
      <c r="D2996" s="5" t="n"/>
      <c r="E2996" s="5" t="n"/>
      <c r="F2996" s="6">
        <f>IF(C2996&amp;""="","",IFERROR(INDEX('الطلاب'!$B$6:$B$505,MATCH(C2996&amp;"",'الطلاب'!$A$6:$A$505,0))&amp;"","كود غير موجود"))</f>
        <v/>
      </c>
      <c r="G2996" s="6">
        <f>IF(OR(B2996&amp;""="",C2996&amp;""=""),"",IF(COUNTIFS('الطلاب'!$A$6:$A$505,C2996&amp;"",'الطلاب'!$D$6:$D$505,B2996&amp;"")=0,"الطالب غير مسجل في المجموعة",""))</f>
        <v/>
      </c>
    </row>
    <row r="2997">
      <c r="A2997" s="13" t="n"/>
      <c r="B2997" s="5" t="n"/>
      <c r="C2997" s="5" t="n"/>
      <c r="D2997" s="5" t="n"/>
      <c r="E2997" s="5" t="n"/>
      <c r="F2997" s="6">
        <f>IF(C2997&amp;""="","",IFERROR(INDEX('الطلاب'!$B$6:$B$505,MATCH(C2997&amp;"",'الطلاب'!$A$6:$A$505,0))&amp;"","كود غير موجود"))</f>
        <v/>
      </c>
      <c r="G2997" s="6">
        <f>IF(OR(B2997&amp;""="",C2997&amp;""=""),"",IF(COUNTIFS('الطلاب'!$A$6:$A$505,C2997&amp;"",'الطلاب'!$D$6:$D$505,B2997&amp;"")=0,"الطالب غير مسجل في المجموعة",""))</f>
        <v/>
      </c>
    </row>
    <row r="2998">
      <c r="A2998" s="13" t="n"/>
      <c r="B2998" s="5" t="n"/>
      <c r="C2998" s="5" t="n"/>
      <c r="D2998" s="5" t="n"/>
      <c r="E2998" s="5" t="n"/>
      <c r="F2998" s="6">
        <f>IF(C2998&amp;""="","",IFERROR(INDEX('الطلاب'!$B$6:$B$505,MATCH(C2998&amp;"",'الطلاب'!$A$6:$A$505,0))&amp;"","كود غير موجود"))</f>
        <v/>
      </c>
      <c r="G2998" s="6">
        <f>IF(OR(B2998&amp;""="",C2998&amp;""=""),"",IF(COUNTIFS('الطلاب'!$A$6:$A$505,C2998&amp;"",'الطلاب'!$D$6:$D$505,B2998&amp;"")=0,"الطالب غير مسجل في المجموعة",""))</f>
        <v/>
      </c>
    </row>
    <row r="2999">
      <c r="A2999" s="13" t="n"/>
      <c r="B2999" s="5" t="n"/>
      <c r="C2999" s="5" t="n"/>
      <c r="D2999" s="5" t="n"/>
      <c r="E2999" s="5" t="n"/>
      <c r="F2999" s="6">
        <f>IF(C2999&amp;""="","",IFERROR(INDEX('الطلاب'!$B$6:$B$505,MATCH(C2999&amp;"",'الطلاب'!$A$6:$A$505,0))&amp;"","كود غير موجود"))</f>
        <v/>
      </c>
      <c r="G2999" s="6">
        <f>IF(OR(B2999&amp;""="",C2999&amp;""=""),"",IF(COUNTIFS('الطلاب'!$A$6:$A$505,C2999&amp;"",'الطلاب'!$D$6:$D$505,B2999&amp;"")=0,"الطالب غير مسجل في المجموعة",""))</f>
        <v/>
      </c>
    </row>
    <row r="3000">
      <c r="A3000" s="13" t="n"/>
      <c r="B3000" s="5" t="n"/>
      <c r="C3000" s="5" t="n"/>
      <c r="D3000" s="5" t="n"/>
      <c r="E3000" s="5" t="n"/>
      <c r="F3000" s="6">
        <f>IF(C3000&amp;""="","",IFERROR(INDEX('الطلاب'!$B$6:$B$505,MATCH(C3000&amp;"",'الطلاب'!$A$6:$A$505,0))&amp;"","كود غير موجود"))</f>
        <v/>
      </c>
      <c r="G3000" s="6">
        <f>IF(OR(B3000&amp;""="",C3000&amp;""=""),"",IF(COUNTIFS('الطلاب'!$A$6:$A$505,C3000&amp;"",'الطلاب'!$D$6:$D$505,B3000&amp;"")=0,"الطالب غير مسجل في المجموعة",""))</f>
        <v/>
      </c>
    </row>
    <row r="3001">
      <c r="A3001" s="13" t="n"/>
      <c r="B3001" s="5" t="n"/>
      <c r="C3001" s="5" t="n"/>
      <c r="D3001" s="5" t="n"/>
      <c r="E3001" s="5" t="n"/>
      <c r="F3001" s="6">
        <f>IF(C3001&amp;""="","",IFERROR(INDEX('الطلاب'!$B$6:$B$505,MATCH(C3001&amp;"",'الطلاب'!$A$6:$A$505,0))&amp;"","كود غير موجود"))</f>
        <v/>
      </c>
      <c r="G3001" s="6">
        <f>IF(OR(B3001&amp;""="",C3001&amp;""=""),"",IF(COUNTIFS('الطلاب'!$A$6:$A$505,C3001&amp;"",'الطلاب'!$D$6:$D$505,B3001&amp;"")=0,"الطالب غير مسجل في المجموعة",""))</f>
        <v/>
      </c>
    </row>
    <row r="3002">
      <c r="A3002" s="13" t="n"/>
      <c r="B3002" s="5" t="n"/>
      <c r="C3002" s="5" t="n"/>
      <c r="D3002" s="5" t="n"/>
      <c r="E3002" s="5" t="n"/>
      <c r="F3002" s="6">
        <f>IF(C3002&amp;""="","",IFERROR(INDEX('الطلاب'!$B$6:$B$505,MATCH(C3002&amp;"",'الطلاب'!$A$6:$A$505,0))&amp;"","كود غير موجود"))</f>
        <v/>
      </c>
      <c r="G3002" s="6">
        <f>IF(OR(B3002&amp;""="",C3002&amp;""=""),"",IF(COUNTIFS('الطلاب'!$A$6:$A$505,C3002&amp;"",'الطلاب'!$D$6:$D$505,B3002&amp;"")=0,"الطالب غير مسجل في المجموعة",""))</f>
        <v/>
      </c>
    </row>
    <row r="3003">
      <c r="A3003" s="13" t="n"/>
      <c r="B3003" s="5" t="n"/>
      <c r="C3003" s="5" t="n"/>
      <c r="D3003" s="5" t="n"/>
      <c r="E3003" s="5" t="n"/>
      <c r="F3003" s="6">
        <f>IF(C3003&amp;""="","",IFERROR(INDEX('الطلاب'!$B$6:$B$505,MATCH(C3003&amp;"",'الطلاب'!$A$6:$A$505,0))&amp;"","كود غير موجود"))</f>
        <v/>
      </c>
      <c r="G3003" s="6">
        <f>IF(OR(B3003&amp;""="",C3003&amp;""=""),"",IF(COUNTIFS('الطلاب'!$A$6:$A$505,C3003&amp;"",'الطلاب'!$D$6:$D$505,B3003&amp;"")=0,"الطالب غير مسجل في المجموعة",""))</f>
        <v/>
      </c>
    </row>
    <row r="3004">
      <c r="A3004" s="13" t="n"/>
      <c r="B3004" s="5" t="n"/>
      <c r="C3004" s="5" t="n"/>
      <c r="D3004" s="5" t="n"/>
      <c r="E3004" s="5" t="n"/>
      <c r="F3004" s="6">
        <f>IF(C3004&amp;""="","",IFERROR(INDEX('الطلاب'!$B$6:$B$505,MATCH(C3004&amp;"",'الطلاب'!$A$6:$A$505,0))&amp;"","كود غير موجود"))</f>
        <v/>
      </c>
      <c r="G3004" s="6">
        <f>IF(OR(B3004&amp;""="",C3004&amp;""=""),"",IF(COUNTIFS('الطلاب'!$A$6:$A$505,C3004&amp;"",'الطلاب'!$D$6:$D$505,B3004&amp;"")=0,"الطالب غير مسجل في المجموعة",""))</f>
        <v/>
      </c>
    </row>
    <row r="3005">
      <c r="A3005" s="13" t="n"/>
      <c r="B3005" s="5" t="n"/>
      <c r="C3005" s="5" t="n"/>
      <c r="D3005" s="5" t="n"/>
      <c r="E3005" s="5" t="n"/>
      <c r="F3005" s="6">
        <f>IF(C3005&amp;""="","",IFERROR(INDEX('الطلاب'!$B$6:$B$505,MATCH(C3005&amp;"",'الطلاب'!$A$6:$A$505,0))&amp;"","كود غير موجود"))</f>
        <v/>
      </c>
      <c r="G3005" s="6">
        <f>IF(OR(B3005&amp;""="",C3005&amp;""=""),"",IF(COUNTIFS('الطلاب'!$A$6:$A$505,C3005&amp;"",'الطلاب'!$D$6:$D$505,B3005&amp;"")=0,"الطالب غير مسجل في المجموعة",""))</f>
        <v/>
      </c>
    </row>
  </sheetData>
  <autoFilter ref="A5:G3005"/>
  <mergeCells count="2">
    <mergeCell ref="A2:G2"/>
    <mergeCell ref="A1:G1"/>
  </mergeCells>
  <conditionalFormatting sqref="A6:G3005">
    <cfRule type="expression" priority="1" dxfId="1">
      <formula>$D6="غائب"</formula>
    </cfRule>
    <cfRule type="expression" priority="2" dxfId="0">
      <formula>$D6="غائب بعذر"</formula>
    </cfRule>
  </conditionalFormatting>
  <conditionalFormatting sqref="G6:G3005">
    <cfRule type="expression" priority="3" dxfId="1">
      <formula>$G6&lt;&gt;""</formula>
    </cfRule>
  </conditionalFormatting>
  <dataValidations count="3">
    <dataValidation sqref="B6:B3005" showDropDown="0" showInputMessage="0" showErrorMessage="0" allowBlank="1" type="list">
      <formula1>='المجموعات'!$A$6:$A$105</formula1>
    </dataValidation>
    <dataValidation sqref="C6:C3005" showDropDown="0" showInputMessage="0" showErrorMessage="0" allowBlank="1" type="list">
      <formula1>='الطلاب'!$A$6:$A$505</formula1>
    </dataValidation>
    <dataValidation sqref="D6:D3005" showDropDown="0" showInputMessage="0" showErrorMessage="0" allowBlank="1" type="list">
      <formula1>"حاضر,غائب,غائب بعذر"</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I2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2" customWidth="1" min="3" max="3"/>
    <col width="14" customWidth="1" min="4" max="4"/>
    <col width="14" customWidth="1" min="5" max="5"/>
    <col width="16" customWidth="1" min="6" max="6"/>
    <col width="24" customWidth="1" min="7" max="7"/>
    <col width="20" customWidth="1" min="8" max="8"/>
    <col width="26" customWidth="1" min="9" max="9"/>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كود الطالب</t>
        </is>
      </c>
      <c r="C5" s="16" t="inlineStr">
        <is>
          <t>كود المجموعة</t>
        </is>
      </c>
      <c r="D5" s="16" t="inlineStr">
        <is>
          <t>عن شهر</t>
        </is>
      </c>
      <c r="E5" s="16" t="inlineStr">
        <is>
          <t>المبلغ</t>
        </is>
      </c>
      <c r="F5" s="16" t="inlineStr">
        <is>
          <t>طريقة الدفع</t>
        </is>
      </c>
      <c r="G5" s="16" t="inlineStr">
        <is>
          <t>ملاحظة</t>
        </is>
      </c>
      <c r="H5" s="16" t="inlineStr">
        <is>
          <t>اسم الطالب</t>
        </is>
      </c>
      <c r="I5" s="16" t="inlineStr">
        <is>
          <t>تنبيه</t>
        </is>
      </c>
    </row>
    <row r="6">
      <c r="A6" s="13" t="n">
        <v>46267</v>
      </c>
      <c r="B6" s="5" t="inlineStr">
        <is>
          <t>S05</t>
        </is>
      </c>
      <c r="C6" s="5" t="inlineStr">
        <is>
          <t>G01</t>
        </is>
      </c>
      <c r="D6" s="23" t="n">
        <v>46266</v>
      </c>
      <c r="E6" s="18" t="n">
        <v>400</v>
      </c>
      <c r="F6" s="5" t="inlineStr">
        <is>
          <t>تحويل بنكي</t>
        </is>
      </c>
      <c r="G6" s="5" t="n"/>
      <c r="H6" s="6">
        <f>IF(B6&amp;""="","",IFERROR(INDEX('الطلاب'!$B$6:$B$505,MATCH(B6&amp;"",'الطلاب'!$A$6:$A$505,0))&amp;"","كود غير موجود"))</f>
        <v/>
      </c>
      <c r="I6" s="6">
        <f>IF(OR(B6&amp;""="",C6&amp;""=""),"",IF(COUNTIFS('الطلاب'!$A$6:$A$505,B6&amp;"",'الطلاب'!$D$6:$D$505,C6&amp;"")=0,"الطالب غير مسجل في المجموعة",""))</f>
        <v/>
      </c>
    </row>
    <row r="7">
      <c r="A7" s="13" t="n">
        <v>46268</v>
      </c>
      <c r="B7" s="5" t="inlineStr">
        <is>
          <t>S12</t>
        </is>
      </c>
      <c r="C7" s="5" t="inlineStr">
        <is>
          <t>G04</t>
        </is>
      </c>
      <c r="D7" s="23" t="n">
        <v>46266</v>
      </c>
      <c r="E7" s="18" t="n">
        <v>200</v>
      </c>
      <c r="F7" s="5" t="inlineStr">
        <is>
          <t>نقدًا</t>
        </is>
      </c>
      <c r="G7" s="5" t="n"/>
      <c r="H7" s="6">
        <f>IF(B7&amp;""="","",IFERROR(INDEX('الطلاب'!$B$6:$B$505,MATCH(B7&amp;"",'الطلاب'!$A$6:$A$505,0))&amp;"","كود غير موجود"))</f>
        <v/>
      </c>
      <c r="I7" s="6">
        <f>IF(OR(B7&amp;""="",C7&amp;""=""),"",IF(COUNTIFS('الطلاب'!$A$6:$A$505,B7&amp;"",'الطلاب'!$D$6:$D$505,C7&amp;"")=0,"الطالب غير مسجل في المجموعة",""))</f>
        <v/>
      </c>
    </row>
    <row r="8">
      <c r="A8" s="13" t="n">
        <v>46298</v>
      </c>
      <c r="B8" s="5" t="inlineStr">
        <is>
          <t>S01</t>
        </is>
      </c>
      <c r="C8" s="5" t="inlineStr">
        <is>
          <t>G01</t>
        </is>
      </c>
      <c r="D8" s="23" t="n">
        <v>46296</v>
      </c>
      <c r="E8" s="18" t="n">
        <v>400</v>
      </c>
      <c r="F8" s="5" t="inlineStr">
        <is>
          <t>نقدًا</t>
        </is>
      </c>
      <c r="G8" s="5" t="n"/>
      <c r="H8" s="6">
        <f>IF(B8&amp;""="","",IFERROR(INDEX('الطلاب'!$B$6:$B$505,MATCH(B8&amp;"",'الطلاب'!$A$6:$A$505,0))&amp;"","كود غير موجود"))</f>
        <v/>
      </c>
      <c r="I8" s="6">
        <f>IF(OR(B8&amp;""="",C8&amp;""=""),"",IF(COUNTIFS('الطلاب'!$A$6:$A$505,B8&amp;"",'الطلاب'!$D$6:$D$505,C8&amp;"")=0,"الطالب غير مسجل في المجموعة",""))</f>
        <v/>
      </c>
    </row>
    <row r="9">
      <c r="A9" s="13" t="n">
        <v>46298</v>
      </c>
      <c r="B9" s="5" t="inlineStr">
        <is>
          <t>S02</t>
        </is>
      </c>
      <c r="C9" s="5" t="inlineStr">
        <is>
          <t>G01</t>
        </is>
      </c>
      <c r="D9" s="23" t="n">
        <v>46296</v>
      </c>
      <c r="E9" s="18" t="n">
        <v>350</v>
      </c>
      <c r="F9" s="5" t="inlineStr">
        <is>
          <t>تحويل بنكي</t>
        </is>
      </c>
      <c r="G9" s="5" t="n"/>
      <c r="H9" s="6">
        <f>IF(B9&amp;""="","",IFERROR(INDEX('الطلاب'!$B$6:$B$505,MATCH(B9&amp;"",'الطلاب'!$A$6:$A$505,0))&amp;"","كود غير موجود"))</f>
        <v/>
      </c>
      <c r="I9" s="6">
        <f>IF(OR(B9&amp;""="",C9&amp;""=""),"",IF(COUNTIFS('الطلاب'!$A$6:$A$505,B9&amp;"",'الطلاب'!$D$6:$D$505,C9&amp;"")=0,"الطالب غير مسجل في المجموعة",""))</f>
        <v/>
      </c>
    </row>
    <row r="10">
      <c r="A10" s="13" t="n">
        <v>46299</v>
      </c>
      <c r="B10" s="5" t="inlineStr">
        <is>
          <t>S03</t>
        </is>
      </c>
      <c r="C10" s="5" t="inlineStr">
        <is>
          <t>G02</t>
        </is>
      </c>
      <c r="D10" s="23" t="n">
        <v>46296</v>
      </c>
      <c r="E10" s="18" t="n">
        <v>350</v>
      </c>
      <c r="F10" s="5" t="inlineStr">
        <is>
          <t>نقدًا</t>
        </is>
      </c>
      <c r="G10" s="5" t="n"/>
      <c r="H10" s="6">
        <f>IF(B10&amp;""="","",IFERROR(INDEX('الطلاب'!$B$6:$B$505,MATCH(B10&amp;"",'الطلاب'!$A$6:$A$505,0))&amp;"","كود غير موجود"))</f>
        <v/>
      </c>
      <c r="I10" s="6">
        <f>IF(OR(B10&amp;""="",C10&amp;""=""),"",IF(COUNTIFS('الطلاب'!$A$6:$A$505,B10&amp;"",'الطلاب'!$D$6:$D$505,C10&amp;"")=0,"الطالب غير مسجل في المجموعة",""))</f>
        <v/>
      </c>
    </row>
    <row r="11">
      <c r="A11" s="13" t="n">
        <v>46299</v>
      </c>
      <c r="B11" s="5" t="inlineStr">
        <is>
          <t>S11</t>
        </is>
      </c>
      <c r="C11" s="5" t="inlineStr">
        <is>
          <t>G04</t>
        </is>
      </c>
      <c r="D11" s="23" t="n">
        <v>46296</v>
      </c>
      <c r="E11" s="18" t="n">
        <v>200</v>
      </c>
      <c r="F11" s="5" t="inlineStr">
        <is>
          <t>نقدًا</t>
        </is>
      </c>
      <c r="G11" s="5" t="n"/>
      <c r="H11" s="6">
        <f>IF(B11&amp;""="","",IFERROR(INDEX('الطلاب'!$B$6:$B$505,MATCH(B11&amp;"",'الطلاب'!$A$6:$A$505,0))&amp;"","كود غير موجود"))</f>
        <v/>
      </c>
      <c r="I11" s="6">
        <f>IF(OR(B11&amp;""="",C11&amp;""=""),"",IF(COUNTIFS('الطلاب'!$A$6:$A$505,B11&amp;"",'الطلاب'!$D$6:$D$505,C11&amp;"")=0,"الطالب غير مسجل في المجموعة",""))</f>
        <v/>
      </c>
    </row>
    <row r="12">
      <c r="A12" s="13" t="n">
        <v>46300</v>
      </c>
      <c r="B12" s="5" t="inlineStr">
        <is>
          <t>S06</t>
        </is>
      </c>
      <c r="C12" s="5" t="inlineStr">
        <is>
          <t>G02</t>
        </is>
      </c>
      <c r="D12" s="23" t="n">
        <v>46296</v>
      </c>
      <c r="E12" s="18" t="n">
        <v>350</v>
      </c>
      <c r="F12" s="5" t="inlineStr">
        <is>
          <t>تحويل بنكي</t>
        </is>
      </c>
      <c r="G12" s="5" t="n"/>
      <c r="H12" s="6">
        <f>IF(B12&amp;""="","",IFERROR(INDEX('الطلاب'!$B$6:$B$505,MATCH(B12&amp;"",'الطلاب'!$A$6:$A$505,0))&amp;"","كود غير موجود"))</f>
        <v/>
      </c>
      <c r="I12" s="6">
        <f>IF(OR(B12&amp;""="",C12&amp;""=""),"",IF(COUNTIFS('الطلاب'!$A$6:$A$505,B12&amp;"",'الطلاب'!$D$6:$D$505,C12&amp;"")=0,"الطالب غير مسجل في المجموعة",""))</f>
        <v/>
      </c>
    </row>
    <row r="13">
      <c r="A13" s="13" t="n">
        <v>46300</v>
      </c>
      <c r="B13" s="5" t="inlineStr">
        <is>
          <t>S08</t>
        </is>
      </c>
      <c r="C13" s="5" t="inlineStr">
        <is>
          <t>G03</t>
        </is>
      </c>
      <c r="D13" s="23" t="n">
        <v>46296</v>
      </c>
      <c r="E13" s="18" t="n">
        <v>250</v>
      </c>
      <c r="F13" s="5" t="inlineStr">
        <is>
          <t>نقدًا</t>
        </is>
      </c>
      <c r="G13" s="5" t="n"/>
      <c r="H13" s="6">
        <f>IF(B13&amp;""="","",IFERROR(INDEX('الطلاب'!$B$6:$B$505,MATCH(B13&amp;"",'الطلاب'!$A$6:$A$505,0))&amp;"","كود غير موجود"))</f>
        <v/>
      </c>
      <c r="I13" s="6">
        <f>IF(OR(B13&amp;""="",C13&amp;""=""),"",IF(COUNTIFS('الطلاب'!$A$6:$A$505,B13&amp;"",'الطلاب'!$D$6:$D$505,C13&amp;"")=0,"الطالب غير مسجل في المجموعة",""))</f>
        <v/>
      </c>
    </row>
    <row r="14">
      <c r="A14" s="13" t="n">
        <v>46301</v>
      </c>
      <c r="B14" s="5" t="inlineStr">
        <is>
          <t>S09</t>
        </is>
      </c>
      <c r="C14" s="5" t="inlineStr">
        <is>
          <t>G03</t>
        </is>
      </c>
      <c r="D14" s="23" t="n">
        <v>46296</v>
      </c>
      <c r="E14" s="18" t="n">
        <v>225</v>
      </c>
      <c r="F14" s="5" t="inlineStr">
        <is>
          <t>نقدًا</t>
        </is>
      </c>
      <c r="G14" s="5" t="n"/>
      <c r="H14" s="6">
        <f>IF(B14&amp;""="","",IFERROR(INDEX('الطلاب'!$B$6:$B$505,MATCH(B14&amp;"",'الطلاب'!$A$6:$A$505,0))&amp;"","كود غير موجود"))</f>
        <v/>
      </c>
      <c r="I14" s="6">
        <f>IF(OR(B14&amp;""="",C14&amp;""=""),"",IF(COUNTIFS('الطلاب'!$A$6:$A$505,B14&amp;"",'الطلاب'!$D$6:$D$505,C14&amp;"")=0,"الطالب غير مسجل في المجموعة",""))</f>
        <v/>
      </c>
    </row>
    <row r="15">
      <c r="A15" s="13" t="n">
        <v>46301</v>
      </c>
      <c r="B15" s="5" t="inlineStr">
        <is>
          <t>S10</t>
        </is>
      </c>
      <c r="C15" s="5" t="inlineStr">
        <is>
          <t>G03</t>
        </is>
      </c>
      <c r="D15" s="23" t="n">
        <v>46296</v>
      </c>
      <c r="E15" s="18" t="n">
        <v>100</v>
      </c>
      <c r="F15" s="5" t="inlineStr">
        <is>
          <t>تحويل بنكي</t>
        </is>
      </c>
      <c r="G15" s="5" t="n"/>
      <c r="H15" s="6">
        <f>IF(B15&amp;""="","",IFERROR(INDEX('الطلاب'!$B$6:$B$505,MATCH(B15&amp;"",'الطلاب'!$A$6:$A$505,0))&amp;"","كود غير موجود"))</f>
        <v/>
      </c>
      <c r="I15" s="6">
        <f>IF(OR(B15&amp;""="",C15&amp;""=""),"",IF(COUNTIFS('الطلاب'!$A$6:$A$505,B15&amp;"",'الطلاب'!$D$6:$D$505,C15&amp;"")=0,"الطالب غير مسجل في المجموعة",""))</f>
        <v/>
      </c>
    </row>
    <row r="16">
      <c r="A16" s="13" t="n">
        <v>46305</v>
      </c>
      <c r="B16" s="5" t="inlineStr">
        <is>
          <t>S03</t>
        </is>
      </c>
      <c r="C16" s="5" t="inlineStr">
        <is>
          <t>G01</t>
        </is>
      </c>
      <c r="D16" s="23" t="n">
        <v>46296</v>
      </c>
      <c r="E16" s="18" t="n">
        <v>200</v>
      </c>
      <c r="F16" s="5" t="inlineStr">
        <is>
          <t>نقدًا</t>
        </is>
      </c>
      <c r="G16" s="5" t="n"/>
      <c r="H16" s="6">
        <f>IF(B16&amp;""="","",IFERROR(INDEX('الطلاب'!$B$6:$B$505,MATCH(B16&amp;"",'الطلاب'!$A$6:$A$505,0))&amp;"","كود غير موجود"))</f>
        <v/>
      </c>
      <c r="I16" s="6">
        <f>IF(OR(B16&amp;""="",C16&amp;""=""),"",IF(COUNTIFS('الطلاب'!$A$6:$A$505,B16&amp;"",'الطلاب'!$D$6:$D$505,C16&amp;"")=0,"الطالب غير مسجل في المجموعة",""))</f>
        <v/>
      </c>
    </row>
    <row r="17">
      <c r="A17" s="13" t="n">
        <v>46307</v>
      </c>
      <c r="B17" s="5" t="inlineStr">
        <is>
          <t>S08</t>
        </is>
      </c>
      <c r="C17" s="5" t="inlineStr">
        <is>
          <t>G05</t>
        </is>
      </c>
      <c r="D17" s="23" t="n">
        <v>46296</v>
      </c>
      <c r="E17" s="18" t="n">
        <v>250</v>
      </c>
      <c r="F17" s="5" t="inlineStr">
        <is>
          <t>نقدًا</t>
        </is>
      </c>
      <c r="G17" s="5" t="n"/>
      <c r="H17" s="6">
        <f>IF(B17&amp;""="","",IFERROR(INDEX('الطلاب'!$B$6:$B$505,MATCH(B17&amp;"",'الطلاب'!$A$6:$A$505,0))&amp;"","كود غير موجود"))</f>
        <v/>
      </c>
      <c r="I17" s="6">
        <f>IF(OR(B17&amp;""="",C17&amp;""=""),"",IF(COUNTIFS('الطلاب'!$A$6:$A$505,B17&amp;"",'الطلاب'!$D$6:$D$505,C17&amp;"")=0,"الطالب غير مسجل في المجموعة",""))</f>
        <v/>
      </c>
    </row>
    <row r="18">
      <c r="A18" s="13" t="n">
        <v>46307</v>
      </c>
      <c r="B18" s="5" t="inlineStr">
        <is>
          <t>S09</t>
        </is>
      </c>
      <c r="C18" s="5" t="inlineStr">
        <is>
          <t>G05</t>
        </is>
      </c>
      <c r="D18" s="23" t="n">
        <v>46296</v>
      </c>
      <c r="E18" s="18" t="n">
        <v>100</v>
      </c>
      <c r="F18" s="5" t="inlineStr">
        <is>
          <t>تحويل بنكي</t>
        </is>
      </c>
      <c r="G18" s="5" t="n"/>
      <c r="H18" s="6">
        <f>IF(B18&amp;""="","",IFERROR(INDEX('الطلاب'!$B$6:$B$505,MATCH(B18&amp;"",'الطلاب'!$A$6:$A$505,0))&amp;"","كود غير موجود"))</f>
        <v/>
      </c>
      <c r="I18" s="6">
        <f>IF(OR(B18&amp;""="",C18&amp;""=""),"",IF(COUNTIFS('الطلاب'!$A$6:$A$505,B18&amp;"",'الطلاب'!$D$6:$D$505,C18&amp;"")=0,"الطالب غير مسجل في المجموعة",""))</f>
        <v/>
      </c>
    </row>
    <row r="19">
      <c r="A19" s="13" t="n">
        <v>46315</v>
      </c>
      <c r="B19" s="5" t="inlineStr">
        <is>
          <t>S10</t>
        </is>
      </c>
      <c r="C19" s="5" t="inlineStr">
        <is>
          <t>G03</t>
        </is>
      </c>
      <c r="D19" s="23" t="n">
        <v>46296</v>
      </c>
      <c r="E19" s="18" t="n">
        <v>150</v>
      </c>
      <c r="F19" s="5" t="inlineStr">
        <is>
          <t>نقدًا</t>
        </is>
      </c>
      <c r="G19" s="5" t="n"/>
      <c r="H19" s="6">
        <f>IF(B19&amp;""="","",IFERROR(INDEX('الطلاب'!$B$6:$B$505,MATCH(B19&amp;"",'الطلاب'!$A$6:$A$505,0))&amp;"","كود غير موجود"))</f>
        <v/>
      </c>
      <c r="I19" s="6">
        <f>IF(OR(B19&amp;""="",C19&amp;""=""),"",IF(COUNTIFS('الطلاب'!$A$6:$A$505,B19&amp;"",'الطلاب'!$D$6:$D$505,C19&amp;"")=0,"الطالب غير مسجل في المجموعة",""))</f>
        <v/>
      </c>
    </row>
    <row r="20">
      <c r="A20" s="13" t="n">
        <v>46327</v>
      </c>
      <c r="B20" s="5" t="inlineStr">
        <is>
          <t>S01</t>
        </is>
      </c>
      <c r="C20" s="5" t="inlineStr">
        <is>
          <t>G01</t>
        </is>
      </c>
      <c r="D20" s="23" t="n">
        <v>46327</v>
      </c>
      <c r="E20" s="18" t="n">
        <v>400</v>
      </c>
      <c r="F20" s="5" t="inlineStr">
        <is>
          <t>نقدًا</t>
        </is>
      </c>
      <c r="G20" s="5" t="n"/>
      <c r="H20" s="6">
        <f>IF(B20&amp;""="","",IFERROR(INDEX('الطلاب'!$B$6:$B$505,MATCH(B20&amp;"",'الطلاب'!$A$6:$A$505,0))&amp;"","كود غير موجود"))</f>
        <v/>
      </c>
      <c r="I20" s="6">
        <f>IF(OR(B20&amp;""="",C20&amp;""=""),"",IF(COUNTIFS('الطلاب'!$A$6:$A$505,B20&amp;"",'الطلاب'!$D$6:$D$505,C20&amp;"")=0,"الطالب غير مسجل في المجموعة",""))</f>
        <v/>
      </c>
    </row>
    <row r="21">
      <c r="A21" s="13" t="n"/>
      <c r="B21" s="5" t="n"/>
      <c r="C21" s="5" t="n"/>
      <c r="D21" s="23" t="n"/>
      <c r="E21" s="18" t="n"/>
      <c r="F21" s="5" t="n"/>
      <c r="G21" s="5" t="n"/>
      <c r="H21" s="6">
        <f>IF(B21&amp;""="","",IFERROR(INDEX('الطلاب'!$B$6:$B$505,MATCH(B21&amp;"",'الطلاب'!$A$6:$A$505,0))&amp;"","كود غير موجود"))</f>
        <v/>
      </c>
      <c r="I21" s="6">
        <f>IF(OR(B21&amp;""="",C21&amp;""=""),"",IF(COUNTIFS('الطلاب'!$A$6:$A$505,B21&amp;"",'الطلاب'!$D$6:$D$505,C21&amp;"")=0,"الطالب غير مسجل في المجموعة",""))</f>
        <v/>
      </c>
    </row>
    <row r="22">
      <c r="A22" s="13" t="n"/>
      <c r="B22" s="5" t="n"/>
      <c r="C22" s="5" t="n"/>
      <c r="D22" s="23" t="n"/>
      <c r="E22" s="18" t="n"/>
      <c r="F22" s="5" t="n"/>
      <c r="G22" s="5" t="n"/>
      <c r="H22" s="6">
        <f>IF(B22&amp;""="","",IFERROR(INDEX('الطلاب'!$B$6:$B$505,MATCH(B22&amp;"",'الطلاب'!$A$6:$A$505,0))&amp;"","كود غير موجود"))</f>
        <v/>
      </c>
      <c r="I22" s="6">
        <f>IF(OR(B22&amp;""="",C22&amp;""=""),"",IF(COUNTIFS('الطلاب'!$A$6:$A$505,B22&amp;"",'الطلاب'!$D$6:$D$505,C22&amp;"")=0,"الطالب غير مسجل في المجموعة",""))</f>
        <v/>
      </c>
    </row>
    <row r="23">
      <c r="A23" s="13" t="n"/>
      <c r="B23" s="5" t="n"/>
      <c r="C23" s="5" t="n"/>
      <c r="D23" s="23" t="n"/>
      <c r="E23" s="18" t="n"/>
      <c r="F23" s="5" t="n"/>
      <c r="G23" s="5" t="n"/>
      <c r="H23" s="6">
        <f>IF(B23&amp;""="","",IFERROR(INDEX('الطلاب'!$B$6:$B$505,MATCH(B23&amp;"",'الطلاب'!$A$6:$A$505,0))&amp;"","كود غير موجود"))</f>
        <v/>
      </c>
      <c r="I23" s="6">
        <f>IF(OR(B23&amp;""="",C23&amp;""=""),"",IF(COUNTIFS('الطلاب'!$A$6:$A$505,B23&amp;"",'الطلاب'!$D$6:$D$505,C23&amp;"")=0,"الطالب غير مسجل في المجموعة",""))</f>
        <v/>
      </c>
    </row>
    <row r="24">
      <c r="A24" s="13" t="n"/>
      <c r="B24" s="5" t="n"/>
      <c r="C24" s="5" t="n"/>
      <c r="D24" s="23" t="n"/>
      <c r="E24" s="18" t="n"/>
      <c r="F24" s="5" t="n"/>
      <c r="G24" s="5" t="n"/>
      <c r="H24" s="6">
        <f>IF(B24&amp;""="","",IFERROR(INDEX('الطلاب'!$B$6:$B$505,MATCH(B24&amp;"",'الطلاب'!$A$6:$A$505,0))&amp;"","كود غير موجود"))</f>
        <v/>
      </c>
      <c r="I24" s="6">
        <f>IF(OR(B24&amp;""="",C24&amp;""=""),"",IF(COUNTIFS('الطلاب'!$A$6:$A$505,B24&amp;"",'الطلاب'!$D$6:$D$505,C24&amp;"")=0,"الطالب غير مسجل في المجموعة",""))</f>
        <v/>
      </c>
    </row>
    <row r="25">
      <c r="A25" s="13" t="n"/>
      <c r="B25" s="5" t="n"/>
      <c r="C25" s="5" t="n"/>
      <c r="D25" s="23" t="n"/>
      <c r="E25" s="18" t="n"/>
      <c r="F25" s="5" t="n"/>
      <c r="G25" s="5" t="n"/>
      <c r="H25" s="6">
        <f>IF(B25&amp;""="","",IFERROR(INDEX('الطلاب'!$B$6:$B$505,MATCH(B25&amp;"",'الطلاب'!$A$6:$A$505,0))&amp;"","كود غير موجود"))</f>
        <v/>
      </c>
      <c r="I25" s="6">
        <f>IF(OR(B25&amp;""="",C25&amp;""=""),"",IF(COUNTIFS('الطلاب'!$A$6:$A$505,B25&amp;"",'الطلاب'!$D$6:$D$505,C25&amp;"")=0,"الطالب غير مسجل في المجموعة",""))</f>
        <v/>
      </c>
    </row>
    <row r="26">
      <c r="A26" s="13" t="n"/>
      <c r="B26" s="5" t="n"/>
      <c r="C26" s="5" t="n"/>
      <c r="D26" s="23" t="n"/>
      <c r="E26" s="18" t="n"/>
      <c r="F26" s="5" t="n"/>
      <c r="G26" s="5" t="n"/>
      <c r="H26" s="6">
        <f>IF(B26&amp;""="","",IFERROR(INDEX('الطلاب'!$B$6:$B$505,MATCH(B26&amp;"",'الطلاب'!$A$6:$A$505,0))&amp;"","كود غير موجود"))</f>
        <v/>
      </c>
      <c r="I26" s="6">
        <f>IF(OR(B26&amp;""="",C26&amp;""=""),"",IF(COUNTIFS('الطلاب'!$A$6:$A$505,B26&amp;"",'الطلاب'!$D$6:$D$505,C26&amp;"")=0,"الطالب غير مسجل في المجموعة",""))</f>
        <v/>
      </c>
    </row>
    <row r="27">
      <c r="A27" s="13" t="n"/>
      <c r="B27" s="5" t="n"/>
      <c r="C27" s="5" t="n"/>
      <c r="D27" s="23" t="n"/>
      <c r="E27" s="18" t="n"/>
      <c r="F27" s="5" t="n"/>
      <c r="G27" s="5" t="n"/>
      <c r="H27" s="6">
        <f>IF(B27&amp;""="","",IFERROR(INDEX('الطلاب'!$B$6:$B$505,MATCH(B27&amp;"",'الطلاب'!$A$6:$A$505,0))&amp;"","كود غير موجود"))</f>
        <v/>
      </c>
      <c r="I27" s="6">
        <f>IF(OR(B27&amp;""="",C27&amp;""=""),"",IF(COUNTIFS('الطلاب'!$A$6:$A$505,B27&amp;"",'الطلاب'!$D$6:$D$505,C27&amp;"")=0,"الطالب غير مسجل في المجموعة",""))</f>
        <v/>
      </c>
    </row>
    <row r="28">
      <c r="A28" s="13" t="n"/>
      <c r="B28" s="5" t="n"/>
      <c r="C28" s="5" t="n"/>
      <c r="D28" s="23" t="n"/>
      <c r="E28" s="18" t="n"/>
      <c r="F28" s="5" t="n"/>
      <c r="G28" s="5" t="n"/>
      <c r="H28" s="6">
        <f>IF(B28&amp;""="","",IFERROR(INDEX('الطلاب'!$B$6:$B$505,MATCH(B28&amp;"",'الطلاب'!$A$6:$A$505,0))&amp;"","كود غير موجود"))</f>
        <v/>
      </c>
      <c r="I28" s="6">
        <f>IF(OR(B28&amp;""="",C28&amp;""=""),"",IF(COUNTIFS('الطلاب'!$A$6:$A$505,B28&amp;"",'الطلاب'!$D$6:$D$505,C28&amp;"")=0,"الطالب غير مسجل في المجموعة",""))</f>
        <v/>
      </c>
    </row>
    <row r="29">
      <c r="A29" s="13" t="n"/>
      <c r="B29" s="5" t="n"/>
      <c r="C29" s="5" t="n"/>
      <c r="D29" s="23" t="n"/>
      <c r="E29" s="18" t="n"/>
      <c r="F29" s="5" t="n"/>
      <c r="G29" s="5" t="n"/>
      <c r="H29" s="6">
        <f>IF(B29&amp;""="","",IFERROR(INDEX('الطلاب'!$B$6:$B$505,MATCH(B29&amp;"",'الطلاب'!$A$6:$A$505,0))&amp;"","كود غير موجود"))</f>
        <v/>
      </c>
      <c r="I29" s="6">
        <f>IF(OR(B29&amp;""="",C29&amp;""=""),"",IF(COUNTIFS('الطلاب'!$A$6:$A$505,B29&amp;"",'الطلاب'!$D$6:$D$505,C29&amp;"")=0,"الطالب غير مسجل في المجموعة",""))</f>
        <v/>
      </c>
    </row>
    <row r="30">
      <c r="A30" s="13" t="n"/>
      <c r="B30" s="5" t="n"/>
      <c r="C30" s="5" t="n"/>
      <c r="D30" s="23" t="n"/>
      <c r="E30" s="18" t="n"/>
      <c r="F30" s="5" t="n"/>
      <c r="G30" s="5" t="n"/>
      <c r="H30" s="6">
        <f>IF(B30&amp;""="","",IFERROR(INDEX('الطلاب'!$B$6:$B$505,MATCH(B30&amp;"",'الطلاب'!$A$6:$A$505,0))&amp;"","كود غير موجود"))</f>
        <v/>
      </c>
      <c r="I30" s="6">
        <f>IF(OR(B30&amp;""="",C30&amp;""=""),"",IF(COUNTIFS('الطلاب'!$A$6:$A$505,B30&amp;"",'الطلاب'!$D$6:$D$505,C30&amp;"")=0,"الطالب غير مسجل في المجموعة",""))</f>
        <v/>
      </c>
    </row>
    <row r="31">
      <c r="A31" s="13" t="n"/>
      <c r="B31" s="5" t="n"/>
      <c r="C31" s="5" t="n"/>
      <c r="D31" s="23" t="n"/>
      <c r="E31" s="18" t="n"/>
      <c r="F31" s="5" t="n"/>
      <c r="G31" s="5" t="n"/>
      <c r="H31" s="6">
        <f>IF(B31&amp;""="","",IFERROR(INDEX('الطلاب'!$B$6:$B$505,MATCH(B31&amp;"",'الطلاب'!$A$6:$A$505,0))&amp;"","كود غير موجود"))</f>
        <v/>
      </c>
      <c r="I31" s="6">
        <f>IF(OR(B31&amp;""="",C31&amp;""=""),"",IF(COUNTIFS('الطلاب'!$A$6:$A$505,B31&amp;"",'الطلاب'!$D$6:$D$505,C31&amp;"")=0,"الطالب غير مسجل في المجموعة",""))</f>
        <v/>
      </c>
    </row>
    <row r="32">
      <c r="A32" s="13" t="n"/>
      <c r="B32" s="5" t="n"/>
      <c r="C32" s="5" t="n"/>
      <c r="D32" s="23" t="n"/>
      <c r="E32" s="18" t="n"/>
      <c r="F32" s="5" t="n"/>
      <c r="G32" s="5" t="n"/>
      <c r="H32" s="6">
        <f>IF(B32&amp;""="","",IFERROR(INDEX('الطلاب'!$B$6:$B$505,MATCH(B32&amp;"",'الطلاب'!$A$6:$A$505,0))&amp;"","كود غير موجود"))</f>
        <v/>
      </c>
      <c r="I32" s="6">
        <f>IF(OR(B32&amp;""="",C32&amp;""=""),"",IF(COUNTIFS('الطلاب'!$A$6:$A$505,B32&amp;"",'الطلاب'!$D$6:$D$505,C32&amp;"")=0,"الطالب غير مسجل في المجموعة",""))</f>
        <v/>
      </c>
    </row>
    <row r="33">
      <c r="A33" s="13" t="n"/>
      <c r="B33" s="5" t="n"/>
      <c r="C33" s="5" t="n"/>
      <c r="D33" s="23" t="n"/>
      <c r="E33" s="18" t="n"/>
      <c r="F33" s="5" t="n"/>
      <c r="G33" s="5" t="n"/>
      <c r="H33" s="6">
        <f>IF(B33&amp;""="","",IFERROR(INDEX('الطلاب'!$B$6:$B$505,MATCH(B33&amp;"",'الطلاب'!$A$6:$A$505,0))&amp;"","كود غير موجود"))</f>
        <v/>
      </c>
      <c r="I33" s="6">
        <f>IF(OR(B33&amp;""="",C33&amp;""=""),"",IF(COUNTIFS('الطلاب'!$A$6:$A$505,B33&amp;"",'الطلاب'!$D$6:$D$505,C33&amp;"")=0,"الطالب غير مسجل في المجموعة",""))</f>
        <v/>
      </c>
    </row>
    <row r="34">
      <c r="A34" s="13" t="n"/>
      <c r="B34" s="5" t="n"/>
      <c r="C34" s="5" t="n"/>
      <c r="D34" s="23" t="n"/>
      <c r="E34" s="18" t="n"/>
      <c r="F34" s="5" t="n"/>
      <c r="G34" s="5" t="n"/>
      <c r="H34" s="6">
        <f>IF(B34&amp;""="","",IFERROR(INDEX('الطلاب'!$B$6:$B$505,MATCH(B34&amp;"",'الطلاب'!$A$6:$A$505,0))&amp;"","كود غير موجود"))</f>
        <v/>
      </c>
      <c r="I34" s="6">
        <f>IF(OR(B34&amp;""="",C34&amp;""=""),"",IF(COUNTIFS('الطلاب'!$A$6:$A$505,B34&amp;"",'الطلاب'!$D$6:$D$505,C34&amp;"")=0,"الطالب غير مسجل في المجموعة",""))</f>
        <v/>
      </c>
    </row>
    <row r="35">
      <c r="A35" s="13" t="n"/>
      <c r="B35" s="5" t="n"/>
      <c r="C35" s="5" t="n"/>
      <c r="D35" s="23" t="n"/>
      <c r="E35" s="18" t="n"/>
      <c r="F35" s="5" t="n"/>
      <c r="G35" s="5" t="n"/>
      <c r="H35" s="6">
        <f>IF(B35&amp;""="","",IFERROR(INDEX('الطلاب'!$B$6:$B$505,MATCH(B35&amp;"",'الطلاب'!$A$6:$A$505,0))&amp;"","كود غير موجود"))</f>
        <v/>
      </c>
      <c r="I35" s="6">
        <f>IF(OR(B35&amp;""="",C35&amp;""=""),"",IF(COUNTIFS('الطلاب'!$A$6:$A$505,B35&amp;"",'الطلاب'!$D$6:$D$505,C35&amp;"")=0,"الطالب غير مسجل في المجموعة",""))</f>
        <v/>
      </c>
    </row>
    <row r="36">
      <c r="A36" s="13" t="n"/>
      <c r="B36" s="5" t="n"/>
      <c r="C36" s="5" t="n"/>
      <c r="D36" s="23" t="n"/>
      <c r="E36" s="18" t="n"/>
      <c r="F36" s="5" t="n"/>
      <c r="G36" s="5" t="n"/>
      <c r="H36" s="6">
        <f>IF(B36&amp;""="","",IFERROR(INDEX('الطلاب'!$B$6:$B$505,MATCH(B36&amp;"",'الطلاب'!$A$6:$A$505,0))&amp;"","كود غير موجود"))</f>
        <v/>
      </c>
      <c r="I36" s="6">
        <f>IF(OR(B36&amp;""="",C36&amp;""=""),"",IF(COUNTIFS('الطلاب'!$A$6:$A$505,B36&amp;"",'الطلاب'!$D$6:$D$505,C36&amp;"")=0,"الطالب غير مسجل في المجموعة",""))</f>
        <v/>
      </c>
    </row>
    <row r="37">
      <c r="A37" s="13" t="n"/>
      <c r="B37" s="5" t="n"/>
      <c r="C37" s="5" t="n"/>
      <c r="D37" s="23" t="n"/>
      <c r="E37" s="18" t="n"/>
      <c r="F37" s="5" t="n"/>
      <c r="G37" s="5" t="n"/>
      <c r="H37" s="6">
        <f>IF(B37&amp;""="","",IFERROR(INDEX('الطلاب'!$B$6:$B$505,MATCH(B37&amp;"",'الطلاب'!$A$6:$A$505,0))&amp;"","كود غير موجود"))</f>
        <v/>
      </c>
      <c r="I37" s="6">
        <f>IF(OR(B37&amp;""="",C37&amp;""=""),"",IF(COUNTIFS('الطلاب'!$A$6:$A$505,B37&amp;"",'الطلاب'!$D$6:$D$505,C37&amp;"")=0,"الطالب غير مسجل في المجموعة",""))</f>
        <v/>
      </c>
    </row>
    <row r="38">
      <c r="A38" s="13" t="n"/>
      <c r="B38" s="5" t="n"/>
      <c r="C38" s="5" t="n"/>
      <c r="D38" s="23" t="n"/>
      <c r="E38" s="18" t="n"/>
      <c r="F38" s="5" t="n"/>
      <c r="G38" s="5" t="n"/>
      <c r="H38" s="6">
        <f>IF(B38&amp;""="","",IFERROR(INDEX('الطلاب'!$B$6:$B$505,MATCH(B38&amp;"",'الطلاب'!$A$6:$A$505,0))&amp;"","كود غير موجود"))</f>
        <v/>
      </c>
      <c r="I38" s="6">
        <f>IF(OR(B38&amp;""="",C38&amp;""=""),"",IF(COUNTIFS('الطلاب'!$A$6:$A$505,B38&amp;"",'الطلاب'!$D$6:$D$505,C38&amp;"")=0,"الطالب غير مسجل في المجموعة",""))</f>
        <v/>
      </c>
    </row>
    <row r="39">
      <c r="A39" s="13" t="n"/>
      <c r="B39" s="5" t="n"/>
      <c r="C39" s="5" t="n"/>
      <c r="D39" s="23" t="n"/>
      <c r="E39" s="18" t="n"/>
      <c r="F39" s="5" t="n"/>
      <c r="G39" s="5" t="n"/>
      <c r="H39" s="6">
        <f>IF(B39&amp;""="","",IFERROR(INDEX('الطلاب'!$B$6:$B$505,MATCH(B39&amp;"",'الطلاب'!$A$6:$A$505,0))&amp;"","كود غير موجود"))</f>
        <v/>
      </c>
      <c r="I39" s="6">
        <f>IF(OR(B39&amp;""="",C39&amp;""=""),"",IF(COUNTIFS('الطلاب'!$A$6:$A$505,B39&amp;"",'الطلاب'!$D$6:$D$505,C39&amp;"")=0,"الطالب غير مسجل في المجموعة",""))</f>
        <v/>
      </c>
    </row>
    <row r="40">
      <c r="A40" s="13" t="n"/>
      <c r="B40" s="5" t="n"/>
      <c r="C40" s="5" t="n"/>
      <c r="D40" s="23" t="n"/>
      <c r="E40" s="18" t="n"/>
      <c r="F40" s="5" t="n"/>
      <c r="G40" s="5" t="n"/>
      <c r="H40" s="6">
        <f>IF(B40&amp;""="","",IFERROR(INDEX('الطلاب'!$B$6:$B$505,MATCH(B40&amp;"",'الطلاب'!$A$6:$A$505,0))&amp;"","كود غير موجود"))</f>
        <v/>
      </c>
      <c r="I40" s="6">
        <f>IF(OR(B40&amp;""="",C40&amp;""=""),"",IF(COUNTIFS('الطلاب'!$A$6:$A$505,B40&amp;"",'الطلاب'!$D$6:$D$505,C40&amp;"")=0,"الطالب غير مسجل في المجموعة",""))</f>
        <v/>
      </c>
    </row>
    <row r="41">
      <c r="A41" s="13" t="n"/>
      <c r="B41" s="5" t="n"/>
      <c r="C41" s="5" t="n"/>
      <c r="D41" s="23" t="n"/>
      <c r="E41" s="18" t="n"/>
      <c r="F41" s="5" t="n"/>
      <c r="G41" s="5" t="n"/>
      <c r="H41" s="6">
        <f>IF(B41&amp;""="","",IFERROR(INDEX('الطلاب'!$B$6:$B$505,MATCH(B41&amp;"",'الطلاب'!$A$6:$A$505,0))&amp;"","كود غير موجود"))</f>
        <v/>
      </c>
      <c r="I41" s="6">
        <f>IF(OR(B41&amp;""="",C41&amp;""=""),"",IF(COUNTIFS('الطلاب'!$A$6:$A$505,B41&amp;"",'الطلاب'!$D$6:$D$505,C41&amp;"")=0,"الطالب غير مسجل في المجموعة",""))</f>
        <v/>
      </c>
    </row>
    <row r="42">
      <c r="A42" s="13" t="n"/>
      <c r="B42" s="5" t="n"/>
      <c r="C42" s="5" t="n"/>
      <c r="D42" s="23" t="n"/>
      <c r="E42" s="18" t="n"/>
      <c r="F42" s="5" t="n"/>
      <c r="G42" s="5" t="n"/>
      <c r="H42" s="6">
        <f>IF(B42&amp;""="","",IFERROR(INDEX('الطلاب'!$B$6:$B$505,MATCH(B42&amp;"",'الطلاب'!$A$6:$A$505,0))&amp;"","كود غير موجود"))</f>
        <v/>
      </c>
      <c r="I42" s="6">
        <f>IF(OR(B42&amp;""="",C42&amp;""=""),"",IF(COUNTIFS('الطلاب'!$A$6:$A$505,B42&amp;"",'الطلاب'!$D$6:$D$505,C42&amp;"")=0,"الطالب غير مسجل في المجموعة",""))</f>
        <v/>
      </c>
    </row>
    <row r="43">
      <c r="A43" s="13" t="n"/>
      <c r="B43" s="5" t="n"/>
      <c r="C43" s="5" t="n"/>
      <c r="D43" s="23" t="n"/>
      <c r="E43" s="18" t="n"/>
      <c r="F43" s="5" t="n"/>
      <c r="G43" s="5" t="n"/>
      <c r="H43" s="6">
        <f>IF(B43&amp;""="","",IFERROR(INDEX('الطلاب'!$B$6:$B$505,MATCH(B43&amp;"",'الطلاب'!$A$6:$A$505,0))&amp;"","كود غير موجود"))</f>
        <v/>
      </c>
      <c r="I43" s="6">
        <f>IF(OR(B43&amp;""="",C43&amp;""=""),"",IF(COUNTIFS('الطلاب'!$A$6:$A$505,B43&amp;"",'الطلاب'!$D$6:$D$505,C43&amp;"")=0,"الطالب غير مسجل في المجموعة",""))</f>
        <v/>
      </c>
    </row>
    <row r="44">
      <c r="A44" s="13" t="n"/>
      <c r="B44" s="5" t="n"/>
      <c r="C44" s="5" t="n"/>
      <c r="D44" s="23" t="n"/>
      <c r="E44" s="18" t="n"/>
      <c r="F44" s="5" t="n"/>
      <c r="G44" s="5" t="n"/>
      <c r="H44" s="6">
        <f>IF(B44&amp;""="","",IFERROR(INDEX('الطلاب'!$B$6:$B$505,MATCH(B44&amp;"",'الطلاب'!$A$6:$A$505,0))&amp;"","كود غير موجود"))</f>
        <v/>
      </c>
      <c r="I44" s="6">
        <f>IF(OR(B44&amp;""="",C44&amp;""=""),"",IF(COUNTIFS('الطلاب'!$A$6:$A$505,B44&amp;"",'الطلاب'!$D$6:$D$505,C44&amp;"")=0,"الطالب غير مسجل في المجموعة",""))</f>
        <v/>
      </c>
    </row>
    <row r="45">
      <c r="A45" s="13" t="n"/>
      <c r="B45" s="5" t="n"/>
      <c r="C45" s="5" t="n"/>
      <c r="D45" s="23" t="n"/>
      <c r="E45" s="18" t="n"/>
      <c r="F45" s="5" t="n"/>
      <c r="G45" s="5" t="n"/>
      <c r="H45" s="6">
        <f>IF(B45&amp;""="","",IFERROR(INDEX('الطلاب'!$B$6:$B$505,MATCH(B45&amp;"",'الطلاب'!$A$6:$A$505,0))&amp;"","كود غير موجود"))</f>
        <v/>
      </c>
      <c r="I45" s="6">
        <f>IF(OR(B45&amp;""="",C45&amp;""=""),"",IF(COUNTIFS('الطلاب'!$A$6:$A$505,B45&amp;"",'الطلاب'!$D$6:$D$505,C45&amp;"")=0,"الطالب غير مسجل في المجموعة",""))</f>
        <v/>
      </c>
    </row>
    <row r="46">
      <c r="A46" s="13" t="n"/>
      <c r="B46" s="5" t="n"/>
      <c r="C46" s="5" t="n"/>
      <c r="D46" s="23" t="n"/>
      <c r="E46" s="18" t="n"/>
      <c r="F46" s="5" t="n"/>
      <c r="G46" s="5" t="n"/>
      <c r="H46" s="6">
        <f>IF(B46&amp;""="","",IFERROR(INDEX('الطلاب'!$B$6:$B$505,MATCH(B46&amp;"",'الطلاب'!$A$6:$A$505,0))&amp;"","كود غير موجود"))</f>
        <v/>
      </c>
      <c r="I46" s="6">
        <f>IF(OR(B46&amp;""="",C46&amp;""=""),"",IF(COUNTIFS('الطلاب'!$A$6:$A$505,B46&amp;"",'الطلاب'!$D$6:$D$505,C46&amp;"")=0,"الطالب غير مسجل في المجموعة",""))</f>
        <v/>
      </c>
    </row>
    <row r="47">
      <c r="A47" s="13" t="n"/>
      <c r="B47" s="5" t="n"/>
      <c r="C47" s="5" t="n"/>
      <c r="D47" s="23" t="n"/>
      <c r="E47" s="18" t="n"/>
      <c r="F47" s="5" t="n"/>
      <c r="G47" s="5" t="n"/>
      <c r="H47" s="6">
        <f>IF(B47&amp;""="","",IFERROR(INDEX('الطلاب'!$B$6:$B$505,MATCH(B47&amp;"",'الطلاب'!$A$6:$A$505,0))&amp;"","كود غير موجود"))</f>
        <v/>
      </c>
      <c r="I47" s="6">
        <f>IF(OR(B47&amp;""="",C47&amp;""=""),"",IF(COUNTIFS('الطلاب'!$A$6:$A$505,B47&amp;"",'الطلاب'!$D$6:$D$505,C47&amp;"")=0,"الطالب غير مسجل في المجموعة",""))</f>
        <v/>
      </c>
    </row>
    <row r="48">
      <c r="A48" s="13" t="n"/>
      <c r="B48" s="5" t="n"/>
      <c r="C48" s="5" t="n"/>
      <c r="D48" s="23" t="n"/>
      <c r="E48" s="18" t="n"/>
      <c r="F48" s="5" t="n"/>
      <c r="G48" s="5" t="n"/>
      <c r="H48" s="6">
        <f>IF(B48&amp;""="","",IFERROR(INDEX('الطلاب'!$B$6:$B$505,MATCH(B48&amp;"",'الطلاب'!$A$6:$A$505,0))&amp;"","كود غير موجود"))</f>
        <v/>
      </c>
      <c r="I48" s="6">
        <f>IF(OR(B48&amp;""="",C48&amp;""=""),"",IF(COUNTIFS('الطلاب'!$A$6:$A$505,B48&amp;"",'الطلاب'!$D$6:$D$505,C48&amp;"")=0,"الطالب غير مسجل في المجموعة",""))</f>
        <v/>
      </c>
    </row>
    <row r="49">
      <c r="A49" s="13" t="n"/>
      <c r="B49" s="5" t="n"/>
      <c r="C49" s="5" t="n"/>
      <c r="D49" s="23" t="n"/>
      <c r="E49" s="18" t="n"/>
      <c r="F49" s="5" t="n"/>
      <c r="G49" s="5" t="n"/>
      <c r="H49" s="6">
        <f>IF(B49&amp;""="","",IFERROR(INDEX('الطلاب'!$B$6:$B$505,MATCH(B49&amp;"",'الطلاب'!$A$6:$A$505,0))&amp;"","كود غير موجود"))</f>
        <v/>
      </c>
      <c r="I49" s="6">
        <f>IF(OR(B49&amp;""="",C49&amp;""=""),"",IF(COUNTIFS('الطلاب'!$A$6:$A$505,B49&amp;"",'الطلاب'!$D$6:$D$505,C49&amp;"")=0,"الطالب غير مسجل في المجموعة",""))</f>
        <v/>
      </c>
    </row>
    <row r="50">
      <c r="A50" s="13" t="n"/>
      <c r="B50" s="5" t="n"/>
      <c r="C50" s="5" t="n"/>
      <c r="D50" s="23" t="n"/>
      <c r="E50" s="18" t="n"/>
      <c r="F50" s="5" t="n"/>
      <c r="G50" s="5" t="n"/>
      <c r="H50" s="6">
        <f>IF(B50&amp;""="","",IFERROR(INDEX('الطلاب'!$B$6:$B$505,MATCH(B50&amp;"",'الطلاب'!$A$6:$A$505,0))&amp;"","كود غير موجود"))</f>
        <v/>
      </c>
      <c r="I50" s="6">
        <f>IF(OR(B50&amp;""="",C50&amp;""=""),"",IF(COUNTIFS('الطلاب'!$A$6:$A$505,B50&amp;"",'الطلاب'!$D$6:$D$505,C50&amp;"")=0,"الطالب غير مسجل في المجموعة",""))</f>
        <v/>
      </c>
    </row>
    <row r="51">
      <c r="A51" s="13" t="n"/>
      <c r="B51" s="5" t="n"/>
      <c r="C51" s="5" t="n"/>
      <c r="D51" s="23" t="n"/>
      <c r="E51" s="18" t="n"/>
      <c r="F51" s="5" t="n"/>
      <c r="G51" s="5" t="n"/>
      <c r="H51" s="6">
        <f>IF(B51&amp;""="","",IFERROR(INDEX('الطلاب'!$B$6:$B$505,MATCH(B51&amp;"",'الطلاب'!$A$6:$A$505,0))&amp;"","كود غير موجود"))</f>
        <v/>
      </c>
      <c r="I51" s="6">
        <f>IF(OR(B51&amp;""="",C51&amp;""=""),"",IF(COUNTIFS('الطلاب'!$A$6:$A$505,B51&amp;"",'الطلاب'!$D$6:$D$505,C51&amp;"")=0,"الطالب غير مسجل في المجموعة",""))</f>
        <v/>
      </c>
    </row>
    <row r="52">
      <c r="A52" s="13" t="n"/>
      <c r="B52" s="5" t="n"/>
      <c r="C52" s="5" t="n"/>
      <c r="D52" s="23" t="n"/>
      <c r="E52" s="18" t="n"/>
      <c r="F52" s="5" t="n"/>
      <c r="G52" s="5" t="n"/>
      <c r="H52" s="6">
        <f>IF(B52&amp;""="","",IFERROR(INDEX('الطلاب'!$B$6:$B$505,MATCH(B52&amp;"",'الطلاب'!$A$6:$A$505,0))&amp;"","كود غير موجود"))</f>
        <v/>
      </c>
      <c r="I52" s="6">
        <f>IF(OR(B52&amp;""="",C52&amp;""=""),"",IF(COUNTIFS('الطلاب'!$A$6:$A$505,B52&amp;"",'الطلاب'!$D$6:$D$505,C52&amp;"")=0,"الطالب غير مسجل في المجموعة",""))</f>
        <v/>
      </c>
    </row>
    <row r="53">
      <c r="A53" s="13" t="n"/>
      <c r="B53" s="5" t="n"/>
      <c r="C53" s="5" t="n"/>
      <c r="D53" s="23" t="n"/>
      <c r="E53" s="18" t="n"/>
      <c r="F53" s="5" t="n"/>
      <c r="G53" s="5" t="n"/>
      <c r="H53" s="6">
        <f>IF(B53&amp;""="","",IFERROR(INDEX('الطلاب'!$B$6:$B$505,MATCH(B53&amp;"",'الطلاب'!$A$6:$A$505,0))&amp;"","كود غير موجود"))</f>
        <v/>
      </c>
      <c r="I53" s="6">
        <f>IF(OR(B53&amp;""="",C53&amp;""=""),"",IF(COUNTIFS('الطلاب'!$A$6:$A$505,B53&amp;"",'الطلاب'!$D$6:$D$505,C53&amp;"")=0,"الطالب غير مسجل في المجموعة",""))</f>
        <v/>
      </c>
    </row>
    <row r="54">
      <c r="A54" s="13" t="n"/>
      <c r="B54" s="5" t="n"/>
      <c r="C54" s="5" t="n"/>
      <c r="D54" s="23" t="n"/>
      <c r="E54" s="18" t="n"/>
      <c r="F54" s="5" t="n"/>
      <c r="G54" s="5" t="n"/>
      <c r="H54" s="6">
        <f>IF(B54&amp;""="","",IFERROR(INDEX('الطلاب'!$B$6:$B$505,MATCH(B54&amp;"",'الطلاب'!$A$6:$A$505,0))&amp;"","كود غير موجود"))</f>
        <v/>
      </c>
      <c r="I54" s="6">
        <f>IF(OR(B54&amp;""="",C54&amp;""=""),"",IF(COUNTIFS('الطلاب'!$A$6:$A$505,B54&amp;"",'الطلاب'!$D$6:$D$505,C54&amp;"")=0,"الطالب غير مسجل في المجموعة",""))</f>
        <v/>
      </c>
    </row>
    <row r="55">
      <c r="A55" s="13" t="n"/>
      <c r="B55" s="5" t="n"/>
      <c r="C55" s="5" t="n"/>
      <c r="D55" s="23" t="n"/>
      <c r="E55" s="18" t="n"/>
      <c r="F55" s="5" t="n"/>
      <c r="G55" s="5" t="n"/>
      <c r="H55" s="6">
        <f>IF(B55&amp;""="","",IFERROR(INDEX('الطلاب'!$B$6:$B$505,MATCH(B55&amp;"",'الطلاب'!$A$6:$A$505,0))&amp;"","كود غير موجود"))</f>
        <v/>
      </c>
      <c r="I55" s="6">
        <f>IF(OR(B55&amp;""="",C55&amp;""=""),"",IF(COUNTIFS('الطلاب'!$A$6:$A$505,B55&amp;"",'الطلاب'!$D$6:$D$505,C55&amp;"")=0,"الطالب غير مسجل في المجموعة",""))</f>
        <v/>
      </c>
    </row>
    <row r="56">
      <c r="A56" s="13" t="n"/>
      <c r="B56" s="5" t="n"/>
      <c r="C56" s="5" t="n"/>
      <c r="D56" s="23" t="n"/>
      <c r="E56" s="18" t="n"/>
      <c r="F56" s="5" t="n"/>
      <c r="G56" s="5" t="n"/>
      <c r="H56" s="6">
        <f>IF(B56&amp;""="","",IFERROR(INDEX('الطلاب'!$B$6:$B$505,MATCH(B56&amp;"",'الطلاب'!$A$6:$A$505,0))&amp;"","كود غير موجود"))</f>
        <v/>
      </c>
      <c r="I56" s="6">
        <f>IF(OR(B56&amp;""="",C56&amp;""=""),"",IF(COUNTIFS('الطلاب'!$A$6:$A$505,B56&amp;"",'الطلاب'!$D$6:$D$505,C56&amp;"")=0,"الطالب غير مسجل في المجموعة",""))</f>
        <v/>
      </c>
    </row>
    <row r="57">
      <c r="A57" s="13" t="n"/>
      <c r="B57" s="5" t="n"/>
      <c r="C57" s="5" t="n"/>
      <c r="D57" s="23" t="n"/>
      <c r="E57" s="18" t="n"/>
      <c r="F57" s="5" t="n"/>
      <c r="G57" s="5" t="n"/>
      <c r="H57" s="6">
        <f>IF(B57&amp;""="","",IFERROR(INDEX('الطلاب'!$B$6:$B$505,MATCH(B57&amp;"",'الطلاب'!$A$6:$A$505,0))&amp;"","كود غير موجود"))</f>
        <v/>
      </c>
      <c r="I57" s="6">
        <f>IF(OR(B57&amp;""="",C57&amp;""=""),"",IF(COUNTIFS('الطلاب'!$A$6:$A$505,B57&amp;"",'الطلاب'!$D$6:$D$505,C57&amp;"")=0,"الطالب غير مسجل في المجموعة",""))</f>
        <v/>
      </c>
    </row>
    <row r="58">
      <c r="A58" s="13" t="n"/>
      <c r="B58" s="5" t="n"/>
      <c r="C58" s="5" t="n"/>
      <c r="D58" s="23" t="n"/>
      <c r="E58" s="18" t="n"/>
      <c r="F58" s="5" t="n"/>
      <c r="G58" s="5" t="n"/>
      <c r="H58" s="6">
        <f>IF(B58&amp;""="","",IFERROR(INDEX('الطلاب'!$B$6:$B$505,MATCH(B58&amp;"",'الطلاب'!$A$6:$A$505,0))&amp;"","كود غير موجود"))</f>
        <v/>
      </c>
      <c r="I58" s="6">
        <f>IF(OR(B58&amp;""="",C58&amp;""=""),"",IF(COUNTIFS('الطلاب'!$A$6:$A$505,B58&amp;"",'الطلاب'!$D$6:$D$505,C58&amp;"")=0,"الطالب غير مسجل في المجموعة",""))</f>
        <v/>
      </c>
    </row>
    <row r="59">
      <c r="A59" s="13" t="n"/>
      <c r="B59" s="5" t="n"/>
      <c r="C59" s="5" t="n"/>
      <c r="D59" s="23" t="n"/>
      <c r="E59" s="18" t="n"/>
      <c r="F59" s="5" t="n"/>
      <c r="G59" s="5" t="n"/>
      <c r="H59" s="6">
        <f>IF(B59&amp;""="","",IFERROR(INDEX('الطلاب'!$B$6:$B$505,MATCH(B59&amp;"",'الطلاب'!$A$6:$A$505,0))&amp;"","كود غير موجود"))</f>
        <v/>
      </c>
      <c r="I59" s="6">
        <f>IF(OR(B59&amp;""="",C59&amp;""=""),"",IF(COUNTIFS('الطلاب'!$A$6:$A$505,B59&amp;"",'الطلاب'!$D$6:$D$505,C59&amp;"")=0,"الطالب غير مسجل في المجموعة",""))</f>
        <v/>
      </c>
    </row>
    <row r="60">
      <c r="A60" s="13" t="n"/>
      <c r="B60" s="5" t="n"/>
      <c r="C60" s="5" t="n"/>
      <c r="D60" s="23" t="n"/>
      <c r="E60" s="18" t="n"/>
      <c r="F60" s="5" t="n"/>
      <c r="G60" s="5" t="n"/>
      <c r="H60" s="6">
        <f>IF(B60&amp;""="","",IFERROR(INDEX('الطلاب'!$B$6:$B$505,MATCH(B60&amp;"",'الطلاب'!$A$6:$A$505,0))&amp;"","كود غير موجود"))</f>
        <v/>
      </c>
      <c r="I60" s="6">
        <f>IF(OR(B60&amp;""="",C60&amp;""=""),"",IF(COUNTIFS('الطلاب'!$A$6:$A$505,B60&amp;"",'الطلاب'!$D$6:$D$505,C60&amp;"")=0,"الطالب غير مسجل في المجموعة",""))</f>
        <v/>
      </c>
    </row>
    <row r="61">
      <c r="A61" s="13" t="n"/>
      <c r="B61" s="5" t="n"/>
      <c r="C61" s="5" t="n"/>
      <c r="D61" s="23" t="n"/>
      <c r="E61" s="18" t="n"/>
      <c r="F61" s="5" t="n"/>
      <c r="G61" s="5" t="n"/>
      <c r="H61" s="6">
        <f>IF(B61&amp;""="","",IFERROR(INDEX('الطلاب'!$B$6:$B$505,MATCH(B61&amp;"",'الطلاب'!$A$6:$A$505,0))&amp;"","كود غير موجود"))</f>
        <v/>
      </c>
      <c r="I61" s="6">
        <f>IF(OR(B61&amp;""="",C61&amp;""=""),"",IF(COUNTIFS('الطلاب'!$A$6:$A$505,B61&amp;"",'الطلاب'!$D$6:$D$505,C61&amp;"")=0,"الطالب غير مسجل في المجموعة",""))</f>
        <v/>
      </c>
    </row>
    <row r="62">
      <c r="A62" s="13" t="n"/>
      <c r="B62" s="5" t="n"/>
      <c r="C62" s="5" t="n"/>
      <c r="D62" s="23" t="n"/>
      <c r="E62" s="18" t="n"/>
      <c r="F62" s="5" t="n"/>
      <c r="G62" s="5" t="n"/>
      <c r="H62" s="6">
        <f>IF(B62&amp;""="","",IFERROR(INDEX('الطلاب'!$B$6:$B$505,MATCH(B62&amp;"",'الطلاب'!$A$6:$A$505,0))&amp;"","كود غير موجود"))</f>
        <v/>
      </c>
      <c r="I62" s="6">
        <f>IF(OR(B62&amp;""="",C62&amp;""=""),"",IF(COUNTIFS('الطلاب'!$A$6:$A$505,B62&amp;"",'الطلاب'!$D$6:$D$505,C62&amp;"")=0,"الطالب غير مسجل في المجموعة",""))</f>
        <v/>
      </c>
    </row>
    <row r="63">
      <c r="A63" s="13" t="n"/>
      <c r="B63" s="5" t="n"/>
      <c r="C63" s="5" t="n"/>
      <c r="D63" s="23" t="n"/>
      <c r="E63" s="18" t="n"/>
      <c r="F63" s="5" t="n"/>
      <c r="G63" s="5" t="n"/>
      <c r="H63" s="6">
        <f>IF(B63&amp;""="","",IFERROR(INDEX('الطلاب'!$B$6:$B$505,MATCH(B63&amp;"",'الطلاب'!$A$6:$A$505,0))&amp;"","كود غير موجود"))</f>
        <v/>
      </c>
      <c r="I63" s="6">
        <f>IF(OR(B63&amp;""="",C63&amp;""=""),"",IF(COUNTIFS('الطلاب'!$A$6:$A$505,B63&amp;"",'الطلاب'!$D$6:$D$505,C63&amp;"")=0,"الطالب غير مسجل في المجموعة",""))</f>
        <v/>
      </c>
    </row>
    <row r="64">
      <c r="A64" s="13" t="n"/>
      <c r="B64" s="5" t="n"/>
      <c r="C64" s="5" t="n"/>
      <c r="D64" s="23" t="n"/>
      <c r="E64" s="18" t="n"/>
      <c r="F64" s="5" t="n"/>
      <c r="G64" s="5" t="n"/>
      <c r="H64" s="6">
        <f>IF(B64&amp;""="","",IFERROR(INDEX('الطلاب'!$B$6:$B$505,MATCH(B64&amp;"",'الطلاب'!$A$6:$A$505,0))&amp;"","كود غير موجود"))</f>
        <v/>
      </c>
      <c r="I64" s="6">
        <f>IF(OR(B64&amp;""="",C64&amp;""=""),"",IF(COUNTIFS('الطلاب'!$A$6:$A$505,B64&amp;"",'الطلاب'!$D$6:$D$505,C64&amp;"")=0,"الطالب غير مسجل في المجموعة",""))</f>
        <v/>
      </c>
    </row>
    <row r="65">
      <c r="A65" s="13" t="n"/>
      <c r="B65" s="5" t="n"/>
      <c r="C65" s="5" t="n"/>
      <c r="D65" s="23" t="n"/>
      <c r="E65" s="18" t="n"/>
      <c r="F65" s="5" t="n"/>
      <c r="G65" s="5" t="n"/>
      <c r="H65" s="6">
        <f>IF(B65&amp;""="","",IFERROR(INDEX('الطلاب'!$B$6:$B$505,MATCH(B65&amp;"",'الطلاب'!$A$6:$A$505,0))&amp;"","كود غير موجود"))</f>
        <v/>
      </c>
      <c r="I65" s="6">
        <f>IF(OR(B65&amp;""="",C65&amp;""=""),"",IF(COUNTIFS('الطلاب'!$A$6:$A$505,B65&amp;"",'الطلاب'!$D$6:$D$505,C65&amp;"")=0,"الطالب غير مسجل في المجموعة",""))</f>
        <v/>
      </c>
    </row>
    <row r="66">
      <c r="A66" s="13" t="n"/>
      <c r="B66" s="5" t="n"/>
      <c r="C66" s="5" t="n"/>
      <c r="D66" s="23" t="n"/>
      <c r="E66" s="18" t="n"/>
      <c r="F66" s="5" t="n"/>
      <c r="G66" s="5" t="n"/>
      <c r="H66" s="6">
        <f>IF(B66&amp;""="","",IFERROR(INDEX('الطلاب'!$B$6:$B$505,MATCH(B66&amp;"",'الطلاب'!$A$6:$A$505,0))&amp;"","كود غير موجود"))</f>
        <v/>
      </c>
      <c r="I66" s="6">
        <f>IF(OR(B66&amp;""="",C66&amp;""=""),"",IF(COUNTIFS('الطلاب'!$A$6:$A$505,B66&amp;"",'الطلاب'!$D$6:$D$505,C66&amp;"")=0,"الطالب غير مسجل في المجموعة",""))</f>
        <v/>
      </c>
    </row>
    <row r="67">
      <c r="A67" s="13" t="n"/>
      <c r="B67" s="5" t="n"/>
      <c r="C67" s="5" t="n"/>
      <c r="D67" s="23" t="n"/>
      <c r="E67" s="18" t="n"/>
      <c r="F67" s="5" t="n"/>
      <c r="G67" s="5" t="n"/>
      <c r="H67" s="6">
        <f>IF(B67&amp;""="","",IFERROR(INDEX('الطلاب'!$B$6:$B$505,MATCH(B67&amp;"",'الطلاب'!$A$6:$A$505,0))&amp;"","كود غير موجود"))</f>
        <v/>
      </c>
      <c r="I67" s="6">
        <f>IF(OR(B67&amp;""="",C67&amp;""=""),"",IF(COUNTIFS('الطلاب'!$A$6:$A$505,B67&amp;"",'الطلاب'!$D$6:$D$505,C67&amp;"")=0,"الطالب غير مسجل في المجموعة",""))</f>
        <v/>
      </c>
    </row>
    <row r="68">
      <c r="A68" s="13" t="n"/>
      <c r="B68" s="5" t="n"/>
      <c r="C68" s="5" t="n"/>
      <c r="D68" s="23" t="n"/>
      <c r="E68" s="18" t="n"/>
      <c r="F68" s="5" t="n"/>
      <c r="G68" s="5" t="n"/>
      <c r="H68" s="6">
        <f>IF(B68&amp;""="","",IFERROR(INDEX('الطلاب'!$B$6:$B$505,MATCH(B68&amp;"",'الطلاب'!$A$6:$A$505,0))&amp;"","كود غير موجود"))</f>
        <v/>
      </c>
      <c r="I68" s="6">
        <f>IF(OR(B68&amp;""="",C68&amp;""=""),"",IF(COUNTIFS('الطلاب'!$A$6:$A$505,B68&amp;"",'الطلاب'!$D$6:$D$505,C68&amp;"")=0,"الطالب غير مسجل في المجموعة",""))</f>
        <v/>
      </c>
    </row>
    <row r="69">
      <c r="A69" s="13" t="n"/>
      <c r="B69" s="5" t="n"/>
      <c r="C69" s="5" t="n"/>
      <c r="D69" s="23" t="n"/>
      <c r="E69" s="18" t="n"/>
      <c r="F69" s="5" t="n"/>
      <c r="G69" s="5" t="n"/>
      <c r="H69" s="6">
        <f>IF(B69&amp;""="","",IFERROR(INDEX('الطلاب'!$B$6:$B$505,MATCH(B69&amp;"",'الطلاب'!$A$6:$A$505,0))&amp;"","كود غير موجود"))</f>
        <v/>
      </c>
      <c r="I69" s="6">
        <f>IF(OR(B69&amp;""="",C69&amp;""=""),"",IF(COUNTIFS('الطلاب'!$A$6:$A$505,B69&amp;"",'الطلاب'!$D$6:$D$505,C69&amp;"")=0,"الطالب غير مسجل في المجموعة",""))</f>
        <v/>
      </c>
    </row>
    <row r="70">
      <c r="A70" s="13" t="n"/>
      <c r="B70" s="5" t="n"/>
      <c r="C70" s="5" t="n"/>
      <c r="D70" s="23" t="n"/>
      <c r="E70" s="18" t="n"/>
      <c r="F70" s="5" t="n"/>
      <c r="G70" s="5" t="n"/>
      <c r="H70" s="6">
        <f>IF(B70&amp;""="","",IFERROR(INDEX('الطلاب'!$B$6:$B$505,MATCH(B70&amp;"",'الطلاب'!$A$6:$A$505,0))&amp;"","كود غير موجود"))</f>
        <v/>
      </c>
      <c r="I70" s="6">
        <f>IF(OR(B70&amp;""="",C70&amp;""=""),"",IF(COUNTIFS('الطلاب'!$A$6:$A$505,B70&amp;"",'الطلاب'!$D$6:$D$505,C70&amp;"")=0,"الطالب غير مسجل في المجموعة",""))</f>
        <v/>
      </c>
    </row>
    <row r="71">
      <c r="A71" s="13" t="n"/>
      <c r="B71" s="5" t="n"/>
      <c r="C71" s="5" t="n"/>
      <c r="D71" s="23" t="n"/>
      <c r="E71" s="18" t="n"/>
      <c r="F71" s="5" t="n"/>
      <c r="G71" s="5" t="n"/>
      <c r="H71" s="6">
        <f>IF(B71&amp;""="","",IFERROR(INDEX('الطلاب'!$B$6:$B$505,MATCH(B71&amp;"",'الطلاب'!$A$6:$A$505,0))&amp;"","كود غير موجود"))</f>
        <v/>
      </c>
      <c r="I71" s="6">
        <f>IF(OR(B71&amp;""="",C71&amp;""=""),"",IF(COUNTIFS('الطلاب'!$A$6:$A$505,B71&amp;"",'الطلاب'!$D$6:$D$505,C71&amp;"")=0,"الطالب غير مسجل في المجموعة",""))</f>
        <v/>
      </c>
    </row>
    <row r="72">
      <c r="A72" s="13" t="n"/>
      <c r="B72" s="5" t="n"/>
      <c r="C72" s="5" t="n"/>
      <c r="D72" s="23" t="n"/>
      <c r="E72" s="18" t="n"/>
      <c r="F72" s="5" t="n"/>
      <c r="G72" s="5" t="n"/>
      <c r="H72" s="6">
        <f>IF(B72&amp;""="","",IFERROR(INDEX('الطلاب'!$B$6:$B$505,MATCH(B72&amp;"",'الطلاب'!$A$6:$A$505,0))&amp;"","كود غير موجود"))</f>
        <v/>
      </c>
      <c r="I72" s="6">
        <f>IF(OR(B72&amp;""="",C72&amp;""=""),"",IF(COUNTIFS('الطلاب'!$A$6:$A$505,B72&amp;"",'الطلاب'!$D$6:$D$505,C72&amp;"")=0,"الطالب غير مسجل في المجموعة",""))</f>
        <v/>
      </c>
    </row>
    <row r="73">
      <c r="A73" s="13" t="n"/>
      <c r="B73" s="5" t="n"/>
      <c r="C73" s="5" t="n"/>
      <c r="D73" s="23" t="n"/>
      <c r="E73" s="18" t="n"/>
      <c r="F73" s="5" t="n"/>
      <c r="G73" s="5" t="n"/>
      <c r="H73" s="6">
        <f>IF(B73&amp;""="","",IFERROR(INDEX('الطلاب'!$B$6:$B$505,MATCH(B73&amp;"",'الطلاب'!$A$6:$A$505,0))&amp;"","كود غير موجود"))</f>
        <v/>
      </c>
      <c r="I73" s="6">
        <f>IF(OR(B73&amp;""="",C73&amp;""=""),"",IF(COUNTIFS('الطلاب'!$A$6:$A$505,B73&amp;"",'الطلاب'!$D$6:$D$505,C73&amp;"")=0,"الطالب غير مسجل في المجموعة",""))</f>
        <v/>
      </c>
    </row>
    <row r="74">
      <c r="A74" s="13" t="n"/>
      <c r="B74" s="5" t="n"/>
      <c r="C74" s="5" t="n"/>
      <c r="D74" s="23" t="n"/>
      <c r="E74" s="18" t="n"/>
      <c r="F74" s="5" t="n"/>
      <c r="G74" s="5" t="n"/>
      <c r="H74" s="6">
        <f>IF(B74&amp;""="","",IFERROR(INDEX('الطلاب'!$B$6:$B$505,MATCH(B74&amp;"",'الطلاب'!$A$6:$A$505,0))&amp;"","كود غير موجود"))</f>
        <v/>
      </c>
      <c r="I74" s="6">
        <f>IF(OR(B74&amp;""="",C74&amp;""=""),"",IF(COUNTIFS('الطلاب'!$A$6:$A$505,B74&amp;"",'الطلاب'!$D$6:$D$505,C74&amp;"")=0,"الطالب غير مسجل في المجموعة",""))</f>
        <v/>
      </c>
    </row>
    <row r="75">
      <c r="A75" s="13" t="n"/>
      <c r="B75" s="5" t="n"/>
      <c r="C75" s="5" t="n"/>
      <c r="D75" s="23" t="n"/>
      <c r="E75" s="18" t="n"/>
      <c r="F75" s="5" t="n"/>
      <c r="G75" s="5" t="n"/>
      <c r="H75" s="6">
        <f>IF(B75&amp;""="","",IFERROR(INDEX('الطلاب'!$B$6:$B$505,MATCH(B75&amp;"",'الطلاب'!$A$6:$A$505,0))&amp;"","كود غير موجود"))</f>
        <v/>
      </c>
      <c r="I75" s="6">
        <f>IF(OR(B75&amp;""="",C75&amp;""=""),"",IF(COUNTIFS('الطلاب'!$A$6:$A$505,B75&amp;"",'الطلاب'!$D$6:$D$505,C75&amp;"")=0,"الطالب غير مسجل في المجموعة",""))</f>
        <v/>
      </c>
    </row>
    <row r="76">
      <c r="A76" s="13" t="n"/>
      <c r="B76" s="5" t="n"/>
      <c r="C76" s="5" t="n"/>
      <c r="D76" s="23" t="n"/>
      <c r="E76" s="18" t="n"/>
      <c r="F76" s="5" t="n"/>
      <c r="G76" s="5" t="n"/>
      <c r="H76" s="6">
        <f>IF(B76&amp;""="","",IFERROR(INDEX('الطلاب'!$B$6:$B$505,MATCH(B76&amp;"",'الطلاب'!$A$6:$A$505,0))&amp;"","كود غير موجود"))</f>
        <v/>
      </c>
      <c r="I76" s="6">
        <f>IF(OR(B76&amp;""="",C76&amp;""=""),"",IF(COUNTIFS('الطلاب'!$A$6:$A$505,B76&amp;"",'الطلاب'!$D$6:$D$505,C76&amp;"")=0,"الطالب غير مسجل في المجموعة",""))</f>
        <v/>
      </c>
    </row>
    <row r="77">
      <c r="A77" s="13" t="n"/>
      <c r="B77" s="5" t="n"/>
      <c r="C77" s="5" t="n"/>
      <c r="D77" s="23" t="n"/>
      <c r="E77" s="18" t="n"/>
      <c r="F77" s="5" t="n"/>
      <c r="G77" s="5" t="n"/>
      <c r="H77" s="6">
        <f>IF(B77&amp;""="","",IFERROR(INDEX('الطلاب'!$B$6:$B$505,MATCH(B77&amp;"",'الطلاب'!$A$6:$A$505,0))&amp;"","كود غير موجود"))</f>
        <v/>
      </c>
      <c r="I77" s="6">
        <f>IF(OR(B77&amp;""="",C77&amp;""=""),"",IF(COUNTIFS('الطلاب'!$A$6:$A$505,B77&amp;"",'الطلاب'!$D$6:$D$505,C77&amp;"")=0,"الطالب غير مسجل في المجموعة",""))</f>
        <v/>
      </c>
    </row>
    <row r="78">
      <c r="A78" s="13" t="n"/>
      <c r="B78" s="5" t="n"/>
      <c r="C78" s="5" t="n"/>
      <c r="D78" s="23" t="n"/>
      <c r="E78" s="18" t="n"/>
      <c r="F78" s="5" t="n"/>
      <c r="G78" s="5" t="n"/>
      <c r="H78" s="6">
        <f>IF(B78&amp;""="","",IFERROR(INDEX('الطلاب'!$B$6:$B$505,MATCH(B78&amp;"",'الطلاب'!$A$6:$A$505,0))&amp;"","كود غير موجود"))</f>
        <v/>
      </c>
      <c r="I78" s="6">
        <f>IF(OR(B78&amp;""="",C78&amp;""=""),"",IF(COUNTIFS('الطلاب'!$A$6:$A$505,B78&amp;"",'الطلاب'!$D$6:$D$505,C78&amp;"")=0,"الطالب غير مسجل في المجموعة",""))</f>
        <v/>
      </c>
    </row>
    <row r="79">
      <c r="A79" s="13" t="n"/>
      <c r="B79" s="5" t="n"/>
      <c r="C79" s="5" t="n"/>
      <c r="D79" s="23" t="n"/>
      <c r="E79" s="18" t="n"/>
      <c r="F79" s="5" t="n"/>
      <c r="G79" s="5" t="n"/>
      <c r="H79" s="6">
        <f>IF(B79&amp;""="","",IFERROR(INDEX('الطلاب'!$B$6:$B$505,MATCH(B79&amp;"",'الطلاب'!$A$6:$A$505,0))&amp;"","كود غير موجود"))</f>
        <v/>
      </c>
      <c r="I79" s="6">
        <f>IF(OR(B79&amp;""="",C79&amp;""=""),"",IF(COUNTIFS('الطلاب'!$A$6:$A$505,B79&amp;"",'الطلاب'!$D$6:$D$505,C79&amp;"")=0,"الطالب غير مسجل في المجموعة",""))</f>
        <v/>
      </c>
    </row>
    <row r="80">
      <c r="A80" s="13" t="n"/>
      <c r="B80" s="5" t="n"/>
      <c r="C80" s="5" t="n"/>
      <c r="D80" s="23" t="n"/>
      <c r="E80" s="18" t="n"/>
      <c r="F80" s="5" t="n"/>
      <c r="G80" s="5" t="n"/>
      <c r="H80" s="6">
        <f>IF(B80&amp;""="","",IFERROR(INDEX('الطلاب'!$B$6:$B$505,MATCH(B80&amp;"",'الطلاب'!$A$6:$A$505,0))&amp;"","كود غير موجود"))</f>
        <v/>
      </c>
      <c r="I80" s="6">
        <f>IF(OR(B80&amp;""="",C80&amp;""=""),"",IF(COUNTIFS('الطلاب'!$A$6:$A$505,B80&amp;"",'الطلاب'!$D$6:$D$505,C80&amp;"")=0,"الطالب غير مسجل في المجموعة",""))</f>
        <v/>
      </c>
    </row>
    <row r="81">
      <c r="A81" s="13" t="n"/>
      <c r="B81" s="5" t="n"/>
      <c r="C81" s="5" t="n"/>
      <c r="D81" s="23" t="n"/>
      <c r="E81" s="18" t="n"/>
      <c r="F81" s="5" t="n"/>
      <c r="G81" s="5" t="n"/>
      <c r="H81" s="6">
        <f>IF(B81&amp;""="","",IFERROR(INDEX('الطلاب'!$B$6:$B$505,MATCH(B81&amp;"",'الطلاب'!$A$6:$A$505,0))&amp;"","كود غير موجود"))</f>
        <v/>
      </c>
      <c r="I81" s="6">
        <f>IF(OR(B81&amp;""="",C81&amp;""=""),"",IF(COUNTIFS('الطلاب'!$A$6:$A$505,B81&amp;"",'الطلاب'!$D$6:$D$505,C81&amp;"")=0,"الطالب غير مسجل في المجموعة",""))</f>
        <v/>
      </c>
    </row>
    <row r="82">
      <c r="A82" s="13" t="n"/>
      <c r="B82" s="5" t="n"/>
      <c r="C82" s="5" t="n"/>
      <c r="D82" s="23" t="n"/>
      <c r="E82" s="18" t="n"/>
      <c r="F82" s="5" t="n"/>
      <c r="G82" s="5" t="n"/>
      <c r="H82" s="6">
        <f>IF(B82&amp;""="","",IFERROR(INDEX('الطلاب'!$B$6:$B$505,MATCH(B82&amp;"",'الطلاب'!$A$6:$A$505,0))&amp;"","كود غير موجود"))</f>
        <v/>
      </c>
      <c r="I82" s="6">
        <f>IF(OR(B82&amp;""="",C82&amp;""=""),"",IF(COUNTIFS('الطلاب'!$A$6:$A$505,B82&amp;"",'الطلاب'!$D$6:$D$505,C82&amp;"")=0,"الطالب غير مسجل في المجموعة",""))</f>
        <v/>
      </c>
    </row>
    <row r="83">
      <c r="A83" s="13" t="n"/>
      <c r="B83" s="5" t="n"/>
      <c r="C83" s="5" t="n"/>
      <c r="D83" s="23" t="n"/>
      <c r="E83" s="18" t="n"/>
      <c r="F83" s="5" t="n"/>
      <c r="G83" s="5" t="n"/>
      <c r="H83" s="6">
        <f>IF(B83&amp;""="","",IFERROR(INDEX('الطلاب'!$B$6:$B$505,MATCH(B83&amp;"",'الطلاب'!$A$6:$A$505,0))&amp;"","كود غير موجود"))</f>
        <v/>
      </c>
      <c r="I83" s="6">
        <f>IF(OR(B83&amp;""="",C83&amp;""=""),"",IF(COUNTIFS('الطلاب'!$A$6:$A$505,B83&amp;"",'الطلاب'!$D$6:$D$505,C83&amp;"")=0,"الطالب غير مسجل في المجموعة",""))</f>
        <v/>
      </c>
    </row>
    <row r="84">
      <c r="A84" s="13" t="n"/>
      <c r="B84" s="5" t="n"/>
      <c r="C84" s="5" t="n"/>
      <c r="D84" s="23" t="n"/>
      <c r="E84" s="18" t="n"/>
      <c r="F84" s="5" t="n"/>
      <c r="G84" s="5" t="n"/>
      <c r="H84" s="6">
        <f>IF(B84&amp;""="","",IFERROR(INDEX('الطلاب'!$B$6:$B$505,MATCH(B84&amp;"",'الطلاب'!$A$6:$A$505,0))&amp;"","كود غير موجود"))</f>
        <v/>
      </c>
      <c r="I84" s="6">
        <f>IF(OR(B84&amp;""="",C84&amp;""=""),"",IF(COUNTIFS('الطلاب'!$A$6:$A$505,B84&amp;"",'الطلاب'!$D$6:$D$505,C84&amp;"")=0,"الطالب غير مسجل في المجموعة",""))</f>
        <v/>
      </c>
    </row>
    <row r="85">
      <c r="A85" s="13" t="n"/>
      <c r="B85" s="5" t="n"/>
      <c r="C85" s="5" t="n"/>
      <c r="D85" s="23" t="n"/>
      <c r="E85" s="18" t="n"/>
      <c r="F85" s="5" t="n"/>
      <c r="G85" s="5" t="n"/>
      <c r="H85" s="6">
        <f>IF(B85&amp;""="","",IFERROR(INDEX('الطلاب'!$B$6:$B$505,MATCH(B85&amp;"",'الطلاب'!$A$6:$A$505,0))&amp;"","كود غير موجود"))</f>
        <v/>
      </c>
      <c r="I85" s="6">
        <f>IF(OR(B85&amp;""="",C85&amp;""=""),"",IF(COUNTIFS('الطلاب'!$A$6:$A$505,B85&amp;"",'الطلاب'!$D$6:$D$505,C85&amp;"")=0,"الطالب غير مسجل في المجموعة",""))</f>
        <v/>
      </c>
    </row>
    <row r="86">
      <c r="A86" s="13" t="n"/>
      <c r="B86" s="5" t="n"/>
      <c r="C86" s="5" t="n"/>
      <c r="D86" s="23" t="n"/>
      <c r="E86" s="18" t="n"/>
      <c r="F86" s="5" t="n"/>
      <c r="G86" s="5" t="n"/>
      <c r="H86" s="6">
        <f>IF(B86&amp;""="","",IFERROR(INDEX('الطلاب'!$B$6:$B$505,MATCH(B86&amp;"",'الطلاب'!$A$6:$A$505,0))&amp;"","كود غير موجود"))</f>
        <v/>
      </c>
      <c r="I86" s="6">
        <f>IF(OR(B86&amp;""="",C86&amp;""=""),"",IF(COUNTIFS('الطلاب'!$A$6:$A$505,B86&amp;"",'الطلاب'!$D$6:$D$505,C86&amp;"")=0,"الطالب غير مسجل في المجموعة",""))</f>
        <v/>
      </c>
    </row>
    <row r="87">
      <c r="A87" s="13" t="n"/>
      <c r="B87" s="5" t="n"/>
      <c r="C87" s="5" t="n"/>
      <c r="D87" s="23" t="n"/>
      <c r="E87" s="18" t="n"/>
      <c r="F87" s="5" t="n"/>
      <c r="G87" s="5" t="n"/>
      <c r="H87" s="6">
        <f>IF(B87&amp;""="","",IFERROR(INDEX('الطلاب'!$B$6:$B$505,MATCH(B87&amp;"",'الطلاب'!$A$6:$A$505,0))&amp;"","كود غير موجود"))</f>
        <v/>
      </c>
      <c r="I87" s="6">
        <f>IF(OR(B87&amp;""="",C87&amp;""=""),"",IF(COUNTIFS('الطلاب'!$A$6:$A$505,B87&amp;"",'الطلاب'!$D$6:$D$505,C87&amp;"")=0,"الطالب غير مسجل في المجموعة",""))</f>
        <v/>
      </c>
    </row>
    <row r="88">
      <c r="A88" s="13" t="n"/>
      <c r="B88" s="5" t="n"/>
      <c r="C88" s="5" t="n"/>
      <c r="D88" s="23" t="n"/>
      <c r="E88" s="18" t="n"/>
      <c r="F88" s="5" t="n"/>
      <c r="G88" s="5" t="n"/>
      <c r="H88" s="6">
        <f>IF(B88&amp;""="","",IFERROR(INDEX('الطلاب'!$B$6:$B$505,MATCH(B88&amp;"",'الطلاب'!$A$6:$A$505,0))&amp;"","كود غير موجود"))</f>
        <v/>
      </c>
      <c r="I88" s="6">
        <f>IF(OR(B88&amp;""="",C88&amp;""=""),"",IF(COUNTIFS('الطلاب'!$A$6:$A$505,B88&amp;"",'الطلاب'!$D$6:$D$505,C88&amp;"")=0,"الطالب غير مسجل في المجموعة",""))</f>
        <v/>
      </c>
    </row>
    <row r="89">
      <c r="A89" s="13" t="n"/>
      <c r="B89" s="5" t="n"/>
      <c r="C89" s="5" t="n"/>
      <c r="D89" s="23" t="n"/>
      <c r="E89" s="18" t="n"/>
      <c r="F89" s="5" t="n"/>
      <c r="G89" s="5" t="n"/>
      <c r="H89" s="6">
        <f>IF(B89&amp;""="","",IFERROR(INDEX('الطلاب'!$B$6:$B$505,MATCH(B89&amp;"",'الطلاب'!$A$6:$A$505,0))&amp;"","كود غير موجود"))</f>
        <v/>
      </c>
      <c r="I89" s="6">
        <f>IF(OR(B89&amp;""="",C89&amp;""=""),"",IF(COUNTIFS('الطلاب'!$A$6:$A$505,B89&amp;"",'الطلاب'!$D$6:$D$505,C89&amp;"")=0,"الطالب غير مسجل في المجموعة",""))</f>
        <v/>
      </c>
    </row>
    <row r="90">
      <c r="A90" s="13" t="n"/>
      <c r="B90" s="5" t="n"/>
      <c r="C90" s="5" t="n"/>
      <c r="D90" s="23" t="n"/>
      <c r="E90" s="18" t="n"/>
      <c r="F90" s="5" t="n"/>
      <c r="G90" s="5" t="n"/>
      <c r="H90" s="6">
        <f>IF(B90&amp;""="","",IFERROR(INDEX('الطلاب'!$B$6:$B$505,MATCH(B90&amp;"",'الطلاب'!$A$6:$A$505,0))&amp;"","كود غير موجود"))</f>
        <v/>
      </c>
      <c r="I90" s="6">
        <f>IF(OR(B90&amp;""="",C90&amp;""=""),"",IF(COUNTIFS('الطلاب'!$A$6:$A$505,B90&amp;"",'الطلاب'!$D$6:$D$505,C90&amp;"")=0,"الطالب غير مسجل في المجموعة",""))</f>
        <v/>
      </c>
    </row>
    <row r="91">
      <c r="A91" s="13" t="n"/>
      <c r="B91" s="5" t="n"/>
      <c r="C91" s="5" t="n"/>
      <c r="D91" s="23" t="n"/>
      <c r="E91" s="18" t="n"/>
      <c r="F91" s="5" t="n"/>
      <c r="G91" s="5" t="n"/>
      <c r="H91" s="6">
        <f>IF(B91&amp;""="","",IFERROR(INDEX('الطلاب'!$B$6:$B$505,MATCH(B91&amp;"",'الطلاب'!$A$6:$A$505,0))&amp;"","كود غير موجود"))</f>
        <v/>
      </c>
      <c r="I91" s="6">
        <f>IF(OR(B91&amp;""="",C91&amp;""=""),"",IF(COUNTIFS('الطلاب'!$A$6:$A$505,B91&amp;"",'الطلاب'!$D$6:$D$505,C91&amp;"")=0,"الطالب غير مسجل في المجموعة",""))</f>
        <v/>
      </c>
    </row>
    <row r="92">
      <c r="A92" s="13" t="n"/>
      <c r="B92" s="5" t="n"/>
      <c r="C92" s="5" t="n"/>
      <c r="D92" s="23" t="n"/>
      <c r="E92" s="18" t="n"/>
      <c r="F92" s="5" t="n"/>
      <c r="G92" s="5" t="n"/>
      <c r="H92" s="6">
        <f>IF(B92&amp;""="","",IFERROR(INDEX('الطلاب'!$B$6:$B$505,MATCH(B92&amp;"",'الطلاب'!$A$6:$A$505,0))&amp;"","كود غير موجود"))</f>
        <v/>
      </c>
      <c r="I92" s="6">
        <f>IF(OR(B92&amp;""="",C92&amp;""=""),"",IF(COUNTIFS('الطلاب'!$A$6:$A$505,B92&amp;"",'الطلاب'!$D$6:$D$505,C92&amp;"")=0,"الطالب غير مسجل في المجموعة",""))</f>
        <v/>
      </c>
    </row>
    <row r="93">
      <c r="A93" s="13" t="n"/>
      <c r="B93" s="5" t="n"/>
      <c r="C93" s="5" t="n"/>
      <c r="D93" s="23" t="n"/>
      <c r="E93" s="18" t="n"/>
      <c r="F93" s="5" t="n"/>
      <c r="G93" s="5" t="n"/>
      <c r="H93" s="6">
        <f>IF(B93&amp;""="","",IFERROR(INDEX('الطلاب'!$B$6:$B$505,MATCH(B93&amp;"",'الطلاب'!$A$6:$A$505,0))&amp;"","كود غير موجود"))</f>
        <v/>
      </c>
      <c r="I93" s="6">
        <f>IF(OR(B93&amp;""="",C93&amp;""=""),"",IF(COUNTIFS('الطلاب'!$A$6:$A$505,B93&amp;"",'الطلاب'!$D$6:$D$505,C93&amp;"")=0,"الطالب غير مسجل في المجموعة",""))</f>
        <v/>
      </c>
    </row>
    <row r="94">
      <c r="A94" s="13" t="n"/>
      <c r="B94" s="5" t="n"/>
      <c r="C94" s="5" t="n"/>
      <c r="D94" s="23" t="n"/>
      <c r="E94" s="18" t="n"/>
      <c r="F94" s="5" t="n"/>
      <c r="G94" s="5" t="n"/>
      <c r="H94" s="6">
        <f>IF(B94&amp;""="","",IFERROR(INDEX('الطلاب'!$B$6:$B$505,MATCH(B94&amp;"",'الطلاب'!$A$6:$A$505,0))&amp;"","كود غير موجود"))</f>
        <v/>
      </c>
      <c r="I94" s="6">
        <f>IF(OR(B94&amp;""="",C94&amp;""=""),"",IF(COUNTIFS('الطلاب'!$A$6:$A$505,B94&amp;"",'الطلاب'!$D$6:$D$505,C94&amp;"")=0,"الطالب غير مسجل في المجموعة",""))</f>
        <v/>
      </c>
    </row>
    <row r="95">
      <c r="A95" s="13" t="n"/>
      <c r="B95" s="5" t="n"/>
      <c r="C95" s="5" t="n"/>
      <c r="D95" s="23" t="n"/>
      <c r="E95" s="18" t="n"/>
      <c r="F95" s="5" t="n"/>
      <c r="G95" s="5" t="n"/>
      <c r="H95" s="6">
        <f>IF(B95&amp;""="","",IFERROR(INDEX('الطلاب'!$B$6:$B$505,MATCH(B95&amp;"",'الطلاب'!$A$6:$A$505,0))&amp;"","كود غير موجود"))</f>
        <v/>
      </c>
      <c r="I95" s="6">
        <f>IF(OR(B95&amp;""="",C95&amp;""=""),"",IF(COUNTIFS('الطلاب'!$A$6:$A$505,B95&amp;"",'الطلاب'!$D$6:$D$505,C95&amp;"")=0,"الطالب غير مسجل في المجموعة",""))</f>
        <v/>
      </c>
    </row>
    <row r="96">
      <c r="A96" s="13" t="n"/>
      <c r="B96" s="5" t="n"/>
      <c r="C96" s="5" t="n"/>
      <c r="D96" s="23" t="n"/>
      <c r="E96" s="18" t="n"/>
      <c r="F96" s="5" t="n"/>
      <c r="G96" s="5" t="n"/>
      <c r="H96" s="6">
        <f>IF(B96&amp;""="","",IFERROR(INDEX('الطلاب'!$B$6:$B$505,MATCH(B96&amp;"",'الطلاب'!$A$6:$A$505,0))&amp;"","كود غير موجود"))</f>
        <v/>
      </c>
      <c r="I96" s="6">
        <f>IF(OR(B96&amp;""="",C96&amp;""=""),"",IF(COUNTIFS('الطلاب'!$A$6:$A$505,B96&amp;"",'الطلاب'!$D$6:$D$505,C96&amp;"")=0,"الطالب غير مسجل في المجموعة",""))</f>
        <v/>
      </c>
    </row>
    <row r="97">
      <c r="A97" s="13" t="n"/>
      <c r="B97" s="5" t="n"/>
      <c r="C97" s="5" t="n"/>
      <c r="D97" s="23" t="n"/>
      <c r="E97" s="18" t="n"/>
      <c r="F97" s="5" t="n"/>
      <c r="G97" s="5" t="n"/>
      <c r="H97" s="6">
        <f>IF(B97&amp;""="","",IFERROR(INDEX('الطلاب'!$B$6:$B$505,MATCH(B97&amp;"",'الطلاب'!$A$6:$A$505,0))&amp;"","كود غير موجود"))</f>
        <v/>
      </c>
      <c r="I97" s="6">
        <f>IF(OR(B97&amp;""="",C97&amp;""=""),"",IF(COUNTIFS('الطلاب'!$A$6:$A$505,B97&amp;"",'الطلاب'!$D$6:$D$505,C97&amp;"")=0,"الطالب غير مسجل في المجموعة",""))</f>
        <v/>
      </c>
    </row>
    <row r="98">
      <c r="A98" s="13" t="n"/>
      <c r="B98" s="5" t="n"/>
      <c r="C98" s="5" t="n"/>
      <c r="D98" s="23" t="n"/>
      <c r="E98" s="18" t="n"/>
      <c r="F98" s="5" t="n"/>
      <c r="G98" s="5" t="n"/>
      <c r="H98" s="6">
        <f>IF(B98&amp;""="","",IFERROR(INDEX('الطلاب'!$B$6:$B$505,MATCH(B98&amp;"",'الطلاب'!$A$6:$A$505,0))&amp;"","كود غير موجود"))</f>
        <v/>
      </c>
      <c r="I98" s="6">
        <f>IF(OR(B98&amp;""="",C98&amp;""=""),"",IF(COUNTIFS('الطلاب'!$A$6:$A$505,B98&amp;"",'الطلاب'!$D$6:$D$505,C98&amp;"")=0,"الطالب غير مسجل في المجموعة",""))</f>
        <v/>
      </c>
    </row>
    <row r="99">
      <c r="A99" s="13" t="n"/>
      <c r="B99" s="5" t="n"/>
      <c r="C99" s="5" t="n"/>
      <c r="D99" s="23" t="n"/>
      <c r="E99" s="18" t="n"/>
      <c r="F99" s="5" t="n"/>
      <c r="G99" s="5" t="n"/>
      <c r="H99" s="6">
        <f>IF(B99&amp;""="","",IFERROR(INDEX('الطلاب'!$B$6:$B$505,MATCH(B99&amp;"",'الطلاب'!$A$6:$A$505,0))&amp;"","كود غير موجود"))</f>
        <v/>
      </c>
      <c r="I99" s="6">
        <f>IF(OR(B99&amp;""="",C99&amp;""=""),"",IF(COUNTIFS('الطلاب'!$A$6:$A$505,B99&amp;"",'الطلاب'!$D$6:$D$505,C99&amp;"")=0,"الطالب غير مسجل في المجموعة",""))</f>
        <v/>
      </c>
    </row>
    <row r="100">
      <c r="A100" s="13" t="n"/>
      <c r="B100" s="5" t="n"/>
      <c r="C100" s="5" t="n"/>
      <c r="D100" s="23" t="n"/>
      <c r="E100" s="18" t="n"/>
      <c r="F100" s="5" t="n"/>
      <c r="G100" s="5" t="n"/>
      <c r="H100" s="6">
        <f>IF(B100&amp;""="","",IFERROR(INDEX('الطلاب'!$B$6:$B$505,MATCH(B100&amp;"",'الطلاب'!$A$6:$A$505,0))&amp;"","كود غير موجود"))</f>
        <v/>
      </c>
      <c r="I100" s="6">
        <f>IF(OR(B100&amp;""="",C100&amp;""=""),"",IF(COUNTIFS('الطلاب'!$A$6:$A$505,B100&amp;"",'الطلاب'!$D$6:$D$505,C100&amp;"")=0,"الطالب غير مسجل في المجموعة",""))</f>
        <v/>
      </c>
    </row>
    <row r="101">
      <c r="A101" s="13" t="n"/>
      <c r="B101" s="5" t="n"/>
      <c r="C101" s="5" t="n"/>
      <c r="D101" s="23" t="n"/>
      <c r="E101" s="18" t="n"/>
      <c r="F101" s="5" t="n"/>
      <c r="G101" s="5" t="n"/>
      <c r="H101" s="6">
        <f>IF(B101&amp;""="","",IFERROR(INDEX('الطلاب'!$B$6:$B$505,MATCH(B101&amp;"",'الطلاب'!$A$6:$A$505,0))&amp;"","كود غير موجود"))</f>
        <v/>
      </c>
      <c r="I101" s="6">
        <f>IF(OR(B101&amp;""="",C101&amp;""=""),"",IF(COUNTIFS('الطلاب'!$A$6:$A$505,B101&amp;"",'الطلاب'!$D$6:$D$505,C101&amp;"")=0,"الطالب غير مسجل في المجموعة",""))</f>
        <v/>
      </c>
    </row>
    <row r="102">
      <c r="A102" s="13" t="n"/>
      <c r="B102" s="5" t="n"/>
      <c r="C102" s="5" t="n"/>
      <c r="D102" s="23" t="n"/>
      <c r="E102" s="18" t="n"/>
      <c r="F102" s="5" t="n"/>
      <c r="G102" s="5" t="n"/>
      <c r="H102" s="6">
        <f>IF(B102&amp;""="","",IFERROR(INDEX('الطلاب'!$B$6:$B$505,MATCH(B102&amp;"",'الطلاب'!$A$6:$A$505,0))&amp;"","كود غير موجود"))</f>
        <v/>
      </c>
      <c r="I102" s="6">
        <f>IF(OR(B102&amp;""="",C102&amp;""=""),"",IF(COUNTIFS('الطلاب'!$A$6:$A$505,B102&amp;"",'الطلاب'!$D$6:$D$505,C102&amp;"")=0,"الطالب غير مسجل في المجموعة",""))</f>
        <v/>
      </c>
    </row>
    <row r="103">
      <c r="A103" s="13" t="n"/>
      <c r="B103" s="5" t="n"/>
      <c r="C103" s="5" t="n"/>
      <c r="D103" s="23" t="n"/>
      <c r="E103" s="18" t="n"/>
      <c r="F103" s="5" t="n"/>
      <c r="G103" s="5" t="n"/>
      <c r="H103" s="6">
        <f>IF(B103&amp;""="","",IFERROR(INDEX('الطلاب'!$B$6:$B$505,MATCH(B103&amp;"",'الطلاب'!$A$6:$A$505,0))&amp;"","كود غير موجود"))</f>
        <v/>
      </c>
      <c r="I103" s="6">
        <f>IF(OR(B103&amp;""="",C103&amp;""=""),"",IF(COUNTIFS('الطلاب'!$A$6:$A$505,B103&amp;"",'الطلاب'!$D$6:$D$505,C103&amp;"")=0,"الطالب غير مسجل في المجموعة",""))</f>
        <v/>
      </c>
    </row>
    <row r="104">
      <c r="A104" s="13" t="n"/>
      <c r="B104" s="5" t="n"/>
      <c r="C104" s="5" t="n"/>
      <c r="D104" s="23" t="n"/>
      <c r="E104" s="18" t="n"/>
      <c r="F104" s="5" t="n"/>
      <c r="G104" s="5" t="n"/>
      <c r="H104" s="6">
        <f>IF(B104&amp;""="","",IFERROR(INDEX('الطلاب'!$B$6:$B$505,MATCH(B104&amp;"",'الطلاب'!$A$6:$A$505,0))&amp;"","كود غير موجود"))</f>
        <v/>
      </c>
      <c r="I104" s="6">
        <f>IF(OR(B104&amp;""="",C104&amp;""=""),"",IF(COUNTIFS('الطلاب'!$A$6:$A$505,B104&amp;"",'الطلاب'!$D$6:$D$505,C104&amp;"")=0,"الطالب غير مسجل في المجموعة",""))</f>
        <v/>
      </c>
    </row>
    <row r="105">
      <c r="A105" s="13" t="n"/>
      <c r="B105" s="5" t="n"/>
      <c r="C105" s="5" t="n"/>
      <c r="D105" s="23" t="n"/>
      <c r="E105" s="18" t="n"/>
      <c r="F105" s="5" t="n"/>
      <c r="G105" s="5" t="n"/>
      <c r="H105" s="6">
        <f>IF(B105&amp;""="","",IFERROR(INDEX('الطلاب'!$B$6:$B$505,MATCH(B105&amp;"",'الطلاب'!$A$6:$A$505,0))&amp;"","كود غير موجود"))</f>
        <v/>
      </c>
      <c r="I105" s="6">
        <f>IF(OR(B105&amp;""="",C105&amp;""=""),"",IF(COUNTIFS('الطلاب'!$A$6:$A$505,B105&amp;"",'الطلاب'!$D$6:$D$505,C105&amp;"")=0,"الطالب غير مسجل في المجموعة",""))</f>
        <v/>
      </c>
    </row>
    <row r="106">
      <c r="A106" s="13" t="n"/>
      <c r="B106" s="5" t="n"/>
      <c r="C106" s="5" t="n"/>
      <c r="D106" s="23" t="n"/>
      <c r="E106" s="18" t="n"/>
      <c r="F106" s="5" t="n"/>
      <c r="G106" s="5" t="n"/>
      <c r="H106" s="6">
        <f>IF(B106&amp;""="","",IFERROR(INDEX('الطلاب'!$B$6:$B$505,MATCH(B106&amp;"",'الطلاب'!$A$6:$A$505,0))&amp;"","كود غير موجود"))</f>
        <v/>
      </c>
      <c r="I106" s="6">
        <f>IF(OR(B106&amp;""="",C106&amp;""=""),"",IF(COUNTIFS('الطلاب'!$A$6:$A$505,B106&amp;"",'الطلاب'!$D$6:$D$505,C106&amp;"")=0,"الطالب غير مسجل في المجموعة",""))</f>
        <v/>
      </c>
    </row>
    <row r="107">
      <c r="A107" s="13" t="n"/>
      <c r="B107" s="5" t="n"/>
      <c r="C107" s="5" t="n"/>
      <c r="D107" s="23" t="n"/>
      <c r="E107" s="18" t="n"/>
      <c r="F107" s="5" t="n"/>
      <c r="G107" s="5" t="n"/>
      <c r="H107" s="6">
        <f>IF(B107&amp;""="","",IFERROR(INDEX('الطلاب'!$B$6:$B$505,MATCH(B107&amp;"",'الطلاب'!$A$6:$A$505,0))&amp;"","كود غير موجود"))</f>
        <v/>
      </c>
      <c r="I107" s="6">
        <f>IF(OR(B107&amp;""="",C107&amp;""=""),"",IF(COUNTIFS('الطلاب'!$A$6:$A$505,B107&amp;"",'الطلاب'!$D$6:$D$505,C107&amp;"")=0,"الطالب غير مسجل في المجموعة",""))</f>
        <v/>
      </c>
    </row>
    <row r="108">
      <c r="A108" s="13" t="n"/>
      <c r="B108" s="5" t="n"/>
      <c r="C108" s="5" t="n"/>
      <c r="D108" s="23" t="n"/>
      <c r="E108" s="18" t="n"/>
      <c r="F108" s="5" t="n"/>
      <c r="G108" s="5" t="n"/>
      <c r="H108" s="6">
        <f>IF(B108&amp;""="","",IFERROR(INDEX('الطلاب'!$B$6:$B$505,MATCH(B108&amp;"",'الطلاب'!$A$6:$A$505,0))&amp;"","كود غير موجود"))</f>
        <v/>
      </c>
      <c r="I108" s="6">
        <f>IF(OR(B108&amp;""="",C108&amp;""=""),"",IF(COUNTIFS('الطلاب'!$A$6:$A$505,B108&amp;"",'الطلاب'!$D$6:$D$505,C108&amp;"")=0,"الطالب غير مسجل في المجموعة",""))</f>
        <v/>
      </c>
    </row>
    <row r="109">
      <c r="A109" s="13" t="n"/>
      <c r="B109" s="5" t="n"/>
      <c r="C109" s="5" t="n"/>
      <c r="D109" s="23" t="n"/>
      <c r="E109" s="18" t="n"/>
      <c r="F109" s="5" t="n"/>
      <c r="G109" s="5" t="n"/>
      <c r="H109" s="6">
        <f>IF(B109&amp;""="","",IFERROR(INDEX('الطلاب'!$B$6:$B$505,MATCH(B109&amp;"",'الطلاب'!$A$6:$A$505,0))&amp;"","كود غير موجود"))</f>
        <v/>
      </c>
      <c r="I109" s="6">
        <f>IF(OR(B109&amp;""="",C109&amp;""=""),"",IF(COUNTIFS('الطلاب'!$A$6:$A$505,B109&amp;"",'الطلاب'!$D$6:$D$505,C109&amp;"")=0,"الطالب غير مسجل في المجموعة",""))</f>
        <v/>
      </c>
    </row>
    <row r="110">
      <c r="A110" s="13" t="n"/>
      <c r="B110" s="5" t="n"/>
      <c r="C110" s="5" t="n"/>
      <c r="D110" s="23" t="n"/>
      <c r="E110" s="18" t="n"/>
      <c r="F110" s="5" t="n"/>
      <c r="G110" s="5" t="n"/>
      <c r="H110" s="6">
        <f>IF(B110&amp;""="","",IFERROR(INDEX('الطلاب'!$B$6:$B$505,MATCH(B110&amp;"",'الطلاب'!$A$6:$A$505,0))&amp;"","كود غير موجود"))</f>
        <v/>
      </c>
      <c r="I110" s="6">
        <f>IF(OR(B110&amp;""="",C110&amp;""=""),"",IF(COUNTIFS('الطلاب'!$A$6:$A$505,B110&amp;"",'الطلاب'!$D$6:$D$505,C110&amp;"")=0,"الطالب غير مسجل في المجموعة",""))</f>
        <v/>
      </c>
    </row>
    <row r="111">
      <c r="A111" s="13" t="n"/>
      <c r="B111" s="5" t="n"/>
      <c r="C111" s="5" t="n"/>
      <c r="D111" s="23" t="n"/>
      <c r="E111" s="18" t="n"/>
      <c r="F111" s="5" t="n"/>
      <c r="G111" s="5" t="n"/>
      <c r="H111" s="6">
        <f>IF(B111&amp;""="","",IFERROR(INDEX('الطلاب'!$B$6:$B$505,MATCH(B111&amp;"",'الطلاب'!$A$6:$A$505,0))&amp;"","كود غير موجود"))</f>
        <v/>
      </c>
      <c r="I111" s="6">
        <f>IF(OR(B111&amp;""="",C111&amp;""=""),"",IF(COUNTIFS('الطلاب'!$A$6:$A$505,B111&amp;"",'الطلاب'!$D$6:$D$505,C111&amp;"")=0,"الطالب غير مسجل في المجموعة",""))</f>
        <v/>
      </c>
    </row>
    <row r="112">
      <c r="A112" s="13" t="n"/>
      <c r="B112" s="5" t="n"/>
      <c r="C112" s="5" t="n"/>
      <c r="D112" s="23" t="n"/>
      <c r="E112" s="18" t="n"/>
      <c r="F112" s="5" t="n"/>
      <c r="G112" s="5" t="n"/>
      <c r="H112" s="6">
        <f>IF(B112&amp;""="","",IFERROR(INDEX('الطلاب'!$B$6:$B$505,MATCH(B112&amp;"",'الطلاب'!$A$6:$A$505,0))&amp;"","كود غير موجود"))</f>
        <v/>
      </c>
      <c r="I112" s="6">
        <f>IF(OR(B112&amp;""="",C112&amp;""=""),"",IF(COUNTIFS('الطلاب'!$A$6:$A$505,B112&amp;"",'الطلاب'!$D$6:$D$505,C112&amp;"")=0,"الطالب غير مسجل في المجموعة",""))</f>
        <v/>
      </c>
    </row>
    <row r="113">
      <c r="A113" s="13" t="n"/>
      <c r="B113" s="5" t="n"/>
      <c r="C113" s="5" t="n"/>
      <c r="D113" s="23" t="n"/>
      <c r="E113" s="18" t="n"/>
      <c r="F113" s="5" t="n"/>
      <c r="G113" s="5" t="n"/>
      <c r="H113" s="6">
        <f>IF(B113&amp;""="","",IFERROR(INDEX('الطلاب'!$B$6:$B$505,MATCH(B113&amp;"",'الطلاب'!$A$6:$A$505,0))&amp;"","كود غير موجود"))</f>
        <v/>
      </c>
      <c r="I113" s="6">
        <f>IF(OR(B113&amp;""="",C113&amp;""=""),"",IF(COUNTIFS('الطلاب'!$A$6:$A$505,B113&amp;"",'الطلاب'!$D$6:$D$505,C113&amp;"")=0,"الطالب غير مسجل في المجموعة",""))</f>
        <v/>
      </c>
    </row>
    <row r="114">
      <c r="A114" s="13" t="n"/>
      <c r="B114" s="5" t="n"/>
      <c r="C114" s="5" t="n"/>
      <c r="D114" s="23" t="n"/>
      <c r="E114" s="18" t="n"/>
      <c r="F114" s="5" t="n"/>
      <c r="G114" s="5" t="n"/>
      <c r="H114" s="6">
        <f>IF(B114&amp;""="","",IFERROR(INDEX('الطلاب'!$B$6:$B$505,MATCH(B114&amp;"",'الطلاب'!$A$6:$A$505,0))&amp;"","كود غير موجود"))</f>
        <v/>
      </c>
      <c r="I114" s="6">
        <f>IF(OR(B114&amp;""="",C114&amp;""=""),"",IF(COUNTIFS('الطلاب'!$A$6:$A$505,B114&amp;"",'الطلاب'!$D$6:$D$505,C114&amp;"")=0,"الطالب غير مسجل في المجموعة",""))</f>
        <v/>
      </c>
    </row>
    <row r="115">
      <c r="A115" s="13" t="n"/>
      <c r="B115" s="5" t="n"/>
      <c r="C115" s="5" t="n"/>
      <c r="D115" s="23" t="n"/>
      <c r="E115" s="18" t="n"/>
      <c r="F115" s="5" t="n"/>
      <c r="G115" s="5" t="n"/>
      <c r="H115" s="6">
        <f>IF(B115&amp;""="","",IFERROR(INDEX('الطلاب'!$B$6:$B$505,MATCH(B115&amp;"",'الطلاب'!$A$6:$A$505,0))&amp;"","كود غير موجود"))</f>
        <v/>
      </c>
      <c r="I115" s="6">
        <f>IF(OR(B115&amp;""="",C115&amp;""=""),"",IF(COUNTIFS('الطلاب'!$A$6:$A$505,B115&amp;"",'الطلاب'!$D$6:$D$505,C115&amp;"")=0,"الطالب غير مسجل في المجموعة",""))</f>
        <v/>
      </c>
    </row>
    <row r="116">
      <c r="A116" s="13" t="n"/>
      <c r="B116" s="5" t="n"/>
      <c r="C116" s="5" t="n"/>
      <c r="D116" s="23" t="n"/>
      <c r="E116" s="18" t="n"/>
      <c r="F116" s="5" t="n"/>
      <c r="G116" s="5" t="n"/>
      <c r="H116" s="6">
        <f>IF(B116&amp;""="","",IFERROR(INDEX('الطلاب'!$B$6:$B$505,MATCH(B116&amp;"",'الطلاب'!$A$6:$A$505,0))&amp;"","كود غير موجود"))</f>
        <v/>
      </c>
      <c r="I116" s="6">
        <f>IF(OR(B116&amp;""="",C116&amp;""=""),"",IF(COUNTIFS('الطلاب'!$A$6:$A$505,B116&amp;"",'الطلاب'!$D$6:$D$505,C116&amp;"")=0,"الطالب غير مسجل في المجموعة",""))</f>
        <v/>
      </c>
    </row>
    <row r="117">
      <c r="A117" s="13" t="n"/>
      <c r="B117" s="5" t="n"/>
      <c r="C117" s="5" t="n"/>
      <c r="D117" s="23" t="n"/>
      <c r="E117" s="18" t="n"/>
      <c r="F117" s="5" t="n"/>
      <c r="G117" s="5" t="n"/>
      <c r="H117" s="6">
        <f>IF(B117&amp;""="","",IFERROR(INDEX('الطلاب'!$B$6:$B$505,MATCH(B117&amp;"",'الطلاب'!$A$6:$A$505,0))&amp;"","كود غير موجود"))</f>
        <v/>
      </c>
      <c r="I117" s="6">
        <f>IF(OR(B117&amp;""="",C117&amp;""=""),"",IF(COUNTIFS('الطلاب'!$A$6:$A$505,B117&amp;"",'الطلاب'!$D$6:$D$505,C117&amp;"")=0,"الطالب غير مسجل في المجموعة",""))</f>
        <v/>
      </c>
    </row>
    <row r="118">
      <c r="A118" s="13" t="n"/>
      <c r="B118" s="5" t="n"/>
      <c r="C118" s="5" t="n"/>
      <c r="D118" s="23" t="n"/>
      <c r="E118" s="18" t="n"/>
      <c r="F118" s="5" t="n"/>
      <c r="G118" s="5" t="n"/>
      <c r="H118" s="6">
        <f>IF(B118&amp;""="","",IFERROR(INDEX('الطلاب'!$B$6:$B$505,MATCH(B118&amp;"",'الطلاب'!$A$6:$A$505,0))&amp;"","كود غير موجود"))</f>
        <v/>
      </c>
      <c r="I118" s="6">
        <f>IF(OR(B118&amp;""="",C118&amp;""=""),"",IF(COUNTIFS('الطلاب'!$A$6:$A$505,B118&amp;"",'الطلاب'!$D$6:$D$505,C118&amp;"")=0,"الطالب غير مسجل في المجموعة",""))</f>
        <v/>
      </c>
    </row>
    <row r="119">
      <c r="A119" s="13" t="n"/>
      <c r="B119" s="5" t="n"/>
      <c r="C119" s="5" t="n"/>
      <c r="D119" s="23" t="n"/>
      <c r="E119" s="18" t="n"/>
      <c r="F119" s="5" t="n"/>
      <c r="G119" s="5" t="n"/>
      <c r="H119" s="6">
        <f>IF(B119&amp;""="","",IFERROR(INDEX('الطلاب'!$B$6:$B$505,MATCH(B119&amp;"",'الطلاب'!$A$6:$A$505,0))&amp;"","كود غير موجود"))</f>
        <v/>
      </c>
      <c r="I119" s="6">
        <f>IF(OR(B119&amp;""="",C119&amp;""=""),"",IF(COUNTIFS('الطلاب'!$A$6:$A$505,B119&amp;"",'الطلاب'!$D$6:$D$505,C119&amp;"")=0,"الطالب غير مسجل في المجموعة",""))</f>
        <v/>
      </c>
    </row>
    <row r="120">
      <c r="A120" s="13" t="n"/>
      <c r="B120" s="5" t="n"/>
      <c r="C120" s="5" t="n"/>
      <c r="D120" s="23" t="n"/>
      <c r="E120" s="18" t="n"/>
      <c r="F120" s="5" t="n"/>
      <c r="G120" s="5" t="n"/>
      <c r="H120" s="6">
        <f>IF(B120&amp;""="","",IFERROR(INDEX('الطلاب'!$B$6:$B$505,MATCH(B120&amp;"",'الطلاب'!$A$6:$A$505,0))&amp;"","كود غير موجود"))</f>
        <v/>
      </c>
      <c r="I120" s="6">
        <f>IF(OR(B120&amp;""="",C120&amp;""=""),"",IF(COUNTIFS('الطلاب'!$A$6:$A$505,B120&amp;"",'الطلاب'!$D$6:$D$505,C120&amp;"")=0,"الطالب غير مسجل في المجموعة",""))</f>
        <v/>
      </c>
    </row>
    <row r="121">
      <c r="A121" s="13" t="n"/>
      <c r="B121" s="5" t="n"/>
      <c r="C121" s="5" t="n"/>
      <c r="D121" s="23" t="n"/>
      <c r="E121" s="18" t="n"/>
      <c r="F121" s="5" t="n"/>
      <c r="G121" s="5" t="n"/>
      <c r="H121" s="6">
        <f>IF(B121&amp;""="","",IFERROR(INDEX('الطلاب'!$B$6:$B$505,MATCH(B121&amp;"",'الطلاب'!$A$6:$A$505,0))&amp;"","كود غير موجود"))</f>
        <v/>
      </c>
      <c r="I121" s="6">
        <f>IF(OR(B121&amp;""="",C121&amp;""=""),"",IF(COUNTIFS('الطلاب'!$A$6:$A$505,B121&amp;"",'الطلاب'!$D$6:$D$505,C121&amp;"")=0,"الطالب غير مسجل في المجموعة",""))</f>
        <v/>
      </c>
    </row>
    <row r="122">
      <c r="A122" s="13" t="n"/>
      <c r="B122" s="5" t="n"/>
      <c r="C122" s="5" t="n"/>
      <c r="D122" s="23" t="n"/>
      <c r="E122" s="18" t="n"/>
      <c r="F122" s="5" t="n"/>
      <c r="G122" s="5" t="n"/>
      <c r="H122" s="6">
        <f>IF(B122&amp;""="","",IFERROR(INDEX('الطلاب'!$B$6:$B$505,MATCH(B122&amp;"",'الطلاب'!$A$6:$A$505,0))&amp;"","كود غير موجود"))</f>
        <v/>
      </c>
      <c r="I122" s="6">
        <f>IF(OR(B122&amp;""="",C122&amp;""=""),"",IF(COUNTIFS('الطلاب'!$A$6:$A$505,B122&amp;"",'الطلاب'!$D$6:$D$505,C122&amp;"")=0,"الطالب غير مسجل في المجموعة",""))</f>
        <v/>
      </c>
    </row>
    <row r="123">
      <c r="A123" s="13" t="n"/>
      <c r="B123" s="5" t="n"/>
      <c r="C123" s="5" t="n"/>
      <c r="D123" s="23" t="n"/>
      <c r="E123" s="18" t="n"/>
      <c r="F123" s="5" t="n"/>
      <c r="G123" s="5" t="n"/>
      <c r="H123" s="6">
        <f>IF(B123&amp;""="","",IFERROR(INDEX('الطلاب'!$B$6:$B$505,MATCH(B123&amp;"",'الطلاب'!$A$6:$A$505,0))&amp;"","كود غير موجود"))</f>
        <v/>
      </c>
      <c r="I123" s="6">
        <f>IF(OR(B123&amp;""="",C123&amp;""=""),"",IF(COUNTIFS('الطلاب'!$A$6:$A$505,B123&amp;"",'الطلاب'!$D$6:$D$505,C123&amp;"")=0,"الطالب غير مسجل في المجموعة",""))</f>
        <v/>
      </c>
    </row>
    <row r="124">
      <c r="A124" s="13" t="n"/>
      <c r="B124" s="5" t="n"/>
      <c r="C124" s="5" t="n"/>
      <c r="D124" s="23" t="n"/>
      <c r="E124" s="18" t="n"/>
      <c r="F124" s="5" t="n"/>
      <c r="G124" s="5" t="n"/>
      <c r="H124" s="6">
        <f>IF(B124&amp;""="","",IFERROR(INDEX('الطلاب'!$B$6:$B$505,MATCH(B124&amp;"",'الطلاب'!$A$6:$A$505,0))&amp;"","كود غير موجود"))</f>
        <v/>
      </c>
      <c r="I124" s="6">
        <f>IF(OR(B124&amp;""="",C124&amp;""=""),"",IF(COUNTIFS('الطلاب'!$A$6:$A$505,B124&amp;"",'الطلاب'!$D$6:$D$505,C124&amp;"")=0,"الطالب غير مسجل في المجموعة",""))</f>
        <v/>
      </c>
    </row>
    <row r="125">
      <c r="A125" s="13" t="n"/>
      <c r="B125" s="5" t="n"/>
      <c r="C125" s="5" t="n"/>
      <c r="D125" s="23" t="n"/>
      <c r="E125" s="18" t="n"/>
      <c r="F125" s="5" t="n"/>
      <c r="G125" s="5" t="n"/>
      <c r="H125" s="6">
        <f>IF(B125&amp;""="","",IFERROR(INDEX('الطلاب'!$B$6:$B$505,MATCH(B125&amp;"",'الطلاب'!$A$6:$A$505,0))&amp;"","كود غير موجود"))</f>
        <v/>
      </c>
      <c r="I125" s="6">
        <f>IF(OR(B125&amp;""="",C125&amp;""=""),"",IF(COUNTIFS('الطلاب'!$A$6:$A$505,B125&amp;"",'الطلاب'!$D$6:$D$505,C125&amp;"")=0,"الطالب غير مسجل في المجموعة",""))</f>
        <v/>
      </c>
    </row>
    <row r="126">
      <c r="A126" s="13" t="n"/>
      <c r="B126" s="5" t="n"/>
      <c r="C126" s="5" t="n"/>
      <c r="D126" s="23" t="n"/>
      <c r="E126" s="18" t="n"/>
      <c r="F126" s="5" t="n"/>
      <c r="G126" s="5" t="n"/>
      <c r="H126" s="6">
        <f>IF(B126&amp;""="","",IFERROR(INDEX('الطلاب'!$B$6:$B$505,MATCH(B126&amp;"",'الطلاب'!$A$6:$A$505,0))&amp;"","كود غير موجود"))</f>
        <v/>
      </c>
      <c r="I126" s="6">
        <f>IF(OR(B126&amp;""="",C126&amp;""=""),"",IF(COUNTIFS('الطلاب'!$A$6:$A$505,B126&amp;"",'الطلاب'!$D$6:$D$505,C126&amp;"")=0,"الطالب غير مسجل في المجموعة",""))</f>
        <v/>
      </c>
    </row>
    <row r="127">
      <c r="A127" s="13" t="n"/>
      <c r="B127" s="5" t="n"/>
      <c r="C127" s="5" t="n"/>
      <c r="D127" s="23" t="n"/>
      <c r="E127" s="18" t="n"/>
      <c r="F127" s="5" t="n"/>
      <c r="G127" s="5" t="n"/>
      <c r="H127" s="6">
        <f>IF(B127&amp;""="","",IFERROR(INDEX('الطلاب'!$B$6:$B$505,MATCH(B127&amp;"",'الطلاب'!$A$6:$A$505,0))&amp;"","كود غير موجود"))</f>
        <v/>
      </c>
      <c r="I127" s="6">
        <f>IF(OR(B127&amp;""="",C127&amp;""=""),"",IF(COUNTIFS('الطلاب'!$A$6:$A$505,B127&amp;"",'الطلاب'!$D$6:$D$505,C127&amp;"")=0,"الطالب غير مسجل في المجموعة",""))</f>
        <v/>
      </c>
    </row>
    <row r="128">
      <c r="A128" s="13" t="n"/>
      <c r="B128" s="5" t="n"/>
      <c r="C128" s="5" t="n"/>
      <c r="D128" s="23" t="n"/>
      <c r="E128" s="18" t="n"/>
      <c r="F128" s="5" t="n"/>
      <c r="G128" s="5" t="n"/>
      <c r="H128" s="6">
        <f>IF(B128&amp;""="","",IFERROR(INDEX('الطلاب'!$B$6:$B$505,MATCH(B128&amp;"",'الطلاب'!$A$6:$A$505,0))&amp;"","كود غير موجود"))</f>
        <v/>
      </c>
      <c r="I128" s="6">
        <f>IF(OR(B128&amp;""="",C128&amp;""=""),"",IF(COUNTIFS('الطلاب'!$A$6:$A$505,B128&amp;"",'الطلاب'!$D$6:$D$505,C128&amp;"")=0,"الطالب غير مسجل في المجموعة",""))</f>
        <v/>
      </c>
    </row>
    <row r="129">
      <c r="A129" s="13" t="n"/>
      <c r="B129" s="5" t="n"/>
      <c r="C129" s="5" t="n"/>
      <c r="D129" s="23" t="n"/>
      <c r="E129" s="18" t="n"/>
      <c r="F129" s="5" t="n"/>
      <c r="G129" s="5" t="n"/>
      <c r="H129" s="6">
        <f>IF(B129&amp;""="","",IFERROR(INDEX('الطلاب'!$B$6:$B$505,MATCH(B129&amp;"",'الطلاب'!$A$6:$A$505,0))&amp;"","كود غير موجود"))</f>
        <v/>
      </c>
      <c r="I129" s="6">
        <f>IF(OR(B129&amp;""="",C129&amp;""=""),"",IF(COUNTIFS('الطلاب'!$A$6:$A$505,B129&amp;"",'الطلاب'!$D$6:$D$505,C129&amp;"")=0,"الطالب غير مسجل في المجموعة",""))</f>
        <v/>
      </c>
    </row>
    <row r="130">
      <c r="A130" s="13" t="n"/>
      <c r="B130" s="5" t="n"/>
      <c r="C130" s="5" t="n"/>
      <c r="D130" s="23" t="n"/>
      <c r="E130" s="18" t="n"/>
      <c r="F130" s="5" t="n"/>
      <c r="G130" s="5" t="n"/>
      <c r="H130" s="6">
        <f>IF(B130&amp;""="","",IFERROR(INDEX('الطلاب'!$B$6:$B$505,MATCH(B130&amp;"",'الطلاب'!$A$6:$A$505,0))&amp;"","كود غير موجود"))</f>
        <v/>
      </c>
      <c r="I130" s="6">
        <f>IF(OR(B130&amp;""="",C130&amp;""=""),"",IF(COUNTIFS('الطلاب'!$A$6:$A$505,B130&amp;"",'الطلاب'!$D$6:$D$505,C130&amp;"")=0,"الطالب غير مسجل في المجموعة",""))</f>
        <v/>
      </c>
    </row>
    <row r="131">
      <c r="A131" s="13" t="n"/>
      <c r="B131" s="5" t="n"/>
      <c r="C131" s="5" t="n"/>
      <c r="D131" s="23" t="n"/>
      <c r="E131" s="18" t="n"/>
      <c r="F131" s="5" t="n"/>
      <c r="G131" s="5" t="n"/>
      <c r="H131" s="6">
        <f>IF(B131&amp;""="","",IFERROR(INDEX('الطلاب'!$B$6:$B$505,MATCH(B131&amp;"",'الطلاب'!$A$6:$A$505,0))&amp;"","كود غير موجود"))</f>
        <v/>
      </c>
      <c r="I131" s="6">
        <f>IF(OR(B131&amp;""="",C131&amp;""=""),"",IF(COUNTIFS('الطلاب'!$A$6:$A$505,B131&amp;"",'الطلاب'!$D$6:$D$505,C131&amp;"")=0,"الطالب غير مسجل في المجموعة",""))</f>
        <v/>
      </c>
    </row>
    <row r="132">
      <c r="A132" s="13" t="n"/>
      <c r="B132" s="5" t="n"/>
      <c r="C132" s="5" t="n"/>
      <c r="D132" s="23" t="n"/>
      <c r="E132" s="18" t="n"/>
      <c r="F132" s="5" t="n"/>
      <c r="G132" s="5" t="n"/>
      <c r="H132" s="6">
        <f>IF(B132&amp;""="","",IFERROR(INDEX('الطلاب'!$B$6:$B$505,MATCH(B132&amp;"",'الطلاب'!$A$6:$A$505,0))&amp;"","كود غير موجود"))</f>
        <v/>
      </c>
      <c r="I132" s="6">
        <f>IF(OR(B132&amp;""="",C132&amp;""=""),"",IF(COUNTIFS('الطلاب'!$A$6:$A$505,B132&amp;"",'الطلاب'!$D$6:$D$505,C132&amp;"")=0,"الطالب غير مسجل في المجموعة",""))</f>
        <v/>
      </c>
    </row>
    <row r="133">
      <c r="A133" s="13" t="n"/>
      <c r="B133" s="5" t="n"/>
      <c r="C133" s="5" t="n"/>
      <c r="D133" s="23" t="n"/>
      <c r="E133" s="18" t="n"/>
      <c r="F133" s="5" t="n"/>
      <c r="G133" s="5" t="n"/>
      <c r="H133" s="6">
        <f>IF(B133&amp;""="","",IFERROR(INDEX('الطلاب'!$B$6:$B$505,MATCH(B133&amp;"",'الطلاب'!$A$6:$A$505,0))&amp;"","كود غير موجود"))</f>
        <v/>
      </c>
      <c r="I133" s="6">
        <f>IF(OR(B133&amp;""="",C133&amp;""=""),"",IF(COUNTIFS('الطلاب'!$A$6:$A$505,B133&amp;"",'الطلاب'!$D$6:$D$505,C133&amp;"")=0,"الطالب غير مسجل في المجموعة",""))</f>
        <v/>
      </c>
    </row>
    <row r="134">
      <c r="A134" s="13" t="n"/>
      <c r="B134" s="5" t="n"/>
      <c r="C134" s="5" t="n"/>
      <c r="D134" s="23" t="n"/>
      <c r="E134" s="18" t="n"/>
      <c r="F134" s="5" t="n"/>
      <c r="G134" s="5" t="n"/>
      <c r="H134" s="6">
        <f>IF(B134&amp;""="","",IFERROR(INDEX('الطلاب'!$B$6:$B$505,MATCH(B134&amp;"",'الطلاب'!$A$6:$A$505,0))&amp;"","كود غير موجود"))</f>
        <v/>
      </c>
      <c r="I134" s="6">
        <f>IF(OR(B134&amp;""="",C134&amp;""=""),"",IF(COUNTIFS('الطلاب'!$A$6:$A$505,B134&amp;"",'الطلاب'!$D$6:$D$505,C134&amp;"")=0,"الطالب غير مسجل في المجموعة",""))</f>
        <v/>
      </c>
    </row>
    <row r="135">
      <c r="A135" s="13" t="n"/>
      <c r="B135" s="5" t="n"/>
      <c r="C135" s="5" t="n"/>
      <c r="D135" s="23" t="n"/>
      <c r="E135" s="18" t="n"/>
      <c r="F135" s="5" t="n"/>
      <c r="G135" s="5" t="n"/>
      <c r="H135" s="6">
        <f>IF(B135&amp;""="","",IFERROR(INDEX('الطلاب'!$B$6:$B$505,MATCH(B135&amp;"",'الطلاب'!$A$6:$A$505,0))&amp;"","كود غير موجود"))</f>
        <v/>
      </c>
      <c r="I135" s="6">
        <f>IF(OR(B135&amp;""="",C135&amp;""=""),"",IF(COUNTIFS('الطلاب'!$A$6:$A$505,B135&amp;"",'الطلاب'!$D$6:$D$505,C135&amp;"")=0,"الطالب غير مسجل في المجموعة",""))</f>
        <v/>
      </c>
    </row>
    <row r="136">
      <c r="A136" s="13" t="n"/>
      <c r="B136" s="5" t="n"/>
      <c r="C136" s="5" t="n"/>
      <c r="D136" s="23" t="n"/>
      <c r="E136" s="18" t="n"/>
      <c r="F136" s="5" t="n"/>
      <c r="G136" s="5" t="n"/>
      <c r="H136" s="6">
        <f>IF(B136&amp;""="","",IFERROR(INDEX('الطلاب'!$B$6:$B$505,MATCH(B136&amp;"",'الطلاب'!$A$6:$A$505,0))&amp;"","كود غير موجود"))</f>
        <v/>
      </c>
      <c r="I136" s="6">
        <f>IF(OR(B136&amp;""="",C136&amp;""=""),"",IF(COUNTIFS('الطلاب'!$A$6:$A$505,B136&amp;"",'الطلاب'!$D$6:$D$505,C136&amp;"")=0,"الطالب غير مسجل في المجموعة",""))</f>
        <v/>
      </c>
    </row>
    <row r="137">
      <c r="A137" s="13" t="n"/>
      <c r="B137" s="5" t="n"/>
      <c r="C137" s="5" t="n"/>
      <c r="D137" s="23" t="n"/>
      <c r="E137" s="18" t="n"/>
      <c r="F137" s="5" t="n"/>
      <c r="G137" s="5" t="n"/>
      <c r="H137" s="6">
        <f>IF(B137&amp;""="","",IFERROR(INDEX('الطلاب'!$B$6:$B$505,MATCH(B137&amp;"",'الطلاب'!$A$6:$A$505,0))&amp;"","كود غير موجود"))</f>
        <v/>
      </c>
      <c r="I137" s="6">
        <f>IF(OR(B137&amp;""="",C137&amp;""=""),"",IF(COUNTIFS('الطلاب'!$A$6:$A$505,B137&amp;"",'الطلاب'!$D$6:$D$505,C137&amp;"")=0,"الطالب غير مسجل في المجموعة",""))</f>
        <v/>
      </c>
    </row>
    <row r="138">
      <c r="A138" s="13" t="n"/>
      <c r="B138" s="5" t="n"/>
      <c r="C138" s="5" t="n"/>
      <c r="D138" s="23" t="n"/>
      <c r="E138" s="18" t="n"/>
      <c r="F138" s="5" t="n"/>
      <c r="G138" s="5" t="n"/>
      <c r="H138" s="6">
        <f>IF(B138&amp;""="","",IFERROR(INDEX('الطلاب'!$B$6:$B$505,MATCH(B138&amp;"",'الطلاب'!$A$6:$A$505,0))&amp;"","كود غير موجود"))</f>
        <v/>
      </c>
      <c r="I138" s="6">
        <f>IF(OR(B138&amp;""="",C138&amp;""=""),"",IF(COUNTIFS('الطلاب'!$A$6:$A$505,B138&amp;"",'الطلاب'!$D$6:$D$505,C138&amp;"")=0,"الطالب غير مسجل في المجموعة",""))</f>
        <v/>
      </c>
    </row>
    <row r="139">
      <c r="A139" s="13" t="n"/>
      <c r="B139" s="5" t="n"/>
      <c r="C139" s="5" t="n"/>
      <c r="D139" s="23" t="n"/>
      <c r="E139" s="18" t="n"/>
      <c r="F139" s="5" t="n"/>
      <c r="G139" s="5" t="n"/>
      <c r="H139" s="6">
        <f>IF(B139&amp;""="","",IFERROR(INDEX('الطلاب'!$B$6:$B$505,MATCH(B139&amp;"",'الطلاب'!$A$6:$A$505,0))&amp;"","كود غير موجود"))</f>
        <v/>
      </c>
      <c r="I139" s="6">
        <f>IF(OR(B139&amp;""="",C139&amp;""=""),"",IF(COUNTIFS('الطلاب'!$A$6:$A$505,B139&amp;"",'الطلاب'!$D$6:$D$505,C139&amp;"")=0,"الطالب غير مسجل في المجموعة",""))</f>
        <v/>
      </c>
    </row>
    <row r="140">
      <c r="A140" s="13" t="n"/>
      <c r="B140" s="5" t="n"/>
      <c r="C140" s="5" t="n"/>
      <c r="D140" s="23" t="n"/>
      <c r="E140" s="18" t="n"/>
      <c r="F140" s="5" t="n"/>
      <c r="G140" s="5" t="n"/>
      <c r="H140" s="6">
        <f>IF(B140&amp;""="","",IFERROR(INDEX('الطلاب'!$B$6:$B$505,MATCH(B140&amp;"",'الطلاب'!$A$6:$A$505,0))&amp;"","كود غير موجود"))</f>
        <v/>
      </c>
      <c r="I140" s="6">
        <f>IF(OR(B140&amp;""="",C140&amp;""=""),"",IF(COUNTIFS('الطلاب'!$A$6:$A$505,B140&amp;"",'الطلاب'!$D$6:$D$505,C140&amp;"")=0,"الطالب غير مسجل في المجموعة",""))</f>
        <v/>
      </c>
    </row>
    <row r="141">
      <c r="A141" s="13" t="n"/>
      <c r="B141" s="5" t="n"/>
      <c r="C141" s="5" t="n"/>
      <c r="D141" s="23" t="n"/>
      <c r="E141" s="18" t="n"/>
      <c r="F141" s="5" t="n"/>
      <c r="G141" s="5" t="n"/>
      <c r="H141" s="6">
        <f>IF(B141&amp;""="","",IFERROR(INDEX('الطلاب'!$B$6:$B$505,MATCH(B141&amp;"",'الطلاب'!$A$6:$A$505,0))&amp;"","كود غير موجود"))</f>
        <v/>
      </c>
      <c r="I141" s="6">
        <f>IF(OR(B141&amp;""="",C141&amp;""=""),"",IF(COUNTIFS('الطلاب'!$A$6:$A$505,B141&amp;"",'الطلاب'!$D$6:$D$505,C141&amp;"")=0,"الطالب غير مسجل في المجموعة",""))</f>
        <v/>
      </c>
    </row>
    <row r="142">
      <c r="A142" s="13" t="n"/>
      <c r="B142" s="5" t="n"/>
      <c r="C142" s="5" t="n"/>
      <c r="D142" s="23" t="n"/>
      <c r="E142" s="18" t="n"/>
      <c r="F142" s="5" t="n"/>
      <c r="G142" s="5" t="n"/>
      <c r="H142" s="6">
        <f>IF(B142&amp;""="","",IFERROR(INDEX('الطلاب'!$B$6:$B$505,MATCH(B142&amp;"",'الطلاب'!$A$6:$A$505,0))&amp;"","كود غير موجود"))</f>
        <v/>
      </c>
      <c r="I142" s="6">
        <f>IF(OR(B142&amp;""="",C142&amp;""=""),"",IF(COUNTIFS('الطلاب'!$A$6:$A$505,B142&amp;"",'الطلاب'!$D$6:$D$505,C142&amp;"")=0,"الطالب غير مسجل في المجموعة",""))</f>
        <v/>
      </c>
    </row>
    <row r="143">
      <c r="A143" s="13" t="n"/>
      <c r="B143" s="5" t="n"/>
      <c r="C143" s="5" t="n"/>
      <c r="D143" s="23" t="n"/>
      <c r="E143" s="18" t="n"/>
      <c r="F143" s="5" t="n"/>
      <c r="G143" s="5" t="n"/>
      <c r="H143" s="6">
        <f>IF(B143&amp;""="","",IFERROR(INDEX('الطلاب'!$B$6:$B$505,MATCH(B143&amp;"",'الطلاب'!$A$6:$A$505,0))&amp;"","كود غير موجود"))</f>
        <v/>
      </c>
      <c r="I143" s="6">
        <f>IF(OR(B143&amp;""="",C143&amp;""=""),"",IF(COUNTIFS('الطلاب'!$A$6:$A$505,B143&amp;"",'الطلاب'!$D$6:$D$505,C143&amp;"")=0,"الطالب غير مسجل في المجموعة",""))</f>
        <v/>
      </c>
    </row>
    <row r="144">
      <c r="A144" s="13" t="n"/>
      <c r="B144" s="5" t="n"/>
      <c r="C144" s="5" t="n"/>
      <c r="D144" s="23" t="n"/>
      <c r="E144" s="18" t="n"/>
      <c r="F144" s="5" t="n"/>
      <c r="G144" s="5" t="n"/>
      <c r="H144" s="6">
        <f>IF(B144&amp;""="","",IFERROR(INDEX('الطلاب'!$B$6:$B$505,MATCH(B144&amp;"",'الطلاب'!$A$6:$A$505,0))&amp;"","كود غير موجود"))</f>
        <v/>
      </c>
      <c r="I144" s="6">
        <f>IF(OR(B144&amp;""="",C144&amp;""=""),"",IF(COUNTIFS('الطلاب'!$A$6:$A$505,B144&amp;"",'الطلاب'!$D$6:$D$505,C144&amp;"")=0,"الطالب غير مسجل في المجموعة",""))</f>
        <v/>
      </c>
    </row>
    <row r="145">
      <c r="A145" s="13" t="n"/>
      <c r="B145" s="5" t="n"/>
      <c r="C145" s="5" t="n"/>
      <c r="D145" s="23" t="n"/>
      <c r="E145" s="18" t="n"/>
      <c r="F145" s="5" t="n"/>
      <c r="G145" s="5" t="n"/>
      <c r="H145" s="6">
        <f>IF(B145&amp;""="","",IFERROR(INDEX('الطلاب'!$B$6:$B$505,MATCH(B145&amp;"",'الطلاب'!$A$6:$A$505,0))&amp;"","كود غير موجود"))</f>
        <v/>
      </c>
      <c r="I145" s="6">
        <f>IF(OR(B145&amp;""="",C145&amp;""=""),"",IF(COUNTIFS('الطلاب'!$A$6:$A$505,B145&amp;"",'الطلاب'!$D$6:$D$505,C145&amp;"")=0,"الطالب غير مسجل في المجموعة",""))</f>
        <v/>
      </c>
    </row>
    <row r="146">
      <c r="A146" s="13" t="n"/>
      <c r="B146" s="5" t="n"/>
      <c r="C146" s="5" t="n"/>
      <c r="D146" s="23" t="n"/>
      <c r="E146" s="18" t="n"/>
      <c r="F146" s="5" t="n"/>
      <c r="G146" s="5" t="n"/>
      <c r="H146" s="6">
        <f>IF(B146&amp;""="","",IFERROR(INDEX('الطلاب'!$B$6:$B$505,MATCH(B146&amp;"",'الطلاب'!$A$6:$A$505,0))&amp;"","كود غير موجود"))</f>
        <v/>
      </c>
      <c r="I146" s="6">
        <f>IF(OR(B146&amp;""="",C146&amp;""=""),"",IF(COUNTIFS('الطلاب'!$A$6:$A$505,B146&amp;"",'الطلاب'!$D$6:$D$505,C146&amp;"")=0,"الطالب غير مسجل في المجموعة",""))</f>
        <v/>
      </c>
    </row>
    <row r="147">
      <c r="A147" s="13" t="n"/>
      <c r="B147" s="5" t="n"/>
      <c r="C147" s="5" t="n"/>
      <c r="D147" s="23" t="n"/>
      <c r="E147" s="18" t="n"/>
      <c r="F147" s="5" t="n"/>
      <c r="G147" s="5" t="n"/>
      <c r="H147" s="6">
        <f>IF(B147&amp;""="","",IFERROR(INDEX('الطلاب'!$B$6:$B$505,MATCH(B147&amp;"",'الطلاب'!$A$6:$A$505,0))&amp;"","كود غير موجود"))</f>
        <v/>
      </c>
      <c r="I147" s="6">
        <f>IF(OR(B147&amp;""="",C147&amp;""=""),"",IF(COUNTIFS('الطلاب'!$A$6:$A$505,B147&amp;"",'الطلاب'!$D$6:$D$505,C147&amp;"")=0,"الطالب غير مسجل في المجموعة",""))</f>
        <v/>
      </c>
    </row>
    <row r="148">
      <c r="A148" s="13" t="n"/>
      <c r="B148" s="5" t="n"/>
      <c r="C148" s="5" t="n"/>
      <c r="D148" s="23" t="n"/>
      <c r="E148" s="18" t="n"/>
      <c r="F148" s="5" t="n"/>
      <c r="G148" s="5" t="n"/>
      <c r="H148" s="6">
        <f>IF(B148&amp;""="","",IFERROR(INDEX('الطلاب'!$B$6:$B$505,MATCH(B148&amp;"",'الطلاب'!$A$6:$A$505,0))&amp;"","كود غير موجود"))</f>
        <v/>
      </c>
      <c r="I148" s="6">
        <f>IF(OR(B148&amp;""="",C148&amp;""=""),"",IF(COUNTIFS('الطلاب'!$A$6:$A$505,B148&amp;"",'الطلاب'!$D$6:$D$505,C148&amp;"")=0,"الطالب غير مسجل في المجموعة",""))</f>
        <v/>
      </c>
    </row>
    <row r="149">
      <c r="A149" s="13" t="n"/>
      <c r="B149" s="5" t="n"/>
      <c r="C149" s="5" t="n"/>
      <c r="D149" s="23" t="n"/>
      <c r="E149" s="18" t="n"/>
      <c r="F149" s="5" t="n"/>
      <c r="G149" s="5" t="n"/>
      <c r="H149" s="6">
        <f>IF(B149&amp;""="","",IFERROR(INDEX('الطلاب'!$B$6:$B$505,MATCH(B149&amp;"",'الطلاب'!$A$6:$A$505,0))&amp;"","كود غير موجود"))</f>
        <v/>
      </c>
      <c r="I149" s="6">
        <f>IF(OR(B149&amp;""="",C149&amp;""=""),"",IF(COUNTIFS('الطلاب'!$A$6:$A$505,B149&amp;"",'الطلاب'!$D$6:$D$505,C149&amp;"")=0,"الطالب غير مسجل في المجموعة",""))</f>
        <v/>
      </c>
    </row>
    <row r="150">
      <c r="A150" s="13" t="n"/>
      <c r="B150" s="5" t="n"/>
      <c r="C150" s="5" t="n"/>
      <c r="D150" s="23" t="n"/>
      <c r="E150" s="18" t="n"/>
      <c r="F150" s="5" t="n"/>
      <c r="G150" s="5" t="n"/>
      <c r="H150" s="6">
        <f>IF(B150&amp;""="","",IFERROR(INDEX('الطلاب'!$B$6:$B$505,MATCH(B150&amp;"",'الطلاب'!$A$6:$A$505,0))&amp;"","كود غير موجود"))</f>
        <v/>
      </c>
      <c r="I150" s="6">
        <f>IF(OR(B150&amp;""="",C150&amp;""=""),"",IF(COUNTIFS('الطلاب'!$A$6:$A$505,B150&amp;"",'الطلاب'!$D$6:$D$505,C150&amp;"")=0,"الطالب غير مسجل في المجموعة",""))</f>
        <v/>
      </c>
    </row>
    <row r="151">
      <c r="A151" s="13" t="n"/>
      <c r="B151" s="5" t="n"/>
      <c r="C151" s="5" t="n"/>
      <c r="D151" s="23" t="n"/>
      <c r="E151" s="18" t="n"/>
      <c r="F151" s="5" t="n"/>
      <c r="G151" s="5" t="n"/>
      <c r="H151" s="6">
        <f>IF(B151&amp;""="","",IFERROR(INDEX('الطلاب'!$B$6:$B$505,MATCH(B151&amp;"",'الطلاب'!$A$6:$A$505,0))&amp;"","كود غير موجود"))</f>
        <v/>
      </c>
      <c r="I151" s="6">
        <f>IF(OR(B151&amp;""="",C151&amp;""=""),"",IF(COUNTIFS('الطلاب'!$A$6:$A$505,B151&amp;"",'الطلاب'!$D$6:$D$505,C151&amp;"")=0,"الطالب غير مسجل في المجموعة",""))</f>
        <v/>
      </c>
    </row>
    <row r="152">
      <c r="A152" s="13" t="n"/>
      <c r="B152" s="5" t="n"/>
      <c r="C152" s="5" t="n"/>
      <c r="D152" s="23" t="n"/>
      <c r="E152" s="18" t="n"/>
      <c r="F152" s="5" t="n"/>
      <c r="G152" s="5" t="n"/>
      <c r="H152" s="6">
        <f>IF(B152&amp;""="","",IFERROR(INDEX('الطلاب'!$B$6:$B$505,MATCH(B152&amp;"",'الطلاب'!$A$6:$A$505,0))&amp;"","كود غير موجود"))</f>
        <v/>
      </c>
      <c r="I152" s="6">
        <f>IF(OR(B152&amp;""="",C152&amp;""=""),"",IF(COUNTIFS('الطلاب'!$A$6:$A$505,B152&amp;"",'الطلاب'!$D$6:$D$505,C152&amp;"")=0,"الطالب غير مسجل في المجموعة",""))</f>
        <v/>
      </c>
    </row>
    <row r="153">
      <c r="A153" s="13" t="n"/>
      <c r="B153" s="5" t="n"/>
      <c r="C153" s="5" t="n"/>
      <c r="D153" s="23" t="n"/>
      <c r="E153" s="18" t="n"/>
      <c r="F153" s="5" t="n"/>
      <c r="G153" s="5" t="n"/>
      <c r="H153" s="6">
        <f>IF(B153&amp;""="","",IFERROR(INDEX('الطلاب'!$B$6:$B$505,MATCH(B153&amp;"",'الطلاب'!$A$6:$A$505,0))&amp;"","كود غير موجود"))</f>
        <v/>
      </c>
      <c r="I153" s="6">
        <f>IF(OR(B153&amp;""="",C153&amp;""=""),"",IF(COUNTIFS('الطلاب'!$A$6:$A$505,B153&amp;"",'الطلاب'!$D$6:$D$505,C153&amp;"")=0,"الطالب غير مسجل في المجموعة",""))</f>
        <v/>
      </c>
    </row>
    <row r="154">
      <c r="A154" s="13" t="n"/>
      <c r="B154" s="5" t="n"/>
      <c r="C154" s="5" t="n"/>
      <c r="D154" s="23" t="n"/>
      <c r="E154" s="18" t="n"/>
      <c r="F154" s="5" t="n"/>
      <c r="G154" s="5" t="n"/>
      <c r="H154" s="6">
        <f>IF(B154&amp;""="","",IFERROR(INDEX('الطلاب'!$B$6:$B$505,MATCH(B154&amp;"",'الطلاب'!$A$6:$A$505,0))&amp;"","كود غير موجود"))</f>
        <v/>
      </c>
      <c r="I154" s="6">
        <f>IF(OR(B154&amp;""="",C154&amp;""=""),"",IF(COUNTIFS('الطلاب'!$A$6:$A$505,B154&amp;"",'الطلاب'!$D$6:$D$505,C154&amp;"")=0,"الطالب غير مسجل في المجموعة",""))</f>
        <v/>
      </c>
    </row>
    <row r="155">
      <c r="A155" s="13" t="n"/>
      <c r="B155" s="5" t="n"/>
      <c r="C155" s="5" t="n"/>
      <c r="D155" s="23" t="n"/>
      <c r="E155" s="18" t="n"/>
      <c r="F155" s="5" t="n"/>
      <c r="G155" s="5" t="n"/>
      <c r="H155" s="6">
        <f>IF(B155&amp;""="","",IFERROR(INDEX('الطلاب'!$B$6:$B$505,MATCH(B155&amp;"",'الطلاب'!$A$6:$A$505,0))&amp;"","كود غير موجود"))</f>
        <v/>
      </c>
      <c r="I155" s="6">
        <f>IF(OR(B155&amp;""="",C155&amp;""=""),"",IF(COUNTIFS('الطلاب'!$A$6:$A$505,B155&amp;"",'الطلاب'!$D$6:$D$505,C155&amp;"")=0,"الطالب غير مسجل في المجموعة",""))</f>
        <v/>
      </c>
    </row>
    <row r="156">
      <c r="A156" s="13" t="n"/>
      <c r="B156" s="5" t="n"/>
      <c r="C156" s="5" t="n"/>
      <c r="D156" s="23" t="n"/>
      <c r="E156" s="18" t="n"/>
      <c r="F156" s="5" t="n"/>
      <c r="G156" s="5" t="n"/>
      <c r="H156" s="6">
        <f>IF(B156&amp;""="","",IFERROR(INDEX('الطلاب'!$B$6:$B$505,MATCH(B156&amp;"",'الطلاب'!$A$6:$A$505,0))&amp;"","كود غير موجود"))</f>
        <v/>
      </c>
      <c r="I156" s="6">
        <f>IF(OR(B156&amp;""="",C156&amp;""=""),"",IF(COUNTIFS('الطلاب'!$A$6:$A$505,B156&amp;"",'الطلاب'!$D$6:$D$505,C156&amp;"")=0,"الطالب غير مسجل في المجموعة",""))</f>
        <v/>
      </c>
    </row>
    <row r="157">
      <c r="A157" s="13" t="n"/>
      <c r="B157" s="5" t="n"/>
      <c r="C157" s="5" t="n"/>
      <c r="D157" s="23" t="n"/>
      <c r="E157" s="18" t="n"/>
      <c r="F157" s="5" t="n"/>
      <c r="G157" s="5" t="n"/>
      <c r="H157" s="6">
        <f>IF(B157&amp;""="","",IFERROR(INDEX('الطلاب'!$B$6:$B$505,MATCH(B157&amp;"",'الطلاب'!$A$6:$A$505,0))&amp;"","كود غير موجود"))</f>
        <v/>
      </c>
      <c r="I157" s="6">
        <f>IF(OR(B157&amp;""="",C157&amp;""=""),"",IF(COUNTIFS('الطلاب'!$A$6:$A$505,B157&amp;"",'الطلاب'!$D$6:$D$505,C157&amp;"")=0,"الطالب غير مسجل في المجموعة",""))</f>
        <v/>
      </c>
    </row>
    <row r="158">
      <c r="A158" s="13" t="n"/>
      <c r="B158" s="5" t="n"/>
      <c r="C158" s="5" t="n"/>
      <c r="D158" s="23" t="n"/>
      <c r="E158" s="18" t="n"/>
      <c r="F158" s="5" t="n"/>
      <c r="G158" s="5" t="n"/>
      <c r="H158" s="6">
        <f>IF(B158&amp;""="","",IFERROR(INDEX('الطلاب'!$B$6:$B$505,MATCH(B158&amp;"",'الطلاب'!$A$6:$A$505,0))&amp;"","كود غير موجود"))</f>
        <v/>
      </c>
      <c r="I158" s="6">
        <f>IF(OR(B158&amp;""="",C158&amp;""=""),"",IF(COUNTIFS('الطلاب'!$A$6:$A$505,B158&amp;"",'الطلاب'!$D$6:$D$505,C158&amp;"")=0,"الطالب غير مسجل في المجموعة",""))</f>
        <v/>
      </c>
    </row>
    <row r="159">
      <c r="A159" s="13" t="n"/>
      <c r="B159" s="5" t="n"/>
      <c r="C159" s="5" t="n"/>
      <c r="D159" s="23" t="n"/>
      <c r="E159" s="18" t="n"/>
      <c r="F159" s="5" t="n"/>
      <c r="G159" s="5" t="n"/>
      <c r="H159" s="6">
        <f>IF(B159&amp;""="","",IFERROR(INDEX('الطلاب'!$B$6:$B$505,MATCH(B159&amp;"",'الطلاب'!$A$6:$A$505,0))&amp;"","كود غير موجود"))</f>
        <v/>
      </c>
      <c r="I159" s="6">
        <f>IF(OR(B159&amp;""="",C159&amp;""=""),"",IF(COUNTIFS('الطلاب'!$A$6:$A$505,B159&amp;"",'الطلاب'!$D$6:$D$505,C159&amp;"")=0,"الطالب غير مسجل في المجموعة",""))</f>
        <v/>
      </c>
    </row>
    <row r="160">
      <c r="A160" s="13" t="n"/>
      <c r="B160" s="5" t="n"/>
      <c r="C160" s="5" t="n"/>
      <c r="D160" s="23" t="n"/>
      <c r="E160" s="18" t="n"/>
      <c r="F160" s="5" t="n"/>
      <c r="G160" s="5" t="n"/>
      <c r="H160" s="6">
        <f>IF(B160&amp;""="","",IFERROR(INDEX('الطلاب'!$B$6:$B$505,MATCH(B160&amp;"",'الطلاب'!$A$6:$A$505,0))&amp;"","كود غير موجود"))</f>
        <v/>
      </c>
      <c r="I160" s="6">
        <f>IF(OR(B160&amp;""="",C160&amp;""=""),"",IF(COUNTIFS('الطلاب'!$A$6:$A$505,B160&amp;"",'الطلاب'!$D$6:$D$505,C160&amp;"")=0,"الطالب غير مسجل في المجموعة",""))</f>
        <v/>
      </c>
    </row>
    <row r="161">
      <c r="A161" s="13" t="n"/>
      <c r="B161" s="5" t="n"/>
      <c r="C161" s="5" t="n"/>
      <c r="D161" s="23" t="n"/>
      <c r="E161" s="18" t="n"/>
      <c r="F161" s="5" t="n"/>
      <c r="G161" s="5" t="n"/>
      <c r="H161" s="6">
        <f>IF(B161&amp;""="","",IFERROR(INDEX('الطلاب'!$B$6:$B$505,MATCH(B161&amp;"",'الطلاب'!$A$6:$A$505,0))&amp;"","كود غير موجود"))</f>
        <v/>
      </c>
      <c r="I161" s="6">
        <f>IF(OR(B161&amp;""="",C161&amp;""=""),"",IF(COUNTIFS('الطلاب'!$A$6:$A$505,B161&amp;"",'الطلاب'!$D$6:$D$505,C161&amp;"")=0,"الطالب غير مسجل في المجموعة",""))</f>
        <v/>
      </c>
    </row>
    <row r="162">
      <c r="A162" s="13" t="n"/>
      <c r="B162" s="5" t="n"/>
      <c r="C162" s="5" t="n"/>
      <c r="D162" s="23" t="n"/>
      <c r="E162" s="18" t="n"/>
      <c r="F162" s="5" t="n"/>
      <c r="G162" s="5" t="n"/>
      <c r="H162" s="6">
        <f>IF(B162&amp;""="","",IFERROR(INDEX('الطلاب'!$B$6:$B$505,MATCH(B162&amp;"",'الطلاب'!$A$6:$A$505,0))&amp;"","كود غير موجود"))</f>
        <v/>
      </c>
      <c r="I162" s="6">
        <f>IF(OR(B162&amp;""="",C162&amp;""=""),"",IF(COUNTIFS('الطلاب'!$A$6:$A$505,B162&amp;"",'الطلاب'!$D$6:$D$505,C162&amp;"")=0,"الطالب غير مسجل في المجموعة",""))</f>
        <v/>
      </c>
    </row>
    <row r="163">
      <c r="A163" s="13" t="n"/>
      <c r="B163" s="5" t="n"/>
      <c r="C163" s="5" t="n"/>
      <c r="D163" s="23" t="n"/>
      <c r="E163" s="18" t="n"/>
      <c r="F163" s="5" t="n"/>
      <c r="G163" s="5" t="n"/>
      <c r="H163" s="6">
        <f>IF(B163&amp;""="","",IFERROR(INDEX('الطلاب'!$B$6:$B$505,MATCH(B163&amp;"",'الطلاب'!$A$6:$A$505,0))&amp;"","كود غير موجود"))</f>
        <v/>
      </c>
      <c r="I163" s="6">
        <f>IF(OR(B163&amp;""="",C163&amp;""=""),"",IF(COUNTIFS('الطلاب'!$A$6:$A$505,B163&amp;"",'الطلاب'!$D$6:$D$505,C163&amp;"")=0,"الطالب غير مسجل في المجموعة",""))</f>
        <v/>
      </c>
    </row>
    <row r="164">
      <c r="A164" s="13" t="n"/>
      <c r="B164" s="5" t="n"/>
      <c r="C164" s="5" t="n"/>
      <c r="D164" s="23" t="n"/>
      <c r="E164" s="18" t="n"/>
      <c r="F164" s="5" t="n"/>
      <c r="G164" s="5" t="n"/>
      <c r="H164" s="6">
        <f>IF(B164&amp;""="","",IFERROR(INDEX('الطلاب'!$B$6:$B$505,MATCH(B164&amp;"",'الطلاب'!$A$6:$A$505,0))&amp;"","كود غير موجود"))</f>
        <v/>
      </c>
      <c r="I164" s="6">
        <f>IF(OR(B164&amp;""="",C164&amp;""=""),"",IF(COUNTIFS('الطلاب'!$A$6:$A$505,B164&amp;"",'الطلاب'!$D$6:$D$505,C164&amp;"")=0,"الطالب غير مسجل في المجموعة",""))</f>
        <v/>
      </c>
    </row>
    <row r="165">
      <c r="A165" s="13" t="n"/>
      <c r="B165" s="5" t="n"/>
      <c r="C165" s="5" t="n"/>
      <c r="D165" s="23" t="n"/>
      <c r="E165" s="18" t="n"/>
      <c r="F165" s="5" t="n"/>
      <c r="G165" s="5" t="n"/>
      <c r="H165" s="6">
        <f>IF(B165&amp;""="","",IFERROR(INDEX('الطلاب'!$B$6:$B$505,MATCH(B165&amp;"",'الطلاب'!$A$6:$A$505,0))&amp;"","كود غير موجود"))</f>
        <v/>
      </c>
      <c r="I165" s="6">
        <f>IF(OR(B165&amp;""="",C165&amp;""=""),"",IF(COUNTIFS('الطلاب'!$A$6:$A$505,B165&amp;"",'الطلاب'!$D$6:$D$505,C165&amp;"")=0,"الطالب غير مسجل في المجموعة",""))</f>
        <v/>
      </c>
    </row>
    <row r="166">
      <c r="A166" s="13" t="n"/>
      <c r="B166" s="5" t="n"/>
      <c r="C166" s="5" t="n"/>
      <c r="D166" s="23" t="n"/>
      <c r="E166" s="18" t="n"/>
      <c r="F166" s="5" t="n"/>
      <c r="G166" s="5" t="n"/>
      <c r="H166" s="6">
        <f>IF(B166&amp;""="","",IFERROR(INDEX('الطلاب'!$B$6:$B$505,MATCH(B166&amp;"",'الطلاب'!$A$6:$A$505,0))&amp;"","كود غير موجود"))</f>
        <v/>
      </c>
      <c r="I166" s="6">
        <f>IF(OR(B166&amp;""="",C166&amp;""=""),"",IF(COUNTIFS('الطلاب'!$A$6:$A$505,B166&amp;"",'الطلاب'!$D$6:$D$505,C166&amp;"")=0,"الطالب غير مسجل في المجموعة",""))</f>
        <v/>
      </c>
    </row>
    <row r="167">
      <c r="A167" s="13" t="n"/>
      <c r="B167" s="5" t="n"/>
      <c r="C167" s="5" t="n"/>
      <c r="D167" s="23" t="n"/>
      <c r="E167" s="18" t="n"/>
      <c r="F167" s="5" t="n"/>
      <c r="G167" s="5" t="n"/>
      <c r="H167" s="6">
        <f>IF(B167&amp;""="","",IFERROR(INDEX('الطلاب'!$B$6:$B$505,MATCH(B167&amp;"",'الطلاب'!$A$6:$A$505,0))&amp;"","كود غير موجود"))</f>
        <v/>
      </c>
      <c r="I167" s="6">
        <f>IF(OR(B167&amp;""="",C167&amp;""=""),"",IF(COUNTIFS('الطلاب'!$A$6:$A$505,B167&amp;"",'الطلاب'!$D$6:$D$505,C167&amp;"")=0,"الطالب غير مسجل في المجموعة",""))</f>
        <v/>
      </c>
    </row>
    <row r="168">
      <c r="A168" s="13" t="n"/>
      <c r="B168" s="5" t="n"/>
      <c r="C168" s="5" t="n"/>
      <c r="D168" s="23" t="n"/>
      <c r="E168" s="18" t="n"/>
      <c r="F168" s="5" t="n"/>
      <c r="G168" s="5" t="n"/>
      <c r="H168" s="6">
        <f>IF(B168&amp;""="","",IFERROR(INDEX('الطلاب'!$B$6:$B$505,MATCH(B168&amp;"",'الطلاب'!$A$6:$A$505,0))&amp;"","كود غير موجود"))</f>
        <v/>
      </c>
      <c r="I168" s="6">
        <f>IF(OR(B168&amp;""="",C168&amp;""=""),"",IF(COUNTIFS('الطلاب'!$A$6:$A$505,B168&amp;"",'الطلاب'!$D$6:$D$505,C168&amp;"")=0,"الطالب غير مسجل في المجموعة",""))</f>
        <v/>
      </c>
    </row>
    <row r="169">
      <c r="A169" s="13" t="n"/>
      <c r="B169" s="5" t="n"/>
      <c r="C169" s="5" t="n"/>
      <c r="D169" s="23" t="n"/>
      <c r="E169" s="18" t="n"/>
      <c r="F169" s="5" t="n"/>
      <c r="G169" s="5" t="n"/>
      <c r="H169" s="6">
        <f>IF(B169&amp;""="","",IFERROR(INDEX('الطلاب'!$B$6:$B$505,MATCH(B169&amp;"",'الطلاب'!$A$6:$A$505,0))&amp;"","كود غير موجود"))</f>
        <v/>
      </c>
      <c r="I169" s="6">
        <f>IF(OR(B169&amp;""="",C169&amp;""=""),"",IF(COUNTIFS('الطلاب'!$A$6:$A$505,B169&amp;"",'الطلاب'!$D$6:$D$505,C169&amp;"")=0,"الطالب غير مسجل في المجموعة",""))</f>
        <v/>
      </c>
    </row>
    <row r="170">
      <c r="A170" s="13" t="n"/>
      <c r="B170" s="5" t="n"/>
      <c r="C170" s="5" t="n"/>
      <c r="D170" s="23" t="n"/>
      <c r="E170" s="18" t="n"/>
      <c r="F170" s="5" t="n"/>
      <c r="G170" s="5" t="n"/>
      <c r="H170" s="6">
        <f>IF(B170&amp;""="","",IFERROR(INDEX('الطلاب'!$B$6:$B$505,MATCH(B170&amp;"",'الطلاب'!$A$6:$A$505,0))&amp;"","كود غير موجود"))</f>
        <v/>
      </c>
      <c r="I170" s="6">
        <f>IF(OR(B170&amp;""="",C170&amp;""=""),"",IF(COUNTIFS('الطلاب'!$A$6:$A$505,B170&amp;"",'الطلاب'!$D$6:$D$505,C170&amp;"")=0,"الطالب غير مسجل في المجموعة",""))</f>
        <v/>
      </c>
    </row>
    <row r="171">
      <c r="A171" s="13" t="n"/>
      <c r="B171" s="5" t="n"/>
      <c r="C171" s="5" t="n"/>
      <c r="D171" s="23" t="n"/>
      <c r="E171" s="18" t="n"/>
      <c r="F171" s="5" t="n"/>
      <c r="G171" s="5" t="n"/>
      <c r="H171" s="6">
        <f>IF(B171&amp;""="","",IFERROR(INDEX('الطلاب'!$B$6:$B$505,MATCH(B171&amp;"",'الطلاب'!$A$6:$A$505,0))&amp;"","كود غير موجود"))</f>
        <v/>
      </c>
      <c r="I171" s="6">
        <f>IF(OR(B171&amp;""="",C171&amp;""=""),"",IF(COUNTIFS('الطلاب'!$A$6:$A$505,B171&amp;"",'الطلاب'!$D$6:$D$505,C171&amp;"")=0,"الطالب غير مسجل في المجموعة",""))</f>
        <v/>
      </c>
    </row>
    <row r="172">
      <c r="A172" s="13" t="n"/>
      <c r="B172" s="5" t="n"/>
      <c r="C172" s="5" t="n"/>
      <c r="D172" s="23" t="n"/>
      <c r="E172" s="18" t="n"/>
      <c r="F172" s="5" t="n"/>
      <c r="G172" s="5" t="n"/>
      <c r="H172" s="6">
        <f>IF(B172&amp;""="","",IFERROR(INDEX('الطلاب'!$B$6:$B$505,MATCH(B172&amp;"",'الطلاب'!$A$6:$A$505,0))&amp;"","كود غير موجود"))</f>
        <v/>
      </c>
      <c r="I172" s="6">
        <f>IF(OR(B172&amp;""="",C172&amp;""=""),"",IF(COUNTIFS('الطلاب'!$A$6:$A$505,B172&amp;"",'الطلاب'!$D$6:$D$505,C172&amp;"")=0,"الطالب غير مسجل في المجموعة",""))</f>
        <v/>
      </c>
    </row>
    <row r="173">
      <c r="A173" s="13" t="n"/>
      <c r="B173" s="5" t="n"/>
      <c r="C173" s="5" t="n"/>
      <c r="D173" s="23" t="n"/>
      <c r="E173" s="18" t="n"/>
      <c r="F173" s="5" t="n"/>
      <c r="G173" s="5" t="n"/>
      <c r="H173" s="6">
        <f>IF(B173&amp;""="","",IFERROR(INDEX('الطلاب'!$B$6:$B$505,MATCH(B173&amp;"",'الطلاب'!$A$6:$A$505,0))&amp;"","كود غير موجود"))</f>
        <v/>
      </c>
      <c r="I173" s="6">
        <f>IF(OR(B173&amp;""="",C173&amp;""=""),"",IF(COUNTIFS('الطلاب'!$A$6:$A$505,B173&amp;"",'الطلاب'!$D$6:$D$505,C173&amp;"")=0,"الطالب غير مسجل في المجموعة",""))</f>
        <v/>
      </c>
    </row>
    <row r="174">
      <c r="A174" s="13" t="n"/>
      <c r="B174" s="5" t="n"/>
      <c r="C174" s="5" t="n"/>
      <c r="D174" s="23" t="n"/>
      <c r="E174" s="18" t="n"/>
      <c r="F174" s="5" t="n"/>
      <c r="G174" s="5" t="n"/>
      <c r="H174" s="6">
        <f>IF(B174&amp;""="","",IFERROR(INDEX('الطلاب'!$B$6:$B$505,MATCH(B174&amp;"",'الطلاب'!$A$6:$A$505,0))&amp;"","كود غير موجود"))</f>
        <v/>
      </c>
      <c r="I174" s="6">
        <f>IF(OR(B174&amp;""="",C174&amp;""=""),"",IF(COUNTIFS('الطلاب'!$A$6:$A$505,B174&amp;"",'الطلاب'!$D$6:$D$505,C174&amp;"")=0,"الطالب غير مسجل في المجموعة",""))</f>
        <v/>
      </c>
    </row>
    <row r="175">
      <c r="A175" s="13" t="n"/>
      <c r="B175" s="5" t="n"/>
      <c r="C175" s="5" t="n"/>
      <c r="D175" s="23" t="n"/>
      <c r="E175" s="18" t="n"/>
      <c r="F175" s="5" t="n"/>
      <c r="G175" s="5" t="n"/>
      <c r="H175" s="6">
        <f>IF(B175&amp;""="","",IFERROR(INDEX('الطلاب'!$B$6:$B$505,MATCH(B175&amp;"",'الطلاب'!$A$6:$A$505,0))&amp;"","كود غير موجود"))</f>
        <v/>
      </c>
      <c r="I175" s="6">
        <f>IF(OR(B175&amp;""="",C175&amp;""=""),"",IF(COUNTIFS('الطلاب'!$A$6:$A$505,B175&amp;"",'الطلاب'!$D$6:$D$505,C175&amp;"")=0,"الطالب غير مسجل في المجموعة",""))</f>
        <v/>
      </c>
    </row>
    <row r="176">
      <c r="A176" s="13" t="n"/>
      <c r="B176" s="5" t="n"/>
      <c r="C176" s="5" t="n"/>
      <c r="D176" s="23" t="n"/>
      <c r="E176" s="18" t="n"/>
      <c r="F176" s="5" t="n"/>
      <c r="G176" s="5" t="n"/>
      <c r="H176" s="6">
        <f>IF(B176&amp;""="","",IFERROR(INDEX('الطلاب'!$B$6:$B$505,MATCH(B176&amp;"",'الطلاب'!$A$6:$A$505,0))&amp;"","كود غير موجود"))</f>
        <v/>
      </c>
      <c r="I176" s="6">
        <f>IF(OR(B176&amp;""="",C176&amp;""=""),"",IF(COUNTIFS('الطلاب'!$A$6:$A$505,B176&amp;"",'الطلاب'!$D$6:$D$505,C176&amp;"")=0,"الطالب غير مسجل في المجموعة",""))</f>
        <v/>
      </c>
    </row>
    <row r="177">
      <c r="A177" s="13" t="n"/>
      <c r="B177" s="5" t="n"/>
      <c r="C177" s="5" t="n"/>
      <c r="D177" s="23" t="n"/>
      <c r="E177" s="18" t="n"/>
      <c r="F177" s="5" t="n"/>
      <c r="G177" s="5" t="n"/>
      <c r="H177" s="6">
        <f>IF(B177&amp;""="","",IFERROR(INDEX('الطلاب'!$B$6:$B$505,MATCH(B177&amp;"",'الطلاب'!$A$6:$A$505,0))&amp;"","كود غير موجود"))</f>
        <v/>
      </c>
      <c r="I177" s="6">
        <f>IF(OR(B177&amp;""="",C177&amp;""=""),"",IF(COUNTIFS('الطلاب'!$A$6:$A$505,B177&amp;"",'الطلاب'!$D$6:$D$505,C177&amp;"")=0,"الطالب غير مسجل في المجموعة",""))</f>
        <v/>
      </c>
    </row>
    <row r="178">
      <c r="A178" s="13" t="n"/>
      <c r="B178" s="5" t="n"/>
      <c r="C178" s="5" t="n"/>
      <c r="D178" s="23" t="n"/>
      <c r="E178" s="18" t="n"/>
      <c r="F178" s="5" t="n"/>
      <c r="G178" s="5" t="n"/>
      <c r="H178" s="6">
        <f>IF(B178&amp;""="","",IFERROR(INDEX('الطلاب'!$B$6:$B$505,MATCH(B178&amp;"",'الطلاب'!$A$6:$A$505,0))&amp;"","كود غير موجود"))</f>
        <v/>
      </c>
      <c r="I178" s="6">
        <f>IF(OR(B178&amp;""="",C178&amp;""=""),"",IF(COUNTIFS('الطلاب'!$A$6:$A$505,B178&amp;"",'الطلاب'!$D$6:$D$505,C178&amp;"")=0,"الطالب غير مسجل في المجموعة",""))</f>
        <v/>
      </c>
    </row>
    <row r="179">
      <c r="A179" s="13" t="n"/>
      <c r="B179" s="5" t="n"/>
      <c r="C179" s="5" t="n"/>
      <c r="D179" s="23" t="n"/>
      <c r="E179" s="18" t="n"/>
      <c r="F179" s="5" t="n"/>
      <c r="G179" s="5" t="n"/>
      <c r="H179" s="6">
        <f>IF(B179&amp;""="","",IFERROR(INDEX('الطلاب'!$B$6:$B$505,MATCH(B179&amp;"",'الطلاب'!$A$6:$A$505,0))&amp;"","كود غير موجود"))</f>
        <v/>
      </c>
      <c r="I179" s="6">
        <f>IF(OR(B179&amp;""="",C179&amp;""=""),"",IF(COUNTIFS('الطلاب'!$A$6:$A$505,B179&amp;"",'الطلاب'!$D$6:$D$505,C179&amp;"")=0,"الطالب غير مسجل في المجموعة",""))</f>
        <v/>
      </c>
    </row>
    <row r="180">
      <c r="A180" s="13" t="n"/>
      <c r="B180" s="5" t="n"/>
      <c r="C180" s="5" t="n"/>
      <c r="D180" s="23" t="n"/>
      <c r="E180" s="18" t="n"/>
      <c r="F180" s="5" t="n"/>
      <c r="G180" s="5" t="n"/>
      <c r="H180" s="6">
        <f>IF(B180&amp;""="","",IFERROR(INDEX('الطلاب'!$B$6:$B$505,MATCH(B180&amp;"",'الطلاب'!$A$6:$A$505,0))&amp;"","كود غير موجود"))</f>
        <v/>
      </c>
      <c r="I180" s="6">
        <f>IF(OR(B180&amp;""="",C180&amp;""=""),"",IF(COUNTIFS('الطلاب'!$A$6:$A$505,B180&amp;"",'الطلاب'!$D$6:$D$505,C180&amp;"")=0,"الطالب غير مسجل في المجموعة",""))</f>
        <v/>
      </c>
    </row>
    <row r="181">
      <c r="A181" s="13" t="n"/>
      <c r="B181" s="5" t="n"/>
      <c r="C181" s="5" t="n"/>
      <c r="D181" s="23" t="n"/>
      <c r="E181" s="18" t="n"/>
      <c r="F181" s="5" t="n"/>
      <c r="G181" s="5" t="n"/>
      <c r="H181" s="6">
        <f>IF(B181&amp;""="","",IFERROR(INDEX('الطلاب'!$B$6:$B$505,MATCH(B181&amp;"",'الطلاب'!$A$6:$A$505,0))&amp;"","كود غير موجود"))</f>
        <v/>
      </c>
      <c r="I181" s="6">
        <f>IF(OR(B181&amp;""="",C181&amp;""=""),"",IF(COUNTIFS('الطلاب'!$A$6:$A$505,B181&amp;"",'الطلاب'!$D$6:$D$505,C181&amp;"")=0,"الطالب غير مسجل في المجموعة",""))</f>
        <v/>
      </c>
    </row>
    <row r="182">
      <c r="A182" s="13" t="n"/>
      <c r="B182" s="5" t="n"/>
      <c r="C182" s="5" t="n"/>
      <c r="D182" s="23" t="n"/>
      <c r="E182" s="18" t="n"/>
      <c r="F182" s="5" t="n"/>
      <c r="G182" s="5" t="n"/>
      <c r="H182" s="6">
        <f>IF(B182&amp;""="","",IFERROR(INDEX('الطلاب'!$B$6:$B$505,MATCH(B182&amp;"",'الطلاب'!$A$6:$A$505,0))&amp;"","كود غير موجود"))</f>
        <v/>
      </c>
      <c r="I182" s="6">
        <f>IF(OR(B182&amp;""="",C182&amp;""=""),"",IF(COUNTIFS('الطلاب'!$A$6:$A$505,B182&amp;"",'الطلاب'!$D$6:$D$505,C182&amp;"")=0,"الطالب غير مسجل في المجموعة",""))</f>
        <v/>
      </c>
    </row>
    <row r="183">
      <c r="A183" s="13" t="n"/>
      <c r="B183" s="5" t="n"/>
      <c r="C183" s="5" t="n"/>
      <c r="D183" s="23" t="n"/>
      <c r="E183" s="18" t="n"/>
      <c r="F183" s="5" t="n"/>
      <c r="G183" s="5" t="n"/>
      <c r="H183" s="6">
        <f>IF(B183&amp;""="","",IFERROR(INDEX('الطلاب'!$B$6:$B$505,MATCH(B183&amp;"",'الطلاب'!$A$6:$A$505,0))&amp;"","كود غير موجود"))</f>
        <v/>
      </c>
      <c r="I183" s="6">
        <f>IF(OR(B183&amp;""="",C183&amp;""=""),"",IF(COUNTIFS('الطلاب'!$A$6:$A$505,B183&amp;"",'الطلاب'!$D$6:$D$505,C183&amp;"")=0,"الطالب غير مسجل في المجموعة",""))</f>
        <v/>
      </c>
    </row>
    <row r="184">
      <c r="A184" s="13" t="n"/>
      <c r="B184" s="5" t="n"/>
      <c r="C184" s="5" t="n"/>
      <c r="D184" s="23" t="n"/>
      <c r="E184" s="18" t="n"/>
      <c r="F184" s="5" t="n"/>
      <c r="G184" s="5" t="n"/>
      <c r="H184" s="6">
        <f>IF(B184&amp;""="","",IFERROR(INDEX('الطلاب'!$B$6:$B$505,MATCH(B184&amp;"",'الطلاب'!$A$6:$A$505,0))&amp;"","كود غير موجود"))</f>
        <v/>
      </c>
      <c r="I184" s="6">
        <f>IF(OR(B184&amp;""="",C184&amp;""=""),"",IF(COUNTIFS('الطلاب'!$A$6:$A$505,B184&amp;"",'الطلاب'!$D$6:$D$505,C184&amp;"")=0,"الطالب غير مسجل في المجموعة",""))</f>
        <v/>
      </c>
    </row>
    <row r="185">
      <c r="A185" s="13" t="n"/>
      <c r="B185" s="5" t="n"/>
      <c r="C185" s="5" t="n"/>
      <c r="D185" s="23" t="n"/>
      <c r="E185" s="18" t="n"/>
      <c r="F185" s="5" t="n"/>
      <c r="G185" s="5" t="n"/>
      <c r="H185" s="6">
        <f>IF(B185&amp;""="","",IFERROR(INDEX('الطلاب'!$B$6:$B$505,MATCH(B185&amp;"",'الطلاب'!$A$6:$A$505,0))&amp;"","كود غير موجود"))</f>
        <v/>
      </c>
      <c r="I185" s="6">
        <f>IF(OR(B185&amp;""="",C185&amp;""=""),"",IF(COUNTIFS('الطلاب'!$A$6:$A$505,B185&amp;"",'الطلاب'!$D$6:$D$505,C185&amp;"")=0,"الطالب غير مسجل في المجموعة",""))</f>
        <v/>
      </c>
    </row>
    <row r="186">
      <c r="A186" s="13" t="n"/>
      <c r="B186" s="5" t="n"/>
      <c r="C186" s="5" t="n"/>
      <c r="D186" s="23" t="n"/>
      <c r="E186" s="18" t="n"/>
      <c r="F186" s="5" t="n"/>
      <c r="G186" s="5" t="n"/>
      <c r="H186" s="6">
        <f>IF(B186&amp;""="","",IFERROR(INDEX('الطلاب'!$B$6:$B$505,MATCH(B186&amp;"",'الطلاب'!$A$6:$A$505,0))&amp;"","كود غير موجود"))</f>
        <v/>
      </c>
      <c r="I186" s="6">
        <f>IF(OR(B186&amp;""="",C186&amp;""=""),"",IF(COUNTIFS('الطلاب'!$A$6:$A$505,B186&amp;"",'الطلاب'!$D$6:$D$505,C186&amp;"")=0,"الطالب غير مسجل في المجموعة",""))</f>
        <v/>
      </c>
    </row>
    <row r="187">
      <c r="A187" s="13" t="n"/>
      <c r="B187" s="5" t="n"/>
      <c r="C187" s="5" t="n"/>
      <c r="D187" s="23" t="n"/>
      <c r="E187" s="18" t="n"/>
      <c r="F187" s="5" t="n"/>
      <c r="G187" s="5" t="n"/>
      <c r="H187" s="6">
        <f>IF(B187&amp;""="","",IFERROR(INDEX('الطلاب'!$B$6:$B$505,MATCH(B187&amp;"",'الطلاب'!$A$6:$A$505,0))&amp;"","كود غير موجود"))</f>
        <v/>
      </c>
      <c r="I187" s="6">
        <f>IF(OR(B187&amp;""="",C187&amp;""=""),"",IF(COUNTIFS('الطلاب'!$A$6:$A$505,B187&amp;"",'الطلاب'!$D$6:$D$505,C187&amp;"")=0,"الطالب غير مسجل في المجموعة",""))</f>
        <v/>
      </c>
    </row>
    <row r="188">
      <c r="A188" s="13" t="n"/>
      <c r="B188" s="5" t="n"/>
      <c r="C188" s="5" t="n"/>
      <c r="D188" s="23" t="n"/>
      <c r="E188" s="18" t="n"/>
      <c r="F188" s="5" t="n"/>
      <c r="G188" s="5" t="n"/>
      <c r="H188" s="6">
        <f>IF(B188&amp;""="","",IFERROR(INDEX('الطلاب'!$B$6:$B$505,MATCH(B188&amp;"",'الطلاب'!$A$6:$A$505,0))&amp;"","كود غير موجود"))</f>
        <v/>
      </c>
      <c r="I188" s="6">
        <f>IF(OR(B188&amp;""="",C188&amp;""=""),"",IF(COUNTIFS('الطلاب'!$A$6:$A$505,B188&amp;"",'الطلاب'!$D$6:$D$505,C188&amp;"")=0,"الطالب غير مسجل في المجموعة",""))</f>
        <v/>
      </c>
    </row>
    <row r="189">
      <c r="A189" s="13" t="n"/>
      <c r="B189" s="5" t="n"/>
      <c r="C189" s="5" t="n"/>
      <c r="D189" s="23" t="n"/>
      <c r="E189" s="18" t="n"/>
      <c r="F189" s="5" t="n"/>
      <c r="G189" s="5" t="n"/>
      <c r="H189" s="6">
        <f>IF(B189&amp;""="","",IFERROR(INDEX('الطلاب'!$B$6:$B$505,MATCH(B189&amp;"",'الطلاب'!$A$6:$A$505,0))&amp;"","كود غير موجود"))</f>
        <v/>
      </c>
      <c r="I189" s="6">
        <f>IF(OR(B189&amp;""="",C189&amp;""=""),"",IF(COUNTIFS('الطلاب'!$A$6:$A$505,B189&amp;"",'الطلاب'!$D$6:$D$505,C189&amp;"")=0,"الطالب غير مسجل في المجموعة",""))</f>
        <v/>
      </c>
    </row>
    <row r="190">
      <c r="A190" s="13" t="n"/>
      <c r="B190" s="5" t="n"/>
      <c r="C190" s="5" t="n"/>
      <c r="D190" s="23" t="n"/>
      <c r="E190" s="18" t="n"/>
      <c r="F190" s="5" t="n"/>
      <c r="G190" s="5" t="n"/>
      <c r="H190" s="6">
        <f>IF(B190&amp;""="","",IFERROR(INDEX('الطلاب'!$B$6:$B$505,MATCH(B190&amp;"",'الطلاب'!$A$6:$A$505,0))&amp;"","كود غير موجود"))</f>
        <v/>
      </c>
      <c r="I190" s="6">
        <f>IF(OR(B190&amp;""="",C190&amp;""=""),"",IF(COUNTIFS('الطلاب'!$A$6:$A$505,B190&amp;"",'الطلاب'!$D$6:$D$505,C190&amp;"")=0,"الطالب غير مسجل في المجموعة",""))</f>
        <v/>
      </c>
    </row>
    <row r="191">
      <c r="A191" s="13" t="n"/>
      <c r="B191" s="5" t="n"/>
      <c r="C191" s="5" t="n"/>
      <c r="D191" s="23" t="n"/>
      <c r="E191" s="18" t="n"/>
      <c r="F191" s="5" t="n"/>
      <c r="G191" s="5" t="n"/>
      <c r="H191" s="6">
        <f>IF(B191&amp;""="","",IFERROR(INDEX('الطلاب'!$B$6:$B$505,MATCH(B191&amp;"",'الطلاب'!$A$6:$A$505,0))&amp;"","كود غير موجود"))</f>
        <v/>
      </c>
      <c r="I191" s="6">
        <f>IF(OR(B191&amp;""="",C191&amp;""=""),"",IF(COUNTIFS('الطلاب'!$A$6:$A$505,B191&amp;"",'الطلاب'!$D$6:$D$505,C191&amp;"")=0,"الطالب غير مسجل في المجموعة",""))</f>
        <v/>
      </c>
    </row>
    <row r="192">
      <c r="A192" s="13" t="n"/>
      <c r="B192" s="5" t="n"/>
      <c r="C192" s="5" t="n"/>
      <c r="D192" s="23" t="n"/>
      <c r="E192" s="18" t="n"/>
      <c r="F192" s="5" t="n"/>
      <c r="G192" s="5" t="n"/>
      <c r="H192" s="6">
        <f>IF(B192&amp;""="","",IFERROR(INDEX('الطلاب'!$B$6:$B$505,MATCH(B192&amp;"",'الطلاب'!$A$6:$A$505,0))&amp;"","كود غير موجود"))</f>
        <v/>
      </c>
      <c r="I192" s="6">
        <f>IF(OR(B192&amp;""="",C192&amp;""=""),"",IF(COUNTIFS('الطلاب'!$A$6:$A$505,B192&amp;"",'الطلاب'!$D$6:$D$505,C192&amp;"")=0,"الطالب غير مسجل في المجموعة",""))</f>
        <v/>
      </c>
    </row>
    <row r="193">
      <c r="A193" s="13" t="n"/>
      <c r="B193" s="5" t="n"/>
      <c r="C193" s="5" t="n"/>
      <c r="D193" s="23" t="n"/>
      <c r="E193" s="18" t="n"/>
      <c r="F193" s="5" t="n"/>
      <c r="G193" s="5" t="n"/>
      <c r="H193" s="6">
        <f>IF(B193&amp;""="","",IFERROR(INDEX('الطلاب'!$B$6:$B$505,MATCH(B193&amp;"",'الطلاب'!$A$6:$A$505,0))&amp;"","كود غير موجود"))</f>
        <v/>
      </c>
      <c r="I193" s="6">
        <f>IF(OR(B193&amp;""="",C193&amp;""=""),"",IF(COUNTIFS('الطلاب'!$A$6:$A$505,B193&amp;"",'الطلاب'!$D$6:$D$505,C193&amp;"")=0,"الطالب غير مسجل في المجموعة",""))</f>
        <v/>
      </c>
    </row>
    <row r="194">
      <c r="A194" s="13" t="n"/>
      <c r="B194" s="5" t="n"/>
      <c r="C194" s="5" t="n"/>
      <c r="D194" s="23" t="n"/>
      <c r="E194" s="18" t="n"/>
      <c r="F194" s="5" t="n"/>
      <c r="G194" s="5" t="n"/>
      <c r="H194" s="6">
        <f>IF(B194&amp;""="","",IFERROR(INDEX('الطلاب'!$B$6:$B$505,MATCH(B194&amp;"",'الطلاب'!$A$6:$A$505,0))&amp;"","كود غير موجود"))</f>
        <v/>
      </c>
      <c r="I194" s="6">
        <f>IF(OR(B194&amp;""="",C194&amp;""=""),"",IF(COUNTIFS('الطلاب'!$A$6:$A$505,B194&amp;"",'الطلاب'!$D$6:$D$505,C194&amp;"")=0,"الطالب غير مسجل في المجموعة",""))</f>
        <v/>
      </c>
    </row>
    <row r="195">
      <c r="A195" s="13" t="n"/>
      <c r="B195" s="5" t="n"/>
      <c r="C195" s="5" t="n"/>
      <c r="D195" s="23" t="n"/>
      <c r="E195" s="18" t="n"/>
      <c r="F195" s="5" t="n"/>
      <c r="G195" s="5" t="n"/>
      <c r="H195" s="6">
        <f>IF(B195&amp;""="","",IFERROR(INDEX('الطلاب'!$B$6:$B$505,MATCH(B195&amp;"",'الطلاب'!$A$6:$A$505,0))&amp;"","كود غير موجود"))</f>
        <v/>
      </c>
      <c r="I195" s="6">
        <f>IF(OR(B195&amp;""="",C195&amp;""=""),"",IF(COUNTIFS('الطلاب'!$A$6:$A$505,B195&amp;"",'الطلاب'!$D$6:$D$505,C195&amp;"")=0,"الطالب غير مسجل في المجموعة",""))</f>
        <v/>
      </c>
    </row>
    <row r="196">
      <c r="A196" s="13" t="n"/>
      <c r="B196" s="5" t="n"/>
      <c r="C196" s="5" t="n"/>
      <c r="D196" s="23" t="n"/>
      <c r="E196" s="18" t="n"/>
      <c r="F196" s="5" t="n"/>
      <c r="G196" s="5" t="n"/>
      <c r="H196" s="6">
        <f>IF(B196&amp;""="","",IFERROR(INDEX('الطلاب'!$B$6:$B$505,MATCH(B196&amp;"",'الطلاب'!$A$6:$A$505,0))&amp;"","كود غير موجود"))</f>
        <v/>
      </c>
      <c r="I196" s="6">
        <f>IF(OR(B196&amp;""="",C196&amp;""=""),"",IF(COUNTIFS('الطلاب'!$A$6:$A$505,B196&amp;"",'الطلاب'!$D$6:$D$505,C196&amp;"")=0,"الطالب غير مسجل في المجموعة",""))</f>
        <v/>
      </c>
    </row>
    <row r="197">
      <c r="A197" s="13" t="n"/>
      <c r="B197" s="5" t="n"/>
      <c r="C197" s="5" t="n"/>
      <c r="D197" s="23" t="n"/>
      <c r="E197" s="18" t="n"/>
      <c r="F197" s="5" t="n"/>
      <c r="G197" s="5" t="n"/>
      <c r="H197" s="6">
        <f>IF(B197&amp;""="","",IFERROR(INDEX('الطلاب'!$B$6:$B$505,MATCH(B197&amp;"",'الطلاب'!$A$6:$A$505,0))&amp;"","كود غير موجود"))</f>
        <v/>
      </c>
      <c r="I197" s="6">
        <f>IF(OR(B197&amp;""="",C197&amp;""=""),"",IF(COUNTIFS('الطلاب'!$A$6:$A$505,B197&amp;"",'الطلاب'!$D$6:$D$505,C197&amp;"")=0,"الطالب غير مسجل في المجموعة",""))</f>
        <v/>
      </c>
    </row>
    <row r="198">
      <c r="A198" s="13" t="n"/>
      <c r="B198" s="5" t="n"/>
      <c r="C198" s="5" t="n"/>
      <c r="D198" s="23" t="n"/>
      <c r="E198" s="18" t="n"/>
      <c r="F198" s="5" t="n"/>
      <c r="G198" s="5" t="n"/>
      <c r="H198" s="6">
        <f>IF(B198&amp;""="","",IFERROR(INDEX('الطلاب'!$B$6:$B$505,MATCH(B198&amp;"",'الطلاب'!$A$6:$A$505,0))&amp;"","كود غير موجود"))</f>
        <v/>
      </c>
      <c r="I198" s="6">
        <f>IF(OR(B198&amp;""="",C198&amp;""=""),"",IF(COUNTIFS('الطلاب'!$A$6:$A$505,B198&amp;"",'الطلاب'!$D$6:$D$505,C198&amp;"")=0,"الطالب غير مسجل في المجموعة",""))</f>
        <v/>
      </c>
    </row>
    <row r="199">
      <c r="A199" s="13" t="n"/>
      <c r="B199" s="5" t="n"/>
      <c r="C199" s="5" t="n"/>
      <c r="D199" s="23" t="n"/>
      <c r="E199" s="18" t="n"/>
      <c r="F199" s="5" t="n"/>
      <c r="G199" s="5" t="n"/>
      <c r="H199" s="6">
        <f>IF(B199&amp;""="","",IFERROR(INDEX('الطلاب'!$B$6:$B$505,MATCH(B199&amp;"",'الطلاب'!$A$6:$A$505,0))&amp;"","كود غير موجود"))</f>
        <v/>
      </c>
      <c r="I199" s="6">
        <f>IF(OR(B199&amp;""="",C199&amp;""=""),"",IF(COUNTIFS('الطلاب'!$A$6:$A$505,B199&amp;"",'الطلاب'!$D$6:$D$505,C199&amp;"")=0,"الطالب غير مسجل في المجموعة",""))</f>
        <v/>
      </c>
    </row>
    <row r="200">
      <c r="A200" s="13" t="n"/>
      <c r="B200" s="5" t="n"/>
      <c r="C200" s="5" t="n"/>
      <c r="D200" s="23" t="n"/>
      <c r="E200" s="18" t="n"/>
      <c r="F200" s="5" t="n"/>
      <c r="G200" s="5" t="n"/>
      <c r="H200" s="6">
        <f>IF(B200&amp;""="","",IFERROR(INDEX('الطلاب'!$B$6:$B$505,MATCH(B200&amp;"",'الطلاب'!$A$6:$A$505,0))&amp;"","كود غير موجود"))</f>
        <v/>
      </c>
      <c r="I200" s="6">
        <f>IF(OR(B200&amp;""="",C200&amp;""=""),"",IF(COUNTIFS('الطلاب'!$A$6:$A$505,B200&amp;"",'الطلاب'!$D$6:$D$505,C200&amp;"")=0,"الطالب غير مسجل في المجموعة",""))</f>
        <v/>
      </c>
    </row>
    <row r="201">
      <c r="A201" s="13" t="n"/>
      <c r="B201" s="5" t="n"/>
      <c r="C201" s="5" t="n"/>
      <c r="D201" s="23" t="n"/>
      <c r="E201" s="18" t="n"/>
      <c r="F201" s="5" t="n"/>
      <c r="G201" s="5" t="n"/>
      <c r="H201" s="6">
        <f>IF(B201&amp;""="","",IFERROR(INDEX('الطلاب'!$B$6:$B$505,MATCH(B201&amp;"",'الطلاب'!$A$6:$A$505,0))&amp;"","كود غير موجود"))</f>
        <v/>
      </c>
      <c r="I201" s="6">
        <f>IF(OR(B201&amp;""="",C201&amp;""=""),"",IF(COUNTIFS('الطلاب'!$A$6:$A$505,B201&amp;"",'الطلاب'!$D$6:$D$505,C201&amp;"")=0,"الطالب غير مسجل في المجموعة",""))</f>
        <v/>
      </c>
    </row>
    <row r="202">
      <c r="A202" s="13" t="n"/>
      <c r="B202" s="5" t="n"/>
      <c r="C202" s="5" t="n"/>
      <c r="D202" s="23" t="n"/>
      <c r="E202" s="18" t="n"/>
      <c r="F202" s="5" t="n"/>
      <c r="G202" s="5" t="n"/>
      <c r="H202" s="6">
        <f>IF(B202&amp;""="","",IFERROR(INDEX('الطلاب'!$B$6:$B$505,MATCH(B202&amp;"",'الطلاب'!$A$6:$A$505,0))&amp;"","كود غير موجود"))</f>
        <v/>
      </c>
      <c r="I202" s="6">
        <f>IF(OR(B202&amp;""="",C202&amp;""=""),"",IF(COUNTIFS('الطلاب'!$A$6:$A$505,B202&amp;"",'الطلاب'!$D$6:$D$505,C202&amp;"")=0,"الطالب غير مسجل في المجموعة",""))</f>
        <v/>
      </c>
    </row>
    <row r="203">
      <c r="A203" s="13" t="n"/>
      <c r="B203" s="5" t="n"/>
      <c r="C203" s="5" t="n"/>
      <c r="D203" s="23" t="n"/>
      <c r="E203" s="18" t="n"/>
      <c r="F203" s="5" t="n"/>
      <c r="G203" s="5" t="n"/>
      <c r="H203" s="6">
        <f>IF(B203&amp;""="","",IFERROR(INDEX('الطلاب'!$B$6:$B$505,MATCH(B203&amp;"",'الطلاب'!$A$6:$A$505,0))&amp;"","كود غير موجود"))</f>
        <v/>
      </c>
      <c r="I203" s="6">
        <f>IF(OR(B203&amp;""="",C203&amp;""=""),"",IF(COUNTIFS('الطلاب'!$A$6:$A$505,B203&amp;"",'الطلاب'!$D$6:$D$505,C203&amp;"")=0,"الطالب غير مسجل في المجموعة",""))</f>
        <v/>
      </c>
    </row>
    <row r="204">
      <c r="A204" s="13" t="n"/>
      <c r="B204" s="5" t="n"/>
      <c r="C204" s="5" t="n"/>
      <c r="D204" s="23" t="n"/>
      <c r="E204" s="18" t="n"/>
      <c r="F204" s="5" t="n"/>
      <c r="G204" s="5" t="n"/>
      <c r="H204" s="6">
        <f>IF(B204&amp;""="","",IFERROR(INDEX('الطلاب'!$B$6:$B$505,MATCH(B204&amp;"",'الطلاب'!$A$6:$A$505,0))&amp;"","كود غير موجود"))</f>
        <v/>
      </c>
      <c r="I204" s="6">
        <f>IF(OR(B204&amp;""="",C204&amp;""=""),"",IF(COUNTIFS('الطلاب'!$A$6:$A$505,B204&amp;"",'الطلاب'!$D$6:$D$505,C204&amp;"")=0,"الطالب غير مسجل في المجموعة",""))</f>
        <v/>
      </c>
    </row>
    <row r="205">
      <c r="A205" s="13" t="n"/>
      <c r="B205" s="5" t="n"/>
      <c r="C205" s="5" t="n"/>
      <c r="D205" s="23" t="n"/>
      <c r="E205" s="18" t="n"/>
      <c r="F205" s="5" t="n"/>
      <c r="G205" s="5" t="n"/>
      <c r="H205" s="6">
        <f>IF(B205&amp;""="","",IFERROR(INDEX('الطلاب'!$B$6:$B$505,MATCH(B205&amp;"",'الطلاب'!$A$6:$A$505,0))&amp;"","كود غير موجود"))</f>
        <v/>
      </c>
      <c r="I205" s="6">
        <f>IF(OR(B205&amp;""="",C205&amp;""=""),"",IF(COUNTIFS('الطلاب'!$A$6:$A$505,B205&amp;"",'الطلاب'!$D$6:$D$505,C205&amp;"")=0,"الطالب غير مسجل في المجموعة",""))</f>
        <v/>
      </c>
    </row>
    <row r="206">
      <c r="A206" s="13" t="n"/>
      <c r="B206" s="5" t="n"/>
      <c r="C206" s="5" t="n"/>
      <c r="D206" s="23" t="n"/>
      <c r="E206" s="18" t="n"/>
      <c r="F206" s="5" t="n"/>
      <c r="G206" s="5" t="n"/>
      <c r="H206" s="6">
        <f>IF(B206&amp;""="","",IFERROR(INDEX('الطلاب'!$B$6:$B$505,MATCH(B206&amp;"",'الطلاب'!$A$6:$A$505,0))&amp;"","كود غير موجود"))</f>
        <v/>
      </c>
      <c r="I206" s="6">
        <f>IF(OR(B206&amp;""="",C206&amp;""=""),"",IF(COUNTIFS('الطلاب'!$A$6:$A$505,B206&amp;"",'الطلاب'!$D$6:$D$505,C206&amp;"")=0,"الطالب غير مسجل في المجموعة",""))</f>
        <v/>
      </c>
    </row>
    <row r="207">
      <c r="A207" s="13" t="n"/>
      <c r="B207" s="5" t="n"/>
      <c r="C207" s="5" t="n"/>
      <c r="D207" s="23" t="n"/>
      <c r="E207" s="18" t="n"/>
      <c r="F207" s="5" t="n"/>
      <c r="G207" s="5" t="n"/>
      <c r="H207" s="6">
        <f>IF(B207&amp;""="","",IFERROR(INDEX('الطلاب'!$B$6:$B$505,MATCH(B207&amp;"",'الطلاب'!$A$6:$A$505,0))&amp;"","كود غير موجود"))</f>
        <v/>
      </c>
      <c r="I207" s="6">
        <f>IF(OR(B207&amp;""="",C207&amp;""=""),"",IF(COUNTIFS('الطلاب'!$A$6:$A$505,B207&amp;"",'الطلاب'!$D$6:$D$505,C207&amp;"")=0,"الطالب غير مسجل في المجموعة",""))</f>
        <v/>
      </c>
    </row>
    <row r="208">
      <c r="A208" s="13" t="n"/>
      <c r="B208" s="5" t="n"/>
      <c r="C208" s="5" t="n"/>
      <c r="D208" s="23" t="n"/>
      <c r="E208" s="18" t="n"/>
      <c r="F208" s="5" t="n"/>
      <c r="G208" s="5" t="n"/>
      <c r="H208" s="6">
        <f>IF(B208&amp;""="","",IFERROR(INDEX('الطلاب'!$B$6:$B$505,MATCH(B208&amp;"",'الطلاب'!$A$6:$A$505,0))&amp;"","كود غير موجود"))</f>
        <v/>
      </c>
      <c r="I208" s="6">
        <f>IF(OR(B208&amp;""="",C208&amp;""=""),"",IF(COUNTIFS('الطلاب'!$A$6:$A$505,B208&amp;"",'الطلاب'!$D$6:$D$505,C208&amp;"")=0,"الطالب غير مسجل في المجموعة",""))</f>
        <v/>
      </c>
    </row>
    <row r="209">
      <c r="A209" s="13" t="n"/>
      <c r="B209" s="5" t="n"/>
      <c r="C209" s="5" t="n"/>
      <c r="D209" s="23" t="n"/>
      <c r="E209" s="18" t="n"/>
      <c r="F209" s="5" t="n"/>
      <c r="G209" s="5" t="n"/>
      <c r="H209" s="6">
        <f>IF(B209&amp;""="","",IFERROR(INDEX('الطلاب'!$B$6:$B$505,MATCH(B209&amp;"",'الطلاب'!$A$6:$A$505,0))&amp;"","كود غير موجود"))</f>
        <v/>
      </c>
      <c r="I209" s="6">
        <f>IF(OR(B209&amp;""="",C209&amp;""=""),"",IF(COUNTIFS('الطلاب'!$A$6:$A$505,B209&amp;"",'الطلاب'!$D$6:$D$505,C209&amp;"")=0,"الطالب غير مسجل في المجموعة",""))</f>
        <v/>
      </c>
    </row>
    <row r="210">
      <c r="A210" s="13" t="n"/>
      <c r="B210" s="5" t="n"/>
      <c r="C210" s="5" t="n"/>
      <c r="D210" s="23" t="n"/>
      <c r="E210" s="18" t="n"/>
      <c r="F210" s="5" t="n"/>
      <c r="G210" s="5" t="n"/>
      <c r="H210" s="6">
        <f>IF(B210&amp;""="","",IFERROR(INDEX('الطلاب'!$B$6:$B$505,MATCH(B210&amp;"",'الطلاب'!$A$6:$A$505,0))&amp;"","كود غير موجود"))</f>
        <v/>
      </c>
      <c r="I210" s="6">
        <f>IF(OR(B210&amp;""="",C210&amp;""=""),"",IF(COUNTIFS('الطلاب'!$A$6:$A$505,B210&amp;"",'الطلاب'!$D$6:$D$505,C210&amp;"")=0,"الطالب غير مسجل في المجموعة",""))</f>
        <v/>
      </c>
    </row>
    <row r="211">
      <c r="A211" s="13" t="n"/>
      <c r="B211" s="5" t="n"/>
      <c r="C211" s="5" t="n"/>
      <c r="D211" s="23" t="n"/>
      <c r="E211" s="18" t="n"/>
      <c r="F211" s="5" t="n"/>
      <c r="G211" s="5" t="n"/>
      <c r="H211" s="6">
        <f>IF(B211&amp;""="","",IFERROR(INDEX('الطلاب'!$B$6:$B$505,MATCH(B211&amp;"",'الطلاب'!$A$6:$A$505,0))&amp;"","كود غير موجود"))</f>
        <v/>
      </c>
      <c r="I211" s="6">
        <f>IF(OR(B211&amp;""="",C211&amp;""=""),"",IF(COUNTIFS('الطلاب'!$A$6:$A$505,B211&amp;"",'الطلاب'!$D$6:$D$505,C211&amp;"")=0,"الطالب غير مسجل في المجموعة",""))</f>
        <v/>
      </c>
    </row>
    <row r="212">
      <c r="A212" s="13" t="n"/>
      <c r="B212" s="5" t="n"/>
      <c r="C212" s="5" t="n"/>
      <c r="D212" s="23" t="n"/>
      <c r="E212" s="18" t="n"/>
      <c r="F212" s="5" t="n"/>
      <c r="G212" s="5" t="n"/>
      <c r="H212" s="6">
        <f>IF(B212&amp;""="","",IFERROR(INDEX('الطلاب'!$B$6:$B$505,MATCH(B212&amp;"",'الطلاب'!$A$6:$A$505,0))&amp;"","كود غير موجود"))</f>
        <v/>
      </c>
      <c r="I212" s="6">
        <f>IF(OR(B212&amp;""="",C212&amp;""=""),"",IF(COUNTIFS('الطلاب'!$A$6:$A$505,B212&amp;"",'الطلاب'!$D$6:$D$505,C212&amp;"")=0,"الطالب غير مسجل في المجموعة",""))</f>
        <v/>
      </c>
    </row>
    <row r="213">
      <c r="A213" s="13" t="n"/>
      <c r="B213" s="5" t="n"/>
      <c r="C213" s="5" t="n"/>
      <c r="D213" s="23" t="n"/>
      <c r="E213" s="18" t="n"/>
      <c r="F213" s="5" t="n"/>
      <c r="G213" s="5" t="n"/>
      <c r="H213" s="6">
        <f>IF(B213&amp;""="","",IFERROR(INDEX('الطلاب'!$B$6:$B$505,MATCH(B213&amp;"",'الطلاب'!$A$6:$A$505,0))&amp;"","كود غير موجود"))</f>
        <v/>
      </c>
      <c r="I213" s="6">
        <f>IF(OR(B213&amp;""="",C213&amp;""=""),"",IF(COUNTIFS('الطلاب'!$A$6:$A$505,B213&amp;"",'الطلاب'!$D$6:$D$505,C213&amp;"")=0,"الطالب غير مسجل في المجموعة",""))</f>
        <v/>
      </c>
    </row>
    <row r="214">
      <c r="A214" s="13" t="n"/>
      <c r="B214" s="5" t="n"/>
      <c r="C214" s="5" t="n"/>
      <c r="D214" s="23" t="n"/>
      <c r="E214" s="18" t="n"/>
      <c r="F214" s="5" t="n"/>
      <c r="G214" s="5" t="n"/>
      <c r="H214" s="6">
        <f>IF(B214&amp;""="","",IFERROR(INDEX('الطلاب'!$B$6:$B$505,MATCH(B214&amp;"",'الطلاب'!$A$6:$A$505,0))&amp;"","كود غير موجود"))</f>
        <v/>
      </c>
      <c r="I214" s="6">
        <f>IF(OR(B214&amp;""="",C214&amp;""=""),"",IF(COUNTIFS('الطلاب'!$A$6:$A$505,B214&amp;"",'الطلاب'!$D$6:$D$505,C214&amp;"")=0,"الطالب غير مسجل في المجموعة",""))</f>
        <v/>
      </c>
    </row>
    <row r="215">
      <c r="A215" s="13" t="n"/>
      <c r="B215" s="5" t="n"/>
      <c r="C215" s="5" t="n"/>
      <c r="D215" s="23" t="n"/>
      <c r="E215" s="18" t="n"/>
      <c r="F215" s="5" t="n"/>
      <c r="G215" s="5" t="n"/>
      <c r="H215" s="6">
        <f>IF(B215&amp;""="","",IFERROR(INDEX('الطلاب'!$B$6:$B$505,MATCH(B215&amp;"",'الطلاب'!$A$6:$A$505,0))&amp;"","كود غير موجود"))</f>
        <v/>
      </c>
      <c r="I215" s="6">
        <f>IF(OR(B215&amp;""="",C215&amp;""=""),"",IF(COUNTIFS('الطلاب'!$A$6:$A$505,B215&amp;"",'الطلاب'!$D$6:$D$505,C215&amp;"")=0,"الطالب غير مسجل في المجموعة",""))</f>
        <v/>
      </c>
    </row>
    <row r="216">
      <c r="A216" s="13" t="n"/>
      <c r="B216" s="5" t="n"/>
      <c r="C216" s="5" t="n"/>
      <c r="D216" s="23" t="n"/>
      <c r="E216" s="18" t="n"/>
      <c r="F216" s="5" t="n"/>
      <c r="G216" s="5" t="n"/>
      <c r="H216" s="6">
        <f>IF(B216&amp;""="","",IFERROR(INDEX('الطلاب'!$B$6:$B$505,MATCH(B216&amp;"",'الطلاب'!$A$6:$A$505,0))&amp;"","كود غير موجود"))</f>
        <v/>
      </c>
      <c r="I216" s="6">
        <f>IF(OR(B216&amp;""="",C216&amp;""=""),"",IF(COUNTIFS('الطلاب'!$A$6:$A$505,B216&amp;"",'الطلاب'!$D$6:$D$505,C216&amp;"")=0,"الطالب غير مسجل في المجموعة",""))</f>
        <v/>
      </c>
    </row>
    <row r="217">
      <c r="A217" s="13" t="n"/>
      <c r="B217" s="5" t="n"/>
      <c r="C217" s="5" t="n"/>
      <c r="D217" s="23" t="n"/>
      <c r="E217" s="18" t="n"/>
      <c r="F217" s="5" t="n"/>
      <c r="G217" s="5" t="n"/>
      <c r="H217" s="6">
        <f>IF(B217&amp;""="","",IFERROR(INDEX('الطلاب'!$B$6:$B$505,MATCH(B217&amp;"",'الطلاب'!$A$6:$A$505,0))&amp;"","كود غير موجود"))</f>
        <v/>
      </c>
      <c r="I217" s="6">
        <f>IF(OR(B217&amp;""="",C217&amp;""=""),"",IF(COUNTIFS('الطلاب'!$A$6:$A$505,B217&amp;"",'الطلاب'!$D$6:$D$505,C217&amp;"")=0,"الطالب غير مسجل في المجموعة",""))</f>
        <v/>
      </c>
    </row>
    <row r="218">
      <c r="A218" s="13" t="n"/>
      <c r="B218" s="5" t="n"/>
      <c r="C218" s="5" t="n"/>
      <c r="D218" s="23" t="n"/>
      <c r="E218" s="18" t="n"/>
      <c r="F218" s="5" t="n"/>
      <c r="G218" s="5" t="n"/>
      <c r="H218" s="6">
        <f>IF(B218&amp;""="","",IFERROR(INDEX('الطلاب'!$B$6:$B$505,MATCH(B218&amp;"",'الطلاب'!$A$6:$A$505,0))&amp;"","كود غير موجود"))</f>
        <v/>
      </c>
      <c r="I218" s="6">
        <f>IF(OR(B218&amp;""="",C218&amp;""=""),"",IF(COUNTIFS('الطلاب'!$A$6:$A$505,B218&amp;"",'الطلاب'!$D$6:$D$505,C218&amp;"")=0,"الطالب غير مسجل في المجموعة",""))</f>
        <v/>
      </c>
    </row>
    <row r="219">
      <c r="A219" s="13" t="n"/>
      <c r="B219" s="5" t="n"/>
      <c r="C219" s="5" t="n"/>
      <c r="D219" s="23" t="n"/>
      <c r="E219" s="18" t="n"/>
      <c r="F219" s="5" t="n"/>
      <c r="G219" s="5" t="n"/>
      <c r="H219" s="6">
        <f>IF(B219&amp;""="","",IFERROR(INDEX('الطلاب'!$B$6:$B$505,MATCH(B219&amp;"",'الطلاب'!$A$6:$A$505,0))&amp;"","كود غير موجود"))</f>
        <v/>
      </c>
      <c r="I219" s="6">
        <f>IF(OR(B219&amp;""="",C219&amp;""=""),"",IF(COUNTIFS('الطلاب'!$A$6:$A$505,B219&amp;"",'الطلاب'!$D$6:$D$505,C219&amp;"")=0,"الطالب غير مسجل في المجموعة",""))</f>
        <v/>
      </c>
    </row>
    <row r="220">
      <c r="A220" s="13" t="n"/>
      <c r="B220" s="5" t="n"/>
      <c r="C220" s="5" t="n"/>
      <c r="D220" s="23" t="n"/>
      <c r="E220" s="18" t="n"/>
      <c r="F220" s="5" t="n"/>
      <c r="G220" s="5" t="n"/>
      <c r="H220" s="6">
        <f>IF(B220&amp;""="","",IFERROR(INDEX('الطلاب'!$B$6:$B$505,MATCH(B220&amp;"",'الطلاب'!$A$6:$A$505,0))&amp;"","كود غير موجود"))</f>
        <v/>
      </c>
      <c r="I220" s="6">
        <f>IF(OR(B220&amp;""="",C220&amp;""=""),"",IF(COUNTIFS('الطلاب'!$A$6:$A$505,B220&amp;"",'الطلاب'!$D$6:$D$505,C220&amp;"")=0,"الطالب غير مسجل في المجموعة",""))</f>
        <v/>
      </c>
    </row>
    <row r="221">
      <c r="A221" s="13" t="n"/>
      <c r="B221" s="5" t="n"/>
      <c r="C221" s="5" t="n"/>
      <c r="D221" s="23" t="n"/>
      <c r="E221" s="18" t="n"/>
      <c r="F221" s="5" t="n"/>
      <c r="G221" s="5" t="n"/>
      <c r="H221" s="6">
        <f>IF(B221&amp;""="","",IFERROR(INDEX('الطلاب'!$B$6:$B$505,MATCH(B221&amp;"",'الطلاب'!$A$6:$A$505,0))&amp;"","كود غير موجود"))</f>
        <v/>
      </c>
      <c r="I221" s="6">
        <f>IF(OR(B221&amp;""="",C221&amp;""=""),"",IF(COUNTIFS('الطلاب'!$A$6:$A$505,B221&amp;"",'الطلاب'!$D$6:$D$505,C221&amp;"")=0,"الطالب غير مسجل في المجموعة",""))</f>
        <v/>
      </c>
    </row>
    <row r="222">
      <c r="A222" s="13" t="n"/>
      <c r="B222" s="5" t="n"/>
      <c r="C222" s="5" t="n"/>
      <c r="D222" s="23" t="n"/>
      <c r="E222" s="18" t="n"/>
      <c r="F222" s="5" t="n"/>
      <c r="G222" s="5" t="n"/>
      <c r="H222" s="6">
        <f>IF(B222&amp;""="","",IFERROR(INDEX('الطلاب'!$B$6:$B$505,MATCH(B222&amp;"",'الطلاب'!$A$6:$A$505,0))&amp;"","كود غير موجود"))</f>
        <v/>
      </c>
      <c r="I222" s="6">
        <f>IF(OR(B222&amp;""="",C222&amp;""=""),"",IF(COUNTIFS('الطلاب'!$A$6:$A$505,B222&amp;"",'الطلاب'!$D$6:$D$505,C222&amp;"")=0,"الطالب غير مسجل في المجموعة",""))</f>
        <v/>
      </c>
    </row>
    <row r="223">
      <c r="A223" s="13" t="n"/>
      <c r="B223" s="5" t="n"/>
      <c r="C223" s="5" t="n"/>
      <c r="D223" s="23" t="n"/>
      <c r="E223" s="18" t="n"/>
      <c r="F223" s="5" t="n"/>
      <c r="G223" s="5" t="n"/>
      <c r="H223" s="6">
        <f>IF(B223&amp;""="","",IFERROR(INDEX('الطلاب'!$B$6:$B$505,MATCH(B223&amp;"",'الطلاب'!$A$6:$A$505,0))&amp;"","كود غير موجود"))</f>
        <v/>
      </c>
      <c r="I223" s="6">
        <f>IF(OR(B223&amp;""="",C223&amp;""=""),"",IF(COUNTIFS('الطلاب'!$A$6:$A$505,B223&amp;"",'الطلاب'!$D$6:$D$505,C223&amp;"")=0,"الطالب غير مسجل في المجموعة",""))</f>
        <v/>
      </c>
    </row>
    <row r="224">
      <c r="A224" s="13" t="n"/>
      <c r="B224" s="5" t="n"/>
      <c r="C224" s="5" t="n"/>
      <c r="D224" s="23" t="n"/>
      <c r="E224" s="18" t="n"/>
      <c r="F224" s="5" t="n"/>
      <c r="G224" s="5" t="n"/>
      <c r="H224" s="6">
        <f>IF(B224&amp;""="","",IFERROR(INDEX('الطلاب'!$B$6:$B$505,MATCH(B224&amp;"",'الطلاب'!$A$6:$A$505,0))&amp;"","كود غير موجود"))</f>
        <v/>
      </c>
      <c r="I224" s="6">
        <f>IF(OR(B224&amp;""="",C224&amp;""=""),"",IF(COUNTIFS('الطلاب'!$A$6:$A$505,B224&amp;"",'الطلاب'!$D$6:$D$505,C224&amp;"")=0,"الطالب غير مسجل في المجموعة",""))</f>
        <v/>
      </c>
    </row>
    <row r="225">
      <c r="A225" s="13" t="n"/>
      <c r="B225" s="5" t="n"/>
      <c r="C225" s="5" t="n"/>
      <c r="D225" s="23" t="n"/>
      <c r="E225" s="18" t="n"/>
      <c r="F225" s="5" t="n"/>
      <c r="G225" s="5" t="n"/>
      <c r="H225" s="6">
        <f>IF(B225&amp;""="","",IFERROR(INDEX('الطلاب'!$B$6:$B$505,MATCH(B225&amp;"",'الطلاب'!$A$6:$A$505,0))&amp;"","كود غير موجود"))</f>
        <v/>
      </c>
      <c r="I225" s="6">
        <f>IF(OR(B225&amp;""="",C225&amp;""=""),"",IF(COUNTIFS('الطلاب'!$A$6:$A$505,B225&amp;"",'الطلاب'!$D$6:$D$505,C225&amp;"")=0,"الطالب غير مسجل في المجموعة",""))</f>
        <v/>
      </c>
    </row>
    <row r="226">
      <c r="A226" s="13" t="n"/>
      <c r="B226" s="5" t="n"/>
      <c r="C226" s="5" t="n"/>
      <c r="D226" s="23" t="n"/>
      <c r="E226" s="18" t="n"/>
      <c r="F226" s="5" t="n"/>
      <c r="G226" s="5" t="n"/>
      <c r="H226" s="6">
        <f>IF(B226&amp;""="","",IFERROR(INDEX('الطلاب'!$B$6:$B$505,MATCH(B226&amp;"",'الطلاب'!$A$6:$A$505,0))&amp;"","كود غير موجود"))</f>
        <v/>
      </c>
      <c r="I226" s="6">
        <f>IF(OR(B226&amp;""="",C226&amp;""=""),"",IF(COUNTIFS('الطلاب'!$A$6:$A$505,B226&amp;"",'الطلاب'!$D$6:$D$505,C226&amp;"")=0,"الطالب غير مسجل في المجموعة",""))</f>
        <v/>
      </c>
    </row>
    <row r="227">
      <c r="A227" s="13" t="n"/>
      <c r="B227" s="5" t="n"/>
      <c r="C227" s="5" t="n"/>
      <c r="D227" s="23" t="n"/>
      <c r="E227" s="18" t="n"/>
      <c r="F227" s="5" t="n"/>
      <c r="G227" s="5" t="n"/>
      <c r="H227" s="6">
        <f>IF(B227&amp;""="","",IFERROR(INDEX('الطلاب'!$B$6:$B$505,MATCH(B227&amp;"",'الطلاب'!$A$6:$A$505,0))&amp;"","كود غير موجود"))</f>
        <v/>
      </c>
      <c r="I227" s="6">
        <f>IF(OR(B227&amp;""="",C227&amp;""=""),"",IF(COUNTIFS('الطلاب'!$A$6:$A$505,B227&amp;"",'الطلاب'!$D$6:$D$505,C227&amp;"")=0,"الطالب غير مسجل في المجموعة",""))</f>
        <v/>
      </c>
    </row>
    <row r="228">
      <c r="A228" s="13" t="n"/>
      <c r="B228" s="5" t="n"/>
      <c r="C228" s="5" t="n"/>
      <c r="D228" s="23" t="n"/>
      <c r="E228" s="18" t="n"/>
      <c r="F228" s="5" t="n"/>
      <c r="G228" s="5" t="n"/>
      <c r="H228" s="6">
        <f>IF(B228&amp;""="","",IFERROR(INDEX('الطلاب'!$B$6:$B$505,MATCH(B228&amp;"",'الطلاب'!$A$6:$A$505,0))&amp;"","كود غير موجود"))</f>
        <v/>
      </c>
      <c r="I228" s="6">
        <f>IF(OR(B228&amp;""="",C228&amp;""=""),"",IF(COUNTIFS('الطلاب'!$A$6:$A$505,B228&amp;"",'الطلاب'!$D$6:$D$505,C228&amp;"")=0,"الطالب غير مسجل في المجموعة",""))</f>
        <v/>
      </c>
    </row>
    <row r="229">
      <c r="A229" s="13" t="n"/>
      <c r="B229" s="5" t="n"/>
      <c r="C229" s="5" t="n"/>
      <c r="D229" s="23" t="n"/>
      <c r="E229" s="18" t="n"/>
      <c r="F229" s="5" t="n"/>
      <c r="G229" s="5" t="n"/>
      <c r="H229" s="6">
        <f>IF(B229&amp;""="","",IFERROR(INDEX('الطلاب'!$B$6:$B$505,MATCH(B229&amp;"",'الطلاب'!$A$6:$A$505,0))&amp;"","كود غير موجود"))</f>
        <v/>
      </c>
      <c r="I229" s="6">
        <f>IF(OR(B229&amp;""="",C229&amp;""=""),"",IF(COUNTIFS('الطلاب'!$A$6:$A$505,B229&amp;"",'الطلاب'!$D$6:$D$505,C229&amp;"")=0,"الطالب غير مسجل في المجموعة",""))</f>
        <v/>
      </c>
    </row>
    <row r="230">
      <c r="A230" s="13" t="n"/>
      <c r="B230" s="5" t="n"/>
      <c r="C230" s="5" t="n"/>
      <c r="D230" s="23" t="n"/>
      <c r="E230" s="18" t="n"/>
      <c r="F230" s="5" t="n"/>
      <c r="G230" s="5" t="n"/>
      <c r="H230" s="6">
        <f>IF(B230&amp;""="","",IFERROR(INDEX('الطلاب'!$B$6:$B$505,MATCH(B230&amp;"",'الطلاب'!$A$6:$A$505,0))&amp;"","كود غير موجود"))</f>
        <v/>
      </c>
      <c r="I230" s="6">
        <f>IF(OR(B230&amp;""="",C230&amp;""=""),"",IF(COUNTIFS('الطلاب'!$A$6:$A$505,B230&amp;"",'الطلاب'!$D$6:$D$505,C230&amp;"")=0,"الطالب غير مسجل في المجموعة",""))</f>
        <v/>
      </c>
    </row>
    <row r="231">
      <c r="A231" s="13" t="n"/>
      <c r="B231" s="5" t="n"/>
      <c r="C231" s="5" t="n"/>
      <c r="D231" s="23" t="n"/>
      <c r="E231" s="18" t="n"/>
      <c r="F231" s="5" t="n"/>
      <c r="G231" s="5" t="n"/>
      <c r="H231" s="6">
        <f>IF(B231&amp;""="","",IFERROR(INDEX('الطلاب'!$B$6:$B$505,MATCH(B231&amp;"",'الطلاب'!$A$6:$A$505,0))&amp;"","كود غير موجود"))</f>
        <v/>
      </c>
      <c r="I231" s="6">
        <f>IF(OR(B231&amp;""="",C231&amp;""=""),"",IF(COUNTIFS('الطلاب'!$A$6:$A$505,B231&amp;"",'الطلاب'!$D$6:$D$505,C231&amp;"")=0,"الطالب غير مسجل في المجموعة",""))</f>
        <v/>
      </c>
    </row>
    <row r="232">
      <c r="A232" s="13" t="n"/>
      <c r="B232" s="5" t="n"/>
      <c r="C232" s="5" t="n"/>
      <c r="D232" s="23" t="n"/>
      <c r="E232" s="18" t="n"/>
      <c r="F232" s="5" t="n"/>
      <c r="G232" s="5" t="n"/>
      <c r="H232" s="6">
        <f>IF(B232&amp;""="","",IFERROR(INDEX('الطلاب'!$B$6:$B$505,MATCH(B232&amp;"",'الطلاب'!$A$6:$A$505,0))&amp;"","كود غير موجود"))</f>
        <v/>
      </c>
      <c r="I232" s="6">
        <f>IF(OR(B232&amp;""="",C232&amp;""=""),"",IF(COUNTIFS('الطلاب'!$A$6:$A$505,B232&amp;"",'الطلاب'!$D$6:$D$505,C232&amp;"")=0,"الطالب غير مسجل في المجموعة",""))</f>
        <v/>
      </c>
    </row>
    <row r="233">
      <c r="A233" s="13" t="n"/>
      <c r="B233" s="5" t="n"/>
      <c r="C233" s="5" t="n"/>
      <c r="D233" s="23" t="n"/>
      <c r="E233" s="18" t="n"/>
      <c r="F233" s="5" t="n"/>
      <c r="G233" s="5" t="n"/>
      <c r="H233" s="6">
        <f>IF(B233&amp;""="","",IFERROR(INDEX('الطلاب'!$B$6:$B$505,MATCH(B233&amp;"",'الطلاب'!$A$6:$A$505,0))&amp;"","كود غير موجود"))</f>
        <v/>
      </c>
      <c r="I233" s="6">
        <f>IF(OR(B233&amp;""="",C233&amp;""=""),"",IF(COUNTIFS('الطلاب'!$A$6:$A$505,B233&amp;"",'الطلاب'!$D$6:$D$505,C233&amp;"")=0,"الطالب غير مسجل في المجموعة",""))</f>
        <v/>
      </c>
    </row>
    <row r="234">
      <c r="A234" s="13" t="n"/>
      <c r="B234" s="5" t="n"/>
      <c r="C234" s="5" t="n"/>
      <c r="D234" s="23" t="n"/>
      <c r="E234" s="18" t="n"/>
      <c r="F234" s="5" t="n"/>
      <c r="G234" s="5" t="n"/>
      <c r="H234" s="6">
        <f>IF(B234&amp;""="","",IFERROR(INDEX('الطلاب'!$B$6:$B$505,MATCH(B234&amp;"",'الطلاب'!$A$6:$A$505,0))&amp;"","كود غير موجود"))</f>
        <v/>
      </c>
      <c r="I234" s="6">
        <f>IF(OR(B234&amp;""="",C234&amp;""=""),"",IF(COUNTIFS('الطلاب'!$A$6:$A$505,B234&amp;"",'الطلاب'!$D$6:$D$505,C234&amp;"")=0,"الطالب غير مسجل في المجموعة",""))</f>
        <v/>
      </c>
    </row>
    <row r="235">
      <c r="A235" s="13" t="n"/>
      <c r="B235" s="5" t="n"/>
      <c r="C235" s="5" t="n"/>
      <c r="D235" s="23" t="n"/>
      <c r="E235" s="18" t="n"/>
      <c r="F235" s="5" t="n"/>
      <c r="G235" s="5" t="n"/>
      <c r="H235" s="6">
        <f>IF(B235&amp;""="","",IFERROR(INDEX('الطلاب'!$B$6:$B$505,MATCH(B235&amp;"",'الطلاب'!$A$6:$A$505,0))&amp;"","كود غير موجود"))</f>
        <v/>
      </c>
      <c r="I235" s="6">
        <f>IF(OR(B235&amp;""="",C235&amp;""=""),"",IF(COUNTIFS('الطلاب'!$A$6:$A$505,B235&amp;"",'الطلاب'!$D$6:$D$505,C235&amp;"")=0,"الطالب غير مسجل في المجموعة",""))</f>
        <v/>
      </c>
    </row>
    <row r="236">
      <c r="A236" s="13" t="n"/>
      <c r="B236" s="5" t="n"/>
      <c r="C236" s="5" t="n"/>
      <c r="D236" s="23" t="n"/>
      <c r="E236" s="18" t="n"/>
      <c r="F236" s="5" t="n"/>
      <c r="G236" s="5" t="n"/>
      <c r="H236" s="6">
        <f>IF(B236&amp;""="","",IFERROR(INDEX('الطلاب'!$B$6:$B$505,MATCH(B236&amp;"",'الطلاب'!$A$6:$A$505,0))&amp;"","كود غير موجود"))</f>
        <v/>
      </c>
      <c r="I236" s="6">
        <f>IF(OR(B236&amp;""="",C236&amp;""=""),"",IF(COUNTIFS('الطلاب'!$A$6:$A$505,B236&amp;"",'الطلاب'!$D$6:$D$505,C236&amp;"")=0,"الطالب غير مسجل في المجموعة",""))</f>
        <v/>
      </c>
    </row>
    <row r="237">
      <c r="A237" s="13" t="n"/>
      <c r="B237" s="5" t="n"/>
      <c r="C237" s="5" t="n"/>
      <c r="D237" s="23" t="n"/>
      <c r="E237" s="18" t="n"/>
      <c r="F237" s="5" t="n"/>
      <c r="G237" s="5" t="n"/>
      <c r="H237" s="6">
        <f>IF(B237&amp;""="","",IFERROR(INDEX('الطلاب'!$B$6:$B$505,MATCH(B237&amp;"",'الطلاب'!$A$6:$A$505,0))&amp;"","كود غير موجود"))</f>
        <v/>
      </c>
      <c r="I237" s="6">
        <f>IF(OR(B237&amp;""="",C237&amp;""=""),"",IF(COUNTIFS('الطلاب'!$A$6:$A$505,B237&amp;"",'الطلاب'!$D$6:$D$505,C237&amp;"")=0,"الطالب غير مسجل في المجموعة",""))</f>
        <v/>
      </c>
    </row>
    <row r="238">
      <c r="A238" s="13" t="n"/>
      <c r="B238" s="5" t="n"/>
      <c r="C238" s="5" t="n"/>
      <c r="D238" s="23" t="n"/>
      <c r="E238" s="18" t="n"/>
      <c r="F238" s="5" t="n"/>
      <c r="G238" s="5" t="n"/>
      <c r="H238" s="6">
        <f>IF(B238&amp;""="","",IFERROR(INDEX('الطلاب'!$B$6:$B$505,MATCH(B238&amp;"",'الطلاب'!$A$6:$A$505,0))&amp;"","كود غير موجود"))</f>
        <v/>
      </c>
      <c r="I238" s="6">
        <f>IF(OR(B238&amp;""="",C238&amp;""=""),"",IF(COUNTIFS('الطلاب'!$A$6:$A$505,B238&amp;"",'الطلاب'!$D$6:$D$505,C238&amp;"")=0,"الطالب غير مسجل في المجموعة",""))</f>
        <v/>
      </c>
    </row>
    <row r="239">
      <c r="A239" s="13" t="n"/>
      <c r="B239" s="5" t="n"/>
      <c r="C239" s="5" t="n"/>
      <c r="D239" s="23" t="n"/>
      <c r="E239" s="18" t="n"/>
      <c r="F239" s="5" t="n"/>
      <c r="G239" s="5" t="n"/>
      <c r="H239" s="6">
        <f>IF(B239&amp;""="","",IFERROR(INDEX('الطلاب'!$B$6:$B$505,MATCH(B239&amp;"",'الطلاب'!$A$6:$A$505,0))&amp;"","كود غير موجود"))</f>
        <v/>
      </c>
      <c r="I239" s="6">
        <f>IF(OR(B239&amp;""="",C239&amp;""=""),"",IF(COUNTIFS('الطلاب'!$A$6:$A$505,B239&amp;"",'الطلاب'!$D$6:$D$505,C239&amp;"")=0,"الطالب غير مسجل في المجموعة",""))</f>
        <v/>
      </c>
    </row>
    <row r="240">
      <c r="A240" s="13" t="n"/>
      <c r="B240" s="5" t="n"/>
      <c r="C240" s="5" t="n"/>
      <c r="D240" s="23" t="n"/>
      <c r="E240" s="18" t="n"/>
      <c r="F240" s="5" t="n"/>
      <c r="G240" s="5" t="n"/>
      <c r="H240" s="6">
        <f>IF(B240&amp;""="","",IFERROR(INDEX('الطلاب'!$B$6:$B$505,MATCH(B240&amp;"",'الطلاب'!$A$6:$A$505,0))&amp;"","كود غير موجود"))</f>
        <v/>
      </c>
      <c r="I240" s="6">
        <f>IF(OR(B240&amp;""="",C240&amp;""=""),"",IF(COUNTIFS('الطلاب'!$A$6:$A$505,B240&amp;"",'الطلاب'!$D$6:$D$505,C240&amp;"")=0,"الطالب غير مسجل في المجموعة",""))</f>
        <v/>
      </c>
    </row>
    <row r="241">
      <c r="A241" s="13" t="n"/>
      <c r="B241" s="5" t="n"/>
      <c r="C241" s="5" t="n"/>
      <c r="D241" s="23" t="n"/>
      <c r="E241" s="18" t="n"/>
      <c r="F241" s="5" t="n"/>
      <c r="G241" s="5" t="n"/>
      <c r="H241" s="6">
        <f>IF(B241&amp;""="","",IFERROR(INDEX('الطلاب'!$B$6:$B$505,MATCH(B241&amp;"",'الطلاب'!$A$6:$A$505,0))&amp;"","كود غير موجود"))</f>
        <v/>
      </c>
      <c r="I241" s="6">
        <f>IF(OR(B241&amp;""="",C241&amp;""=""),"",IF(COUNTIFS('الطلاب'!$A$6:$A$505,B241&amp;"",'الطلاب'!$D$6:$D$505,C241&amp;"")=0,"الطالب غير مسجل في المجموعة",""))</f>
        <v/>
      </c>
    </row>
    <row r="242">
      <c r="A242" s="13" t="n"/>
      <c r="B242" s="5" t="n"/>
      <c r="C242" s="5" t="n"/>
      <c r="D242" s="23" t="n"/>
      <c r="E242" s="18" t="n"/>
      <c r="F242" s="5" t="n"/>
      <c r="G242" s="5" t="n"/>
      <c r="H242" s="6">
        <f>IF(B242&amp;""="","",IFERROR(INDEX('الطلاب'!$B$6:$B$505,MATCH(B242&amp;"",'الطلاب'!$A$6:$A$505,0))&amp;"","كود غير موجود"))</f>
        <v/>
      </c>
      <c r="I242" s="6">
        <f>IF(OR(B242&amp;""="",C242&amp;""=""),"",IF(COUNTIFS('الطلاب'!$A$6:$A$505,B242&amp;"",'الطلاب'!$D$6:$D$505,C242&amp;"")=0,"الطالب غير مسجل في المجموعة",""))</f>
        <v/>
      </c>
    </row>
    <row r="243">
      <c r="A243" s="13" t="n"/>
      <c r="B243" s="5" t="n"/>
      <c r="C243" s="5" t="n"/>
      <c r="D243" s="23" t="n"/>
      <c r="E243" s="18" t="n"/>
      <c r="F243" s="5" t="n"/>
      <c r="G243" s="5" t="n"/>
      <c r="H243" s="6">
        <f>IF(B243&amp;""="","",IFERROR(INDEX('الطلاب'!$B$6:$B$505,MATCH(B243&amp;"",'الطلاب'!$A$6:$A$505,0))&amp;"","كود غير موجود"))</f>
        <v/>
      </c>
      <c r="I243" s="6">
        <f>IF(OR(B243&amp;""="",C243&amp;""=""),"",IF(COUNTIFS('الطلاب'!$A$6:$A$505,B243&amp;"",'الطلاب'!$D$6:$D$505,C243&amp;"")=0,"الطالب غير مسجل في المجموعة",""))</f>
        <v/>
      </c>
    </row>
    <row r="244">
      <c r="A244" s="13" t="n"/>
      <c r="B244" s="5" t="n"/>
      <c r="C244" s="5" t="n"/>
      <c r="D244" s="23" t="n"/>
      <c r="E244" s="18" t="n"/>
      <c r="F244" s="5" t="n"/>
      <c r="G244" s="5" t="n"/>
      <c r="H244" s="6">
        <f>IF(B244&amp;""="","",IFERROR(INDEX('الطلاب'!$B$6:$B$505,MATCH(B244&amp;"",'الطلاب'!$A$6:$A$505,0))&amp;"","كود غير موجود"))</f>
        <v/>
      </c>
      <c r="I244" s="6">
        <f>IF(OR(B244&amp;""="",C244&amp;""=""),"",IF(COUNTIFS('الطلاب'!$A$6:$A$505,B244&amp;"",'الطلاب'!$D$6:$D$505,C244&amp;"")=0,"الطالب غير مسجل في المجموعة",""))</f>
        <v/>
      </c>
    </row>
    <row r="245">
      <c r="A245" s="13" t="n"/>
      <c r="B245" s="5" t="n"/>
      <c r="C245" s="5" t="n"/>
      <c r="D245" s="23" t="n"/>
      <c r="E245" s="18" t="n"/>
      <c r="F245" s="5" t="n"/>
      <c r="G245" s="5" t="n"/>
      <c r="H245" s="6">
        <f>IF(B245&amp;""="","",IFERROR(INDEX('الطلاب'!$B$6:$B$505,MATCH(B245&amp;"",'الطلاب'!$A$6:$A$505,0))&amp;"","كود غير موجود"))</f>
        <v/>
      </c>
      <c r="I245" s="6">
        <f>IF(OR(B245&amp;""="",C245&amp;""=""),"",IF(COUNTIFS('الطلاب'!$A$6:$A$505,B245&amp;"",'الطلاب'!$D$6:$D$505,C245&amp;"")=0,"الطالب غير مسجل في المجموعة",""))</f>
        <v/>
      </c>
    </row>
    <row r="246">
      <c r="A246" s="13" t="n"/>
      <c r="B246" s="5" t="n"/>
      <c r="C246" s="5" t="n"/>
      <c r="D246" s="23" t="n"/>
      <c r="E246" s="18" t="n"/>
      <c r="F246" s="5" t="n"/>
      <c r="G246" s="5" t="n"/>
      <c r="H246" s="6">
        <f>IF(B246&amp;""="","",IFERROR(INDEX('الطلاب'!$B$6:$B$505,MATCH(B246&amp;"",'الطلاب'!$A$6:$A$505,0))&amp;"","كود غير موجود"))</f>
        <v/>
      </c>
      <c r="I246" s="6">
        <f>IF(OR(B246&amp;""="",C246&amp;""=""),"",IF(COUNTIFS('الطلاب'!$A$6:$A$505,B246&amp;"",'الطلاب'!$D$6:$D$505,C246&amp;"")=0,"الطالب غير مسجل في المجموعة",""))</f>
        <v/>
      </c>
    </row>
    <row r="247">
      <c r="A247" s="13" t="n"/>
      <c r="B247" s="5" t="n"/>
      <c r="C247" s="5" t="n"/>
      <c r="D247" s="23" t="n"/>
      <c r="E247" s="18" t="n"/>
      <c r="F247" s="5" t="n"/>
      <c r="G247" s="5" t="n"/>
      <c r="H247" s="6">
        <f>IF(B247&amp;""="","",IFERROR(INDEX('الطلاب'!$B$6:$B$505,MATCH(B247&amp;"",'الطلاب'!$A$6:$A$505,0))&amp;"","كود غير موجود"))</f>
        <v/>
      </c>
      <c r="I247" s="6">
        <f>IF(OR(B247&amp;""="",C247&amp;""=""),"",IF(COUNTIFS('الطلاب'!$A$6:$A$505,B247&amp;"",'الطلاب'!$D$6:$D$505,C247&amp;"")=0,"الطالب غير مسجل في المجموعة",""))</f>
        <v/>
      </c>
    </row>
    <row r="248">
      <c r="A248" s="13" t="n"/>
      <c r="B248" s="5" t="n"/>
      <c r="C248" s="5" t="n"/>
      <c r="D248" s="23" t="n"/>
      <c r="E248" s="18" t="n"/>
      <c r="F248" s="5" t="n"/>
      <c r="G248" s="5" t="n"/>
      <c r="H248" s="6">
        <f>IF(B248&amp;""="","",IFERROR(INDEX('الطلاب'!$B$6:$B$505,MATCH(B248&amp;"",'الطلاب'!$A$6:$A$505,0))&amp;"","كود غير موجود"))</f>
        <v/>
      </c>
      <c r="I248" s="6">
        <f>IF(OR(B248&amp;""="",C248&amp;""=""),"",IF(COUNTIFS('الطلاب'!$A$6:$A$505,B248&amp;"",'الطلاب'!$D$6:$D$505,C248&amp;"")=0,"الطالب غير مسجل في المجموعة",""))</f>
        <v/>
      </c>
    </row>
    <row r="249">
      <c r="A249" s="13" t="n"/>
      <c r="B249" s="5" t="n"/>
      <c r="C249" s="5" t="n"/>
      <c r="D249" s="23" t="n"/>
      <c r="E249" s="18" t="n"/>
      <c r="F249" s="5" t="n"/>
      <c r="G249" s="5" t="n"/>
      <c r="H249" s="6">
        <f>IF(B249&amp;""="","",IFERROR(INDEX('الطلاب'!$B$6:$B$505,MATCH(B249&amp;"",'الطلاب'!$A$6:$A$505,0))&amp;"","كود غير موجود"))</f>
        <v/>
      </c>
      <c r="I249" s="6">
        <f>IF(OR(B249&amp;""="",C249&amp;""=""),"",IF(COUNTIFS('الطلاب'!$A$6:$A$505,B249&amp;"",'الطلاب'!$D$6:$D$505,C249&amp;"")=0,"الطالب غير مسجل في المجموعة",""))</f>
        <v/>
      </c>
    </row>
    <row r="250">
      <c r="A250" s="13" t="n"/>
      <c r="B250" s="5" t="n"/>
      <c r="C250" s="5" t="n"/>
      <c r="D250" s="23" t="n"/>
      <c r="E250" s="18" t="n"/>
      <c r="F250" s="5" t="n"/>
      <c r="G250" s="5" t="n"/>
      <c r="H250" s="6">
        <f>IF(B250&amp;""="","",IFERROR(INDEX('الطلاب'!$B$6:$B$505,MATCH(B250&amp;"",'الطلاب'!$A$6:$A$505,0))&amp;"","كود غير موجود"))</f>
        <v/>
      </c>
      <c r="I250" s="6">
        <f>IF(OR(B250&amp;""="",C250&amp;""=""),"",IF(COUNTIFS('الطلاب'!$A$6:$A$505,B250&amp;"",'الطلاب'!$D$6:$D$505,C250&amp;"")=0,"الطالب غير مسجل في المجموعة",""))</f>
        <v/>
      </c>
    </row>
    <row r="251">
      <c r="A251" s="13" t="n"/>
      <c r="B251" s="5" t="n"/>
      <c r="C251" s="5" t="n"/>
      <c r="D251" s="23" t="n"/>
      <c r="E251" s="18" t="n"/>
      <c r="F251" s="5" t="n"/>
      <c r="G251" s="5" t="n"/>
      <c r="H251" s="6">
        <f>IF(B251&amp;""="","",IFERROR(INDEX('الطلاب'!$B$6:$B$505,MATCH(B251&amp;"",'الطلاب'!$A$6:$A$505,0))&amp;"","كود غير موجود"))</f>
        <v/>
      </c>
      <c r="I251" s="6">
        <f>IF(OR(B251&amp;""="",C251&amp;""=""),"",IF(COUNTIFS('الطلاب'!$A$6:$A$505,B251&amp;"",'الطلاب'!$D$6:$D$505,C251&amp;"")=0,"الطالب غير مسجل في المجموعة",""))</f>
        <v/>
      </c>
    </row>
    <row r="252">
      <c r="A252" s="13" t="n"/>
      <c r="B252" s="5" t="n"/>
      <c r="C252" s="5" t="n"/>
      <c r="D252" s="23" t="n"/>
      <c r="E252" s="18" t="n"/>
      <c r="F252" s="5" t="n"/>
      <c r="G252" s="5" t="n"/>
      <c r="H252" s="6">
        <f>IF(B252&amp;""="","",IFERROR(INDEX('الطلاب'!$B$6:$B$505,MATCH(B252&amp;"",'الطلاب'!$A$6:$A$505,0))&amp;"","كود غير موجود"))</f>
        <v/>
      </c>
      <c r="I252" s="6">
        <f>IF(OR(B252&amp;""="",C252&amp;""=""),"",IF(COUNTIFS('الطلاب'!$A$6:$A$505,B252&amp;"",'الطلاب'!$D$6:$D$505,C252&amp;"")=0,"الطالب غير مسجل في المجموعة",""))</f>
        <v/>
      </c>
    </row>
    <row r="253">
      <c r="A253" s="13" t="n"/>
      <c r="B253" s="5" t="n"/>
      <c r="C253" s="5" t="n"/>
      <c r="D253" s="23" t="n"/>
      <c r="E253" s="18" t="n"/>
      <c r="F253" s="5" t="n"/>
      <c r="G253" s="5" t="n"/>
      <c r="H253" s="6">
        <f>IF(B253&amp;""="","",IFERROR(INDEX('الطلاب'!$B$6:$B$505,MATCH(B253&amp;"",'الطلاب'!$A$6:$A$505,0))&amp;"","كود غير موجود"))</f>
        <v/>
      </c>
      <c r="I253" s="6">
        <f>IF(OR(B253&amp;""="",C253&amp;""=""),"",IF(COUNTIFS('الطلاب'!$A$6:$A$505,B253&amp;"",'الطلاب'!$D$6:$D$505,C253&amp;"")=0,"الطالب غير مسجل في المجموعة",""))</f>
        <v/>
      </c>
    </row>
    <row r="254">
      <c r="A254" s="13" t="n"/>
      <c r="B254" s="5" t="n"/>
      <c r="C254" s="5" t="n"/>
      <c r="D254" s="23" t="n"/>
      <c r="E254" s="18" t="n"/>
      <c r="F254" s="5" t="n"/>
      <c r="G254" s="5" t="n"/>
      <c r="H254" s="6">
        <f>IF(B254&amp;""="","",IFERROR(INDEX('الطلاب'!$B$6:$B$505,MATCH(B254&amp;"",'الطلاب'!$A$6:$A$505,0))&amp;"","كود غير موجود"))</f>
        <v/>
      </c>
      <c r="I254" s="6">
        <f>IF(OR(B254&amp;""="",C254&amp;""=""),"",IF(COUNTIFS('الطلاب'!$A$6:$A$505,B254&amp;"",'الطلاب'!$D$6:$D$505,C254&amp;"")=0,"الطالب غير مسجل في المجموعة",""))</f>
        <v/>
      </c>
    </row>
    <row r="255">
      <c r="A255" s="13" t="n"/>
      <c r="B255" s="5" t="n"/>
      <c r="C255" s="5" t="n"/>
      <c r="D255" s="23" t="n"/>
      <c r="E255" s="18" t="n"/>
      <c r="F255" s="5" t="n"/>
      <c r="G255" s="5" t="n"/>
      <c r="H255" s="6">
        <f>IF(B255&amp;""="","",IFERROR(INDEX('الطلاب'!$B$6:$B$505,MATCH(B255&amp;"",'الطلاب'!$A$6:$A$505,0))&amp;"","كود غير موجود"))</f>
        <v/>
      </c>
      <c r="I255" s="6">
        <f>IF(OR(B255&amp;""="",C255&amp;""=""),"",IF(COUNTIFS('الطلاب'!$A$6:$A$505,B255&amp;"",'الطلاب'!$D$6:$D$505,C255&amp;"")=0,"الطالب غير مسجل في المجموعة",""))</f>
        <v/>
      </c>
    </row>
    <row r="256">
      <c r="A256" s="13" t="n"/>
      <c r="B256" s="5" t="n"/>
      <c r="C256" s="5" t="n"/>
      <c r="D256" s="23" t="n"/>
      <c r="E256" s="18" t="n"/>
      <c r="F256" s="5" t="n"/>
      <c r="G256" s="5" t="n"/>
      <c r="H256" s="6">
        <f>IF(B256&amp;""="","",IFERROR(INDEX('الطلاب'!$B$6:$B$505,MATCH(B256&amp;"",'الطلاب'!$A$6:$A$505,0))&amp;"","كود غير موجود"))</f>
        <v/>
      </c>
      <c r="I256" s="6">
        <f>IF(OR(B256&amp;""="",C256&amp;""=""),"",IF(COUNTIFS('الطلاب'!$A$6:$A$505,B256&amp;"",'الطلاب'!$D$6:$D$505,C256&amp;"")=0,"الطالب غير مسجل في المجموعة",""))</f>
        <v/>
      </c>
    </row>
    <row r="257">
      <c r="A257" s="13" t="n"/>
      <c r="B257" s="5" t="n"/>
      <c r="C257" s="5" t="n"/>
      <c r="D257" s="23" t="n"/>
      <c r="E257" s="18" t="n"/>
      <c r="F257" s="5" t="n"/>
      <c r="G257" s="5" t="n"/>
      <c r="H257" s="6">
        <f>IF(B257&amp;""="","",IFERROR(INDEX('الطلاب'!$B$6:$B$505,MATCH(B257&amp;"",'الطلاب'!$A$6:$A$505,0))&amp;"","كود غير موجود"))</f>
        <v/>
      </c>
      <c r="I257" s="6">
        <f>IF(OR(B257&amp;""="",C257&amp;""=""),"",IF(COUNTIFS('الطلاب'!$A$6:$A$505,B257&amp;"",'الطلاب'!$D$6:$D$505,C257&amp;"")=0,"الطالب غير مسجل في المجموعة",""))</f>
        <v/>
      </c>
    </row>
    <row r="258">
      <c r="A258" s="13" t="n"/>
      <c r="B258" s="5" t="n"/>
      <c r="C258" s="5" t="n"/>
      <c r="D258" s="23" t="n"/>
      <c r="E258" s="18" t="n"/>
      <c r="F258" s="5" t="n"/>
      <c r="G258" s="5" t="n"/>
      <c r="H258" s="6">
        <f>IF(B258&amp;""="","",IFERROR(INDEX('الطلاب'!$B$6:$B$505,MATCH(B258&amp;"",'الطلاب'!$A$6:$A$505,0))&amp;"","كود غير موجود"))</f>
        <v/>
      </c>
      <c r="I258" s="6">
        <f>IF(OR(B258&amp;""="",C258&amp;""=""),"",IF(COUNTIFS('الطلاب'!$A$6:$A$505,B258&amp;"",'الطلاب'!$D$6:$D$505,C258&amp;"")=0,"الطالب غير مسجل في المجموعة",""))</f>
        <v/>
      </c>
    </row>
    <row r="259">
      <c r="A259" s="13" t="n"/>
      <c r="B259" s="5" t="n"/>
      <c r="C259" s="5" t="n"/>
      <c r="D259" s="23" t="n"/>
      <c r="E259" s="18" t="n"/>
      <c r="F259" s="5" t="n"/>
      <c r="G259" s="5" t="n"/>
      <c r="H259" s="6">
        <f>IF(B259&amp;""="","",IFERROR(INDEX('الطلاب'!$B$6:$B$505,MATCH(B259&amp;"",'الطلاب'!$A$6:$A$505,0))&amp;"","كود غير موجود"))</f>
        <v/>
      </c>
      <c r="I259" s="6">
        <f>IF(OR(B259&amp;""="",C259&amp;""=""),"",IF(COUNTIFS('الطلاب'!$A$6:$A$505,B259&amp;"",'الطلاب'!$D$6:$D$505,C259&amp;"")=0,"الطالب غير مسجل في المجموعة",""))</f>
        <v/>
      </c>
    </row>
    <row r="260">
      <c r="A260" s="13" t="n"/>
      <c r="B260" s="5" t="n"/>
      <c r="C260" s="5" t="n"/>
      <c r="D260" s="23" t="n"/>
      <c r="E260" s="18" t="n"/>
      <c r="F260" s="5" t="n"/>
      <c r="G260" s="5" t="n"/>
      <c r="H260" s="6">
        <f>IF(B260&amp;""="","",IFERROR(INDEX('الطلاب'!$B$6:$B$505,MATCH(B260&amp;"",'الطلاب'!$A$6:$A$505,0))&amp;"","كود غير موجود"))</f>
        <v/>
      </c>
      <c r="I260" s="6">
        <f>IF(OR(B260&amp;""="",C260&amp;""=""),"",IF(COUNTIFS('الطلاب'!$A$6:$A$505,B260&amp;"",'الطلاب'!$D$6:$D$505,C260&amp;"")=0,"الطالب غير مسجل في المجموعة",""))</f>
        <v/>
      </c>
    </row>
    <row r="261">
      <c r="A261" s="13" t="n"/>
      <c r="B261" s="5" t="n"/>
      <c r="C261" s="5" t="n"/>
      <c r="D261" s="23" t="n"/>
      <c r="E261" s="18" t="n"/>
      <c r="F261" s="5" t="n"/>
      <c r="G261" s="5" t="n"/>
      <c r="H261" s="6">
        <f>IF(B261&amp;""="","",IFERROR(INDEX('الطلاب'!$B$6:$B$505,MATCH(B261&amp;"",'الطلاب'!$A$6:$A$505,0))&amp;"","كود غير موجود"))</f>
        <v/>
      </c>
      <c r="I261" s="6">
        <f>IF(OR(B261&amp;""="",C261&amp;""=""),"",IF(COUNTIFS('الطلاب'!$A$6:$A$505,B261&amp;"",'الطلاب'!$D$6:$D$505,C261&amp;"")=0,"الطالب غير مسجل في المجموعة",""))</f>
        <v/>
      </c>
    </row>
    <row r="262">
      <c r="A262" s="13" t="n"/>
      <c r="B262" s="5" t="n"/>
      <c r="C262" s="5" t="n"/>
      <c r="D262" s="23" t="n"/>
      <c r="E262" s="18" t="n"/>
      <c r="F262" s="5" t="n"/>
      <c r="G262" s="5" t="n"/>
      <c r="H262" s="6">
        <f>IF(B262&amp;""="","",IFERROR(INDEX('الطلاب'!$B$6:$B$505,MATCH(B262&amp;"",'الطلاب'!$A$6:$A$505,0))&amp;"","كود غير موجود"))</f>
        <v/>
      </c>
      <c r="I262" s="6">
        <f>IF(OR(B262&amp;""="",C262&amp;""=""),"",IF(COUNTIFS('الطلاب'!$A$6:$A$505,B262&amp;"",'الطلاب'!$D$6:$D$505,C262&amp;"")=0,"الطالب غير مسجل في المجموعة",""))</f>
        <v/>
      </c>
    </row>
    <row r="263">
      <c r="A263" s="13" t="n"/>
      <c r="B263" s="5" t="n"/>
      <c r="C263" s="5" t="n"/>
      <c r="D263" s="23" t="n"/>
      <c r="E263" s="18" t="n"/>
      <c r="F263" s="5" t="n"/>
      <c r="G263" s="5" t="n"/>
      <c r="H263" s="6">
        <f>IF(B263&amp;""="","",IFERROR(INDEX('الطلاب'!$B$6:$B$505,MATCH(B263&amp;"",'الطلاب'!$A$6:$A$505,0))&amp;"","كود غير موجود"))</f>
        <v/>
      </c>
      <c r="I263" s="6">
        <f>IF(OR(B263&amp;""="",C263&amp;""=""),"",IF(COUNTIFS('الطلاب'!$A$6:$A$505,B263&amp;"",'الطلاب'!$D$6:$D$505,C263&amp;"")=0,"الطالب غير مسجل في المجموعة",""))</f>
        <v/>
      </c>
    </row>
    <row r="264">
      <c r="A264" s="13" t="n"/>
      <c r="B264" s="5" t="n"/>
      <c r="C264" s="5" t="n"/>
      <c r="D264" s="23" t="n"/>
      <c r="E264" s="18" t="n"/>
      <c r="F264" s="5" t="n"/>
      <c r="G264" s="5" t="n"/>
      <c r="H264" s="6">
        <f>IF(B264&amp;""="","",IFERROR(INDEX('الطلاب'!$B$6:$B$505,MATCH(B264&amp;"",'الطلاب'!$A$6:$A$505,0))&amp;"","كود غير موجود"))</f>
        <v/>
      </c>
      <c r="I264" s="6">
        <f>IF(OR(B264&amp;""="",C264&amp;""=""),"",IF(COUNTIFS('الطلاب'!$A$6:$A$505,B264&amp;"",'الطلاب'!$D$6:$D$505,C264&amp;"")=0,"الطالب غير مسجل في المجموعة",""))</f>
        <v/>
      </c>
    </row>
    <row r="265">
      <c r="A265" s="13" t="n"/>
      <c r="B265" s="5" t="n"/>
      <c r="C265" s="5" t="n"/>
      <c r="D265" s="23" t="n"/>
      <c r="E265" s="18" t="n"/>
      <c r="F265" s="5" t="n"/>
      <c r="G265" s="5" t="n"/>
      <c r="H265" s="6">
        <f>IF(B265&amp;""="","",IFERROR(INDEX('الطلاب'!$B$6:$B$505,MATCH(B265&amp;"",'الطلاب'!$A$6:$A$505,0))&amp;"","كود غير موجود"))</f>
        <v/>
      </c>
      <c r="I265" s="6">
        <f>IF(OR(B265&amp;""="",C265&amp;""=""),"",IF(COUNTIFS('الطلاب'!$A$6:$A$505,B265&amp;"",'الطلاب'!$D$6:$D$505,C265&amp;"")=0,"الطالب غير مسجل في المجموعة",""))</f>
        <v/>
      </c>
    </row>
    <row r="266">
      <c r="A266" s="13" t="n"/>
      <c r="B266" s="5" t="n"/>
      <c r="C266" s="5" t="n"/>
      <c r="D266" s="23" t="n"/>
      <c r="E266" s="18" t="n"/>
      <c r="F266" s="5" t="n"/>
      <c r="G266" s="5" t="n"/>
      <c r="H266" s="6">
        <f>IF(B266&amp;""="","",IFERROR(INDEX('الطلاب'!$B$6:$B$505,MATCH(B266&amp;"",'الطلاب'!$A$6:$A$505,0))&amp;"","كود غير موجود"))</f>
        <v/>
      </c>
      <c r="I266" s="6">
        <f>IF(OR(B266&amp;""="",C266&amp;""=""),"",IF(COUNTIFS('الطلاب'!$A$6:$A$505,B266&amp;"",'الطلاب'!$D$6:$D$505,C266&amp;"")=0,"الطالب غير مسجل في المجموعة",""))</f>
        <v/>
      </c>
    </row>
    <row r="267">
      <c r="A267" s="13" t="n"/>
      <c r="B267" s="5" t="n"/>
      <c r="C267" s="5" t="n"/>
      <c r="D267" s="23" t="n"/>
      <c r="E267" s="18" t="n"/>
      <c r="F267" s="5" t="n"/>
      <c r="G267" s="5" t="n"/>
      <c r="H267" s="6">
        <f>IF(B267&amp;""="","",IFERROR(INDEX('الطلاب'!$B$6:$B$505,MATCH(B267&amp;"",'الطلاب'!$A$6:$A$505,0))&amp;"","كود غير موجود"))</f>
        <v/>
      </c>
      <c r="I267" s="6">
        <f>IF(OR(B267&amp;""="",C267&amp;""=""),"",IF(COUNTIFS('الطلاب'!$A$6:$A$505,B267&amp;"",'الطلاب'!$D$6:$D$505,C267&amp;"")=0,"الطالب غير مسجل في المجموعة",""))</f>
        <v/>
      </c>
    </row>
    <row r="268">
      <c r="A268" s="13" t="n"/>
      <c r="B268" s="5" t="n"/>
      <c r="C268" s="5" t="n"/>
      <c r="D268" s="23" t="n"/>
      <c r="E268" s="18" t="n"/>
      <c r="F268" s="5" t="n"/>
      <c r="G268" s="5" t="n"/>
      <c r="H268" s="6">
        <f>IF(B268&amp;""="","",IFERROR(INDEX('الطلاب'!$B$6:$B$505,MATCH(B268&amp;"",'الطلاب'!$A$6:$A$505,0))&amp;"","كود غير موجود"))</f>
        <v/>
      </c>
      <c r="I268" s="6">
        <f>IF(OR(B268&amp;""="",C268&amp;""=""),"",IF(COUNTIFS('الطلاب'!$A$6:$A$505,B268&amp;"",'الطلاب'!$D$6:$D$505,C268&amp;"")=0,"الطالب غير مسجل في المجموعة",""))</f>
        <v/>
      </c>
    </row>
    <row r="269">
      <c r="A269" s="13" t="n"/>
      <c r="B269" s="5" t="n"/>
      <c r="C269" s="5" t="n"/>
      <c r="D269" s="23" t="n"/>
      <c r="E269" s="18" t="n"/>
      <c r="F269" s="5" t="n"/>
      <c r="G269" s="5" t="n"/>
      <c r="H269" s="6">
        <f>IF(B269&amp;""="","",IFERROR(INDEX('الطلاب'!$B$6:$B$505,MATCH(B269&amp;"",'الطلاب'!$A$6:$A$505,0))&amp;"","كود غير موجود"))</f>
        <v/>
      </c>
      <c r="I269" s="6">
        <f>IF(OR(B269&amp;""="",C269&amp;""=""),"",IF(COUNTIFS('الطلاب'!$A$6:$A$505,B269&amp;"",'الطلاب'!$D$6:$D$505,C269&amp;"")=0,"الطالب غير مسجل في المجموعة",""))</f>
        <v/>
      </c>
    </row>
    <row r="270">
      <c r="A270" s="13" t="n"/>
      <c r="B270" s="5" t="n"/>
      <c r="C270" s="5" t="n"/>
      <c r="D270" s="23" t="n"/>
      <c r="E270" s="18" t="n"/>
      <c r="F270" s="5" t="n"/>
      <c r="G270" s="5" t="n"/>
      <c r="H270" s="6">
        <f>IF(B270&amp;""="","",IFERROR(INDEX('الطلاب'!$B$6:$B$505,MATCH(B270&amp;"",'الطلاب'!$A$6:$A$505,0))&amp;"","كود غير موجود"))</f>
        <v/>
      </c>
      <c r="I270" s="6">
        <f>IF(OR(B270&amp;""="",C270&amp;""=""),"",IF(COUNTIFS('الطلاب'!$A$6:$A$505,B270&amp;"",'الطلاب'!$D$6:$D$505,C270&amp;"")=0,"الطالب غير مسجل في المجموعة",""))</f>
        <v/>
      </c>
    </row>
    <row r="271">
      <c r="A271" s="13" t="n"/>
      <c r="B271" s="5" t="n"/>
      <c r="C271" s="5" t="n"/>
      <c r="D271" s="23" t="n"/>
      <c r="E271" s="18" t="n"/>
      <c r="F271" s="5" t="n"/>
      <c r="G271" s="5" t="n"/>
      <c r="H271" s="6">
        <f>IF(B271&amp;""="","",IFERROR(INDEX('الطلاب'!$B$6:$B$505,MATCH(B271&amp;"",'الطلاب'!$A$6:$A$505,0))&amp;"","كود غير موجود"))</f>
        <v/>
      </c>
      <c r="I271" s="6">
        <f>IF(OR(B271&amp;""="",C271&amp;""=""),"",IF(COUNTIFS('الطلاب'!$A$6:$A$505,B271&amp;"",'الطلاب'!$D$6:$D$505,C271&amp;"")=0,"الطالب غير مسجل في المجموعة",""))</f>
        <v/>
      </c>
    </row>
    <row r="272">
      <c r="A272" s="13" t="n"/>
      <c r="B272" s="5" t="n"/>
      <c r="C272" s="5" t="n"/>
      <c r="D272" s="23" t="n"/>
      <c r="E272" s="18" t="n"/>
      <c r="F272" s="5" t="n"/>
      <c r="G272" s="5" t="n"/>
      <c r="H272" s="6">
        <f>IF(B272&amp;""="","",IFERROR(INDEX('الطلاب'!$B$6:$B$505,MATCH(B272&amp;"",'الطلاب'!$A$6:$A$505,0))&amp;"","كود غير موجود"))</f>
        <v/>
      </c>
      <c r="I272" s="6">
        <f>IF(OR(B272&amp;""="",C272&amp;""=""),"",IF(COUNTIFS('الطلاب'!$A$6:$A$505,B272&amp;"",'الطلاب'!$D$6:$D$505,C272&amp;"")=0,"الطالب غير مسجل في المجموعة",""))</f>
        <v/>
      </c>
    </row>
    <row r="273">
      <c r="A273" s="13" t="n"/>
      <c r="B273" s="5" t="n"/>
      <c r="C273" s="5" t="n"/>
      <c r="D273" s="23" t="n"/>
      <c r="E273" s="18" t="n"/>
      <c r="F273" s="5" t="n"/>
      <c r="G273" s="5" t="n"/>
      <c r="H273" s="6">
        <f>IF(B273&amp;""="","",IFERROR(INDEX('الطلاب'!$B$6:$B$505,MATCH(B273&amp;"",'الطلاب'!$A$6:$A$505,0))&amp;"","كود غير موجود"))</f>
        <v/>
      </c>
      <c r="I273" s="6">
        <f>IF(OR(B273&amp;""="",C273&amp;""=""),"",IF(COUNTIFS('الطلاب'!$A$6:$A$505,B273&amp;"",'الطلاب'!$D$6:$D$505,C273&amp;"")=0,"الطالب غير مسجل في المجموعة",""))</f>
        <v/>
      </c>
    </row>
    <row r="274">
      <c r="A274" s="13" t="n"/>
      <c r="B274" s="5" t="n"/>
      <c r="C274" s="5" t="n"/>
      <c r="D274" s="23" t="n"/>
      <c r="E274" s="18" t="n"/>
      <c r="F274" s="5" t="n"/>
      <c r="G274" s="5" t="n"/>
      <c r="H274" s="6">
        <f>IF(B274&amp;""="","",IFERROR(INDEX('الطلاب'!$B$6:$B$505,MATCH(B274&amp;"",'الطلاب'!$A$6:$A$505,0))&amp;"","كود غير موجود"))</f>
        <v/>
      </c>
      <c r="I274" s="6">
        <f>IF(OR(B274&amp;""="",C274&amp;""=""),"",IF(COUNTIFS('الطلاب'!$A$6:$A$505,B274&amp;"",'الطلاب'!$D$6:$D$505,C274&amp;"")=0,"الطالب غير مسجل في المجموعة",""))</f>
        <v/>
      </c>
    </row>
    <row r="275">
      <c r="A275" s="13" t="n"/>
      <c r="B275" s="5" t="n"/>
      <c r="C275" s="5" t="n"/>
      <c r="D275" s="23" t="n"/>
      <c r="E275" s="18" t="n"/>
      <c r="F275" s="5" t="n"/>
      <c r="G275" s="5" t="n"/>
      <c r="H275" s="6">
        <f>IF(B275&amp;""="","",IFERROR(INDEX('الطلاب'!$B$6:$B$505,MATCH(B275&amp;"",'الطلاب'!$A$6:$A$505,0))&amp;"","كود غير موجود"))</f>
        <v/>
      </c>
      <c r="I275" s="6">
        <f>IF(OR(B275&amp;""="",C275&amp;""=""),"",IF(COUNTIFS('الطلاب'!$A$6:$A$505,B275&amp;"",'الطلاب'!$D$6:$D$505,C275&amp;"")=0,"الطالب غير مسجل في المجموعة",""))</f>
        <v/>
      </c>
    </row>
    <row r="276">
      <c r="A276" s="13" t="n"/>
      <c r="B276" s="5" t="n"/>
      <c r="C276" s="5" t="n"/>
      <c r="D276" s="23" t="n"/>
      <c r="E276" s="18" t="n"/>
      <c r="F276" s="5" t="n"/>
      <c r="G276" s="5" t="n"/>
      <c r="H276" s="6">
        <f>IF(B276&amp;""="","",IFERROR(INDEX('الطلاب'!$B$6:$B$505,MATCH(B276&amp;"",'الطلاب'!$A$6:$A$505,0))&amp;"","كود غير موجود"))</f>
        <v/>
      </c>
      <c r="I276" s="6">
        <f>IF(OR(B276&amp;""="",C276&amp;""=""),"",IF(COUNTIFS('الطلاب'!$A$6:$A$505,B276&amp;"",'الطلاب'!$D$6:$D$505,C276&amp;"")=0,"الطالب غير مسجل في المجموعة",""))</f>
        <v/>
      </c>
    </row>
    <row r="277">
      <c r="A277" s="13" t="n"/>
      <c r="B277" s="5" t="n"/>
      <c r="C277" s="5" t="n"/>
      <c r="D277" s="23" t="n"/>
      <c r="E277" s="18" t="n"/>
      <c r="F277" s="5" t="n"/>
      <c r="G277" s="5" t="n"/>
      <c r="H277" s="6">
        <f>IF(B277&amp;""="","",IFERROR(INDEX('الطلاب'!$B$6:$B$505,MATCH(B277&amp;"",'الطلاب'!$A$6:$A$505,0))&amp;"","كود غير موجود"))</f>
        <v/>
      </c>
      <c r="I277" s="6">
        <f>IF(OR(B277&amp;""="",C277&amp;""=""),"",IF(COUNTIFS('الطلاب'!$A$6:$A$505,B277&amp;"",'الطلاب'!$D$6:$D$505,C277&amp;"")=0,"الطالب غير مسجل في المجموعة",""))</f>
        <v/>
      </c>
    </row>
    <row r="278">
      <c r="A278" s="13" t="n"/>
      <c r="B278" s="5" t="n"/>
      <c r="C278" s="5" t="n"/>
      <c r="D278" s="23" t="n"/>
      <c r="E278" s="18" t="n"/>
      <c r="F278" s="5" t="n"/>
      <c r="G278" s="5" t="n"/>
      <c r="H278" s="6">
        <f>IF(B278&amp;""="","",IFERROR(INDEX('الطلاب'!$B$6:$B$505,MATCH(B278&amp;"",'الطلاب'!$A$6:$A$505,0))&amp;"","كود غير موجود"))</f>
        <v/>
      </c>
      <c r="I278" s="6">
        <f>IF(OR(B278&amp;""="",C278&amp;""=""),"",IF(COUNTIFS('الطلاب'!$A$6:$A$505,B278&amp;"",'الطلاب'!$D$6:$D$505,C278&amp;"")=0,"الطالب غير مسجل في المجموعة",""))</f>
        <v/>
      </c>
    </row>
    <row r="279">
      <c r="A279" s="13" t="n"/>
      <c r="B279" s="5" t="n"/>
      <c r="C279" s="5" t="n"/>
      <c r="D279" s="23" t="n"/>
      <c r="E279" s="18" t="n"/>
      <c r="F279" s="5" t="n"/>
      <c r="G279" s="5" t="n"/>
      <c r="H279" s="6">
        <f>IF(B279&amp;""="","",IFERROR(INDEX('الطلاب'!$B$6:$B$505,MATCH(B279&amp;"",'الطلاب'!$A$6:$A$505,0))&amp;"","كود غير موجود"))</f>
        <v/>
      </c>
      <c r="I279" s="6">
        <f>IF(OR(B279&amp;""="",C279&amp;""=""),"",IF(COUNTIFS('الطلاب'!$A$6:$A$505,B279&amp;"",'الطلاب'!$D$6:$D$505,C279&amp;"")=0,"الطالب غير مسجل في المجموعة",""))</f>
        <v/>
      </c>
    </row>
    <row r="280">
      <c r="A280" s="13" t="n"/>
      <c r="B280" s="5" t="n"/>
      <c r="C280" s="5" t="n"/>
      <c r="D280" s="23" t="n"/>
      <c r="E280" s="18" t="n"/>
      <c r="F280" s="5" t="n"/>
      <c r="G280" s="5" t="n"/>
      <c r="H280" s="6">
        <f>IF(B280&amp;""="","",IFERROR(INDEX('الطلاب'!$B$6:$B$505,MATCH(B280&amp;"",'الطلاب'!$A$6:$A$505,0))&amp;"","كود غير موجود"))</f>
        <v/>
      </c>
      <c r="I280" s="6">
        <f>IF(OR(B280&amp;""="",C280&amp;""=""),"",IF(COUNTIFS('الطلاب'!$A$6:$A$505,B280&amp;"",'الطلاب'!$D$6:$D$505,C280&amp;"")=0,"الطالب غير مسجل في المجموعة",""))</f>
        <v/>
      </c>
    </row>
    <row r="281">
      <c r="A281" s="13" t="n"/>
      <c r="B281" s="5" t="n"/>
      <c r="C281" s="5" t="n"/>
      <c r="D281" s="23" t="n"/>
      <c r="E281" s="18" t="n"/>
      <c r="F281" s="5" t="n"/>
      <c r="G281" s="5" t="n"/>
      <c r="H281" s="6">
        <f>IF(B281&amp;""="","",IFERROR(INDEX('الطلاب'!$B$6:$B$505,MATCH(B281&amp;"",'الطلاب'!$A$6:$A$505,0))&amp;"","كود غير موجود"))</f>
        <v/>
      </c>
      <c r="I281" s="6">
        <f>IF(OR(B281&amp;""="",C281&amp;""=""),"",IF(COUNTIFS('الطلاب'!$A$6:$A$505,B281&amp;"",'الطلاب'!$D$6:$D$505,C281&amp;"")=0,"الطالب غير مسجل في المجموعة",""))</f>
        <v/>
      </c>
    </row>
    <row r="282">
      <c r="A282" s="13" t="n"/>
      <c r="B282" s="5" t="n"/>
      <c r="C282" s="5" t="n"/>
      <c r="D282" s="23" t="n"/>
      <c r="E282" s="18" t="n"/>
      <c r="F282" s="5" t="n"/>
      <c r="G282" s="5" t="n"/>
      <c r="H282" s="6">
        <f>IF(B282&amp;""="","",IFERROR(INDEX('الطلاب'!$B$6:$B$505,MATCH(B282&amp;"",'الطلاب'!$A$6:$A$505,0))&amp;"","كود غير موجود"))</f>
        <v/>
      </c>
      <c r="I282" s="6">
        <f>IF(OR(B282&amp;""="",C282&amp;""=""),"",IF(COUNTIFS('الطلاب'!$A$6:$A$505,B282&amp;"",'الطلاب'!$D$6:$D$505,C282&amp;"")=0,"الطالب غير مسجل في المجموعة",""))</f>
        <v/>
      </c>
    </row>
    <row r="283">
      <c r="A283" s="13" t="n"/>
      <c r="B283" s="5" t="n"/>
      <c r="C283" s="5" t="n"/>
      <c r="D283" s="23" t="n"/>
      <c r="E283" s="18" t="n"/>
      <c r="F283" s="5" t="n"/>
      <c r="G283" s="5" t="n"/>
      <c r="H283" s="6">
        <f>IF(B283&amp;""="","",IFERROR(INDEX('الطلاب'!$B$6:$B$505,MATCH(B283&amp;"",'الطلاب'!$A$6:$A$505,0))&amp;"","كود غير موجود"))</f>
        <v/>
      </c>
      <c r="I283" s="6">
        <f>IF(OR(B283&amp;""="",C283&amp;""=""),"",IF(COUNTIFS('الطلاب'!$A$6:$A$505,B283&amp;"",'الطلاب'!$D$6:$D$505,C283&amp;"")=0,"الطالب غير مسجل في المجموعة",""))</f>
        <v/>
      </c>
    </row>
    <row r="284">
      <c r="A284" s="13" t="n"/>
      <c r="B284" s="5" t="n"/>
      <c r="C284" s="5" t="n"/>
      <c r="D284" s="23" t="n"/>
      <c r="E284" s="18" t="n"/>
      <c r="F284" s="5" t="n"/>
      <c r="G284" s="5" t="n"/>
      <c r="H284" s="6">
        <f>IF(B284&amp;""="","",IFERROR(INDEX('الطلاب'!$B$6:$B$505,MATCH(B284&amp;"",'الطلاب'!$A$6:$A$505,0))&amp;"","كود غير موجود"))</f>
        <v/>
      </c>
      <c r="I284" s="6">
        <f>IF(OR(B284&amp;""="",C284&amp;""=""),"",IF(COUNTIFS('الطلاب'!$A$6:$A$505,B284&amp;"",'الطلاب'!$D$6:$D$505,C284&amp;"")=0,"الطالب غير مسجل في المجموعة",""))</f>
        <v/>
      </c>
    </row>
    <row r="285">
      <c r="A285" s="13" t="n"/>
      <c r="B285" s="5" t="n"/>
      <c r="C285" s="5" t="n"/>
      <c r="D285" s="23" t="n"/>
      <c r="E285" s="18" t="n"/>
      <c r="F285" s="5" t="n"/>
      <c r="G285" s="5" t="n"/>
      <c r="H285" s="6">
        <f>IF(B285&amp;""="","",IFERROR(INDEX('الطلاب'!$B$6:$B$505,MATCH(B285&amp;"",'الطلاب'!$A$6:$A$505,0))&amp;"","كود غير موجود"))</f>
        <v/>
      </c>
      <c r="I285" s="6">
        <f>IF(OR(B285&amp;""="",C285&amp;""=""),"",IF(COUNTIFS('الطلاب'!$A$6:$A$505,B285&amp;"",'الطلاب'!$D$6:$D$505,C285&amp;"")=0,"الطالب غير مسجل في المجموعة",""))</f>
        <v/>
      </c>
    </row>
    <row r="286">
      <c r="A286" s="13" t="n"/>
      <c r="B286" s="5" t="n"/>
      <c r="C286" s="5" t="n"/>
      <c r="D286" s="23" t="n"/>
      <c r="E286" s="18" t="n"/>
      <c r="F286" s="5" t="n"/>
      <c r="G286" s="5" t="n"/>
      <c r="H286" s="6">
        <f>IF(B286&amp;""="","",IFERROR(INDEX('الطلاب'!$B$6:$B$505,MATCH(B286&amp;"",'الطلاب'!$A$6:$A$505,0))&amp;"","كود غير موجود"))</f>
        <v/>
      </c>
      <c r="I286" s="6">
        <f>IF(OR(B286&amp;""="",C286&amp;""=""),"",IF(COUNTIFS('الطلاب'!$A$6:$A$505,B286&amp;"",'الطلاب'!$D$6:$D$505,C286&amp;"")=0,"الطالب غير مسجل في المجموعة",""))</f>
        <v/>
      </c>
    </row>
    <row r="287">
      <c r="A287" s="13" t="n"/>
      <c r="B287" s="5" t="n"/>
      <c r="C287" s="5" t="n"/>
      <c r="D287" s="23" t="n"/>
      <c r="E287" s="18" t="n"/>
      <c r="F287" s="5" t="n"/>
      <c r="G287" s="5" t="n"/>
      <c r="H287" s="6">
        <f>IF(B287&amp;""="","",IFERROR(INDEX('الطلاب'!$B$6:$B$505,MATCH(B287&amp;"",'الطلاب'!$A$6:$A$505,0))&amp;"","كود غير موجود"))</f>
        <v/>
      </c>
      <c r="I287" s="6">
        <f>IF(OR(B287&amp;""="",C287&amp;""=""),"",IF(COUNTIFS('الطلاب'!$A$6:$A$505,B287&amp;"",'الطلاب'!$D$6:$D$505,C287&amp;"")=0,"الطالب غير مسجل في المجموعة",""))</f>
        <v/>
      </c>
    </row>
    <row r="288">
      <c r="A288" s="13" t="n"/>
      <c r="B288" s="5" t="n"/>
      <c r="C288" s="5" t="n"/>
      <c r="D288" s="23" t="n"/>
      <c r="E288" s="18" t="n"/>
      <c r="F288" s="5" t="n"/>
      <c r="G288" s="5" t="n"/>
      <c r="H288" s="6">
        <f>IF(B288&amp;""="","",IFERROR(INDEX('الطلاب'!$B$6:$B$505,MATCH(B288&amp;"",'الطلاب'!$A$6:$A$505,0))&amp;"","كود غير موجود"))</f>
        <v/>
      </c>
      <c r="I288" s="6">
        <f>IF(OR(B288&amp;""="",C288&amp;""=""),"",IF(COUNTIFS('الطلاب'!$A$6:$A$505,B288&amp;"",'الطلاب'!$D$6:$D$505,C288&amp;"")=0,"الطالب غير مسجل في المجموعة",""))</f>
        <v/>
      </c>
    </row>
    <row r="289">
      <c r="A289" s="13" t="n"/>
      <c r="B289" s="5" t="n"/>
      <c r="C289" s="5" t="n"/>
      <c r="D289" s="23" t="n"/>
      <c r="E289" s="18" t="n"/>
      <c r="F289" s="5" t="n"/>
      <c r="G289" s="5" t="n"/>
      <c r="H289" s="6">
        <f>IF(B289&amp;""="","",IFERROR(INDEX('الطلاب'!$B$6:$B$505,MATCH(B289&amp;"",'الطلاب'!$A$6:$A$505,0))&amp;"","كود غير موجود"))</f>
        <v/>
      </c>
      <c r="I289" s="6">
        <f>IF(OR(B289&amp;""="",C289&amp;""=""),"",IF(COUNTIFS('الطلاب'!$A$6:$A$505,B289&amp;"",'الطلاب'!$D$6:$D$505,C289&amp;"")=0,"الطالب غير مسجل في المجموعة",""))</f>
        <v/>
      </c>
    </row>
    <row r="290">
      <c r="A290" s="13" t="n"/>
      <c r="B290" s="5" t="n"/>
      <c r="C290" s="5" t="n"/>
      <c r="D290" s="23" t="n"/>
      <c r="E290" s="18" t="n"/>
      <c r="F290" s="5" t="n"/>
      <c r="G290" s="5" t="n"/>
      <c r="H290" s="6">
        <f>IF(B290&amp;""="","",IFERROR(INDEX('الطلاب'!$B$6:$B$505,MATCH(B290&amp;"",'الطلاب'!$A$6:$A$505,0))&amp;"","كود غير موجود"))</f>
        <v/>
      </c>
      <c r="I290" s="6">
        <f>IF(OR(B290&amp;""="",C290&amp;""=""),"",IF(COUNTIFS('الطلاب'!$A$6:$A$505,B290&amp;"",'الطلاب'!$D$6:$D$505,C290&amp;"")=0,"الطالب غير مسجل في المجموعة",""))</f>
        <v/>
      </c>
    </row>
    <row r="291">
      <c r="A291" s="13" t="n"/>
      <c r="B291" s="5" t="n"/>
      <c r="C291" s="5" t="n"/>
      <c r="D291" s="23" t="n"/>
      <c r="E291" s="18" t="n"/>
      <c r="F291" s="5" t="n"/>
      <c r="G291" s="5" t="n"/>
      <c r="H291" s="6">
        <f>IF(B291&amp;""="","",IFERROR(INDEX('الطلاب'!$B$6:$B$505,MATCH(B291&amp;"",'الطلاب'!$A$6:$A$505,0))&amp;"","كود غير موجود"))</f>
        <v/>
      </c>
      <c r="I291" s="6">
        <f>IF(OR(B291&amp;""="",C291&amp;""=""),"",IF(COUNTIFS('الطلاب'!$A$6:$A$505,B291&amp;"",'الطلاب'!$D$6:$D$505,C291&amp;"")=0,"الطالب غير مسجل في المجموعة",""))</f>
        <v/>
      </c>
    </row>
    <row r="292">
      <c r="A292" s="13" t="n"/>
      <c r="B292" s="5" t="n"/>
      <c r="C292" s="5" t="n"/>
      <c r="D292" s="23" t="n"/>
      <c r="E292" s="18" t="n"/>
      <c r="F292" s="5" t="n"/>
      <c r="G292" s="5" t="n"/>
      <c r="H292" s="6">
        <f>IF(B292&amp;""="","",IFERROR(INDEX('الطلاب'!$B$6:$B$505,MATCH(B292&amp;"",'الطلاب'!$A$6:$A$505,0))&amp;"","كود غير موجود"))</f>
        <v/>
      </c>
      <c r="I292" s="6">
        <f>IF(OR(B292&amp;""="",C292&amp;""=""),"",IF(COUNTIFS('الطلاب'!$A$6:$A$505,B292&amp;"",'الطلاب'!$D$6:$D$505,C292&amp;"")=0,"الطالب غير مسجل في المجموعة",""))</f>
        <v/>
      </c>
    </row>
    <row r="293">
      <c r="A293" s="13" t="n"/>
      <c r="B293" s="5" t="n"/>
      <c r="C293" s="5" t="n"/>
      <c r="D293" s="23" t="n"/>
      <c r="E293" s="18" t="n"/>
      <c r="F293" s="5" t="n"/>
      <c r="G293" s="5" t="n"/>
      <c r="H293" s="6">
        <f>IF(B293&amp;""="","",IFERROR(INDEX('الطلاب'!$B$6:$B$505,MATCH(B293&amp;"",'الطلاب'!$A$6:$A$505,0))&amp;"","كود غير موجود"))</f>
        <v/>
      </c>
      <c r="I293" s="6">
        <f>IF(OR(B293&amp;""="",C293&amp;""=""),"",IF(COUNTIFS('الطلاب'!$A$6:$A$505,B293&amp;"",'الطلاب'!$D$6:$D$505,C293&amp;"")=0,"الطالب غير مسجل في المجموعة",""))</f>
        <v/>
      </c>
    </row>
    <row r="294">
      <c r="A294" s="13" t="n"/>
      <c r="B294" s="5" t="n"/>
      <c r="C294" s="5" t="n"/>
      <c r="D294" s="23" t="n"/>
      <c r="E294" s="18" t="n"/>
      <c r="F294" s="5" t="n"/>
      <c r="G294" s="5" t="n"/>
      <c r="H294" s="6">
        <f>IF(B294&amp;""="","",IFERROR(INDEX('الطلاب'!$B$6:$B$505,MATCH(B294&amp;"",'الطلاب'!$A$6:$A$505,0))&amp;"","كود غير موجود"))</f>
        <v/>
      </c>
      <c r="I294" s="6">
        <f>IF(OR(B294&amp;""="",C294&amp;""=""),"",IF(COUNTIFS('الطلاب'!$A$6:$A$505,B294&amp;"",'الطلاب'!$D$6:$D$505,C294&amp;"")=0,"الطالب غير مسجل في المجموعة",""))</f>
        <v/>
      </c>
    </row>
    <row r="295">
      <c r="A295" s="13" t="n"/>
      <c r="B295" s="5" t="n"/>
      <c r="C295" s="5" t="n"/>
      <c r="D295" s="23" t="n"/>
      <c r="E295" s="18" t="n"/>
      <c r="F295" s="5" t="n"/>
      <c r="G295" s="5" t="n"/>
      <c r="H295" s="6">
        <f>IF(B295&amp;""="","",IFERROR(INDEX('الطلاب'!$B$6:$B$505,MATCH(B295&amp;"",'الطلاب'!$A$6:$A$505,0))&amp;"","كود غير موجود"))</f>
        <v/>
      </c>
      <c r="I295" s="6">
        <f>IF(OR(B295&amp;""="",C295&amp;""=""),"",IF(COUNTIFS('الطلاب'!$A$6:$A$505,B295&amp;"",'الطلاب'!$D$6:$D$505,C295&amp;"")=0,"الطالب غير مسجل في المجموعة",""))</f>
        <v/>
      </c>
    </row>
    <row r="296">
      <c r="A296" s="13" t="n"/>
      <c r="B296" s="5" t="n"/>
      <c r="C296" s="5" t="n"/>
      <c r="D296" s="23" t="n"/>
      <c r="E296" s="18" t="n"/>
      <c r="F296" s="5" t="n"/>
      <c r="G296" s="5" t="n"/>
      <c r="H296" s="6">
        <f>IF(B296&amp;""="","",IFERROR(INDEX('الطلاب'!$B$6:$B$505,MATCH(B296&amp;"",'الطلاب'!$A$6:$A$505,0))&amp;"","كود غير موجود"))</f>
        <v/>
      </c>
      <c r="I296" s="6">
        <f>IF(OR(B296&amp;""="",C296&amp;""=""),"",IF(COUNTIFS('الطلاب'!$A$6:$A$505,B296&amp;"",'الطلاب'!$D$6:$D$505,C296&amp;"")=0,"الطالب غير مسجل في المجموعة",""))</f>
        <v/>
      </c>
    </row>
    <row r="297">
      <c r="A297" s="13" t="n"/>
      <c r="B297" s="5" t="n"/>
      <c r="C297" s="5" t="n"/>
      <c r="D297" s="23" t="n"/>
      <c r="E297" s="18" t="n"/>
      <c r="F297" s="5" t="n"/>
      <c r="G297" s="5" t="n"/>
      <c r="H297" s="6">
        <f>IF(B297&amp;""="","",IFERROR(INDEX('الطلاب'!$B$6:$B$505,MATCH(B297&amp;"",'الطلاب'!$A$6:$A$505,0))&amp;"","كود غير موجود"))</f>
        <v/>
      </c>
      <c r="I297" s="6">
        <f>IF(OR(B297&amp;""="",C297&amp;""=""),"",IF(COUNTIFS('الطلاب'!$A$6:$A$505,B297&amp;"",'الطلاب'!$D$6:$D$505,C297&amp;"")=0,"الطالب غير مسجل في المجموعة",""))</f>
        <v/>
      </c>
    </row>
    <row r="298">
      <c r="A298" s="13" t="n"/>
      <c r="B298" s="5" t="n"/>
      <c r="C298" s="5" t="n"/>
      <c r="D298" s="23" t="n"/>
      <c r="E298" s="18" t="n"/>
      <c r="F298" s="5" t="n"/>
      <c r="G298" s="5" t="n"/>
      <c r="H298" s="6">
        <f>IF(B298&amp;""="","",IFERROR(INDEX('الطلاب'!$B$6:$B$505,MATCH(B298&amp;"",'الطلاب'!$A$6:$A$505,0))&amp;"","كود غير موجود"))</f>
        <v/>
      </c>
      <c r="I298" s="6">
        <f>IF(OR(B298&amp;""="",C298&amp;""=""),"",IF(COUNTIFS('الطلاب'!$A$6:$A$505,B298&amp;"",'الطلاب'!$D$6:$D$505,C298&amp;"")=0,"الطالب غير مسجل في المجموعة",""))</f>
        <v/>
      </c>
    </row>
    <row r="299">
      <c r="A299" s="13" t="n"/>
      <c r="B299" s="5" t="n"/>
      <c r="C299" s="5" t="n"/>
      <c r="D299" s="23" t="n"/>
      <c r="E299" s="18" t="n"/>
      <c r="F299" s="5" t="n"/>
      <c r="G299" s="5" t="n"/>
      <c r="H299" s="6">
        <f>IF(B299&amp;""="","",IFERROR(INDEX('الطلاب'!$B$6:$B$505,MATCH(B299&amp;"",'الطلاب'!$A$6:$A$505,0))&amp;"","كود غير موجود"))</f>
        <v/>
      </c>
      <c r="I299" s="6">
        <f>IF(OR(B299&amp;""="",C299&amp;""=""),"",IF(COUNTIFS('الطلاب'!$A$6:$A$505,B299&amp;"",'الطلاب'!$D$6:$D$505,C299&amp;"")=0,"الطالب غير مسجل في المجموعة",""))</f>
        <v/>
      </c>
    </row>
    <row r="300">
      <c r="A300" s="13" t="n"/>
      <c r="B300" s="5" t="n"/>
      <c r="C300" s="5" t="n"/>
      <c r="D300" s="23" t="n"/>
      <c r="E300" s="18" t="n"/>
      <c r="F300" s="5" t="n"/>
      <c r="G300" s="5" t="n"/>
      <c r="H300" s="6">
        <f>IF(B300&amp;""="","",IFERROR(INDEX('الطلاب'!$B$6:$B$505,MATCH(B300&amp;"",'الطلاب'!$A$6:$A$505,0))&amp;"","كود غير موجود"))</f>
        <v/>
      </c>
      <c r="I300" s="6">
        <f>IF(OR(B300&amp;""="",C300&amp;""=""),"",IF(COUNTIFS('الطلاب'!$A$6:$A$505,B300&amp;"",'الطلاب'!$D$6:$D$505,C300&amp;"")=0,"الطالب غير مسجل في المجموعة",""))</f>
        <v/>
      </c>
    </row>
    <row r="301">
      <c r="A301" s="13" t="n"/>
      <c r="B301" s="5" t="n"/>
      <c r="C301" s="5" t="n"/>
      <c r="D301" s="23" t="n"/>
      <c r="E301" s="18" t="n"/>
      <c r="F301" s="5" t="n"/>
      <c r="G301" s="5" t="n"/>
      <c r="H301" s="6">
        <f>IF(B301&amp;""="","",IFERROR(INDEX('الطلاب'!$B$6:$B$505,MATCH(B301&amp;"",'الطلاب'!$A$6:$A$505,0))&amp;"","كود غير موجود"))</f>
        <v/>
      </c>
      <c r="I301" s="6">
        <f>IF(OR(B301&amp;""="",C301&amp;""=""),"",IF(COUNTIFS('الطلاب'!$A$6:$A$505,B301&amp;"",'الطلاب'!$D$6:$D$505,C301&amp;"")=0,"الطالب غير مسجل في المجموعة",""))</f>
        <v/>
      </c>
    </row>
    <row r="302">
      <c r="A302" s="13" t="n"/>
      <c r="B302" s="5" t="n"/>
      <c r="C302" s="5" t="n"/>
      <c r="D302" s="23" t="n"/>
      <c r="E302" s="18" t="n"/>
      <c r="F302" s="5" t="n"/>
      <c r="G302" s="5" t="n"/>
      <c r="H302" s="6">
        <f>IF(B302&amp;""="","",IFERROR(INDEX('الطلاب'!$B$6:$B$505,MATCH(B302&amp;"",'الطلاب'!$A$6:$A$505,0))&amp;"","كود غير موجود"))</f>
        <v/>
      </c>
      <c r="I302" s="6">
        <f>IF(OR(B302&amp;""="",C302&amp;""=""),"",IF(COUNTIFS('الطلاب'!$A$6:$A$505,B302&amp;"",'الطلاب'!$D$6:$D$505,C302&amp;"")=0,"الطالب غير مسجل في المجموعة",""))</f>
        <v/>
      </c>
    </row>
    <row r="303">
      <c r="A303" s="13" t="n"/>
      <c r="B303" s="5" t="n"/>
      <c r="C303" s="5" t="n"/>
      <c r="D303" s="23" t="n"/>
      <c r="E303" s="18" t="n"/>
      <c r="F303" s="5" t="n"/>
      <c r="G303" s="5" t="n"/>
      <c r="H303" s="6">
        <f>IF(B303&amp;""="","",IFERROR(INDEX('الطلاب'!$B$6:$B$505,MATCH(B303&amp;"",'الطلاب'!$A$6:$A$505,0))&amp;"","كود غير موجود"))</f>
        <v/>
      </c>
      <c r="I303" s="6">
        <f>IF(OR(B303&amp;""="",C303&amp;""=""),"",IF(COUNTIFS('الطلاب'!$A$6:$A$505,B303&amp;"",'الطلاب'!$D$6:$D$505,C303&amp;"")=0,"الطالب غير مسجل في المجموعة",""))</f>
        <v/>
      </c>
    </row>
    <row r="304">
      <c r="A304" s="13" t="n"/>
      <c r="B304" s="5" t="n"/>
      <c r="C304" s="5" t="n"/>
      <c r="D304" s="23" t="n"/>
      <c r="E304" s="18" t="n"/>
      <c r="F304" s="5" t="n"/>
      <c r="G304" s="5" t="n"/>
      <c r="H304" s="6">
        <f>IF(B304&amp;""="","",IFERROR(INDEX('الطلاب'!$B$6:$B$505,MATCH(B304&amp;"",'الطلاب'!$A$6:$A$505,0))&amp;"","كود غير موجود"))</f>
        <v/>
      </c>
      <c r="I304" s="6">
        <f>IF(OR(B304&amp;""="",C304&amp;""=""),"",IF(COUNTIFS('الطلاب'!$A$6:$A$505,B304&amp;"",'الطلاب'!$D$6:$D$505,C304&amp;"")=0,"الطالب غير مسجل في المجموعة",""))</f>
        <v/>
      </c>
    </row>
    <row r="305">
      <c r="A305" s="13" t="n"/>
      <c r="B305" s="5" t="n"/>
      <c r="C305" s="5" t="n"/>
      <c r="D305" s="23" t="n"/>
      <c r="E305" s="18" t="n"/>
      <c r="F305" s="5" t="n"/>
      <c r="G305" s="5" t="n"/>
      <c r="H305" s="6">
        <f>IF(B305&amp;""="","",IFERROR(INDEX('الطلاب'!$B$6:$B$505,MATCH(B305&amp;"",'الطلاب'!$A$6:$A$505,0))&amp;"","كود غير موجود"))</f>
        <v/>
      </c>
      <c r="I305" s="6">
        <f>IF(OR(B305&amp;""="",C305&amp;""=""),"",IF(COUNTIFS('الطلاب'!$A$6:$A$505,B305&amp;"",'الطلاب'!$D$6:$D$505,C305&amp;"")=0,"الطالب غير مسجل في المجموعة",""))</f>
        <v/>
      </c>
    </row>
    <row r="306">
      <c r="A306" s="13" t="n"/>
      <c r="B306" s="5" t="n"/>
      <c r="C306" s="5" t="n"/>
      <c r="D306" s="23" t="n"/>
      <c r="E306" s="18" t="n"/>
      <c r="F306" s="5" t="n"/>
      <c r="G306" s="5" t="n"/>
      <c r="H306" s="6">
        <f>IF(B306&amp;""="","",IFERROR(INDEX('الطلاب'!$B$6:$B$505,MATCH(B306&amp;"",'الطلاب'!$A$6:$A$505,0))&amp;"","كود غير موجود"))</f>
        <v/>
      </c>
      <c r="I306" s="6">
        <f>IF(OR(B306&amp;""="",C306&amp;""=""),"",IF(COUNTIFS('الطلاب'!$A$6:$A$505,B306&amp;"",'الطلاب'!$D$6:$D$505,C306&amp;"")=0,"الطالب غير مسجل في المجموعة",""))</f>
        <v/>
      </c>
    </row>
    <row r="307">
      <c r="A307" s="13" t="n"/>
      <c r="B307" s="5" t="n"/>
      <c r="C307" s="5" t="n"/>
      <c r="D307" s="23" t="n"/>
      <c r="E307" s="18" t="n"/>
      <c r="F307" s="5" t="n"/>
      <c r="G307" s="5" t="n"/>
      <c r="H307" s="6">
        <f>IF(B307&amp;""="","",IFERROR(INDEX('الطلاب'!$B$6:$B$505,MATCH(B307&amp;"",'الطلاب'!$A$6:$A$505,0))&amp;"","كود غير موجود"))</f>
        <v/>
      </c>
      <c r="I307" s="6">
        <f>IF(OR(B307&amp;""="",C307&amp;""=""),"",IF(COUNTIFS('الطلاب'!$A$6:$A$505,B307&amp;"",'الطلاب'!$D$6:$D$505,C307&amp;"")=0,"الطالب غير مسجل في المجموعة",""))</f>
        <v/>
      </c>
    </row>
    <row r="308">
      <c r="A308" s="13" t="n"/>
      <c r="B308" s="5" t="n"/>
      <c r="C308" s="5" t="n"/>
      <c r="D308" s="23" t="n"/>
      <c r="E308" s="18" t="n"/>
      <c r="F308" s="5" t="n"/>
      <c r="G308" s="5" t="n"/>
      <c r="H308" s="6">
        <f>IF(B308&amp;""="","",IFERROR(INDEX('الطلاب'!$B$6:$B$505,MATCH(B308&amp;"",'الطلاب'!$A$6:$A$505,0))&amp;"","كود غير موجود"))</f>
        <v/>
      </c>
      <c r="I308" s="6">
        <f>IF(OR(B308&amp;""="",C308&amp;""=""),"",IF(COUNTIFS('الطلاب'!$A$6:$A$505,B308&amp;"",'الطلاب'!$D$6:$D$505,C308&amp;"")=0,"الطالب غير مسجل في المجموعة",""))</f>
        <v/>
      </c>
    </row>
    <row r="309">
      <c r="A309" s="13" t="n"/>
      <c r="B309" s="5" t="n"/>
      <c r="C309" s="5" t="n"/>
      <c r="D309" s="23" t="n"/>
      <c r="E309" s="18" t="n"/>
      <c r="F309" s="5" t="n"/>
      <c r="G309" s="5" t="n"/>
      <c r="H309" s="6">
        <f>IF(B309&amp;""="","",IFERROR(INDEX('الطلاب'!$B$6:$B$505,MATCH(B309&amp;"",'الطلاب'!$A$6:$A$505,0))&amp;"","كود غير موجود"))</f>
        <v/>
      </c>
      <c r="I309" s="6">
        <f>IF(OR(B309&amp;""="",C309&amp;""=""),"",IF(COUNTIFS('الطلاب'!$A$6:$A$505,B309&amp;"",'الطلاب'!$D$6:$D$505,C309&amp;"")=0,"الطالب غير مسجل في المجموعة",""))</f>
        <v/>
      </c>
    </row>
    <row r="310">
      <c r="A310" s="13" t="n"/>
      <c r="B310" s="5" t="n"/>
      <c r="C310" s="5" t="n"/>
      <c r="D310" s="23" t="n"/>
      <c r="E310" s="18" t="n"/>
      <c r="F310" s="5" t="n"/>
      <c r="G310" s="5" t="n"/>
      <c r="H310" s="6">
        <f>IF(B310&amp;""="","",IFERROR(INDEX('الطلاب'!$B$6:$B$505,MATCH(B310&amp;"",'الطلاب'!$A$6:$A$505,0))&amp;"","كود غير موجود"))</f>
        <v/>
      </c>
      <c r="I310" s="6">
        <f>IF(OR(B310&amp;""="",C310&amp;""=""),"",IF(COUNTIFS('الطلاب'!$A$6:$A$505,B310&amp;"",'الطلاب'!$D$6:$D$505,C310&amp;"")=0,"الطالب غير مسجل في المجموعة",""))</f>
        <v/>
      </c>
    </row>
    <row r="311">
      <c r="A311" s="13" t="n"/>
      <c r="B311" s="5" t="n"/>
      <c r="C311" s="5" t="n"/>
      <c r="D311" s="23" t="n"/>
      <c r="E311" s="18" t="n"/>
      <c r="F311" s="5" t="n"/>
      <c r="G311" s="5" t="n"/>
      <c r="H311" s="6">
        <f>IF(B311&amp;""="","",IFERROR(INDEX('الطلاب'!$B$6:$B$505,MATCH(B311&amp;"",'الطلاب'!$A$6:$A$505,0))&amp;"","كود غير موجود"))</f>
        <v/>
      </c>
      <c r="I311" s="6">
        <f>IF(OR(B311&amp;""="",C311&amp;""=""),"",IF(COUNTIFS('الطلاب'!$A$6:$A$505,B311&amp;"",'الطلاب'!$D$6:$D$505,C311&amp;"")=0,"الطالب غير مسجل في المجموعة",""))</f>
        <v/>
      </c>
    </row>
    <row r="312">
      <c r="A312" s="13" t="n"/>
      <c r="B312" s="5" t="n"/>
      <c r="C312" s="5" t="n"/>
      <c r="D312" s="23" t="n"/>
      <c r="E312" s="18" t="n"/>
      <c r="F312" s="5" t="n"/>
      <c r="G312" s="5" t="n"/>
      <c r="H312" s="6">
        <f>IF(B312&amp;""="","",IFERROR(INDEX('الطلاب'!$B$6:$B$505,MATCH(B312&amp;"",'الطلاب'!$A$6:$A$505,0))&amp;"","كود غير موجود"))</f>
        <v/>
      </c>
      <c r="I312" s="6">
        <f>IF(OR(B312&amp;""="",C312&amp;""=""),"",IF(COUNTIFS('الطلاب'!$A$6:$A$505,B312&amp;"",'الطلاب'!$D$6:$D$505,C312&amp;"")=0,"الطالب غير مسجل في المجموعة",""))</f>
        <v/>
      </c>
    </row>
    <row r="313">
      <c r="A313" s="13" t="n"/>
      <c r="B313" s="5" t="n"/>
      <c r="C313" s="5" t="n"/>
      <c r="D313" s="23" t="n"/>
      <c r="E313" s="18" t="n"/>
      <c r="F313" s="5" t="n"/>
      <c r="G313" s="5" t="n"/>
      <c r="H313" s="6">
        <f>IF(B313&amp;""="","",IFERROR(INDEX('الطلاب'!$B$6:$B$505,MATCH(B313&amp;"",'الطلاب'!$A$6:$A$505,0))&amp;"","كود غير موجود"))</f>
        <v/>
      </c>
      <c r="I313" s="6">
        <f>IF(OR(B313&amp;""="",C313&amp;""=""),"",IF(COUNTIFS('الطلاب'!$A$6:$A$505,B313&amp;"",'الطلاب'!$D$6:$D$505,C313&amp;"")=0,"الطالب غير مسجل في المجموعة",""))</f>
        <v/>
      </c>
    </row>
    <row r="314">
      <c r="A314" s="13" t="n"/>
      <c r="B314" s="5" t="n"/>
      <c r="C314" s="5" t="n"/>
      <c r="D314" s="23" t="n"/>
      <c r="E314" s="18" t="n"/>
      <c r="F314" s="5" t="n"/>
      <c r="G314" s="5" t="n"/>
      <c r="H314" s="6">
        <f>IF(B314&amp;""="","",IFERROR(INDEX('الطلاب'!$B$6:$B$505,MATCH(B314&amp;"",'الطلاب'!$A$6:$A$505,0))&amp;"","كود غير موجود"))</f>
        <v/>
      </c>
      <c r="I314" s="6">
        <f>IF(OR(B314&amp;""="",C314&amp;""=""),"",IF(COUNTIFS('الطلاب'!$A$6:$A$505,B314&amp;"",'الطلاب'!$D$6:$D$505,C314&amp;"")=0,"الطالب غير مسجل في المجموعة",""))</f>
        <v/>
      </c>
    </row>
    <row r="315">
      <c r="A315" s="13" t="n"/>
      <c r="B315" s="5" t="n"/>
      <c r="C315" s="5" t="n"/>
      <c r="D315" s="23" t="n"/>
      <c r="E315" s="18" t="n"/>
      <c r="F315" s="5" t="n"/>
      <c r="G315" s="5" t="n"/>
      <c r="H315" s="6">
        <f>IF(B315&amp;""="","",IFERROR(INDEX('الطلاب'!$B$6:$B$505,MATCH(B315&amp;"",'الطلاب'!$A$6:$A$505,0))&amp;"","كود غير موجود"))</f>
        <v/>
      </c>
      <c r="I315" s="6">
        <f>IF(OR(B315&amp;""="",C315&amp;""=""),"",IF(COUNTIFS('الطلاب'!$A$6:$A$505,B315&amp;"",'الطلاب'!$D$6:$D$505,C315&amp;"")=0,"الطالب غير مسجل في المجموعة",""))</f>
        <v/>
      </c>
    </row>
    <row r="316">
      <c r="A316" s="13" t="n"/>
      <c r="B316" s="5" t="n"/>
      <c r="C316" s="5" t="n"/>
      <c r="D316" s="23" t="n"/>
      <c r="E316" s="18" t="n"/>
      <c r="F316" s="5" t="n"/>
      <c r="G316" s="5" t="n"/>
      <c r="H316" s="6">
        <f>IF(B316&amp;""="","",IFERROR(INDEX('الطلاب'!$B$6:$B$505,MATCH(B316&amp;"",'الطلاب'!$A$6:$A$505,0))&amp;"","كود غير موجود"))</f>
        <v/>
      </c>
      <c r="I316" s="6">
        <f>IF(OR(B316&amp;""="",C316&amp;""=""),"",IF(COUNTIFS('الطلاب'!$A$6:$A$505,B316&amp;"",'الطلاب'!$D$6:$D$505,C316&amp;"")=0,"الطالب غير مسجل في المجموعة",""))</f>
        <v/>
      </c>
    </row>
    <row r="317">
      <c r="A317" s="13" t="n"/>
      <c r="B317" s="5" t="n"/>
      <c r="C317" s="5" t="n"/>
      <c r="D317" s="23" t="n"/>
      <c r="E317" s="18" t="n"/>
      <c r="F317" s="5" t="n"/>
      <c r="G317" s="5" t="n"/>
      <c r="H317" s="6">
        <f>IF(B317&amp;""="","",IFERROR(INDEX('الطلاب'!$B$6:$B$505,MATCH(B317&amp;"",'الطلاب'!$A$6:$A$505,0))&amp;"","كود غير موجود"))</f>
        <v/>
      </c>
      <c r="I317" s="6">
        <f>IF(OR(B317&amp;""="",C317&amp;""=""),"",IF(COUNTIFS('الطلاب'!$A$6:$A$505,B317&amp;"",'الطلاب'!$D$6:$D$505,C317&amp;"")=0,"الطالب غير مسجل في المجموعة",""))</f>
        <v/>
      </c>
    </row>
    <row r="318">
      <c r="A318" s="13" t="n"/>
      <c r="B318" s="5" t="n"/>
      <c r="C318" s="5" t="n"/>
      <c r="D318" s="23" t="n"/>
      <c r="E318" s="18" t="n"/>
      <c r="F318" s="5" t="n"/>
      <c r="G318" s="5" t="n"/>
      <c r="H318" s="6">
        <f>IF(B318&amp;""="","",IFERROR(INDEX('الطلاب'!$B$6:$B$505,MATCH(B318&amp;"",'الطلاب'!$A$6:$A$505,0))&amp;"","كود غير موجود"))</f>
        <v/>
      </c>
      <c r="I318" s="6">
        <f>IF(OR(B318&amp;""="",C318&amp;""=""),"",IF(COUNTIFS('الطلاب'!$A$6:$A$505,B318&amp;"",'الطلاب'!$D$6:$D$505,C318&amp;"")=0,"الطالب غير مسجل في المجموعة",""))</f>
        <v/>
      </c>
    </row>
    <row r="319">
      <c r="A319" s="13" t="n"/>
      <c r="B319" s="5" t="n"/>
      <c r="C319" s="5" t="n"/>
      <c r="D319" s="23" t="n"/>
      <c r="E319" s="18" t="n"/>
      <c r="F319" s="5" t="n"/>
      <c r="G319" s="5" t="n"/>
      <c r="H319" s="6">
        <f>IF(B319&amp;""="","",IFERROR(INDEX('الطلاب'!$B$6:$B$505,MATCH(B319&amp;"",'الطلاب'!$A$6:$A$505,0))&amp;"","كود غير موجود"))</f>
        <v/>
      </c>
      <c r="I319" s="6">
        <f>IF(OR(B319&amp;""="",C319&amp;""=""),"",IF(COUNTIFS('الطلاب'!$A$6:$A$505,B319&amp;"",'الطلاب'!$D$6:$D$505,C319&amp;"")=0,"الطالب غير مسجل في المجموعة",""))</f>
        <v/>
      </c>
    </row>
    <row r="320">
      <c r="A320" s="13" t="n"/>
      <c r="B320" s="5" t="n"/>
      <c r="C320" s="5" t="n"/>
      <c r="D320" s="23" t="n"/>
      <c r="E320" s="18" t="n"/>
      <c r="F320" s="5" t="n"/>
      <c r="G320" s="5" t="n"/>
      <c r="H320" s="6">
        <f>IF(B320&amp;""="","",IFERROR(INDEX('الطلاب'!$B$6:$B$505,MATCH(B320&amp;"",'الطلاب'!$A$6:$A$505,0))&amp;"","كود غير موجود"))</f>
        <v/>
      </c>
      <c r="I320" s="6">
        <f>IF(OR(B320&amp;""="",C320&amp;""=""),"",IF(COUNTIFS('الطلاب'!$A$6:$A$505,B320&amp;"",'الطلاب'!$D$6:$D$505,C320&amp;"")=0,"الطالب غير مسجل في المجموعة",""))</f>
        <v/>
      </c>
    </row>
    <row r="321">
      <c r="A321" s="13" t="n"/>
      <c r="B321" s="5" t="n"/>
      <c r="C321" s="5" t="n"/>
      <c r="D321" s="23" t="n"/>
      <c r="E321" s="18" t="n"/>
      <c r="F321" s="5" t="n"/>
      <c r="G321" s="5" t="n"/>
      <c r="H321" s="6">
        <f>IF(B321&amp;""="","",IFERROR(INDEX('الطلاب'!$B$6:$B$505,MATCH(B321&amp;"",'الطلاب'!$A$6:$A$505,0))&amp;"","كود غير موجود"))</f>
        <v/>
      </c>
      <c r="I321" s="6">
        <f>IF(OR(B321&amp;""="",C321&amp;""=""),"",IF(COUNTIFS('الطلاب'!$A$6:$A$505,B321&amp;"",'الطلاب'!$D$6:$D$505,C321&amp;"")=0,"الطالب غير مسجل في المجموعة",""))</f>
        <v/>
      </c>
    </row>
    <row r="322">
      <c r="A322" s="13" t="n"/>
      <c r="B322" s="5" t="n"/>
      <c r="C322" s="5" t="n"/>
      <c r="D322" s="23" t="n"/>
      <c r="E322" s="18" t="n"/>
      <c r="F322" s="5" t="n"/>
      <c r="G322" s="5" t="n"/>
      <c r="H322" s="6">
        <f>IF(B322&amp;""="","",IFERROR(INDEX('الطلاب'!$B$6:$B$505,MATCH(B322&amp;"",'الطلاب'!$A$6:$A$505,0))&amp;"","كود غير موجود"))</f>
        <v/>
      </c>
      <c r="I322" s="6">
        <f>IF(OR(B322&amp;""="",C322&amp;""=""),"",IF(COUNTIFS('الطلاب'!$A$6:$A$505,B322&amp;"",'الطلاب'!$D$6:$D$505,C322&amp;"")=0,"الطالب غير مسجل في المجموعة",""))</f>
        <v/>
      </c>
    </row>
    <row r="323">
      <c r="A323" s="13" t="n"/>
      <c r="B323" s="5" t="n"/>
      <c r="C323" s="5" t="n"/>
      <c r="D323" s="23" t="n"/>
      <c r="E323" s="18" t="n"/>
      <c r="F323" s="5" t="n"/>
      <c r="G323" s="5" t="n"/>
      <c r="H323" s="6">
        <f>IF(B323&amp;""="","",IFERROR(INDEX('الطلاب'!$B$6:$B$505,MATCH(B323&amp;"",'الطلاب'!$A$6:$A$505,0))&amp;"","كود غير موجود"))</f>
        <v/>
      </c>
      <c r="I323" s="6">
        <f>IF(OR(B323&amp;""="",C323&amp;""=""),"",IF(COUNTIFS('الطلاب'!$A$6:$A$505,B323&amp;"",'الطلاب'!$D$6:$D$505,C323&amp;"")=0,"الطالب غير مسجل في المجموعة",""))</f>
        <v/>
      </c>
    </row>
    <row r="324">
      <c r="A324" s="13" t="n"/>
      <c r="B324" s="5" t="n"/>
      <c r="C324" s="5" t="n"/>
      <c r="D324" s="23" t="n"/>
      <c r="E324" s="18" t="n"/>
      <c r="F324" s="5" t="n"/>
      <c r="G324" s="5" t="n"/>
      <c r="H324" s="6">
        <f>IF(B324&amp;""="","",IFERROR(INDEX('الطلاب'!$B$6:$B$505,MATCH(B324&amp;"",'الطلاب'!$A$6:$A$505,0))&amp;"","كود غير موجود"))</f>
        <v/>
      </c>
      <c r="I324" s="6">
        <f>IF(OR(B324&amp;""="",C324&amp;""=""),"",IF(COUNTIFS('الطلاب'!$A$6:$A$505,B324&amp;"",'الطلاب'!$D$6:$D$505,C324&amp;"")=0,"الطالب غير مسجل في المجموعة",""))</f>
        <v/>
      </c>
    </row>
    <row r="325">
      <c r="A325" s="13" t="n"/>
      <c r="B325" s="5" t="n"/>
      <c r="C325" s="5" t="n"/>
      <c r="D325" s="23" t="n"/>
      <c r="E325" s="18" t="n"/>
      <c r="F325" s="5" t="n"/>
      <c r="G325" s="5" t="n"/>
      <c r="H325" s="6">
        <f>IF(B325&amp;""="","",IFERROR(INDEX('الطلاب'!$B$6:$B$505,MATCH(B325&amp;"",'الطلاب'!$A$6:$A$505,0))&amp;"","كود غير موجود"))</f>
        <v/>
      </c>
      <c r="I325" s="6">
        <f>IF(OR(B325&amp;""="",C325&amp;""=""),"",IF(COUNTIFS('الطلاب'!$A$6:$A$505,B325&amp;"",'الطلاب'!$D$6:$D$505,C325&amp;"")=0,"الطالب غير مسجل في المجموعة",""))</f>
        <v/>
      </c>
    </row>
    <row r="326">
      <c r="A326" s="13" t="n"/>
      <c r="B326" s="5" t="n"/>
      <c r="C326" s="5" t="n"/>
      <c r="D326" s="23" t="n"/>
      <c r="E326" s="18" t="n"/>
      <c r="F326" s="5" t="n"/>
      <c r="G326" s="5" t="n"/>
      <c r="H326" s="6">
        <f>IF(B326&amp;""="","",IFERROR(INDEX('الطلاب'!$B$6:$B$505,MATCH(B326&amp;"",'الطلاب'!$A$6:$A$505,0))&amp;"","كود غير موجود"))</f>
        <v/>
      </c>
      <c r="I326" s="6">
        <f>IF(OR(B326&amp;""="",C326&amp;""=""),"",IF(COUNTIFS('الطلاب'!$A$6:$A$505,B326&amp;"",'الطلاب'!$D$6:$D$505,C326&amp;"")=0,"الطالب غير مسجل في المجموعة",""))</f>
        <v/>
      </c>
    </row>
    <row r="327">
      <c r="A327" s="13" t="n"/>
      <c r="B327" s="5" t="n"/>
      <c r="C327" s="5" t="n"/>
      <c r="D327" s="23" t="n"/>
      <c r="E327" s="18" t="n"/>
      <c r="F327" s="5" t="n"/>
      <c r="G327" s="5" t="n"/>
      <c r="H327" s="6">
        <f>IF(B327&amp;""="","",IFERROR(INDEX('الطلاب'!$B$6:$B$505,MATCH(B327&amp;"",'الطلاب'!$A$6:$A$505,0))&amp;"","كود غير موجود"))</f>
        <v/>
      </c>
      <c r="I327" s="6">
        <f>IF(OR(B327&amp;""="",C327&amp;""=""),"",IF(COUNTIFS('الطلاب'!$A$6:$A$505,B327&amp;"",'الطلاب'!$D$6:$D$505,C327&amp;"")=0,"الطالب غير مسجل في المجموعة",""))</f>
        <v/>
      </c>
    </row>
    <row r="328">
      <c r="A328" s="13" t="n"/>
      <c r="B328" s="5" t="n"/>
      <c r="C328" s="5" t="n"/>
      <c r="D328" s="23" t="n"/>
      <c r="E328" s="18" t="n"/>
      <c r="F328" s="5" t="n"/>
      <c r="G328" s="5" t="n"/>
      <c r="H328" s="6">
        <f>IF(B328&amp;""="","",IFERROR(INDEX('الطلاب'!$B$6:$B$505,MATCH(B328&amp;"",'الطلاب'!$A$6:$A$505,0))&amp;"","كود غير موجود"))</f>
        <v/>
      </c>
      <c r="I328" s="6">
        <f>IF(OR(B328&amp;""="",C328&amp;""=""),"",IF(COUNTIFS('الطلاب'!$A$6:$A$505,B328&amp;"",'الطلاب'!$D$6:$D$505,C328&amp;"")=0,"الطالب غير مسجل في المجموعة",""))</f>
        <v/>
      </c>
    </row>
    <row r="329">
      <c r="A329" s="13" t="n"/>
      <c r="B329" s="5" t="n"/>
      <c r="C329" s="5" t="n"/>
      <c r="D329" s="23" t="n"/>
      <c r="E329" s="18" t="n"/>
      <c r="F329" s="5" t="n"/>
      <c r="G329" s="5" t="n"/>
      <c r="H329" s="6">
        <f>IF(B329&amp;""="","",IFERROR(INDEX('الطلاب'!$B$6:$B$505,MATCH(B329&amp;"",'الطلاب'!$A$6:$A$505,0))&amp;"","كود غير موجود"))</f>
        <v/>
      </c>
      <c r="I329" s="6">
        <f>IF(OR(B329&amp;""="",C329&amp;""=""),"",IF(COUNTIFS('الطلاب'!$A$6:$A$505,B329&amp;"",'الطلاب'!$D$6:$D$505,C329&amp;"")=0,"الطالب غير مسجل في المجموعة",""))</f>
        <v/>
      </c>
    </row>
    <row r="330">
      <c r="A330" s="13" t="n"/>
      <c r="B330" s="5" t="n"/>
      <c r="C330" s="5" t="n"/>
      <c r="D330" s="23" t="n"/>
      <c r="E330" s="18" t="n"/>
      <c r="F330" s="5" t="n"/>
      <c r="G330" s="5" t="n"/>
      <c r="H330" s="6">
        <f>IF(B330&amp;""="","",IFERROR(INDEX('الطلاب'!$B$6:$B$505,MATCH(B330&amp;"",'الطلاب'!$A$6:$A$505,0))&amp;"","كود غير موجود"))</f>
        <v/>
      </c>
      <c r="I330" s="6">
        <f>IF(OR(B330&amp;""="",C330&amp;""=""),"",IF(COUNTIFS('الطلاب'!$A$6:$A$505,B330&amp;"",'الطلاب'!$D$6:$D$505,C330&amp;"")=0,"الطالب غير مسجل في المجموعة",""))</f>
        <v/>
      </c>
    </row>
    <row r="331">
      <c r="A331" s="13" t="n"/>
      <c r="B331" s="5" t="n"/>
      <c r="C331" s="5" t="n"/>
      <c r="D331" s="23" t="n"/>
      <c r="E331" s="18" t="n"/>
      <c r="F331" s="5" t="n"/>
      <c r="G331" s="5" t="n"/>
      <c r="H331" s="6">
        <f>IF(B331&amp;""="","",IFERROR(INDEX('الطلاب'!$B$6:$B$505,MATCH(B331&amp;"",'الطلاب'!$A$6:$A$505,0))&amp;"","كود غير موجود"))</f>
        <v/>
      </c>
      <c r="I331" s="6">
        <f>IF(OR(B331&amp;""="",C331&amp;""=""),"",IF(COUNTIFS('الطلاب'!$A$6:$A$505,B331&amp;"",'الطلاب'!$D$6:$D$505,C331&amp;"")=0,"الطالب غير مسجل في المجموعة",""))</f>
        <v/>
      </c>
    </row>
    <row r="332">
      <c r="A332" s="13" t="n"/>
      <c r="B332" s="5" t="n"/>
      <c r="C332" s="5" t="n"/>
      <c r="D332" s="23" t="n"/>
      <c r="E332" s="18" t="n"/>
      <c r="F332" s="5" t="n"/>
      <c r="G332" s="5" t="n"/>
      <c r="H332" s="6">
        <f>IF(B332&amp;""="","",IFERROR(INDEX('الطلاب'!$B$6:$B$505,MATCH(B332&amp;"",'الطلاب'!$A$6:$A$505,0))&amp;"","كود غير موجود"))</f>
        <v/>
      </c>
      <c r="I332" s="6">
        <f>IF(OR(B332&amp;""="",C332&amp;""=""),"",IF(COUNTIFS('الطلاب'!$A$6:$A$505,B332&amp;"",'الطلاب'!$D$6:$D$505,C332&amp;"")=0,"الطالب غير مسجل في المجموعة",""))</f>
        <v/>
      </c>
    </row>
    <row r="333">
      <c r="A333" s="13" t="n"/>
      <c r="B333" s="5" t="n"/>
      <c r="C333" s="5" t="n"/>
      <c r="D333" s="23" t="n"/>
      <c r="E333" s="18" t="n"/>
      <c r="F333" s="5" t="n"/>
      <c r="G333" s="5" t="n"/>
      <c r="H333" s="6">
        <f>IF(B333&amp;""="","",IFERROR(INDEX('الطلاب'!$B$6:$B$505,MATCH(B333&amp;"",'الطلاب'!$A$6:$A$505,0))&amp;"","كود غير موجود"))</f>
        <v/>
      </c>
      <c r="I333" s="6">
        <f>IF(OR(B333&amp;""="",C333&amp;""=""),"",IF(COUNTIFS('الطلاب'!$A$6:$A$505,B333&amp;"",'الطلاب'!$D$6:$D$505,C333&amp;"")=0,"الطالب غير مسجل في المجموعة",""))</f>
        <v/>
      </c>
    </row>
    <row r="334">
      <c r="A334" s="13" t="n"/>
      <c r="B334" s="5" t="n"/>
      <c r="C334" s="5" t="n"/>
      <c r="D334" s="23" t="n"/>
      <c r="E334" s="18" t="n"/>
      <c r="F334" s="5" t="n"/>
      <c r="G334" s="5" t="n"/>
      <c r="H334" s="6">
        <f>IF(B334&amp;""="","",IFERROR(INDEX('الطلاب'!$B$6:$B$505,MATCH(B334&amp;"",'الطلاب'!$A$6:$A$505,0))&amp;"","كود غير موجود"))</f>
        <v/>
      </c>
      <c r="I334" s="6">
        <f>IF(OR(B334&amp;""="",C334&amp;""=""),"",IF(COUNTIFS('الطلاب'!$A$6:$A$505,B334&amp;"",'الطلاب'!$D$6:$D$505,C334&amp;"")=0,"الطالب غير مسجل في المجموعة",""))</f>
        <v/>
      </c>
    </row>
    <row r="335">
      <c r="A335" s="13" t="n"/>
      <c r="B335" s="5" t="n"/>
      <c r="C335" s="5" t="n"/>
      <c r="D335" s="23" t="n"/>
      <c r="E335" s="18" t="n"/>
      <c r="F335" s="5" t="n"/>
      <c r="G335" s="5" t="n"/>
      <c r="H335" s="6">
        <f>IF(B335&amp;""="","",IFERROR(INDEX('الطلاب'!$B$6:$B$505,MATCH(B335&amp;"",'الطلاب'!$A$6:$A$505,0))&amp;"","كود غير موجود"))</f>
        <v/>
      </c>
      <c r="I335" s="6">
        <f>IF(OR(B335&amp;""="",C335&amp;""=""),"",IF(COUNTIFS('الطلاب'!$A$6:$A$505,B335&amp;"",'الطلاب'!$D$6:$D$505,C335&amp;"")=0,"الطالب غير مسجل في المجموعة",""))</f>
        <v/>
      </c>
    </row>
    <row r="336">
      <c r="A336" s="13" t="n"/>
      <c r="B336" s="5" t="n"/>
      <c r="C336" s="5" t="n"/>
      <c r="D336" s="23" t="n"/>
      <c r="E336" s="18" t="n"/>
      <c r="F336" s="5" t="n"/>
      <c r="G336" s="5" t="n"/>
      <c r="H336" s="6">
        <f>IF(B336&amp;""="","",IFERROR(INDEX('الطلاب'!$B$6:$B$505,MATCH(B336&amp;"",'الطلاب'!$A$6:$A$505,0))&amp;"","كود غير موجود"))</f>
        <v/>
      </c>
      <c r="I336" s="6">
        <f>IF(OR(B336&amp;""="",C336&amp;""=""),"",IF(COUNTIFS('الطلاب'!$A$6:$A$505,B336&amp;"",'الطلاب'!$D$6:$D$505,C336&amp;"")=0,"الطالب غير مسجل في المجموعة",""))</f>
        <v/>
      </c>
    </row>
    <row r="337">
      <c r="A337" s="13" t="n"/>
      <c r="B337" s="5" t="n"/>
      <c r="C337" s="5" t="n"/>
      <c r="D337" s="23" t="n"/>
      <c r="E337" s="18" t="n"/>
      <c r="F337" s="5" t="n"/>
      <c r="G337" s="5" t="n"/>
      <c r="H337" s="6">
        <f>IF(B337&amp;""="","",IFERROR(INDEX('الطلاب'!$B$6:$B$505,MATCH(B337&amp;"",'الطلاب'!$A$6:$A$505,0))&amp;"","كود غير موجود"))</f>
        <v/>
      </c>
      <c r="I337" s="6">
        <f>IF(OR(B337&amp;""="",C337&amp;""=""),"",IF(COUNTIFS('الطلاب'!$A$6:$A$505,B337&amp;"",'الطلاب'!$D$6:$D$505,C337&amp;"")=0,"الطالب غير مسجل في المجموعة",""))</f>
        <v/>
      </c>
    </row>
    <row r="338">
      <c r="A338" s="13" t="n"/>
      <c r="B338" s="5" t="n"/>
      <c r="C338" s="5" t="n"/>
      <c r="D338" s="23" t="n"/>
      <c r="E338" s="18" t="n"/>
      <c r="F338" s="5" t="n"/>
      <c r="G338" s="5" t="n"/>
      <c r="H338" s="6">
        <f>IF(B338&amp;""="","",IFERROR(INDEX('الطلاب'!$B$6:$B$505,MATCH(B338&amp;"",'الطلاب'!$A$6:$A$505,0))&amp;"","كود غير موجود"))</f>
        <v/>
      </c>
      <c r="I338" s="6">
        <f>IF(OR(B338&amp;""="",C338&amp;""=""),"",IF(COUNTIFS('الطلاب'!$A$6:$A$505,B338&amp;"",'الطلاب'!$D$6:$D$505,C338&amp;"")=0,"الطالب غير مسجل في المجموعة",""))</f>
        <v/>
      </c>
    </row>
    <row r="339">
      <c r="A339" s="13" t="n"/>
      <c r="B339" s="5" t="n"/>
      <c r="C339" s="5" t="n"/>
      <c r="D339" s="23" t="n"/>
      <c r="E339" s="18" t="n"/>
      <c r="F339" s="5" t="n"/>
      <c r="G339" s="5" t="n"/>
      <c r="H339" s="6">
        <f>IF(B339&amp;""="","",IFERROR(INDEX('الطلاب'!$B$6:$B$505,MATCH(B339&amp;"",'الطلاب'!$A$6:$A$505,0))&amp;"","كود غير موجود"))</f>
        <v/>
      </c>
      <c r="I339" s="6">
        <f>IF(OR(B339&amp;""="",C339&amp;""=""),"",IF(COUNTIFS('الطلاب'!$A$6:$A$505,B339&amp;"",'الطلاب'!$D$6:$D$505,C339&amp;"")=0,"الطالب غير مسجل في المجموعة",""))</f>
        <v/>
      </c>
    </row>
    <row r="340">
      <c r="A340" s="13" t="n"/>
      <c r="B340" s="5" t="n"/>
      <c r="C340" s="5" t="n"/>
      <c r="D340" s="23" t="n"/>
      <c r="E340" s="18" t="n"/>
      <c r="F340" s="5" t="n"/>
      <c r="G340" s="5" t="n"/>
      <c r="H340" s="6">
        <f>IF(B340&amp;""="","",IFERROR(INDEX('الطلاب'!$B$6:$B$505,MATCH(B340&amp;"",'الطلاب'!$A$6:$A$505,0))&amp;"","كود غير موجود"))</f>
        <v/>
      </c>
      <c r="I340" s="6">
        <f>IF(OR(B340&amp;""="",C340&amp;""=""),"",IF(COUNTIFS('الطلاب'!$A$6:$A$505,B340&amp;"",'الطلاب'!$D$6:$D$505,C340&amp;"")=0,"الطالب غير مسجل في المجموعة",""))</f>
        <v/>
      </c>
    </row>
    <row r="341">
      <c r="A341" s="13" t="n"/>
      <c r="B341" s="5" t="n"/>
      <c r="C341" s="5" t="n"/>
      <c r="D341" s="23" t="n"/>
      <c r="E341" s="18" t="n"/>
      <c r="F341" s="5" t="n"/>
      <c r="G341" s="5" t="n"/>
      <c r="H341" s="6">
        <f>IF(B341&amp;""="","",IFERROR(INDEX('الطلاب'!$B$6:$B$505,MATCH(B341&amp;"",'الطلاب'!$A$6:$A$505,0))&amp;"","كود غير موجود"))</f>
        <v/>
      </c>
      <c r="I341" s="6">
        <f>IF(OR(B341&amp;""="",C341&amp;""=""),"",IF(COUNTIFS('الطلاب'!$A$6:$A$505,B341&amp;"",'الطلاب'!$D$6:$D$505,C341&amp;"")=0,"الطالب غير مسجل في المجموعة",""))</f>
        <v/>
      </c>
    </row>
    <row r="342">
      <c r="A342" s="13" t="n"/>
      <c r="B342" s="5" t="n"/>
      <c r="C342" s="5" t="n"/>
      <c r="D342" s="23" t="n"/>
      <c r="E342" s="18" t="n"/>
      <c r="F342" s="5" t="n"/>
      <c r="G342" s="5" t="n"/>
      <c r="H342" s="6">
        <f>IF(B342&amp;""="","",IFERROR(INDEX('الطلاب'!$B$6:$B$505,MATCH(B342&amp;"",'الطلاب'!$A$6:$A$505,0))&amp;"","كود غير موجود"))</f>
        <v/>
      </c>
      <c r="I342" s="6">
        <f>IF(OR(B342&amp;""="",C342&amp;""=""),"",IF(COUNTIFS('الطلاب'!$A$6:$A$505,B342&amp;"",'الطلاب'!$D$6:$D$505,C342&amp;"")=0,"الطالب غير مسجل في المجموعة",""))</f>
        <v/>
      </c>
    </row>
    <row r="343">
      <c r="A343" s="13" t="n"/>
      <c r="B343" s="5" t="n"/>
      <c r="C343" s="5" t="n"/>
      <c r="D343" s="23" t="n"/>
      <c r="E343" s="18" t="n"/>
      <c r="F343" s="5" t="n"/>
      <c r="G343" s="5" t="n"/>
      <c r="H343" s="6">
        <f>IF(B343&amp;""="","",IFERROR(INDEX('الطلاب'!$B$6:$B$505,MATCH(B343&amp;"",'الطلاب'!$A$6:$A$505,0))&amp;"","كود غير موجود"))</f>
        <v/>
      </c>
      <c r="I343" s="6">
        <f>IF(OR(B343&amp;""="",C343&amp;""=""),"",IF(COUNTIFS('الطلاب'!$A$6:$A$505,B343&amp;"",'الطلاب'!$D$6:$D$505,C343&amp;"")=0,"الطالب غير مسجل في المجموعة",""))</f>
        <v/>
      </c>
    </row>
    <row r="344">
      <c r="A344" s="13" t="n"/>
      <c r="B344" s="5" t="n"/>
      <c r="C344" s="5" t="n"/>
      <c r="D344" s="23" t="n"/>
      <c r="E344" s="18" t="n"/>
      <c r="F344" s="5" t="n"/>
      <c r="G344" s="5" t="n"/>
      <c r="H344" s="6">
        <f>IF(B344&amp;""="","",IFERROR(INDEX('الطلاب'!$B$6:$B$505,MATCH(B344&amp;"",'الطلاب'!$A$6:$A$505,0))&amp;"","كود غير موجود"))</f>
        <v/>
      </c>
      <c r="I344" s="6">
        <f>IF(OR(B344&amp;""="",C344&amp;""=""),"",IF(COUNTIFS('الطلاب'!$A$6:$A$505,B344&amp;"",'الطلاب'!$D$6:$D$505,C344&amp;"")=0,"الطالب غير مسجل في المجموعة",""))</f>
        <v/>
      </c>
    </row>
    <row r="345">
      <c r="A345" s="13" t="n"/>
      <c r="B345" s="5" t="n"/>
      <c r="C345" s="5" t="n"/>
      <c r="D345" s="23" t="n"/>
      <c r="E345" s="18" t="n"/>
      <c r="F345" s="5" t="n"/>
      <c r="G345" s="5" t="n"/>
      <c r="H345" s="6">
        <f>IF(B345&amp;""="","",IFERROR(INDEX('الطلاب'!$B$6:$B$505,MATCH(B345&amp;"",'الطلاب'!$A$6:$A$505,0))&amp;"","كود غير موجود"))</f>
        <v/>
      </c>
      <c r="I345" s="6">
        <f>IF(OR(B345&amp;""="",C345&amp;""=""),"",IF(COUNTIFS('الطلاب'!$A$6:$A$505,B345&amp;"",'الطلاب'!$D$6:$D$505,C345&amp;"")=0,"الطالب غير مسجل في المجموعة",""))</f>
        <v/>
      </c>
    </row>
    <row r="346">
      <c r="A346" s="13" t="n"/>
      <c r="B346" s="5" t="n"/>
      <c r="C346" s="5" t="n"/>
      <c r="D346" s="23" t="n"/>
      <c r="E346" s="18" t="n"/>
      <c r="F346" s="5" t="n"/>
      <c r="G346" s="5" t="n"/>
      <c r="H346" s="6">
        <f>IF(B346&amp;""="","",IFERROR(INDEX('الطلاب'!$B$6:$B$505,MATCH(B346&amp;"",'الطلاب'!$A$6:$A$505,0))&amp;"","كود غير موجود"))</f>
        <v/>
      </c>
      <c r="I346" s="6">
        <f>IF(OR(B346&amp;""="",C346&amp;""=""),"",IF(COUNTIFS('الطلاب'!$A$6:$A$505,B346&amp;"",'الطلاب'!$D$6:$D$505,C346&amp;"")=0,"الطالب غير مسجل في المجموعة",""))</f>
        <v/>
      </c>
    </row>
    <row r="347">
      <c r="A347" s="13" t="n"/>
      <c r="B347" s="5" t="n"/>
      <c r="C347" s="5" t="n"/>
      <c r="D347" s="23" t="n"/>
      <c r="E347" s="18" t="n"/>
      <c r="F347" s="5" t="n"/>
      <c r="G347" s="5" t="n"/>
      <c r="H347" s="6">
        <f>IF(B347&amp;""="","",IFERROR(INDEX('الطلاب'!$B$6:$B$505,MATCH(B347&amp;"",'الطلاب'!$A$6:$A$505,0))&amp;"","كود غير موجود"))</f>
        <v/>
      </c>
      <c r="I347" s="6">
        <f>IF(OR(B347&amp;""="",C347&amp;""=""),"",IF(COUNTIFS('الطلاب'!$A$6:$A$505,B347&amp;"",'الطلاب'!$D$6:$D$505,C347&amp;"")=0,"الطالب غير مسجل في المجموعة",""))</f>
        <v/>
      </c>
    </row>
    <row r="348">
      <c r="A348" s="13" t="n"/>
      <c r="B348" s="5" t="n"/>
      <c r="C348" s="5" t="n"/>
      <c r="D348" s="23" t="n"/>
      <c r="E348" s="18" t="n"/>
      <c r="F348" s="5" t="n"/>
      <c r="G348" s="5" t="n"/>
      <c r="H348" s="6">
        <f>IF(B348&amp;""="","",IFERROR(INDEX('الطلاب'!$B$6:$B$505,MATCH(B348&amp;"",'الطلاب'!$A$6:$A$505,0))&amp;"","كود غير موجود"))</f>
        <v/>
      </c>
      <c r="I348" s="6">
        <f>IF(OR(B348&amp;""="",C348&amp;""=""),"",IF(COUNTIFS('الطلاب'!$A$6:$A$505,B348&amp;"",'الطلاب'!$D$6:$D$505,C348&amp;"")=0,"الطالب غير مسجل في المجموعة",""))</f>
        <v/>
      </c>
    </row>
    <row r="349">
      <c r="A349" s="13" t="n"/>
      <c r="B349" s="5" t="n"/>
      <c r="C349" s="5" t="n"/>
      <c r="D349" s="23" t="n"/>
      <c r="E349" s="18" t="n"/>
      <c r="F349" s="5" t="n"/>
      <c r="G349" s="5" t="n"/>
      <c r="H349" s="6">
        <f>IF(B349&amp;""="","",IFERROR(INDEX('الطلاب'!$B$6:$B$505,MATCH(B349&amp;"",'الطلاب'!$A$6:$A$505,0))&amp;"","كود غير موجود"))</f>
        <v/>
      </c>
      <c r="I349" s="6">
        <f>IF(OR(B349&amp;""="",C349&amp;""=""),"",IF(COUNTIFS('الطلاب'!$A$6:$A$505,B349&amp;"",'الطلاب'!$D$6:$D$505,C349&amp;"")=0,"الطالب غير مسجل في المجموعة",""))</f>
        <v/>
      </c>
    </row>
    <row r="350">
      <c r="A350" s="13" t="n"/>
      <c r="B350" s="5" t="n"/>
      <c r="C350" s="5" t="n"/>
      <c r="D350" s="23" t="n"/>
      <c r="E350" s="18" t="n"/>
      <c r="F350" s="5" t="n"/>
      <c r="G350" s="5" t="n"/>
      <c r="H350" s="6">
        <f>IF(B350&amp;""="","",IFERROR(INDEX('الطلاب'!$B$6:$B$505,MATCH(B350&amp;"",'الطلاب'!$A$6:$A$505,0))&amp;"","كود غير موجود"))</f>
        <v/>
      </c>
      <c r="I350" s="6">
        <f>IF(OR(B350&amp;""="",C350&amp;""=""),"",IF(COUNTIFS('الطلاب'!$A$6:$A$505,B350&amp;"",'الطلاب'!$D$6:$D$505,C350&amp;"")=0,"الطالب غير مسجل في المجموعة",""))</f>
        <v/>
      </c>
    </row>
    <row r="351">
      <c r="A351" s="13" t="n"/>
      <c r="B351" s="5" t="n"/>
      <c r="C351" s="5" t="n"/>
      <c r="D351" s="23" t="n"/>
      <c r="E351" s="18" t="n"/>
      <c r="F351" s="5" t="n"/>
      <c r="G351" s="5" t="n"/>
      <c r="H351" s="6">
        <f>IF(B351&amp;""="","",IFERROR(INDEX('الطلاب'!$B$6:$B$505,MATCH(B351&amp;"",'الطلاب'!$A$6:$A$505,0))&amp;"","كود غير موجود"))</f>
        <v/>
      </c>
      <c r="I351" s="6">
        <f>IF(OR(B351&amp;""="",C351&amp;""=""),"",IF(COUNTIFS('الطلاب'!$A$6:$A$505,B351&amp;"",'الطلاب'!$D$6:$D$505,C351&amp;"")=0,"الطالب غير مسجل في المجموعة",""))</f>
        <v/>
      </c>
    </row>
    <row r="352">
      <c r="A352" s="13" t="n"/>
      <c r="B352" s="5" t="n"/>
      <c r="C352" s="5" t="n"/>
      <c r="D352" s="23" t="n"/>
      <c r="E352" s="18" t="n"/>
      <c r="F352" s="5" t="n"/>
      <c r="G352" s="5" t="n"/>
      <c r="H352" s="6">
        <f>IF(B352&amp;""="","",IFERROR(INDEX('الطلاب'!$B$6:$B$505,MATCH(B352&amp;"",'الطلاب'!$A$6:$A$505,0))&amp;"","كود غير موجود"))</f>
        <v/>
      </c>
      <c r="I352" s="6">
        <f>IF(OR(B352&amp;""="",C352&amp;""=""),"",IF(COUNTIFS('الطلاب'!$A$6:$A$505,B352&amp;"",'الطلاب'!$D$6:$D$505,C352&amp;"")=0,"الطالب غير مسجل في المجموعة",""))</f>
        <v/>
      </c>
    </row>
    <row r="353">
      <c r="A353" s="13" t="n"/>
      <c r="B353" s="5" t="n"/>
      <c r="C353" s="5" t="n"/>
      <c r="D353" s="23" t="n"/>
      <c r="E353" s="18" t="n"/>
      <c r="F353" s="5" t="n"/>
      <c r="G353" s="5" t="n"/>
      <c r="H353" s="6">
        <f>IF(B353&amp;""="","",IFERROR(INDEX('الطلاب'!$B$6:$B$505,MATCH(B353&amp;"",'الطلاب'!$A$6:$A$505,0))&amp;"","كود غير موجود"))</f>
        <v/>
      </c>
      <c r="I353" s="6">
        <f>IF(OR(B353&amp;""="",C353&amp;""=""),"",IF(COUNTIFS('الطلاب'!$A$6:$A$505,B353&amp;"",'الطلاب'!$D$6:$D$505,C353&amp;"")=0,"الطالب غير مسجل في المجموعة",""))</f>
        <v/>
      </c>
    </row>
    <row r="354">
      <c r="A354" s="13" t="n"/>
      <c r="B354" s="5" t="n"/>
      <c r="C354" s="5" t="n"/>
      <c r="D354" s="23" t="n"/>
      <c r="E354" s="18" t="n"/>
      <c r="F354" s="5" t="n"/>
      <c r="G354" s="5" t="n"/>
      <c r="H354" s="6">
        <f>IF(B354&amp;""="","",IFERROR(INDEX('الطلاب'!$B$6:$B$505,MATCH(B354&amp;"",'الطلاب'!$A$6:$A$505,0))&amp;"","كود غير موجود"))</f>
        <v/>
      </c>
      <c r="I354" s="6">
        <f>IF(OR(B354&amp;""="",C354&amp;""=""),"",IF(COUNTIFS('الطلاب'!$A$6:$A$505,B354&amp;"",'الطلاب'!$D$6:$D$505,C354&amp;"")=0,"الطالب غير مسجل في المجموعة",""))</f>
        <v/>
      </c>
    </row>
    <row r="355">
      <c r="A355" s="13" t="n"/>
      <c r="B355" s="5" t="n"/>
      <c r="C355" s="5" t="n"/>
      <c r="D355" s="23" t="n"/>
      <c r="E355" s="18" t="n"/>
      <c r="F355" s="5" t="n"/>
      <c r="G355" s="5" t="n"/>
      <c r="H355" s="6">
        <f>IF(B355&amp;""="","",IFERROR(INDEX('الطلاب'!$B$6:$B$505,MATCH(B355&amp;"",'الطلاب'!$A$6:$A$505,0))&amp;"","كود غير موجود"))</f>
        <v/>
      </c>
      <c r="I355" s="6">
        <f>IF(OR(B355&amp;""="",C355&amp;""=""),"",IF(COUNTIFS('الطلاب'!$A$6:$A$505,B355&amp;"",'الطلاب'!$D$6:$D$505,C355&amp;"")=0,"الطالب غير مسجل في المجموعة",""))</f>
        <v/>
      </c>
    </row>
    <row r="356">
      <c r="A356" s="13" t="n"/>
      <c r="B356" s="5" t="n"/>
      <c r="C356" s="5" t="n"/>
      <c r="D356" s="23" t="n"/>
      <c r="E356" s="18" t="n"/>
      <c r="F356" s="5" t="n"/>
      <c r="G356" s="5" t="n"/>
      <c r="H356" s="6">
        <f>IF(B356&amp;""="","",IFERROR(INDEX('الطلاب'!$B$6:$B$505,MATCH(B356&amp;"",'الطلاب'!$A$6:$A$505,0))&amp;"","كود غير موجود"))</f>
        <v/>
      </c>
      <c r="I356" s="6">
        <f>IF(OR(B356&amp;""="",C356&amp;""=""),"",IF(COUNTIFS('الطلاب'!$A$6:$A$505,B356&amp;"",'الطلاب'!$D$6:$D$505,C356&amp;"")=0,"الطالب غير مسجل في المجموعة",""))</f>
        <v/>
      </c>
    </row>
    <row r="357">
      <c r="A357" s="13" t="n"/>
      <c r="B357" s="5" t="n"/>
      <c r="C357" s="5" t="n"/>
      <c r="D357" s="23" t="n"/>
      <c r="E357" s="18" t="n"/>
      <c r="F357" s="5" t="n"/>
      <c r="G357" s="5" t="n"/>
      <c r="H357" s="6">
        <f>IF(B357&amp;""="","",IFERROR(INDEX('الطلاب'!$B$6:$B$505,MATCH(B357&amp;"",'الطلاب'!$A$6:$A$505,0))&amp;"","كود غير موجود"))</f>
        <v/>
      </c>
      <c r="I357" s="6">
        <f>IF(OR(B357&amp;""="",C357&amp;""=""),"",IF(COUNTIFS('الطلاب'!$A$6:$A$505,B357&amp;"",'الطلاب'!$D$6:$D$505,C357&amp;"")=0,"الطالب غير مسجل في المجموعة",""))</f>
        <v/>
      </c>
    </row>
    <row r="358">
      <c r="A358" s="13" t="n"/>
      <c r="B358" s="5" t="n"/>
      <c r="C358" s="5" t="n"/>
      <c r="D358" s="23" t="n"/>
      <c r="E358" s="18" t="n"/>
      <c r="F358" s="5" t="n"/>
      <c r="G358" s="5" t="n"/>
      <c r="H358" s="6">
        <f>IF(B358&amp;""="","",IFERROR(INDEX('الطلاب'!$B$6:$B$505,MATCH(B358&amp;"",'الطلاب'!$A$6:$A$505,0))&amp;"","كود غير موجود"))</f>
        <v/>
      </c>
      <c r="I358" s="6">
        <f>IF(OR(B358&amp;""="",C358&amp;""=""),"",IF(COUNTIFS('الطلاب'!$A$6:$A$505,B358&amp;"",'الطلاب'!$D$6:$D$505,C358&amp;"")=0,"الطالب غير مسجل في المجموعة",""))</f>
        <v/>
      </c>
    </row>
    <row r="359">
      <c r="A359" s="13" t="n"/>
      <c r="B359" s="5" t="n"/>
      <c r="C359" s="5" t="n"/>
      <c r="D359" s="23" t="n"/>
      <c r="E359" s="18" t="n"/>
      <c r="F359" s="5" t="n"/>
      <c r="G359" s="5" t="n"/>
      <c r="H359" s="6">
        <f>IF(B359&amp;""="","",IFERROR(INDEX('الطلاب'!$B$6:$B$505,MATCH(B359&amp;"",'الطلاب'!$A$6:$A$505,0))&amp;"","كود غير موجود"))</f>
        <v/>
      </c>
      <c r="I359" s="6">
        <f>IF(OR(B359&amp;""="",C359&amp;""=""),"",IF(COUNTIFS('الطلاب'!$A$6:$A$505,B359&amp;"",'الطلاب'!$D$6:$D$505,C359&amp;"")=0,"الطالب غير مسجل في المجموعة",""))</f>
        <v/>
      </c>
    </row>
    <row r="360">
      <c r="A360" s="13" t="n"/>
      <c r="B360" s="5" t="n"/>
      <c r="C360" s="5" t="n"/>
      <c r="D360" s="23" t="n"/>
      <c r="E360" s="18" t="n"/>
      <c r="F360" s="5" t="n"/>
      <c r="G360" s="5" t="n"/>
      <c r="H360" s="6">
        <f>IF(B360&amp;""="","",IFERROR(INDEX('الطلاب'!$B$6:$B$505,MATCH(B360&amp;"",'الطلاب'!$A$6:$A$505,0))&amp;"","كود غير موجود"))</f>
        <v/>
      </c>
      <c r="I360" s="6">
        <f>IF(OR(B360&amp;""="",C360&amp;""=""),"",IF(COUNTIFS('الطلاب'!$A$6:$A$505,B360&amp;"",'الطلاب'!$D$6:$D$505,C360&amp;"")=0,"الطالب غير مسجل في المجموعة",""))</f>
        <v/>
      </c>
    </row>
    <row r="361">
      <c r="A361" s="13" t="n"/>
      <c r="B361" s="5" t="n"/>
      <c r="C361" s="5" t="n"/>
      <c r="D361" s="23" t="n"/>
      <c r="E361" s="18" t="n"/>
      <c r="F361" s="5" t="n"/>
      <c r="G361" s="5" t="n"/>
      <c r="H361" s="6">
        <f>IF(B361&amp;""="","",IFERROR(INDEX('الطلاب'!$B$6:$B$505,MATCH(B361&amp;"",'الطلاب'!$A$6:$A$505,0))&amp;"","كود غير موجود"))</f>
        <v/>
      </c>
      <c r="I361" s="6">
        <f>IF(OR(B361&amp;""="",C361&amp;""=""),"",IF(COUNTIFS('الطلاب'!$A$6:$A$505,B361&amp;"",'الطلاب'!$D$6:$D$505,C361&amp;"")=0,"الطالب غير مسجل في المجموعة",""))</f>
        <v/>
      </c>
    </row>
    <row r="362">
      <c r="A362" s="13" t="n"/>
      <c r="B362" s="5" t="n"/>
      <c r="C362" s="5" t="n"/>
      <c r="D362" s="23" t="n"/>
      <c r="E362" s="18" t="n"/>
      <c r="F362" s="5" t="n"/>
      <c r="G362" s="5" t="n"/>
      <c r="H362" s="6">
        <f>IF(B362&amp;""="","",IFERROR(INDEX('الطلاب'!$B$6:$B$505,MATCH(B362&amp;"",'الطلاب'!$A$6:$A$505,0))&amp;"","كود غير موجود"))</f>
        <v/>
      </c>
      <c r="I362" s="6">
        <f>IF(OR(B362&amp;""="",C362&amp;""=""),"",IF(COUNTIFS('الطلاب'!$A$6:$A$505,B362&amp;"",'الطلاب'!$D$6:$D$505,C362&amp;"")=0,"الطالب غير مسجل في المجموعة",""))</f>
        <v/>
      </c>
    </row>
    <row r="363">
      <c r="A363" s="13" t="n"/>
      <c r="B363" s="5" t="n"/>
      <c r="C363" s="5" t="n"/>
      <c r="D363" s="23" t="n"/>
      <c r="E363" s="18" t="n"/>
      <c r="F363" s="5" t="n"/>
      <c r="G363" s="5" t="n"/>
      <c r="H363" s="6">
        <f>IF(B363&amp;""="","",IFERROR(INDEX('الطلاب'!$B$6:$B$505,MATCH(B363&amp;"",'الطلاب'!$A$6:$A$505,0))&amp;"","كود غير موجود"))</f>
        <v/>
      </c>
      <c r="I363" s="6">
        <f>IF(OR(B363&amp;""="",C363&amp;""=""),"",IF(COUNTIFS('الطلاب'!$A$6:$A$505,B363&amp;"",'الطلاب'!$D$6:$D$505,C363&amp;"")=0,"الطالب غير مسجل في المجموعة",""))</f>
        <v/>
      </c>
    </row>
    <row r="364">
      <c r="A364" s="13" t="n"/>
      <c r="B364" s="5" t="n"/>
      <c r="C364" s="5" t="n"/>
      <c r="D364" s="23" t="n"/>
      <c r="E364" s="18" t="n"/>
      <c r="F364" s="5" t="n"/>
      <c r="G364" s="5" t="n"/>
      <c r="H364" s="6">
        <f>IF(B364&amp;""="","",IFERROR(INDEX('الطلاب'!$B$6:$B$505,MATCH(B364&amp;"",'الطلاب'!$A$6:$A$505,0))&amp;"","كود غير موجود"))</f>
        <v/>
      </c>
      <c r="I364" s="6">
        <f>IF(OR(B364&amp;""="",C364&amp;""=""),"",IF(COUNTIFS('الطلاب'!$A$6:$A$505,B364&amp;"",'الطلاب'!$D$6:$D$505,C364&amp;"")=0,"الطالب غير مسجل في المجموعة",""))</f>
        <v/>
      </c>
    </row>
    <row r="365">
      <c r="A365" s="13" t="n"/>
      <c r="B365" s="5" t="n"/>
      <c r="C365" s="5" t="n"/>
      <c r="D365" s="23" t="n"/>
      <c r="E365" s="18" t="n"/>
      <c r="F365" s="5" t="n"/>
      <c r="G365" s="5" t="n"/>
      <c r="H365" s="6">
        <f>IF(B365&amp;""="","",IFERROR(INDEX('الطلاب'!$B$6:$B$505,MATCH(B365&amp;"",'الطلاب'!$A$6:$A$505,0))&amp;"","كود غير موجود"))</f>
        <v/>
      </c>
      <c r="I365" s="6">
        <f>IF(OR(B365&amp;""="",C365&amp;""=""),"",IF(COUNTIFS('الطلاب'!$A$6:$A$505,B365&amp;"",'الطلاب'!$D$6:$D$505,C365&amp;"")=0,"الطالب غير مسجل في المجموعة",""))</f>
        <v/>
      </c>
    </row>
    <row r="366">
      <c r="A366" s="13" t="n"/>
      <c r="B366" s="5" t="n"/>
      <c r="C366" s="5" t="n"/>
      <c r="D366" s="23" t="n"/>
      <c r="E366" s="18" t="n"/>
      <c r="F366" s="5" t="n"/>
      <c r="G366" s="5" t="n"/>
      <c r="H366" s="6">
        <f>IF(B366&amp;""="","",IFERROR(INDEX('الطلاب'!$B$6:$B$505,MATCH(B366&amp;"",'الطلاب'!$A$6:$A$505,0))&amp;"","كود غير موجود"))</f>
        <v/>
      </c>
      <c r="I366" s="6">
        <f>IF(OR(B366&amp;""="",C366&amp;""=""),"",IF(COUNTIFS('الطلاب'!$A$6:$A$505,B366&amp;"",'الطلاب'!$D$6:$D$505,C366&amp;"")=0,"الطالب غير مسجل في المجموعة",""))</f>
        <v/>
      </c>
    </row>
    <row r="367">
      <c r="A367" s="13" t="n"/>
      <c r="B367" s="5" t="n"/>
      <c r="C367" s="5" t="n"/>
      <c r="D367" s="23" t="n"/>
      <c r="E367" s="18" t="n"/>
      <c r="F367" s="5" t="n"/>
      <c r="G367" s="5" t="n"/>
      <c r="H367" s="6">
        <f>IF(B367&amp;""="","",IFERROR(INDEX('الطلاب'!$B$6:$B$505,MATCH(B367&amp;"",'الطلاب'!$A$6:$A$505,0))&amp;"","كود غير موجود"))</f>
        <v/>
      </c>
      <c r="I367" s="6">
        <f>IF(OR(B367&amp;""="",C367&amp;""=""),"",IF(COUNTIFS('الطلاب'!$A$6:$A$505,B367&amp;"",'الطلاب'!$D$6:$D$505,C367&amp;"")=0,"الطالب غير مسجل في المجموعة",""))</f>
        <v/>
      </c>
    </row>
    <row r="368">
      <c r="A368" s="13" t="n"/>
      <c r="B368" s="5" t="n"/>
      <c r="C368" s="5" t="n"/>
      <c r="D368" s="23" t="n"/>
      <c r="E368" s="18" t="n"/>
      <c r="F368" s="5" t="n"/>
      <c r="G368" s="5" t="n"/>
      <c r="H368" s="6">
        <f>IF(B368&amp;""="","",IFERROR(INDEX('الطلاب'!$B$6:$B$505,MATCH(B368&amp;"",'الطلاب'!$A$6:$A$505,0))&amp;"","كود غير موجود"))</f>
        <v/>
      </c>
      <c r="I368" s="6">
        <f>IF(OR(B368&amp;""="",C368&amp;""=""),"",IF(COUNTIFS('الطلاب'!$A$6:$A$505,B368&amp;"",'الطلاب'!$D$6:$D$505,C368&amp;"")=0,"الطالب غير مسجل في المجموعة",""))</f>
        <v/>
      </c>
    </row>
    <row r="369">
      <c r="A369" s="13" t="n"/>
      <c r="B369" s="5" t="n"/>
      <c r="C369" s="5" t="n"/>
      <c r="D369" s="23" t="n"/>
      <c r="E369" s="18" t="n"/>
      <c r="F369" s="5" t="n"/>
      <c r="G369" s="5" t="n"/>
      <c r="H369" s="6">
        <f>IF(B369&amp;""="","",IFERROR(INDEX('الطلاب'!$B$6:$B$505,MATCH(B369&amp;"",'الطلاب'!$A$6:$A$505,0))&amp;"","كود غير موجود"))</f>
        <v/>
      </c>
      <c r="I369" s="6">
        <f>IF(OR(B369&amp;""="",C369&amp;""=""),"",IF(COUNTIFS('الطلاب'!$A$6:$A$505,B369&amp;"",'الطلاب'!$D$6:$D$505,C369&amp;"")=0,"الطالب غير مسجل في المجموعة",""))</f>
        <v/>
      </c>
    </row>
    <row r="370">
      <c r="A370" s="13" t="n"/>
      <c r="B370" s="5" t="n"/>
      <c r="C370" s="5" t="n"/>
      <c r="D370" s="23" t="n"/>
      <c r="E370" s="18" t="n"/>
      <c r="F370" s="5" t="n"/>
      <c r="G370" s="5" t="n"/>
      <c r="H370" s="6">
        <f>IF(B370&amp;""="","",IFERROR(INDEX('الطلاب'!$B$6:$B$505,MATCH(B370&amp;"",'الطلاب'!$A$6:$A$505,0))&amp;"","كود غير موجود"))</f>
        <v/>
      </c>
      <c r="I370" s="6">
        <f>IF(OR(B370&amp;""="",C370&amp;""=""),"",IF(COUNTIFS('الطلاب'!$A$6:$A$505,B370&amp;"",'الطلاب'!$D$6:$D$505,C370&amp;"")=0,"الطالب غير مسجل في المجموعة",""))</f>
        <v/>
      </c>
    </row>
    <row r="371">
      <c r="A371" s="13" t="n"/>
      <c r="B371" s="5" t="n"/>
      <c r="C371" s="5" t="n"/>
      <c r="D371" s="23" t="n"/>
      <c r="E371" s="18" t="n"/>
      <c r="F371" s="5" t="n"/>
      <c r="G371" s="5" t="n"/>
      <c r="H371" s="6">
        <f>IF(B371&amp;""="","",IFERROR(INDEX('الطلاب'!$B$6:$B$505,MATCH(B371&amp;"",'الطلاب'!$A$6:$A$505,0))&amp;"","كود غير موجود"))</f>
        <v/>
      </c>
      <c r="I371" s="6">
        <f>IF(OR(B371&amp;""="",C371&amp;""=""),"",IF(COUNTIFS('الطلاب'!$A$6:$A$505,B371&amp;"",'الطلاب'!$D$6:$D$505,C371&amp;"")=0,"الطالب غير مسجل في المجموعة",""))</f>
        <v/>
      </c>
    </row>
    <row r="372">
      <c r="A372" s="13" t="n"/>
      <c r="B372" s="5" t="n"/>
      <c r="C372" s="5" t="n"/>
      <c r="D372" s="23" t="n"/>
      <c r="E372" s="18" t="n"/>
      <c r="F372" s="5" t="n"/>
      <c r="G372" s="5" t="n"/>
      <c r="H372" s="6">
        <f>IF(B372&amp;""="","",IFERROR(INDEX('الطلاب'!$B$6:$B$505,MATCH(B372&amp;"",'الطلاب'!$A$6:$A$505,0))&amp;"","كود غير موجود"))</f>
        <v/>
      </c>
      <c r="I372" s="6">
        <f>IF(OR(B372&amp;""="",C372&amp;""=""),"",IF(COUNTIFS('الطلاب'!$A$6:$A$505,B372&amp;"",'الطلاب'!$D$6:$D$505,C372&amp;"")=0,"الطالب غير مسجل في المجموعة",""))</f>
        <v/>
      </c>
    </row>
    <row r="373">
      <c r="A373" s="13" t="n"/>
      <c r="B373" s="5" t="n"/>
      <c r="C373" s="5" t="n"/>
      <c r="D373" s="23" t="n"/>
      <c r="E373" s="18" t="n"/>
      <c r="F373" s="5" t="n"/>
      <c r="G373" s="5" t="n"/>
      <c r="H373" s="6">
        <f>IF(B373&amp;""="","",IFERROR(INDEX('الطلاب'!$B$6:$B$505,MATCH(B373&amp;"",'الطلاب'!$A$6:$A$505,0))&amp;"","كود غير موجود"))</f>
        <v/>
      </c>
      <c r="I373" s="6">
        <f>IF(OR(B373&amp;""="",C373&amp;""=""),"",IF(COUNTIFS('الطلاب'!$A$6:$A$505,B373&amp;"",'الطلاب'!$D$6:$D$505,C373&amp;"")=0,"الطالب غير مسجل في المجموعة",""))</f>
        <v/>
      </c>
    </row>
    <row r="374">
      <c r="A374" s="13" t="n"/>
      <c r="B374" s="5" t="n"/>
      <c r="C374" s="5" t="n"/>
      <c r="D374" s="23" t="n"/>
      <c r="E374" s="18" t="n"/>
      <c r="F374" s="5" t="n"/>
      <c r="G374" s="5" t="n"/>
      <c r="H374" s="6">
        <f>IF(B374&amp;""="","",IFERROR(INDEX('الطلاب'!$B$6:$B$505,MATCH(B374&amp;"",'الطلاب'!$A$6:$A$505,0))&amp;"","كود غير موجود"))</f>
        <v/>
      </c>
      <c r="I374" s="6">
        <f>IF(OR(B374&amp;""="",C374&amp;""=""),"",IF(COUNTIFS('الطلاب'!$A$6:$A$505,B374&amp;"",'الطلاب'!$D$6:$D$505,C374&amp;"")=0,"الطالب غير مسجل في المجموعة",""))</f>
        <v/>
      </c>
    </row>
    <row r="375">
      <c r="A375" s="13" t="n"/>
      <c r="B375" s="5" t="n"/>
      <c r="C375" s="5" t="n"/>
      <c r="D375" s="23" t="n"/>
      <c r="E375" s="18" t="n"/>
      <c r="F375" s="5" t="n"/>
      <c r="G375" s="5" t="n"/>
      <c r="H375" s="6">
        <f>IF(B375&amp;""="","",IFERROR(INDEX('الطلاب'!$B$6:$B$505,MATCH(B375&amp;"",'الطلاب'!$A$6:$A$505,0))&amp;"","كود غير موجود"))</f>
        <v/>
      </c>
      <c r="I375" s="6">
        <f>IF(OR(B375&amp;""="",C375&amp;""=""),"",IF(COUNTIFS('الطلاب'!$A$6:$A$505,B375&amp;"",'الطلاب'!$D$6:$D$505,C375&amp;"")=0,"الطالب غير مسجل في المجموعة",""))</f>
        <v/>
      </c>
    </row>
    <row r="376">
      <c r="A376" s="13" t="n"/>
      <c r="B376" s="5" t="n"/>
      <c r="C376" s="5" t="n"/>
      <c r="D376" s="23" t="n"/>
      <c r="E376" s="18" t="n"/>
      <c r="F376" s="5" t="n"/>
      <c r="G376" s="5" t="n"/>
      <c r="H376" s="6">
        <f>IF(B376&amp;""="","",IFERROR(INDEX('الطلاب'!$B$6:$B$505,MATCH(B376&amp;"",'الطلاب'!$A$6:$A$505,0))&amp;"","كود غير موجود"))</f>
        <v/>
      </c>
      <c r="I376" s="6">
        <f>IF(OR(B376&amp;""="",C376&amp;""=""),"",IF(COUNTIFS('الطلاب'!$A$6:$A$505,B376&amp;"",'الطلاب'!$D$6:$D$505,C376&amp;"")=0,"الطالب غير مسجل في المجموعة",""))</f>
        <v/>
      </c>
    </row>
    <row r="377">
      <c r="A377" s="13" t="n"/>
      <c r="B377" s="5" t="n"/>
      <c r="C377" s="5" t="n"/>
      <c r="D377" s="23" t="n"/>
      <c r="E377" s="18" t="n"/>
      <c r="F377" s="5" t="n"/>
      <c r="G377" s="5" t="n"/>
      <c r="H377" s="6">
        <f>IF(B377&amp;""="","",IFERROR(INDEX('الطلاب'!$B$6:$B$505,MATCH(B377&amp;"",'الطلاب'!$A$6:$A$505,0))&amp;"","كود غير موجود"))</f>
        <v/>
      </c>
      <c r="I377" s="6">
        <f>IF(OR(B377&amp;""="",C377&amp;""=""),"",IF(COUNTIFS('الطلاب'!$A$6:$A$505,B377&amp;"",'الطلاب'!$D$6:$D$505,C377&amp;"")=0,"الطالب غير مسجل في المجموعة",""))</f>
        <v/>
      </c>
    </row>
    <row r="378">
      <c r="A378" s="13" t="n"/>
      <c r="B378" s="5" t="n"/>
      <c r="C378" s="5" t="n"/>
      <c r="D378" s="23" t="n"/>
      <c r="E378" s="18" t="n"/>
      <c r="F378" s="5" t="n"/>
      <c r="G378" s="5" t="n"/>
      <c r="H378" s="6">
        <f>IF(B378&amp;""="","",IFERROR(INDEX('الطلاب'!$B$6:$B$505,MATCH(B378&amp;"",'الطلاب'!$A$6:$A$505,0))&amp;"","كود غير موجود"))</f>
        <v/>
      </c>
      <c r="I378" s="6">
        <f>IF(OR(B378&amp;""="",C378&amp;""=""),"",IF(COUNTIFS('الطلاب'!$A$6:$A$505,B378&amp;"",'الطلاب'!$D$6:$D$505,C378&amp;"")=0,"الطالب غير مسجل في المجموعة",""))</f>
        <v/>
      </c>
    </row>
    <row r="379">
      <c r="A379" s="13" t="n"/>
      <c r="B379" s="5" t="n"/>
      <c r="C379" s="5" t="n"/>
      <c r="D379" s="23" t="n"/>
      <c r="E379" s="18" t="n"/>
      <c r="F379" s="5" t="n"/>
      <c r="G379" s="5" t="n"/>
      <c r="H379" s="6">
        <f>IF(B379&amp;""="","",IFERROR(INDEX('الطلاب'!$B$6:$B$505,MATCH(B379&amp;"",'الطلاب'!$A$6:$A$505,0))&amp;"","كود غير موجود"))</f>
        <v/>
      </c>
      <c r="I379" s="6">
        <f>IF(OR(B379&amp;""="",C379&amp;""=""),"",IF(COUNTIFS('الطلاب'!$A$6:$A$505,B379&amp;"",'الطلاب'!$D$6:$D$505,C379&amp;"")=0,"الطالب غير مسجل في المجموعة",""))</f>
        <v/>
      </c>
    </row>
    <row r="380">
      <c r="A380" s="13" t="n"/>
      <c r="B380" s="5" t="n"/>
      <c r="C380" s="5" t="n"/>
      <c r="D380" s="23" t="n"/>
      <c r="E380" s="18" t="n"/>
      <c r="F380" s="5" t="n"/>
      <c r="G380" s="5" t="n"/>
      <c r="H380" s="6">
        <f>IF(B380&amp;""="","",IFERROR(INDEX('الطلاب'!$B$6:$B$505,MATCH(B380&amp;"",'الطلاب'!$A$6:$A$505,0))&amp;"","كود غير موجود"))</f>
        <v/>
      </c>
      <c r="I380" s="6">
        <f>IF(OR(B380&amp;""="",C380&amp;""=""),"",IF(COUNTIFS('الطلاب'!$A$6:$A$505,B380&amp;"",'الطلاب'!$D$6:$D$505,C380&amp;"")=0,"الطالب غير مسجل في المجموعة",""))</f>
        <v/>
      </c>
    </row>
    <row r="381">
      <c r="A381" s="13" t="n"/>
      <c r="B381" s="5" t="n"/>
      <c r="C381" s="5" t="n"/>
      <c r="D381" s="23" t="n"/>
      <c r="E381" s="18" t="n"/>
      <c r="F381" s="5" t="n"/>
      <c r="G381" s="5" t="n"/>
      <c r="H381" s="6">
        <f>IF(B381&amp;""="","",IFERROR(INDEX('الطلاب'!$B$6:$B$505,MATCH(B381&amp;"",'الطلاب'!$A$6:$A$505,0))&amp;"","كود غير موجود"))</f>
        <v/>
      </c>
      <c r="I381" s="6">
        <f>IF(OR(B381&amp;""="",C381&amp;""=""),"",IF(COUNTIFS('الطلاب'!$A$6:$A$505,B381&amp;"",'الطلاب'!$D$6:$D$505,C381&amp;"")=0,"الطالب غير مسجل في المجموعة",""))</f>
        <v/>
      </c>
    </row>
    <row r="382">
      <c r="A382" s="13" t="n"/>
      <c r="B382" s="5" t="n"/>
      <c r="C382" s="5" t="n"/>
      <c r="D382" s="23" t="n"/>
      <c r="E382" s="18" t="n"/>
      <c r="F382" s="5" t="n"/>
      <c r="G382" s="5" t="n"/>
      <c r="H382" s="6">
        <f>IF(B382&amp;""="","",IFERROR(INDEX('الطلاب'!$B$6:$B$505,MATCH(B382&amp;"",'الطلاب'!$A$6:$A$505,0))&amp;"","كود غير موجود"))</f>
        <v/>
      </c>
      <c r="I382" s="6">
        <f>IF(OR(B382&amp;""="",C382&amp;""=""),"",IF(COUNTIFS('الطلاب'!$A$6:$A$505,B382&amp;"",'الطلاب'!$D$6:$D$505,C382&amp;"")=0,"الطالب غير مسجل في المجموعة",""))</f>
        <v/>
      </c>
    </row>
    <row r="383">
      <c r="A383" s="13" t="n"/>
      <c r="B383" s="5" t="n"/>
      <c r="C383" s="5" t="n"/>
      <c r="D383" s="23" t="n"/>
      <c r="E383" s="18" t="n"/>
      <c r="F383" s="5" t="n"/>
      <c r="G383" s="5" t="n"/>
      <c r="H383" s="6">
        <f>IF(B383&amp;""="","",IFERROR(INDEX('الطلاب'!$B$6:$B$505,MATCH(B383&amp;"",'الطلاب'!$A$6:$A$505,0))&amp;"","كود غير موجود"))</f>
        <v/>
      </c>
      <c r="I383" s="6">
        <f>IF(OR(B383&amp;""="",C383&amp;""=""),"",IF(COUNTIFS('الطلاب'!$A$6:$A$505,B383&amp;"",'الطلاب'!$D$6:$D$505,C383&amp;"")=0,"الطالب غير مسجل في المجموعة",""))</f>
        <v/>
      </c>
    </row>
    <row r="384">
      <c r="A384" s="13" t="n"/>
      <c r="B384" s="5" t="n"/>
      <c r="C384" s="5" t="n"/>
      <c r="D384" s="23" t="n"/>
      <c r="E384" s="18" t="n"/>
      <c r="F384" s="5" t="n"/>
      <c r="G384" s="5" t="n"/>
      <c r="H384" s="6">
        <f>IF(B384&amp;""="","",IFERROR(INDEX('الطلاب'!$B$6:$B$505,MATCH(B384&amp;"",'الطلاب'!$A$6:$A$505,0))&amp;"","كود غير موجود"))</f>
        <v/>
      </c>
      <c r="I384" s="6">
        <f>IF(OR(B384&amp;""="",C384&amp;""=""),"",IF(COUNTIFS('الطلاب'!$A$6:$A$505,B384&amp;"",'الطلاب'!$D$6:$D$505,C384&amp;"")=0,"الطالب غير مسجل في المجموعة",""))</f>
        <v/>
      </c>
    </row>
    <row r="385">
      <c r="A385" s="13" t="n"/>
      <c r="B385" s="5" t="n"/>
      <c r="C385" s="5" t="n"/>
      <c r="D385" s="23" t="n"/>
      <c r="E385" s="18" t="n"/>
      <c r="F385" s="5" t="n"/>
      <c r="G385" s="5" t="n"/>
      <c r="H385" s="6">
        <f>IF(B385&amp;""="","",IFERROR(INDEX('الطلاب'!$B$6:$B$505,MATCH(B385&amp;"",'الطلاب'!$A$6:$A$505,0))&amp;"","كود غير موجود"))</f>
        <v/>
      </c>
      <c r="I385" s="6">
        <f>IF(OR(B385&amp;""="",C385&amp;""=""),"",IF(COUNTIFS('الطلاب'!$A$6:$A$505,B385&amp;"",'الطلاب'!$D$6:$D$505,C385&amp;"")=0,"الطالب غير مسجل في المجموعة",""))</f>
        <v/>
      </c>
    </row>
    <row r="386">
      <c r="A386" s="13" t="n"/>
      <c r="B386" s="5" t="n"/>
      <c r="C386" s="5" t="n"/>
      <c r="D386" s="23" t="n"/>
      <c r="E386" s="18" t="n"/>
      <c r="F386" s="5" t="n"/>
      <c r="G386" s="5" t="n"/>
      <c r="H386" s="6">
        <f>IF(B386&amp;""="","",IFERROR(INDEX('الطلاب'!$B$6:$B$505,MATCH(B386&amp;"",'الطلاب'!$A$6:$A$505,0))&amp;"","كود غير موجود"))</f>
        <v/>
      </c>
      <c r="I386" s="6">
        <f>IF(OR(B386&amp;""="",C386&amp;""=""),"",IF(COUNTIFS('الطلاب'!$A$6:$A$505,B386&amp;"",'الطلاب'!$D$6:$D$505,C386&amp;"")=0,"الطالب غير مسجل في المجموعة",""))</f>
        <v/>
      </c>
    </row>
    <row r="387">
      <c r="A387" s="13" t="n"/>
      <c r="B387" s="5" t="n"/>
      <c r="C387" s="5" t="n"/>
      <c r="D387" s="23" t="n"/>
      <c r="E387" s="18" t="n"/>
      <c r="F387" s="5" t="n"/>
      <c r="G387" s="5" t="n"/>
      <c r="H387" s="6">
        <f>IF(B387&amp;""="","",IFERROR(INDEX('الطلاب'!$B$6:$B$505,MATCH(B387&amp;"",'الطلاب'!$A$6:$A$505,0))&amp;"","كود غير موجود"))</f>
        <v/>
      </c>
      <c r="I387" s="6">
        <f>IF(OR(B387&amp;""="",C387&amp;""=""),"",IF(COUNTIFS('الطلاب'!$A$6:$A$505,B387&amp;"",'الطلاب'!$D$6:$D$505,C387&amp;"")=0,"الطالب غير مسجل في المجموعة",""))</f>
        <v/>
      </c>
    </row>
    <row r="388">
      <c r="A388" s="13" t="n"/>
      <c r="B388" s="5" t="n"/>
      <c r="C388" s="5" t="n"/>
      <c r="D388" s="23" t="n"/>
      <c r="E388" s="18" t="n"/>
      <c r="F388" s="5" t="n"/>
      <c r="G388" s="5" t="n"/>
      <c r="H388" s="6">
        <f>IF(B388&amp;""="","",IFERROR(INDEX('الطلاب'!$B$6:$B$505,MATCH(B388&amp;"",'الطلاب'!$A$6:$A$505,0))&amp;"","كود غير موجود"))</f>
        <v/>
      </c>
      <c r="I388" s="6">
        <f>IF(OR(B388&amp;""="",C388&amp;""=""),"",IF(COUNTIFS('الطلاب'!$A$6:$A$505,B388&amp;"",'الطلاب'!$D$6:$D$505,C388&amp;"")=0,"الطالب غير مسجل في المجموعة",""))</f>
        <v/>
      </c>
    </row>
    <row r="389">
      <c r="A389" s="13" t="n"/>
      <c r="B389" s="5" t="n"/>
      <c r="C389" s="5" t="n"/>
      <c r="D389" s="23" t="n"/>
      <c r="E389" s="18" t="n"/>
      <c r="F389" s="5" t="n"/>
      <c r="G389" s="5" t="n"/>
      <c r="H389" s="6">
        <f>IF(B389&amp;""="","",IFERROR(INDEX('الطلاب'!$B$6:$B$505,MATCH(B389&amp;"",'الطلاب'!$A$6:$A$505,0))&amp;"","كود غير موجود"))</f>
        <v/>
      </c>
      <c r="I389" s="6">
        <f>IF(OR(B389&amp;""="",C389&amp;""=""),"",IF(COUNTIFS('الطلاب'!$A$6:$A$505,B389&amp;"",'الطلاب'!$D$6:$D$505,C389&amp;"")=0,"الطالب غير مسجل في المجموعة",""))</f>
        <v/>
      </c>
    </row>
    <row r="390">
      <c r="A390" s="13" t="n"/>
      <c r="B390" s="5" t="n"/>
      <c r="C390" s="5" t="n"/>
      <c r="D390" s="23" t="n"/>
      <c r="E390" s="18" t="n"/>
      <c r="F390" s="5" t="n"/>
      <c r="G390" s="5" t="n"/>
      <c r="H390" s="6">
        <f>IF(B390&amp;""="","",IFERROR(INDEX('الطلاب'!$B$6:$B$505,MATCH(B390&amp;"",'الطلاب'!$A$6:$A$505,0))&amp;"","كود غير موجود"))</f>
        <v/>
      </c>
      <c r="I390" s="6">
        <f>IF(OR(B390&amp;""="",C390&amp;""=""),"",IF(COUNTIFS('الطلاب'!$A$6:$A$505,B390&amp;"",'الطلاب'!$D$6:$D$505,C390&amp;"")=0,"الطالب غير مسجل في المجموعة",""))</f>
        <v/>
      </c>
    </row>
    <row r="391">
      <c r="A391" s="13" t="n"/>
      <c r="B391" s="5" t="n"/>
      <c r="C391" s="5" t="n"/>
      <c r="D391" s="23" t="n"/>
      <c r="E391" s="18" t="n"/>
      <c r="F391" s="5" t="n"/>
      <c r="G391" s="5" t="n"/>
      <c r="H391" s="6">
        <f>IF(B391&amp;""="","",IFERROR(INDEX('الطلاب'!$B$6:$B$505,MATCH(B391&amp;"",'الطلاب'!$A$6:$A$505,0))&amp;"","كود غير موجود"))</f>
        <v/>
      </c>
      <c r="I391" s="6">
        <f>IF(OR(B391&amp;""="",C391&amp;""=""),"",IF(COUNTIFS('الطلاب'!$A$6:$A$505,B391&amp;"",'الطلاب'!$D$6:$D$505,C391&amp;"")=0,"الطالب غير مسجل في المجموعة",""))</f>
        <v/>
      </c>
    </row>
    <row r="392">
      <c r="A392" s="13" t="n"/>
      <c r="B392" s="5" t="n"/>
      <c r="C392" s="5" t="n"/>
      <c r="D392" s="23" t="n"/>
      <c r="E392" s="18" t="n"/>
      <c r="F392" s="5" t="n"/>
      <c r="G392" s="5" t="n"/>
      <c r="H392" s="6">
        <f>IF(B392&amp;""="","",IFERROR(INDEX('الطلاب'!$B$6:$B$505,MATCH(B392&amp;"",'الطلاب'!$A$6:$A$505,0))&amp;"","كود غير موجود"))</f>
        <v/>
      </c>
      <c r="I392" s="6">
        <f>IF(OR(B392&amp;""="",C392&amp;""=""),"",IF(COUNTIFS('الطلاب'!$A$6:$A$505,B392&amp;"",'الطلاب'!$D$6:$D$505,C392&amp;"")=0,"الطالب غير مسجل في المجموعة",""))</f>
        <v/>
      </c>
    </row>
    <row r="393">
      <c r="A393" s="13" t="n"/>
      <c r="B393" s="5" t="n"/>
      <c r="C393" s="5" t="n"/>
      <c r="D393" s="23" t="n"/>
      <c r="E393" s="18" t="n"/>
      <c r="F393" s="5" t="n"/>
      <c r="G393" s="5" t="n"/>
      <c r="H393" s="6">
        <f>IF(B393&amp;""="","",IFERROR(INDEX('الطلاب'!$B$6:$B$505,MATCH(B393&amp;"",'الطلاب'!$A$6:$A$505,0))&amp;"","كود غير موجود"))</f>
        <v/>
      </c>
      <c r="I393" s="6">
        <f>IF(OR(B393&amp;""="",C393&amp;""=""),"",IF(COUNTIFS('الطلاب'!$A$6:$A$505,B393&amp;"",'الطلاب'!$D$6:$D$505,C393&amp;"")=0,"الطالب غير مسجل في المجموعة",""))</f>
        <v/>
      </c>
    </row>
    <row r="394">
      <c r="A394" s="13" t="n"/>
      <c r="B394" s="5" t="n"/>
      <c r="C394" s="5" t="n"/>
      <c r="D394" s="23" t="n"/>
      <c r="E394" s="18" t="n"/>
      <c r="F394" s="5" t="n"/>
      <c r="G394" s="5" t="n"/>
      <c r="H394" s="6">
        <f>IF(B394&amp;""="","",IFERROR(INDEX('الطلاب'!$B$6:$B$505,MATCH(B394&amp;"",'الطلاب'!$A$6:$A$505,0))&amp;"","كود غير موجود"))</f>
        <v/>
      </c>
      <c r="I394" s="6">
        <f>IF(OR(B394&amp;""="",C394&amp;""=""),"",IF(COUNTIFS('الطلاب'!$A$6:$A$505,B394&amp;"",'الطلاب'!$D$6:$D$505,C394&amp;"")=0,"الطالب غير مسجل في المجموعة",""))</f>
        <v/>
      </c>
    </row>
    <row r="395">
      <c r="A395" s="13" t="n"/>
      <c r="B395" s="5" t="n"/>
      <c r="C395" s="5" t="n"/>
      <c r="D395" s="23" t="n"/>
      <c r="E395" s="18" t="n"/>
      <c r="F395" s="5" t="n"/>
      <c r="G395" s="5" t="n"/>
      <c r="H395" s="6">
        <f>IF(B395&amp;""="","",IFERROR(INDEX('الطلاب'!$B$6:$B$505,MATCH(B395&amp;"",'الطلاب'!$A$6:$A$505,0))&amp;"","كود غير موجود"))</f>
        <v/>
      </c>
      <c r="I395" s="6">
        <f>IF(OR(B395&amp;""="",C395&amp;""=""),"",IF(COUNTIFS('الطلاب'!$A$6:$A$505,B395&amp;"",'الطلاب'!$D$6:$D$505,C395&amp;"")=0,"الطالب غير مسجل في المجموعة",""))</f>
        <v/>
      </c>
    </row>
    <row r="396">
      <c r="A396" s="13" t="n"/>
      <c r="B396" s="5" t="n"/>
      <c r="C396" s="5" t="n"/>
      <c r="D396" s="23" t="n"/>
      <c r="E396" s="18" t="n"/>
      <c r="F396" s="5" t="n"/>
      <c r="G396" s="5" t="n"/>
      <c r="H396" s="6">
        <f>IF(B396&amp;""="","",IFERROR(INDEX('الطلاب'!$B$6:$B$505,MATCH(B396&amp;"",'الطلاب'!$A$6:$A$505,0))&amp;"","كود غير موجود"))</f>
        <v/>
      </c>
      <c r="I396" s="6">
        <f>IF(OR(B396&amp;""="",C396&amp;""=""),"",IF(COUNTIFS('الطلاب'!$A$6:$A$505,B396&amp;"",'الطلاب'!$D$6:$D$505,C396&amp;"")=0,"الطالب غير مسجل في المجموعة",""))</f>
        <v/>
      </c>
    </row>
    <row r="397">
      <c r="A397" s="13" t="n"/>
      <c r="B397" s="5" t="n"/>
      <c r="C397" s="5" t="n"/>
      <c r="D397" s="23" t="n"/>
      <c r="E397" s="18" t="n"/>
      <c r="F397" s="5" t="n"/>
      <c r="G397" s="5" t="n"/>
      <c r="H397" s="6">
        <f>IF(B397&amp;""="","",IFERROR(INDEX('الطلاب'!$B$6:$B$505,MATCH(B397&amp;"",'الطلاب'!$A$6:$A$505,0))&amp;"","كود غير موجود"))</f>
        <v/>
      </c>
      <c r="I397" s="6">
        <f>IF(OR(B397&amp;""="",C397&amp;""=""),"",IF(COUNTIFS('الطلاب'!$A$6:$A$505,B397&amp;"",'الطلاب'!$D$6:$D$505,C397&amp;"")=0,"الطالب غير مسجل في المجموعة",""))</f>
        <v/>
      </c>
    </row>
    <row r="398">
      <c r="A398" s="13" t="n"/>
      <c r="B398" s="5" t="n"/>
      <c r="C398" s="5" t="n"/>
      <c r="D398" s="23" t="n"/>
      <c r="E398" s="18" t="n"/>
      <c r="F398" s="5" t="n"/>
      <c r="G398" s="5" t="n"/>
      <c r="H398" s="6">
        <f>IF(B398&amp;""="","",IFERROR(INDEX('الطلاب'!$B$6:$B$505,MATCH(B398&amp;"",'الطلاب'!$A$6:$A$505,0))&amp;"","كود غير موجود"))</f>
        <v/>
      </c>
      <c r="I398" s="6">
        <f>IF(OR(B398&amp;""="",C398&amp;""=""),"",IF(COUNTIFS('الطلاب'!$A$6:$A$505,B398&amp;"",'الطلاب'!$D$6:$D$505,C398&amp;"")=0,"الطالب غير مسجل في المجموعة",""))</f>
        <v/>
      </c>
    </row>
    <row r="399">
      <c r="A399" s="13" t="n"/>
      <c r="B399" s="5" t="n"/>
      <c r="C399" s="5" t="n"/>
      <c r="D399" s="23" t="n"/>
      <c r="E399" s="18" t="n"/>
      <c r="F399" s="5" t="n"/>
      <c r="G399" s="5" t="n"/>
      <c r="H399" s="6">
        <f>IF(B399&amp;""="","",IFERROR(INDEX('الطلاب'!$B$6:$B$505,MATCH(B399&amp;"",'الطلاب'!$A$6:$A$505,0))&amp;"","كود غير موجود"))</f>
        <v/>
      </c>
      <c r="I399" s="6">
        <f>IF(OR(B399&amp;""="",C399&amp;""=""),"",IF(COUNTIFS('الطلاب'!$A$6:$A$505,B399&amp;"",'الطلاب'!$D$6:$D$505,C399&amp;"")=0,"الطالب غير مسجل في المجموعة",""))</f>
        <v/>
      </c>
    </row>
    <row r="400">
      <c r="A400" s="13" t="n"/>
      <c r="B400" s="5" t="n"/>
      <c r="C400" s="5" t="n"/>
      <c r="D400" s="23" t="n"/>
      <c r="E400" s="18" t="n"/>
      <c r="F400" s="5" t="n"/>
      <c r="G400" s="5" t="n"/>
      <c r="H400" s="6">
        <f>IF(B400&amp;""="","",IFERROR(INDEX('الطلاب'!$B$6:$B$505,MATCH(B400&amp;"",'الطلاب'!$A$6:$A$505,0))&amp;"","كود غير موجود"))</f>
        <v/>
      </c>
      <c r="I400" s="6">
        <f>IF(OR(B400&amp;""="",C400&amp;""=""),"",IF(COUNTIFS('الطلاب'!$A$6:$A$505,B400&amp;"",'الطلاب'!$D$6:$D$505,C400&amp;"")=0,"الطالب غير مسجل في المجموعة",""))</f>
        <v/>
      </c>
    </row>
    <row r="401">
      <c r="A401" s="13" t="n"/>
      <c r="B401" s="5" t="n"/>
      <c r="C401" s="5" t="n"/>
      <c r="D401" s="23" t="n"/>
      <c r="E401" s="18" t="n"/>
      <c r="F401" s="5" t="n"/>
      <c r="G401" s="5" t="n"/>
      <c r="H401" s="6">
        <f>IF(B401&amp;""="","",IFERROR(INDEX('الطلاب'!$B$6:$B$505,MATCH(B401&amp;"",'الطلاب'!$A$6:$A$505,0))&amp;"","كود غير موجود"))</f>
        <v/>
      </c>
      <c r="I401" s="6">
        <f>IF(OR(B401&amp;""="",C401&amp;""=""),"",IF(COUNTIFS('الطلاب'!$A$6:$A$505,B401&amp;"",'الطلاب'!$D$6:$D$505,C401&amp;"")=0,"الطالب غير مسجل في المجموعة",""))</f>
        <v/>
      </c>
    </row>
    <row r="402">
      <c r="A402" s="13" t="n"/>
      <c r="B402" s="5" t="n"/>
      <c r="C402" s="5" t="n"/>
      <c r="D402" s="23" t="n"/>
      <c r="E402" s="18" t="n"/>
      <c r="F402" s="5" t="n"/>
      <c r="G402" s="5" t="n"/>
      <c r="H402" s="6">
        <f>IF(B402&amp;""="","",IFERROR(INDEX('الطلاب'!$B$6:$B$505,MATCH(B402&amp;"",'الطلاب'!$A$6:$A$505,0))&amp;"","كود غير موجود"))</f>
        <v/>
      </c>
      <c r="I402" s="6">
        <f>IF(OR(B402&amp;""="",C402&amp;""=""),"",IF(COUNTIFS('الطلاب'!$A$6:$A$505,B402&amp;"",'الطلاب'!$D$6:$D$505,C402&amp;"")=0,"الطالب غير مسجل في المجموعة",""))</f>
        <v/>
      </c>
    </row>
    <row r="403">
      <c r="A403" s="13" t="n"/>
      <c r="B403" s="5" t="n"/>
      <c r="C403" s="5" t="n"/>
      <c r="D403" s="23" t="n"/>
      <c r="E403" s="18" t="n"/>
      <c r="F403" s="5" t="n"/>
      <c r="G403" s="5" t="n"/>
      <c r="H403" s="6">
        <f>IF(B403&amp;""="","",IFERROR(INDEX('الطلاب'!$B$6:$B$505,MATCH(B403&amp;"",'الطلاب'!$A$6:$A$505,0))&amp;"","كود غير موجود"))</f>
        <v/>
      </c>
      <c r="I403" s="6">
        <f>IF(OR(B403&amp;""="",C403&amp;""=""),"",IF(COUNTIFS('الطلاب'!$A$6:$A$505,B403&amp;"",'الطلاب'!$D$6:$D$505,C403&amp;"")=0,"الطالب غير مسجل في المجموعة",""))</f>
        <v/>
      </c>
    </row>
    <row r="404">
      <c r="A404" s="13" t="n"/>
      <c r="B404" s="5" t="n"/>
      <c r="C404" s="5" t="n"/>
      <c r="D404" s="23" t="n"/>
      <c r="E404" s="18" t="n"/>
      <c r="F404" s="5" t="n"/>
      <c r="G404" s="5" t="n"/>
      <c r="H404" s="6">
        <f>IF(B404&amp;""="","",IFERROR(INDEX('الطلاب'!$B$6:$B$505,MATCH(B404&amp;"",'الطلاب'!$A$6:$A$505,0))&amp;"","كود غير موجود"))</f>
        <v/>
      </c>
      <c r="I404" s="6">
        <f>IF(OR(B404&amp;""="",C404&amp;""=""),"",IF(COUNTIFS('الطلاب'!$A$6:$A$505,B404&amp;"",'الطلاب'!$D$6:$D$505,C404&amp;"")=0,"الطالب غير مسجل في المجموعة",""))</f>
        <v/>
      </c>
    </row>
    <row r="405">
      <c r="A405" s="13" t="n"/>
      <c r="B405" s="5" t="n"/>
      <c r="C405" s="5" t="n"/>
      <c r="D405" s="23" t="n"/>
      <c r="E405" s="18" t="n"/>
      <c r="F405" s="5" t="n"/>
      <c r="G405" s="5" t="n"/>
      <c r="H405" s="6">
        <f>IF(B405&amp;""="","",IFERROR(INDEX('الطلاب'!$B$6:$B$505,MATCH(B405&amp;"",'الطلاب'!$A$6:$A$505,0))&amp;"","كود غير موجود"))</f>
        <v/>
      </c>
      <c r="I405" s="6">
        <f>IF(OR(B405&amp;""="",C405&amp;""=""),"",IF(COUNTIFS('الطلاب'!$A$6:$A$505,B405&amp;"",'الطلاب'!$D$6:$D$505,C405&amp;"")=0,"الطالب غير مسجل في المجموعة",""))</f>
        <v/>
      </c>
    </row>
    <row r="406">
      <c r="A406" s="13" t="n"/>
      <c r="B406" s="5" t="n"/>
      <c r="C406" s="5" t="n"/>
      <c r="D406" s="23" t="n"/>
      <c r="E406" s="18" t="n"/>
      <c r="F406" s="5" t="n"/>
      <c r="G406" s="5" t="n"/>
      <c r="H406" s="6">
        <f>IF(B406&amp;""="","",IFERROR(INDEX('الطلاب'!$B$6:$B$505,MATCH(B406&amp;"",'الطلاب'!$A$6:$A$505,0))&amp;"","كود غير موجود"))</f>
        <v/>
      </c>
      <c r="I406" s="6">
        <f>IF(OR(B406&amp;""="",C406&amp;""=""),"",IF(COUNTIFS('الطلاب'!$A$6:$A$505,B406&amp;"",'الطلاب'!$D$6:$D$505,C406&amp;"")=0,"الطالب غير مسجل في المجموعة",""))</f>
        <v/>
      </c>
    </row>
    <row r="407">
      <c r="A407" s="13" t="n"/>
      <c r="B407" s="5" t="n"/>
      <c r="C407" s="5" t="n"/>
      <c r="D407" s="23" t="n"/>
      <c r="E407" s="18" t="n"/>
      <c r="F407" s="5" t="n"/>
      <c r="G407" s="5" t="n"/>
      <c r="H407" s="6">
        <f>IF(B407&amp;""="","",IFERROR(INDEX('الطلاب'!$B$6:$B$505,MATCH(B407&amp;"",'الطلاب'!$A$6:$A$505,0))&amp;"","كود غير موجود"))</f>
        <v/>
      </c>
      <c r="I407" s="6">
        <f>IF(OR(B407&amp;""="",C407&amp;""=""),"",IF(COUNTIFS('الطلاب'!$A$6:$A$505,B407&amp;"",'الطلاب'!$D$6:$D$505,C407&amp;"")=0,"الطالب غير مسجل في المجموعة",""))</f>
        <v/>
      </c>
    </row>
    <row r="408">
      <c r="A408" s="13" t="n"/>
      <c r="B408" s="5" t="n"/>
      <c r="C408" s="5" t="n"/>
      <c r="D408" s="23" t="n"/>
      <c r="E408" s="18" t="n"/>
      <c r="F408" s="5" t="n"/>
      <c r="G408" s="5" t="n"/>
      <c r="H408" s="6">
        <f>IF(B408&amp;""="","",IFERROR(INDEX('الطلاب'!$B$6:$B$505,MATCH(B408&amp;"",'الطلاب'!$A$6:$A$505,0))&amp;"","كود غير موجود"))</f>
        <v/>
      </c>
      <c r="I408" s="6">
        <f>IF(OR(B408&amp;""="",C408&amp;""=""),"",IF(COUNTIFS('الطلاب'!$A$6:$A$505,B408&amp;"",'الطلاب'!$D$6:$D$505,C408&amp;"")=0,"الطالب غير مسجل في المجموعة",""))</f>
        <v/>
      </c>
    </row>
    <row r="409">
      <c r="A409" s="13" t="n"/>
      <c r="B409" s="5" t="n"/>
      <c r="C409" s="5" t="n"/>
      <c r="D409" s="23" t="n"/>
      <c r="E409" s="18" t="n"/>
      <c r="F409" s="5" t="n"/>
      <c r="G409" s="5" t="n"/>
      <c r="H409" s="6">
        <f>IF(B409&amp;""="","",IFERROR(INDEX('الطلاب'!$B$6:$B$505,MATCH(B409&amp;"",'الطلاب'!$A$6:$A$505,0))&amp;"","كود غير موجود"))</f>
        <v/>
      </c>
      <c r="I409" s="6">
        <f>IF(OR(B409&amp;""="",C409&amp;""=""),"",IF(COUNTIFS('الطلاب'!$A$6:$A$505,B409&amp;"",'الطلاب'!$D$6:$D$505,C409&amp;"")=0,"الطالب غير مسجل في المجموعة",""))</f>
        <v/>
      </c>
    </row>
    <row r="410">
      <c r="A410" s="13" t="n"/>
      <c r="B410" s="5" t="n"/>
      <c r="C410" s="5" t="n"/>
      <c r="D410" s="23" t="n"/>
      <c r="E410" s="18" t="n"/>
      <c r="F410" s="5" t="n"/>
      <c r="G410" s="5" t="n"/>
      <c r="H410" s="6">
        <f>IF(B410&amp;""="","",IFERROR(INDEX('الطلاب'!$B$6:$B$505,MATCH(B410&amp;"",'الطلاب'!$A$6:$A$505,0))&amp;"","كود غير موجود"))</f>
        <v/>
      </c>
      <c r="I410" s="6">
        <f>IF(OR(B410&amp;""="",C410&amp;""=""),"",IF(COUNTIFS('الطلاب'!$A$6:$A$505,B410&amp;"",'الطلاب'!$D$6:$D$505,C410&amp;"")=0,"الطالب غير مسجل في المجموعة",""))</f>
        <v/>
      </c>
    </row>
    <row r="411">
      <c r="A411" s="13" t="n"/>
      <c r="B411" s="5" t="n"/>
      <c r="C411" s="5" t="n"/>
      <c r="D411" s="23" t="n"/>
      <c r="E411" s="18" t="n"/>
      <c r="F411" s="5" t="n"/>
      <c r="G411" s="5" t="n"/>
      <c r="H411" s="6">
        <f>IF(B411&amp;""="","",IFERROR(INDEX('الطلاب'!$B$6:$B$505,MATCH(B411&amp;"",'الطلاب'!$A$6:$A$505,0))&amp;"","كود غير موجود"))</f>
        <v/>
      </c>
      <c r="I411" s="6">
        <f>IF(OR(B411&amp;""="",C411&amp;""=""),"",IF(COUNTIFS('الطلاب'!$A$6:$A$505,B411&amp;"",'الطلاب'!$D$6:$D$505,C411&amp;"")=0,"الطالب غير مسجل في المجموعة",""))</f>
        <v/>
      </c>
    </row>
    <row r="412">
      <c r="A412" s="13" t="n"/>
      <c r="B412" s="5" t="n"/>
      <c r="C412" s="5" t="n"/>
      <c r="D412" s="23" t="n"/>
      <c r="E412" s="18" t="n"/>
      <c r="F412" s="5" t="n"/>
      <c r="G412" s="5" t="n"/>
      <c r="H412" s="6">
        <f>IF(B412&amp;""="","",IFERROR(INDEX('الطلاب'!$B$6:$B$505,MATCH(B412&amp;"",'الطلاب'!$A$6:$A$505,0))&amp;"","كود غير موجود"))</f>
        <v/>
      </c>
      <c r="I412" s="6">
        <f>IF(OR(B412&amp;""="",C412&amp;""=""),"",IF(COUNTIFS('الطلاب'!$A$6:$A$505,B412&amp;"",'الطلاب'!$D$6:$D$505,C412&amp;"")=0,"الطالب غير مسجل في المجموعة",""))</f>
        <v/>
      </c>
    </row>
    <row r="413">
      <c r="A413" s="13" t="n"/>
      <c r="B413" s="5" t="n"/>
      <c r="C413" s="5" t="n"/>
      <c r="D413" s="23" t="n"/>
      <c r="E413" s="18" t="n"/>
      <c r="F413" s="5" t="n"/>
      <c r="G413" s="5" t="n"/>
      <c r="H413" s="6">
        <f>IF(B413&amp;""="","",IFERROR(INDEX('الطلاب'!$B$6:$B$505,MATCH(B413&amp;"",'الطلاب'!$A$6:$A$505,0))&amp;"","كود غير موجود"))</f>
        <v/>
      </c>
      <c r="I413" s="6">
        <f>IF(OR(B413&amp;""="",C413&amp;""=""),"",IF(COUNTIFS('الطلاب'!$A$6:$A$505,B413&amp;"",'الطلاب'!$D$6:$D$505,C413&amp;"")=0,"الطالب غير مسجل في المجموعة",""))</f>
        <v/>
      </c>
    </row>
    <row r="414">
      <c r="A414" s="13" t="n"/>
      <c r="B414" s="5" t="n"/>
      <c r="C414" s="5" t="n"/>
      <c r="D414" s="23" t="n"/>
      <c r="E414" s="18" t="n"/>
      <c r="F414" s="5" t="n"/>
      <c r="G414" s="5" t="n"/>
      <c r="H414" s="6">
        <f>IF(B414&amp;""="","",IFERROR(INDEX('الطلاب'!$B$6:$B$505,MATCH(B414&amp;"",'الطلاب'!$A$6:$A$505,0))&amp;"","كود غير موجود"))</f>
        <v/>
      </c>
      <c r="I414" s="6">
        <f>IF(OR(B414&amp;""="",C414&amp;""=""),"",IF(COUNTIFS('الطلاب'!$A$6:$A$505,B414&amp;"",'الطلاب'!$D$6:$D$505,C414&amp;"")=0,"الطالب غير مسجل في المجموعة",""))</f>
        <v/>
      </c>
    </row>
    <row r="415">
      <c r="A415" s="13" t="n"/>
      <c r="B415" s="5" t="n"/>
      <c r="C415" s="5" t="n"/>
      <c r="D415" s="23" t="n"/>
      <c r="E415" s="18" t="n"/>
      <c r="F415" s="5" t="n"/>
      <c r="G415" s="5" t="n"/>
      <c r="H415" s="6">
        <f>IF(B415&amp;""="","",IFERROR(INDEX('الطلاب'!$B$6:$B$505,MATCH(B415&amp;"",'الطلاب'!$A$6:$A$505,0))&amp;"","كود غير موجود"))</f>
        <v/>
      </c>
      <c r="I415" s="6">
        <f>IF(OR(B415&amp;""="",C415&amp;""=""),"",IF(COUNTIFS('الطلاب'!$A$6:$A$505,B415&amp;"",'الطلاب'!$D$6:$D$505,C415&amp;"")=0,"الطالب غير مسجل في المجموعة",""))</f>
        <v/>
      </c>
    </row>
    <row r="416">
      <c r="A416" s="13" t="n"/>
      <c r="B416" s="5" t="n"/>
      <c r="C416" s="5" t="n"/>
      <c r="D416" s="23" t="n"/>
      <c r="E416" s="18" t="n"/>
      <c r="F416" s="5" t="n"/>
      <c r="G416" s="5" t="n"/>
      <c r="H416" s="6">
        <f>IF(B416&amp;""="","",IFERROR(INDEX('الطلاب'!$B$6:$B$505,MATCH(B416&amp;"",'الطلاب'!$A$6:$A$505,0))&amp;"","كود غير موجود"))</f>
        <v/>
      </c>
      <c r="I416" s="6">
        <f>IF(OR(B416&amp;""="",C416&amp;""=""),"",IF(COUNTIFS('الطلاب'!$A$6:$A$505,B416&amp;"",'الطلاب'!$D$6:$D$505,C416&amp;"")=0,"الطالب غير مسجل في المجموعة",""))</f>
        <v/>
      </c>
    </row>
    <row r="417">
      <c r="A417" s="13" t="n"/>
      <c r="B417" s="5" t="n"/>
      <c r="C417" s="5" t="n"/>
      <c r="D417" s="23" t="n"/>
      <c r="E417" s="18" t="n"/>
      <c r="F417" s="5" t="n"/>
      <c r="G417" s="5" t="n"/>
      <c r="H417" s="6">
        <f>IF(B417&amp;""="","",IFERROR(INDEX('الطلاب'!$B$6:$B$505,MATCH(B417&amp;"",'الطلاب'!$A$6:$A$505,0))&amp;"","كود غير موجود"))</f>
        <v/>
      </c>
      <c r="I417" s="6">
        <f>IF(OR(B417&amp;""="",C417&amp;""=""),"",IF(COUNTIFS('الطلاب'!$A$6:$A$505,B417&amp;"",'الطلاب'!$D$6:$D$505,C417&amp;"")=0,"الطالب غير مسجل في المجموعة",""))</f>
        <v/>
      </c>
    </row>
    <row r="418">
      <c r="A418" s="13" t="n"/>
      <c r="B418" s="5" t="n"/>
      <c r="C418" s="5" t="n"/>
      <c r="D418" s="23" t="n"/>
      <c r="E418" s="18" t="n"/>
      <c r="F418" s="5" t="n"/>
      <c r="G418" s="5" t="n"/>
      <c r="H418" s="6">
        <f>IF(B418&amp;""="","",IFERROR(INDEX('الطلاب'!$B$6:$B$505,MATCH(B418&amp;"",'الطلاب'!$A$6:$A$505,0))&amp;"","كود غير موجود"))</f>
        <v/>
      </c>
      <c r="I418" s="6">
        <f>IF(OR(B418&amp;""="",C418&amp;""=""),"",IF(COUNTIFS('الطلاب'!$A$6:$A$505,B418&amp;"",'الطلاب'!$D$6:$D$505,C418&amp;"")=0,"الطالب غير مسجل في المجموعة",""))</f>
        <v/>
      </c>
    </row>
    <row r="419">
      <c r="A419" s="13" t="n"/>
      <c r="B419" s="5" t="n"/>
      <c r="C419" s="5" t="n"/>
      <c r="D419" s="23" t="n"/>
      <c r="E419" s="18" t="n"/>
      <c r="F419" s="5" t="n"/>
      <c r="G419" s="5" t="n"/>
      <c r="H419" s="6">
        <f>IF(B419&amp;""="","",IFERROR(INDEX('الطلاب'!$B$6:$B$505,MATCH(B419&amp;"",'الطلاب'!$A$6:$A$505,0))&amp;"","كود غير موجود"))</f>
        <v/>
      </c>
      <c r="I419" s="6">
        <f>IF(OR(B419&amp;""="",C419&amp;""=""),"",IF(COUNTIFS('الطلاب'!$A$6:$A$505,B419&amp;"",'الطلاب'!$D$6:$D$505,C419&amp;"")=0,"الطالب غير مسجل في المجموعة",""))</f>
        <v/>
      </c>
    </row>
    <row r="420">
      <c r="A420" s="13" t="n"/>
      <c r="B420" s="5" t="n"/>
      <c r="C420" s="5" t="n"/>
      <c r="D420" s="23" t="n"/>
      <c r="E420" s="18" t="n"/>
      <c r="F420" s="5" t="n"/>
      <c r="G420" s="5" t="n"/>
      <c r="H420" s="6">
        <f>IF(B420&amp;""="","",IFERROR(INDEX('الطلاب'!$B$6:$B$505,MATCH(B420&amp;"",'الطلاب'!$A$6:$A$505,0))&amp;"","كود غير موجود"))</f>
        <v/>
      </c>
      <c r="I420" s="6">
        <f>IF(OR(B420&amp;""="",C420&amp;""=""),"",IF(COUNTIFS('الطلاب'!$A$6:$A$505,B420&amp;"",'الطلاب'!$D$6:$D$505,C420&amp;"")=0,"الطالب غير مسجل في المجموعة",""))</f>
        <v/>
      </c>
    </row>
    <row r="421">
      <c r="A421" s="13" t="n"/>
      <c r="B421" s="5" t="n"/>
      <c r="C421" s="5" t="n"/>
      <c r="D421" s="23" t="n"/>
      <c r="E421" s="18" t="n"/>
      <c r="F421" s="5" t="n"/>
      <c r="G421" s="5" t="n"/>
      <c r="H421" s="6">
        <f>IF(B421&amp;""="","",IFERROR(INDEX('الطلاب'!$B$6:$B$505,MATCH(B421&amp;"",'الطلاب'!$A$6:$A$505,0))&amp;"","كود غير موجود"))</f>
        <v/>
      </c>
      <c r="I421" s="6">
        <f>IF(OR(B421&amp;""="",C421&amp;""=""),"",IF(COUNTIFS('الطلاب'!$A$6:$A$505,B421&amp;"",'الطلاب'!$D$6:$D$505,C421&amp;"")=0,"الطالب غير مسجل في المجموعة",""))</f>
        <v/>
      </c>
    </row>
    <row r="422">
      <c r="A422" s="13" t="n"/>
      <c r="B422" s="5" t="n"/>
      <c r="C422" s="5" t="n"/>
      <c r="D422" s="23" t="n"/>
      <c r="E422" s="18" t="n"/>
      <c r="F422" s="5" t="n"/>
      <c r="G422" s="5" t="n"/>
      <c r="H422" s="6">
        <f>IF(B422&amp;""="","",IFERROR(INDEX('الطلاب'!$B$6:$B$505,MATCH(B422&amp;"",'الطلاب'!$A$6:$A$505,0))&amp;"","كود غير موجود"))</f>
        <v/>
      </c>
      <c r="I422" s="6">
        <f>IF(OR(B422&amp;""="",C422&amp;""=""),"",IF(COUNTIFS('الطلاب'!$A$6:$A$505,B422&amp;"",'الطلاب'!$D$6:$D$505,C422&amp;"")=0,"الطالب غير مسجل في المجموعة",""))</f>
        <v/>
      </c>
    </row>
    <row r="423">
      <c r="A423" s="13" t="n"/>
      <c r="B423" s="5" t="n"/>
      <c r="C423" s="5" t="n"/>
      <c r="D423" s="23" t="n"/>
      <c r="E423" s="18" t="n"/>
      <c r="F423" s="5" t="n"/>
      <c r="G423" s="5" t="n"/>
      <c r="H423" s="6">
        <f>IF(B423&amp;""="","",IFERROR(INDEX('الطلاب'!$B$6:$B$505,MATCH(B423&amp;"",'الطلاب'!$A$6:$A$505,0))&amp;"","كود غير موجود"))</f>
        <v/>
      </c>
      <c r="I423" s="6">
        <f>IF(OR(B423&amp;""="",C423&amp;""=""),"",IF(COUNTIFS('الطلاب'!$A$6:$A$505,B423&amp;"",'الطلاب'!$D$6:$D$505,C423&amp;"")=0,"الطالب غير مسجل في المجموعة",""))</f>
        <v/>
      </c>
    </row>
    <row r="424">
      <c r="A424" s="13" t="n"/>
      <c r="B424" s="5" t="n"/>
      <c r="C424" s="5" t="n"/>
      <c r="D424" s="23" t="n"/>
      <c r="E424" s="18" t="n"/>
      <c r="F424" s="5" t="n"/>
      <c r="G424" s="5" t="n"/>
      <c r="H424" s="6">
        <f>IF(B424&amp;""="","",IFERROR(INDEX('الطلاب'!$B$6:$B$505,MATCH(B424&amp;"",'الطلاب'!$A$6:$A$505,0))&amp;"","كود غير موجود"))</f>
        <v/>
      </c>
      <c r="I424" s="6">
        <f>IF(OR(B424&amp;""="",C424&amp;""=""),"",IF(COUNTIFS('الطلاب'!$A$6:$A$505,B424&amp;"",'الطلاب'!$D$6:$D$505,C424&amp;"")=0,"الطالب غير مسجل في المجموعة",""))</f>
        <v/>
      </c>
    </row>
    <row r="425">
      <c r="A425" s="13" t="n"/>
      <c r="B425" s="5" t="n"/>
      <c r="C425" s="5" t="n"/>
      <c r="D425" s="23" t="n"/>
      <c r="E425" s="18" t="n"/>
      <c r="F425" s="5" t="n"/>
      <c r="G425" s="5" t="n"/>
      <c r="H425" s="6">
        <f>IF(B425&amp;""="","",IFERROR(INDEX('الطلاب'!$B$6:$B$505,MATCH(B425&amp;"",'الطلاب'!$A$6:$A$505,0))&amp;"","كود غير موجود"))</f>
        <v/>
      </c>
      <c r="I425" s="6">
        <f>IF(OR(B425&amp;""="",C425&amp;""=""),"",IF(COUNTIFS('الطلاب'!$A$6:$A$505,B425&amp;"",'الطلاب'!$D$6:$D$505,C425&amp;"")=0,"الطالب غير مسجل في المجموعة",""))</f>
        <v/>
      </c>
    </row>
    <row r="426">
      <c r="A426" s="13" t="n"/>
      <c r="B426" s="5" t="n"/>
      <c r="C426" s="5" t="n"/>
      <c r="D426" s="23" t="n"/>
      <c r="E426" s="18" t="n"/>
      <c r="F426" s="5" t="n"/>
      <c r="G426" s="5" t="n"/>
      <c r="H426" s="6">
        <f>IF(B426&amp;""="","",IFERROR(INDEX('الطلاب'!$B$6:$B$505,MATCH(B426&amp;"",'الطلاب'!$A$6:$A$505,0))&amp;"","كود غير موجود"))</f>
        <v/>
      </c>
      <c r="I426" s="6">
        <f>IF(OR(B426&amp;""="",C426&amp;""=""),"",IF(COUNTIFS('الطلاب'!$A$6:$A$505,B426&amp;"",'الطلاب'!$D$6:$D$505,C426&amp;"")=0,"الطالب غير مسجل في المجموعة",""))</f>
        <v/>
      </c>
    </row>
    <row r="427">
      <c r="A427" s="13" t="n"/>
      <c r="B427" s="5" t="n"/>
      <c r="C427" s="5" t="n"/>
      <c r="D427" s="23" t="n"/>
      <c r="E427" s="18" t="n"/>
      <c r="F427" s="5" t="n"/>
      <c r="G427" s="5" t="n"/>
      <c r="H427" s="6">
        <f>IF(B427&amp;""="","",IFERROR(INDEX('الطلاب'!$B$6:$B$505,MATCH(B427&amp;"",'الطلاب'!$A$6:$A$505,0))&amp;"","كود غير موجود"))</f>
        <v/>
      </c>
      <c r="I427" s="6">
        <f>IF(OR(B427&amp;""="",C427&amp;""=""),"",IF(COUNTIFS('الطلاب'!$A$6:$A$505,B427&amp;"",'الطلاب'!$D$6:$D$505,C427&amp;"")=0,"الطالب غير مسجل في المجموعة",""))</f>
        <v/>
      </c>
    </row>
    <row r="428">
      <c r="A428" s="13" t="n"/>
      <c r="B428" s="5" t="n"/>
      <c r="C428" s="5" t="n"/>
      <c r="D428" s="23" t="n"/>
      <c r="E428" s="18" t="n"/>
      <c r="F428" s="5" t="n"/>
      <c r="G428" s="5" t="n"/>
      <c r="H428" s="6">
        <f>IF(B428&amp;""="","",IFERROR(INDEX('الطلاب'!$B$6:$B$505,MATCH(B428&amp;"",'الطلاب'!$A$6:$A$505,0))&amp;"","كود غير موجود"))</f>
        <v/>
      </c>
      <c r="I428" s="6">
        <f>IF(OR(B428&amp;""="",C428&amp;""=""),"",IF(COUNTIFS('الطلاب'!$A$6:$A$505,B428&amp;"",'الطلاب'!$D$6:$D$505,C428&amp;"")=0,"الطالب غير مسجل في المجموعة",""))</f>
        <v/>
      </c>
    </row>
    <row r="429">
      <c r="A429" s="13" t="n"/>
      <c r="B429" s="5" t="n"/>
      <c r="C429" s="5" t="n"/>
      <c r="D429" s="23" t="n"/>
      <c r="E429" s="18" t="n"/>
      <c r="F429" s="5" t="n"/>
      <c r="G429" s="5" t="n"/>
      <c r="H429" s="6">
        <f>IF(B429&amp;""="","",IFERROR(INDEX('الطلاب'!$B$6:$B$505,MATCH(B429&amp;"",'الطلاب'!$A$6:$A$505,0))&amp;"","كود غير موجود"))</f>
        <v/>
      </c>
      <c r="I429" s="6">
        <f>IF(OR(B429&amp;""="",C429&amp;""=""),"",IF(COUNTIFS('الطلاب'!$A$6:$A$505,B429&amp;"",'الطلاب'!$D$6:$D$505,C429&amp;"")=0,"الطالب غير مسجل في المجموعة",""))</f>
        <v/>
      </c>
    </row>
    <row r="430">
      <c r="A430" s="13" t="n"/>
      <c r="B430" s="5" t="n"/>
      <c r="C430" s="5" t="n"/>
      <c r="D430" s="23" t="n"/>
      <c r="E430" s="18" t="n"/>
      <c r="F430" s="5" t="n"/>
      <c r="G430" s="5" t="n"/>
      <c r="H430" s="6">
        <f>IF(B430&amp;""="","",IFERROR(INDEX('الطلاب'!$B$6:$B$505,MATCH(B430&amp;"",'الطلاب'!$A$6:$A$505,0))&amp;"","كود غير موجود"))</f>
        <v/>
      </c>
      <c r="I430" s="6">
        <f>IF(OR(B430&amp;""="",C430&amp;""=""),"",IF(COUNTIFS('الطلاب'!$A$6:$A$505,B430&amp;"",'الطلاب'!$D$6:$D$505,C430&amp;"")=0,"الطالب غير مسجل في المجموعة",""))</f>
        <v/>
      </c>
    </row>
    <row r="431">
      <c r="A431" s="13" t="n"/>
      <c r="B431" s="5" t="n"/>
      <c r="C431" s="5" t="n"/>
      <c r="D431" s="23" t="n"/>
      <c r="E431" s="18" t="n"/>
      <c r="F431" s="5" t="n"/>
      <c r="G431" s="5" t="n"/>
      <c r="H431" s="6">
        <f>IF(B431&amp;""="","",IFERROR(INDEX('الطلاب'!$B$6:$B$505,MATCH(B431&amp;"",'الطلاب'!$A$6:$A$505,0))&amp;"","كود غير موجود"))</f>
        <v/>
      </c>
      <c r="I431" s="6">
        <f>IF(OR(B431&amp;""="",C431&amp;""=""),"",IF(COUNTIFS('الطلاب'!$A$6:$A$505,B431&amp;"",'الطلاب'!$D$6:$D$505,C431&amp;"")=0,"الطالب غير مسجل في المجموعة",""))</f>
        <v/>
      </c>
    </row>
    <row r="432">
      <c r="A432" s="13" t="n"/>
      <c r="B432" s="5" t="n"/>
      <c r="C432" s="5" t="n"/>
      <c r="D432" s="23" t="n"/>
      <c r="E432" s="18" t="n"/>
      <c r="F432" s="5" t="n"/>
      <c r="G432" s="5" t="n"/>
      <c r="H432" s="6">
        <f>IF(B432&amp;""="","",IFERROR(INDEX('الطلاب'!$B$6:$B$505,MATCH(B432&amp;"",'الطلاب'!$A$6:$A$505,0))&amp;"","كود غير موجود"))</f>
        <v/>
      </c>
      <c r="I432" s="6">
        <f>IF(OR(B432&amp;""="",C432&amp;""=""),"",IF(COUNTIFS('الطلاب'!$A$6:$A$505,B432&amp;"",'الطلاب'!$D$6:$D$505,C432&amp;"")=0,"الطالب غير مسجل في المجموعة",""))</f>
        <v/>
      </c>
    </row>
    <row r="433">
      <c r="A433" s="13" t="n"/>
      <c r="B433" s="5" t="n"/>
      <c r="C433" s="5" t="n"/>
      <c r="D433" s="23" t="n"/>
      <c r="E433" s="18" t="n"/>
      <c r="F433" s="5" t="n"/>
      <c r="G433" s="5" t="n"/>
      <c r="H433" s="6">
        <f>IF(B433&amp;""="","",IFERROR(INDEX('الطلاب'!$B$6:$B$505,MATCH(B433&amp;"",'الطلاب'!$A$6:$A$505,0))&amp;"","كود غير موجود"))</f>
        <v/>
      </c>
      <c r="I433" s="6">
        <f>IF(OR(B433&amp;""="",C433&amp;""=""),"",IF(COUNTIFS('الطلاب'!$A$6:$A$505,B433&amp;"",'الطلاب'!$D$6:$D$505,C433&amp;"")=0,"الطالب غير مسجل في المجموعة",""))</f>
        <v/>
      </c>
    </row>
    <row r="434">
      <c r="A434" s="13" t="n"/>
      <c r="B434" s="5" t="n"/>
      <c r="C434" s="5" t="n"/>
      <c r="D434" s="23" t="n"/>
      <c r="E434" s="18" t="n"/>
      <c r="F434" s="5" t="n"/>
      <c r="G434" s="5" t="n"/>
      <c r="H434" s="6">
        <f>IF(B434&amp;""="","",IFERROR(INDEX('الطلاب'!$B$6:$B$505,MATCH(B434&amp;"",'الطلاب'!$A$6:$A$505,0))&amp;"","كود غير موجود"))</f>
        <v/>
      </c>
      <c r="I434" s="6">
        <f>IF(OR(B434&amp;""="",C434&amp;""=""),"",IF(COUNTIFS('الطلاب'!$A$6:$A$505,B434&amp;"",'الطلاب'!$D$6:$D$505,C434&amp;"")=0,"الطالب غير مسجل في المجموعة",""))</f>
        <v/>
      </c>
    </row>
    <row r="435">
      <c r="A435" s="13" t="n"/>
      <c r="B435" s="5" t="n"/>
      <c r="C435" s="5" t="n"/>
      <c r="D435" s="23" t="n"/>
      <c r="E435" s="18" t="n"/>
      <c r="F435" s="5" t="n"/>
      <c r="G435" s="5" t="n"/>
      <c r="H435" s="6">
        <f>IF(B435&amp;""="","",IFERROR(INDEX('الطلاب'!$B$6:$B$505,MATCH(B435&amp;"",'الطلاب'!$A$6:$A$505,0))&amp;"","كود غير موجود"))</f>
        <v/>
      </c>
      <c r="I435" s="6">
        <f>IF(OR(B435&amp;""="",C435&amp;""=""),"",IF(COUNTIFS('الطلاب'!$A$6:$A$505,B435&amp;"",'الطلاب'!$D$6:$D$505,C435&amp;"")=0,"الطالب غير مسجل في المجموعة",""))</f>
        <v/>
      </c>
    </row>
    <row r="436">
      <c r="A436" s="13" t="n"/>
      <c r="B436" s="5" t="n"/>
      <c r="C436" s="5" t="n"/>
      <c r="D436" s="23" t="n"/>
      <c r="E436" s="18" t="n"/>
      <c r="F436" s="5" t="n"/>
      <c r="G436" s="5" t="n"/>
      <c r="H436" s="6">
        <f>IF(B436&amp;""="","",IFERROR(INDEX('الطلاب'!$B$6:$B$505,MATCH(B436&amp;"",'الطلاب'!$A$6:$A$505,0))&amp;"","كود غير موجود"))</f>
        <v/>
      </c>
      <c r="I436" s="6">
        <f>IF(OR(B436&amp;""="",C436&amp;""=""),"",IF(COUNTIFS('الطلاب'!$A$6:$A$505,B436&amp;"",'الطلاب'!$D$6:$D$505,C436&amp;"")=0,"الطالب غير مسجل في المجموعة",""))</f>
        <v/>
      </c>
    </row>
    <row r="437">
      <c r="A437" s="13" t="n"/>
      <c r="B437" s="5" t="n"/>
      <c r="C437" s="5" t="n"/>
      <c r="D437" s="23" t="n"/>
      <c r="E437" s="18" t="n"/>
      <c r="F437" s="5" t="n"/>
      <c r="G437" s="5" t="n"/>
      <c r="H437" s="6">
        <f>IF(B437&amp;""="","",IFERROR(INDEX('الطلاب'!$B$6:$B$505,MATCH(B437&amp;"",'الطلاب'!$A$6:$A$505,0))&amp;"","كود غير موجود"))</f>
        <v/>
      </c>
      <c r="I437" s="6">
        <f>IF(OR(B437&amp;""="",C437&amp;""=""),"",IF(COUNTIFS('الطلاب'!$A$6:$A$505,B437&amp;"",'الطلاب'!$D$6:$D$505,C437&amp;"")=0,"الطالب غير مسجل في المجموعة",""))</f>
        <v/>
      </c>
    </row>
    <row r="438">
      <c r="A438" s="13" t="n"/>
      <c r="B438" s="5" t="n"/>
      <c r="C438" s="5" t="n"/>
      <c r="D438" s="23" t="n"/>
      <c r="E438" s="18" t="n"/>
      <c r="F438" s="5" t="n"/>
      <c r="G438" s="5" t="n"/>
      <c r="H438" s="6">
        <f>IF(B438&amp;""="","",IFERROR(INDEX('الطلاب'!$B$6:$B$505,MATCH(B438&amp;"",'الطلاب'!$A$6:$A$505,0))&amp;"","كود غير موجود"))</f>
        <v/>
      </c>
      <c r="I438" s="6">
        <f>IF(OR(B438&amp;""="",C438&amp;""=""),"",IF(COUNTIFS('الطلاب'!$A$6:$A$505,B438&amp;"",'الطلاب'!$D$6:$D$505,C438&amp;"")=0,"الطالب غير مسجل في المجموعة",""))</f>
        <v/>
      </c>
    </row>
    <row r="439">
      <c r="A439" s="13" t="n"/>
      <c r="B439" s="5" t="n"/>
      <c r="C439" s="5" t="n"/>
      <c r="D439" s="23" t="n"/>
      <c r="E439" s="18" t="n"/>
      <c r="F439" s="5" t="n"/>
      <c r="G439" s="5" t="n"/>
      <c r="H439" s="6">
        <f>IF(B439&amp;""="","",IFERROR(INDEX('الطلاب'!$B$6:$B$505,MATCH(B439&amp;"",'الطلاب'!$A$6:$A$505,0))&amp;"","كود غير موجود"))</f>
        <v/>
      </c>
      <c r="I439" s="6">
        <f>IF(OR(B439&amp;""="",C439&amp;""=""),"",IF(COUNTIFS('الطلاب'!$A$6:$A$505,B439&amp;"",'الطلاب'!$D$6:$D$505,C439&amp;"")=0,"الطالب غير مسجل في المجموعة",""))</f>
        <v/>
      </c>
    </row>
    <row r="440">
      <c r="A440" s="13" t="n"/>
      <c r="B440" s="5" t="n"/>
      <c r="C440" s="5" t="n"/>
      <c r="D440" s="23" t="n"/>
      <c r="E440" s="18" t="n"/>
      <c r="F440" s="5" t="n"/>
      <c r="G440" s="5" t="n"/>
      <c r="H440" s="6">
        <f>IF(B440&amp;""="","",IFERROR(INDEX('الطلاب'!$B$6:$B$505,MATCH(B440&amp;"",'الطلاب'!$A$6:$A$505,0))&amp;"","كود غير موجود"))</f>
        <v/>
      </c>
      <c r="I440" s="6">
        <f>IF(OR(B440&amp;""="",C440&amp;""=""),"",IF(COUNTIFS('الطلاب'!$A$6:$A$505,B440&amp;"",'الطلاب'!$D$6:$D$505,C440&amp;"")=0,"الطالب غير مسجل في المجموعة",""))</f>
        <v/>
      </c>
    </row>
    <row r="441">
      <c r="A441" s="13" t="n"/>
      <c r="B441" s="5" t="n"/>
      <c r="C441" s="5" t="n"/>
      <c r="D441" s="23" t="n"/>
      <c r="E441" s="18" t="n"/>
      <c r="F441" s="5" t="n"/>
      <c r="G441" s="5" t="n"/>
      <c r="H441" s="6">
        <f>IF(B441&amp;""="","",IFERROR(INDEX('الطلاب'!$B$6:$B$505,MATCH(B441&amp;"",'الطلاب'!$A$6:$A$505,0))&amp;"","كود غير موجود"))</f>
        <v/>
      </c>
      <c r="I441" s="6">
        <f>IF(OR(B441&amp;""="",C441&amp;""=""),"",IF(COUNTIFS('الطلاب'!$A$6:$A$505,B441&amp;"",'الطلاب'!$D$6:$D$505,C441&amp;"")=0,"الطالب غير مسجل في المجموعة",""))</f>
        <v/>
      </c>
    </row>
    <row r="442">
      <c r="A442" s="13" t="n"/>
      <c r="B442" s="5" t="n"/>
      <c r="C442" s="5" t="n"/>
      <c r="D442" s="23" t="n"/>
      <c r="E442" s="18" t="n"/>
      <c r="F442" s="5" t="n"/>
      <c r="G442" s="5" t="n"/>
      <c r="H442" s="6">
        <f>IF(B442&amp;""="","",IFERROR(INDEX('الطلاب'!$B$6:$B$505,MATCH(B442&amp;"",'الطلاب'!$A$6:$A$505,0))&amp;"","كود غير موجود"))</f>
        <v/>
      </c>
      <c r="I442" s="6">
        <f>IF(OR(B442&amp;""="",C442&amp;""=""),"",IF(COUNTIFS('الطلاب'!$A$6:$A$505,B442&amp;"",'الطلاب'!$D$6:$D$505,C442&amp;"")=0,"الطالب غير مسجل في المجموعة",""))</f>
        <v/>
      </c>
    </row>
    <row r="443">
      <c r="A443" s="13" t="n"/>
      <c r="B443" s="5" t="n"/>
      <c r="C443" s="5" t="n"/>
      <c r="D443" s="23" t="n"/>
      <c r="E443" s="18" t="n"/>
      <c r="F443" s="5" t="n"/>
      <c r="G443" s="5" t="n"/>
      <c r="H443" s="6">
        <f>IF(B443&amp;""="","",IFERROR(INDEX('الطلاب'!$B$6:$B$505,MATCH(B443&amp;"",'الطلاب'!$A$6:$A$505,0))&amp;"","كود غير موجود"))</f>
        <v/>
      </c>
      <c r="I443" s="6">
        <f>IF(OR(B443&amp;""="",C443&amp;""=""),"",IF(COUNTIFS('الطلاب'!$A$6:$A$505,B443&amp;"",'الطلاب'!$D$6:$D$505,C443&amp;"")=0,"الطالب غير مسجل في المجموعة",""))</f>
        <v/>
      </c>
    </row>
    <row r="444">
      <c r="A444" s="13" t="n"/>
      <c r="B444" s="5" t="n"/>
      <c r="C444" s="5" t="n"/>
      <c r="D444" s="23" t="n"/>
      <c r="E444" s="18" t="n"/>
      <c r="F444" s="5" t="n"/>
      <c r="G444" s="5" t="n"/>
      <c r="H444" s="6">
        <f>IF(B444&amp;""="","",IFERROR(INDEX('الطلاب'!$B$6:$B$505,MATCH(B444&amp;"",'الطلاب'!$A$6:$A$505,0))&amp;"","كود غير موجود"))</f>
        <v/>
      </c>
      <c r="I444" s="6">
        <f>IF(OR(B444&amp;""="",C444&amp;""=""),"",IF(COUNTIFS('الطلاب'!$A$6:$A$505,B444&amp;"",'الطلاب'!$D$6:$D$505,C444&amp;"")=0,"الطالب غير مسجل في المجموعة",""))</f>
        <v/>
      </c>
    </row>
    <row r="445">
      <c r="A445" s="13" t="n"/>
      <c r="B445" s="5" t="n"/>
      <c r="C445" s="5" t="n"/>
      <c r="D445" s="23" t="n"/>
      <c r="E445" s="18" t="n"/>
      <c r="F445" s="5" t="n"/>
      <c r="G445" s="5" t="n"/>
      <c r="H445" s="6">
        <f>IF(B445&amp;""="","",IFERROR(INDEX('الطلاب'!$B$6:$B$505,MATCH(B445&amp;"",'الطلاب'!$A$6:$A$505,0))&amp;"","كود غير موجود"))</f>
        <v/>
      </c>
      <c r="I445" s="6">
        <f>IF(OR(B445&amp;""="",C445&amp;""=""),"",IF(COUNTIFS('الطلاب'!$A$6:$A$505,B445&amp;"",'الطلاب'!$D$6:$D$505,C445&amp;"")=0,"الطالب غير مسجل في المجموعة",""))</f>
        <v/>
      </c>
    </row>
    <row r="446">
      <c r="A446" s="13" t="n"/>
      <c r="B446" s="5" t="n"/>
      <c r="C446" s="5" t="n"/>
      <c r="D446" s="23" t="n"/>
      <c r="E446" s="18" t="n"/>
      <c r="F446" s="5" t="n"/>
      <c r="G446" s="5" t="n"/>
      <c r="H446" s="6">
        <f>IF(B446&amp;""="","",IFERROR(INDEX('الطلاب'!$B$6:$B$505,MATCH(B446&amp;"",'الطلاب'!$A$6:$A$505,0))&amp;"","كود غير موجود"))</f>
        <v/>
      </c>
      <c r="I446" s="6">
        <f>IF(OR(B446&amp;""="",C446&amp;""=""),"",IF(COUNTIFS('الطلاب'!$A$6:$A$505,B446&amp;"",'الطلاب'!$D$6:$D$505,C446&amp;"")=0,"الطالب غير مسجل في المجموعة",""))</f>
        <v/>
      </c>
    </row>
    <row r="447">
      <c r="A447" s="13" t="n"/>
      <c r="B447" s="5" t="n"/>
      <c r="C447" s="5" t="n"/>
      <c r="D447" s="23" t="n"/>
      <c r="E447" s="18" t="n"/>
      <c r="F447" s="5" t="n"/>
      <c r="G447" s="5" t="n"/>
      <c r="H447" s="6">
        <f>IF(B447&amp;""="","",IFERROR(INDEX('الطلاب'!$B$6:$B$505,MATCH(B447&amp;"",'الطلاب'!$A$6:$A$505,0))&amp;"","كود غير موجود"))</f>
        <v/>
      </c>
      <c r="I447" s="6">
        <f>IF(OR(B447&amp;""="",C447&amp;""=""),"",IF(COUNTIFS('الطلاب'!$A$6:$A$505,B447&amp;"",'الطلاب'!$D$6:$D$505,C447&amp;"")=0,"الطالب غير مسجل في المجموعة",""))</f>
        <v/>
      </c>
    </row>
    <row r="448">
      <c r="A448" s="13" t="n"/>
      <c r="B448" s="5" t="n"/>
      <c r="C448" s="5" t="n"/>
      <c r="D448" s="23" t="n"/>
      <c r="E448" s="18" t="n"/>
      <c r="F448" s="5" t="n"/>
      <c r="G448" s="5" t="n"/>
      <c r="H448" s="6">
        <f>IF(B448&amp;""="","",IFERROR(INDEX('الطلاب'!$B$6:$B$505,MATCH(B448&amp;"",'الطلاب'!$A$6:$A$505,0))&amp;"","كود غير موجود"))</f>
        <v/>
      </c>
      <c r="I448" s="6">
        <f>IF(OR(B448&amp;""="",C448&amp;""=""),"",IF(COUNTIFS('الطلاب'!$A$6:$A$505,B448&amp;"",'الطلاب'!$D$6:$D$505,C448&amp;"")=0,"الطالب غير مسجل في المجموعة",""))</f>
        <v/>
      </c>
    </row>
    <row r="449">
      <c r="A449" s="13" t="n"/>
      <c r="B449" s="5" t="n"/>
      <c r="C449" s="5" t="n"/>
      <c r="D449" s="23" t="n"/>
      <c r="E449" s="18" t="n"/>
      <c r="F449" s="5" t="n"/>
      <c r="G449" s="5" t="n"/>
      <c r="H449" s="6">
        <f>IF(B449&amp;""="","",IFERROR(INDEX('الطلاب'!$B$6:$B$505,MATCH(B449&amp;"",'الطلاب'!$A$6:$A$505,0))&amp;"","كود غير موجود"))</f>
        <v/>
      </c>
      <c r="I449" s="6">
        <f>IF(OR(B449&amp;""="",C449&amp;""=""),"",IF(COUNTIFS('الطلاب'!$A$6:$A$505,B449&amp;"",'الطلاب'!$D$6:$D$505,C449&amp;"")=0,"الطالب غير مسجل في المجموعة",""))</f>
        <v/>
      </c>
    </row>
    <row r="450">
      <c r="A450" s="13" t="n"/>
      <c r="B450" s="5" t="n"/>
      <c r="C450" s="5" t="n"/>
      <c r="D450" s="23" t="n"/>
      <c r="E450" s="18" t="n"/>
      <c r="F450" s="5" t="n"/>
      <c r="G450" s="5" t="n"/>
      <c r="H450" s="6">
        <f>IF(B450&amp;""="","",IFERROR(INDEX('الطلاب'!$B$6:$B$505,MATCH(B450&amp;"",'الطلاب'!$A$6:$A$505,0))&amp;"","كود غير موجود"))</f>
        <v/>
      </c>
      <c r="I450" s="6">
        <f>IF(OR(B450&amp;""="",C450&amp;""=""),"",IF(COUNTIFS('الطلاب'!$A$6:$A$505,B450&amp;"",'الطلاب'!$D$6:$D$505,C450&amp;"")=0,"الطالب غير مسجل في المجموعة",""))</f>
        <v/>
      </c>
    </row>
    <row r="451">
      <c r="A451" s="13" t="n"/>
      <c r="B451" s="5" t="n"/>
      <c r="C451" s="5" t="n"/>
      <c r="D451" s="23" t="n"/>
      <c r="E451" s="18" t="n"/>
      <c r="F451" s="5" t="n"/>
      <c r="G451" s="5" t="n"/>
      <c r="H451" s="6">
        <f>IF(B451&amp;""="","",IFERROR(INDEX('الطلاب'!$B$6:$B$505,MATCH(B451&amp;"",'الطلاب'!$A$6:$A$505,0))&amp;"","كود غير موجود"))</f>
        <v/>
      </c>
      <c r="I451" s="6">
        <f>IF(OR(B451&amp;""="",C451&amp;""=""),"",IF(COUNTIFS('الطلاب'!$A$6:$A$505,B451&amp;"",'الطلاب'!$D$6:$D$505,C451&amp;"")=0,"الطالب غير مسجل في المجموعة",""))</f>
        <v/>
      </c>
    </row>
    <row r="452">
      <c r="A452" s="13" t="n"/>
      <c r="B452" s="5" t="n"/>
      <c r="C452" s="5" t="n"/>
      <c r="D452" s="23" t="n"/>
      <c r="E452" s="18" t="n"/>
      <c r="F452" s="5" t="n"/>
      <c r="G452" s="5" t="n"/>
      <c r="H452" s="6">
        <f>IF(B452&amp;""="","",IFERROR(INDEX('الطلاب'!$B$6:$B$505,MATCH(B452&amp;"",'الطلاب'!$A$6:$A$505,0))&amp;"","كود غير موجود"))</f>
        <v/>
      </c>
      <c r="I452" s="6">
        <f>IF(OR(B452&amp;""="",C452&amp;""=""),"",IF(COUNTIFS('الطلاب'!$A$6:$A$505,B452&amp;"",'الطلاب'!$D$6:$D$505,C452&amp;"")=0,"الطالب غير مسجل في المجموعة",""))</f>
        <v/>
      </c>
    </row>
    <row r="453">
      <c r="A453" s="13" t="n"/>
      <c r="B453" s="5" t="n"/>
      <c r="C453" s="5" t="n"/>
      <c r="D453" s="23" t="n"/>
      <c r="E453" s="18" t="n"/>
      <c r="F453" s="5" t="n"/>
      <c r="G453" s="5" t="n"/>
      <c r="H453" s="6">
        <f>IF(B453&amp;""="","",IFERROR(INDEX('الطلاب'!$B$6:$B$505,MATCH(B453&amp;"",'الطلاب'!$A$6:$A$505,0))&amp;"","كود غير موجود"))</f>
        <v/>
      </c>
      <c r="I453" s="6">
        <f>IF(OR(B453&amp;""="",C453&amp;""=""),"",IF(COUNTIFS('الطلاب'!$A$6:$A$505,B453&amp;"",'الطلاب'!$D$6:$D$505,C453&amp;"")=0,"الطالب غير مسجل في المجموعة",""))</f>
        <v/>
      </c>
    </row>
    <row r="454">
      <c r="A454" s="13" t="n"/>
      <c r="B454" s="5" t="n"/>
      <c r="C454" s="5" t="n"/>
      <c r="D454" s="23" t="n"/>
      <c r="E454" s="18" t="n"/>
      <c r="F454" s="5" t="n"/>
      <c r="G454" s="5" t="n"/>
      <c r="H454" s="6">
        <f>IF(B454&amp;""="","",IFERROR(INDEX('الطلاب'!$B$6:$B$505,MATCH(B454&amp;"",'الطلاب'!$A$6:$A$505,0))&amp;"","كود غير موجود"))</f>
        <v/>
      </c>
      <c r="I454" s="6">
        <f>IF(OR(B454&amp;""="",C454&amp;""=""),"",IF(COUNTIFS('الطلاب'!$A$6:$A$505,B454&amp;"",'الطلاب'!$D$6:$D$505,C454&amp;"")=0,"الطالب غير مسجل في المجموعة",""))</f>
        <v/>
      </c>
    </row>
    <row r="455">
      <c r="A455" s="13" t="n"/>
      <c r="B455" s="5" t="n"/>
      <c r="C455" s="5" t="n"/>
      <c r="D455" s="23" t="n"/>
      <c r="E455" s="18" t="n"/>
      <c r="F455" s="5" t="n"/>
      <c r="G455" s="5" t="n"/>
      <c r="H455" s="6">
        <f>IF(B455&amp;""="","",IFERROR(INDEX('الطلاب'!$B$6:$B$505,MATCH(B455&amp;"",'الطلاب'!$A$6:$A$505,0))&amp;"","كود غير موجود"))</f>
        <v/>
      </c>
      <c r="I455" s="6">
        <f>IF(OR(B455&amp;""="",C455&amp;""=""),"",IF(COUNTIFS('الطلاب'!$A$6:$A$505,B455&amp;"",'الطلاب'!$D$6:$D$505,C455&amp;"")=0,"الطالب غير مسجل في المجموعة",""))</f>
        <v/>
      </c>
    </row>
    <row r="456">
      <c r="A456" s="13" t="n"/>
      <c r="B456" s="5" t="n"/>
      <c r="C456" s="5" t="n"/>
      <c r="D456" s="23" t="n"/>
      <c r="E456" s="18" t="n"/>
      <c r="F456" s="5" t="n"/>
      <c r="G456" s="5" t="n"/>
      <c r="H456" s="6">
        <f>IF(B456&amp;""="","",IFERROR(INDEX('الطلاب'!$B$6:$B$505,MATCH(B456&amp;"",'الطلاب'!$A$6:$A$505,0))&amp;"","كود غير موجود"))</f>
        <v/>
      </c>
      <c r="I456" s="6">
        <f>IF(OR(B456&amp;""="",C456&amp;""=""),"",IF(COUNTIFS('الطلاب'!$A$6:$A$505,B456&amp;"",'الطلاب'!$D$6:$D$505,C456&amp;"")=0,"الطالب غير مسجل في المجموعة",""))</f>
        <v/>
      </c>
    </row>
    <row r="457">
      <c r="A457" s="13" t="n"/>
      <c r="B457" s="5" t="n"/>
      <c r="C457" s="5" t="n"/>
      <c r="D457" s="23" t="n"/>
      <c r="E457" s="18" t="n"/>
      <c r="F457" s="5" t="n"/>
      <c r="G457" s="5" t="n"/>
      <c r="H457" s="6">
        <f>IF(B457&amp;""="","",IFERROR(INDEX('الطلاب'!$B$6:$B$505,MATCH(B457&amp;"",'الطلاب'!$A$6:$A$505,0))&amp;"","كود غير موجود"))</f>
        <v/>
      </c>
      <c r="I457" s="6">
        <f>IF(OR(B457&amp;""="",C457&amp;""=""),"",IF(COUNTIFS('الطلاب'!$A$6:$A$505,B457&amp;"",'الطلاب'!$D$6:$D$505,C457&amp;"")=0,"الطالب غير مسجل في المجموعة",""))</f>
        <v/>
      </c>
    </row>
    <row r="458">
      <c r="A458" s="13" t="n"/>
      <c r="B458" s="5" t="n"/>
      <c r="C458" s="5" t="n"/>
      <c r="D458" s="23" t="n"/>
      <c r="E458" s="18" t="n"/>
      <c r="F458" s="5" t="n"/>
      <c r="G458" s="5" t="n"/>
      <c r="H458" s="6">
        <f>IF(B458&amp;""="","",IFERROR(INDEX('الطلاب'!$B$6:$B$505,MATCH(B458&amp;"",'الطلاب'!$A$6:$A$505,0))&amp;"","كود غير موجود"))</f>
        <v/>
      </c>
      <c r="I458" s="6">
        <f>IF(OR(B458&amp;""="",C458&amp;""=""),"",IF(COUNTIFS('الطلاب'!$A$6:$A$505,B458&amp;"",'الطلاب'!$D$6:$D$505,C458&amp;"")=0,"الطالب غير مسجل في المجموعة",""))</f>
        <v/>
      </c>
    </row>
    <row r="459">
      <c r="A459" s="13" t="n"/>
      <c r="B459" s="5" t="n"/>
      <c r="C459" s="5" t="n"/>
      <c r="D459" s="23" t="n"/>
      <c r="E459" s="18" t="n"/>
      <c r="F459" s="5" t="n"/>
      <c r="G459" s="5" t="n"/>
      <c r="H459" s="6">
        <f>IF(B459&amp;""="","",IFERROR(INDEX('الطلاب'!$B$6:$B$505,MATCH(B459&amp;"",'الطلاب'!$A$6:$A$505,0))&amp;"","كود غير موجود"))</f>
        <v/>
      </c>
      <c r="I459" s="6">
        <f>IF(OR(B459&amp;""="",C459&amp;""=""),"",IF(COUNTIFS('الطلاب'!$A$6:$A$505,B459&amp;"",'الطلاب'!$D$6:$D$505,C459&amp;"")=0,"الطالب غير مسجل في المجموعة",""))</f>
        <v/>
      </c>
    </row>
    <row r="460">
      <c r="A460" s="13" t="n"/>
      <c r="B460" s="5" t="n"/>
      <c r="C460" s="5" t="n"/>
      <c r="D460" s="23" t="n"/>
      <c r="E460" s="18" t="n"/>
      <c r="F460" s="5" t="n"/>
      <c r="G460" s="5" t="n"/>
      <c r="H460" s="6">
        <f>IF(B460&amp;""="","",IFERROR(INDEX('الطلاب'!$B$6:$B$505,MATCH(B460&amp;"",'الطلاب'!$A$6:$A$505,0))&amp;"","كود غير موجود"))</f>
        <v/>
      </c>
      <c r="I460" s="6">
        <f>IF(OR(B460&amp;""="",C460&amp;""=""),"",IF(COUNTIFS('الطلاب'!$A$6:$A$505,B460&amp;"",'الطلاب'!$D$6:$D$505,C460&amp;"")=0,"الطالب غير مسجل في المجموعة",""))</f>
        <v/>
      </c>
    </row>
    <row r="461">
      <c r="A461" s="13" t="n"/>
      <c r="B461" s="5" t="n"/>
      <c r="C461" s="5" t="n"/>
      <c r="D461" s="23" t="n"/>
      <c r="E461" s="18" t="n"/>
      <c r="F461" s="5" t="n"/>
      <c r="G461" s="5" t="n"/>
      <c r="H461" s="6">
        <f>IF(B461&amp;""="","",IFERROR(INDEX('الطلاب'!$B$6:$B$505,MATCH(B461&amp;"",'الطلاب'!$A$6:$A$505,0))&amp;"","كود غير موجود"))</f>
        <v/>
      </c>
      <c r="I461" s="6">
        <f>IF(OR(B461&amp;""="",C461&amp;""=""),"",IF(COUNTIFS('الطلاب'!$A$6:$A$505,B461&amp;"",'الطلاب'!$D$6:$D$505,C461&amp;"")=0,"الطالب غير مسجل في المجموعة",""))</f>
        <v/>
      </c>
    </row>
    <row r="462">
      <c r="A462" s="13" t="n"/>
      <c r="B462" s="5" t="n"/>
      <c r="C462" s="5" t="n"/>
      <c r="D462" s="23" t="n"/>
      <c r="E462" s="18" t="n"/>
      <c r="F462" s="5" t="n"/>
      <c r="G462" s="5" t="n"/>
      <c r="H462" s="6">
        <f>IF(B462&amp;""="","",IFERROR(INDEX('الطلاب'!$B$6:$B$505,MATCH(B462&amp;"",'الطلاب'!$A$6:$A$505,0))&amp;"","كود غير موجود"))</f>
        <v/>
      </c>
      <c r="I462" s="6">
        <f>IF(OR(B462&amp;""="",C462&amp;""=""),"",IF(COUNTIFS('الطلاب'!$A$6:$A$505,B462&amp;"",'الطلاب'!$D$6:$D$505,C462&amp;"")=0,"الطالب غير مسجل في المجموعة",""))</f>
        <v/>
      </c>
    </row>
    <row r="463">
      <c r="A463" s="13" t="n"/>
      <c r="B463" s="5" t="n"/>
      <c r="C463" s="5" t="n"/>
      <c r="D463" s="23" t="n"/>
      <c r="E463" s="18" t="n"/>
      <c r="F463" s="5" t="n"/>
      <c r="G463" s="5" t="n"/>
      <c r="H463" s="6">
        <f>IF(B463&amp;""="","",IFERROR(INDEX('الطلاب'!$B$6:$B$505,MATCH(B463&amp;"",'الطلاب'!$A$6:$A$505,0))&amp;"","كود غير موجود"))</f>
        <v/>
      </c>
      <c r="I463" s="6">
        <f>IF(OR(B463&amp;""="",C463&amp;""=""),"",IF(COUNTIFS('الطلاب'!$A$6:$A$505,B463&amp;"",'الطلاب'!$D$6:$D$505,C463&amp;"")=0,"الطالب غير مسجل في المجموعة",""))</f>
        <v/>
      </c>
    </row>
    <row r="464">
      <c r="A464" s="13" t="n"/>
      <c r="B464" s="5" t="n"/>
      <c r="C464" s="5" t="n"/>
      <c r="D464" s="23" t="n"/>
      <c r="E464" s="18" t="n"/>
      <c r="F464" s="5" t="n"/>
      <c r="G464" s="5" t="n"/>
      <c r="H464" s="6">
        <f>IF(B464&amp;""="","",IFERROR(INDEX('الطلاب'!$B$6:$B$505,MATCH(B464&amp;"",'الطلاب'!$A$6:$A$505,0))&amp;"","كود غير موجود"))</f>
        <v/>
      </c>
      <c r="I464" s="6">
        <f>IF(OR(B464&amp;""="",C464&amp;""=""),"",IF(COUNTIFS('الطلاب'!$A$6:$A$505,B464&amp;"",'الطلاب'!$D$6:$D$505,C464&amp;"")=0,"الطالب غير مسجل في المجموعة",""))</f>
        <v/>
      </c>
    </row>
    <row r="465">
      <c r="A465" s="13" t="n"/>
      <c r="B465" s="5" t="n"/>
      <c r="C465" s="5" t="n"/>
      <c r="D465" s="23" t="n"/>
      <c r="E465" s="18" t="n"/>
      <c r="F465" s="5" t="n"/>
      <c r="G465" s="5" t="n"/>
      <c r="H465" s="6">
        <f>IF(B465&amp;""="","",IFERROR(INDEX('الطلاب'!$B$6:$B$505,MATCH(B465&amp;"",'الطلاب'!$A$6:$A$505,0))&amp;"","كود غير موجود"))</f>
        <v/>
      </c>
      <c r="I465" s="6">
        <f>IF(OR(B465&amp;""="",C465&amp;""=""),"",IF(COUNTIFS('الطلاب'!$A$6:$A$505,B465&amp;"",'الطلاب'!$D$6:$D$505,C465&amp;"")=0,"الطالب غير مسجل في المجموعة",""))</f>
        <v/>
      </c>
    </row>
    <row r="466">
      <c r="A466" s="13" t="n"/>
      <c r="B466" s="5" t="n"/>
      <c r="C466" s="5" t="n"/>
      <c r="D466" s="23" t="n"/>
      <c r="E466" s="18" t="n"/>
      <c r="F466" s="5" t="n"/>
      <c r="G466" s="5" t="n"/>
      <c r="H466" s="6">
        <f>IF(B466&amp;""="","",IFERROR(INDEX('الطلاب'!$B$6:$B$505,MATCH(B466&amp;"",'الطلاب'!$A$6:$A$505,0))&amp;"","كود غير موجود"))</f>
        <v/>
      </c>
      <c r="I466" s="6">
        <f>IF(OR(B466&amp;""="",C466&amp;""=""),"",IF(COUNTIFS('الطلاب'!$A$6:$A$505,B466&amp;"",'الطلاب'!$D$6:$D$505,C466&amp;"")=0,"الطالب غير مسجل في المجموعة",""))</f>
        <v/>
      </c>
    </row>
    <row r="467">
      <c r="A467" s="13" t="n"/>
      <c r="B467" s="5" t="n"/>
      <c r="C467" s="5" t="n"/>
      <c r="D467" s="23" t="n"/>
      <c r="E467" s="18" t="n"/>
      <c r="F467" s="5" t="n"/>
      <c r="G467" s="5" t="n"/>
      <c r="H467" s="6">
        <f>IF(B467&amp;""="","",IFERROR(INDEX('الطلاب'!$B$6:$B$505,MATCH(B467&amp;"",'الطلاب'!$A$6:$A$505,0))&amp;"","كود غير موجود"))</f>
        <v/>
      </c>
      <c r="I467" s="6">
        <f>IF(OR(B467&amp;""="",C467&amp;""=""),"",IF(COUNTIFS('الطلاب'!$A$6:$A$505,B467&amp;"",'الطلاب'!$D$6:$D$505,C467&amp;"")=0,"الطالب غير مسجل في المجموعة",""))</f>
        <v/>
      </c>
    </row>
    <row r="468">
      <c r="A468" s="13" t="n"/>
      <c r="B468" s="5" t="n"/>
      <c r="C468" s="5" t="n"/>
      <c r="D468" s="23" t="n"/>
      <c r="E468" s="18" t="n"/>
      <c r="F468" s="5" t="n"/>
      <c r="G468" s="5" t="n"/>
      <c r="H468" s="6">
        <f>IF(B468&amp;""="","",IFERROR(INDEX('الطلاب'!$B$6:$B$505,MATCH(B468&amp;"",'الطلاب'!$A$6:$A$505,0))&amp;"","كود غير موجود"))</f>
        <v/>
      </c>
      <c r="I468" s="6">
        <f>IF(OR(B468&amp;""="",C468&amp;""=""),"",IF(COUNTIFS('الطلاب'!$A$6:$A$505,B468&amp;"",'الطلاب'!$D$6:$D$505,C468&amp;"")=0,"الطالب غير مسجل في المجموعة",""))</f>
        <v/>
      </c>
    </row>
    <row r="469">
      <c r="A469" s="13" t="n"/>
      <c r="B469" s="5" t="n"/>
      <c r="C469" s="5" t="n"/>
      <c r="D469" s="23" t="n"/>
      <c r="E469" s="18" t="n"/>
      <c r="F469" s="5" t="n"/>
      <c r="G469" s="5" t="n"/>
      <c r="H469" s="6">
        <f>IF(B469&amp;""="","",IFERROR(INDEX('الطلاب'!$B$6:$B$505,MATCH(B469&amp;"",'الطلاب'!$A$6:$A$505,0))&amp;"","كود غير موجود"))</f>
        <v/>
      </c>
      <c r="I469" s="6">
        <f>IF(OR(B469&amp;""="",C469&amp;""=""),"",IF(COUNTIFS('الطلاب'!$A$6:$A$505,B469&amp;"",'الطلاب'!$D$6:$D$505,C469&amp;"")=0,"الطالب غير مسجل في المجموعة",""))</f>
        <v/>
      </c>
    </row>
    <row r="470">
      <c r="A470" s="13" t="n"/>
      <c r="B470" s="5" t="n"/>
      <c r="C470" s="5" t="n"/>
      <c r="D470" s="23" t="n"/>
      <c r="E470" s="18" t="n"/>
      <c r="F470" s="5" t="n"/>
      <c r="G470" s="5" t="n"/>
      <c r="H470" s="6">
        <f>IF(B470&amp;""="","",IFERROR(INDEX('الطلاب'!$B$6:$B$505,MATCH(B470&amp;"",'الطلاب'!$A$6:$A$505,0))&amp;"","كود غير موجود"))</f>
        <v/>
      </c>
      <c r="I470" s="6">
        <f>IF(OR(B470&amp;""="",C470&amp;""=""),"",IF(COUNTIFS('الطلاب'!$A$6:$A$505,B470&amp;"",'الطلاب'!$D$6:$D$505,C470&amp;"")=0,"الطالب غير مسجل في المجموعة",""))</f>
        <v/>
      </c>
    </row>
    <row r="471">
      <c r="A471" s="13" t="n"/>
      <c r="B471" s="5" t="n"/>
      <c r="C471" s="5" t="n"/>
      <c r="D471" s="23" t="n"/>
      <c r="E471" s="18" t="n"/>
      <c r="F471" s="5" t="n"/>
      <c r="G471" s="5" t="n"/>
      <c r="H471" s="6">
        <f>IF(B471&amp;""="","",IFERROR(INDEX('الطلاب'!$B$6:$B$505,MATCH(B471&amp;"",'الطلاب'!$A$6:$A$505,0))&amp;"","كود غير موجود"))</f>
        <v/>
      </c>
      <c r="I471" s="6">
        <f>IF(OR(B471&amp;""="",C471&amp;""=""),"",IF(COUNTIFS('الطلاب'!$A$6:$A$505,B471&amp;"",'الطلاب'!$D$6:$D$505,C471&amp;"")=0,"الطالب غير مسجل في المجموعة",""))</f>
        <v/>
      </c>
    </row>
    <row r="472">
      <c r="A472" s="13" t="n"/>
      <c r="B472" s="5" t="n"/>
      <c r="C472" s="5" t="n"/>
      <c r="D472" s="23" t="n"/>
      <c r="E472" s="18" t="n"/>
      <c r="F472" s="5" t="n"/>
      <c r="G472" s="5" t="n"/>
      <c r="H472" s="6">
        <f>IF(B472&amp;""="","",IFERROR(INDEX('الطلاب'!$B$6:$B$505,MATCH(B472&amp;"",'الطلاب'!$A$6:$A$505,0))&amp;"","كود غير موجود"))</f>
        <v/>
      </c>
      <c r="I472" s="6">
        <f>IF(OR(B472&amp;""="",C472&amp;""=""),"",IF(COUNTIFS('الطلاب'!$A$6:$A$505,B472&amp;"",'الطلاب'!$D$6:$D$505,C472&amp;"")=0,"الطالب غير مسجل في المجموعة",""))</f>
        <v/>
      </c>
    </row>
    <row r="473">
      <c r="A473" s="13" t="n"/>
      <c r="B473" s="5" t="n"/>
      <c r="C473" s="5" t="n"/>
      <c r="D473" s="23" t="n"/>
      <c r="E473" s="18" t="n"/>
      <c r="F473" s="5" t="n"/>
      <c r="G473" s="5" t="n"/>
      <c r="H473" s="6">
        <f>IF(B473&amp;""="","",IFERROR(INDEX('الطلاب'!$B$6:$B$505,MATCH(B473&amp;"",'الطلاب'!$A$6:$A$505,0))&amp;"","كود غير موجود"))</f>
        <v/>
      </c>
      <c r="I473" s="6">
        <f>IF(OR(B473&amp;""="",C473&amp;""=""),"",IF(COUNTIFS('الطلاب'!$A$6:$A$505,B473&amp;"",'الطلاب'!$D$6:$D$505,C473&amp;"")=0,"الطالب غير مسجل في المجموعة",""))</f>
        <v/>
      </c>
    </row>
    <row r="474">
      <c r="A474" s="13" t="n"/>
      <c r="B474" s="5" t="n"/>
      <c r="C474" s="5" t="n"/>
      <c r="D474" s="23" t="n"/>
      <c r="E474" s="18" t="n"/>
      <c r="F474" s="5" t="n"/>
      <c r="G474" s="5" t="n"/>
      <c r="H474" s="6">
        <f>IF(B474&amp;""="","",IFERROR(INDEX('الطلاب'!$B$6:$B$505,MATCH(B474&amp;"",'الطلاب'!$A$6:$A$505,0))&amp;"","كود غير موجود"))</f>
        <v/>
      </c>
      <c r="I474" s="6">
        <f>IF(OR(B474&amp;""="",C474&amp;""=""),"",IF(COUNTIFS('الطلاب'!$A$6:$A$505,B474&amp;"",'الطلاب'!$D$6:$D$505,C474&amp;"")=0,"الطالب غير مسجل في المجموعة",""))</f>
        <v/>
      </c>
    </row>
    <row r="475">
      <c r="A475" s="13" t="n"/>
      <c r="B475" s="5" t="n"/>
      <c r="C475" s="5" t="n"/>
      <c r="D475" s="23" t="n"/>
      <c r="E475" s="18" t="n"/>
      <c r="F475" s="5" t="n"/>
      <c r="G475" s="5" t="n"/>
      <c r="H475" s="6">
        <f>IF(B475&amp;""="","",IFERROR(INDEX('الطلاب'!$B$6:$B$505,MATCH(B475&amp;"",'الطلاب'!$A$6:$A$505,0))&amp;"","كود غير موجود"))</f>
        <v/>
      </c>
      <c r="I475" s="6">
        <f>IF(OR(B475&amp;""="",C475&amp;""=""),"",IF(COUNTIFS('الطلاب'!$A$6:$A$505,B475&amp;"",'الطلاب'!$D$6:$D$505,C475&amp;"")=0,"الطالب غير مسجل في المجموعة",""))</f>
        <v/>
      </c>
    </row>
    <row r="476">
      <c r="A476" s="13" t="n"/>
      <c r="B476" s="5" t="n"/>
      <c r="C476" s="5" t="n"/>
      <c r="D476" s="23" t="n"/>
      <c r="E476" s="18" t="n"/>
      <c r="F476" s="5" t="n"/>
      <c r="G476" s="5" t="n"/>
      <c r="H476" s="6">
        <f>IF(B476&amp;""="","",IFERROR(INDEX('الطلاب'!$B$6:$B$505,MATCH(B476&amp;"",'الطلاب'!$A$6:$A$505,0))&amp;"","كود غير موجود"))</f>
        <v/>
      </c>
      <c r="I476" s="6">
        <f>IF(OR(B476&amp;""="",C476&amp;""=""),"",IF(COUNTIFS('الطلاب'!$A$6:$A$505,B476&amp;"",'الطلاب'!$D$6:$D$505,C476&amp;"")=0,"الطالب غير مسجل في المجموعة",""))</f>
        <v/>
      </c>
    </row>
    <row r="477">
      <c r="A477" s="13" t="n"/>
      <c r="B477" s="5" t="n"/>
      <c r="C477" s="5" t="n"/>
      <c r="D477" s="23" t="n"/>
      <c r="E477" s="18" t="n"/>
      <c r="F477" s="5" t="n"/>
      <c r="G477" s="5" t="n"/>
      <c r="H477" s="6">
        <f>IF(B477&amp;""="","",IFERROR(INDEX('الطلاب'!$B$6:$B$505,MATCH(B477&amp;"",'الطلاب'!$A$6:$A$505,0))&amp;"","كود غير موجود"))</f>
        <v/>
      </c>
      <c r="I477" s="6">
        <f>IF(OR(B477&amp;""="",C477&amp;""=""),"",IF(COUNTIFS('الطلاب'!$A$6:$A$505,B477&amp;"",'الطلاب'!$D$6:$D$505,C477&amp;"")=0,"الطالب غير مسجل في المجموعة",""))</f>
        <v/>
      </c>
    </row>
    <row r="478">
      <c r="A478" s="13" t="n"/>
      <c r="B478" s="5" t="n"/>
      <c r="C478" s="5" t="n"/>
      <c r="D478" s="23" t="n"/>
      <c r="E478" s="18" t="n"/>
      <c r="F478" s="5" t="n"/>
      <c r="G478" s="5" t="n"/>
      <c r="H478" s="6">
        <f>IF(B478&amp;""="","",IFERROR(INDEX('الطلاب'!$B$6:$B$505,MATCH(B478&amp;"",'الطلاب'!$A$6:$A$505,0))&amp;"","كود غير موجود"))</f>
        <v/>
      </c>
      <c r="I478" s="6">
        <f>IF(OR(B478&amp;""="",C478&amp;""=""),"",IF(COUNTIFS('الطلاب'!$A$6:$A$505,B478&amp;"",'الطلاب'!$D$6:$D$505,C478&amp;"")=0,"الطالب غير مسجل في المجموعة",""))</f>
        <v/>
      </c>
    </row>
    <row r="479">
      <c r="A479" s="13" t="n"/>
      <c r="B479" s="5" t="n"/>
      <c r="C479" s="5" t="n"/>
      <c r="D479" s="23" t="n"/>
      <c r="E479" s="18" t="n"/>
      <c r="F479" s="5" t="n"/>
      <c r="G479" s="5" t="n"/>
      <c r="H479" s="6">
        <f>IF(B479&amp;""="","",IFERROR(INDEX('الطلاب'!$B$6:$B$505,MATCH(B479&amp;"",'الطلاب'!$A$6:$A$505,0))&amp;"","كود غير موجود"))</f>
        <v/>
      </c>
      <c r="I479" s="6">
        <f>IF(OR(B479&amp;""="",C479&amp;""=""),"",IF(COUNTIFS('الطلاب'!$A$6:$A$505,B479&amp;"",'الطلاب'!$D$6:$D$505,C479&amp;"")=0,"الطالب غير مسجل في المجموعة",""))</f>
        <v/>
      </c>
    </row>
    <row r="480">
      <c r="A480" s="13" t="n"/>
      <c r="B480" s="5" t="n"/>
      <c r="C480" s="5" t="n"/>
      <c r="D480" s="23" t="n"/>
      <c r="E480" s="18" t="n"/>
      <c r="F480" s="5" t="n"/>
      <c r="G480" s="5" t="n"/>
      <c r="H480" s="6">
        <f>IF(B480&amp;""="","",IFERROR(INDEX('الطلاب'!$B$6:$B$505,MATCH(B480&amp;"",'الطلاب'!$A$6:$A$505,0))&amp;"","كود غير موجود"))</f>
        <v/>
      </c>
      <c r="I480" s="6">
        <f>IF(OR(B480&amp;""="",C480&amp;""=""),"",IF(COUNTIFS('الطلاب'!$A$6:$A$505,B480&amp;"",'الطلاب'!$D$6:$D$505,C480&amp;"")=0,"الطالب غير مسجل في المجموعة",""))</f>
        <v/>
      </c>
    </row>
    <row r="481">
      <c r="A481" s="13" t="n"/>
      <c r="B481" s="5" t="n"/>
      <c r="C481" s="5" t="n"/>
      <c r="D481" s="23" t="n"/>
      <c r="E481" s="18" t="n"/>
      <c r="F481" s="5" t="n"/>
      <c r="G481" s="5" t="n"/>
      <c r="H481" s="6">
        <f>IF(B481&amp;""="","",IFERROR(INDEX('الطلاب'!$B$6:$B$505,MATCH(B481&amp;"",'الطلاب'!$A$6:$A$505,0))&amp;"","كود غير موجود"))</f>
        <v/>
      </c>
      <c r="I481" s="6">
        <f>IF(OR(B481&amp;""="",C481&amp;""=""),"",IF(COUNTIFS('الطلاب'!$A$6:$A$505,B481&amp;"",'الطلاب'!$D$6:$D$505,C481&amp;"")=0,"الطالب غير مسجل في المجموعة",""))</f>
        <v/>
      </c>
    </row>
    <row r="482">
      <c r="A482" s="13" t="n"/>
      <c r="B482" s="5" t="n"/>
      <c r="C482" s="5" t="n"/>
      <c r="D482" s="23" t="n"/>
      <c r="E482" s="18" t="n"/>
      <c r="F482" s="5" t="n"/>
      <c r="G482" s="5" t="n"/>
      <c r="H482" s="6">
        <f>IF(B482&amp;""="","",IFERROR(INDEX('الطلاب'!$B$6:$B$505,MATCH(B482&amp;"",'الطلاب'!$A$6:$A$505,0))&amp;"","كود غير موجود"))</f>
        <v/>
      </c>
      <c r="I482" s="6">
        <f>IF(OR(B482&amp;""="",C482&amp;""=""),"",IF(COUNTIFS('الطلاب'!$A$6:$A$505,B482&amp;"",'الطلاب'!$D$6:$D$505,C482&amp;"")=0,"الطالب غير مسجل في المجموعة",""))</f>
        <v/>
      </c>
    </row>
    <row r="483">
      <c r="A483" s="13" t="n"/>
      <c r="B483" s="5" t="n"/>
      <c r="C483" s="5" t="n"/>
      <c r="D483" s="23" t="n"/>
      <c r="E483" s="18" t="n"/>
      <c r="F483" s="5" t="n"/>
      <c r="G483" s="5" t="n"/>
      <c r="H483" s="6">
        <f>IF(B483&amp;""="","",IFERROR(INDEX('الطلاب'!$B$6:$B$505,MATCH(B483&amp;"",'الطلاب'!$A$6:$A$505,0))&amp;"","كود غير موجود"))</f>
        <v/>
      </c>
      <c r="I483" s="6">
        <f>IF(OR(B483&amp;""="",C483&amp;""=""),"",IF(COUNTIFS('الطلاب'!$A$6:$A$505,B483&amp;"",'الطلاب'!$D$6:$D$505,C483&amp;"")=0,"الطالب غير مسجل في المجموعة",""))</f>
        <v/>
      </c>
    </row>
    <row r="484">
      <c r="A484" s="13" t="n"/>
      <c r="B484" s="5" t="n"/>
      <c r="C484" s="5" t="n"/>
      <c r="D484" s="23" t="n"/>
      <c r="E484" s="18" t="n"/>
      <c r="F484" s="5" t="n"/>
      <c r="G484" s="5" t="n"/>
      <c r="H484" s="6">
        <f>IF(B484&amp;""="","",IFERROR(INDEX('الطلاب'!$B$6:$B$505,MATCH(B484&amp;"",'الطلاب'!$A$6:$A$505,0))&amp;"","كود غير موجود"))</f>
        <v/>
      </c>
      <c r="I484" s="6">
        <f>IF(OR(B484&amp;""="",C484&amp;""=""),"",IF(COUNTIFS('الطلاب'!$A$6:$A$505,B484&amp;"",'الطلاب'!$D$6:$D$505,C484&amp;"")=0,"الطالب غير مسجل في المجموعة",""))</f>
        <v/>
      </c>
    </row>
    <row r="485">
      <c r="A485" s="13" t="n"/>
      <c r="B485" s="5" t="n"/>
      <c r="C485" s="5" t="n"/>
      <c r="D485" s="23" t="n"/>
      <c r="E485" s="18" t="n"/>
      <c r="F485" s="5" t="n"/>
      <c r="G485" s="5" t="n"/>
      <c r="H485" s="6">
        <f>IF(B485&amp;""="","",IFERROR(INDEX('الطلاب'!$B$6:$B$505,MATCH(B485&amp;"",'الطلاب'!$A$6:$A$505,0))&amp;"","كود غير موجود"))</f>
        <v/>
      </c>
      <c r="I485" s="6">
        <f>IF(OR(B485&amp;""="",C485&amp;""=""),"",IF(COUNTIFS('الطلاب'!$A$6:$A$505,B485&amp;"",'الطلاب'!$D$6:$D$505,C485&amp;"")=0,"الطالب غير مسجل في المجموعة",""))</f>
        <v/>
      </c>
    </row>
    <row r="486">
      <c r="A486" s="13" t="n"/>
      <c r="B486" s="5" t="n"/>
      <c r="C486" s="5" t="n"/>
      <c r="D486" s="23" t="n"/>
      <c r="E486" s="18" t="n"/>
      <c r="F486" s="5" t="n"/>
      <c r="G486" s="5" t="n"/>
      <c r="H486" s="6">
        <f>IF(B486&amp;""="","",IFERROR(INDEX('الطلاب'!$B$6:$B$505,MATCH(B486&amp;"",'الطلاب'!$A$6:$A$505,0))&amp;"","كود غير موجود"))</f>
        <v/>
      </c>
      <c r="I486" s="6">
        <f>IF(OR(B486&amp;""="",C486&amp;""=""),"",IF(COUNTIFS('الطلاب'!$A$6:$A$505,B486&amp;"",'الطلاب'!$D$6:$D$505,C486&amp;"")=0,"الطالب غير مسجل في المجموعة",""))</f>
        <v/>
      </c>
    </row>
    <row r="487">
      <c r="A487" s="13" t="n"/>
      <c r="B487" s="5" t="n"/>
      <c r="C487" s="5" t="n"/>
      <c r="D487" s="23" t="n"/>
      <c r="E487" s="18" t="n"/>
      <c r="F487" s="5" t="n"/>
      <c r="G487" s="5" t="n"/>
      <c r="H487" s="6">
        <f>IF(B487&amp;""="","",IFERROR(INDEX('الطلاب'!$B$6:$B$505,MATCH(B487&amp;"",'الطلاب'!$A$6:$A$505,0))&amp;"","كود غير موجود"))</f>
        <v/>
      </c>
      <c r="I487" s="6">
        <f>IF(OR(B487&amp;""="",C487&amp;""=""),"",IF(COUNTIFS('الطلاب'!$A$6:$A$505,B487&amp;"",'الطلاب'!$D$6:$D$505,C487&amp;"")=0,"الطالب غير مسجل في المجموعة",""))</f>
        <v/>
      </c>
    </row>
    <row r="488">
      <c r="A488" s="13" t="n"/>
      <c r="B488" s="5" t="n"/>
      <c r="C488" s="5" t="n"/>
      <c r="D488" s="23" t="n"/>
      <c r="E488" s="18" t="n"/>
      <c r="F488" s="5" t="n"/>
      <c r="G488" s="5" t="n"/>
      <c r="H488" s="6">
        <f>IF(B488&amp;""="","",IFERROR(INDEX('الطلاب'!$B$6:$B$505,MATCH(B488&amp;"",'الطلاب'!$A$6:$A$505,0))&amp;"","كود غير موجود"))</f>
        <v/>
      </c>
      <c r="I488" s="6">
        <f>IF(OR(B488&amp;""="",C488&amp;""=""),"",IF(COUNTIFS('الطلاب'!$A$6:$A$505,B488&amp;"",'الطلاب'!$D$6:$D$505,C488&amp;"")=0,"الطالب غير مسجل في المجموعة",""))</f>
        <v/>
      </c>
    </row>
    <row r="489">
      <c r="A489" s="13" t="n"/>
      <c r="B489" s="5" t="n"/>
      <c r="C489" s="5" t="n"/>
      <c r="D489" s="23" t="n"/>
      <c r="E489" s="18" t="n"/>
      <c r="F489" s="5" t="n"/>
      <c r="G489" s="5" t="n"/>
      <c r="H489" s="6">
        <f>IF(B489&amp;""="","",IFERROR(INDEX('الطلاب'!$B$6:$B$505,MATCH(B489&amp;"",'الطلاب'!$A$6:$A$505,0))&amp;"","كود غير موجود"))</f>
        <v/>
      </c>
      <c r="I489" s="6">
        <f>IF(OR(B489&amp;""="",C489&amp;""=""),"",IF(COUNTIFS('الطلاب'!$A$6:$A$505,B489&amp;"",'الطلاب'!$D$6:$D$505,C489&amp;"")=0,"الطالب غير مسجل في المجموعة",""))</f>
        <v/>
      </c>
    </row>
    <row r="490">
      <c r="A490" s="13" t="n"/>
      <c r="B490" s="5" t="n"/>
      <c r="C490" s="5" t="n"/>
      <c r="D490" s="23" t="n"/>
      <c r="E490" s="18" t="n"/>
      <c r="F490" s="5" t="n"/>
      <c r="G490" s="5" t="n"/>
      <c r="H490" s="6">
        <f>IF(B490&amp;""="","",IFERROR(INDEX('الطلاب'!$B$6:$B$505,MATCH(B490&amp;"",'الطلاب'!$A$6:$A$505,0))&amp;"","كود غير موجود"))</f>
        <v/>
      </c>
      <c r="I490" s="6">
        <f>IF(OR(B490&amp;""="",C490&amp;""=""),"",IF(COUNTIFS('الطلاب'!$A$6:$A$505,B490&amp;"",'الطلاب'!$D$6:$D$505,C490&amp;"")=0,"الطالب غير مسجل في المجموعة",""))</f>
        <v/>
      </c>
    </row>
    <row r="491">
      <c r="A491" s="13" t="n"/>
      <c r="B491" s="5" t="n"/>
      <c r="C491" s="5" t="n"/>
      <c r="D491" s="23" t="n"/>
      <c r="E491" s="18" t="n"/>
      <c r="F491" s="5" t="n"/>
      <c r="G491" s="5" t="n"/>
      <c r="H491" s="6">
        <f>IF(B491&amp;""="","",IFERROR(INDEX('الطلاب'!$B$6:$B$505,MATCH(B491&amp;"",'الطلاب'!$A$6:$A$505,0))&amp;"","كود غير موجود"))</f>
        <v/>
      </c>
      <c r="I491" s="6">
        <f>IF(OR(B491&amp;""="",C491&amp;""=""),"",IF(COUNTIFS('الطلاب'!$A$6:$A$505,B491&amp;"",'الطلاب'!$D$6:$D$505,C491&amp;"")=0,"الطالب غير مسجل في المجموعة",""))</f>
        <v/>
      </c>
    </row>
    <row r="492">
      <c r="A492" s="13" t="n"/>
      <c r="B492" s="5" t="n"/>
      <c r="C492" s="5" t="n"/>
      <c r="D492" s="23" t="n"/>
      <c r="E492" s="18" t="n"/>
      <c r="F492" s="5" t="n"/>
      <c r="G492" s="5" t="n"/>
      <c r="H492" s="6">
        <f>IF(B492&amp;""="","",IFERROR(INDEX('الطلاب'!$B$6:$B$505,MATCH(B492&amp;"",'الطلاب'!$A$6:$A$505,0))&amp;"","كود غير موجود"))</f>
        <v/>
      </c>
      <c r="I492" s="6">
        <f>IF(OR(B492&amp;""="",C492&amp;""=""),"",IF(COUNTIFS('الطلاب'!$A$6:$A$505,B492&amp;"",'الطلاب'!$D$6:$D$505,C492&amp;"")=0,"الطالب غير مسجل في المجموعة",""))</f>
        <v/>
      </c>
    </row>
    <row r="493">
      <c r="A493" s="13" t="n"/>
      <c r="B493" s="5" t="n"/>
      <c r="C493" s="5" t="n"/>
      <c r="D493" s="23" t="n"/>
      <c r="E493" s="18" t="n"/>
      <c r="F493" s="5" t="n"/>
      <c r="G493" s="5" t="n"/>
      <c r="H493" s="6">
        <f>IF(B493&amp;""="","",IFERROR(INDEX('الطلاب'!$B$6:$B$505,MATCH(B493&amp;"",'الطلاب'!$A$6:$A$505,0))&amp;"","كود غير موجود"))</f>
        <v/>
      </c>
      <c r="I493" s="6">
        <f>IF(OR(B493&amp;""="",C493&amp;""=""),"",IF(COUNTIFS('الطلاب'!$A$6:$A$505,B493&amp;"",'الطلاب'!$D$6:$D$505,C493&amp;"")=0,"الطالب غير مسجل في المجموعة",""))</f>
        <v/>
      </c>
    </row>
    <row r="494">
      <c r="A494" s="13" t="n"/>
      <c r="B494" s="5" t="n"/>
      <c r="C494" s="5" t="n"/>
      <c r="D494" s="23" t="n"/>
      <c r="E494" s="18" t="n"/>
      <c r="F494" s="5" t="n"/>
      <c r="G494" s="5" t="n"/>
      <c r="H494" s="6">
        <f>IF(B494&amp;""="","",IFERROR(INDEX('الطلاب'!$B$6:$B$505,MATCH(B494&amp;"",'الطلاب'!$A$6:$A$505,0))&amp;"","كود غير موجود"))</f>
        <v/>
      </c>
      <c r="I494" s="6">
        <f>IF(OR(B494&amp;""="",C494&amp;""=""),"",IF(COUNTIFS('الطلاب'!$A$6:$A$505,B494&amp;"",'الطلاب'!$D$6:$D$505,C494&amp;"")=0,"الطالب غير مسجل في المجموعة",""))</f>
        <v/>
      </c>
    </row>
    <row r="495">
      <c r="A495" s="13" t="n"/>
      <c r="B495" s="5" t="n"/>
      <c r="C495" s="5" t="n"/>
      <c r="D495" s="23" t="n"/>
      <c r="E495" s="18" t="n"/>
      <c r="F495" s="5" t="n"/>
      <c r="G495" s="5" t="n"/>
      <c r="H495" s="6">
        <f>IF(B495&amp;""="","",IFERROR(INDEX('الطلاب'!$B$6:$B$505,MATCH(B495&amp;"",'الطلاب'!$A$6:$A$505,0))&amp;"","كود غير موجود"))</f>
        <v/>
      </c>
      <c r="I495" s="6">
        <f>IF(OR(B495&amp;""="",C495&amp;""=""),"",IF(COUNTIFS('الطلاب'!$A$6:$A$505,B495&amp;"",'الطلاب'!$D$6:$D$505,C495&amp;"")=0,"الطالب غير مسجل في المجموعة",""))</f>
        <v/>
      </c>
    </row>
    <row r="496">
      <c r="A496" s="13" t="n"/>
      <c r="B496" s="5" t="n"/>
      <c r="C496" s="5" t="n"/>
      <c r="D496" s="23" t="n"/>
      <c r="E496" s="18" t="n"/>
      <c r="F496" s="5" t="n"/>
      <c r="G496" s="5" t="n"/>
      <c r="H496" s="6">
        <f>IF(B496&amp;""="","",IFERROR(INDEX('الطلاب'!$B$6:$B$505,MATCH(B496&amp;"",'الطلاب'!$A$6:$A$505,0))&amp;"","كود غير موجود"))</f>
        <v/>
      </c>
      <c r="I496" s="6">
        <f>IF(OR(B496&amp;""="",C496&amp;""=""),"",IF(COUNTIFS('الطلاب'!$A$6:$A$505,B496&amp;"",'الطلاب'!$D$6:$D$505,C496&amp;"")=0,"الطالب غير مسجل في المجموعة",""))</f>
        <v/>
      </c>
    </row>
    <row r="497">
      <c r="A497" s="13" t="n"/>
      <c r="B497" s="5" t="n"/>
      <c r="C497" s="5" t="n"/>
      <c r="D497" s="23" t="n"/>
      <c r="E497" s="18" t="n"/>
      <c r="F497" s="5" t="n"/>
      <c r="G497" s="5" t="n"/>
      <c r="H497" s="6">
        <f>IF(B497&amp;""="","",IFERROR(INDEX('الطلاب'!$B$6:$B$505,MATCH(B497&amp;"",'الطلاب'!$A$6:$A$505,0))&amp;"","كود غير موجود"))</f>
        <v/>
      </c>
      <c r="I497" s="6">
        <f>IF(OR(B497&amp;""="",C497&amp;""=""),"",IF(COUNTIFS('الطلاب'!$A$6:$A$505,B497&amp;"",'الطلاب'!$D$6:$D$505,C497&amp;"")=0,"الطالب غير مسجل في المجموعة",""))</f>
        <v/>
      </c>
    </row>
    <row r="498">
      <c r="A498" s="13" t="n"/>
      <c r="B498" s="5" t="n"/>
      <c r="C498" s="5" t="n"/>
      <c r="D498" s="23" t="n"/>
      <c r="E498" s="18" t="n"/>
      <c r="F498" s="5" t="n"/>
      <c r="G498" s="5" t="n"/>
      <c r="H498" s="6">
        <f>IF(B498&amp;""="","",IFERROR(INDEX('الطلاب'!$B$6:$B$505,MATCH(B498&amp;"",'الطلاب'!$A$6:$A$505,0))&amp;"","كود غير موجود"))</f>
        <v/>
      </c>
      <c r="I498" s="6">
        <f>IF(OR(B498&amp;""="",C498&amp;""=""),"",IF(COUNTIFS('الطلاب'!$A$6:$A$505,B498&amp;"",'الطلاب'!$D$6:$D$505,C498&amp;"")=0,"الطالب غير مسجل في المجموعة",""))</f>
        <v/>
      </c>
    </row>
    <row r="499">
      <c r="A499" s="13" t="n"/>
      <c r="B499" s="5" t="n"/>
      <c r="C499" s="5" t="n"/>
      <c r="D499" s="23" t="n"/>
      <c r="E499" s="18" t="n"/>
      <c r="F499" s="5" t="n"/>
      <c r="G499" s="5" t="n"/>
      <c r="H499" s="6">
        <f>IF(B499&amp;""="","",IFERROR(INDEX('الطلاب'!$B$6:$B$505,MATCH(B499&amp;"",'الطلاب'!$A$6:$A$505,0))&amp;"","كود غير موجود"))</f>
        <v/>
      </c>
      <c r="I499" s="6">
        <f>IF(OR(B499&amp;""="",C499&amp;""=""),"",IF(COUNTIFS('الطلاب'!$A$6:$A$505,B499&amp;"",'الطلاب'!$D$6:$D$505,C499&amp;"")=0,"الطالب غير مسجل في المجموعة",""))</f>
        <v/>
      </c>
    </row>
    <row r="500">
      <c r="A500" s="13" t="n"/>
      <c r="B500" s="5" t="n"/>
      <c r="C500" s="5" t="n"/>
      <c r="D500" s="23" t="n"/>
      <c r="E500" s="18" t="n"/>
      <c r="F500" s="5" t="n"/>
      <c r="G500" s="5" t="n"/>
      <c r="H500" s="6">
        <f>IF(B500&amp;""="","",IFERROR(INDEX('الطلاب'!$B$6:$B$505,MATCH(B500&amp;"",'الطلاب'!$A$6:$A$505,0))&amp;"","كود غير موجود"))</f>
        <v/>
      </c>
      <c r="I500" s="6">
        <f>IF(OR(B500&amp;""="",C500&amp;""=""),"",IF(COUNTIFS('الطلاب'!$A$6:$A$505,B500&amp;"",'الطلاب'!$D$6:$D$505,C500&amp;"")=0,"الطالب غير مسجل في المجموعة",""))</f>
        <v/>
      </c>
    </row>
    <row r="501">
      <c r="A501" s="13" t="n"/>
      <c r="B501" s="5" t="n"/>
      <c r="C501" s="5" t="n"/>
      <c r="D501" s="23" t="n"/>
      <c r="E501" s="18" t="n"/>
      <c r="F501" s="5" t="n"/>
      <c r="G501" s="5" t="n"/>
      <c r="H501" s="6">
        <f>IF(B501&amp;""="","",IFERROR(INDEX('الطلاب'!$B$6:$B$505,MATCH(B501&amp;"",'الطلاب'!$A$6:$A$505,0))&amp;"","كود غير موجود"))</f>
        <v/>
      </c>
      <c r="I501" s="6">
        <f>IF(OR(B501&amp;""="",C501&amp;""=""),"",IF(COUNTIFS('الطلاب'!$A$6:$A$505,B501&amp;"",'الطلاب'!$D$6:$D$505,C501&amp;"")=0,"الطالب غير مسجل في المجموعة",""))</f>
        <v/>
      </c>
    </row>
    <row r="502">
      <c r="A502" s="13" t="n"/>
      <c r="B502" s="5" t="n"/>
      <c r="C502" s="5" t="n"/>
      <c r="D502" s="23" t="n"/>
      <c r="E502" s="18" t="n"/>
      <c r="F502" s="5" t="n"/>
      <c r="G502" s="5" t="n"/>
      <c r="H502" s="6">
        <f>IF(B502&amp;""="","",IFERROR(INDEX('الطلاب'!$B$6:$B$505,MATCH(B502&amp;"",'الطلاب'!$A$6:$A$505,0))&amp;"","كود غير موجود"))</f>
        <v/>
      </c>
      <c r="I502" s="6">
        <f>IF(OR(B502&amp;""="",C502&amp;""=""),"",IF(COUNTIFS('الطلاب'!$A$6:$A$505,B502&amp;"",'الطلاب'!$D$6:$D$505,C502&amp;"")=0,"الطالب غير مسجل في المجموعة",""))</f>
        <v/>
      </c>
    </row>
    <row r="503">
      <c r="A503" s="13" t="n"/>
      <c r="B503" s="5" t="n"/>
      <c r="C503" s="5" t="n"/>
      <c r="D503" s="23" t="n"/>
      <c r="E503" s="18" t="n"/>
      <c r="F503" s="5" t="n"/>
      <c r="G503" s="5" t="n"/>
      <c r="H503" s="6">
        <f>IF(B503&amp;""="","",IFERROR(INDEX('الطلاب'!$B$6:$B$505,MATCH(B503&amp;"",'الطلاب'!$A$6:$A$505,0))&amp;"","كود غير موجود"))</f>
        <v/>
      </c>
      <c r="I503" s="6">
        <f>IF(OR(B503&amp;""="",C503&amp;""=""),"",IF(COUNTIFS('الطلاب'!$A$6:$A$505,B503&amp;"",'الطلاب'!$D$6:$D$505,C503&amp;"")=0,"الطالب غير مسجل في المجموعة",""))</f>
        <v/>
      </c>
    </row>
    <row r="504">
      <c r="A504" s="13" t="n"/>
      <c r="B504" s="5" t="n"/>
      <c r="C504" s="5" t="n"/>
      <c r="D504" s="23" t="n"/>
      <c r="E504" s="18" t="n"/>
      <c r="F504" s="5" t="n"/>
      <c r="G504" s="5" t="n"/>
      <c r="H504" s="6">
        <f>IF(B504&amp;""="","",IFERROR(INDEX('الطلاب'!$B$6:$B$505,MATCH(B504&amp;"",'الطلاب'!$A$6:$A$505,0))&amp;"","كود غير موجود"))</f>
        <v/>
      </c>
      <c r="I504" s="6">
        <f>IF(OR(B504&amp;""="",C504&amp;""=""),"",IF(COUNTIFS('الطلاب'!$A$6:$A$505,B504&amp;"",'الطلاب'!$D$6:$D$505,C504&amp;"")=0,"الطالب غير مسجل في المجموعة",""))</f>
        <v/>
      </c>
    </row>
    <row r="505">
      <c r="A505" s="13" t="n"/>
      <c r="B505" s="5" t="n"/>
      <c r="C505" s="5" t="n"/>
      <c r="D505" s="23" t="n"/>
      <c r="E505" s="18" t="n"/>
      <c r="F505" s="5" t="n"/>
      <c r="G505" s="5" t="n"/>
      <c r="H505" s="6">
        <f>IF(B505&amp;""="","",IFERROR(INDEX('الطلاب'!$B$6:$B$505,MATCH(B505&amp;"",'الطلاب'!$A$6:$A$505,0))&amp;"","كود غير موجود"))</f>
        <v/>
      </c>
      <c r="I505" s="6">
        <f>IF(OR(B505&amp;""="",C505&amp;""=""),"",IF(COUNTIFS('الطلاب'!$A$6:$A$505,B505&amp;"",'الطلاب'!$D$6:$D$505,C505&amp;"")=0,"الطالب غير مسجل في المجموعة",""))</f>
        <v/>
      </c>
    </row>
    <row r="506">
      <c r="A506" s="13" t="n"/>
      <c r="B506" s="5" t="n"/>
      <c r="C506" s="5" t="n"/>
      <c r="D506" s="23" t="n"/>
      <c r="E506" s="18" t="n"/>
      <c r="F506" s="5" t="n"/>
      <c r="G506" s="5" t="n"/>
      <c r="H506" s="6">
        <f>IF(B506&amp;""="","",IFERROR(INDEX('الطلاب'!$B$6:$B$505,MATCH(B506&amp;"",'الطلاب'!$A$6:$A$505,0))&amp;"","كود غير موجود"))</f>
        <v/>
      </c>
      <c r="I506" s="6">
        <f>IF(OR(B506&amp;""="",C506&amp;""=""),"",IF(COUNTIFS('الطلاب'!$A$6:$A$505,B506&amp;"",'الطلاب'!$D$6:$D$505,C506&amp;"")=0,"الطالب غير مسجل في المجموعة",""))</f>
        <v/>
      </c>
    </row>
    <row r="507">
      <c r="A507" s="13" t="n"/>
      <c r="B507" s="5" t="n"/>
      <c r="C507" s="5" t="n"/>
      <c r="D507" s="23" t="n"/>
      <c r="E507" s="18" t="n"/>
      <c r="F507" s="5" t="n"/>
      <c r="G507" s="5" t="n"/>
      <c r="H507" s="6">
        <f>IF(B507&amp;""="","",IFERROR(INDEX('الطلاب'!$B$6:$B$505,MATCH(B507&amp;"",'الطلاب'!$A$6:$A$505,0))&amp;"","كود غير موجود"))</f>
        <v/>
      </c>
      <c r="I507" s="6">
        <f>IF(OR(B507&amp;""="",C507&amp;""=""),"",IF(COUNTIFS('الطلاب'!$A$6:$A$505,B507&amp;"",'الطلاب'!$D$6:$D$505,C507&amp;"")=0,"الطالب غير مسجل في المجموعة",""))</f>
        <v/>
      </c>
    </row>
    <row r="508">
      <c r="A508" s="13" t="n"/>
      <c r="B508" s="5" t="n"/>
      <c r="C508" s="5" t="n"/>
      <c r="D508" s="23" t="n"/>
      <c r="E508" s="18" t="n"/>
      <c r="F508" s="5" t="n"/>
      <c r="G508" s="5" t="n"/>
      <c r="H508" s="6">
        <f>IF(B508&amp;""="","",IFERROR(INDEX('الطلاب'!$B$6:$B$505,MATCH(B508&amp;"",'الطلاب'!$A$6:$A$505,0))&amp;"","كود غير موجود"))</f>
        <v/>
      </c>
      <c r="I508" s="6">
        <f>IF(OR(B508&amp;""="",C508&amp;""=""),"",IF(COUNTIFS('الطلاب'!$A$6:$A$505,B508&amp;"",'الطلاب'!$D$6:$D$505,C508&amp;"")=0,"الطالب غير مسجل في المجموعة",""))</f>
        <v/>
      </c>
    </row>
    <row r="509">
      <c r="A509" s="13" t="n"/>
      <c r="B509" s="5" t="n"/>
      <c r="C509" s="5" t="n"/>
      <c r="D509" s="23" t="n"/>
      <c r="E509" s="18" t="n"/>
      <c r="F509" s="5" t="n"/>
      <c r="G509" s="5" t="n"/>
      <c r="H509" s="6">
        <f>IF(B509&amp;""="","",IFERROR(INDEX('الطلاب'!$B$6:$B$505,MATCH(B509&amp;"",'الطلاب'!$A$6:$A$505,0))&amp;"","كود غير موجود"))</f>
        <v/>
      </c>
      <c r="I509" s="6">
        <f>IF(OR(B509&amp;""="",C509&amp;""=""),"",IF(COUNTIFS('الطلاب'!$A$6:$A$505,B509&amp;"",'الطلاب'!$D$6:$D$505,C509&amp;"")=0,"الطالب غير مسجل في المجموعة",""))</f>
        <v/>
      </c>
    </row>
    <row r="510">
      <c r="A510" s="13" t="n"/>
      <c r="B510" s="5" t="n"/>
      <c r="C510" s="5" t="n"/>
      <c r="D510" s="23" t="n"/>
      <c r="E510" s="18" t="n"/>
      <c r="F510" s="5" t="n"/>
      <c r="G510" s="5" t="n"/>
      <c r="H510" s="6">
        <f>IF(B510&amp;""="","",IFERROR(INDEX('الطلاب'!$B$6:$B$505,MATCH(B510&amp;"",'الطلاب'!$A$6:$A$505,0))&amp;"","كود غير موجود"))</f>
        <v/>
      </c>
      <c r="I510" s="6">
        <f>IF(OR(B510&amp;""="",C510&amp;""=""),"",IF(COUNTIFS('الطلاب'!$A$6:$A$505,B510&amp;"",'الطلاب'!$D$6:$D$505,C510&amp;"")=0,"الطالب غير مسجل في المجموعة",""))</f>
        <v/>
      </c>
    </row>
    <row r="511">
      <c r="A511" s="13" t="n"/>
      <c r="B511" s="5" t="n"/>
      <c r="C511" s="5" t="n"/>
      <c r="D511" s="23" t="n"/>
      <c r="E511" s="18" t="n"/>
      <c r="F511" s="5" t="n"/>
      <c r="G511" s="5" t="n"/>
      <c r="H511" s="6">
        <f>IF(B511&amp;""="","",IFERROR(INDEX('الطلاب'!$B$6:$B$505,MATCH(B511&amp;"",'الطلاب'!$A$6:$A$505,0))&amp;"","كود غير موجود"))</f>
        <v/>
      </c>
      <c r="I511" s="6">
        <f>IF(OR(B511&amp;""="",C511&amp;""=""),"",IF(COUNTIFS('الطلاب'!$A$6:$A$505,B511&amp;"",'الطلاب'!$D$6:$D$505,C511&amp;"")=0,"الطالب غير مسجل في المجموعة",""))</f>
        <v/>
      </c>
    </row>
    <row r="512">
      <c r="A512" s="13" t="n"/>
      <c r="B512" s="5" t="n"/>
      <c r="C512" s="5" t="n"/>
      <c r="D512" s="23" t="n"/>
      <c r="E512" s="18" t="n"/>
      <c r="F512" s="5" t="n"/>
      <c r="G512" s="5" t="n"/>
      <c r="H512" s="6">
        <f>IF(B512&amp;""="","",IFERROR(INDEX('الطلاب'!$B$6:$B$505,MATCH(B512&amp;"",'الطلاب'!$A$6:$A$505,0))&amp;"","كود غير موجود"))</f>
        <v/>
      </c>
      <c r="I512" s="6">
        <f>IF(OR(B512&amp;""="",C512&amp;""=""),"",IF(COUNTIFS('الطلاب'!$A$6:$A$505,B512&amp;"",'الطلاب'!$D$6:$D$505,C512&amp;"")=0,"الطالب غير مسجل في المجموعة",""))</f>
        <v/>
      </c>
    </row>
    <row r="513">
      <c r="A513" s="13" t="n"/>
      <c r="B513" s="5" t="n"/>
      <c r="C513" s="5" t="n"/>
      <c r="D513" s="23" t="n"/>
      <c r="E513" s="18" t="n"/>
      <c r="F513" s="5" t="n"/>
      <c r="G513" s="5" t="n"/>
      <c r="H513" s="6">
        <f>IF(B513&amp;""="","",IFERROR(INDEX('الطلاب'!$B$6:$B$505,MATCH(B513&amp;"",'الطلاب'!$A$6:$A$505,0))&amp;"","كود غير موجود"))</f>
        <v/>
      </c>
      <c r="I513" s="6">
        <f>IF(OR(B513&amp;""="",C513&amp;""=""),"",IF(COUNTIFS('الطلاب'!$A$6:$A$505,B513&amp;"",'الطلاب'!$D$6:$D$505,C513&amp;"")=0,"الطالب غير مسجل في المجموعة",""))</f>
        <v/>
      </c>
    </row>
    <row r="514">
      <c r="A514" s="13" t="n"/>
      <c r="B514" s="5" t="n"/>
      <c r="C514" s="5" t="n"/>
      <c r="D514" s="23" t="n"/>
      <c r="E514" s="18" t="n"/>
      <c r="F514" s="5" t="n"/>
      <c r="G514" s="5" t="n"/>
      <c r="H514" s="6">
        <f>IF(B514&amp;""="","",IFERROR(INDEX('الطلاب'!$B$6:$B$505,MATCH(B514&amp;"",'الطلاب'!$A$6:$A$505,0))&amp;"","كود غير موجود"))</f>
        <v/>
      </c>
      <c r="I514" s="6">
        <f>IF(OR(B514&amp;""="",C514&amp;""=""),"",IF(COUNTIFS('الطلاب'!$A$6:$A$505,B514&amp;"",'الطلاب'!$D$6:$D$505,C514&amp;"")=0,"الطالب غير مسجل في المجموعة",""))</f>
        <v/>
      </c>
    </row>
    <row r="515">
      <c r="A515" s="13" t="n"/>
      <c r="B515" s="5" t="n"/>
      <c r="C515" s="5" t="n"/>
      <c r="D515" s="23" t="n"/>
      <c r="E515" s="18" t="n"/>
      <c r="F515" s="5" t="n"/>
      <c r="G515" s="5" t="n"/>
      <c r="H515" s="6">
        <f>IF(B515&amp;""="","",IFERROR(INDEX('الطلاب'!$B$6:$B$505,MATCH(B515&amp;"",'الطلاب'!$A$6:$A$505,0))&amp;"","كود غير موجود"))</f>
        <v/>
      </c>
      <c r="I515" s="6">
        <f>IF(OR(B515&amp;""="",C515&amp;""=""),"",IF(COUNTIFS('الطلاب'!$A$6:$A$505,B515&amp;"",'الطلاب'!$D$6:$D$505,C515&amp;"")=0,"الطالب غير مسجل في المجموعة",""))</f>
        <v/>
      </c>
    </row>
    <row r="516">
      <c r="A516" s="13" t="n"/>
      <c r="B516" s="5" t="n"/>
      <c r="C516" s="5" t="n"/>
      <c r="D516" s="23" t="n"/>
      <c r="E516" s="18" t="n"/>
      <c r="F516" s="5" t="n"/>
      <c r="G516" s="5" t="n"/>
      <c r="H516" s="6">
        <f>IF(B516&amp;""="","",IFERROR(INDEX('الطلاب'!$B$6:$B$505,MATCH(B516&amp;"",'الطلاب'!$A$6:$A$505,0))&amp;"","كود غير موجود"))</f>
        <v/>
      </c>
      <c r="I516" s="6">
        <f>IF(OR(B516&amp;""="",C516&amp;""=""),"",IF(COUNTIFS('الطلاب'!$A$6:$A$505,B516&amp;"",'الطلاب'!$D$6:$D$505,C516&amp;"")=0,"الطالب غير مسجل في المجموعة",""))</f>
        <v/>
      </c>
    </row>
    <row r="517">
      <c r="A517" s="13" t="n"/>
      <c r="B517" s="5" t="n"/>
      <c r="C517" s="5" t="n"/>
      <c r="D517" s="23" t="n"/>
      <c r="E517" s="18" t="n"/>
      <c r="F517" s="5" t="n"/>
      <c r="G517" s="5" t="n"/>
      <c r="H517" s="6">
        <f>IF(B517&amp;""="","",IFERROR(INDEX('الطلاب'!$B$6:$B$505,MATCH(B517&amp;"",'الطلاب'!$A$6:$A$505,0))&amp;"","كود غير موجود"))</f>
        <v/>
      </c>
      <c r="I517" s="6">
        <f>IF(OR(B517&amp;""="",C517&amp;""=""),"",IF(COUNTIFS('الطلاب'!$A$6:$A$505,B517&amp;"",'الطلاب'!$D$6:$D$505,C517&amp;"")=0,"الطالب غير مسجل في المجموعة",""))</f>
        <v/>
      </c>
    </row>
    <row r="518">
      <c r="A518" s="13" t="n"/>
      <c r="B518" s="5" t="n"/>
      <c r="C518" s="5" t="n"/>
      <c r="D518" s="23" t="n"/>
      <c r="E518" s="18" t="n"/>
      <c r="F518" s="5" t="n"/>
      <c r="G518" s="5" t="n"/>
      <c r="H518" s="6">
        <f>IF(B518&amp;""="","",IFERROR(INDEX('الطلاب'!$B$6:$B$505,MATCH(B518&amp;"",'الطلاب'!$A$6:$A$505,0))&amp;"","كود غير موجود"))</f>
        <v/>
      </c>
      <c r="I518" s="6">
        <f>IF(OR(B518&amp;""="",C518&amp;""=""),"",IF(COUNTIFS('الطلاب'!$A$6:$A$505,B518&amp;"",'الطلاب'!$D$6:$D$505,C518&amp;"")=0,"الطالب غير مسجل في المجموعة",""))</f>
        <v/>
      </c>
    </row>
    <row r="519">
      <c r="A519" s="13" t="n"/>
      <c r="B519" s="5" t="n"/>
      <c r="C519" s="5" t="n"/>
      <c r="D519" s="23" t="n"/>
      <c r="E519" s="18" t="n"/>
      <c r="F519" s="5" t="n"/>
      <c r="G519" s="5" t="n"/>
      <c r="H519" s="6">
        <f>IF(B519&amp;""="","",IFERROR(INDEX('الطلاب'!$B$6:$B$505,MATCH(B519&amp;"",'الطلاب'!$A$6:$A$505,0))&amp;"","كود غير موجود"))</f>
        <v/>
      </c>
      <c r="I519" s="6">
        <f>IF(OR(B519&amp;""="",C519&amp;""=""),"",IF(COUNTIFS('الطلاب'!$A$6:$A$505,B519&amp;"",'الطلاب'!$D$6:$D$505,C519&amp;"")=0,"الطالب غير مسجل في المجموعة",""))</f>
        <v/>
      </c>
    </row>
    <row r="520">
      <c r="A520" s="13" t="n"/>
      <c r="B520" s="5" t="n"/>
      <c r="C520" s="5" t="n"/>
      <c r="D520" s="23" t="n"/>
      <c r="E520" s="18" t="n"/>
      <c r="F520" s="5" t="n"/>
      <c r="G520" s="5" t="n"/>
      <c r="H520" s="6">
        <f>IF(B520&amp;""="","",IFERROR(INDEX('الطلاب'!$B$6:$B$505,MATCH(B520&amp;"",'الطلاب'!$A$6:$A$505,0))&amp;"","كود غير موجود"))</f>
        <v/>
      </c>
      <c r="I520" s="6">
        <f>IF(OR(B520&amp;""="",C520&amp;""=""),"",IF(COUNTIFS('الطلاب'!$A$6:$A$505,B520&amp;"",'الطلاب'!$D$6:$D$505,C520&amp;"")=0,"الطالب غير مسجل في المجموعة",""))</f>
        <v/>
      </c>
    </row>
    <row r="521">
      <c r="A521" s="13" t="n"/>
      <c r="B521" s="5" t="n"/>
      <c r="C521" s="5" t="n"/>
      <c r="D521" s="23" t="n"/>
      <c r="E521" s="18" t="n"/>
      <c r="F521" s="5" t="n"/>
      <c r="G521" s="5" t="n"/>
      <c r="H521" s="6">
        <f>IF(B521&amp;""="","",IFERROR(INDEX('الطلاب'!$B$6:$B$505,MATCH(B521&amp;"",'الطلاب'!$A$6:$A$505,0))&amp;"","كود غير موجود"))</f>
        <v/>
      </c>
      <c r="I521" s="6">
        <f>IF(OR(B521&amp;""="",C521&amp;""=""),"",IF(COUNTIFS('الطلاب'!$A$6:$A$505,B521&amp;"",'الطلاب'!$D$6:$D$505,C521&amp;"")=0,"الطالب غير مسجل في المجموعة",""))</f>
        <v/>
      </c>
    </row>
    <row r="522">
      <c r="A522" s="13" t="n"/>
      <c r="B522" s="5" t="n"/>
      <c r="C522" s="5" t="n"/>
      <c r="D522" s="23" t="n"/>
      <c r="E522" s="18" t="n"/>
      <c r="F522" s="5" t="n"/>
      <c r="G522" s="5" t="n"/>
      <c r="H522" s="6">
        <f>IF(B522&amp;""="","",IFERROR(INDEX('الطلاب'!$B$6:$B$505,MATCH(B522&amp;"",'الطلاب'!$A$6:$A$505,0))&amp;"","كود غير موجود"))</f>
        <v/>
      </c>
      <c r="I522" s="6">
        <f>IF(OR(B522&amp;""="",C522&amp;""=""),"",IF(COUNTIFS('الطلاب'!$A$6:$A$505,B522&amp;"",'الطلاب'!$D$6:$D$505,C522&amp;"")=0,"الطالب غير مسجل في المجموعة",""))</f>
        <v/>
      </c>
    </row>
    <row r="523">
      <c r="A523" s="13" t="n"/>
      <c r="B523" s="5" t="n"/>
      <c r="C523" s="5" t="n"/>
      <c r="D523" s="23" t="n"/>
      <c r="E523" s="18" t="n"/>
      <c r="F523" s="5" t="n"/>
      <c r="G523" s="5" t="n"/>
      <c r="H523" s="6">
        <f>IF(B523&amp;""="","",IFERROR(INDEX('الطلاب'!$B$6:$B$505,MATCH(B523&amp;"",'الطلاب'!$A$6:$A$505,0))&amp;"","كود غير موجود"))</f>
        <v/>
      </c>
      <c r="I523" s="6">
        <f>IF(OR(B523&amp;""="",C523&amp;""=""),"",IF(COUNTIFS('الطلاب'!$A$6:$A$505,B523&amp;"",'الطلاب'!$D$6:$D$505,C523&amp;"")=0,"الطالب غير مسجل في المجموعة",""))</f>
        <v/>
      </c>
    </row>
    <row r="524">
      <c r="A524" s="13" t="n"/>
      <c r="B524" s="5" t="n"/>
      <c r="C524" s="5" t="n"/>
      <c r="D524" s="23" t="n"/>
      <c r="E524" s="18" t="n"/>
      <c r="F524" s="5" t="n"/>
      <c r="G524" s="5" t="n"/>
      <c r="H524" s="6">
        <f>IF(B524&amp;""="","",IFERROR(INDEX('الطلاب'!$B$6:$B$505,MATCH(B524&amp;"",'الطلاب'!$A$6:$A$505,0))&amp;"","كود غير موجود"))</f>
        <v/>
      </c>
      <c r="I524" s="6">
        <f>IF(OR(B524&amp;""="",C524&amp;""=""),"",IF(COUNTIFS('الطلاب'!$A$6:$A$505,B524&amp;"",'الطلاب'!$D$6:$D$505,C524&amp;"")=0,"الطالب غير مسجل في المجموعة",""))</f>
        <v/>
      </c>
    </row>
    <row r="525">
      <c r="A525" s="13" t="n"/>
      <c r="B525" s="5" t="n"/>
      <c r="C525" s="5" t="n"/>
      <c r="D525" s="23" t="n"/>
      <c r="E525" s="18" t="n"/>
      <c r="F525" s="5" t="n"/>
      <c r="G525" s="5" t="n"/>
      <c r="H525" s="6">
        <f>IF(B525&amp;""="","",IFERROR(INDEX('الطلاب'!$B$6:$B$505,MATCH(B525&amp;"",'الطلاب'!$A$6:$A$505,0))&amp;"","كود غير موجود"))</f>
        <v/>
      </c>
      <c r="I525" s="6">
        <f>IF(OR(B525&amp;""="",C525&amp;""=""),"",IF(COUNTIFS('الطلاب'!$A$6:$A$505,B525&amp;"",'الطلاب'!$D$6:$D$505,C525&amp;"")=0,"الطالب غير مسجل في المجموعة",""))</f>
        <v/>
      </c>
    </row>
    <row r="526">
      <c r="A526" s="13" t="n"/>
      <c r="B526" s="5" t="n"/>
      <c r="C526" s="5" t="n"/>
      <c r="D526" s="23" t="n"/>
      <c r="E526" s="18" t="n"/>
      <c r="F526" s="5" t="n"/>
      <c r="G526" s="5" t="n"/>
      <c r="H526" s="6">
        <f>IF(B526&amp;""="","",IFERROR(INDEX('الطلاب'!$B$6:$B$505,MATCH(B526&amp;"",'الطلاب'!$A$6:$A$505,0))&amp;"","كود غير موجود"))</f>
        <v/>
      </c>
      <c r="I526" s="6">
        <f>IF(OR(B526&amp;""="",C526&amp;""=""),"",IF(COUNTIFS('الطلاب'!$A$6:$A$505,B526&amp;"",'الطلاب'!$D$6:$D$505,C526&amp;"")=0,"الطالب غير مسجل في المجموعة",""))</f>
        <v/>
      </c>
    </row>
    <row r="527">
      <c r="A527" s="13" t="n"/>
      <c r="B527" s="5" t="n"/>
      <c r="C527" s="5" t="n"/>
      <c r="D527" s="23" t="n"/>
      <c r="E527" s="18" t="n"/>
      <c r="F527" s="5" t="n"/>
      <c r="G527" s="5" t="n"/>
      <c r="H527" s="6">
        <f>IF(B527&amp;""="","",IFERROR(INDEX('الطلاب'!$B$6:$B$505,MATCH(B527&amp;"",'الطلاب'!$A$6:$A$505,0))&amp;"","كود غير موجود"))</f>
        <v/>
      </c>
      <c r="I527" s="6">
        <f>IF(OR(B527&amp;""="",C527&amp;""=""),"",IF(COUNTIFS('الطلاب'!$A$6:$A$505,B527&amp;"",'الطلاب'!$D$6:$D$505,C527&amp;"")=0,"الطالب غير مسجل في المجموعة",""))</f>
        <v/>
      </c>
    </row>
    <row r="528">
      <c r="A528" s="13" t="n"/>
      <c r="B528" s="5" t="n"/>
      <c r="C528" s="5" t="n"/>
      <c r="D528" s="23" t="n"/>
      <c r="E528" s="18" t="n"/>
      <c r="F528" s="5" t="n"/>
      <c r="G528" s="5" t="n"/>
      <c r="H528" s="6">
        <f>IF(B528&amp;""="","",IFERROR(INDEX('الطلاب'!$B$6:$B$505,MATCH(B528&amp;"",'الطلاب'!$A$6:$A$505,0))&amp;"","كود غير موجود"))</f>
        <v/>
      </c>
      <c r="I528" s="6">
        <f>IF(OR(B528&amp;""="",C528&amp;""=""),"",IF(COUNTIFS('الطلاب'!$A$6:$A$505,B528&amp;"",'الطلاب'!$D$6:$D$505,C528&amp;"")=0,"الطالب غير مسجل في المجموعة",""))</f>
        <v/>
      </c>
    </row>
    <row r="529">
      <c r="A529" s="13" t="n"/>
      <c r="B529" s="5" t="n"/>
      <c r="C529" s="5" t="n"/>
      <c r="D529" s="23" t="n"/>
      <c r="E529" s="18" t="n"/>
      <c r="F529" s="5" t="n"/>
      <c r="G529" s="5" t="n"/>
      <c r="H529" s="6">
        <f>IF(B529&amp;""="","",IFERROR(INDEX('الطلاب'!$B$6:$B$505,MATCH(B529&amp;"",'الطلاب'!$A$6:$A$505,0))&amp;"","كود غير موجود"))</f>
        <v/>
      </c>
      <c r="I529" s="6">
        <f>IF(OR(B529&amp;""="",C529&amp;""=""),"",IF(COUNTIFS('الطلاب'!$A$6:$A$505,B529&amp;"",'الطلاب'!$D$6:$D$505,C529&amp;"")=0,"الطالب غير مسجل في المجموعة",""))</f>
        <v/>
      </c>
    </row>
    <row r="530">
      <c r="A530" s="13" t="n"/>
      <c r="B530" s="5" t="n"/>
      <c r="C530" s="5" t="n"/>
      <c r="D530" s="23" t="n"/>
      <c r="E530" s="18" t="n"/>
      <c r="F530" s="5" t="n"/>
      <c r="G530" s="5" t="n"/>
      <c r="H530" s="6">
        <f>IF(B530&amp;""="","",IFERROR(INDEX('الطلاب'!$B$6:$B$505,MATCH(B530&amp;"",'الطلاب'!$A$6:$A$505,0))&amp;"","كود غير موجود"))</f>
        <v/>
      </c>
      <c r="I530" s="6">
        <f>IF(OR(B530&amp;""="",C530&amp;""=""),"",IF(COUNTIFS('الطلاب'!$A$6:$A$505,B530&amp;"",'الطلاب'!$D$6:$D$505,C530&amp;"")=0,"الطالب غير مسجل في المجموعة",""))</f>
        <v/>
      </c>
    </row>
    <row r="531">
      <c r="A531" s="13" t="n"/>
      <c r="B531" s="5" t="n"/>
      <c r="C531" s="5" t="n"/>
      <c r="D531" s="23" t="n"/>
      <c r="E531" s="18" t="n"/>
      <c r="F531" s="5" t="n"/>
      <c r="G531" s="5" t="n"/>
      <c r="H531" s="6">
        <f>IF(B531&amp;""="","",IFERROR(INDEX('الطلاب'!$B$6:$B$505,MATCH(B531&amp;"",'الطلاب'!$A$6:$A$505,0))&amp;"","كود غير موجود"))</f>
        <v/>
      </c>
      <c r="I531" s="6">
        <f>IF(OR(B531&amp;""="",C531&amp;""=""),"",IF(COUNTIFS('الطلاب'!$A$6:$A$505,B531&amp;"",'الطلاب'!$D$6:$D$505,C531&amp;"")=0,"الطالب غير مسجل في المجموعة",""))</f>
        <v/>
      </c>
    </row>
    <row r="532">
      <c r="A532" s="13" t="n"/>
      <c r="B532" s="5" t="n"/>
      <c r="C532" s="5" t="n"/>
      <c r="D532" s="23" t="n"/>
      <c r="E532" s="18" t="n"/>
      <c r="F532" s="5" t="n"/>
      <c r="G532" s="5" t="n"/>
      <c r="H532" s="6">
        <f>IF(B532&amp;""="","",IFERROR(INDEX('الطلاب'!$B$6:$B$505,MATCH(B532&amp;"",'الطلاب'!$A$6:$A$505,0))&amp;"","كود غير موجود"))</f>
        <v/>
      </c>
      <c r="I532" s="6">
        <f>IF(OR(B532&amp;""="",C532&amp;""=""),"",IF(COUNTIFS('الطلاب'!$A$6:$A$505,B532&amp;"",'الطلاب'!$D$6:$D$505,C532&amp;"")=0,"الطالب غير مسجل في المجموعة",""))</f>
        <v/>
      </c>
    </row>
    <row r="533">
      <c r="A533" s="13" t="n"/>
      <c r="B533" s="5" t="n"/>
      <c r="C533" s="5" t="n"/>
      <c r="D533" s="23" t="n"/>
      <c r="E533" s="18" t="n"/>
      <c r="F533" s="5" t="n"/>
      <c r="G533" s="5" t="n"/>
      <c r="H533" s="6">
        <f>IF(B533&amp;""="","",IFERROR(INDEX('الطلاب'!$B$6:$B$505,MATCH(B533&amp;"",'الطلاب'!$A$6:$A$505,0))&amp;"","كود غير موجود"))</f>
        <v/>
      </c>
      <c r="I533" s="6">
        <f>IF(OR(B533&amp;""="",C533&amp;""=""),"",IF(COUNTIFS('الطلاب'!$A$6:$A$505,B533&amp;"",'الطلاب'!$D$6:$D$505,C533&amp;"")=0,"الطالب غير مسجل في المجموعة",""))</f>
        <v/>
      </c>
    </row>
    <row r="534">
      <c r="A534" s="13" t="n"/>
      <c r="B534" s="5" t="n"/>
      <c r="C534" s="5" t="n"/>
      <c r="D534" s="23" t="n"/>
      <c r="E534" s="18" t="n"/>
      <c r="F534" s="5" t="n"/>
      <c r="G534" s="5" t="n"/>
      <c r="H534" s="6">
        <f>IF(B534&amp;""="","",IFERROR(INDEX('الطلاب'!$B$6:$B$505,MATCH(B534&amp;"",'الطلاب'!$A$6:$A$505,0))&amp;"","كود غير موجود"))</f>
        <v/>
      </c>
      <c r="I534" s="6">
        <f>IF(OR(B534&amp;""="",C534&amp;""=""),"",IF(COUNTIFS('الطلاب'!$A$6:$A$505,B534&amp;"",'الطلاب'!$D$6:$D$505,C534&amp;"")=0,"الطالب غير مسجل في المجموعة",""))</f>
        <v/>
      </c>
    </row>
    <row r="535">
      <c r="A535" s="13" t="n"/>
      <c r="B535" s="5" t="n"/>
      <c r="C535" s="5" t="n"/>
      <c r="D535" s="23" t="n"/>
      <c r="E535" s="18" t="n"/>
      <c r="F535" s="5" t="n"/>
      <c r="G535" s="5" t="n"/>
      <c r="H535" s="6">
        <f>IF(B535&amp;""="","",IFERROR(INDEX('الطلاب'!$B$6:$B$505,MATCH(B535&amp;"",'الطلاب'!$A$6:$A$505,0))&amp;"","كود غير موجود"))</f>
        <v/>
      </c>
      <c r="I535" s="6">
        <f>IF(OR(B535&amp;""="",C535&amp;""=""),"",IF(COUNTIFS('الطلاب'!$A$6:$A$505,B535&amp;"",'الطلاب'!$D$6:$D$505,C535&amp;"")=0,"الطالب غير مسجل في المجموعة",""))</f>
        <v/>
      </c>
    </row>
    <row r="536">
      <c r="A536" s="13" t="n"/>
      <c r="B536" s="5" t="n"/>
      <c r="C536" s="5" t="n"/>
      <c r="D536" s="23" t="n"/>
      <c r="E536" s="18" t="n"/>
      <c r="F536" s="5" t="n"/>
      <c r="G536" s="5" t="n"/>
      <c r="H536" s="6">
        <f>IF(B536&amp;""="","",IFERROR(INDEX('الطلاب'!$B$6:$B$505,MATCH(B536&amp;"",'الطلاب'!$A$6:$A$505,0))&amp;"","كود غير موجود"))</f>
        <v/>
      </c>
      <c r="I536" s="6">
        <f>IF(OR(B536&amp;""="",C536&amp;""=""),"",IF(COUNTIFS('الطلاب'!$A$6:$A$505,B536&amp;"",'الطلاب'!$D$6:$D$505,C536&amp;"")=0,"الطالب غير مسجل في المجموعة",""))</f>
        <v/>
      </c>
    </row>
    <row r="537">
      <c r="A537" s="13" t="n"/>
      <c r="B537" s="5" t="n"/>
      <c r="C537" s="5" t="n"/>
      <c r="D537" s="23" t="n"/>
      <c r="E537" s="18" t="n"/>
      <c r="F537" s="5" t="n"/>
      <c r="G537" s="5" t="n"/>
      <c r="H537" s="6">
        <f>IF(B537&amp;""="","",IFERROR(INDEX('الطلاب'!$B$6:$B$505,MATCH(B537&amp;"",'الطلاب'!$A$6:$A$505,0))&amp;"","كود غير موجود"))</f>
        <v/>
      </c>
      <c r="I537" s="6">
        <f>IF(OR(B537&amp;""="",C537&amp;""=""),"",IF(COUNTIFS('الطلاب'!$A$6:$A$505,B537&amp;"",'الطلاب'!$D$6:$D$505,C537&amp;"")=0,"الطالب غير مسجل في المجموعة",""))</f>
        <v/>
      </c>
    </row>
    <row r="538">
      <c r="A538" s="13" t="n"/>
      <c r="B538" s="5" t="n"/>
      <c r="C538" s="5" t="n"/>
      <c r="D538" s="23" t="n"/>
      <c r="E538" s="18" t="n"/>
      <c r="F538" s="5" t="n"/>
      <c r="G538" s="5" t="n"/>
      <c r="H538" s="6">
        <f>IF(B538&amp;""="","",IFERROR(INDEX('الطلاب'!$B$6:$B$505,MATCH(B538&amp;"",'الطلاب'!$A$6:$A$505,0))&amp;"","كود غير موجود"))</f>
        <v/>
      </c>
      <c r="I538" s="6">
        <f>IF(OR(B538&amp;""="",C538&amp;""=""),"",IF(COUNTIFS('الطلاب'!$A$6:$A$505,B538&amp;"",'الطلاب'!$D$6:$D$505,C538&amp;"")=0,"الطالب غير مسجل في المجموعة",""))</f>
        <v/>
      </c>
    </row>
    <row r="539">
      <c r="A539" s="13" t="n"/>
      <c r="B539" s="5" t="n"/>
      <c r="C539" s="5" t="n"/>
      <c r="D539" s="23" t="n"/>
      <c r="E539" s="18" t="n"/>
      <c r="F539" s="5" t="n"/>
      <c r="G539" s="5" t="n"/>
      <c r="H539" s="6">
        <f>IF(B539&amp;""="","",IFERROR(INDEX('الطلاب'!$B$6:$B$505,MATCH(B539&amp;"",'الطلاب'!$A$6:$A$505,0))&amp;"","كود غير موجود"))</f>
        <v/>
      </c>
      <c r="I539" s="6">
        <f>IF(OR(B539&amp;""="",C539&amp;""=""),"",IF(COUNTIFS('الطلاب'!$A$6:$A$505,B539&amp;"",'الطلاب'!$D$6:$D$505,C539&amp;"")=0,"الطالب غير مسجل في المجموعة",""))</f>
        <v/>
      </c>
    </row>
    <row r="540">
      <c r="A540" s="13" t="n"/>
      <c r="B540" s="5" t="n"/>
      <c r="C540" s="5" t="n"/>
      <c r="D540" s="23" t="n"/>
      <c r="E540" s="18" t="n"/>
      <c r="F540" s="5" t="n"/>
      <c r="G540" s="5" t="n"/>
      <c r="H540" s="6">
        <f>IF(B540&amp;""="","",IFERROR(INDEX('الطلاب'!$B$6:$B$505,MATCH(B540&amp;"",'الطلاب'!$A$6:$A$505,0))&amp;"","كود غير موجود"))</f>
        <v/>
      </c>
      <c r="I540" s="6">
        <f>IF(OR(B540&amp;""="",C540&amp;""=""),"",IF(COUNTIFS('الطلاب'!$A$6:$A$505,B540&amp;"",'الطلاب'!$D$6:$D$505,C540&amp;"")=0,"الطالب غير مسجل في المجموعة",""))</f>
        <v/>
      </c>
    </row>
    <row r="541">
      <c r="A541" s="13" t="n"/>
      <c r="B541" s="5" t="n"/>
      <c r="C541" s="5" t="n"/>
      <c r="D541" s="23" t="n"/>
      <c r="E541" s="18" t="n"/>
      <c r="F541" s="5" t="n"/>
      <c r="G541" s="5" t="n"/>
      <c r="H541" s="6">
        <f>IF(B541&amp;""="","",IFERROR(INDEX('الطلاب'!$B$6:$B$505,MATCH(B541&amp;"",'الطلاب'!$A$6:$A$505,0))&amp;"","كود غير موجود"))</f>
        <v/>
      </c>
      <c r="I541" s="6">
        <f>IF(OR(B541&amp;""="",C541&amp;""=""),"",IF(COUNTIFS('الطلاب'!$A$6:$A$505,B541&amp;"",'الطلاب'!$D$6:$D$505,C541&amp;"")=0,"الطالب غير مسجل في المجموعة",""))</f>
        <v/>
      </c>
    </row>
    <row r="542">
      <c r="A542" s="13" t="n"/>
      <c r="B542" s="5" t="n"/>
      <c r="C542" s="5" t="n"/>
      <c r="D542" s="23" t="n"/>
      <c r="E542" s="18" t="n"/>
      <c r="F542" s="5" t="n"/>
      <c r="G542" s="5" t="n"/>
      <c r="H542" s="6">
        <f>IF(B542&amp;""="","",IFERROR(INDEX('الطلاب'!$B$6:$B$505,MATCH(B542&amp;"",'الطلاب'!$A$6:$A$505,0))&amp;"","كود غير موجود"))</f>
        <v/>
      </c>
      <c r="I542" s="6">
        <f>IF(OR(B542&amp;""="",C542&amp;""=""),"",IF(COUNTIFS('الطلاب'!$A$6:$A$505,B542&amp;"",'الطلاب'!$D$6:$D$505,C542&amp;"")=0,"الطالب غير مسجل في المجموعة",""))</f>
        <v/>
      </c>
    </row>
    <row r="543">
      <c r="A543" s="13" t="n"/>
      <c r="B543" s="5" t="n"/>
      <c r="C543" s="5" t="n"/>
      <c r="D543" s="23" t="n"/>
      <c r="E543" s="18" t="n"/>
      <c r="F543" s="5" t="n"/>
      <c r="G543" s="5" t="n"/>
      <c r="H543" s="6">
        <f>IF(B543&amp;""="","",IFERROR(INDEX('الطلاب'!$B$6:$B$505,MATCH(B543&amp;"",'الطلاب'!$A$6:$A$505,0))&amp;"","كود غير موجود"))</f>
        <v/>
      </c>
      <c r="I543" s="6">
        <f>IF(OR(B543&amp;""="",C543&amp;""=""),"",IF(COUNTIFS('الطلاب'!$A$6:$A$505,B543&amp;"",'الطلاب'!$D$6:$D$505,C543&amp;"")=0,"الطالب غير مسجل في المجموعة",""))</f>
        <v/>
      </c>
    </row>
    <row r="544">
      <c r="A544" s="13" t="n"/>
      <c r="B544" s="5" t="n"/>
      <c r="C544" s="5" t="n"/>
      <c r="D544" s="23" t="n"/>
      <c r="E544" s="18" t="n"/>
      <c r="F544" s="5" t="n"/>
      <c r="G544" s="5" t="n"/>
      <c r="H544" s="6">
        <f>IF(B544&amp;""="","",IFERROR(INDEX('الطلاب'!$B$6:$B$505,MATCH(B544&amp;"",'الطلاب'!$A$6:$A$505,0))&amp;"","كود غير موجود"))</f>
        <v/>
      </c>
      <c r="I544" s="6">
        <f>IF(OR(B544&amp;""="",C544&amp;""=""),"",IF(COUNTIFS('الطلاب'!$A$6:$A$505,B544&amp;"",'الطلاب'!$D$6:$D$505,C544&amp;"")=0,"الطالب غير مسجل في المجموعة",""))</f>
        <v/>
      </c>
    </row>
    <row r="545">
      <c r="A545" s="13" t="n"/>
      <c r="B545" s="5" t="n"/>
      <c r="C545" s="5" t="n"/>
      <c r="D545" s="23" t="n"/>
      <c r="E545" s="18" t="n"/>
      <c r="F545" s="5" t="n"/>
      <c r="G545" s="5" t="n"/>
      <c r="H545" s="6">
        <f>IF(B545&amp;""="","",IFERROR(INDEX('الطلاب'!$B$6:$B$505,MATCH(B545&amp;"",'الطلاب'!$A$6:$A$505,0))&amp;"","كود غير موجود"))</f>
        <v/>
      </c>
      <c r="I545" s="6">
        <f>IF(OR(B545&amp;""="",C545&amp;""=""),"",IF(COUNTIFS('الطلاب'!$A$6:$A$505,B545&amp;"",'الطلاب'!$D$6:$D$505,C545&amp;"")=0,"الطالب غير مسجل في المجموعة",""))</f>
        <v/>
      </c>
    </row>
    <row r="546">
      <c r="A546" s="13" t="n"/>
      <c r="B546" s="5" t="n"/>
      <c r="C546" s="5" t="n"/>
      <c r="D546" s="23" t="n"/>
      <c r="E546" s="18" t="n"/>
      <c r="F546" s="5" t="n"/>
      <c r="G546" s="5" t="n"/>
      <c r="H546" s="6">
        <f>IF(B546&amp;""="","",IFERROR(INDEX('الطلاب'!$B$6:$B$505,MATCH(B546&amp;"",'الطلاب'!$A$6:$A$505,0))&amp;"","كود غير موجود"))</f>
        <v/>
      </c>
      <c r="I546" s="6">
        <f>IF(OR(B546&amp;""="",C546&amp;""=""),"",IF(COUNTIFS('الطلاب'!$A$6:$A$505,B546&amp;"",'الطلاب'!$D$6:$D$505,C546&amp;"")=0,"الطالب غير مسجل في المجموعة",""))</f>
        <v/>
      </c>
    </row>
    <row r="547">
      <c r="A547" s="13" t="n"/>
      <c r="B547" s="5" t="n"/>
      <c r="C547" s="5" t="n"/>
      <c r="D547" s="23" t="n"/>
      <c r="E547" s="18" t="n"/>
      <c r="F547" s="5" t="n"/>
      <c r="G547" s="5" t="n"/>
      <c r="H547" s="6">
        <f>IF(B547&amp;""="","",IFERROR(INDEX('الطلاب'!$B$6:$B$505,MATCH(B547&amp;"",'الطلاب'!$A$6:$A$505,0))&amp;"","كود غير موجود"))</f>
        <v/>
      </c>
      <c r="I547" s="6">
        <f>IF(OR(B547&amp;""="",C547&amp;""=""),"",IF(COUNTIFS('الطلاب'!$A$6:$A$505,B547&amp;"",'الطلاب'!$D$6:$D$505,C547&amp;"")=0,"الطالب غير مسجل في المجموعة",""))</f>
        <v/>
      </c>
    </row>
    <row r="548">
      <c r="A548" s="13" t="n"/>
      <c r="B548" s="5" t="n"/>
      <c r="C548" s="5" t="n"/>
      <c r="D548" s="23" t="n"/>
      <c r="E548" s="18" t="n"/>
      <c r="F548" s="5" t="n"/>
      <c r="G548" s="5" t="n"/>
      <c r="H548" s="6">
        <f>IF(B548&amp;""="","",IFERROR(INDEX('الطلاب'!$B$6:$B$505,MATCH(B548&amp;"",'الطلاب'!$A$6:$A$505,0))&amp;"","كود غير موجود"))</f>
        <v/>
      </c>
      <c r="I548" s="6">
        <f>IF(OR(B548&amp;""="",C548&amp;""=""),"",IF(COUNTIFS('الطلاب'!$A$6:$A$505,B548&amp;"",'الطلاب'!$D$6:$D$505,C548&amp;"")=0,"الطالب غير مسجل في المجموعة",""))</f>
        <v/>
      </c>
    </row>
    <row r="549">
      <c r="A549" s="13" t="n"/>
      <c r="B549" s="5" t="n"/>
      <c r="C549" s="5" t="n"/>
      <c r="D549" s="23" t="n"/>
      <c r="E549" s="18" t="n"/>
      <c r="F549" s="5" t="n"/>
      <c r="G549" s="5" t="n"/>
      <c r="H549" s="6">
        <f>IF(B549&amp;""="","",IFERROR(INDEX('الطلاب'!$B$6:$B$505,MATCH(B549&amp;"",'الطلاب'!$A$6:$A$505,0))&amp;"","كود غير موجود"))</f>
        <v/>
      </c>
      <c r="I549" s="6">
        <f>IF(OR(B549&amp;""="",C549&amp;""=""),"",IF(COUNTIFS('الطلاب'!$A$6:$A$505,B549&amp;"",'الطلاب'!$D$6:$D$505,C549&amp;"")=0,"الطالب غير مسجل في المجموعة",""))</f>
        <v/>
      </c>
    </row>
    <row r="550">
      <c r="A550" s="13" t="n"/>
      <c r="B550" s="5" t="n"/>
      <c r="C550" s="5" t="n"/>
      <c r="D550" s="23" t="n"/>
      <c r="E550" s="18" t="n"/>
      <c r="F550" s="5" t="n"/>
      <c r="G550" s="5" t="n"/>
      <c r="H550" s="6">
        <f>IF(B550&amp;""="","",IFERROR(INDEX('الطلاب'!$B$6:$B$505,MATCH(B550&amp;"",'الطلاب'!$A$6:$A$505,0))&amp;"","كود غير موجود"))</f>
        <v/>
      </c>
      <c r="I550" s="6">
        <f>IF(OR(B550&amp;""="",C550&amp;""=""),"",IF(COUNTIFS('الطلاب'!$A$6:$A$505,B550&amp;"",'الطلاب'!$D$6:$D$505,C550&amp;"")=0,"الطالب غير مسجل في المجموعة",""))</f>
        <v/>
      </c>
    </row>
    <row r="551">
      <c r="A551" s="13" t="n"/>
      <c r="B551" s="5" t="n"/>
      <c r="C551" s="5" t="n"/>
      <c r="D551" s="23" t="n"/>
      <c r="E551" s="18" t="n"/>
      <c r="F551" s="5" t="n"/>
      <c r="G551" s="5" t="n"/>
      <c r="H551" s="6">
        <f>IF(B551&amp;""="","",IFERROR(INDEX('الطلاب'!$B$6:$B$505,MATCH(B551&amp;"",'الطلاب'!$A$6:$A$505,0))&amp;"","كود غير موجود"))</f>
        <v/>
      </c>
      <c r="I551" s="6">
        <f>IF(OR(B551&amp;""="",C551&amp;""=""),"",IF(COUNTIFS('الطلاب'!$A$6:$A$505,B551&amp;"",'الطلاب'!$D$6:$D$505,C551&amp;"")=0,"الطالب غير مسجل في المجموعة",""))</f>
        <v/>
      </c>
    </row>
    <row r="552">
      <c r="A552" s="13" t="n"/>
      <c r="B552" s="5" t="n"/>
      <c r="C552" s="5" t="n"/>
      <c r="D552" s="23" t="n"/>
      <c r="E552" s="18" t="n"/>
      <c r="F552" s="5" t="n"/>
      <c r="G552" s="5" t="n"/>
      <c r="H552" s="6">
        <f>IF(B552&amp;""="","",IFERROR(INDEX('الطلاب'!$B$6:$B$505,MATCH(B552&amp;"",'الطلاب'!$A$6:$A$505,0))&amp;"","كود غير موجود"))</f>
        <v/>
      </c>
      <c r="I552" s="6">
        <f>IF(OR(B552&amp;""="",C552&amp;""=""),"",IF(COUNTIFS('الطلاب'!$A$6:$A$505,B552&amp;"",'الطلاب'!$D$6:$D$505,C552&amp;"")=0,"الطالب غير مسجل في المجموعة",""))</f>
        <v/>
      </c>
    </row>
    <row r="553">
      <c r="A553" s="13" t="n"/>
      <c r="B553" s="5" t="n"/>
      <c r="C553" s="5" t="n"/>
      <c r="D553" s="23" t="n"/>
      <c r="E553" s="18" t="n"/>
      <c r="F553" s="5" t="n"/>
      <c r="G553" s="5" t="n"/>
      <c r="H553" s="6">
        <f>IF(B553&amp;""="","",IFERROR(INDEX('الطلاب'!$B$6:$B$505,MATCH(B553&amp;"",'الطلاب'!$A$6:$A$505,0))&amp;"","كود غير موجود"))</f>
        <v/>
      </c>
      <c r="I553" s="6">
        <f>IF(OR(B553&amp;""="",C553&amp;""=""),"",IF(COUNTIFS('الطلاب'!$A$6:$A$505,B553&amp;"",'الطلاب'!$D$6:$D$505,C553&amp;"")=0,"الطالب غير مسجل في المجموعة",""))</f>
        <v/>
      </c>
    </row>
    <row r="554">
      <c r="A554" s="13" t="n"/>
      <c r="B554" s="5" t="n"/>
      <c r="C554" s="5" t="n"/>
      <c r="D554" s="23" t="n"/>
      <c r="E554" s="18" t="n"/>
      <c r="F554" s="5" t="n"/>
      <c r="G554" s="5" t="n"/>
      <c r="H554" s="6">
        <f>IF(B554&amp;""="","",IFERROR(INDEX('الطلاب'!$B$6:$B$505,MATCH(B554&amp;"",'الطلاب'!$A$6:$A$505,0))&amp;"","كود غير موجود"))</f>
        <v/>
      </c>
      <c r="I554" s="6">
        <f>IF(OR(B554&amp;""="",C554&amp;""=""),"",IF(COUNTIFS('الطلاب'!$A$6:$A$505,B554&amp;"",'الطلاب'!$D$6:$D$505,C554&amp;"")=0,"الطالب غير مسجل في المجموعة",""))</f>
        <v/>
      </c>
    </row>
    <row r="555">
      <c r="A555" s="13" t="n"/>
      <c r="B555" s="5" t="n"/>
      <c r="C555" s="5" t="n"/>
      <c r="D555" s="23" t="n"/>
      <c r="E555" s="18" t="n"/>
      <c r="F555" s="5" t="n"/>
      <c r="G555" s="5" t="n"/>
      <c r="H555" s="6">
        <f>IF(B555&amp;""="","",IFERROR(INDEX('الطلاب'!$B$6:$B$505,MATCH(B555&amp;"",'الطلاب'!$A$6:$A$505,0))&amp;"","كود غير موجود"))</f>
        <v/>
      </c>
      <c r="I555" s="6">
        <f>IF(OR(B555&amp;""="",C555&amp;""=""),"",IF(COUNTIFS('الطلاب'!$A$6:$A$505,B555&amp;"",'الطلاب'!$D$6:$D$505,C555&amp;"")=0,"الطالب غير مسجل في المجموعة",""))</f>
        <v/>
      </c>
    </row>
    <row r="556">
      <c r="A556" s="13" t="n"/>
      <c r="B556" s="5" t="n"/>
      <c r="C556" s="5" t="n"/>
      <c r="D556" s="23" t="n"/>
      <c r="E556" s="18" t="n"/>
      <c r="F556" s="5" t="n"/>
      <c r="G556" s="5" t="n"/>
      <c r="H556" s="6">
        <f>IF(B556&amp;""="","",IFERROR(INDEX('الطلاب'!$B$6:$B$505,MATCH(B556&amp;"",'الطلاب'!$A$6:$A$505,0))&amp;"","كود غير موجود"))</f>
        <v/>
      </c>
      <c r="I556" s="6">
        <f>IF(OR(B556&amp;""="",C556&amp;""=""),"",IF(COUNTIFS('الطلاب'!$A$6:$A$505,B556&amp;"",'الطلاب'!$D$6:$D$505,C556&amp;"")=0,"الطالب غير مسجل في المجموعة",""))</f>
        <v/>
      </c>
    </row>
    <row r="557">
      <c r="A557" s="13" t="n"/>
      <c r="B557" s="5" t="n"/>
      <c r="C557" s="5" t="n"/>
      <c r="D557" s="23" t="n"/>
      <c r="E557" s="18" t="n"/>
      <c r="F557" s="5" t="n"/>
      <c r="G557" s="5" t="n"/>
      <c r="H557" s="6">
        <f>IF(B557&amp;""="","",IFERROR(INDEX('الطلاب'!$B$6:$B$505,MATCH(B557&amp;"",'الطلاب'!$A$6:$A$505,0))&amp;"","كود غير موجود"))</f>
        <v/>
      </c>
      <c r="I557" s="6">
        <f>IF(OR(B557&amp;""="",C557&amp;""=""),"",IF(COUNTIFS('الطلاب'!$A$6:$A$505,B557&amp;"",'الطلاب'!$D$6:$D$505,C557&amp;"")=0,"الطالب غير مسجل في المجموعة",""))</f>
        <v/>
      </c>
    </row>
    <row r="558">
      <c r="A558" s="13" t="n"/>
      <c r="B558" s="5" t="n"/>
      <c r="C558" s="5" t="n"/>
      <c r="D558" s="23" t="n"/>
      <c r="E558" s="18" t="n"/>
      <c r="F558" s="5" t="n"/>
      <c r="G558" s="5" t="n"/>
      <c r="H558" s="6">
        <f>IF(B558&amp;""="","",IFERROR(INDEX('الطلاب'!$B$6:$B$505,MATCH(B558&amp;"",'الطلاب'!$A$6:$A$505,0))&amp;"","كود غير موجود"))</f>
        <v/>
      </c>
      <c r="I558" s="6">
        <f>IF(OR(B558&amp;""="",C558&amp;""=""),"",IF(COUNTIFS('الطلاب'!$A$6:$A$505,B558&amp;"",'الطلاب'!$D$6:$D$505,C558&amp;"")=0,"الطالب غير مسجل في المجموعة",""))</f>
        <v/>
      </c>
    </row>
    <row r="559">
      <c r="A559" s="13" t="n"/>
      <c r="B559" s="5" t="n"/>
      <c r="C559" s="5" t="n"/>
      <c r="D559" s="23" t="n"/>
      <c r="E559" s="18" t="n"/>
      <c r="F559" s="5" t="n"/>
      <c r="G559" s="5" t="n"/>
      <c r="H559" s="6">
        <f>IF(B559&amp;""="","",IFERROR(INDEX('الطلاب'!$B$6:$B$505,MATCH(B559&amp;"",'الطلاب'!$A$6:$A$505,0))&amp;"","كود غير موجود"))</f>
        <v/>
      </c>
      <c r="I559" s="6">
        <f>IF(OR(B559&amp;""="",C559&amp;""=""),"",IF(COUNTIFS('الطلاب'!$A$6:$A$505,B559&amp;"",'الطلاب'!$D$6:$D$505,C559&amp;"")=0,"الطالب غير مسجل في المجموعة",""))</f>
        <v/>
      </c>
    </row>
    <row r="560">
      <c r="A560" s="13" t="n"/>
      <c r="B560" s="5" t="n"/>
      <c r="C560" s="5" t="n"/>
      <c r="D560" s="23" t="n"/>
      <c r="E560" s="18" t="n"/>
      <c r="F560" s="5" t="n"/>
      <c r="G560" s="5" t="n"/>
      <c r="H560" s="6">
        <f>IF(B560&amp;""="","",IFERROR(INDEX('الطلاب'!$B$6:$B$505,MATCH(B560&amp;"",'الطلاب'!$A$6:$A$505,0))&amp;"","كود غير موجود"))</f>
        <v/>
      </c>
      <c r="I560" s="6">
        <f>IF(OR(B560&amp;""="",C560&amp;""=""),"",IF(COUNTIFS('الطلاب'!$A$6:$A$505,B560&amp;"",'الطلاب'!$D$6:$D$505,C560&amp;"")=0,"الطالب غير مسجل في المجموعة",""))</f>
        <v/>
      </c>
    </row>
    <row r="561">
      <c r="A561" s="13" t="n"/>
      <c r="B561" s="5" t="n"/>
      <c r="C561" s="5" t="n"/>
      <c r="D561" s="23" t="n"/>
      <c r="E561" s="18" t="n"/>
      <c r="F561" s="5" t="n"/>
      <c r="G561" s="5" t="n"/>
      <c r="H561" s="6">
        <f>IF(B561&amp;""="","",IFERROR(INDEX('الطلاب'!$B$6:$B$505,MATCH(B561&amp;"",'الطلاب'!$A$6:$A$505,0))&amp;"","كود غير موجود"))</f>
        <v/>
      </c>
      <c r="I561" s="6">
        <f>IF(OR(B561&amp;""="",C561&amp;""=""),"",IF(COUNTIFS('الطلاب'!$A$6:$A$505,B561&amp;"",'الطلاب'!$D$6:$D$505,C561&amp;"")=0,"الطالب غير مسجل في المجموعة",""))</f>
        <v/>
      </c>
    </row>
    <row r="562">
      <c r="A562" s="13" t="n"/>
      <c r="B562" s="5" t="n"/>
      <c r="C562" s="5" t="n"/>
      <c r="D562" s="23" t="n"/>
      <c r="E562" s="18" t="n"/>
      <c r="F562" s="5" t="n"/>
      <c r="G562" s="5" t="n"/>
      <c r="H562" s="6">
        <f>IF(B562&amp;""="","",IFERROR(INDEX('الطلاب'!$B$6:$B$505,MATCH(B562&amp;"",'الطلاب'!$A$6:$A$505,0))&amp;"","كود غير موجود"))</f>
        <v/>
      </c>
      <c r="I562" s="6">
        <f>IF(OR(B562&amp;""="",C562&amp;""=""),"",IF(COUNTIFS('الطلاب'!$A$6:$A$505,B562&amp;"",'الطلاب'!$D$6:$D$505,C562&amp;"")=0,"الطالب غير مسجل في المجموعة",""))</f>
        <v/>
      </c>
    </row>
    <row r="563">
      <c r="A563" s="13" t="n"/>
      <c r="B563" s="5" t="n"/>
      <c r="C563" s="5" t="n"/>
      <c r="D563" s="23" t="n"/>
      <c r="E563" s="18" t="n"/>
      <c r="F563" s="5" t="n"/>
      <c r="G563" s="5" t="n"/>
      <c r="H563" s="6">
        <f>IF(B563&amp;""="","",IFERROR(INDEX('الطلاب'!$B$6:$B$505,MATCH(B563&amp;"",'الطلاب'!$A$6:$A$505,0))&amp;"","كود غير موجود"))</f>
        <v/>
      </c>
      <c r="I563" s="6">
        <f>IF(OR(B563&amp;""="",C563&amp;""=""),"",IF(COUNTIFS('الطلاب'!$A$6:$A$505,B563&amp;"",'الطلاب'!$D$6:$D$505,C563&amp;"")=0,"الطالب غير مسجل في المجموعة",""))</f>
        <v/>
      </c>
    </row>
    <row r="564">
      <c r="A564" s="13" t="n"/>
      <c r="B564" s="5" t="n"/>
      <c r="C564" s="5" t="n"/>
      <c r="D564" s="23" t="n"/>
      <c r="E564" s="18" t="n"/>
      <c r="F564" s="5" t="n"/>
      <c r="G564" s="5" t="n"/>
      <c r="H564" s="6">
        <f>IF(B564&amp;""="","",IFERROR(INDEX('الطلاب'!$B$6:$B$505,MATCH(B564&amp;"",'الطلاب'!$A$6:$A$505,0))&amp;"","كود غير موجود"))</f>
        <v/>
      </c>
      <c r="I564" s="6">
        <f>IF(OR(B564&amp;""="",C564&amp;""=""),"",IF(COUNTIFS('الطلاب'!$A$6:$A$505,B564&amp;"",'الطلاب'!$D$6:$D$505,C564&amp;"")=0,"الطالب غير مسجل في المجموعة",""))</f>
        <v/>
      </c>
    </row>
    <row r="565">
      <c r="A565" s="13" t="n"/>
      <c r="B565" s="5" t="n"/>
      <c r="C565" s="5" t="n"/>
      <c r="D565" s="23" t="n"/>
      <c r="E565" s="18" t="n"/>
      <c r="F565" s="5" t="n"/>
      <c r="G565" s="5" t="n"/>
      <c r="H565" s="6">
        <f>IF(B565&amp;""="","",IFERROR(INDEX('الطلاب'!$B$6:$B$505,MATCH(B565&amp;"",'الطلاب'!$A$6:$A$505,0))&amp;"","كود غير موجود"))</f>
        <v/>
      </c>
      <c r="I565" s="6">
        <f>IF(OR(B565&amp;""="",C565&amp;""=""),"",IF(COUNTIFS('الطلاب'!$A$6:$A$505,B565&amp;"",'الطلاب'!$D$6:$D$505,C565&amp;"")=0,"الطالب غير مسجل في المجموعة",""))</f>
        <v/>
      </c>
    </row>
    <row r="566">
      <c r="A566" s="13" t="n"/>
      <c r="B566" s="5" t="n"/>
      <c r="C566" s="5" t="n"/>
      <c r="D566" s="23" t="n"/>
      <c r="E566" s="18" t="n"/>
      <c r="F566" s="5" t="n"/>
      <c r="G566" s="5" t="n"/>
      <c r="H566" s="6">
        <f>IF(B566&amp;""="","",IFERROR(INDEX('الطلاب'!$B$6:$B$505,MATCH(B566&amp;"",'الطلاب'!$A$6:$A$505,0))&amp;"","كود غير موجود"))</f>
        <v/>
      </c>
      <c r="I566" s="6">
        <f>IF(OR(B566&amp;""="",C566&amp;""=""),"",IF(COUNTIFS('الطلاب'!$A$6:$A$505,B566&amp;"",'الطلاب'!$D$6:$D$505,C566&amp;"")=0,"الطالب غير مسجل في المجموعة",""))</f>
        <v/>
      </c>
    </row>
    <row r="567">
      <c r="A567" s="13" t="n"/>
      <c r="B567" s="5" t="n"/>
      <c r="C567" s="5" t="n"/>
      <c r="D567" s="23" t="n"/>
      <c r="E567" s="18" t="n"/>
      <c r="F567" s="5" t="n"/>
      <c r="G567" s="5" t="n"/>
      <c r="H567" s="6">
        <f>IF(B567&amp;""="","",IFERROR(INDEX('الطلاب'!$B$6:$B$505,MATCH(B567&amp;"",'الطلاب'!$A$6:$A$505,0))&amp;"","كود غير موجود"))</f>
        <v/>
      </c>
      <c r="I567" s="6">
        <f>IF(OR(B567&amp;""="",C567&amp;""=""),"",IF(COUNTIFS('الطلاب'!$A$6:$A$505,B567&amp;"",'الطلاب'!$D$6:$D$505,C567&amp;"")=0,"الطالب غير مسجل في المجموعة",""))</f>
        <v/>
      </c>
    </row>
    <row r="568">
      <c r="A568" s="13" t="n"/>
      <c r="B568" s="5" t="n"/>
      <c r="C568" s="5" t="n"/>
      <c r="D568" s="23" t="n"/>
      <c r="E568" s="18" t="n"/>
      <c r="F568" s="5" t="n"/>
      <c r="G568" s="5" t="n"/>
      <c r="H568" s="6">
        <f>IF(B568&amp;""="","",IFERROR(INDEX('الطلاب'!$B$6:$B$505,MATCH(B568&amp;"",'الطلاب'!$A$6:$A$505,0))&amp;"","كود غير موجود"))</f>
        <v/>
      </c>
      <c r="I568" s="6">
        <f>IF(OR(B568&amp;""="",C568&amp;""=""),"",IF(COUNTIFS('الطلاب'!$A$6:$A$505,B568&amp;"",'الطلاب'!$D$6:$D$505,C568&amp;"")=0,"الطالب غير مسجل في المجموعة",""))</f>
        <v/>
      </c>
    </row>
    <row r="569">
      <c r="A569" s="13" t="n"/>
      <c r="B569" s="5" t="n"/>
      <c r="C569" s="5" t="n"/>
      <c r="D569" s="23" t="n"/>
      <c r="E569" s="18" t="n"/>
      <c r="F569" s="5" t="n"/>
      <c r="G569" s="5" t="n"/>
      <c r="H569" s="6">
        <f>IF(B569&amp;""="","",IFERROR(INDEX('الطلاب'!$B$6:$B$505,MATCH(B569&amp;"",'الطلاب'!$A$6:$A$505,0))&amp;"","كود غير موجود"))</f>
        <v/>
      </c>
      <c r="I569" s="6">
        <f>IF(OR(B569&amp;""="",C569&amp;""=""),"",IF(COUNTIFS('الطلاب'!$A$6:$A$505,B569&amp;"",'الطلاب'!$D$6:$D$505,C569&amp;"")=0,"الطالب غير مسجل في المجموعة",""))</f>
        <v/>
      </c>
    </row>
    <row r="570">
      <c r="A570" s="13" t="n"/>
      <c r="B570" s="5" t="n"/>
      <c r="C570" s="5" t="n"/>
      <c r="D570" s="23" t="n"/>
      <c r="E570" s="18" t="n"/>
      <c r="F570" s="5" t="n"/>
      <c r="G570" s="5" t="n"/>
      <c r="H570" s="6">
        <f>IF(B570&amp;""="","",IFERROR(INDEX('الطلاب'!$B$6:$B$505,MATCH(B570&amp;"",'الطلاب'!$A$6:$A$505,0))&amp;"","كود غير موجود"))</f>
        <v/>
      </c>
      <c r="I570" s="6">
        <f>IF(OR(B570&amp;""="",C570&amp;""=""),"",IF(COUNTIFS('الطلاب'!$A$6:$A$505,B570&amp;"",'الطلاب'!$D$6:$D$505,C570&amp;"")=0,"الطالب غير مسجل في المجموعة",""))</f>
        <v/>
      </c>
    </row>
    <row r="571">
      <c r="A571" s="13" t="n"/>
      <c r="B571" s="5" t="n"/>
      <c r="C571" s="5" t="n"/>
      <c r="D571" s="23" t="n"/>
      <c r="E571" s="18" t="n"/>
      <c r="F571" s="5" t="n"/>
      <c r="G571" s="5" t="n"/>
      <c r="H571" s="6">
        <f>IF(B571&amp;""="","",IFERROR(INDEX('الطلاب'!$B$6:$B$505,MATCH(B571&amp;"",'الطلاب'!$A$6:$A$505,0))&amp;"","كود غير موجود"))</f>
        <v/>
      </c>
      <c r="I571" s="6">
        <f>IF(OR(B571&amp;""="",C571&amp;""=""),"",IF(COUNTIFS('الطلاب'!$A$6:$A$505,B571&amp;"",'الطلاب'!$D$6:$D$505,C571&amp;"")=0,"الطالب غير مسجل في المجموعة",""))</f>
        <v/>
      </c>
    </row>
    <row r="572">
      <c r="A572" s="13" t="n"/>
      <c r="B572" s="5" t="n"/>
      <c r="C572" s="5" t="n"/>
      <c r="D572" s="23" t="n"/>
      <c r="E572" s="18" t="n"/>
      <c r="F572" s="5" t="n"/>
      <c r="G572" s="5" t="n"/>
      <c r="H572" s="6">
        <f>IF(B572&amp;""="","",IFERROR(INDEX('الطلاب'!$B$6:$B$505,MATCH(B572&amp;"",'الطلاب'!$A$6:$A$505,0))&amp;"","كود غير موجود"))</f>
        <v/>
      </c>
      <c r="I572" s="6">
        <f>IF(OR(B572&amp;""="",C572&amp;""=""),"",IF(COUNTIFS('الطلاب'!$A$6:$A$505,B572&amp;"",'الطلاب'!$D$6:$D$505,C572&amp;"")=0,"الطالب غير مسجل في المجموعة",""))</f>
        <v/>
      </c>
    </row>
    <row r="573">
      <c r="A573" s="13" t="n"/>
      <c r="B573" s="5" t="n"/>
      <c r="C573" s="5" t="n"/>
      <c r="D573" s="23" t="n"/>
      <c r="E573" s="18" t="n"/>
      <c r="F573" s="5" t="n"/>
      <c r="G573" s="5" t="n"/>
      <c r="H573" s="6">
        <f>IF(B573&amp;""="","",IFERROR(INDEX('الطلاب'!$B$6:$B$505,MATCH(B573&amp;"",'الطلاب'!$A$6:$A$505,0))&amp;"","كود غير موجود"))</f>
        <v/>
      </c>
      <c r="I573" s="6">
        <f>IF(OR(B573&amp;""="",C573&amp;""=""),"",IF(COUNTIFS('الطلاب'!$A$6:$A$505,B573&amp;"",'الطلاب'!$D$6:$D$505,C573&amp;"")=0,"الطالب غير مسجل في المجموعة",""))</f>
        <v/>
      </c>
    </row>
    <row r="574">
      <c r="A574" s="13" t="n"/>
      <c r="B574" s="5" t="n"/>
      <c r="C574" s="5" t="n"/>
      <c r="D574" s="23" t="n"/>
      <c r="E574" s="18" t="n"/>
      <c r="F574" s="5" t="n"/>
      <c r="G574" s="5" t="n"/>
      <c r="H574" s="6">
        <f>IF(B574&amp;""="","",IFERROR(INDEX('الطلاب'!$B$6:$B$505,MATCH(B574&amp;"",'الطلاب'!$A$6:$A$505,0))&amp;"","كود غير موجود"))</f>
        <v/>
      </c>
      <c r="I574" s="6">
        <f>IF(OR(B574&amp;""="",C574&amp;""=""),"",IF(COUNTIFS('الطلاب'!$A$6:$A$505,B574&amp;"",'الطلاب'!$D$6:$D$505,C574&amp;"")=0,"الطالب غير مسجل في المجموعة",""))</f>
        <v/>
      </c>
    </row>
    <row r="575">
      <c r="A575" s="13" t="n"/>
      <c r="B575" s="5" t="n"/>
      <c r="C575" s="5" t="n"/>
      <c r="D575" s="23" t="n"/>
      <c r="E575" s="18" t="n"/>
      <c r="F575" s="5" t="n"/>
      <c r="G575" s="5" t="n"/>
      <c r="H575" s="6">
        <f>IF(B575&amp;""="","",IFERROR(INDEX('الطلاب'!$B$6:$B$505,MATCH(B575&amp;"",'الطلاب'!$A$6:$A$505,0))&amp;"","كود غير موجود"))</f>
        <v/>
      </c>
      <c r="I575" s="6">
        <f>IF(OR(B575&amp;""="",C575&amp;""=""),"",IF(COUNTIFS('الطلاب'!$A$6:$A$505,B575&amp;"",'الطلاب'!$D$6:$D$505,C575&amp;"")=0,"الطالب غير مسجل في المجموعة",""))</f>
        <v/>
      </c>
    </row>
    <row r="576">
      <c r="A576" s="13" t="n"/>
      <c r="B576" s="5" t="n"/>
      <c r="C576" s="5" t="n"/>
      <c r="D576" s="23" t="n"/>
      <c r="E576" s="18" t="n"/>
      <c r="F576" s="5" t="n"/>
      <c r="G576" s="5" t="n"/>
      <c r="H576" s="6">
        <f>IF(B576&amp;""="","",IFERROR(INDEX('الطلاب'!$B$6:$B$505,MATCH(B576&amp;"",'الطلاب'!$A$6:$A$505,0))&amp;"","كود غير موجود"))</f>
        <v/>
      </c>
      <c r="I576" s="6">
        <f>IF(OR(B576&amp;""="",C576&amp;""=""),"",IF(COUNTIFS('الطلاب'!$A$6:$A$505,B576&amp;"",'الطلاب'!$D$6:$D$505,C576&amp;"")=0,"الطالب غير مسجل في المجموعة",""))</f>
        <v/>
      </c>
    </row>
    <row r="577">
      <c r="A577" s="13" t="n"/>
      <c r="B577" s="5" t="n"/>
      <c r="C577" s="5" t="n"/>
      <c r="D577" s="23" t="n"/>
      <c r="E577" s="18" t="n"/>
      <c r="F577" s="5" t="n"/>
      <c r="G577" s="5" t="n"/>
      <c r="H577" s="6">
        <f>IF(B577&amp;""="","",IFERROR(INDEX('الطلاب'!$B$6:$B$505,MATCH(B577&amp;"",'الطلاب'!$A$6:$A$505,0))&amp;"","كود غير موجود"))</f>
        <v/>
      </c>
      <c r="I577" s="6">
        <f>IF(OR(B577&amp;""="",C577&amp;""=""),"",IF(COUNTIFS('الطلاب'!$A$6:$A$505,B577&amp;"",'الطلاب'!$D$6:$D$505,C577&amp;"")=0,"الطالب غير مسجل في المجموعة",""))</f>
        <v/>
      </c>
    </row>
    <row r="578">
      <c r="A578" s="13" t="n"/>
      <c r="B578" s="5" t="n"/>
      <c r="C578" s="5" t="n"/>
      <c r="D578" s="23" t="n"/>
      <c r="E578" s="18" t="n"/>
      <c r="F578" s="5" t="n"/>
      <c r="G578" s="5" t="n"/>
      <c r="H578" s="6">
        <f>IF(B578&amp;""="","",IFERROR(INDEX('الطلاب'!$B$6:$B$505,MATCH(B578&amp;"",'الطلاب'!$A$6:$A$505,0))&amp;"","كود غير موجود"))</f>
        <v/>
      </c>
      <c r="I578" s="6">
        <f>IF(OR(B578&amp;""="",C578&amp;""=""),"",IF(COUNTIFS('الطلاب'!$A$6:$A$505,B578&amp;"",'الطلاب'!$D$6:$D$505,C578&amp;"")=0,"الطالب غير مسجل في المجموعة",""))</f>
        <v/>
      </c>
    </row>
    <row r="579">
      <c r="A579" s="13" t="n"/>
      <c r="B579" s="5" t="n"/>
      <c r="C579" s="5" t="n"/>
      <c r="D579" s="23" t="n"/>
      <c r="E579" s="18" t="n"/>
      <c r="F579" s="5" t="n"/>
      <c r="G579" s="5" t="n"/>
      <c r="H579" s="6">
        <f>IF(B579&amp;""="","",IFERROR(INDEX('الطلاب'!$B$6:$B$505,MATCH(B579&amp;"",'الطلاب'!$A$6:$A$505,0))&amp;"","كود غير موجود"))</f>
        <v/>
      </c>
      <c r="I579" s="6">
        <f>IF(OR(B579&amp;""="",C579&amp;""=""),"",IF(COUNTIFS('الطلاب'!$A$6:$A$505,B579&amp;"",'الطلاب'!$D$6:$D$505,C579&amp;"")=0,"الطالب غير مسجل في المجموعة",""))</f>
        <v/>
      </c>
    </row>
    <row r="580">
      <c r="A580" s="13" t="n"/>
      <c r="B580" s="5" t="n"/>
      <c r="C580" s="5" t="n"/>
      <c r="D580" s="23" t="n"/>
      <c r="E580" s="18" t="n"/>
      <c r="F580" s="5" t="n"/>
      <c r="G580" s="5" t="n"/>
      <c r="H580" s="6">
        <f>IF(B580&amp;""="","",IFERROR(INDEX('الطلاب'!$B$6:$B$505,MATCH(B580&amp;"",'الطلاب'!$A$6:$A$505,0))&amp;"","كود غير موجود"))</f>
        <v/>
      </c>
      <c r="I580" s="6">
        <f>IF(OR(B580&amp;""="",C580&amp;""=""),"",IF(COUNTIFS('الطلاب'!$A$6:$A$505,B580&amp;"",'الطلاب'!$D$6:$D$505,C580&amp;"")=0,"الطالب غير مسجل في المجموعة",""))</f>
        <v/>
      </c>
    </row>
    <row r="581">
      <c r="A581" s="13" t="n"/>
      <c r="B581" s="5" t="n"/>
      <c r="C581" s="5" t="n"/>
      <c r="D581" s="23" t="n"/>
      <c r="E581" s="18" t="n"/>
      <c r="F581" s="5" t="n"/>
      <c r="G581" s="5" t="n"/>
      <c r="H581" s="6">
        <f>IF(B581&amp;""="","",IFERROR(INDEX('الطلاب'!$B$6:$B$505,MATCH(B581&amp;"",'الطلاب'!$A$6:$A$505,0))&amp;"","كود غير موجود"))</f>
        <v/>
      </c>
      <c r="I581" s="6">
        <f>IF(OR(B581&amp;""="",C581&amp;""=""),"",IF(COUNTIFS('الطلاب'!$A$6:$A$505,B581&amp;"",'الطلاب'!$D$6:$D$505,C581&amp;"")=0,"الطالب غير مسجل في المجموعة",""))</f>
        <v/>
      </c>
    </row>
    <row r="582">
      <c r="A582" s="13" t="n"/>
      <c r="B582" s="5" t="n"/>
      <c r="C582" s="5" t="n"/>
      <c r="D582" s="23" t="n"/>
      <c r="E582" s="18" t="n"/>
      <c r="F582" s="5" t="n"/>
      <c r="G582" s="5" t="n"/>
      <c r="H582" s="6">
        <f>IF(B582&amp;""="","",IFERROR(INDEX('الطلاب'!$B$6:$B$505,MATCH(B582&amp;"",'الطلاب'!$A$6:$A$505,0))&amp;"","كود غير موجود"))</f>
        <v/>
      </c>
      <c r="I582" s="6">
        <f>IF(OR(B582&amp;""="",C582&amp;""=""),"",IF(COUNTIFS('الطلاب'!$A$6:$A$505,B582&amp;"",'الطلاب'!$D$6:$D$505,C582&amp;"")=0,"الطالب غير مسجل في المجموعة",""))</f>
        <v/>
      </c>
    </row>
    <row r="583">
      <c r="A583" s="13" t="n"/>
      <c r="B583" s="5" t="n"/>
      <c r="C583" s="5" t="n"/>
      <c r="D583" s="23" t="n"/>
      <c r="E583" s="18" t="n"/>
      <c r="F583" s="5" t="n"/>
      <c r="G583" s="5" t="n"/>
      <c r="H583" s="6">
        <f>IF(B583&amp;""="","",IFERROR(INDEX('الطلاب'!$B$6:$B$505,MATCH(B583&amp;"",'الطلاب'!$A$6:$A$505,0))&amp;"","كود غير موجود"))</f>
        <v/>
      </c>
      <c r="I583" s="6">
        <f>IF(OR(B583&amp;""="",C583&amp;""=""),"",IF(COUNTIFS('الطلاب'!$A$6:$A$505,B583&amp;"",'الطلاب'!$D$6:$D$505,C583&amp;"")=0,"الطالب غير مسجل في المجموعة",""))</f>
        <v/>
      </c>
    </row>
    <row r="584">
      <c r="A584" s="13" t="n"/>
      <c r="B584" s="5" t="n"/>
      <c r="C584" s="5" t="n"/>
      <c r="D584" s="23" t="n"/>
      <c r="E584" s="18" t="n"/>
      <c r="F584" s="5" t="n"/>
      <c r="G584" s="5" t="n"/>
      <c r="H584" s="6">
        <f>IF(B584&amp;""="","",IFERROR(INDEX('الطلاب'!$B$6:$B$505,MATCH(B584&amp;"",'الطلاب'!$A$6:$A$505,0))&amp;"","كود غير موجود"))</f>
        <v/>
      </c>
      <c r="I584" s="6">
        <f>IF(OR(B584&amp;""="",C584&amp;""=""),"",IF(COUNTIFS('الطلاب'!$A$6:$A$505,B584&amp;"",'الطلاب'!$D$6:$D$505,C584&amp;"")=0,"الطالب غير مسجل في المجموعة",""))</f>
        <v/>
      </c>
    </row>
    <row r="585">
      <c r="A585" s="13" t="n"/>
      <c r="B585" s="5" t="n"/>
      <c r="C585" s="5" t="n"/>
      <c r="D585" s="23" t="n"/>
      <c r="E585" s="18" t="n"/>
      <c r="F585" s="5" t="n"/>
      <c r="G585" s="5" t="n"/>
      <c r="H585" s="6">
        <f>IF(B585&amp;""="","",IFERROR(INDEX('الطلاب'!$B$6:$B$505,MATCH(B585&amp;"",'الطلاب'!$A$6:$A$505,0))&amp;"","كود غير موجود"))</f>
        <v/>
      </c>
      <c r="I585" s="6">
        <f>IF(OR(B585&amp;""="",C585&amp;""=""),"",IF(COUNTIFS('الطلاب'!$A$6:$A$505,B585&amp;"",'الطلاب'!$D$6:$D$505,C585&amp;"")=0,"الطالب غير مسجل في المجموعة",""))</f>
        <v/>
      </c>
    </row>
    <row r="586">
      <c r="A586" s="13" t="n"/>
      <c r="B586" s="5" t="n"/>
      <c r="C586" s="5" t="n"/>
      <c r="D586" s="23" t="n"/>
      <c r="E586" s="18" t="n"/>
      <c r="F586" s="5" t="n"/>
      <c r="G586" s="5" t="n"/>
      <c r="H586" s="6">
        <f>IF(B586&amp;""="","",IFERROR(INDEX('الطلاب'!$B$6:$B$505,MATCH(B586&amp;"",'الطلاب'!$A$6:$A$505,0))&amp;"","كود غير موجود"))</f>
        <v/>
      </c>
      <c r="I586" s="6">
        <f>IF(OR(B586&amp;""="",C586&amp;""=""),"",IF(COUNTIFS('الطلاب'!$A$6:$A$505,B586&amp;"",'الطلاب'!$D$6:$D$505,C586&amp;"")=0,"الطالب غير مسجل في المجموعة",""))</f>
        <v/>
      </c>
    </row>
    <row r="587">
      <c r="A587" s="13" t="n"/>
      <c r="B587" s="5" t="n"/>
      <c r="C587" s="5" t="n"/>
      <c r="D587" s="23" t="n"/>
      <c r="E587" s="18" t="n"/>
      <c r="F587" s="5" t="n"/>
      <c r="G587" s="5" t="n"/>
      <c r="H587" s="6">
        <f>IF(B587&amp;""="","",IFERROR(INDEX('الطلاب'!$B$6:$B$505,MATCH(B587&amp;"",'الطلاب'!$A$6:$A$505,0))&amp;"","كود غير موجود"))</f>
        <v/>
      </c>
      <c r="I587" s="6">
        <f>IF(OR(B587&amp;""="",C587&amp;""=""),"",IF(COUNTIFS('الطلاب'!$A$6:$A$505,B587&amp;"",'الطلاب'!$D$6:$D$505,C587&amp;"")=0,"الطالب غير مسجل في المجموعة",""))</f>
        <v/>
      </c>
    </row>
    <row r="588">
      <c r="A588" s="13" t="n"/>
      <c r="B588" s="5" t="n"/>
      <c r="C588" s="5" t="n"/>
      <c r="D588" s="23" t="n"/>
      <c r="E588" s="18" t="n"/>
      <c r="F588" s="5" t="n"/>
      <c r="G588" s="5" t="n"/>
      <c r="H588" s="6">
        <f>IF(B588&amp;""="","",IFERROR(INDEX('الطلاب'!$B$6:$B$505,MATCH(B588&amp;"",'الطلاب'!$A$6:$A$505,0))&amp;"","كود غير موجود"))</f>
        <v/>
      </c>
      <c r="I588" s="6">
        <f>IF(OR(B588&amp;""="",C588&amp;""=""),"",IF(COUNTIFS('الطلاب'!$A$6:$A$505,B588&amp;"",'الطلاب'!$D$6:$D$505,C588&amp;"")=0,"الطالب غير مسجل في المجموعة",""))</f>
        <v/>
      </c>
    </row>
    <row r="589">
      <c r="A589" s="13" t="n"/>
      <c r="B589" s="5" t="n"/>
      <c r="C589" s="5" t="n"/>
      <c r="D589" s="23" t="n"/>
      <c r="E589" s="18" t="n"/>
      <c r="F589" s="5" t="n"/>
      <c r="G589" s="5" t="n"/>
      <c r="H589" s="6">
        <f>IF(B589&amp;""="","",IFERROR(INDEX('الطلاب'!$B$6:$B$505,MATCH(B589&amp;"",'الطلاب'!$A$6:$A$505,0))&amp;"","كود غير موجود"))</f>
        <v/>
      </c>
      <c r="I589" s="6">
        <f>IF(OR(B589&amp;""="",C589&amp;""=""),"",IF(COUNTIFS('الطلاب'!$A$6:$A$505,B589&amp;"",'الطلاب'!$D$6:$D$505,C589&amp;"")=0,"الطالب غير مسجل في المجموعة",""))</f>
        <v/>
      </c>
    </row>
    <row r="590">
      <c r="A590" s="13" t="n"/>
      <c r="B590" s="5" t="n"/>
      <c r="C590" s="5" t="n"/>
      <c r="D590" s="23" t="n"/>
      <c r="E590" s="18" t="n"/>
      <c r="F590" s="5" t="n"/>
      <c r="G590" s="5" t="n"/>
      <c r="H590" s="6">
        <f>IF(B590&amp;""="","",IFERROR(INDEX('الطلاب'!$B$6:$B$505,MATCH(B590&amp;"",'الطلاب'!$A$6:$A$505,0))&amp;"","كود غير موجود"))</f>
        <v/>
      </c>
      <c r="I590" s="6">
        <f>IF(OR(B590&amp;""="",C590&amp;""=""),"",IF(COUNTIFS('الطلاب'!$A$6:$A$505,B590&amp;"",'الطلاب'!$D$6:$D$505,C590&amp;"")=0,"الطالب غير مسجل في المجموعة",""))</f>
        <v/>
      </c>
    </row>
    <row r="591">
      <c r="A591" s="13" t="n"/>
      <c r="B591" s="5" t="n"/>
      <c r="C591" s="5" t="n"/>
      <c r="D591" s="23" t="n"/>
      <c r="E591" s="18" t="n"/>
      <c r="F591" s="5" t="n"/>
      <c r="G591" s="5" t="n"/>
      <c r="H591" s="6">
        <f>IF(B591&amp;""="","",IFERROR(INDEX('الطلاب'!$B$6:$B$505,MATCH(B591&amp;"",'الطلاب'!$A$6:$A$505,0))&amp;"","كود غير موجود"))</f>
        <v/>
      </c>
      <c r="I591" s="6">
        <f>IF(OR(B591&amp;""="",C591&amp;""=""),"",IF(COUNTIFS('الطلاب'!$A$6:$A$505,B591&amp;"",'الطلاب'!$D$6:$D$505,C591&amp;"")=0,"الطالب غير مسجل في المجموعة",""))</f>
        <v/>
      </c>
    </row>
    <row r="592">
      <c r="A592" s="13" t="n"/>
      <c r="B592" s="5" t="n"/>
      <c r="C592" s="5" t="n"/>
      <c r="D592" s="23" t="n"/>
      <c r="E592" s="18" t="n"/>
      <c r="F592" s="5" t="n"/>
      <c r="G592" s="5" t="n"/>
      <c r="H592" s="6">
        <f>IF(B592&amp;""="","",IFERROR(INDEX('الطلاب'!$B$6:$B$505,MATCH(B592&amp;"",'الطلاب'!$A$6:$A$505,0))&amp;"","كود غير موجود"))</f>
        <v/>
      </c>
      <c r="I592" s="6">
        <f>IF(OR(B592&amp;""="",C592&amp;""=""),"",IF(COUNTIFS('الطلاب'!$A$6:$A$505,B592&amp;"",'الطلاب'!$D$6:$D$505,C592&amp;"")=0,"الطالب غير مسجل في المجموعة",""))</f>
        <v/>
      </c>
    </row>
    <row r="593">
      <c r="A593" s="13" t="n"/>
      <c r="B593" s="5" t="n"/>
      <c r="C593" s="5" t="n"/>
      <c r="D593" s="23" t="n"/>
      <c r="E593" s="18" t="n"/>
      <c r="F593" s="5" t="n"/>
      <c r="G593" s="5" t="n"/>
      <c r="H593" s="6">
        <f>IF(B593&amp;""="","",IFERROR(INDEX('الطلاب'!$B$6:$B$505,MATCH(B593&amp;"",'الطلاب'!$A$6:$A$505,0))&amp;"","كود غير موجود"))</f>
        <v/>
      </c>
      <c r="I593" s="6">
        <f>IF(OR(B593&amp;""="",C593&amp;""=""),"",IF(COUNTIFS('الطلاب'!$A$6:$A$505,B593&amp;"",'الطلاب'!$D$6:$D$505,C593&amp;"")=0,"الطالب غير مسجل في المجموعة",""))</f>
        <v/>
      </c>
    </row>
    <row r="594">
      <c r="A594" s="13" t="n"/>
      <c r="B594" s="5" t="n"/>
      <c r="C594" s="5" t="n"/>
      <c r="D594" s="23" t="n"/>
      <c r="E594" s="18" t="n"/>
      <c r="F594" s="5" t="n"/>
      <c r="G594" s="5" t="n"/>
      <c r="H594" s="6">
        <f>IF(B594&amp;""="","",IFERROR(INDEX('الطلاب'!$B$6:$B$505,MATCH(B594&amp;"",'الطلاب'!$A$6:$A$505,0))&amp;"","كود غير موجود"))</f>
        <v/>
      </c>
      <c r="I594" s="6">
        <f>IF(OR(B594&amp;""="",C594&amp;""=""),"",IF(COUNTIFS('الطلاب'!$A$6:$A$505,B594&amp;"",'الطلاب'!$D$6:$D$505,C594&amp;"")=0,"الطالب غير مسجل في المجموعة",""))</f>
        <v/>
      </c>
    </row>
    <row r="595">
      <c r="A595" s="13" t="n"/>
      <c r="B595" s="5" t="n"/>
      <c r="C595" s="5" t="n"/>
      <c r="D595" s="23" t="n"/>
      <c r="E595" s="18" t="n"/>
      <c r="F595" s="5" t="n"/>
      <c r="G595" s="5" t="n"/>
      <c r="H595" s="6">
        <f>IF(B595&amp;""="","",IFERROR(INDEX('الطلاب'!$B$6:$B$505,MATCH(B595&amp;"",'الطلاب'!$A$6:$A$505,0))&amp;"","كود غير موجود"))</f>
        <v/>
      </c>
      <c r="I595" s="6">
        <f>IF(OR(B595&amp;""="",C595&amp;""=""),"",IF(COUNTIFS('الطلاب'!$A$6:$A$505,B595&amp;"",'الطلاب'!$D$6:$D$505,C595&amp;"")=0,"الطالب غير مسجل في المجموعة",""))</f>
        <v/>
      </c>
    </row>
    <row r="596">
      <c r="A596" s="13" t="n"/>
      <c r="B596" s="5" t="n"/>
      <c r="C596" s="5" t="n"/>
      <c r="D596" s="23" t="n"/>
      <c r="E596" s="18" t="n"/>
      <c r="F596" s="5" t="n"/>
      <c r="G596" s="5" t="n"/>
      <c r="H596" s="6">
        <f>IF(B596&amp;""="","",IFERROR(INDEX('الطلاب'!$B$6:$B$505,MATCH(B596&amp;"",'الطلاب'!$A$6:$A$505,0))&amp;"","كود غير موجود"))</f>
        <v/>
      </c>
      <c r="I596" s="6">
        <f>IF(OR(B596&amp;""="",C596&amp;""=""),"",IF(COUNTIFS('الطلاب'!$A$6:$A$505,B596&amp;"",'الطلاب'!$D$6:$D$505,C596&amp;"")=0,"الطالب غير مسجل في المجموعة",""))</f>
        <v/>
      </c>
    </row>
    <row r="597">
      <c r="A597" s="13" t="n"/>
      <c r="B597" s="5" t="n"/>
      <c r="C597" s="5" t="n"/>
      <c r="D597" s="23" t="n"/>
      <c r="E597" s="18" t="n"/>
      <c r="F597" s="5" t="n"/>
      <c r="G597" s="5" t="n"/>
      <c r="H597" s="6">
        <f>IF(B597&amp;""="","",IFERROR(INDEX('الطلاب'!$B$6:$B$505,MATCH(B597&amp;"",'الطلاب'!$A$6:$A$505,0))&amp;"","كود غير موجود"))</f>
        <v/>
      </c>
      <c r="I597" s="6">
        <f>IF(OR(B597&amp;""="",C597&amp;""=""),"",IF(COUNTIFS('الطلاب'!$A$6:$A$505,B597&amp;"",'الطلاب'!$D$6:$D$505,C597&amp;"")=0,"الطالب غير مسجل في المجموعة",""))</f>
        <v/>
      </c>
    </row>
    <row r="598">
      <c r="A598" s="13" t="n"/>
      <c r="B598" s="5" t="n"/>
      <c r="C598" s="5" t="n"/>
      <c r="D598" s="23" t="n"/>
      <c r="E598" s="18" t="n"/>
      <c r="F598" s="5" t="n"/>
      <c r="G598" s="5" t="n"/>
      <c r="H598" s="6">
        <f>IF(B598&amp;""="","",IFERROR(INDEX('الطلاب'!$B$6:$B$505,MATCH(B598&amp;"",'الطلاب'!$A$6:$A$505,0))&amp;"","كود غير موجود"))</f>
        <v/>
      </c>
      <c r="I598" s="6">
        <f>IF(OR(B598&amp;""="",C598&amp;""=""),"",IF(COUNTIFS('الطلاب'!$A$6:$A$505,B598&amp;"",'الطلاب'!$D$6:$D$505,C598&amp;"")=0,"الطالب غير مسجل في المجموعة",""))</f>
        <v/>
      </c>
    </row>
    <row r="599">
      <c r="A599" s="13" t="n"/>
      <c r="B599" s="5" t="n"/>
      <c r="C599" s="5" t="n"/>
      <c r="D599" s="23" t="n"/>
      <c r="E599" s="18" t="n"/>
      <c r="F599" s="5" t="n"/>
      <c r="G599" s="5" t="n"/>
      <c r="H599" s="6">
        <f>IF(B599&amp;""="","",IFERROR(INDEX('الطلاب'!$B$6:$B$505,MATCH(B599&amp;"",'الطلاب'!$A$6:$A$505,0))&amp;"","كود غير موجود"))</f>
        <v/>
      </c>
      <c r="I599" s="6">
        <f>IF(OR(B599&amp;""="",C599&amp;""=""),"",IF(COUNTIFS('الطلاب'!$A$6:$A$505,B599&amp;"",'الطلاب'!$D$6:$D$505,C599&amp;"")=0,"الطالب غير مسجل في المجموعة",""))</f>
        <v/>
      </c>
    </row>
    <row r="600">
      <c r="A600" s="13" t="n"/>
      <c r="B600" s="5" t="n"/>
      <c r="C600" s="5" t="n"/>
      <c r="D600" s="23" t="n"/>
      <c r="E600" s="18" t="n"/>
      <c r="F600" s="5" t="n"/>
      <c r="G600" s="5" t="n"/>
      <c r="H600" s="6">
        <f>IF(B600&amp;""="","",IFERROR(INDEX('الطلاب'!$B$6:$B$505,MATCH(B600&amp;"",'الطلاب'!$A$6:$A$505,0))&amp;"","كود غير موجود"))</f>
        <v/>
      </c>
      <c r="I600" s="6">
        <f>IF(OR(B600&amp;""="",C600&amp;""=""),"",IF(COUNTIFS('الطلاب'!$A$6:$A$505,B600&amp;"",'الطلاب'!$D$6:$D$505,C600&amp;"")=0,"الطالب غير مسجل في المجموعة",""))</f>
        <v/>
      </c>
    </row>
    <row r="601">
      <c r="A601" s="13" t="n"/>
      <c r="B601" s="5" t="n"/>
      <c r="C601" s="5" t="n"/>
      <c r="D601" s="23" t="n"/>
      <c r="E601" s="18" t="n"/>
      <c r="F601" s="5" t="n"/>
      <c r="G601" s="5" t="n"/>
      <c r="H601" s="6">
        <f>IF(B601&amp;""="","",IFERROR(INDEX('الطلاب'!$B$6:$B$505,MATCH(B601&amp;"",'الطلاب'!$A$6:$A$505,0))&amp;"","كود غير موجود"))</f>
        <v/>
      </c>
      <c r="I601" s="6">
        <f>IF(OR(B601&amp;""="",C601&amp;""=""),"",IF(COUNTIFS('الطلاب'!$A$6:$A$505,B601&amp;"",'الطلاب'!$D$6:$D$505,C601&amp;"")=0,"الطالب غير مسجل في المجموعة",""))</f>
        <v/>
      </c>
    </row>
    <row r="602">
      <c r="A602" s="13" t="n"/>
      <c r="B602" s="5" t="n"/>
      <c r="C602" s="5" t="n"/>
      <c r="D602" s="23" t="n"/>
      <c r="E602" s="18" t="n"/>
      <c r="F602" s="5" t="n"/>
      <c r="G602" s="5" t="n"/>
      <c r="H602" s="6">
        <f>IF(B602&amp;""="","",IFERROR(INDEX('الطلاب'!$B$6:$B$505,MATCH(B602&amp;"",'الطلاب'!$A$6:$A$505,0))&amp;"","كود غير موجود"))</f>
        <v/>
      </c>
      <c r="I602" s="6">
        <f>IF(OR(B602&amp;""="",C602&amp;""=""),"",IF(COUNTIFS('الطلاب'!$A$6:$A$505,B602&amp;"",'الطلاب'!$D$6:$D$505,C602&amp;"")=0,"الطالب غير مسجل في المجموعة",""))</f>
        <v/>
      </c>
    </row>
    <row r="603">
      <c r="A603" s="13" t="n"/>
      <c r="B603" s="5" t="n"/>
      <c r="C603" s="5" t="n"/>
      <c r="D603" s="23" t="n"/>
      <c r="E603" s="18" t="n"/>
      <c r="F603" s="5" t="n"/>
      <c r="G603" s="5" t="n"/>
      <c r="H603" s="6">
        <f>IF(B603&amp;""="","",IFERROR(INDEX('الطلاب'!$B$6:$B$505,MATCH(B603&amp;"",'الطلاب'!$A$6:$A$505,0))&amp;"","كود غير موجود"))</f>
        <v/>
      </c>
      <c r="I603" s="6">
        <f>IF(OR(B603&amp;""="",C603&amp;""=""),"",IF(COUNTIFS('الطلاب'!$A$6:$A$505,B603&amp;"",'الطلاب'!$D$6:$D$505,C603&amp;"")=0,"الطالب غير مسجل في المجموعة",""))</f>
        <v/>
      </c>
    </row>
    <row r="604">
      <c r="A604" s="13" t="n"/>
      <c r="B604" s="5" t="n"/>
      <c r="C604" s="5" t="n"/>
      <c r="D604" s="23" t="n"/>
      <c r="E604" s="18" t="n"/>
      <c r="F604" s="5" t="n"/>
      <c r="G604" s="5" t="n"/>
      <c r="H604" s="6">
        <f>IF(B604&amp;""="","",IFERROR(INDEX('الطلاب'!$B$6:$B$505,MATCH(B604&amp;"",'الطلاب'!$A$6:$A$505,0))&amp;"","كود غير موجود"))</f>
        <v/>
      </c>
      <c r="I604" s="6">
        <f>IF(OR(B604&amp;""="",C604&amp;""=""),"",IF(COUNTIFS('الطلاب'!$A$6:$A$505,B604&amp;"",'الطلاب'!$D$6:$D$505,C604&amp;"")=0,"الطالب غير مسجل في المجموعة",""))</f>
        <v/>
      </c>
    </row>
    <row r="605">
      <c r="A605" s="13" t="n"/>
      <c r="B605" s="5" t="n"/>
      <c r="C605" s="5" t="n"/>
      <c r="D605" s="23" t="n"/>
      <c r="E605" s="18" t="n"/>
      <c r="F605" s="5" t="n"/>
      <c r="G605" s="5" t="n"/>
      <c r="H605" s="6">
        <f>IF(B605&amp;""="","",IFERROR(INDEX('الطلاب'!$B$6:$B$505,MATCH(B605&amp;"",'الطلاب'!$A$6:$A$505,0))&amp;"","كود غير موجود"))</f>
        <v/>
      </c>
      <c r="I605" s="6">
        <f>IF(OR(B605&amp;""="",C605&amp;""=""),"",IF(COUNTIFS('الطلاب'!$A$6:$A$505,B605&amp;"",'الطلاب'!$D$6:$D$505,C605&amp;"")=0,"الطالب غير مسجل في المجموعة",""))</f>
        <v/>
      </c>
    </row>
    <row r="606">
      <c r="A606" s="13" t="n"/>
      <c r="B606" s="5" t="n"/>
      <c r="C606" s="5" t="n"/>
      <c r="D606" s="23" t="n"/>
      <c r="E606" s="18" t="n"/>
      <c r="F606" s="5" t="n"/>
      <c r="G606" s="5" t="n"/>
      <c r="H606" s="6">
        <f>IF(B606&amp;""="","",IFERROR(INDEX('الطلاب'!$B$6:$B$505,MATCH(B606&amp;"",'الطلاب'!$A$6:$A$505,0))&amp;"","كود غير موجود"))</f>
        <v/>
      </c>
      <c r="I606" s="6">
        <f>IF(OR(B606&amp;""="",C606&amp;""=""),"",IF(COUNTIFS('الطلاب'!$A$6:$A$505,B606&amp;"",'الطلاب'!$D$6:$D$505,C606&amp;"")=0,"الطالب غير مسجل في المجموعة",""))</f>
        <v/>
      </c>
    </row>
    <row r="607">
      <c r="A607" s="13" t="n"/>
      <c r="B607" s="5" t="n"/>
      <c r="C607" s="5" t="n"/>
      <c r="D607" s="23" t="n"/>
      <c r="E607" s="18" t="n"/>
      <c r="F607" s="5" t="n"/>
      <c r="G607" s="5" t="n"/>
      <c r="H607" s="6">
        <f>IF(B607&amp;""="","",IFERROR(INDEX('الطلاب'!$B$6:$B$505,MATCH(B607&amp;"",'الطلاب'!$A$6:$A$505,0))&amp;"","كود غير موجود"))</f>
        <v/>
      </c>
      <c r="I607" s="6">
        <f>IF(OR(B607&amp;""="",C607&amp;""=""),"",IF(COUNTIFS('الطلاب'!$A$6:$A$505,B607&amp;"",'الطلاب'!$D$6:$D$505,C607&amp;"")=0,"الطالب غير مسجل في المجموعة",""))</f>
        <v/>
      </c>
    </row>
    <row r="608">
      <c r="A608" s="13" t="n"/>
      <c r="B608" s="5" t="n"/>
      <c r="C608" s="5" t="n"/>
      <c r="D608" s="23" t="n"/>
      <c r="E608" s="18" t="n"/>
      <c r="F608" s="5" t="n"/>
      <c r="G608" s="5" t="n"/>
      <c r="H608" s="6">
        <f>IF(B608&amp;""="","",IFERROR(INDEX('الطلاب'!$B$6:$B$505,MATCH(B608&amp;"",'الطلاب'!$A$6:$A$505,0))&amp;"","كود غير موجود"))</f>
        <v/>
      </c>
      <c r="I608" s="6">
        <f>IF(OR(B608&amp;""="",C608&amp;""=""),"",IF(COUNTIFS('الطلاب'!$A$6:$A$505,B608&amp;"",'الطلاب'!$D$6:$D$505,C608&amp;"")=0,"الطالب غير مسجل في المجموعة",""))</f>
        <v/>
      </c>
    </row>
    <row r="609">
      <c r="A609" s="13" t="n"/>
      <c r="B609" s="5" t="n"/>
      <c r="C609" s="5" t="n"/>
      <c r="D609" s="23" t="n"/>
      <c r="E609" s="18" t="n"/>
      <c r="F609" s="5" t="n"/>
      <c r="G609" s="5" t="n"/>
      <c r="H609" s="6">
        <f>IF(B609&amp;""="","",IFERROR(INDEX('الطلاب'!$B$6:$B$505,MATCH(B609&amp;"",'الطلاب'!$A$6:$A$505,0))&amp;"","كود غير موجود"))</f>
        <v/>
      </c>
      <c r="I609" s="6">
        <f>IF(OR(B609&amp;""="",C609&amp;""=""),"",IF(COUNTIFS('الطلاب'!$A$6:$A$505,B609&amp;"",'الطلاب'!$D$6:$D$505,C609&amp;"")=0,"الطالب غير مسجل في المجموعة",""))</f>
        <v/>
      </c>
    </row>
    <row r="610">
      <c r="A610" s="13" t="n"/>
      <c r="B610" s="5" t="n"/>
      <c r="C610" s="5" t="n"/>
      <c r="D610" s="23" t="n"/>
      <c r="E610" s="18" t="n"/>
      <c r="F610" s="5" t="n"/>
      <c r="G610" s="5" t="n"/>
      <c r="H610" s="6">
        <f>IF(B610&amp;""="","",IFERROR(INDEX('الطلاب'!$B$6:$B$505,MATCH(B610&amp;"",'الطلاب'!$A$6:$A$505,0))&amp;"","كود غير موجود"))</f>
        <v/>
      </c>
      <c r="I610" s="6">
        <f>IF(OR(B610&amp;""="",C610&amp;""=""),"",IF(COUNTIFS('الطلاب'!$A$6:$A$505,B610&amp;"",'الطلاب'!$D$6:$D$505,C610&amp;"")=0,"الطالب غير مسجل في المجموعة",""))</f>
        <v/>
      </c>
    </row>
    <row r="611">
      <c r="A611" s="13" t="n"/>
      <c r="B611" s="5" t="n"/>
      <c r="C611" s="5" t="n"/>
      <c r="D611" s="23" t="n"/>
      <c r="E611" s="18" t="n"/>
      <c r="F611" s="5" t="n"/>
      <c r="G611" s="5" t="n"/>
      <c r="H611" s="6">
        <f>IF(B611&amp;""="","",IFERROR(INDEX('الطلاب'!$B$6:$B$505,MATCH(B611&amp;"",'الطلاب'!$A$6:$A$505,0))&amp;"","كود غير موجود"))</f>
        <v/>
      </c>
      <c r="I611" s="6">
        <f>IF(OR(B611&amp;""="",C611&amp;""=""),"",IF(COUNTIFS('الطلاب'!$A$6:$A$505,B611&amp;"",'الطلاب'!$D$6:$D$505,C611&amp;"")=0,"الطالب غير مسجل في المجموعة",""))</f>
        <v/>
      </c>
    </row>
    <row r="612">
      <c r="A612" s="13" t="n"/>
      <c r="B612" s="5" t="n"/>
      <c r="C612" s="5" t="n"/>
      <c r="D612" s="23" t="n"/>
      <c r="E612" s="18" t="n"/>
      <c r="F612" s="5" t="n"/>
      <c r="G612" s="5" t="n"/>
      <c r="H612" s="6">
        <f>IF(B612&amp;""="","",IFERROR(INDEX('الطلاب'!$B$6:$B$505,MATCH(B612&amp;"",'الطلاب'!$A$6:$A$505,0))&amp;"","كود غير موجود"))</f>
        <v/>
      </c>
      <c r="I612" s="6">
        <f>IF(OR(B612&amp;""="",C612&amp;""=""),"",IF(COUNTIFS('الطلاب'!$A$6:$A$505,B612&amp;"",'الطلاب'!$D$6:$D$505,C612&amp;"")=0,"الطالب غير مسجل في المجموعة",""))</f>
        <v/>
      </c>
    </row>
    <row r="613">
      <c r="A613" s="13" t="n"/>
      <c r="B613" s="5" t="n"/>
      <c r="C613" s="5" t="n"/>
      <c r="D613" s="23" t="n"/>
      <c r="E613" s="18" t="n"/>
      <c r="F613" s="5" t="n"/>
      <c r="G613" s="5" t="n"/>
      <c r="H613" s="6">
        <f>IF(B613&amp;""="","",IFERROR(INDEX('الطلاب'!$B$6:$B$505,MATCH(B613&amp;"",'الطلاب'!$A$6:$A$505,0))&amp;"","كود غير موجود"))</f>
        <v/>
      </c>
      <c r="I613" s="6">
        <f>IF(OR(B613&amp;""="",C613&amp;""=""),"",IF(COUNTIFS('الطلاب'!$A$6:$A$505,B613&amp;"",'الطلاب'!$D$6:$D$505,C613&amp;"")=0,"الطالب غير مسجل في المجموعة",""))</f>
        <v/>
      </c>
    </row>
    <row r="614">
      <c r="A614" s="13" t="n"/>
      <c r="B614" s="5" t="n"/>
      <c r="C614" s="5" t="n"/>
      <c r="D614" s="23" t="n"/>
      <c r="E614" s="18" t="n"/>
      <c r="F614" s="5" t="n"/>
      <c r="G614" s="5" t="n"/>
      <c r="H614" s="6">
        <f>IF(B614&amp;""="","",IFERROR(INDEX('الطلاب'!$B$6:$B$505,MATCH(B614&amp;"",'الطلاب'!$A$6:$A$505,0))&amp;"","كود غير موجود"))</f>
        <v/>
      </c>
      <c r="I614" s="6">
        <f>IF(OR(B614&amp;""="",C614&amp;""=""),"",IF(COUNTIFS('الطلاب'!$A$6:$A$505,B614&amp;"",'الطلاب'!$D$6:$D$505,C614&amp;"")=0,"الطالب غير مسجل في المجموعة",""))</f>
        <v/>
      </c>
    </row>
    <row r="615">
      <c r="A615" s="13" t="n"/>
      <c r="B615" s="5" t="n"/>
      <c r="C615" s="5" t="n"/>
      <c r="D615" s="23" t="n"/>
      <c r="E615" s="18" t="n"/>
      <c r="F615" s="5" t="n"/>
      <c r="G615" s="5" t="n"/>
      <c r="H615" s="6">
        <f>IF(B615&amp;""="","",IFERROR(INDEX('الطلاب'!$B$6:$B$505,MATCH(B615&amp;"",'الطلاب'!$A$6:$A$505,0))&amp;"","كود غير موجود"))</f>
        <v/>
      </c>
      <c r="I615" s="6">
        <f>IF(OR(B615&amp;""="",C615&amp;""=""),"",IF(COUNTIFS('الطلاب'!$A$6:$A$505,B615&amp;"",'الطلاب'!$D$6:$D$505,C615&amp;"")=0,"الطالب غير مسجل في المجموعة",""))</f>
        <v/>
      </c>
    </row>
    <row r="616">
      <c r="A616" s="13" t="n"/>
      <c r="B616" s="5" t="n"/>
      <c r="C616" s="5" t="n"/>
      <c r="D616" s="23" t="n"/>
      <c r="E616" s="18" t="n"/>
      <c r="F616" s="5" t="n"/>
      <c r="G616" s="5" t="n"/>
      <c r="H616" s="6">
        <f>IF(B616&amp;""="","",IFERROR(INDEX('الطلاب'!$B$6:$B$505,MATCH(B616&amp;"",'الطلاب'!$A$6:$A$505,0))&amp;"","كود غير موجود"))</f>
        <v/>
      </c>
      <c r="I616" s="6">
        <f>IF(OR(B616&amp;""="",C616&amp;""=""),"",IF(COUNTIFS('الطلاب'!$A$6:$A$505,B616&amp;"",'الطلاب'!$D$6:$D$505,C616&amp;"")=0,"الطالب غير مسجل في المجموعة",""))</f>
        <v/>
      </c>
    </row>
    <row r="617">
      <c r="A617" s="13" t="n"/>
      <c r="B617" s="5" t="n"/>
      <c r="C617" s="5" t="n"/>
      <c r="D617" s="23" t="n"/>
      <c r="E617" s="18" t="n"/>
      <c r="F617" s="5" t="n"/>
      <c r="G617" s="5" t="n"/>
      <c r="H617" s="6">
        <f>IF(B617&amp;""="","",IFERROR(INDEX('الطلاب'!$B$6:$B$505,MATCH(B617&amp;"",'الطلاب'!$A$6:$A$505,0))&amp;"","كود غير موجود"))</f>
        <v/>
      </c>
      <c r="I617" s="6">
        <f>IF(OR(B617&amp;""="",C617&amp;""=""),"",IF(COUNTIFS('الطلاب'!$A$6:$A$505,B617&amp;"",'الطلاب'!$D$6:$D$505,C617&amp;"")=0,"الطالب غير مسجل في المجموعة",""))</f>
        <v/>
      </c>
    </row>
    <row r="618">
      <c r="A618" s="13" t="n"/>
      <c r="B618" s="5" t="n"/>
      <c r="C618" s="5" t="n"/>
      <c r="D618" s="23" t="n"/>
      <c r="E618" s="18" t="n"/>
      <c r="F618" s="5" t="n"/>
      <c r="G618" s="5" t="n"/>
      <c r="H618" s="6">
        <f>IF(B618&amp;""="","",IFERROR(INDEX('الطلاب'!$B$6:$B$505,MATCH(B618&amp;"",'الطلاب'!$A$6:$A$505,0))&amp;"","كود غير موجود"))</f>
        <v/>
      </c>
      <c r="I618" s="6">
        <f>IF(OR(B618&amp;""="",C618&amp;""=""),"",IF(COUNTIFS('الطلاب'!$A$6:$A$505,B618&amp;"",'الطلاب'!$D$6:$D$505,C618&amp;"")=0,"الطالب غير مسجل في المجموعة",""))</f>
        <v/>
      </c>
    </row>
    <row r="619">
      <c r="A619" s="13" t="n"/>
      <c r="B619" s="5" t="n"/>
      <c r="C619" s="5" t="n"/>
      <c r="D619" s="23" t="n"/>
      <c r="E619" s="18" t="n"/>
      <c r="F619" s="5" t="n"/>
      <c r="G619" s="5" t="n"/>
      <c r="H619" s="6">
        <f>IF(B619&amp;""="","",IFERROR(INDEX('الطلاب'!$B$6:$B$505,MATCH(B619&amp;"",'الطلاب'!$A$6:$A$505,0))&amp;"","كود غير موجود"))</f>
        <v/>
      </c>
      <c r="I619" s="6">
        <f>IF(OR(B619&amp;""="",C619&amp;""=""),"",IF(COUNTIFS('الطلاب'!$A$6:$A$505,B619&amp;"",'الطلاب'!$D$6:$D$505,C619&amp;"")=0,"الطالب غير مسجل في المجموعة",""))</f>
        <v/>
      </c>
    </row>
    <row r="620">
      <c r="A620" s="13" t="n"/>
      <c r="B620" s="5" t="n"/>
      <c r="C620" s="5" t="n"/>
      <c r="D620" s="23" t="n"/>
      <c r="E620" s="18" t="n"/>
      <c r="F620" s="5" t="n"/>
      <c r="G620" s="5" t="n"/>
      <c r="H620" s="6">
        <f>IF(B620&amp;""="","",IFERROR(INDEX('الطلاب'!$B$6:$B$505,MATCH(B620&amp;"",'الطلاب'!$A$6:$A$505,0))&amp;"","كود غير موجود"))</f>
        <v/>
      </c>
      <c r="I620" s="6">
        <f>IF(OR(B620&amp;""="",C620&amp;""=""),"",IF(COUNTIFS('الطلاب'!$A$6:$A$505,B620&amp;"",'الطلاب'!$D$6:$D$505,C620&amp;"")=0,"الطالب غير مسجل في المجموعة",""))</f>
        <v/>
      </c>
    </row>
    <row r="621">
      <c r="A621" s="13" t="n"/>
      <c r="B621" s="5" t="n"/>
      <c r="C621" s="5" t="n"/>
      <c r="D621" s="23" t="n"/>
      <c r="E621" s="18" t="n"/>
      <c r="F621" s="5" t="n"/>
      <c r="G621" s="5" t="n"/>
      <c r="H621" s="6">
        <f>IF(B621&amp;""="","",IFERROR(INDEX('الطلاب'!$B$6:$B$505,MATCH(B621&amp;"",'الطلاب'!$A$6:$A$505,0))&amp;"","كود غير موجود"))</f>
        <v/>
      </c>
      <c r="I621" s="6">
        <f>IF(OR(B621&amp;""="",C621&amp;""=""),"",IF(COUNTIFS('الطلاب'!$A$6:$A$505,B621&amp;"",'الطلاب'!$D$6:$D$505,C621&amp;"")=0,"الطالب غير مسجل في المجموعة",""))</f>
        <v/>
      </c>
    </row>
    <row r="622">
      <c r="A622" s="13" t="n"/>
      <c r="B622" s="5" t="n"/>
      <c r="C622" s="5" t="n"/>
      <c r="D622" s="23" t="n"/>
      <c r="E622" s="18" t="n"/>
      <c r="F622" s="5" t="n"/>
      <c r="G622" s="5" t="n"/>
      <c r="H622" s="6">
        <f>IF(B622&amp;""="","",IFERROR(INDEX('الطلاب'!$B$6:$B$505,MATCH(B622&amp;"",'الطلاب'!$A$6:$A$505,0))&amp;"","كود غير موجود"))</f>
        <v/>
      </c>
      <c r="I622" s="6">
        <f>IF(OR(B622&amp;""="",C622&amp;""=""),"",IF(COUNTIFS('الطلاب'!$A$6:$A$505,B622&amp;"",'الطلاب'!$D$6:$D$505,C622&amp;"")=0,"الطالب غير مسجل في المجموعة",""))</f>
        <v/>
      </c>
    </row>
    <row r="623">
      <c r="A623" s="13" t="n"/>
      <c r="B623" s="5" t="n"/>
      <c r="C623" s="5" t="n"/>
      <c r="D623" s="23" t="n"/>
      <c r="E623" s="18" t="n"/>
      <c r="F623" s="5" t="n"/>
      <c r="G623" s="5" t="n"/>
      <c r="H623" s="6">
        <f>IF(B623&amp;""="","",IFERROR(INDEX('الطلاب'!$B$6:$B$505,MATCH(B623&amp;"",'الطلاب'!$A$6:$A$505,0))&amp;"","كود غير موجود"))</f>
        <v/>
      </c>
      <c r="I623" s="6">
        <f>IF(OR(B623&amp;""="",C623&amp;""=""),"",IF(COUNTIFS('الطلاب'!$A$6:$A$505,B623&amp;"",'الطلاب'!$D$6:$D$505,C623&amp;"")=0,"الطالب غير مسجل في المجموعة",""))</f>
        <v/>
      </c>
    </row>
    <row r="624">
      <c r="A624" s="13" t="n"/>
      <c r="B624" s="5" t="n"/>
      <c r="C624" s="5" t="n"/>
      <c r="D624" s="23" t="n"/>
      <c r="E624" s="18" t="n"/>
      <c r="F624" s="5" t="n"/>
      <c r="G624" s="5" t="n"/>
      <c r="H624" s="6">
        <f>IF(B624&amp;""="","",IFERROR(INDEX('الطلاب'!$B$6:$B$505,MATCH(B624&amp;"",'الطلاب'!$A$6:$A$505,0))&amp;"","كود غير موجود"))</f>
        <v/>
      </c>
      <c r="I624" s="6">
        <f>IF(OR(B624&amp;""="",C624&amp;""=""),"",IF(COUNTIFS('الطلاب'!$A$6:$A$505,B624&amp;"",'الطلاب'!$D$6:$D$505,C624&amp;"")=0,"الطالب غير مسجل في المجموعة",""))</f>
        <v/>
      </c>
    </row>
    <row r="625">
      <c r="A625" s="13" t="n"/>
      <c r="B625" s="5" t="n"/>
      <c r="C625" s="5" t="n"/>
      <c r="D625" s="23" t="n"/>
      <c r="E625" s="18" t="n"/>
      <c r="F625" s="5" t="n"/>
      <c r="G625" s="5" t="n"/>
      <c r="H625" s="6">
        <f>IF(B625&amp;""="","",IFERROR(INDEX('الطلاب'!$B$6:$B$505,MATCH(B625&amp;"",'الطلاب'!$A$6:$A$505,0))&amp;"","كود غير موجود"))</f>
        <v/>
      </c>
      <c r="I625" s="6">
        <f>IF(OR(B625&amp;""="",C625&amp;""=""),"",IF(COUNTIFS('الطلاب'!$A$6:$A$505,B625&amp;"",'الطلاب'!$D$6:$D$505,C625&amp;"")=0,"الطالب غير مسجل في المجموعة",""))</f>
        <v/>
      </c>
    </row>
    <row r="626">
      <c r="A626" s="13" t="n"/>
      <c r="B626" s="5" t="n"/>
      <c r="C626" s="5" t="n"/>
      <c r="D626" s="23" t="n"/>
      <c r="E626" s="18" t="n"/>
      <c r="F626" s="5" t="n"/>
      <c r="G626" s="5" t="n"/>
      <c r="H626" s="6">
        <f>IF(B626&amp;""="","",IFERROR(INDEX('الطلاب'!$B$6:$B$505,MATCH(B626&amp;"",'الطلاب'!$A$6:$A$505,0))&amp;"","كود غير موجود"))</f>
        <v/>
      </c>
      <c r="I626" s="6">
        <f>IF(OR(B626&amp;""="",C626&amp;""=""),"",IF(COUNTIFS('الطلاب'!$A$6:$A$505,B626&amp;"",'الطلاب'!$D$6:$D$505,C626&amp;"")=0,"الطالب غير مسجل في المجموعة",""))</f>
        <v/>
      </c>
    </row>
    <row r="627">
      <c r="A627" s="13" t="n"/>
      <c r="B627" s="5" t="n"/>
      <c r="C627" s="5" t="n"/>
      <c r="D627" s="23" t="n"/>
      <c r="E627" s="18" t="n"/>
      <c r="F627" s="5" t="n"/>
      <c r="G627" s="5" t="n"/>
      <c r="H627" s="6">
        <f>IF(B627&amp;""="","",IFERROR(INDEX('الطلاب'!$B$6:$B$505,MATCH(B627&amp;"",'الطلاب'!$A$6:$A$505,0))&amp;"","كود غير موجود"))</f>
        <v/>
      </c>
      <c r="I627" s="6">
        <f>IF(OR(B627&amp;""="",C627&amp;""=""),"",IF(COUNTIFS('الطلاب'!$A$6:$A$505,B627&amp;"",'الطلاب'!$D$6:$D$505,C627&amp;"")=0,"الطالب غير مسجل في المجموعة",""))</f>
        <v/>
      </c>
    </row>
    <row r="628">
      <c r="A628" s="13" t="n"/>
      <c r="B628" s="5" t="n"/>
      <c r="C628" s="5" t="n"/>
      <c r="D628" s="23" t="n"/>
      <c r="E628" s="18" t="n"/>
      <c r="F628" s="5" t="n"/>
      <c r="G628" s="5" t="n"/>
      <c r="H628" s="6">
        <f>IF(B628&amp;""="","",IFERROR(INDEX('الطلاب'!$B$6:$B$505,MATCH(B628&amp;"",'الطلاب'!$A$6:$A$505,0))&amp;"","كود غير موجود"))</f>
        <v/>
      </c>
      <c r="I628" s="6">
        <f>IF(OR(B628&amp;""="",C628&amp;""=""),"",IF(COUNTIFS('الطلاب'!$A$6:$A$505,B628&amp;"",'الطلاب'!$D$6:$D$505,C628&amp;"")=0,"الطالب غير مسجل في المجموعة",""))</f>
        <v/>
      </c>
    </row>
    <row r="629">
      <c r="A629" s="13" t="n"/>
      <c r="B629" s="5" t="n"/>
      <c r="C629" s="5" t="n"/>
      <c r="D629" s="23" t="n"/>
      <c r="E629" s="18" t="n"/>
      <c r="F629" s="5" t="n"/>
      <c r="G629" s="5" t="n"/>
      <c r="H629" s="6">
        <f>IF(B629&amp;""="","",IFERROR(INDEX('الطلاب'!$B$6:$B$505,MATCH(B629&amp;"",'الطلاب'!$A$6:$A$505,0))&amp;"","كود غير موجود"))</f>
        <v/>
      </c>
      <c r="I629" s="6">
        <f>IF(OR(B629&amp;""="",C629&amp;""=""),"",IF(COUNTIFS('الطلاب'!$A$6:$A$505,B629&amp;"",'الطلاب'!$D$6:$D$505,C629&amp;"")=0,"الطالب غير مسجل في المجموعة",""))</f>
        <v/>
      </c>
    </row>
    <row r="630">
      <c r="A630" s="13" t="n"/>
      <c r="B630" s="5" t="n"/>
      <c r="C630" s="5" t="n"/>
      <c r="D630" s="23" t="n"/>
      <c r="E630" s="18" t="n"/>
      <c r="F630" s="5" t="n"/>
      <c r="G630" s="5" t="n"/>
      <c r="H630" s="6">
        <f>IF(B630&amp;""="","",IFERROR(INDEX('الطلاب'!$B$6:$B$505,MATCH(B630&amp;"",'الطلاب'!$A$6:$A$505,0))&amp;"","كود غير موجود"))</f>
        <v/>
      </c>
      <c r="I630" s="6">
        <f>IF(OR(B630&amp;""="",C630&amp;""=""),"",IF(COUNTIFS('الطلاب'!$A$6:$A$505,B630&amp;"",'الطلاب'!$D$6:$D$505,C630&amp;"")=0,"الطالب غير مسجل في المجموعة",""))</f>
        <v/>
      </c>
    </row>
    <row r="631">
      <c r="A631" s="13" t="n"/>
      <c r="B631" s="5" t="n"/>
      <c r="C631" s="5" t="n"/>
      <c r="D631" s="23" t="n"/>
      <c r="E631" s="18" t="n"/>
      <c r="F631" s="5" t="n"/>
      <c r="G631" s="5" t="n"/>
      <c r="H631" s="6">
        <f>IF(B631&amp;""="","",IFERROR(INDEX('الطلاب'!$B$6:$B$505,MATCH(B631&amp;"",'الطلاب'!$A$6:$A$505,0))&amp;"","كود غير موجود"))</f>
        <v/>
      </c>
      <c r="I631" s="6">
        <f>IF(OR(B631&amp;""="",C631&amp;""=""),"",IF(COUNTIFS('الطلاب'!$A$6:$A$505,B631&amp;"",'الطلاب'!$D$6:$D$505,C631&amp;"")=0,"الطالب غير مسجل في المجموعة",""))</f>
        <v/>
      </c>
    </row>
    <row r="632">
      <c r="A632" s="13" t="n"/>
      <c r="B632" s="5" t="n"/>
      <c r="C632" s="5" t="n"/>
      <c r="D632" s="23" t="n"/>
      <c r="E632" s="18" t="n"/>
      <c r="F632" s="5" t="n"/>
      <c r="G632" s="5" t="n"/>
      <c r="H632" s="6">
        <f>IF(B632&amp;""="","",IFERROR(INDEX('الطلاب'!$B$6:$B$505,MATCH(B632&amp;"",'الطلاب'!$A$6:$A$505,0))&amp;"","كود غير موجود"))</f>
        <v/>
      </c>
      <c r="I632" s="6">
        <f>IF(OR(B632&amp;""="",C632&amp;""=""),"",IF(COUNTIFS('الطلاب'!$A$6:$A$505,B632&amp;"",'الطلاب'!$D$6:$D$505,C632&amp;"")=0,"الطالب غير مسجل في المجموعة",""))</f>
        <v/>
      </c>
    </row>
    <row r="633">
      <c r="A633" s="13" t="n"/>
      <c r="B633" s="5" t="n"/>
      <c r="C633" s="5" t="n"/>
      <c r="D633" s="23" t="n"/>
      <c r="E633" s="18" t="n"/>
      <c r="F633" s="5" t="n"/>
      <c r="G633" s="5" t="n"/>
      <c r="H633" s="6">
        <f>IF(B633&amp;""="","",IFERROR(INDEX('الطلاب'!$B$6:$B$505,MATCH(B633&amp;"",'الطلاب'!$A$6:$A$505,0))&amp;"","كود غير موجود"))</f>
        <v/>
      </c>
      <c r="I633" s="6">
        <f>IF(OR(B633&amp;""="",C633&amp;""=""),"",IF(COUNTIFS('الطلاب'!$A$6:$A$505,B633&amp;"",'الطلاب'!$D$6:$D$505,C633&amp;"")=0,"الطالب غير مسجل في المجموعة",""))</f>
        <v/>
      </c>
    </row>
    <row r="634">
      <c r="A634" s="13" t="n"/>
      <c r="B634" s="5" t="n"/>
      <c r="C634" s="5" t="n"/>
      <c r="D634" s="23" t="n"/>
      <c r="E634" s="18" t="n"/>
      <c r="F634" s="5" t="n"/>
      <c r="G634" s="5" t="n"/>
      <c r="H634" s="6">
        <f>IF(B634&amp;""="","",IFERROR(INDEX('الطلاب'!$B$6:$B$505,MATCH(B634&amp;"",'الطلاب'!$A$6:$A$505,0))&amp;"","كود غير موجود"))</f>
        <v/>
      </c>
      <c r="I634" s="6">
        <f>IF(OR(B634&amp;""="",C634&amp;""=""),"",IF(COUNTIFS('الطلاب'!$A$6:$A$505,B634&amp;"",'الطلاب'!$D$6:$D$505,C634&amp;"")=0,"الطالب غير مسجل في المجموعة",""))</f>
        <v/>
      </c>
    </row>
    <row r="635">
      <c r="A635" s="13" t="n"/>
      <c r="B635" s="5" t="n"/>
      <c r="C635" s="5" t="n"/>
      <c r="D635" s="23" t="n"/>
      <c r="E635" s="18" t="n"/>
      <c r="F635" s="5" t="n"/>
      <c r="G635" s="5" t="n"/>
      <c r="H635" s="6">
        <f>IF(B635&amp;""="","",IFERROR(INDEX('الطلاب'!$B$6:$B$505,MATCH(B635&amp;"",'الطلاب'!$A$6:$A$505,0))&amp;"","كود غير موجود"))</f>
        <v/>
      </c>
      <c r="I635" s="6">
        <f>IF(OR(B635&amp;""="",C635&amp;""=""),"",IF(COUNTIFS('الطلاب'!$A$6:$A$505,B635&amp;"",'الطلاب'!$D$6:$D$505,C635&amp;"")=0,"الطالب غير مسجل في المجموعة",""))</f>
        <v/>
      </c>
    </row>
    <row r="636">
      <c r="A636" s="13" t="n"/>
      <c r="B636" s="5" t="n"/>
      <c r="C636" s="5" t="n"/>
      <c r="D636" s="23" t="n"/>
      <c r="E636" s="18" t="n"/>
      <c r="F636" s="5" t="n"/>
      <c r="G636" s="5" t="n"/>
      <c r="H636" s="6">
        <f>IF(B636&amp;""="","",IFERROR(INDEX('الطلاب'!$B$6:$B$505,MATCH(B636&amp;"",'الطلاب'!$A$6:$A$505,0))&amp;"","كود غير موجود"))</f>
        <v/>
      </c>
      <c r="I636" s="6">
        <f>IF(OR(B636&amp;""="",C636&amp;""=""),"",IF(COUNTIFS('الطلاب'!$A$6:$A$505,B636&amp;"",'الطلاب'!$D$6:$D$505,C636&amp;"")=0,"الطالب غير مسجل في المجموعة",""))</f>
        <v/>
      </c>
    </row>
    <row r="637">
      <c r="A637" s="13" t="n"/>
      <c r="B637" s="5" t="n"/>
      <c r="C637" s="5" t="n"/>
      <c r="D637" s="23" t="n"/>
      <c r="E637" s="18" t="n"/>
      <c r="F637" s="5" t="n"/>
      <c r="G637" s="5" t="n"/>
      <c r="H637" s="6">
        <f>IF(B637&amp;""="","",IFERROR(INDEX('الطلاب'!$B$6:$B$505,MATCH(B637&amp;"",'الطلاب'!$A$6:$A$505,0))&amp;"","كود غير موجود"))</f>
        <v/>
      </c>
      <c r="I637" s="6">
        <f>IF(OR(B637&amp;""="",C637&amp;""=""),"",IF(COUNTIFS('الطلاب'!$A$6:$A$505,B637&amp;"",'الطلاب'!$D$6:$D$505,C637&amp;"")=0,"الطالب غير مسجل في المجموعة",""))</f>
        <v/>
      </c>
    </row>
    <row r="638">
      <c r="A638" s="13" t="n"/>
      <c r="B638" s="5" t="n"/>
      <c r="C638" s="5" t="n"/>
      <c r="D638" s="23" t="n"/>
      <c r="E638" s="18" t="n"/>
      <c r="F638" s="5" t="n"/>
      <c r="G638" s="5" t="n"/>
      <c r="H638" s="6">
        <f>IF(B638&amp;""="","",IFERROR(INDEX('الطلاب'!$B$6:$B$505,MATCH(B638&amp;"",'الطلاب'!$A$6:$A$505,0))&amp;"","كود غير موجود"))</f>
        <v/>
      </c>
      <c r="I638" s="6">
        <f>IF(OR(B638&amp;""="",C638&amp;""=""),"",IF(COUNTIFS('الطلاب'!$A$6:$A$505,B638&amp;"",'الطلاب'!$D$6:$D$505,C638&amp;"")=0,"الطالب غير مسجل في المجموعة",""))</f>
        <v/>
      </c>
    </row>
    <row r="639">
      <c r="A639" s="13" t="n"/>
      <c r="B639" s="5" t="n"/>
      <c r="C639" s="5" t="n"/>
      <c r="D639" s="23" t="n"/>
      <c r="E639" s="18" t="n"/>
      <c r="F639" s="5" t="n"/>
      <c r="G639" s="5" t="n"/>
      <c r="H639" s="6">
        <f>IF(B639&amp;""="","",IFERROR(INDEX('الطلاب'!$B$6:$B$505,MATCH(B639&amp;"",'الطلاب'!$A$6:$A$505,0))&amp;"","كود غير موجود"))</f>
        <v/>
      </c>
      <c r="I639" s="6">
        <f>IF(OR(B639&amp;""="",C639&amp;""=""),"",IF(COUNTIFS('الطلاب'!$A$6:$A$505,B639&amp;"",'الطلاب'!$D$6:$D$505,C639&amp;"")=0,"الطالب غير مسجل في المجموعة",""))</f>
        <v/>
      </c>
    </row>
    <row r="640">
      <c r="A640" s="13" t="n"/>
      <c r="B640" s="5" t="n"/>
      <c r="C640" s="5" t="n"/>
      <c r="D640" s="23" t="n"/>
      <c r="E640" s="18" t="n"/>
      <c r="F640" s="5" t="n"/>
      <c r="G640" s="5" t="n"/>
      <c r="H640" s="6">
        <f>IF(B640&amp;""="","",IFERROR(INDEX('الطلاب'!$B$6:$B$505,MATCH(B640&amp;"",'الطلاب'!$A$6:$A$505,0))&amp;"","كود غير موجود"))</f>
        <v/>
      </c>
      <c r="I640" s="6">
        <f>IF(OR(B640&amp;""="",C640&amp;""=""),"",IF(COUNTIFS('الطلاب'!$A$6:$A$505,B640&amp;"",'الطلاب'!$D$6:$D$505,C640&amp;"")=0,"الطالب غير مسجل في المجموعة",""))</f>
        <v/>
      </c>
    </row>
    <row r="641">
      <c r="A641" s="13" t="n"/>
      <c r="B641" s="5" t="n"/>
      <c r="C641" s="5" t="n"/>
      <c r="D641" s="23" t="n"/>
      <c r="E641" s="18" t="n"/>
      <c r="F641" s="5" t="n"/>
      <c r="G641" s="5" t="n"/>
      <c r="H641" s="6">
        <f>IF(B641&amp;""="","",IFERROR(INDEX('الطلاب'!$B$6:$B$505,MATCH(B641&amp;"",'الطلاب'!$A$6:$A$505,0))&amp;"","كود غير موجود"))</f>
        <v/>
      </c>
      <c r="I641" s="6">
        <f>IF(OR(B641&amp;""="",C641&amp;""=""),"",IF(COUNTIFS('الطلاب'!$A$6:$A$505,B641&amp;"",'الطلاب'!$D$6:$D$505,C641&amp;"")=0,"الطالب غير مسجل في المجموعة",""))</f>
        <v/>
      </c>
    </row>
    <row r="642">
      <c r="A642" s="13" t="n"/>
      <c r="B642" s="5" t="n"/>
      <c r="C642" s="5" t="n"/>
      <c r="D642" s="23" t="n"/>
      <c r="E642" s="18" t="n"/>
      <c r="F642" s="5" t="n"/>
      <c r="G642" s="5" t="n"/>
      <c r="H642" s="6">
        <f>IF(B642&amp;""="","",IFERROR(INDEX('الطلاب'!$B$6:$B$505,MATCH(B642&amp;"",'الطلاب'!$A$6:$A$505,0))&amp;"","كود غير موجود"))</f>
        <v/>
      </c>
      <c r="I642" s="6">
        <f>IF(OR(B642&amp;""="",C642&amp;""=""),"",IF(COUNTIFS('الطلاب'!$A$6:$A$505,B642&amp;"",'الطلاب'!$D$6:$D$505,C642&amp;"")=0,"الطالب غير مسجل في المجموعة",""))</f>
        <v/>
      </c>
    </row>
    <row r="643">
      <c r="A643" s="13" t="n"/>
      <c r="B643" s="5" t="n"/>
      <c r="C643" s="5" t="n"/>
      <c r="D643" s="23" t="n"/>
      <c r="E643" s="18" t="n"/>
      <c r="F643" s="5" t="n"/>
      <c r="G643" s="5" t="n"/>
      <c r="H643" s="6">
        <f>IF(B643&amp;""="","",IFERROR(INDEX('الطلاب'!$B$6:$B$505,MATCH(B643&amp;"",'الطلاب'!$A$6:$A$505,0))&amp;"","كود غير موجود"))</f>
        <v/>
      </c>
      <c r="I643" s="6">
        <f>IF(OR(B643&amp;""="",C643&amp;""=""),"",IF(COUNTIFS('الطلاب'!$A$6:$A$505,B643&amp;"",'الطلاب'!$D$6:$D$505,C643&amp;"")=0,"الطالب غير مسجل في المجموعة",""))</f>
        <v/>
      </c>
    </row>
    <row r="644">
      <c r="A644" s="13" t="n"/>
      <c r="B644" s="5" t="n"/>
      <c r="C644" s="5" t="n"/>
      <c r="D644" s="23" t="n"/>
      <c r="E644" s="18" t="n"/>
      <c r="F644" s="5" t="n"/>
      <c r="G644" s="5" t="n"/>
      <c r="H644" s="6">
        <f>IF(B644&amp;""="","",IFERROR(INDEX('الطلاب'!$B$6:$B$505,MATCH(B644&amp;"",'الطلاب'!$A$6:$A$505,0))&amp;"","كود غير موجود"))</f>
        <v/>
      </c>
      <c r="I644" s="6">
        <f>IF(OR(B644&amp;""="",C644&amp;""=""),"",IF(COUNTIFS('الطلاب'!$A$6:$A$505,B644&amp;"",'الطلاب'!$D$6:$D$505,C644&amp;"")=0,"الطالب غير مسجل في المجموعة",""))</f>
        <v/>
      </c>
    </row>
    <row r="645">
      <c r="A645" s="13" t="n"/>
      <c r="B645" s="5" t="n"/>
      <c r="C645" s="5" t="n"/>
      <c r="D645" s="23" t="n"/>
      <c r="E645" s="18" t="n"/>
      <c r="F645" s="5" t="n"/>
      <c r="G645" s="5" t="n"/>
      <c r="H645" s="6">
        <f>IF(B645&amp;""="","",IFERROR(INDEX('الطلاب'!$B$6:$B$505,MATCH(B645&amp;"",'الطلاب'!$A$6:$A$505,0))&amp;"","كود غير موجود"))</f>
        <v/>
      </c>
      <c r="I645" s="6">
        <f>IF(OR(B645&amp;""="",C645&amp;""=""),"",IF(COUNTIFS('الطلاب'!$A$6:$A$505,B645&amp;"",'الطلاب'!$D$6:$D$505,C645&amp;"")=0,"الطالب غير مسجل في المجموعة",""))</f>
        <v/>
      </c>
    </row>
    <row r="646">
      <c r="A646" s="13" t="n"/>
      <c r="B646" s="5" t="n"/>
      <c r="C646" s="5" t="n"/>
      <c r="D646" s="23" t="n"/>
      <c r="E646" s="18" t="n"/>
      <c r="F646" s="5" t="n"/>
      <c r="G646" s="5" t="n"/>
      <c r="H646" s="6">
        <f>IF(B646&amp;""="","",IFERROR(INDEX('الطلاب'!$B$6:$B$505,MATCH(B646&amp;"",'الطلاب'!$A$6:$A$505,0))&amp;"","كود غير موجود"))</f>
        <v/>
      </c>
      <c r="I646" s="6">
        <f>IF(OR(B646&amp;""="",C646&amp;""=""),"",IF(COUNTIFS('الطلاب'!$A$6:$A$505,B646&amp;"",'الطلاب'!$D$6:$D$505,C646&amp;"")=0,"الطالب غير مسجل في المجموعة",""))</f>
        <v/>
      </c>
    </row>
    <row r="647">
      <c r="A647" s="13" t="n"/>
      <c r="B647" s="5" t="n"/>
      <c r="C647" s="5" t="n"/>
      <c r="D647" s="23" t="n"/>
      <c r="E647" s="18" t="n"/>
      <c r="F647" s="5" t="n"/>
      <c r="G647" s="5" t="n"/>
      <c r="H647" s="6">
        <f>IF(B647&amp;""="","",IFERROR(INDEX('الطلاب'!$B$6:$B$505,MATCH(B647&amp;"",'الطلاب'!$A$6:$A$505,0))&amp;"","كود غير موجود"))</f>
        <v/>
      </c>
      <c r="I647" s="6">
        <f>IF(OR(B647&amp;""="",C647&amp;""=""),"",IF(COUNTIFS('الطلاب'!$A$6:$A$505,B647&amp;"",'الطلاب'!$D$6:$D$505,C647&amp;"")=0,"الطالب غير مسجل في المجموعة",""))</f>
        <v/>
      </c>
    </row>
    <row r="648">
      <c r="A648" s="13" t="n"/>
      <c r="B648" s="5" t="n"/>
      <c r="C648" s="5" t="n"/>
      <c r="D648" s="23" t="n"/>
      <c r="E648" s="18" t="n"/>
      <c r="F648" s="5" t="n"/>
      <c r="G648" s="5" t="n"/>
      <c r="H648" s="6">
        <f>IF(B648&amp;""="","",IFERROR(INDEX('الطلاب'!$B$6:$B$505,MATCH(B648&amp;"",'الطلاب'!$A$6:$A$505,0))&amp;"","كود غير موجود"))</f>
        <v/>
      </c>
      <c r="I648" s="6">
        <f>IF(OR(B648&amp;""="",C648&amp;""=""),"",IF(COUNTIFS('الطلاب'!$A$6:$A$505,B648&amp;"",'الطلاب'!$D$6:$D$505,C648&amp;"")=0,"الطالب غير مسجل في المجموعة",""))</f>
        <v/>
      </c>
    </row>
    <row r="649">
      <c r="A649" s="13" t="n"/>
      <c r="B649" s="5" t="n"/>
      <c r="C649" s="5" t="n"/>
      <c r="D649" s="23" t="n"/>
      <c r="E649" s="18" t="n"/>
      <c r="F649" s="5" t="n"/>
      <c r="G649" s="5" t="n"/>
      <c r="H649" s="6">
        <f>IF(B649&amp;""="","",IFERROR(INDEX('الطلاب'!$B$6:$B$505,MATCH(B649&amp;"",'الطلاب'!$A$6:$A$505,0))&amp;"","كود غير موجود"))</f>
        <v/>
      </c>
      <c r="I649" s="6">
        <f>IF(OR(B649&amp;""="",C649&amp;""=""),"",IF(COUNTIFS('الطلاب'!$A$6:$A$505,B649&amp;"",'الطلاب'!$D$6:$D$505,C649&amp;"")=0,"الطالب غير مسجل في المجموعة",""))</f>
        <v/>
      </c>
    </row>
    <row r="650">
      <c r="A650" s="13" t="n"/>
      <c r="B650" s="5" t="n"/>
      <c r="C650" s="5" t="n"/>
      <c r="D650" s="23" t="n"/>
      <c r="E650" s="18" t="n"/>
      <c r="F650" s="5" t="n"/>
      <c r="G650" s="5" t="n"/>
      <c r="H650" s="6">
        <f>IF(B650&amp;""="","",IFERROR(INDEX('الطلاب'!$B$6:$B$505,MATCH(B650&amp;"",'الطلاب'!$A$6:$A$505,0))&amp;"","كود غير موجود"))</f>
        <v/>
      </c>
      <c r="I650" s="6">
        <f>IF(OR(B650&amp;""="",C650&amp;""=""),"",IF(COUNTIFS('الطلاب'!$A$6:$A$505,B650&amp;"",'الطلاب'!$D$6:$D$505,C650&amp;"")=0,"الطالب غير مسجل في المجموعة",""))</f>
        <v/>
      </c>
    </row>
    <row r="651">
      <c r="A651" s="13" t="n"/>
      <c r="B651" s="5" t="n"/>
      <c r="C651" s="5" t="n"/>
      <c r="D651" s="23" t="n"/>
      <c r="E651" s="18" t="n"/>
      <c r="F651" s="5" t="n"/>
      <c r="G651" s="5" t="n"/>
      <c r="H651" s="6">
        <f>IF(B651&amp;""="","",IFERROR(INDEX('الطلاب'!$B$6:$B$505,MATCH(B651&amp;"",'الطلاب'!$A$6:$A$505,0))&amp;"","كود غير موجود"))</f>
        <v/>
      </c>
      <c r="I651" s="6">
        <f>IF(OR(B651&amp;""="",C651&amp;""=""),"",IF(COUNTIFS('الطلاب'!$A$6:$A$505,B651&amp;"",'الطلاب'!$D$6:$D$505,C651&amp;"")=0,"الطالب غير مسجل في المجموعة",""))</f>
        <v/>
      </c>
    </row>
    <row r="652">
      <c r="A652" s="13" t="n"/>
      <c r="B652" s="5" t="n"/>
      <c r="C652" s="5" t="n"/>
      <c r="D652" s="23" t="n"/>
      <c r="E652" s="18" t="n"/>
      <c r="F652" s="5" t="n"/>
      <c r="G652" s="5" t="n"/>
      <c r="H652" s="6">
        <f>IF(B652&amp;""="","",IFERROR(INDEX('الطلاب'!$B$6:$B$505,MATCH(B652&amp;"",'الطلاب'!$A$6:$A$505,0))&amp;"","كود غير موجود"))</f>
        <v/>
      </c>
      <c r="I652" s="6">
        <f>IF(OR(B652&amp;""="",C652&amp;""=""),"",IF(COUNTIFS('الطلاب'!$A$6:$A$505,B652&amp;"",'الطلاب'!$D$6:$D$505,C652&amp;"")=0,"الطالب غير مسجل في المجموعة",""))</f>
        <v/>
      </c>
    </row>
    <row r="653">
      <c r="A653" s="13" t="n"/>
      <c r="B653" s="5" t="n"/>
      <c r="C653" s="5" t="n"/>
      <c r="D653" s="23" t="n"/>
      <c r="E653" s="18" t="n"/>
      <c r="F653" s="5" t="n"/>
      <c r="G653" s="5" t="n"/>
      <c r="H653" s="6">
        <f>IF(B653&amp;""="","",IFERROR(INDEX('الطلاب'!$B$6:$B$505,MATCH(B653&amp;"",'الطلاب'!$A$6:$A$505,0))&amp;"","كود غير موجود"))</f>
        <v/>
      </c>
      <c r="I653" s="6">
        <f>IF(OR(B653&amp;""="",C653&amp;""=""),"",IF(COUNTIFS('الطلاب'!$A$6:$A$505,B653&amp;"",'الطلاب'!$D$6:$D$505,C653&amp;"")=0,"الطالب غير مسجل في المجموعة",""))</f>
        <v/>
      </c>
    </row>
    <row r="654">
      <c r="A654" s="13" t="n"/>
      <c r="B654" s="5" t="n"/>
      <c r="C654" s="5" t="n"/>
      <c r="D654" s="23" t="n"/>
      <c r="E654" s="18" t="n"/>
      <c r="F654" s="5" t="n"/>
      <c r="G654" s="5" t="n"/>
      <c r="H654" s="6">
        <f>IF(B654&amp;""="","",IFERROR(INDEX('الطلاب'!$B$6:$B$505,MATCH(B654&amp;"",'الطلاب'!$A$6:$A$505,0))&amp;"","كود غير موجود"))</f>
        <v/>
      </c>
      <c r="I654" s="6">
        <f>IF(OR(B654&amp;""="",C654&amp;""=""),"",IF(COUNTIFS('الطلاب'!$A$6:$A$505,B654&amp;"",'الطلاب'!$D$6:$D$505,C654&amp;"")=0,"الطالب غير مسجل في المجموعة",""))</f>
        <v/>
      </c>
    </row>
    <row r="655">
      <c r="A655" s="13" t="n"/>
      <c r="B655" s="5" t="n"/>
      <c r="C655" s="5" t="n"/>
      <c r="D655" s="23" t="n"/>
      <c r="E655" s="18" t="n"/>
      <c r="F655" s="5" t="n"/>
      <c r="G655" s="5" t="n"/>
      <c r="H655" s="6">
        <f>IF(B655&amp;""="","",IFERROR(INDEX('الطلاب'!$B$6:$B$505,MATCH(B655&amp;"",'الطلاب'!$A$6:$A$505,0))&amp;"","كود غير موجود"))</f>
        <v/>
      </c>
      <c r="I655" s="6">
        <f>IF(OR(B655&amp;""="",C655&amp;""=""),"",IF(COUNTIFS('الطلاب'!$A$6:$A$505,B655&amp;"",'الطلاب'!$D$6:$D$505,C655&amp;"")=0,"الطالب غير مسجل في المجموعة",""))</f>
        <v/>
      </c>
    </row>
    <row r="656">
      <c r="A656" s="13" t="n"/>
      <c r="B656" s="5" t="n"/>
      <c r="C656" s="5" t="n"/>
      <c r="D656" s="23" t="n"/>
      <c r="E656" s="18" t="n"/>
      <c r="F656" s="5" t="n"/>
      <c r="G656" s="5" t="n"/>
      <c r="H656" s="6">
        <f>IF(B656&amp;""="","",IFERROR(INDEX('الطلاب'!$B$6:$B$505,MATCH(B656&amp;"",'الطلاب'!$A$6:$A$505,0))&amp;"","كود غير موجود"))</f>
        <v/>
      </c>
      <c r="I656" s="6">
        <f>IF(OR(B656&amp;""="",C656&amp;""=""),"",IF(COUNTIFS('الطلاب'!$A$6:$A$505,B656&amp;"",'الطلاب'!$D$6:$D$505,C656&amp;"")=0,"الطالب غير مسجل في المجموعة",""))</f>
        <v/>
      </c>
    </row>
    <row r="657">
      <c r="A657" s="13" t="n"/>
      <c r="B657" s="5" t="n"/>
      <c r="C657" s="5" t="n"/>
      <c r="D657" s="23" t="n"/>
      <c r="E657" s="18" t="n"/>
      <c r="F657" s="5" t="n"/>
      <c r="G657" s="5" t="n"/>
      <c r="H657" s="6">
        <f>IF(B657&amp;""="","",IFERROR(INDEX('الطلاب'!$B$6:$B$505,MATCH(B657&amp;"",'الطلاب'!$A$6:$A$505,0))&amp;"","كود غير موجود"))</f>
        <v/>
      </c>
      <c r="I657" s="6">
        <f>IF(OR(B657&amp;""="",C657&amp;""=""),"",IF(COUNTIFS('الطلاب'!$A$6:$A$505,B657&amp;"",'الطلاب'!$D$6:$D$505,C657&amp;"")=0,"الطالب غير مسجل في المجموعة",""))</f>
        <v/>
      </c>
    </row>
    <row r="658">
      <c r="A658" s="13" t="n"/>
      <c r="B658" s="5" t="n"/>
      <c r="C658" s="5" t="n"/>
      <c r="D658" s="23" t="n"/>
      <c r="E658" s="18" t="n"/>
      <c r="F658" s="5" t="n"/>
      <c r="G658" s="5" t="n"/>
      <c r="H658" s="6">
        <f>IF(B658&amp;""="","",IFERROR(INDEX('الطلاب'!$B$6:$B$505,MATCH(B658&amp;"",'الطلاب'!$A$6:$A$505,0))&amp;"","كود غير موجود"))</f>
        <v/>
      </c>
      <c r="I658" s="6">
        <f>IF(OR(B658&amp;""="",C658&amp;""=""),"",IF(COUNTIFS('الطلاب'!$A$6:$A$505,B658&amp;"",'الطلاب'!$D$6:$D$505,C658&amp;"")=0,"الطالب غير مسجل في المجموعة",""))</f>
        <v/>
      </c>
    </row>
    <row r="659">
      <c r="A659" s="13" t="n"/>
      <c r="B659" s="5" t="n"/>
      <c r="C659" s="5" t="n"/>
      <c r="D659" s="23" t="n"/>
      <c r="E659" s="18" t="n"/>
      <c r="F659" s="5" t="n"/>
      <c r="G659" s="5" t="n"/>
      <c r="H659" s="6">
        <f>IF(B659&amp;""="","",IFERROR(INDEX('الطلاب'!$B$6:$B$505,MATCH(B659&amp;"",'الطلاب'!$A$6:$A$505,0))&amp;"","كود غير موجود"))</f>
        <v/>
      </c>
      <c r="I659" s="6">
        <f>IF(OR(B659&amp;""="",C659&amp;""=""),"",IF(COUNTIFS('الطلاب'!$A$6:$A$505,B659&amp;"",'الطلاب'!$D$6:$D$505,C659&amp;"")=0,"الطالب غير مسجل في المجموعة",""))</f>
        <v/>
      </c>
    </row>
    <row r="660">
      <c r="A660" s="13" t="n"/>
      <c r="B660" s="5" t="n"/>
      <c r="C660" s="5" t="n"/>
      <c r="D660" s="23" t="n"/>
      <c r="E660" s="18" t="n"/>
      <c r="F660" s="5" t="n"/>
      <c r="G660" s="5" t="n"/>
      <c r="H660" s="6">
        <f>IF(B660&amp;""="","",IFERROR(INDEX('الطلاب'!$B$6:$B$505,MATCH(B660&amp;"",'الطلاب'!$A$6:$A$505,0))&amp;"","كود غير موجود"))</f>
        <v/>
      </c>
      <c r="I660" s="6">
        <f>IF(OR(B660&amp;""="",C660&amp;""=""),"",IF(COUNTIFS('الطلاب'!$A$6:$A$505,B660&amp;"",'الطلاب'!$D$6:$D$505,C660&amp;"")=0,"الطالب غير مسجل في المجموعة",""))</f>
        <v/>
      </c>
    </row>
    <row r="661">
      <c r="A661" s="13" t="n"/>
      <c r="B661" s="5" t="n"/>
      <c r="C661" s="5" t="n"/>
      <c r="D661" s="23" t="n"/>
      <c r="E661" s="18" t="n"/>
      <c r="F661" s="5" t="n"/>
      <c r="G661" s="5" t="n"/>
      <c r="H661" s="6">
        <f>IF(B661&amp;""="","",IFERROR(INDEX('الطلاب'!$B$6:$B$505,MATCH(B661&amp;"",'الطلاب'!$A$6:$A$505,0))&amp;"","كود غير موجود"))</f>
        <v/>
      </c>
      <c r="I661" s="6">
        <f>IF(OR(B661&amp;""="",C661&amp;""=""),"",IF(COUNTIFS('الطلاب'!$A$6:$A$505,B661&amp;"",'الطلاب'!$D$6:$D$505,C661&amp;"")=0,"الطالب غير مسجل في المجموعة",""))</f>
        <v/>
      </c>
    </row>
    <row r="662">
      <c r="A662" s="13" t="n"/>
      <c r="B662" s="5" t="n"/>
      <c r="C662" s="5" t="n"/>
      <c r="D662" s="23" t="n"/>
      <c r="E662" s="18" t="n"/>
      <c r="F662" s="5" t="n"/>
      <c r="G662" s="5" t="n"/>
      <c r="H662" s="6">
        <f>IF(B662&amp;""="","",IFERROR(INDEX('الطلاب'!$B$6:$B$505,MATCH(B662&amp;"",'الطلاب'!$A$6:$A$505,0))&amp;"","كود غير موجود"))</f>
        <v/>
      </c>
      <c r="I662" s="6">
        <f>IF(OR(B662&amp;""="",C662&amp;""=""),"",IF(COUNTIFS('الطلاب'!$A$6:$A$505,B662&amp;"",'الطلاب'!$D$6:$D$505,C662&amp;"")=0,"الطالب غير مسجل في المجموعة",""))</f>
        <v/>
      </c>
    </row>
    <row r="663">
      <c r="A663" s="13" t="n"/>
      <c r="B663" s="5" t="n"/>
      <c r="C663" s="5" t="n"/>
      <c r="D663" s="23" t="n"/>
      <c r="E663" s="18" t="n"/>
      <c r="F663" s="5" t="n"/>
      <c r="G663" s="5" t="n"/>
      <c r="H663" s="6">
        <f>IF(B663&amp;""="","",IFERROR(INDEX('الطلاب'!$B$6:$B$505,MATCH(B663&amp;"",'الطلاب'!$A$6:$A$505,0))&amp;"","كود غير موجود"))</f>
        <v/>
      </c>
      <c r="I663" s="6">
        <f>IF(OR(B663&amp;""="",C663&amp;""=""),"",IF(COUNTIFS('الطلاب'!$A$6:$A$505,B663&amp;"",'الطلاب'!$D$6:$D$505,C663&amp;"")=0,"الطالب غير مسجل في المجموعة",""))</f>
        <v/>
      </c>
    </row>
    <row r="664">
      <c r="A664" s="13" t="n"/>
      <c r="B664" s="5" t="n"/>
      <c r="C664" s="5" t="n"/>
      <c r="D664" s="23" t="n"/>
      <c r="E664" s="18" t="n"/>
      <c r="F664" s="5" t="n"/>
      <c r="G664" s="5" t="n"/>
      <c r="H664" s="6">
        <f>IF(B664&amp;""="","",IFERROR(INDEX('الطلاب'!$B$6:$B$505,MATCH(B664&amp;"",'الطلاب'!$A$6:$A$505,0))&amp;"","كود غير موجود"))</f>
        <v/>
      </c>
      <c r="I664" s="6">
        <f>IF(OR(B664&amp;""="",C664&amp;""=""),"",IF(COUNTIFS('الطلاب'!$A$6:$A$505,B664&amp;"",'الطلاب'!$D$6:$D$505,C664&amp;"")=0,"الطالب غير مسجل في المجموعة",""))</f>
        <v/>
      </c>
    </row>
    <row r="665">
      <c r="A665" s="13" t="n"/>
      <c r="B665" s="5" t="n"/>
      <c r="C665" s="5" t="n"/>
      <c r="D665" s="23" t="n"/>
      <c r="E665" s="18" t="n"/>
      <c r="F665" s="5" t="n"/>
      <c r="G665" s="5" t="n"/>
      <c r="H665" s="6">
        <f>IF(B665&amp;""="","",IFERROR(INDEX('الطلاب'!$B$6:$B$505,MATCH(B665&amp;"",'الطلاب'!$A$6:$A$505,0))&amp;"","كود غير موجود"))</f>
        <v/>
      </c>
      <c r="I665" s="6">
        <f>IF(OR(B665&amp;""="",C665&amp;""=""),"",IF(COUNTIFS('الطلاب'!$A$6:$A$505,B665&amp;"",'الطلاب'!$D$6:$D$505,C665&amp;"")=0,"الطالب غير مسجل في المجموعة",""))</f>
        <v/>
      </c>
    </row>
    <row r="666">
      <c r="A666" s="13" t="n"/>
      <c r="B666" s="5" t="n"/>
      <c r="C666" s="5" t="n"/>
      <c r="D666" s="23" t="n"/>
      <c r="E666" s="18" t="n"/>
      <c r="F666" s="5" t="n"/>
      <c r="G666" s="5" t="n"/>
      <c r="H666" s="6">
        <f>IF(B666&amp;""="","",IFERROR(INDEX('الطلاب'!$B$6:$B$505,MATCH(B666&amp;"",'الطلاب'!$A$6:$A$505,0))&amp;"","كود غير موجود"))</f>
        <v/>
      </c>
      <c r="I666" s="6">
        <f>IF(OR(B666&amp;""="",C666&amp;""=""),"",IF(COUNTIFS('الطلاب'!$A$6:$A$505,B666&amp;"",'الطلاب'!$D$6:$D$505,C666&amp;"")=0,"الطالب غير مسجل في المجموعة",""))</f>
        <v/>
      </c>
    </row>
    <row r="667">
      <c r="A667" s="13" t="n"/>
      <c r="B667" s="5" t="n"/>
      <c r="C667" s="5" t="n"/>
      <c r="D667" s="23" t="n"/>
      <c r="E667" s="18" t="n"/>
      <c r="F667" s="5" t="n"/>
      <c r="G667" s="5" t="n"/>
      <c r="H667" s="6">
        <f>IF(B667&amp;""="","",IFERROR(INDEX('الطلاب'!$B$6:$B$505,MATCH(B667&amp;"",'الطلاب'!$A$6:$A$505,0))&amp;"","كود غير موجود"))</f>
        <v/>
      </c>
      <c r="I667" s="6">
        <f>IF(OR(B667&amp;""="",C667&amp;""=""),"",IF(COUNTIFS('الطلاب'!$A$6:$A$505,B667&amp;"",'الطلاب'!$D$6:$D$505,C667&amp;"")=0,"الطالب غير مسجل في المجموعة",""))</f>
        <v/>
      </c>
    </row>
    <row r="668">
      <c r="A668" s="13" t="n"/>
      <c r="B668" s="5" t="n"/>
      <c r="C668" s="5" t="n"/>
      <c r="D668" s="23" t="n"/>
      <c r="E668" s="18" t="n"/>
      <c r="F668" s="5" t="n"/>
      <c r="G668" s="5" t="n"/>
      <c r="H668" s="6">
        <f>IF(B668&amp;""="","",IFERROR(INDEX('الطلاب'!$B$6:$B$505,MATCH(B668&amp;"",'الطلاب'!$A$6:$A$505,0))&amp;"","كود غير موجود"))</f>
        <v/>
      </c>
      <c r="I668" s="6">
        <f>IF(OR(B668&amp;""="",C668&amp;""=""),"",IF(COUNTIFS('الطلاب'!$A$6:$A$505,B668&amp;"",'الطلاب'!$D$6:$D$505,C668&amp;"")=0,"الطالب غير مسجل في المجموعة",""))</f>
        <v/>
      </c>
    </row>
    <row r="669">
      <c r="A669" s="13" t="n"/>
      <c r="B669" s="5" t="n"/>
      <c r="C669" s="5" t="n"/>
      <c r="D669" s="23" t="n"/>
      <c r="E669" s="18" t="n"/>
      <c r="F669" s="5" t="n"/>
      <c r="G669" s="5" t="n"/>
      <c r="H669" s="6">
        <f>IF(B669&amp;""="","",IFERROR(INDEX('الطلاب'!$B$6:$B$505,MATCH(B669&amp;"",'الطلاب'!$A$6:$A$505,0))&amp;"","كود غير موجود"))</f>
        <v/>
      </c>
      <c r="I669" s="6">
        <f>IF(OR(B669&amp;""="",C669&amp;""=""),"",IF(COUNTIFS('الطلاب'!$A$6:$A$505,B669&amp;"",'الطلاب'!$D$6:$D$505,C669&amp;"")=0,"الطالب غير مسجل في المجموعة",""))</f>
        <v/>
      </c>
    </row>
    <row r="670">
      <c r="A670" s="13" t="n"/>
      <c r="B670" s="5" t="n"/>
      <c r="C670" s="5" t="n"/>
      <c r="D670" s="23" t="n"/>
      <c r="E670" s="18" t="n"/>
      <c r="F670" s="5" t="n"/>
      <c r="G670" s="5" t="n"/>
      <c r="H670" s="6">
        <f>IF(B670&amp;""="","",IFERROR(INDEX('الطلاب'!$B$6:$B$505,MATCH(B670&amp;"",'الطلاب'!$A$6:$A$505,0))&amp;"","كود غير موجود"))</f>
        <v/>
      </c>
      <c r="I670" s="6">
        <f>IF(OR(B670&amp;""="",C670&amp;""=""),"",IF(COUNTIFS('الطلاب'!$A$6:$A$505,B670&amp;"",'الطلاب'!$D$6:$D$505,C670&amp;"")=0,"الطالب غير مسجل في المجموعة",""))</f>
        <v/>
      </c>
    </row>
    <row r="671">
      <c r="A671" s="13" t="n"/>
      <c r="B671" s="5" t="n"/>
      <c r="C671" s="5" t="n"/>
      <c r="D671" s="23" t="n"/>
      <c r="E671" s="18" t="n"/>
      <c r="F671" s="5" t="n"/>
      <c r="G671" s="5" t="n"/>
      <c r="H671" s="6">
        <f>IF(B671&amp;""="","",IFERROR(INDEX('الطلاب'!$B$6:$B$505,MATCH(B671&amp;"",'الطلاب'!$A$6:$A$505,0))&amp;"","كود غير موجود"))</f>
        <v/>
      </c>
      <c r="I671" s="6">
        <f>IF(OR(B671&amp;""="",C671&amp;""=""),"",IF(COUNTIFS('الطلاب'!$A$6:$A$505,B671&amp;"",'الطلاب'!$D$6:$D$505,C671&amp;"")=0,"الطالب غير مسجل في المجموعة",""))</f>
        <v/>
      </c>
    </row>
    <row r="672">
      <c r="A672" s="13" t="n"/>
      <c r="B672" s="5" t="n"/>
      <c r="C672" s="5" t="n"/>
      <c r="D672" s="23" t="n"/>
      <c r="E672" s="18" t="n"/>
      <c r="F672" s="5" t="n"/>
      <c r="G672" s="5" t="n"/>
      <c r="H672" s="6">
        <f>IF(B672&amp;""="","",IFERROR(INDEX('الطلاب'!$B$6:$B$505,MATCH(B672&amp;"",'الطلاب'!$A$6:$A$505,0))&amp;"","كود غير موجود"))</f>
        <v/>
      </c>
      <c r="I672" s="6">
        <f>IF(OR(B672&amp;""="",C672&amp;""=""),"",IF(COUNTIFS('الطلاب'!$A$6:$A$505,B672&amp;"",'الطلاب'!$D$6:$D$505,C672&amp;"")=0,"الطالب غير مسجل في المجموعة",""))</f>
        <v/>
      </c>
    </row>
    <row r="673">
      <c r="A673" s="13" t="n"/>
      <c r="B673" s="5" t="n"/>
      <c r="C673" s="5" t="n"/>
      <c r="D673" s="23" t="n"/>
      <c r="E673" s="18" t="n"/>
      <c r="F673" s="5" t="n"/>
      <c r="G673" s="5" t="n"/>
      <c r="H673" s="6">
        <f>IF(B673&amp;""="","",IFERROR(INDEX('الطلاب'!$B$6:$B$505,MATCH(B673&amp;"",'الطلاب'!$A$6:$A$505,0))&amp;"","كود غير موجود"))</f>
        <v/>
      </c>
      <c r="I673" s="6">
        <f>IF(OR(B673&amp;""="",C673&amp;""=""),"",IF(COUNTIFS('الطلاب'!$A$6:$A$505,B673&amp;"",'الطلاب'!$D$6:$D$505,C673&amp;"")=0,"الطالب غير مسجل في المجموعة",""))</f>
        <v/>
      </c>
    </row>
    <row r="674">
      <c r="A674" s="13" t="n"/>
      <c r="B674" s="5" t="n"/>
      <c r="C674" s="5" t="n"/>
      <c r="D674" s="23" t="n"/>
      <c r="E674" s="18" t="n"/>
      <c r="F674" s="5" t="n"/>
      <c r="G674" s="5" t="n"/>
      <c r="H674" s="6">
        <f>IF(B674&amp;""="","",IFERROR(INDEX('الطلاب'!$B$6:$B$505,MATCH(B674&amp;"",'الطلاب'!$A$6:$A$505,0))&amp;"","كود غير موجود"))</f>
        <v/>
      </c>
      <c r="I674" s="6">
        <f>IF(OR(B674&amp;""="",C674&amp;""=""),"",IF(COUNTIFS('الطلاب'!$A$6:$A$505,B674&amp;"",'الطلاب'!$D$6:$D$505,C674&amp;"")=0,"الطالب غير مسجل في المجموعة",""))</f>
        <v/>
      </c>
    </row>
    <row r="675">
      <c r="A675" s="13" t="n"/>
      <c r="B675" s="5" t="n"/>
      <c r="C675" s="5" t="n"/>
      <c r="D675" s="23" t="n"/>
      <c r="E675" s="18" t="n"/>
      <c r="F675" s="5" t="n"/>
      <c r="G675" s="5" t="n"/>
      <c r="H675" s="6">
        <f>IF(B675&amp;""="","",IFERROR(INDEX('الطلاب'!$B$6:$B$505,MATCH(B675&amp;"",'الطلاب'!$A$6:$A$505,0))&amp;"","كود غير موجود"))</f>
        <v/>
      </c>
      <c r="I675" s="6">
        <f>IF(OR(B675&amp;""="",C675&amp;""=""),"",IF(COUNTIFS('الطلاب'!$A$6:$A$505,B675&amp;"",'الطلاب'!$D$6:$D$505,C675&amp;"")=0,"الطالب غير مسجل في المجموعة",""))</f>
        <v/>
      </c>
    </row>
    <row r="676">
      <c r="A676" s="13" t="n"/>
      <c r="B676" s="5" t="n"/>
      <c r="C676" s="5" t="n"/>
      <c r="D676" s="23" t="n"/>
      <c r="E676" s="18" t="n"/>
      <c r="F676" s="5" t="n"/>
      <c r="G676" s="5" t="n"/>
      <c r="H676" s="6">
        <f>IF(B676&amp;""="","",IFERROR(INDEX('الطلاب'!$B$6:$B$505,MATCH(B676&amp;"",'الطلاب'!$A$6:$A$505,0))&amp;"","كود غير موجود"))</f>
        <v/>
      </c>
      <c r="I676" s="6">
        <f>IF(OR(B676&amp;""="",C676&amp;""=""),"",IF(COUNTIFS('الطلاب'!$A$6:$A$505,B676&amp;"",'الطلاب'!$D$6:$D$505,C676&amp;"")=0,"الطالب غير مسجل في المجموعة",""))</f>
        <v/>
      </c>
    </row>
    <row r="677">
      <c r="A677" s="13" t="n"/>
      <c r="B677" s="5" t="n"/>
      <c r="C677" s="5" t="n"/>
      <c r="D677" s="23" t="n"/>
      <c r="E677" s="18" t="n"/>
      <c r="F677" s="5" t="n"/>
      <c r="G677" s="5" t="n"/>
      <c r="H677" s="6">
        <f>IF(B677&amp;""="","",IFERROR(INDEX('الطلاب'!$B$6:$B$505,MATCH(B677&amp;"",'الطلاب'!$A$6:$A$505,0))&amp;"","كود غير موجود"))</f>
        <v/>
      </c>
      <c r="I677" s="6">
        <f>IF(OR(B677&amp;""="",C677&amp;""=""),"",IF(COUNTIFS('الطلاب'!$A$6:$A$505,B677&amp;"",'الطلاب'!$D$6:$D$505,C677&amp;"")=0,"الطالب غير مسجل في المجموعة",""))</f>
        <v/>
      </c>
    </row>
    <row r="678">
      <c r="A678" s="13" t="n"/>
      <c r="B678" s="5" t="n"/>
      <c r="C678" s="5" t="n"/>
      <c r="D678" s="23" t="n"/>
      <c r="E678" s="18" t="n"/>
      <c r="F678" s="5" t="n"/>
      <c r="G678" s="5" t="n"/>
      <c r="H678" s="6">
        <f>IF(B678&amp;""="","",IFERROR(INDEX('الطلاب'!$B$6:$B$505,MATCH(B678&amp;"",'الطلاب'!$A$6:$A$505,0))&amp;"","كود غير موجود"))</f>
        <v/>
      </c>
      <c r="I678" s="6">
        <f>IF(OR(B678&amp;""="",C678&amp;""=""),"",IF(COUNTIFS('الطلاب'!$A$6:$A$505,B678&amp;"",'الطلاب'!$D$6:$D$505,C678&amp;"")=0,"الطالب غير مسجل في المجموعة",""))</f>
        <v/>
      </c>
    </row>
    <row r="679">
      <c r="A679" s="13" t="n"/>
      <c r="B679" s="5" t="n"/>
      <c r="C679" s="5" t="n"/>
      <c r="D679" s="23" t="n"/>
      <c r="E679" s="18" t="n"/>
      <c r="F679" s="5" t="n"/>
      <c r="G679" s="5" t="n"/>
      <c r="H679" s="6">
        <f>IF(B679&amp;""="","",IFERROR(INDEX('الطلاب'!$B$6:$B$505,MATCH(B679&amp;"",'الطلاب'!$A$6:$A$505,0))&amp;"","كود غير موجود"))</f>
        <v/>
      </c>
      <c r="I679" s="6">
        <f>IF(OR(B679&amp;""="",C679&amp;""=""),"",IF(COUNTIFS('الطلاب'!$A$6:$A$505,B679&amp;"",'الطلاب'!$D$6:$D$505,C679&amp;"")=0,"الطالب غير مسجل في المجموعة",""))</f>
        <v/>
      </c>
    </row>
    <row r="680">
      <c r="A680" s="13" t="n"/>
      <c r="B680" s="5" t="n"/>
      <c r="C680" s="5" t="n"/>
      <c r="D680" s="23" t="n"/>
      <c r="E680" s="18" t="n"/>
      <c r="F680" s="5" t="n"/>
      <c r="G680" s="5" t="n"/>
      <c r="H680" s="6">
        <f>IF(B680&amp;""="","",IFERROR(INDEX('الطلاب'!$B$6:$B$505,MATCH(B680&amp;"",'الطلاب'!$A$6:$A$505,0))&amp;"","كود غير موجود"))</f>
        <v/>
      </c>
      <c r="I680" s="6">
        <f>IF(OR(B680&amp;""="",C680&amp;""=""),"",IF(COUNTIFS('الطلاب'!$A$6:$A$505,B680&amp;"",'الطلاب'!$D$6:$D$505,C680&amp;"")=0,"الطالب غير مسجل في المجموعة",""))</f>
        <v/>
      </c>
    </row>
    <row r="681">
      <c r="A681" s="13" t="n"/>
      <c r="B681" s="5" t="n"/>
      <c r="C681" s="5" t="n"/>
      <c r="D681" s="23" t="n"/>
      <c r="E681" s="18" t="n"/>
      <c r="F681" s="5" t="n"/>
      <c r="G681" s="5" t="n"/>
      <c r="H681" s="6">
        <f>IF(B681&amp;""="","",IFERROR(INDEX('الطلاب'!$B$6:$B$505,MATCH(B681&amp;"",'الطلاب'!$A$6:$A$505,0))&amp;"","كود غير موجود"))</f>
        <v/>
      </c>
      <c r="I681" s="6">
        <f>IF(OR(B681&amp;""="",C681&amp;""=""),"",IF(COUNTIFS('الطلاب'!$A$6:$A$505,B681&amp;"",'الطلاب'!$D$6:$D$505,C681&amp;"")=0,"الطالب غير مسجل في المجموعة",""))</f>
        <v/>
      </c>
    </row>
    <row r="682">
      <c r="A682" s="13" t="n"/>
      <c r="B682" s="5" t="n"/>
      <c r="C682" s="5" t="n"/>
      <c r="D682" s="23" t="n"/>
      <c r="E682" s="18" t="n"/>
      <c r="F682" s="5" t="n"/>
      <c r="G682" s="5" t="n"/>
      <c r="H682" s="6">
        <f>IF(B682&amp;""="","",IFERROR(INDEX('الطلاب'!$B$6:$B$505,MATCH(B682&amp;"",'الطلاب'!$A$6:$A$505,0))&amp;"","كود غير موجود"))</f>
        <v/>
      </c>
      <c r="I682" s="6">
        <f>IF(OR(B682&amp;""="",C682&amp;""=""),"",IF(COUNTIFS('الطلاب'!$A$6:$A$505,B682&amp;"",'الطلاب'!$D$6:$D$505,C682&amp;"")=0,"الطالب غير مسجل في المجموعة",""))</f>
        <v/>
      </c>
    </row>
    <row r="683">
      <c r="A683" s="13" t="n"/>
      <c r="B683" s="5" t="n"/>
      <c r="C683" s="5" t="n"/>
      <c r="D683" s="23" t="n"/>
      <c r="E683" s="18" t="n"/>
      <c r="F683" s="5" t="n"/>
      <c r="G683" s="5" t="n"/>
      <c r="H683" s="6">
        <f>IF(B683&amp;""="","",IFERROR(INDEX('الطلاب'!$B$6:$B$505,MATCH(B683&amp;"",'الطلاب'!$A$6:$A$505,0))&amp;"","كود غير موجود"))</f>
        <v/>
      </c>
      <c r="I683" s="6">
        <f>IF(OR(B683&amp;""="",C683&amp;""=""),"",IF(COUNTIFS('الطلاب'!$A$6:$A$505,B683&amp;"",'الطلاب'!$D$6:$D$505,C683&amp;"")=0,"الطالب غير مسجل في المجموعة",""))</f>
        <v/>
      </c>
    </row>
    <row r="684">
      <c r="A684" s="13" t="n"/>
      <c r="B684" s="5" t="n"/>
      <c r="C684" s="5" t="n"/>
      <c r="D684" s="23" t="n"/>
      <c r="E684" s="18" t="n"/>
      <c r="F684" s="5" t="n"/>
      <c r="G684" s="5" t="n"/>
      <c r="H684" s="6">
        <f>IF(B684&amp;""="","",IFERROR(INDEX('الطلاب'!$B$6:$B$505,MATCH(B684&amp;"",'الطلاب'!$A$6:$A$505,0))&amp;"","كود غير موجود"))</f>
        <v/>
      </c>
      <c r="I684" s="6">
        <f>IF(OR(B684&amp;""="",C684&amp;""=""),"",IF(COUNTIFS('الطلاب'!$A$6:$A$505,B684&amp;"",'الطلاب'!$D$6:$D$505,C684&amp;"")=0,"الطالب غير مسجل في المجموعة",""))</f>
        <v/>
      </c>
    </row>
    <row r="685">
      <c r="A685" s="13" t="n"/>
      <c r="B685" s="5" t="n"/>
      <c r="C685" s="5" t="n"/>
      <c r="D685" s="23" t="n"/>
      <c r="E685" s="18" t="n"/>
      <c r="F685" s="5" t="n"/>
      <c r="G685" s="5" t="n"/>
      <c r="H685" s="6">
        <f>IF(B685&amp;""="","",IFERROR(INDEX('الطلاب'!$B$6:$B$505,MATCH(B685&amp;"",'الطلاب'!$A$6:$A$505,0))&amp;"","كود غير موجود"))</f>
        <v/>
      </c>
      <c r="I685" s="6">
        <f>IF(OR(B685&amp;""="",C685&amp;""=""),"",IF(COUNTIFS('الطلاب'!$A$6:$A$505,B685&amp;"",'الطلاب'!$D$6:$D$505,C685&amp;"")=0,"الطالب غير مسجل في المجموعة",""))</f>
        <v/>
      </c>
    </row>
    <row r="686">
      <c r="A686" s="13" t="n"/>
      <c r="B686" s="5" t="n"/>
      <c r="C686" s="5" t="n"/>
      <c r="D686" s="23" t="n"/>
      <c r="E686" s="18" t="n"/>
      <c r="F686" s="5" t="n"/>
      <c r="G686" s="5" t="n"/>
      <c r="H686" s="6">
        <f>IF(B686&amp;""="","",IFERROR(INDEX('الطلاب'!$B$6:$B$505,MATCH(B686&amp;"",'الطلاب'!$A$6:$A$505,0))&amp;"","كود غير موجود"))</f>
        <v/>
      </c>
      <c r="I686" s="6">
        <f>IF(OR(B686&amp;""="",C686&amp;""=""),"",IF(COUNTIFS('الطلاب'!$A$6:$A$505,B686&amp;"",'الطلاب'!$D$6:$D$505,C686&amp;"")=0,"الطالب غير مسجل في المجموعة",""))</f>
        <v/>
      </c>
    </row>
    <row r="687">
      <c r="A687" s="13" t="n"/>
      <c r="B687" s="5" t="n"/>
      <c r="C687" s="5" t="n"/>
      <c r="D687" s="23" t="n"/>
      <c r="E687" s="18" t="n"/>
      <c r="F687" s="5" t="n"/>
      <c r="G687" s="5" t="n"/>
      <c r="H687" s="6">
        <f>IF(B687&amp;""="","",IFERROR(INDEX('الطلاب'!$B$6:$B$505,MATCH(B687&amp;"",'الطلاب'!$A$6:$A$505,0))&amp;"","كود غير موجود"))</f>
        <v/>
      </c>
      <c r="I687" s="6">
        <f>IF(OR(B687&amp;""="",C687&amp;""=""),"",IF(COUNTIFS('الطلاب'!$A$6:$A$505,B687&amp;"",'الطلاب'!$D$6:$D$505,C687&amp;"")=0,"الطالب غير مسجل في المجموعة",""))</f>
        <v/>
      </c>
    </row>
    <row r="688">
      <c r="A688" s="13" t="n"/>
      <c r="B688" s="5" t="n"/>
      <c r="C688" s="5" t="n"/>
      <c r="D688" s="23" t="n"/>
      <c r="E688" s="18" t="n"/>
      <c r="F688" s="5" t="n"/>
      <c r="G688" s="5" t="n"/>
      <c r="H688" s="6">
        <f>IF(B688&amp;""="","",IFERROR(INDEX('الطلاب'!$B$6:$B$505,MATCH(B688&amp;"",'الطلاب'!$A$6:$A$505,0))&amp;"","كود غير موجود"))</f>
        <v/>
      </c>
      <c r="I688" s="6">
        <f>IF(OR(B688&amp;""="",C688&amp;""=""),"",IF(COUNTIFS('الطلاب'!$A$6:$A$505,B688&amp;"",'الطلاب'!$D$6:$D$505,C688&amp;"")=0,"الطالب غير مسجل في المجموعة",""))</f>
        <v/>
      </c>
    </row>
    <row r="689">
      <c r="A689" s="13" t="n"/>
      <c r="B689" s="5" t="n"/>
      <c r="C689" s="5" t="n"/>
      <c r="D689" s="23" t="n"/>
      <c r="E689" s="18" t="n"/>
      <c r="F689" s="5" t="n"/>
      <c r="G689" s="5" t="n"/>
      <c r="H689" s="6">
        <f>IF(B689&amp;""="","",IFERROR(INDEX('الطلاب'!$B$6:$B$505,MATCH(B689&amp;"",'الطلاب'!$A$6:$A$505,0))&amp;"","كود غير موجود"))</f>
        <v/>
      </c>
      <c r="I689" s="6">
        <f>IF(OR(B689&amp;""="",C689&amp;""=""),"",IF(COUNTIFS('الطلاب'!$A$6:$A$505,B689&amp;"",'الطلاب'!$D$6:$D$505,C689&amp;"")=0,"الطالب غير مسجل في المجموعة",""))</f>
        <v/>
      </c>
    </row>
    <row r="690">
      <c r="A690" s="13" t="n"/>
      <c r="B690" s="5" t="n"/>
      <c r="C690" s="5" t="n"/>
      <c r="D690" s="23" t="n"/>
      <c r="E690" s="18" t="n"/>
      <c r="F690" s="5" t="n"/>
      <c r="G690" s="5" t="n"/>
      <c r="H690" s="6">
        <f>IF(B690&amp;""="","",IFERROR(INDEX('الطلاب'!$B$6:$B$505,MATCH(B690&amp;"",'الطلاب'!$A$6:$A$505,0))&amp;"","كود غير موجود"))</f>
        <v/>
      </c>
      <c r="I690" s="6">
        <f>IF(OR(B690&amp;""="",C690&amp;""=""),"",IF(COUNTIFS('الطلاب'!$A$6:$A$505,B690&amp;"",'الطلاب'!$D$6:$D$505,C690&amp;"")=0,"الطالب غير مسجل في المجموعة",""))</f>
        <v/>
      </c>
    </row>
    <row r="691">
      <c r="A691" s="13" t="n"/>
      <c r="B691" s="5" t="n"/>
      <c r="C691" s="5" t="n"/>
      <c r="D691" s="23" t="n"/>
      <c r="E691" s="18" t="n"/>
      <c r="F691" s="5" t="n"/>
      <c r="G691" s="5" t="n"/>
      <c r="H691" s="6">
        <f>IF(B691&amp;""="","",IFERROR(INDEX('الطلاب'!$B$6:$B$505,MATCH(B691&amp;"",'الطلاب'!$A$6:$A$505,0))&amp;"","كود غير موجود"))</f>
        <v/>
      </c>
      <c r="I691" s="6">
        <f>IF(OR(B691&amp;""="",C691&amp;""=""),"",IF(COUNTIFS('الطلاب'!$A$6:$A$505,B691&amp;"",'الطلاب'!$D$6:$D$505,C691&amp;"")=0,"الطالب غير مسجل في المجموعة",""))</f>
        <v/>
      </c>
    </row>
    <row r="692">
      <c r="A692" s="13" t="n"/>
      <c r="B692" s="5" t="n"/>
      <c r="C692" s="5" t="n"/>
      <c r="D692" s="23" t="n"/>
      <c r="E692" s="18" t="n"/>
      <c r="F692" s="5" t="n"/>
      <c r="G692" s="5" t="n"/>
      <c r="H692" s="6">
        <f>IF(B692&amp;""="","",IFERROR(INDEX('الطلاب'!$B$6:$B$505,MATCH(B692&amp;"",'الطلاب'!$A$6:$A$505,0))&amp;"","كود غير موجود"))</f>
        <v/>
      </c>
      <c r="I692" s="6">
        <f>IF(OR(B692&amp;""="",C692&amp;""=""),"",IF(COUNTIFS('الطلاب'!$A$6:$A$505,B692&amp;"",'الطلاب'!$D$6:$D$505,C692&amp;"")=0,"الطالب غير مسجل في المجموعة",""))</f>
        <v/>
      </c>
    </row>
    <row r="693">
      <c r="A693" s="13" t="n"/>
      <c r="B693" s="5" t="n"/>
      <c r="C693" s="5" t="n"/>
      <c r="D693" s="23" t="n"/>
      <c r="E693" s="18" t="n"/>
      <c r="F693" s="5" t="n"/>
      <c r="G693" s="5" t="n"/>
      <c r="H693" s="6">
        <f>IF(B693&amp;""="","",IFERROR(INDEX('الطلاب'!$B$6:$B$505,MATCH(B693&amp;"",'الطلاب'!$A$6:$A$505,0))&amp;"","كود غير موجود"))</f>
        <v/>
      </c>
      <c r="I693" s="6">
        <f>IF(OR(B693&amp;""="",C693&amp;""=""),"",IF(COUNTIFS('الطلاب'!$A$6:$A$505,B693&amp;"",'الطلاب'!$D$6:$D$505,C693&amp;"")=0,"الطالب غير مسجل في المجموعة",""))</f>
        <v/>
      </c>
    </row>
    <row r="694">
      <c r="A694" s="13" t="n"/>
      <c r="B694" s="5" t="n"/>
      <c r="C694" s="5" t="n"/>
      <c r="D694" s="23" t="n"/>
      <c r="E694" s="18" t="n"/>
      <c r="F694" s="5" t="n"/>
      <c r="G694" s="5" t="n"/>
      <c r="H694" s="6">
        <f>IF(B694&amp;""="","",IFERROR(INDEX('الطلاب'!$B$6:$B$505,MATCH(B694&amp;"",'الطلاب'!$A$6:$A$505,0))&amp;"","كود غير موجود"))</f>
        <v/>
      </c>
      <c r="I694" s="6">
        <f>IF(OR(B694&amp;""="",C694&amp;""=""),"",IF(COUNTIFS('الطلاب'!$A$6:$A$505,B694&amp;"",'الطلاب'!$D$6:$D$505,C694&amp;"")=0,"الطالب غير مسجل في المجموعة",""))</f>
        <v/>
      </c>
    </row>
    <row r="695">
      <c r="A695" s="13" t="n"/>
      <c r="B695" s="5" t="n"/>
      <c r="C695" s="5" t="n"/>
      <c r="D695" s="23" t="n"/>
      <c r="E695" s="18" t="n"/>
      <c r="F695" s="5" t="n"/>
      <c r="G695" s="5" t="n"/>
      <c r="H695" s="6">
        <f>IF(B695&amp;""="","",IFERROR(INDEX('الطلاب'!$B$6:$B$505,MATCH(B695&amp;"",'الطلاب'!$A$6:$A$505,0))&amp;"","كود غير موجود"))</f>
        <v/>
      </c>
      <c r="I695" s="6">
        <f>IF(OR(B695&amp;""="",C695&amp;""=""),"",IF(COUNTIFS('الطلاب'!$A$6:$A$505,B695&amp;"",'الطلاب'!$D$6:$D$505,C695&amp;"")=0,"الطالب غير مسجل في المجموعة",""))</f>
        <v/>
      </c>
    </row>
    <row r="696">
      <c r="A696" s="13" t="n"/>
      <c r="B696" s="5" t="n"/>
      <c r="C696" s="5" t="n"/>
      <c r="D696" s="23" t="n"/>
      <c r="E696" s="18" t="n"/>
      <c r="F696" s="5" t="n"/>
      <c r="G696" s="5" t="n"/>
      <c r="H696" s="6">
        <f>IF(B696&amp;""="","",IFERROR(INDEX('الطلاب'!$B$6:$B$505,MATCH(B696&amp;"",'الطلاب'!$A$6:$A$505,0))&amp;"","كود غير موجود"))</f>
        <v/>
      </c>
      <c r="I696" s="6">
        <f>IF(OR(B696&amp;""="",C696&amp;""=""),"",IF(COUNTIFS('الطلاب'!$A$6:$A$505,B696&amp;"",'الطلاب'!$D$6:$D$505,C696&amp;"")=0,"الطالب غير مسجل في المجموعة",""))</f>
        <v/>
      </c>
    </row>
    <row r="697">
      <c r="A697" s="13" t="n"/>
      <c r="B697" s="5" t="n"/>
      <c r="C697" s="5" t="n"/>
      <c r="D697" s="23" t="n"/>
      <c r="E697" s="18" t="n"/>
      <c r="F697" s="5" t="n"/>
      <c r="G697" s="5" t="n"/>
      <c r="H697" s="6">
        <f>IF(B697&amp;""="","",IFERROR(INDEX('الطلاب'!$B$6:$B$505,MATCH(B697&amp;"",'الطلاب'!$A$6:$A$505,0))&amp;"","كود غير موجود"))</f>
        <v/>
      </c>
      <c r="I697" s="6">
        <f>IF(OR(B697&amp;""="",C697&amp;""=""),"",IF(COUNTIFS('الطلاب'!$A$6:$A$505,B697&amp;"",'الطلاب'!$D$6:$D$505,C697&amp;"")=0,"الطالب غير مسجل في المجموعة",""))</f>
        <v/>
      </c>
    </row>
    <row r="698">
      <c r="A698" s="13" t="n"/>
      <c r="B698" s="5" t="n"/>
      <c r="C698" s="5" t="n"/>
      <c r="D698" s="23" t="n"/>
      <c r="E698" s="18" t="n"/>
      <c r="F698" s="5" t="n"/>
      <c r="G698" s="5" t="n"/>
      <c r="H698" s="6">
        <f>IF(B698&amp;""="","",IFERROR(INDEX('الطلاب'!$B$6:$B$505,MATCH(B698&amp;"",'الطلاب'!$A$6:$A$505,0))&amp;"","كود غير موجود"))</f>
        <v/>
      </c>
      <c r="I698" s="6">
        <f>IF(OR(B698&amp;""="",C698&amp;""=""),"",IF(COUNTIFS('الطلاب'!$A$6:$A$505,B698&amp;"",'الطلاب'!$D$6:$D$505,C698&amp;"")=0,"الطالب غير مسجل في المجموعة",""))</f>
        <v/>
      </c>
    </row>
    <row r="699">
      <c r="A699" s="13" t="n"/>
      <c r="B699" s="5" t="n"/>
      <c r="C699" s="5" t="n"/>
      <c r="D699" s="23" t="n"/>
      <c r="E699" s="18" t="n"/>
      <c r="F699" s="5" t="n"/>
      <c r="G699" s="5" t="n"/>
      <c r="H699" s="6">
        <f>IF(B699&amp;""="","",IFERROR(INDEX('الطلاب'!$B$6:$B$505,MATCH(B699&amp;"",'الطلاب'!$A$6:$A$505,0))&amp;"","كود غير موجود"))</f>
        <v/>
      </c>
      <c r="I699" s="6">
        <f>IF(OR(B699&amp;""="",C699&amp;""=""),"",IF(COUNTIFS('الطلاب'!$A$6:$A$505,B699&amp;"",'الطلاب'!$D$6:$D$505,C699&amp;"")=0,"الطالب غير مسجل في المجموعة",""))</f>
        <v/>
      </c>
    </row>
    <row r="700">
      <c r="A700" s="13" t="n"/>
      <c r="B700" s="5" t="n"/>
      <c r="C700" s="5" t="n"/>
      <c r="D700" s="23" t="n"/>
      <c r="E700" s="18" t="n"/>
      <c r="F700" s="5" t="n"/>
      <c r="G700" s="5" t="n"/>
      <c r="H700" s="6">
        <f>IF(B700&amp;""="","",IFERROR(INDEX('الطلاب'!$B$6:$B$505,MATCH(B700&amp;"",'الطلاب'!$A$6:$A$505,0))&amp;"","كود غير موجود"))</f>
        <v/>
      </c>
      <c r="I700" s="6">
        <f>IF(OR(B700&amp;""="",C700&amp;""=""),"",IF(COUNTIFS('الطلاب'!$A$6:$A$505,B700&amp;"",'الطلاب'!$D$6:$D$505,C700&amp;"")=0,"الطالب غير مسجل في المجموعة",""))</f>
        <v/>
      </c>
    </row>
    <row r="701">
      <c r="A701" s="13" t="n"/>
      <c r="B701" s="5" t="n"/>
      <c r="C701" s="5" t="n"/>
      <c r="D701" s="23" t="n"/>
      <c r="E701" s="18" t="n"/>
      <c r="F701" s="5" t="n"/>
      <c r="G701" s="5" t="n"/>
      <c r="H701" s="6">
        <f>IF(B701&amp;""="","",IFERROR(INDEX('الطلاب'!$B$6:$B$505,MATCH(B701&amp;"",'الطلاب'!$A$6:$A$505,0))&amp;"","كود غير موجود"))</f>
        <v/>
      </c>
      <c r="I701" s="6">
        <f>IF(OR(B701&amp;""="",C701&amp;""=""),"",IF(COUNTIFS('الطلاب'!$A$6:$A$505,B701&amp;"",'الطلاب'!$D$6:$D$505,C701&amp;"")=0,"الطالب غير مسجل في المجموعة",""))</f>
        <v/>
      </c>
    </row>
    <row r="702">
      <c r="A702" s="13" t="n"/>
      <c r="B702" s="5" t="n"/>
      <c r="C702" s="5" t="n"/>
      <c r="D702" s="23" t="n"/>
      <c r="E702" s="18" t="n"/>
      <c r="F702" s="5" t="n"/>
      <c r="G702" s="5" t="n"/>
      <c r="H702" s="6">
        <f>IF(B702&amp;""="","",IFERROR(INDEX('الطلاب'!$B$6:$B$505,MATCH(B702&amp;"",'الطلاب'!$A$6:$A$505,0))&amp;"","كود غير موجود"))</f>
        <v/>
      </c>
      <c r="I702" s="6">
        <f>IF(OR(B702&amp;""="",C702&amp;""=""),"",IF(COUNTIFS('الطلاب'!$A$6:$A$505,B702&amp;"",'الطلاب'!$D$6:$D$505,C702&amp;"")=0,"الطالب غير مسجل في المجموعة",""))</f>
        <v/>
      </c>
    </row>
    <row r="703">
      <c r="A703" s="13" t="n"/>
      <c r="B703" s="5" t="n"/>
      <c r="C703" s="5" t="n"/>
      <c r="D703" s="23" t="n"/>
      <c r="E703" s="18" t="n"/>
      <c r="F703" s="5" t="n"/>
      <c r="G703" s="5" t="n"/>
      <c r="H703" s="6">
        <f>IF(B703&amp;""="","",IFERROR(INDEX('الطلاب'!$B$6:$B$505,MATCH(B703&amp;"",'الطلاب'!$A$6:$A$505,0))&amp;"","كود غير موجود"))</f>
        <v/>
      </c>
      <c r="I703" s="6">
        <f>IF(OR(B703&amp;""="",C703&amp;""=""),"",IF(COUNTIFS('الطلاب'!$A$6:$A$505,B703&amp;"",'الطلاب'!$D$6:$D$505,C703&amp;"")=0,"الطالب غير مسجل في المجموعة",""))</f>
        <v/>
      </c>
    </row>
    <row r="704">
      <c r="A704" s="13" t="n"/>
      <c r="B704" s="5" t="n"/>
      <c r="C704" s="5" t="n"/>
      <c r="D704" s="23" t="n"/>
      <c r="E704" s="18" t="n"/>
      <c r="F704" s="5" t="n"/>
      <c r="G704" s="5" t="n"/>
      <c r="H704" s="6">
        <f>IF(B704&amp;""="","",IFERROR(INDEX('الطلاب'!$B$6:$B$505,MATCH(B704&amp;"",'الطلاب'!$A$6:$A$505,0))&amp;"","كود غير موجود"))</f>
        <v/>
      </c>
      <c r="I704" s="6">
        <f>IF(OR(B704&amp;""="",C704&amp;""=""),"",IF(COUNTIFS('الطلاب'!$A$6:$A$505,B704&amp;"",'الطلاب'!$D$6:$D$505,C704&amp;"")=0,"الطالب غير مسجل في المجموعة",""))</f>
        <v/>
      </c>
    </row>
    <row r="705">
      <c r="A705" s="13" t="n"/>
      <c r="B705" s="5" t="n"/>
      <c r="C705" s="5" t="n"/>
      <c r="D705" s="23" t="n"/>
      <c r="E705" s="18" t="n"/>
      <c r="F705" s="5" t="n"/>
      <c r="G705" s="5" t="n"/>
      <c r="H705" s="6">
        <f>IF(B705&amp;""="","",IFERROR(INDEX('الطلاب'!$B$6:$B$505,MATCH(B705&amp;"",'الطلاب'!$A$6:$A$505,0))&amp;"","كود غير موجود"))</f>
        <v/>
      </c>
      <c r="I705" s="6">
        <f>IF(OR(B705&amp;""="",C705&amp;""=""),"",IF(COUNTIFS('الطلاب'!$A$6:$A$505,B705&amp;"",'الطلاب'!$D$6:$D$505,C705&amp;"")=0,"الطالب غير مسجل في المجموعة",""))</f>
        <v/>
      </c>
    </row>
    <row r="706">
      <c r="A706" s="13" t="n"/>
      <c r="B706" s="5" t="n"/>
      <c r="C706" s="5" t="n"/>
      <c r="D706" s="23" t="n"/>
      <c r="E706" s="18" t="n"/>
      <c r="F706" s="5" t="n"/>
      <c r="G706" s="5" t="n"/>
      <c r="H706" s="6">
        <f>IF(B706&amp;""="","",IFERROR(INDEX('الطلاب'!$B$6:$B$505,MATCH(B706&amp;"",'الطلاب'!$A$6:$A$505,0))&amp;"","كود غير موجود"))</f>
        <v/>
      </c>
      <c r="I706" s="6">
        <f>IF(OR(B706&amp;""="",C706&amp;""=""),"",IF(COUNTIFS('الطلاب'!$A$6:$A$505,B706&amp;"",'الطلاب'!$D$6:$D$505,C706&amp;"")=0,"الطالب غير مسجل في المجموعة",""))</f>
        <v/>
      </c>
    </row>
    <row r="707">
      <c r="A707" s="13" t="n"/>
      <c r="B707" s="5" t="n"/>
      <c r="C707" s="5" t="n"/>
      <c r="D707" s="23" t="n"/>
      <c r="E707" s="18" t="n"/>
      <c r="F707" s="5" t="n"/>
      <c r="G707" s="5" t="n"/>
      <c r="H707" s="6">
        <f>IF(B707&amp;""="","",IFERROR(INDEX('الطلاب'!$B$6:$B$505,MATCH(B707&amp;"",'الطلاب'!$A$6:$A$505,0))&amp;"","كود غير موجود"))</f>
        <v/>
      </c>
      <c r="I707" s="6">
        <f>IF(OR(B707&amp;""="",C707&amp;""=""),"",IF(COUNTIFS('الطلاب'!$A$6:$A$505,B707&amp;"",'الطلاب'!$D$6:$D$505,C707&amp;"")=0,"الطالب غير مسجل في المجموعة",""))</f>
        <v/>
      </c>
    </row>
    <row r="708">
      <c r="A708" s="13" t="n"/>
      <c r="B708" s="5" t="n"/>
      <c r="C708" s="5" t="n"/>
      <c r="D708" s="23" t="n"/>
      <c r="E708" s="18" t="n"/>
      <c r="F708" s="5" t="n"/>
      <c r="G708" s="5" t="n"/>
      <c r="H708" s="6">
        <f>IF(B708&amp;""="","",IFERROR(INDEX('الطلاب'!$B$6:$B$505,MATCH(B708&amp;"",'الطلاب'!$A$6:$A$505,0))&amp;"","كود غير موجود"))</f>
        <v/>
      </c>
      <c r="I708" s="6">
        <f>IF(OR(B708&amp;""="",C708&amp;""=""),"",IF(COUNTIFS('الطلاب'!$A$6:$A$505,B708&amp;"",'الطلاب'!$D$6:$D$505,C708&amp;"")=0,"الطالب غير مسجل في المجموعة",""))</f>
        <v/>
      </c>
    </row>
    <row r="709">
      <c r="A709" s="13" t="n"/>
      <c r="B709" s="5" t="n"/>
      <c r="C709" s="5" t="n"/>
      <c r="D709" s="23" t="n"/>
      <c r="E709" s="18" t="n"/>
      <c r="F709" s="5" t="n"/>
      <c r="G709" s="5" t="n"/>
      <c r="H709" s="6">
        <f>IF(B709&amp;""="","",IFERROR(INDEX('الطلاب'!$B$6:$B$505,MATCH(B709&amp;"",'الطلاب'!$A$6:$A$505,0))&amp;"","كود غير موجود"))</f>
        <v/>
      </c>
      <c r="I709" s="6">
        <f>IF(OR(B709&amp;""="",C709&amp;""=""),"",IF(COUNTIFS('الطلاب'!$A$6:$A$505,B709&amp;"",'الطلاب'!$D$6:$D$505,C709&amp;"")=0,"الطالب غير مسجل في المجموعة",""))</f>
        <v/>
      </c>
    </row>
    <row r="710">
      <c r="A710" s="13" t="n"/>
      <c r="B710" s="5" t="n"/>
      <c r="C710" s="5" t="n"/>
      <c r="D710" s="23" t="n"/>
      <c r="E710" s="18" t="n"/>
      <c r="F710" s="5" t="n"/>
      <c r="G710" s="5" t="n"/>
      <c r="H710" s="6">
        <f>IF(B710&amp;""="","",IFERROR(INDEX('الطلاب'!$B$6:$B$505,MATCH(B710&amp;"",'الطلاب'!$A$6:$A$505,0))&amp;"","كود غير موجود"))</f>
        <v/>
      </c>
      <c r="I710" s="6">
        <f>IF(OR(B710&amp;""="",C710&amp;""=""),"",IF(COUNTIFS('الطلاب'!$A$6:$A$505,B710&amp;"",'الطلاب'!$D$6:$D$505,C710&amp;"")=0,"الطالب غير مسجل في المجموعة",""))</f>
        <v/>
      </c>
    </row>
    <row r="711">
      <c r="A711" s="13" t="n"/>
      <c r="B711" s="5" t="n"/>
      <c r="C711" s="5" t="n"/>
      <c r="D711" s="23" t="n"/>
      <c r="E711" s="18" t="n"/>
      <c r="F711" s="5" t="n"/>
      <c r="G711" s="5" t="n"/>
      <c r="H711" s="6">
        <f>IF(B711&amp;""="","",IFERROR(INDEX('الطلاب'!$B$6:$B$505,MATCH(B711&amp;"",'الطلاب'!$A$6:$A$505,0))&amp;"","كود غير موجود"))</f>
        <v/>
      </c>
      <c r="I711" s="6">
        <f>IF(OR(B711&amp;""="",C711&amp;""=""),"",IF(COUNTIFS('الطلاب'!$A$6:$A$505,B711&amp;"",'الطلاب'!$D$6:$D$505,C711&amp;"")=0,"الطالب غير مسجل في المجموعة",""))</f>
        <v/>
      </c>
    </row>
    <row r="712">
      <c r="A712" s="13" t="n"/>
      <c r="B712" s="5" t="n"/>
      <c r="C712" s="5" t="n"/>
      <c r="D712" s="23" t="n"/>
      <c r="E712" s="18" t="n"/>
      <c r="F712" s="5" t="n"/>
      <c r="G712" s="5" t="n"/>
      <c r="H712" s="6">
        <f>IF(B712&amp;""="","",IFERROR(INDEX('الطلاب'!$B$6:$B$505,MATCH(B712&amp;"",'الطلاب'!$A$6:$A$505,0))&amp;"","كود غير موجود"))</f>
        <v/>
      </c>
      <c r="I712" s="6">
        <f>IF(OR(B712&amp;""="",C712&amp;""=""),"",IF(COUNTIFS('الطلاب'!$A$6:$A$505,B712&amp;"",'الطلاب'!$D$6:$D$505,C712&amp;"")=0,"الطالب غير مسجل في المجموعة",""))</f>
        <v/>
      </c>
    </row>
    <row r="713">
      <c r="A713" s="13" t="n"/>
      <c r="B713" s="5" t="n"/>
      <c r="C713" s="5" t="n"/>
      <c r="D713" s="23" t="n"/>
      <c r="E713" s="18" t="n"/>
      <c r="F713" s="5" t="n"/>
      <c r="G713" s="5" t="n"/>
      <c r="H713" s="6">
        <f>IF(B713&amp;""="","",IFERROR(INDEX('الطلاب'!$B$6:$B$505,MATCH(B713&amp;"",'الطلاب'!$A$6:$A$505,0))&amp;"","كود غير موجود"))</f>
        <v/>
      </c>
      <c r="I713" s="6">
        <f>IF(OR(B713&amp;""="",C713&amp;""=""),"",IF(COUNTIFS('الطلاب'!$A$6:$A$505,B713&amp;"",'الطلاب'!$D$6:$D$505,C713&amp;"")=0,"الطالب غير مسجل في المجموعة",""))</f>
        <v/>
      </c>
    </row>
    <row r="714">
      <c r="A714" s="13" t="n"/>
      <c r="B714" s="5" t="n"/>
      <c r="C714" s="5" t="n"/>
      <c r="D714" s="23" t="n"/>
      <c r="E714" s="18" t="n"/>
      <c r="F714" s="5" t="n"/>
      <c r="G714" s="5" t="n"/>
      <c r="H714" s="6">
        <f>IF(B714&amp;""="","",IFERROR(INDEX('الطلاب'!$B$6:$B$505,MATCH(B714&amp;"",'الطلاب'!$A$6:$A$505,0))&amp;"","كود غير موجود"))</f>
        <v/>
      </c>
      <c r="I714" s="6">
        <f>IF(OR(B714&amp;""="",C714&amp;""=""),"",IF(COUNTIFS('الطلاب'!$A$6:$A$505,B714&amp;"",'الطلاب'!$D$6:$D$505,C714&amp;"")=0,"الطالب غير مسجل في المجموعة",""))</f>
        <v/>
      </c>
    </row>
    <row r="715">
      <c r="A715" s="13" t="n"/>
      <c r="B715" s="5" t="n"/>
      <c r="C715" s="5" t="n"/>
      <c r="D715" s="23" t="n"/>
      <c r="E715" s="18" t="n"/>
      <c r="F715" s="5" t="n"/>
      <c r="G715" s="5" t="n"/>
      <c r="H715" s="6">
        <f>IF(B715&amp;""="","",IFERROR(INDEX('الطلاب'!$B$6:$B$505,MATCH(B715&amp;"",'الطلاب'!$A$6:$A$505,0))&amp;"","كود غير موجود"))</f>
        <v/>
      </c>
      <c r="I715" s="6">
        <f>IF(OR(B715&amp;""="",C715&amp;""=""),"",IF(COUNTIFS('الطلاب'!$A$6:$A$505,B715&amp;"",'الطلاب'!$D$6:$D$505,C715&amp;"")=0,"الطالب غير مسجل في المجموعة",""))</f>
        <v/>
      </c>
    </row>
    <row r="716">
      <c r="A716" s="13" t="n"/>
      <c r="B716" s="5" t="n"/>
      <c r="C716" s="5" t="n"/>
      <c r="D716" s="23" t="n"/>
      <c r="E716" s="18" t="n"/>
      <c r="F716" s="5" t="n"/>
      <c r="G716" s="5" t="n"/>
      <c r="H716" s="6">
        <f>IF(B716&amp;""="","",IFERROR(INDEX('الطلاب'!$B$6:$B$505,MATCH(B716&amp;"",'الطلاب'!$A$6:$A$505,0))&amp;"","كود غير موجود"))</f>
        <v/>
      </c>
      <c r="I716" s="6">
        <f>IF(OR(B716&amp;""="",C716&amp;""=""),"",IF(COUNTIFS('الطلاب'!$A$6:$A$505,B716&amp;"",'الطلاب'!$D$6:$D$505,C716&amp;"")=0,"الطالب غير مسجل في المجموعة",""))</f>
        <v/>
      </c>
    </row>
    <row r="717">
      <c r="A717" s="13" t="n"/>
      <c r="B717" s="5" t="n"/>
      <c r="C717" s="5" t="n"/>
      <c r="D717" s="23" t="n"/>
      <c r="E717" s="18" t="n"/>
      <c r="F717" s="5" t="n"/>
      <c r="G717" s="5" t="n"/>
      <c r="H717" s="6">
        <f>IF(B717&amp;""="","",IFERROR(INDEX('الطلاب'!$B$6:$B$505,MATCH(B717&amp;"",'الطلاب'!$A$6:$A$505,0))&amp;"","كود غير موجود"))</f>
        <v/>
      </c>
      <c r="I717" s="6">
        <f>IF(OR(B717&amp;""="",C717&amp;""=""),"",IF(COUNTIFS('الطلاب'!$A$6:$A$505,B717&amp;"",'الطلاب'!$D$6:$D$505,C717&amp;"")=0,"الطالب غير مسجل في المجموعة",""))</f>
        <v/>
      </c>
    </row>
    <row r="718">
      <c r="A718" s="13" t="n"/>
      <c r="B718" s="5" t="n"/>
      <c r="C718" s="5" t="n"/>
      <c r="D718" s="23" t="n"/>
      <c r="E718" s="18" t="n"/>
      <c r="F718" s="5" t="n"/>
      <c r="G718" s="5" t="n"/>
      <c r="H718" s="6">
        <f>IF(B718&amp;""="","",IFERROR(INDEX('الطلاب'!$B$6:$B$505,MATCH(B718&amp;"",'الطلاب'!$A$6:$A$505,0))&amp;"","كود غير موجود"))</f>
        <v/>
      </c>
      <c r="I718" s="6">
        <f>IF(OR(B718&amp;""="",C718&amp;""=""),"",IF(COUNTIFS('الطلاب'!$A$6:$A$505,B718&amp;"",'الطلاب'!$D$6:$D$505,C718&amp;"")=0,"الطالب غير مسجل في المجموعة",""))</f>
        <v/>
      </c>
    </row>
    <row r="719">
      <c r="A719" s="13" t="n"/>
      <c r="B719" s="5" t="n"/>
      <c r="C719" s="5" t="n"/>
      <c r="D719" s="23" t="n"/>
      <c r="E719" s="18" t="n"/>
      <c r="F719" s="5" t="n"/>
      <c r="G719" s="5" t="n"/>
      <c r="H719" s="6">
        <f>IF(B719&amp;""="","",IFERROR(INDEX('الطلاب'!$B$6:$B$505,MATCH(B719&amp;"",'الطلاب'!$A$6:$A$505,0))&amp;"","كود غير موجود"))</f>
        <v/>
      </c>
      <c r="I719" s="6">
        <f>IF(OR(B719&amp;""="",C719&amp;""=""),"",IF(COUNTIFS('الطلاب'!$A$6:$A$505,B719&amp;"",'الطلاب'!$D$6:$D$505,C719&amp;"")=0,"الطالب غير مسجل في المجموعة",""))</f>
        <v/>
      </c>
    </row>
    <row r="720">
      <c r="A720" s="13" t="n"/>
      <c r="B720" s="5" t="n"/>
      <c r="C720" s="5" t="n"/>
      <c r="D720" s="23" t="n"/>
      <c r="E720" s="18" t="n"/>
      <c r="F720" s="5" t="n"/>
      <c r="G720" s="5" t="n"/>
      <c r="H720" s="6">
        <f>IF(B720&amp;""="","",IFERROR(INDEX('الطلاب'!$B$6:$B$505,MATCH(B720&amp;"",'الطلاب'!$A$6:$A$505,0))&amp;"","كود غير موجود"))</f>
        <v/>
      </c>
      <c r="I720" s="6">
        <f>IF(OR(B720&amp;""="",C720&amp;""=""),"",IF(COUNTIFS('الطلاب'!$A$6:$A$505,B720&amp;"",'الطلاب'!$D$6:$D$505,C720&amp;"")=0,"الطالب غير مسجل في المجموعة",""))</f>
        <v/>
      </c>
    </row>
    <row r="721">
      <c r="A721" s="13" t="n"/>
      <c r="B721" s="5" t="n"/>
      <c r="C721" s="5" t="n"/>
      <c r="D721" s="23" t="n"/>
      <c r="E721" s="18" t="n"/>
      <c r="F721" s="5" t="n"/>
      <c r="G721" s="5" t="n"/>
      <c r="H721" s="6">
        <f>IF(B721&amp;""="","",IFERROR(INDEX('الطلاب'!$B$6:$B$505,MATCH(B721&amp;"",'الطلاب'!$A$6:$A$505,0))&amp;"","كود غير موجود"))</f>
        <v/>
      </c>
      <c r="I721" s="6">
        <f>IF(OR(B721&amp;""="",C721&amp;""=""),"",IF(COUNTIFS('الطلاب'!$A$6:$A$505,B721&amp;"",'الطلاب'!$D$6:$D$505,C721&amp;"")=0,"الطالب غير مسجل في المجموعة",""))</f>
        <v/>
      </c>
    </row>
    <row r="722">
      <c r="A722" s="13" t="n"/>
      <c r="B722" s="5" t="n"/>
      <c r="C722" s="5" t="n"/>
      <c r="D722" s="23" t="n"/>
      <c r="E722" s="18" t="n"/>
      <c r="F722" s="5" t="n"/>
      <c r="G722" s="5" t="n"/>
      <c r="H722" s="6">
        <f>IF(B722&amp;""="","",IFERROR(INDEX('الطلاب'!$B$6:$B$505,MATCH(B722&amp;"",'الطلاب'!$A$6:$A$505,0))&amp;"","كود غير موجود"))</f>
        <v/>
      </c>
      <c r="I722" s="6">
        <f>IF(OR(B722&amp;""="",C722&amp;""=""),"",IF(COUNTIFS('الطلاب'!$A$6:$A$505,B722&amp;"",'الطلاب'!$D$6:$D$505,C722&amp;"")=0,"الطالب غير مسجل في المجموعة",""))</f>
        <v/>
      </c>
    </row>
    <row r="723">
      <c r="A723" s="13" t="n"/>
      <c r="B723" s="5" t="n"/>
      <c r="C723" s="5" t="n"/>
      <c r="D723" s="23" t="n"/>
      <c r="E723" s="18" t="n"/>
      <c r="F723" s="5" t="n"/>
      <c r="G723" s="5" t="n"/>
      <c r="H723" s="6">
        <f>IF(B723&amp;""="","",IFERROR(INDEX('الطلاب'!$B$6:$B$505,MATCH(B723&amp;"",'الطلاب'!$A$6:$A$505,0))&amp;"","كود غير موجود"))</f>
        <v/>
      </c>
      <c r="I723" s="6">
        <f>IF(OR(B723&amp;""="",C723&amp;""=""),"",IF(COUNTIFS('الطلاب'!$A$6:$A$505,B723&amp;"",'الطلاب'!$D$6:$D$505,C723&amp;"")=0,"الطالب غير مسجل في المجموعة",""))</f>
        <v/>
      </c>
    </row>
    <row r="724">
      <c r="A724" s="13" t="n"/>
      <c r="B724" s="5" t="n"/>
      <c r="C724" s="5" t="n"/>
      <c r="D724" s="23" t="n"/>
      <c r="E724" s="18" t="n"/>
      <c r="F724" s="5" t="n"/>
      <c r="G724" s="5" t="n"/>
      <c r="H724" s="6">
        <f>IF(B724&amp;""="","",IFERROR(INDEX('الطلاب'!$B$6:$B$505,MATCH(B724&amp;"",'الطلاب'!$A$6:$A$505,0))&amp;"","كود غير موجود"))</f>
        <v/>
      </c>
      <c r="I724" s="6">
        <f>IF(OR(B724&amp;""="",C724&amp;""=""),"",IF(COUNTIFS('الطلاب'!$A$6:$A$505,B724&amp;"",'الطلاب'!$D$6:$D$505,C724&amp;"")=0,"الطالب غير مسجل في المجموعة",""))</f>
        <v/>
      </c>
    </row>
    <row r="725">
      <c r="A725" s="13" t="n"/>
      <c r="B725" s="5" t="n"/>
      <c r="C725" s="5" t="n"/>
      <c r="D725" s="23" t="n"/>
      <c r="E725" s="18" t="n"/>
      <c r="F725" s="5" t="n"/>
      <c r="G725" s="5" t="n"/>
      <c r="H725" s="6">
        <f>IF(B725&amp;""="","",IFERROR(INDEX('الطلاب'!$B$6:$B$505,MATCH(B725&amp;"",'الطلاب'!$A$6:$A$505,0))&amp;"","كود غير موجود"))</f>
        <v/>
      </c>
      <c r="I725" s="6">
        <f>IF(OR(B725&amp;""="",C725&amp;""=""),"",IF(COUNTIFS('الطلاب'!$A$6:$A$505,B725&amp;"",'الطلاب'!$D$6:$D$505,C725&amp;"")=0,"الطالب غير مسجل في المجموعة",""))</f>
        <v/>
      </c>
    </row>
    <row r="726">
      <c r="A726" s="13" t="n"/>
      <c r="B726" s="5" t="n"/>
      <c r="C726" s="5" t="n"/>
      <c r="D726" s="23" t="n"/>
      <c r="E726" s="18" t="n"/>
      <c r="F726" s="5" t="n"/>
      <c r="G726" s="5" t="n"/>
      <c r="H726" s="6">
        <f>IF(B726&amp;""="","",IFERROR(INDEX('الطلاب'!$B$6:$B$505,MATCH(B726&amp;"",'الطلاب'!$A$6:$A$505,0))&amp;"","كود غير موجود"))</f>
        <v/>
      </c>
      <c r="I726" s="6">
        <f>IF(OR(B726&amp;""="",C726&amp;""=""),"",IF(COUNTIFS('الطلاب'!$A$6:$A$505,B726&amp;"",'الطلاب'!$D$6:$D$505,C726&amp;"")=0,"الطالب غير مسجل في المجموعة",""))</f>
        <v/>
      </c>
    </row>
    <row r="727">
      <c r="A727" s="13" t="n"/>
      <c r="B727" s="5" t="n"/>
      <c r="C727" s="5" t="n"/>
      <c r="D727" s="23" t="n"/>
      <c r="E727" s="18" t="n"/>
      <c r="F727" s="5" t="n"/>
      <c r="G727" s="5" t="n"/>
      <c r="H727" s="6">
        <f>IF(B727&amp;""="","",IFERROR(INDEX('الطلاب'!$B$6:$B$505,MATCH(B727&amp;"",'الطلاب'!$A$6:$A$505,0))&amp;"","كود غير موجود"))</f>
        <v/>
      </c>
      <c r="I727" s="6">
        <f>IF(OR(B727&amp;""="",C727&amp;""=""),"",IF(COUNTIFS('الطلاب'!$A$6:$A$505,B727&amp;"",'الطلاب'!$D$6:$D$505,C727&amp;"")=0,"الطالب غير مسجل في المجموعة",""))</f>
        <v/>
      </c>
    </row>
    <row r="728">
      <c r="A728" s="13" t="n"/>
      <c r="B728" s="5" t="n"/>
      <c r="C728" s="5" t="n"/>
      <c r="D728" s="23" t="n"/>
      <c r="E728" s="18" t="n"/>
      <c r="F728" s="5" t="n"/>
      <c r="G728" s="5" t="n"/>
      <c r="H728" s="6">
        <f>IF(B728&amp;""="","",IFERROR(INDEX('الطلاب'!$B$6:$B$505,MATCH(B728&amp;"",'الطلاب'!$A$6:$A$505,0))&amp;"","كود غير موجود"))</f>
        <v/>
      </c>
      <c r="I728" s="6">
        <f>IF(OR(B728&amp;""="",C728&amp;""=""),"",IF(COUNTIFS('الطلاب'!$A$6:$A$505,B728&amp;"",'الطلاب'!$D$6:$D$505,C728&amp;"")=0,"الطالب غير مسجل في المجموعة",""))</f>
        <v/>
      </c>
    </row>
    <row r="729">
      <c r="A729" s="13" t="n"/>
      <c r="B729" s="5" t="n"/>
      <c r="C729" s="5" t="n"/>
      <c r="D729" s="23" t="n"/>
      <c r="E729" s="18" t="n"/>
      <c r="F729" s="5" t="n"/>
      <c r="G729" s="5" t="n"/>
      <c r="H729" s="6">
        <f>IF(B729&amp;""="","",IFERROR(INDEX('الطلاب'!$B$6:$B$505,MATCH(B729&amp;"",'الطلاب'!$A$6:$A$505,0))&amp;"","كود غير موجود"))</f>
        <v/>
      </c>
      <c r="I729" s="6">
        <f>IF(OR(B729&amp;""="",C729&amp;""=""),"",IF(COUNTIFS('الطلاب'!$A$6:$A$505,B729&amp;"",'الطلاب'!$D$6:$D$505,C729&amp;"")=0,"الطالب غير مسجل في المجموعة",""))</f>
        <v/>
      </c>
    </row>
    <row r="730">
      <c r="A730" s="13" t="n"/>
      <c r="B730" s="5" t="n"/>
      <c r="C730" s="5" t="n"/>
      <c r="D730" s="23" t="n"/>
      <c r="E730" s="18" t="n"/>
      <c r="F730" s="5" t="n"/>
      <c r="G730" s="5" t="n"/>
      <c r="H730" s="6">
        <f>IF(B730&amp;""="","",IFERROR(INDEX('الطلاب'!$B$6:$B$505,MATCH(B730&amp;"",'الطلاب'!$A$6:$A$505,0))&amp;"","كود غير موجود"))</f>
        <v/>
      </c>
      <c r="I730" s="6">
        <f>IF(OR(B730&amp;""="",C730&amp;""=""),"",IF(COUNTIFS('الطلاب'!$A$6:$A$505,B730&amp;"",'الطلاب'!$D$6:$D$505,C730&amp;"")=0,"الطالب غير مسجل في المجموعة",""))</f>
        <v/>
      </c>
    </row>
    <row r="731">
      <c r="A731" s="13" t="n"/>
      <c r="B731" s="5" t="n"/>
      <c r="C731" s="5" t="n"/>
      <c r="D731" s="23" t="n"/>
      <c r="E731" s="18" t="n"/>
      <c r="F731" s="5" t="n"/>
      <c r="G731" s="5" t="n"/>
      <c r="H731" s="6">
        <f>IF(B731&amp;""="","",IFERROR(INDEX('الطلاب'!$B$6:$B$505,MATCH(B731&amp;"",'الطلاب'!$A$6:$A$505,0))&amp;"","كود غير موجود"))</f>
        <v/>
      </c>
      <c r="I731" s="6">
        <f>IF(OR(B731&amp;""="",C731&amp;""=""),"",IF(COUNTIFS('الطلاب'!$A$6:$A$505,B731&amp;"",'الطلاب'!$D$6:$D$505,C731&amp;"")=0,"الطالب غير مسجل في المجموعة",""))</f>
        <v/>
      </c>
    </row>
    <row r="732">
      <c r="A732" s="13" t="n"/>
      <c r="B732" s="5" t="n"/>
      <c r="C732" s="5" t="n"/>
      <c r="D732" s="23" t="n"/>
      <c r="E732" s="18" t="n"/>
      <c r="F732" s="5" t="n"/>
      <c r="G732" s="5" t="n"/>
      <c r="H732" s="6">
        <f>IF(B732&amp;""="","",IFERROR(INDEX('الطلاب'!$B$6:$B$505,MATCH(B732&amp;"",'الطلاب'!$A$6:$A$505,0))&amp;"","كود غير موجود"))</f>
        <v/>
      </c>
      <c r="I732" s="6">
        <f>IF(OR(B732&amp;""="",C732&amp;""=""),"",IF(COUNTIFS('الطلاب'!$A$6:$A$505,B732&amp;"",'الطلاب'!$D$6:$D$505,C732&amp;"")=0,"الطالب غير مسجل في المجموعة",""))</f>
        <v/>
      </c>
    </row>
    <row r="733">
      <c r="A733" s="13" t="n"/>
      <c r="B733" s="5" t="n"/>
      <c r="C733" s="5" t="n"/>
      <c r="D733" s="23" t="n"/>
      <c r="E733" s="18" t="n"/>
      <c r="F733" s="5" t="n"/>
      <c r="G733" s="5" t="n"/>
      <c r="H733" s="6">
        <f>IF(B733&amp;""="","",IFERROR(INDEX('الطلاب'!$B$6:$B$505,MATCH(B733&amp;"",'الطلاب'!$A$6:$A$505,0))&amp;"","كود غير موجود"))</f>
        <v/>
      </c>
      <c r="I733" s="6">
        <f>IF(OR(B733&amp;""="",C733&amp;""=""),"",IF(COUNTIFS('الطلاب'!$A$6:$A$505,B733&amp;"",'الطلاب'!$D$6:$D$505,C733&amp;"")=0,"الطالب غير مسجل في المجموعة",""))</f>
        <v/>
      </c>
    </row>
    <row r="734">
      <c r="A734" s="13" t="n"/>
      <c r="B734" s="5" t="n"/>
      <c r="C734" s="5" t="n"/>
      <c r="D734" s="23" t="n"/>
      <c r="E734" s="18" t="n"/>
      <c r="F734" s="5" t="n"/>
      <c r="G734" s="5" t="n"/>
      <c r="H734" s="6">
        <f>IF(B734&amp;""="","",IFERROR(INDEX('الطلاب'!$B$6:$B$505,MATCH(B734&amp;"",'الطلاب'!$A$6:$A$505,0))&amp;"","كود غير موجود"))</f>
        <v/>
      </c>
      <c r="I734" s="6">
        <f>IF(OR(B734&amp;""="",C734&amp;""=""),"",IF(COUNTIFS('الطلاب'!$A$6:$A$505,B734&amp;"",'الطلاب'!$D$6:$D$505,C734&amp;"")=0,"الطالب غير مسجل في المجموعة",""))</f>
        <v/>
      </c>
    </row>
    <row r="735">
      <c r="A735" s="13" t="n"/>
      <c r="B735" s="5" t="n"/>
      <c r="C735" s="5" t="n"/>
      <c r="D735" s="23" t="n"/>
      <c r="E735" s="18" t="n"/>
      <c r="F735" s="5" t="n"/>
      <c r="G735" s="5" t="n"/>
      <c r="H735" s="6">
        <f>IF(B735&amp;""="","",IFERROR(INDEX('الطلاب'!$B$6:$B$505,MATCH(B735&amp;"",'الطلاب'!$A$6:$A$505,0))&amp;"","كود غير موجود"))</f>
        <v/>
      </c>
      <c r="I735" s="6">
        <f>IF(OR(B735&amp;""="",C735&amp;""=""),"",IF(COUNTIFS('الطلاب'!$A$6:$A$505,B735&amp;"",'الطلاب'!$D$6:$D$505,C735&amp;"")=0,"الطالب غير مسجل في المجموعة",""))</f>
        <v/>
      </c>
    </row>
    <row r="736">
      <c r="A736" s="13" t="n"/>
      <c r="B736" s="5" t="n"/>
      <c r="C736" s="5" t="n"/>
      <c r="D736" s="23" t="n"/>
      <c r="E736" s="18" t="n"/>
      <c r="F736" s="5" t="n"/>
      <c r="G736" s="5" t="n"/>
      <c r="H736" s="6">
        <f>IF(B736&amp;""="","",IFERROR(INDEX('الطلاب'!$B$6:$B$505,MATCH(B736&amp;"",'الطلاب'!$A$6:$A$505,0))&amp;"","كود غير موجود"))</f>
        <v/>
      </c>
      <c r="I736" s="6">
        <f>IF(OR(B736&amp;""="",C736&amp;""=""),"",IF(COUNTIFS('الطلاب'!$A$6:$A$505,B736&amp;"",'الطلاب'!$D$6:$D$505,C736&amp;"")=0,"الطالب غير مسجل في المجموعة",""))</f>
        <v/>
      </c>
    </row>
    <row r="737">
      <c r="A737" s="13" t="n"/>
      <c r="B737" s="5" t="n"/>
      <c r="C737" s="5" t="n"/>
      <c r="D737" s="23" t="n"/>
      <c r="E737" s="18" t="n"/>
      <c r="F737" s="5" t="n"/>
      <c r="G737" s="5" t="n"/>
      <c r="H737" s="6">
        <f>IF(B737&amp;""="","",IFERROR(INDEX('الطلاب'!$B$6:$B$505,MATCH(B737&amp;"",'الطلاب'!$A$6:$A$505,0))&amp;"","كود غير موجود"))</f>
        <v/>
      </c>
      <c r="I737" s="6">
        <f>IF(OR(B737&amp;""="",C737&amp;""=""),"",IF(COUNTIFS('الطلاب'!$A$6:$A$505,B737&amp;"",'الطلاب'!$D$6:$D$505,C737&amp;"")=0,"الطالب غير مسجل في المجموعة",""))</f>
        <v/>
      </c>
    </row>
    <row r="738">
      <c r="A738" s="13" t="n"/>
      <c r="B738" s="5" t="n"/>
      <c r="C738" s="5" t="n"/>
      <c r="D738" s="23" t="n"/>
      <c r="E738" s="18" t="n"/>
      <c r="F738" s="5" t="n"/>
      <c r="G738" s="5" t="n"/>
      <c r="H738" s="6">
        <f>IF(B738&amp;""="","",IFERROR(INDEX('الطلاب'!$B$6:$B$505,MATCH(B738&amp;"",'الطلاب'!$A$6:$A$505,0))&amp;"","كود غير موجود"))</f>
        <v/>
      </c>
      <c r="I738" s="6">
        <f>IF(OR(B738&amp;""="",C738&amp;""=""),"",IF(COUNTIFS('الطلاب'!$A$6:$A$505,B738&amp;"",'الطلاب'!$D$6:$D$505,C738&amp;"")=0,"الطالب غير مسجل في المجموعة",""))</f>
        <v/>
      </c>
    </row>
    <row r="739">
      <c r="A739" s="13" t="n"/>
      <c r="B739" s="5" t="n"/>
      <c r="C739" s="5" t="n"/>
      <c r="D739" s="23" t="n"/>
      <c r="E739" s="18" t="n"/>
      <c r="F739" s="5" t="n"/>
      <c r="G739" s="5" t="n"/>
      <c r="H739" s="6">
        <f>IF(B739&amp;""="","",IFERROR(INDEX('الطلاب'!$B$6:$B$505,MATCH(B739&amp;"",'الطلاب'!$A$6:$A$505,0))&amp;"","كود غير موجود"))</f>
        <v/>
      </c>
      <c r="I739" s="6">
        <f>IF(OR(B739&amp;""="",C739&amp;""=""),"",IF(COUNTIFS('الطلاب'!$A$6:$A$505,B739&amp;"",'الطلاب'!$D$6:$D$505,C739&amp;"")=0,"الطالب غير مسجل في المجموعة",""))</f>
        <v/>
      </c>
    </row>
    <row r="740">
      <c r="A740" s="13" t="n"/>
      <c r="B740" s="5" t="n"/>
      <c r="C740" s="5" t="n"/>
      <c r="D740" s="23" t="n"/>
      <c r="E740" s="18" t="n"/>
      <c r="F740" s="5" t="n"/>
      <c r="G740" s="5" t="n"/>
      <c r="H740" s="6">
        <f>IF(B740&amp;""="","",IFERROR(INDEX('الطلاب'!$B$6:$B$505,MATCH(B740&amp;"",'الطلاب'!$A$6:$A$505,0))&amp;"","كود غير موجود"))</f>
        <v/>
      </c>
      <c r="I740" s="6">
        <f>IF(OR(B740&amp;""="",C740&amp;""=""),"",IF(COUNTIFS('الطلاب'!$A$6:$A$505,B740&amp;"",'الطلاب'!$D$6:$D$505,C740&amp;"")=0,"الطالب غير مسجل في المجموعة",""))</f>
        <v/>
      </c>
    </row>
    <row r="741">
      <c r="A741" s="13" t="n"/>
      <c r="B741" s="5" t="n"/>
      <c r="C741" s="5" t="n"/>
      <c r="D741" s="23" t="n"/>
      <c r="E741" s="18" t="n"/>
      <c r="F741" s="5" t="n"/>
      <c r="G741" s="5" t="n"/>
      <c r="H741" s="6">
        <f>IF(B741&amp;""="","",IFERROR(INDEX('الطلاب'!$B$6:$B$505,MATCH(B741&amp;"",'الطلاب'!$A$6:$A$505,0))&amp;"","كود غير موجود"))</f>
        <v/>
      </c>
      <c r="I741" s="6">
        <f>IF(OR(B741&amp;""="",C741&amp;""=""),"",IF(COUNTIFS('الطلاب'!$A$6:$A$505,B741&amp;"",'الطلاب'!$D$6:$D$505,C741&amp;"")=0,"الطالب غير مسجل في المجموعة",""))</f>
        <v/>
      </c>
    </row>
    <row r="742">
      <c r="A742" s="13" t="n"/>
      <c r="B742" s="5" t="n"/>
      <c r="C742" s="5" t="n"/>
      <c r="D742" s="23" t="n"/>
      <c r="E742" s="18" t="n"/>
      <c r="F742" s="5" t="n"/>
      <c r="G742" s="5" t="n"/>
      <c r="H742" s="6">
        <f>IF(B742&amp;""="","",IFERROR(INDEX('الطلاب'!$B$6:$B$505,MATCH(B742&amp;"",'الطلاب'!$A$6:$A$505,0))&amp;"","كود غير موجود"))</f>
        <v/>
      </c>
      <c r="I742" s="6">
        <f>IF(OR(B742&amp;""="",C742&amp;""=""),"",IF(COUNTIFS('الطلاب'!$A$6:$A$505,B742&amp;"",'الطلاب'!$D$6:$D$505,C742&amp;"")=0,"الطالب غير مسجل في المجموعة",""))</f>
        <v/>
      </c>
    </row>
    <row r="743">
      <c r="A743" s="13" t="n"/>
      <c r="B743" s="5" t="n"/>
      <c r="C743" s="5" t="n"/>
      <c r="D743" s="23" t="n"/>
      <c r="E743" s="18" t="n"/>
      <c r="F743" s="5" t="n"/>
      <c r="G743" s="5" t="n"/>
      <c r="H743" s="6">
        <f>IF(B743&amp;""="","",IFERROR(INDEX('الطلاب'!$B$6:$B$505,MATCH(B743&amp;"",'الطلاب'!$A$6:$A$505,0))&amp;"","كود غير موجود"))</f>
        <v/>
      </c>
      <c r="I743" s="6">
        <f>IF(OR(B743&amp;""="",C743&amp;""=""),"",IF(COUNTIFS('الطلاب'!$A$6:$A$505,B743&amp;"",'الطلاب'!$D$6:$D$505,C743&amp;"")=0,"الطالب غير مسجل في المجموعة",""))</f>
        <v/>
      </c>
    </row>
    <row r="744">
      <c r="A744" s="13" t="n"/>
      <c r="B744" s="5" t="n"/>
      <c r="C744" s="5" t="n"/>
      <c r="D744" s="23" t="n"/>
      <c r="E744" s="18" t="n"/>
      <c r="F744" s="5" t="n"/>
      <c r="G744" s="5" t="n"/>
      <c r="H744" s="6">
        <f>IF(B744&amp;""="","",IFERROR(INDEX('الطلاب'!$B$6:$B$505,MATCH(B744&amp;"",'الطلاب'!$A$6:$A$505,0))&amp;"","كود غير موجود"))</f>
        <v/>
      </c>
      <c r="I744" s="6">
        <f>IF(OR(B744&amp;""="",C744&amp;""=""),"",IF(COUNTIFS('الطلاب'!$A$6:$A$505,B744&amp;"",'الطلاب'!$D$6:$D$505,C744&amp;"")=0,"الطالب غير مسجل في المجموعة",""))</f>
        <v/>
      </c>
    </row>
    <row r="745">
      <c r="A745" s="13" t="n"/>
      <c r="B745" s="5" t="n"/>
      <c r="C745" s="5" t="n"/>
      <c r="D745" s="23" t="n"/>
      <c r="E745" s="18" t="n"/>
      <c r="F745" s="5" t="n"/>
      <c r="G745" s="5" t="n"/>
      <c r="H745" s="6">
        <f>IF(B745&amp;""="","",IFERROR(INDEX('الطلاب'!$B$6:$B$505,MATCH(B745&amp;"",'الطلاب'!$A$6:$A$505,0))&amp;"","كود غير موجود"))</f>
        <v/>
      </c>
      <c r="I745" s="6">
        <f>IF(OR(B745&amp;""="",C745&amp;""=""),"",IF(COUNTIFS('الطلاب'!$A$6:$A$505,B745&amp;"",'الطلاب'!$D$6:$D$505,C745&amp;"")=0,"الطالب غير مسجل في المجموعة",""))</f>
        <v/>
      </c>
    </row>
    <row r="746">
      <c r="A746" s="13" t="n"/>
      <c r="B746" s="5" t="n"/>
      <c r="C746" s="5" t="n"/>
      <c r="D746" s="23" t="n"/>
      <c r="E746" s="18" t="n"/>
      <c r="F746" s="5" t="n"/>
      <c r="G746" s="5" t="n"/>
      <c r="H746" s="6">
        <f>IF(B746&amp;""="","",IFERROR(INDEX('الطلاب'!$B$6:$B$505,MATCH(B746&amp;"",'الطلاب'!$A$6:$A$505,0))&amp;"","كود غير موجود"))</f>
        <v/>
      </c>
      <c r="I746" s="6">
        <f>IF(OR(B746&amp;""="",C746&amp;""=""),"",IF(COUNTIFS('الطلاب'!$A$6:$A$505,B746&amp;"",'الطلاب'!$D$6:$D$505,C746&amp;"")=0,"الطالب غير مسجل في المجموعة",""))</f>
        <v/>
      </c>
    </row>
    <row r="747">
      <c r="A747" s="13" t="n"/>
      <c r="B747" s="5" t="n"/>
      <c r="C747" s="5" t="n"/>
      <c r="D747" s="23" t="n"/>
      <c r="E747" s="18" t="n"/>
      <c r="F747" s="5" t="n"/>
      <c r="G747" s="5" t="n"/>
      <c r="H747" s="6">
        <f>IF(B747&amp;""="","",IFERROR(INDEX('الطلاب'!$B$6:$B$505,MATCH(B747&amp;"",'الطلاب'!$A$6:$A$505,0))&amp;"","كود غير موجود"))</f>
        <v/>
      </c>
      <c r="I747" s="6">
        <f>IF(OR(B747&amp;""="",C747&amp;""=""),"",IF(COUNTIFS('الطلاب'!$A$6:$A$505,B747&amp;"",'الطلاب'!$D$6:$D$505,C747&amp;"")=0,"الطالب غير مسجل في المجموعة",""))</f>
        <v/>
      </c>
    </row>
    <row r="748">
      <c r="A748" s="13" t="n"/>
      <c r="B748" s="5" t="n"/>
      <c r="C748" s="5" t="n"/>
      <c r="D748" s="23" t="n"/>
      <c r="E748" s="18" t="n"/>
      <c r="F748" s="5" t="n"/>
      <c r="G748" s="5" t="n"/>
      <c r="H748" s="6">
        <f>IF(B748&amp;""="","",IFERROR(INDEX('الطلاب'!$B$6:$B$505,MATCH(B748&amp;"",'الطلاب'!$A$6:$A$505,0))&amp;"","كود غير موجود"))</f>
        <v/>
      </c>
      <c r="I748" s="6">
        <f>IF(OR(B748&amp;""="",C748&amp;""=""),"",IF(COUNTIFS('الطلاب'!$A$6:$A$505,B748&amp;"",'الطلاب'!$D$6:$D$505,C748&amp;"")=0,"الطالب غير مسجل في المجموعة",""))</f>
        <v/>
      </c>
    </row>
    <row r="749">
      <c r="A749" s="13" t="n"/>
      <c r="B749" s="5" t="n"/>
      <c r="C749" s="5" t="n"/>
      <c r="D749" s="23" t="n"/>
      <c r="E749" s="18" t="n"/>
      <c r="F749" s="5" t="n"/>
      <c r="G749" s="5" t="n"/>
      <c r="H749" s="6">
        <f>IF(B749&amp;""="","",IFERROR(INDEX('الطلاب'!$B$6:$B$505,MATCH(B749&amp;"",'الطلاب'!$A$6:$A$505,0))&amp;"","كود غير موجود"))</f>
        <v/>
      </c>
      <c r="I749" s="6">
        <f>IF(OR(B749&amp;""="",C749&amp;""=""),"",IF(COUNTIFS('الطلاب'!$A$6:$A$505,B749&amp;"",'الطلاب'!$D$6:$D$505,C749&amp;"")=0,"الطالب غير مسجل في المجموعة",""))</f>
        <v/>
      </c>
    </row>
    <row r="750">
      <c r="A750" s="13" t="n"/>
      <c r="B750" s="5" t="n"/>
      <c r="C750" s="5" t="n"/>
      <c r="D750" s="23" t="n"/>
      <c r="E750" s="18" t="n"/>
      <c r="F750" s="5" t="n"/>
      <c r="G750" s="5" t="n"/>
      <c r="H750" s="6">
        <f>IF(B750&amp;""="","",IFERROR(INDEX('الطلاب'!$B$6:$B$505,MATCH(B750&amp;"",'الطلاب'!$A$6:$A$505,0))&amp;"","كود غير موجود"))</f>
        <v/>
      </c>
      <c r="I750" s="6">
        <f>IF(OR(B750&amp;""="",C750&amp;""=""),"",IF(COUNTIFS('الطلاب'!$A$6:$A$505,B750&amp;"",'الطلاب'!$D$6:$D$505,C750&amp;"")=0,"الطالب غير مسجل في المجموعة",""))</f>
        <v/>
      </c>
    </row>
    <row r="751">
      <c r="A751" s="13" t="n"/>
      <c r="B751" s="5" t="n"/>
      <c r="C751" s="5" t="n"/>
      <c r="D751" s="23" t="n"/>
      <c r="E751" s="18" t="n"/>
      <c r="F751" s="5" t="n"/>
      <c r="G751" s="5" t="n"/>
      <c r="H751" s="6">
        <f>IF(B751&amp;""="","",IFERROR(INDEX('الطلاب'!$B$6:$B$505,MATCH(B751&amp;"",'الطلاب'!$A$6:$A$505,0))&amp;"","كود غير موجود"))</f>
        <v/>
      </c>
      <c r="I751" s="6">
        <f>IF(OR(B751&amp;""="",C751&amp;""=""),"",IF(COUNTIFS('الطلاب'!$A$6:$A$505,B751&amp;"",'الطلاب'!$D$6:$D$505,C751&amp;"")=0,"الطالب غير مسجل في المجموعة",""))</f>
        <v/>
      </c>
    </row>
    <row r="752">
      <c r="A752" s="13" t="n"/>
      <c r="B752" s="5" t="n"/>
      <c r="C752" s="5" t="n"/>
      <c r="D752" s="23" t="n"/>
      <c r="E752" s="18" t="n"/>
      <c r="F752" s="5" t="n"/>
      <c r="G752" s="5" t="n"/>
      <c r="H752" s="6">
        <f>IF(B752&amp;""="","",IFERROR(INDEX('الطلاب'!$B$6:$B$505,MATCH(B752&amp;"",'الطلاب'!$A$6:$A$505,0))&amp;"","كود غير موجود"))</f>
        <v/>
      </c>
      <c r="I752" s="6">
        <f>IF(OR(B752&amp;""="",C752&amp;""=""),"",IF(COUNTIFS('الطلاب'!$A$6:$A$505,B752&amp;"",'الطلاب'!$D$6:$D$505,C752&amp;"")=0,"الطالب غير مسجل في المجموعة",""))</f>
        <v/>
      </c>
    </row>
    <row r="753">
      <c r="A753" s="13" t="n"/>
      <c r="B753" s="5" t="n"/>
      <c r="C753" s="5" t="n"/>
      <c r="D753" s="23" t="n"/>
      <c r="E753" s="18" t="n"/>
      <c r="F753" s="5" t="n"/>
      <c r="G753" s="5" t="n"/>
      <c r="H753" s="6">
        <f>IF(B753&amp;""="","",IFERROR(INDEX('الطلاب'!$B$6:$B$505,MATCH(B753&amp;"",'الطلاب'!$A$6:$A$505,0))&amp;"","كود غير موجود"))</f>
        <v/>
      </c>
      <c r="I753" s="6">
        <f>IF(OR(B753&amp;""="",C753&amp;""=""),"",IF(COUNTIFS('الطلاب'!$A$6:$A$505,B753&amp;"",'الطلاب'!$D$6:$D$505,C753&amp;"")=0,"الطالب غير مسجل في المجموعة",""))</f>
        <v/>
      </c>
    </row>
    <row r="754">
      <c r="A754" s="13" t="n"/>
      <c r="B754" s="5" t="n"/>
      <c r="C754" s="5" t="n"/>
      <c r="D754" s="23" t="n"/>
      <c r="E754" s="18" t="n"/>
      <c r="F754" s="5" t="n"/>
      <c r="G754" s="5" t="n"/>
      <c r="H754" s="6">
        <f>IF(B754&amp;""="","",IFERROR(INDEX('الطلاب'!$B$6:$B$505,MATCH(B754&amp;"",'الطلاب'!$A$6:$A$505,0))&amp;"","كود غير موجود"))</f>
        <v/>
      </c>
      <c r="I754" s="6">
        <f>IF(OR(B754&amp;""="",C754&amp;""=""),"",IF(COUNTIFS('الطلاب'!$A$6:$A$505,B754&amp;"",'الطلاب'!$D$6:$D$505,C754&amp;"")=0,"الطالب غير مسجل في المجموعة",""))</f>
        <v/>
      </c>
    </row>
    <row r="755">
      <c r="A755" s="13" t="n"/>
      <c r="B755" s="5" t="n"/>
      <c r="C755" s="5" t="n"/>
      <c r="D755" s="23" t="n"/>
      <c r="E755" s="18" t="n"/>
      <c r="F755" s="5" t="n"/>
      <c r="G755" s="5" t="n"/>
      <c r="H755" s="6">
        <f>IF(B755&amp;""="","",IFERROR(INDEX('الطلاب'!$B$6:$B$505,MATCH(B755&amp;"",'الطلاب'!$A$6:$A$505,0))&amp;"","كود غير موجود"))</f>
        <v/>
      </c>
      <c r="I755" s="6">
        <f>IF(OR(B755&amp;""="",C755&amp;""=""),"",IF(COUNTIFS('الطلاب'!$A$6:$A$505,B755&amp;"",'الطلاب'!$D$6:$D$505,C755&amp;"")=0,"الطالب غير مسجل في المجموعة",""))</f>
        <v/>
      </c>
    </row>
    <row r="756">
      <c r="A756" s="13" t="n"/>
      <c r="B756" s="5" t="n"/>
      <c r="C756" s="5" t="n"/>
      <c r="D756" s="23" t="n"/>
      <c r="E756" s="18" t="n"/>
      <c r="F756" s="5" t="n"/>
      <c r="G756" s="5" t="n"/>
      <c r="H756" s="6">
        <f>IF(B756&amp;""="","",IFERROR(INDEX('الطلاب'!$B$6:$B$505,MATCH(B756&amp;"",'الطلاب'!$A$6:$A$505,0))&amp;"","كود غير موجود"))</f>
        <v/>
      </c>
      <c r="I756" s="6">
        <f>IF(OR(B756&amp;""="",C756&amp;""=""),"",IF(COUNTIFS('الطلاب'!$A$6:$A$505,B756&amp;"",'الطلاب'!$D$6:$D$505,C756&amp;"")=0,"الطالب غير مسجل في المجموعة",""))</f>
        <v/>
      </c>
    </row>
    <row r="757">
      <c r="A757" s="13" t="n"/>
      <c r="B757" s="5" t="n"/>
      <c r="C757" s="5" t="n"/>
      <c r="D757" s="23" t="n"/>
      <c r="E757" s="18" t="n"/>
      <c r="F757" s="5" t="n"/>
      <c r="G757" s="5" t="n"/>
      <c r="H757" s="6">
        <f>IF(B757&amp;""="","",IFERROR(INDEX('الطلاب'!$B$6:$B$505,MATCH(B757&amp;"",'الطلاب'!$A$6:$A$505,0))&amp;"","كود غير موجود"))</f>
        <v/>
      </c>
      <c r="I757" s="6">
        <f>IF(OR(B757&amp;""="",C757&amp;""=""),"",IF(COUNTIFS('الطلاب'!$A$6:$A$505,B757&amp;"",'الطلاب'!$D$6:$D$505,C757&amp;"")=0,"الطالب غير مسجل في المجموعة",""))</f>
        <v/>
      </c>
    </row>
    <row r="758">
      <c r="A758" s="13" t="n"/>
      <c r="B758" s="5" t="n"/>
      <c r="C758" s="5" t="n"/>
      <c r="D758" s="23" t="n"/>
      <c r="E758" s="18" t="n"/>
      <c r="F758" s="5" t="n"/>
      <c r="G758" s="5" t="n"/>
      <c r="H758" s="6">
        <f>IF(B758&amp;""="","",IFERROR(INDEX('الطلاب'!$B$6:$B$505,MATCH(B758&amp;"",'الطلاب'!$A$6:$A$505,0))&amp;"","كود غير موجود"))</f>
        <v/>
      </c>
      <c r="I758" s="6">
        <f>IF(OR(B758&amp;""="",C758&amp;""=""),"",IF(COUNTIFS('الطلاب'!$A$6:$A$505,B758&amp;"",'الطلاب'!$D$6:$D$505,C758&amp;"")=0,"الطالب غير مسجل في المجموعة",""))</f>
        <v/>
      </c>
    </row>
    <row r="759">
      <c r="A759" s="13" t="n"/>
      <c r="B759" s="5" t="n"/>
      <c r="C759" s="5" t="n"/>
      <c r="D759" s="23" t="n"/>
      <c r="E759" s="18" t="n"/>
      <c r="F759" s="5" t="n"/>
      <c r="G759" s="5" t="n"/>
      <c r="H759" s="6">
        <f>IF(B759&amp;""="","",IFERROR(INDEX('الطلاب'!$B$6:$B$505,MATCH(B759&amp;"",'الطلاب'!$A$6:$A$505,0))&amp;"","كود غير موجود"))</f>
        <v/>
      </c>
      <c r="I759" s="6">
        <f>IF(OR(B759&amp;""="",C759&amp;""=""),"",IF(COUNTIFS('الطلاب'!$A$6:$A$505,B759&amp;"",'الطلاب'!$D$6:$D$505,C759&amp;"")=0,"الطالب غير مسجل في المجموعة",""))</f>
        <v/>
      </c>
    </row>
    <row r="760">
      <c r="A760" s="13" t="n"/>
      <c r="B760" s="5" t="n"/>
      <c r="C760" s="5" t="n"/>
      <c r="D760" s="23" t="n"/>
      <c r="E760" s="18" t="n"/>
      <c r="F760" s="5" t="n"/>
      <c r="G760" s="5" t="n"/>
      <c r="H760" s="6">
        <f>IF(B760&amp;""="","",IFERROR(INDEX('الطلاب'!$B$6:$B$505,MATCH(B760&amp;"",'الطلاب'!$A$6:$A$505,0))&amp;"","كود غير موجود"))</f>
        <v/>
      </c>
      <c r="I760" s="6">
        <f>IF(OR(B760&amp;""="",C760&amp;""=""),"",IF(COUNTIFS('الطلاب'!$A$6:$A$505,B760&amp;"",'الطلاب'!$D$6:$D$505,C760&amp;"")=0,"الطالب غير مسجل في المجموعة",""))</f>
        <v/>
      </c>
    </row>
    <row r="761">
      <c r="A761" s="13" t="n"/>
      <c r="B761" s="5" t="n"/>
      <c r="C761" s="5" t="n"/>
      <c r="D761" s="23" t="n"/>
      <c r="E761" s="18" t="n"/>
      <c r="F761" s="5" t="n"/>
      <c r="G761" s="5" t="n"/>
      <c r="H761" s="6">
        <f>IF(B761&amp;""="","",IFERROR(INDEX('الطلاب'!$B$6:$B$505,MATCH(B761&amp;"",'الطلاب'!$A$6:$A$505,0))&amp;"","كود غير موجود"))</f>
        <v/>
      </c>
      <c r="I761" s="6">
        <f>IF(OR(B761&amp;""="",C761&amp;""=""),"",IF(COUNTIFS('الطلاب'!$A$6:$A$505,B761&amp;"",'الطلاب'!$D$6:$D$505,C761&amp;"")=0,"الطالب غير مسجل في المجموعة",""))</f>
        <v/>
      </c>
    </row>
    <row r="762">
      <c r="A762" s="13" t="n"/>
      <c r="B762" s="5" t="n"/>
      <c r="C762" s="5" t="n"/>
      <c r="D762" s="23" t="n"/>
      <c r="E762" s="18" t="n"/>
      <c r="F762" s="5" t="n"/>
      <c r="G762" s="5" t="n"/>
      <c r="H762" s="6">
        <f>IF(B762&amp;""="","",IFERROR(INDEX('الطلاب'!$B$6:$B$505,MATCH(B762&amp;"",'الطلاب'!$A$6:$A$505,0))&amp;"","كود غير موجود"))</f>
        <v/>
      </c>
      <c r="I762" s="6">
        <f>IF(OR(B762&amp;""="",C762&amp;""=""),"",IF(COUNTIFS('الطلاب'!$A$6:$A$505,B762&amp;"",'الطلاب'!$D$6:$D$505,C762&amp;"")=0,"الطالب غير مسجل في المجموعة",""))</f>
        <v/>
      </c>
    </row>
    <row r="763">
      <c r="A763" s="13" t="n"/>
      <c r="B763" s="5" t="n"/>
      <c r="C763" s="5" t="n"/>
      <c r="D763" s="23" t="n"/>
      <c r="E763" s="18" t="n"/>
      <c r="F763" s="5" t="n"/>
      <c r="G763" s="5" t="n"/>
      <c r="H763" s="6">
        <f>IF(B763&amp;""="","",IFERROR(INDEX('الطلاب'!$B$6:$B$505,MATCH(B763&amp;"",'الطلاب'!$A$6:$A$505,0))&amp;"","كود غير موجود"))</f>
        <v/>
      </c>
      <c r="I763" s="6">
        <f>IF(OR(B763&amp;""="",C763&amp;""=""),"",IF(COUNTIFS('الطلاب'!$A$6:$A$505,B763&amp;"",'الطلاب'!$D$6:$D$505,C763&amp;"")=0,"الطالب غير مسجل في المجموعة",""))</f>
        <v/>
      </c>
    </row>
    <row r="764">
      <c r="A764" s="13" t="n"/>
      <c r="B764" s="5" t="n"/>
      <c r="C764" s="5" t="n"/>
      <c r="D764" s="23" t="n"/>
      <c r="E764" s="18" t="n"/>
      <c r="F764" s="5" t="n"/>
      <c r="G764" s="5" t="n"/>
      <c r="H764" s="6">
        <f>IF(B764&amp;""="","",IFERROR(INDEX('الطلاب'!$B$6:$B$505,MATCH(B764&amp;"",'الطلاب'!$A$6:$A$505,0))&amp;"","كود غير موجود"))</f>
        <v/>
      </c>
      <c r="I764" s="6">
        <f>IF(OR(B764&amp;""="",C764&amp;""=""),"",IF(COUNTIFS('الطلاب'!$A$6:$A$505,B764&amp;"",'الطلاب'!$D$6:$D$505,C764&amp;"")=0,"الطالب غير مسجل في المجموعة",""))</f>
        <v/>
      </c>
    </row>
    <row r="765">
      <c r="A765" s="13" t="n"/>
      <c r="B765" s="5" t="n"/>
      <c r="C765" s="5" t="n"/>
      <c r="D765" s="23" t="n"/>
      <c r="E765" s="18" t="n"/>
      <c r="F765" s="5" t="n"/>
      <c r="G765" s="5" t="n"/>
      <c r="H765" s="6">
        <f>IF(B765&amp;""="","",IFERROR(INDEX('الطلاب'!$B$6:$B$505,MATCH(B765&amp;"",'الطلاب'!$A$6:$A$505,0))&amp;"","كود غير موجود"))</f>
        <v/>
      </c>
      <c r="I765" s="6">
        <f>IF(OR(B765&amp;""="",C765&amp;""=""),"",IF(COUNTIFS('الطلاب'!$A$6:$A$505,B765&amp;"",'الطلاب'!$D$6:$D$505,C765&amp;"")=0,"الطالب غير مسجل في المجموعة",""))</f>
        <v/>
      </c>
    </row>
    <row r="766">
      <c r="A766" s="13" t="n"/>
      <c r="B766" s="5" t="n"/>
      <c r="C766" s="5" t="n"/>
      <c r="D766" s="23" t="n"/>
      <c r="E766" s="18" t="n"/>
      <c r="F766" s="5" t="n"/>
      <c r="G766" s="5" t="n"/>
      <c r="H766" s="6">
        <f>IF(B766&amp;""="","",IFERROR(INDEX('الطلاب'!$B$6:$B$505,MATCH(B766&amp;"",'الطلاب'!$A$6:$A$505,0))&amp;"","كود غير موجود"))</f>
        <v/>
      </c>
      <c r="I766" s="6">
        <f>IF(OR(B766&amp;""="",C766&amp;""=""),"",IF(COUNTIFS('الطلاب'!$A$6:$A$505,B766&amp;"",'الطلاب'!$D$6:$D$505,C766&amp;"")=0,"الطالب غير مسجل في المجموعة",""))</f>
        <v/>
      </c>
    </row>
    <row r="767">
      <c r="A767" s="13" t="n"/>
      <c r="B767" s="5" t="n"/>
      <c r="C767" s="5" t="n"/>
      <c r="D767" s="23" t="n"/>
      <c r="E767" s="18" t="n"/>
      <c r="F767" s="5" t="n"/>
      <c r="G767" s="5" t="n"/>
      <c r="H767" s="6">
        <f>IF(B767&amp;""="","",IFERROR(INDEX('الطلاب'!$B$6:$B$505,MATCH(B767&amp;"",'الطلاب'!$A$6:$A$505,0))&amp;"","كود غير موجود"))</f>
        <v/>
      </c>
      <c r="I767" s="6">
        <f>IF(OR(B767&amp;""="",C767&amp;""=""),"",IF(COUNTIFS('الطلاب'!$A$6:$A$505,B767&amp;"",'الطلاب'!$D$6:$D$505,C767&amp;"")=0,"الطالب غير مسجل في المجموعة",""))</f>
        <v/>
      </c>
    </row>
    <row r="768">
      <c r="A768" s="13" t="n"/>
      <c r="B768" s="5" t="n"/>
      <c r="C768" s="5" t="n"/>
      <c r="D768" s="23" t="n"/>
      <c r="E768" s="18" t="n"/>
      <c r="F768" s="5" t="n"/>
      <c r="G768" s="5" t="n"/>
      <c r="H768" s="6">
        <f>IF(B768&amp;""="","",IFERROR(INDEX('الطلاب'!$B$6:$B$505,MATCH(B768&amp;"",'الطلاب'!$A$6:$A$505,0))&amp;"","كود غير موجود"))</f>
        <v/>
      </c>
      <c r="I768" s="6">
        <f>IF(OR(B768&amp;""="",C768&amp;""=""),"",IF(COUNTIFS('الطلاب'!$A$6:$A$505,B768&amp;"",'الطلاب'!$D$6:$D$505,C768&amp;"")=0,"الطالب غير مسجل في المجموعة",""))</f>
        <v/>
      </c>
    </row>
    <row r="769">
      <c r="A769" s="13" t="n"/>
      <c r="B769" s="5" t="n"/>
      <c r="C769" s="5" t="n"/>
      <c r="D769" s="23" t="n"/>
      <c r="E769" s="18" t="n"/>
      <c r="F769" s="5" t="n"/>
      <c r="G769" s="5" t="n"/>
      <c r="H769" s="6">
        <f>IF(B769&amp;""="","",IFERROR(INDEX('الطلاب'!$B$6:$B$505,MATCH(B769&amp;"",'الطلاب'!$A$6:$A$505,0))&amp;"","كود غير موجود"))</f>
        <v/>
      </c>
      <c r="I769" s="6">
        <f>IF(OR(B769&amp;""="",C769&amp;""=""),"",IF(COUNTIFS('الطلاب'!$A$6:$A$505,B769&amp;"",'الطلاب'!$D$6:$D$505,C769&amp;"")=0,"الطالب غير مسجل في المجموعة",""))</f>
        <v/>
      </c>
    </row>
    <row r="770">
      <c r="A770" s="13" t="n"/>
      <c r="B770" s="5" t="n"/>
      <c r="C770" s="5" t="n"/>
      <c r="D770" s="23" t="n"/>
      <c r="E770" s="18" t="n"/>
      <c r="F770" s="5" t="n"/>
      <c r="G770" s="5" t="n"/>
      <c r="H770" s="6">
        <f>IF(B770&amp;""="","",IFERROR(INDEX('الطلاب'!$B$6:$B$505,MATCH(B770&amp;"",'الطلاب'!$A$6:$A$505,0))&amp;"","كود غير موجود"))</f>
        <v/>
      </c>
      <c r="I770" s="6">
        <f>IF(OR(B770&amp;""="",C770&amp;""=""),"",IF(COUNTIFS('الطلاب'!$A$6:$A$505,B770&amp;"",'الطلاب'!$D$6:$D$505,C770&amp;"")=0,"الطالب غير مسجل في المجموعة",""))</f>
        <v/>
      </c>
    </row>
    <row r="771">
      <c r="A771" s="13" t="n"/>
      <c r="B771" s="5" t="n"/>
      <c r="C771" s="5" t="n"/>
      <c r="D771" s="23" t="n"/>
      <c r="E771" s="18" t="n"/>
      <c r="F771" s="5" t="n"/>
      <c r="G771" s="5" t="n"/>
      <c r="H771" s="6">
        <f>IF(B771&amp;""="","",IFERROR(INDEX('الطلاب'!$B$6:$B$505,MATCH(B771&amp;"",'الطلاب'!$A$6:$A$505,0))&amp;"","كود غير موجود"))</f>
        <v/>
      </c>
      <c r="I771" s="6">
        <f>IF(OR(B771&amp;""="",C771&amp;""=""),"",IF(COUNTIFS('الطلاب'!$A$6:$A$505,B771&amp;"",'الطلاب'!$D$6:$D$505,C771&amp;"")=0,"الطالب غير مسجل في المجموعة",""))</f>
        <v/>
      </c>
    </row>
    <row r="772">
      <c r="A772" s="13" t="n"/>
      <c r="B772" s="5" t="n"/>
      <c r="C772" s="5" t="n"/>
      <c r="D772" s="23" t="n"/>
      <c r="E772" s="18" t="n"/>
      <c r="F772" s="5" t="n"/>
      <c r="G772" s="5" t="n"/>
      <c r="H772" s="6">
        <f>IF(B772&amp;""="","",IFERROR(INDEX('الطلاب'!$B$6:$B$505,MATCH(B772&amp;"",'الطلاب'!$A$6:$A$505,0))&amp;"","كود غير موجود"))</f>
        <v/>
      </c>
      <c r="I772" s="6">
        <f>IF(OR(B772&amp;""="",C772&amp;""=""),"",IF(COUNTIFS('الطلاب'!$A$6:$A$505,B772&amp;"",'الطلاب'!$D$6:$D$505,C772&amp;"")=0,"الطالب غير مسجل في المجموعة",""))</f>
        <v/>
      </c>
    </row>
    <row r="773">
      <c r="A773" s="13" t="n"/>
      <c r="B773" s="5" t="n"/>
      <c r="C773" s="5" t="n"/>
      <c r="D773" s="23" t="n"/>
      <c r="E773" s="18" t="n"/>
      <c r="F773" s="5" t="n"/>
      <c r="G773" s="5" t="n"/>
      <c r="H773" s="6">
        <f>IF(B773&amp;""="","",IFERROR(INDEX('الطلاب'!$B$6:$B$505,MATCH(B773&amp;"",'الطلاب'!$A$6:$A$505,0))&amp;"","كود غير موجود"))</f>
        <v/>
      </c>
      <c r="I773" s="6">
        <f>IF(OR(B773&amp;""="",C773&amp;""=""),"",IF(COUNTIFS('الطلاب'!$A$6:$A$505,B773&amp;"",'الطلاب'!$D$6:$D$505,C773&amp;"")=0,"الطالب غير مسجل في المجموعة",""))</f>
        <v/>
      </c>
    </row>
    <row r="774">
      <c r="A774" s="13" t="n"/>
      <c r="B774" s="5" t="n"/>
      <c r="C774" s="5" t="n"/>
      <c r="D774" s="23" t="n"/>
      <c r="E774" s="18" t="n"/>
      <c r="F774" s="5" t="n"/>
      <c r="G774" s="5" t="n"/>
      <c r="H774" s="6">
        <f>IF(B774&amp;""="","",IFERROR(INDEX('الطلاب'!$B$6:$B$505,MATCH(B774&amp;"",'الطلاب'!$A$6:$A$505,0))&amp;"","كود غير موجود"))</f>
        <v/>
      </c>
      <c r="I774" s="6">
        <f>IF(OR(B774&amp;""="",C774&amp;""=""),"",IF(COUNTIFS('الطلاب'!$A$6:$A$505,B774&amp;"",'الطلاب'!$D$6:$D$505,C774&amp;"")=0,"الطالب غير مسجل في المجموعة",""))</f>
        <v/>
      </c>
    </row>
    <row r="775">
      <c r="A775" s="13" t="n"/>
      <c r="B775" s="5" t="n"/>
      <c r="C775" s="5" t="n"/>
      <c r="D775" s="23" t="n"/>
      <c r="E775" s="18" t="n"/>
      <c r="F775" s="5" t="n"/>
      <c r="G775" s="5" t="n"/>
      <c r="H775" s="6">
        <f>IF(B775&amp;""="","",IFERROR(INDEX('الطلاب'!$B$6:$B$505,MATCH(B775&amp;"",'الطلاب'!$A$6:$A$505,0))&amp;"","كود غير موجود"))</f>
        <v/>
      </c>
      <c r="I775" s="6">
        <f>IF(OR(B775&amp;""="",C775&amp;""=""),"",IF(COUNTIFS('الطلاب'!$A$6:$A$505,B775&amp;"",'الطلاب'!$D$6:$D$505,C775&amp;"")=0,"الطالب غير مسجل في المجموعة",""))</f>
        <v/>
      </c>
    </row>
    <row r="776">
      <c r="A776" s="13" t="n"/>
      <c r="B776" s="5" t="n"/>
      <c r="C776" s="5" t="n"/>
      <c r="D776" s="23" t="n"/>
      <c r="E776" s="18" t="n"/>
      <c r="F776" s="5" t="n"/>
      <c r="G776" s="5" t="n"/>
      <c r="H776" s="6">
        <f>IF(B776&amp;""="","",IFERROR(INDEX('الطلاب'!$B$6:$B$505,MATCH(B776&amp;"",'الطلاب'!$A$6:$A$505,0))&amp;"","كود غير موجود"))</f>
        <v/>
      </c>
      <c r="I776" s="6">
        <f>IF(OR(B776&amp;""="",C776&amp;""=""),"",IF(COUNTIFS('الطلاب'!$A$6:$A$505,B776&amp;"",'الطلاب'!$D$6:$D$505,C776&amp;"")=0,"الطالب غير مسجل في المجموعة",""))</f>
        <v/>
      </c>
    </row>
    <row r="777">
      <c r="A777" s="13" t="n"/>
      <c r="B777" s="5" t="n"/>
      <c r="C777" s="5" t="n"/>
      <c r="D777" s="23" t="n"/>
      <c r="E777" s="18" t="n"/>
      <c r="F777" s="5" t="n"/>
      <c r="G777" s="5" t="n"/>
      <c r="H777" s="6">
        <f>IF(B777&amp;""="","",IFERROR(INDEX('الطلاب'!$B$6:$B$505,MATCH(B777&amp;"",'الطلاب'!$A$6:$A$505,0))&amp;"","كود غير موجود"))</f>
        <v/>
      </c>
      <c r="I777" s="6">
        <f>IF(OR(B777&amp;""="",C777&amp;""=""),"",IF(COUNTIFS('الطلاب'!$A$6:$A$505,B777&amp;"",'الطلاب'!$D$6:$D$505,C777&amp;"")=0,"الطالب غير مسجل في المجموعة",""))</f>
        <v/>
      </c>
    </row>
    <row r="778">
      <c r="A778" s="13" t="n"/>
      <c r="B778" s="5" t="n"/>
      <c r="C778" s="5" t="n"/>
      <c r="D778" s="23" t="n"/>
      <c r="E778" s="18" t="n"/>
      <c r="F778" s="5" t="n"/>
      <c r="G778" s="5" t="n"/>
      <c r="H778" s="6">
        <f>IF(B778&amp;""="","",IFERROR(INDEX('الطلاب'!$B$6:$B$505,MATCH(B778&amp;"",'الطلاب'!$A$6:$A$505,0))&amp;"","كود غير موجود"))</f>
        <v/>
      </c>
      <c r="I778" s="6">
        <f>IF(OR(B778&amp;""="",C778&amp;""=""),"",IF(COUNTIFS('الطلاب'!$A$6:$A$505,B778&amp;"",'الطلاب'!$D$6:$D$505,C778&amp;"")=0,"الطالب غير مسجل في المجموعة",""))</f>
        <v/>
      </c>
    </row>
    <row r="779">
      <c r="A779" s="13" t="n"/>
      <c r="B779" s="5" t="n"/>
      <c r="C779" s="5" t="n"/>
      <c r="D779" s="23" t="n"/>
      <c r="E779" s="18" t="n"/>
      <c r="F779" s="5" t="n"/>
      <c r="G779" s="5" t="n"/>
      <c r="H779" s="6">
        <f>IF(B779&amp;""="","",IFERROR(INDEX('الطلاب'!$B$6:$B$505,MATCH(B779&amp;"",'الطلاب'!$A$6:$A$505,0))&amp;"","كود غير موجود"))</f>
        <v/>
      </c>
      <c r="I779" s="6">
        <f>IF(OR(B779&amp;""="",C779&amp;""=""),"",IF(COUNTIFS('الطلاب'!$A$6:$A$505,B779&amp;"",'الطلاب'!$D$6:$D$505,C779&amp;"")=0,"الطالب غير مسجل في المجموعة",""))</f>
        <v/>
      </c>
    </row>
    <row r="780">
      <c r="A780" s="13" t="n"/>
      <c r="B780" s="5" t="n"/>
      <c r="C780" s="5" t="n"/>
      <c r="D780" s="23" t="n"/>
      <c r="E780" s="18" t="n"/>
      <c r="F780" s="5" t="n"/>
      <c r="G780" s="5" t="n"/>
      <c r="H780" s="6">
        <f>IF(B780&amp;""="","",IFERROR(INDEX('الطلاب'!$B$6:$B$505,MATCH(B780&amp;"",'الطلاب'!$A$6:$A$505,0))&amp;"","كود غير موجود"))</f>
        <v/>
      </c>
      <c r="I780" s="6">
        <f>IF(OR(B780&amp;""="",C780&amp;""=""),"",IF(COUNTIFS('الطلاب'!$A$6:$A$505,B780&amp;"",'الطلاب'!$D$6:$D$505,C780&amp;"")=0,"الطالب غير مسجل في المجموعة",""))</f>
        <v/>
      </c>
    </row>
    <row r="781">
      <c r="A781" s="13" t="n"/>
      <c r="B781" s="5" t="n"/>
      <c r="C781" s="5" t="n"/>
      <c r="D781" s="23" t="n"/>
      <c r="E781" s="18" t="n"/>
      <c r="F781" s="5" t="n"/>
      <c r="G781" s="5" t="n"/>
      <c r="H781" s="6">
        <f>IF(B781&amp;""="","",IFERROR(INDEX('الطلاب'!$B$6:$B$505,MATCH(B781&amp;"",'الطلاب'!$A$6:$A$505,0))&amp;"","كود غير موجود"))</f>
        <v/>
      </c>
      <c r="I781" s="6">
        <f>IF(OR(B781&amp;""="",C781&amp;""=""),"",IF(COUNTIFS('الطلاب'!$A$6:$A$505,B781&amp;"",'الطلاب'!$D$6:$D$505,C781&amp;"")=0,"الطالب غير مسجل في المجموعة",""))</f>
        <v/>
      </c>
    </row>
    <row r="782">
      <c r="A782" s="13" t="n"/>
      <c r="B782" s="5" t="n"/>
      <c r="C782" s="5" t="n"/>
      <c r="D782" s="23" t="n"/>
      <c r="E782" s="18" t="n"/>
      <c r="F782" s="5" t="n"/>
      <c r="G782" s="5" t="n"/>
      <c r="H782" s="6">
        <f>IF(B782&amp;""="","",IFERROR(INDEX('الطلاب'!$B$6:$B$505,MATCH(B782&amp;"",'الطلاب'!$A$6:$A$505,0))&amp;"","كود غير موجود"))</f>
        <v/>
      </c>
      <c r="I782" s="6">
        <f>IF(OR(B782&amp;""="",C782&amp;""=""),"",IF(COUNTIFS('الطلاب'!$A$6:$A$505,B782&amp;"",'الطلاب'!$D$6:$D$505,C782&amp;"")=0,"الطالب غير مسجل في المجموعة",""))</f>
        <v/>
      </c>
    </row>
    <row r="783">
      <c r="A783" s="13" t="n"/>
      <c r="B783" s="5" t="n"/>
      <c r="C783" s="5" t="n"/>
      <c r="D783" s="23" t="n"/>
      <c r="E783" s="18" t="n"/>
      <c r="F783" s="5" t="n"/>
      <c r="G783" s="5" t="n"/>
      <c r="H783" s="6">
        <f>IF(B783&amp;""="","",IFERROR(INDEX('الطلاب'!$B$6:$B$505,MATCH(B783&amp;"",'الطلاب'!$A$6:$A$505,0))&amp;"","كود غير موجود"))</f>
        <v/>
      </c>
      <c r="I783" s="6">
        <f>IF(OR(B783&amp;""="",C783&amp;""=""),"",IF(COUNTIFS('الطلاب'!$A$6:$A$505,B783&amp;"",'الطلاب'!$D$6:$D$505,C783&amp;"")=0,"الطالب غير مسجل في المجموعة",""))</f>
        <v/>
      </c>
    </row>
    <row r="784">
      <c r="A784" s="13" t="n"/>
      <c r="B784" s="5" t="n"/>
      <c r="C784" s="5" t="n"/>
      <c r="D784" s="23" t="n"/>
      <c r="E784" s="18" t="n"/>
      <c r="F784" s="5" t="n"/>
      <c r="G784" s="5" t="n"/>
      <c r="H784" s="6">
        <f>IF(B784&amp;""="","",IFERROR(INDEX('الطلاب'!$B$6:$B$505,MATCH(B784&amp;"",'الطلاب'!$A$6:$A$505,0))&amp;"","كود غير موجود"))</f>
        <v/>
      </c>
      <c r="I784" s="6">
        <f>IF(OR(B784&amp;""="",C784&amp;""=""),"",IF(COUNTIFS('الطلاب'!$A$6:$A$505,B784&amp;"",'الطلاب'!$D$6:$D$505,C784&amp;"")=0,"الطالب غير مسجل في المجموعة",""))</f>
        <v/>
      </c>
    </row>
    <row r="785">
      <c r="A785" s="13" t="n"/>
      <c r="B785" s="5" t="n"/>
      <c r="C785" s="5" t="n"/>
      <c r="D785" s="23" t="n"/>
      <c r="E785" s="18" t="n"/>
      <c r="F785" s="5" t="n"/>
      <c r="G785" s="5" t="n"/>
      <c r="H785" s="6">
        <f>IF(B785&amp;""="","",IFERROR(INDEX('الطلاب'!$B$6:$B$505,MATCH(B785&amp;"",'الطلاب'!$A$6:$A$505,0))&amp;"","كود غير موجود"))</f>
        <v/>
      </c>
      <c r="I785" s="6">
        <f>IF(OR(B785&amp;""="",C785&amp;""=""),"",IF(COUNTIFS('الطلاب'!$A$6:$A$505,B785&amp;"",'الطلاب'!$D$6:$D$505,C785&amp;"")=0,"الطالب غير مسجل في المجموعة",""))</f>
        <v/>
      </c>
    </row>
    <row r="786">
      <c r="A786" s="13" t="n"/>
      <c r="B786" s="5" t="n"/>
      <c r="C786" s="5" t="n"/>
      <c r="D786" s="23" t="n"/>
      <c r="E786" s="18" t="n"/>
      <c r="F786" s="5" t="n"/>
      <c r="G786" s="5" t="n"/>
      <c r="H786" s="6">
        <f>IF(B786&amp;""="","",IFERROR(INDEX('الطلاب'!$B$6:$B$505,MATCH(B786&amp;"",'الطلاب'!$A$6:$A$505,0))&amp;"","كود غير موجود"))</f>
        <v/>
      </c>
      <c r="I786" s="6">
        <f>IF(OR(B786&amp;""="",C786&amp;""=""),"",IF(COUNTIFS('الطلاب'!$A$6:$A$505,B786&amp;"",'الطلاب'!$D$6:$D$505,C786&amp;"")=0,"الطالب غير مسجل في المجموعة",""))</f>
        <v/>
      </c>
    </row>
    <row r="787">
      <c r="A787" s="13" t="n"/>
      <c r="B787" s="5" t="n"/>
      <c r="C787" s="5" t="n"/>
      <c r="D787" s="23" t="n"/>
      <c r="E787" s="18" t="n"/>
      <c r="F787" s="5" t="n"/>
      <c r="G787" s="5" t="n"/>
      <c r="H787" s="6">
        <f>IF(B787&amp;""="","",IFERROR(INDEX('الطلاب'!$B$6:$B$505,MATCH(B787&amp;"",'الطلاب'!$A$6:$A$505,0))&amp;"","كود غير موجود"))</f>
        <v/>
      </c>
      <c r="I787" s="6">
        <f>IF(OR(B787&amp;""="",C787&amp;""=""),"",IF(COUNTIFS('الطلاب'!$A$6:$A$505,B787&amp;"",'الطلاب'!$D$6:$D$505,C787&amp;"")=0,"الطالب غير مسجل في المجموعة",""))</f>
        <v/>
      </c>
    </row>
    <row r="788">
      <c r="A788" s="13" t="n"/>
      <c r="B788" s="5" t="n"/>
      <c r="C788" s="5" t="n"/>
      <c r="D788" s="23" t="n"/>
      <c r="E788" s="18" t="n"/>
      <c r="F788" s="5" t="n"/>
      <c r="G788" s="5" t="n"/>
      <c r="H788" s="6">
        <f>IF(B788&amp;""="","",IFERROR(INDEX('الطلاب'!$B$6:$B$505,MATCH(B788&amp;"",'الطلاب'!$A$6:$A$505,0))&amp;"","كود غير موجود"))</f>
        <v/>
      </c>
      <c r="I788" s="6">
        <f>IF(OR(B788&amp;""="",C788&amp;""=""),"",IF(COUNTIFS('الطلاب'!$A$6:$A$505,B788&amp;"",'الطلاب'!$D$6:$D$505,C788&amp;"")=0,"الطالب غير مسجل في المجموعة",""))</f>
        <v/>
      </c>
    </row>
    <row r="789">
      <c r="A789" s="13" t="n"/>
      <c r="B789" s="5" t="n"/>
      <c r="C789" s="5" t="n"/>
      <c r="D789" s="23" t="n"/>
      <c r="E789" s="18" t="n"/>
      <c r="F789" s="5" t="n"/>
      <c r="G789" s="5" t="n"/>
      <c r="H789" s="6">
        <f>IF(B789&amp;""="","",IFERROR(INDEX('الطلاب'!$B$6:$B$505,MATCH(B789&amp;"",'الطلاب'!$A$6:$A$505,0))&amp;"","كود غير موجود"))</f>
        <v/>
      </c>
      <c r="I789" s="6">
        <f>IF(OR(B789&amp;""="",C789&amp;""=""),"",IF(COUNTIFS('الطلاب'!$A$6:$A$505,B789&amp;"",'الطلاب'!$D$6:$D$505,C789&amp;"")=0,"الطالب غير مسجل في المجموعة",""))</f>
        <v/>
      </c>
    </row>
    <row r="790">
      <c r="A790" s="13" t="n"/>
      <c r="B790" s="5" t="n"/>
      <c r="C790" s="5" t="n"/>
      <c r="D790" s="23" t="n"/>
      <c r="E790" s="18" t="n"/>
      <c r="F790" s="5" t="n"/>
      <c r="G790" s="5" t="n"/>
      <c r="H790" s="6">
        <f>IF(B790&amp;""="","",IFERROR(INDEX('الطلاب'!$B$6:$B$505,MATCH(B790&amp;"",'الطلاب'!$A$6:$A$505,0))&amp;"","كود غير موجود"))</f>
        <v/>
      </c>
      <c r="I790" s="6">
        <f>IF(OR(B790&amp;""="",C790&amp;""=""),"",IF(COUNTIFS('الطلاب'!$A$6:$A$505,B790&amp;"",'الطلاب'!$D$6:$D$505,C790&amp;"")=0,"الطالب غير مسجل في المجموعة",""))</f>
        <v/>
      </c>
    </row>
    <row r="791">
      <c r="A791" s="13" t="n"/>
      <c r="B791" s="5" t="n"/>
      <c r="C791" s="5" t="n"/>
      <c r="D791" s="23" t="n"/>
      <c r="E791" s="18" t="n"/>
      <c r="F791" s="5" t="n"/>
      <c r="G791" s="5" t="n"/>
      <c r="H791" s="6">
        <f>IF(B791&amp;""="","",IFERROR(INDEX('الطلاب'!$B$6:$B$505,MATCH(B791&amp;"",'الطلاب'!$A$6:$A$505,0))&amp;"","كود غير موجود"))</f>
        <v/>
      </c>
      <c r="I791" s="6">
        <f>IF(OR(B791&amp;""="",C791&amp;""=""),"",IF(COUNTIFS('الطلاب'!$A$6:$A$505,B791&amp;"",'الطلاب'!$D$6:$D$505,C791&amp;"")=0,"الطالب غير مسجل في المجموعة",""))</f>
        <v/>
      </c>
    </row>
    <row r="792">
      <c r="A792" s="13" t="n"/>
      <c r="B792" s="5" t="n"/>
      <c r="C792" s="5" t="n"/>
      <c r="D792" s="23" t="n"/>
      <c r="E792" s="18" t="n"/>
      <c r="F792" s="5" t="n"/>
      <c r="G792" s="5" t="n"/>
      <c r="H792" s="6">
        <f>IF(B792&amp;""="","",IFERROR(INDEX('الطلاب'!$B$6:$B$505,MATCH(B792&amp;"",'الطلاب'!$A$6:$A$505,0))&amp;"","كود غير موجود"))</f>
        <v/>
      </c>
      <c r="I792" s="6">
        <f>IF(OR(B792&amp;""="",C792&amp;""=""),"",IF(COUNTIFS('الطلاب'!$A$6:$A$505,B792&amp;"",'الطلاب'!$D$6:$D$505,C792&amp;"")=0,"الطالب غير مسجل في المجموعة",""))</f>
        <v/>
      </c>
    </row>
    <row r="793">
      <c r="A793" s="13" t="n"/>
      <c r="B793" s="5" t="n"/>
      <c r="C793" s="5" t="n"/>
      <c r="D793" s="23" t="n"/>
      <c r="E793" s="18" t="n"/>
      <c r="F793" s="5" t="n"/>
      <c r="G793" s="5" t="n"/>
      <c r="H793" s="6">
        <f>IF(B793&amp;""="","",IFERROR(INDEX('الطلاب'!$B$6:$B$505,MATCH(B793&amp;"",'الطلاب'!$A$6:$A$505,0))&amp;"","كود غير موجود"))</f>
        <v/>
      </c>
      <c r="I793" s="6">
        <f>IF(OR(B793&amp;""="",C793&amp;""=""),"",IF(COUNTIFS('الطلاب'!$A$6:$A$505,B793&amp;"",'الطلاب'!$D$6:$D$505,C793&amp;"")=0,"الطالب غير مسجل في المجموعة",""))</f>
        <v/>
      </c>
    </row>
    <row r="794">
      <c r="A794" s="13" t="n"/>
      <c r="B794" s="5" t="n"/>
      <c r="C794" s="5" t="n"/>
      <c r="D794" s="23" t="n"/>
      <c r="E794" s="18" t="n"/>
      <c r="F794" s="5" t="n"/>
      <c r="G794" s="5" t="n"/>
      <c r="H794" s="6">
        <f>IF(B794&amp;""="","",IFERROR(INDEX('الطلاب'!$B$6:$B$505,MATCH(B794&amp;"",'الطلاب'!$A$6:$A$505,0))&amp;"","كود غير موجود"))</f>
        <v/>
      </c>
      <c r="I794" s="6">
        <f>IF(OR(B794&amp;""="",C794&amp;""=""),"",IF(COUNTIFS('الطلاب'!$A$6:$A$505,B794&amp;"",'الطلاب'!$D$6:$D$505,C794&amp;"")=0,"الطالب غير مسجل في المجموعة",""))</f>
        <v/>
      </c>
    </row>
    <row r="795">
      <c r="A795" s="13" t="n"/>
      <c r="B795" s="5" t="n"/>
      <c r="C795" s="5" t="n"/>
      <c r="D795" s="23" t="n"/>
      <c r="E795" s="18" t="n"/>
      <c r="F795" s="5" t="n"/>
      <c r="G795" s="5" t="n"/>
      <c r="H795" s="6">
        <f>IF(B795&amp;""="","",IFERROR(INDEX('الطلاب'!$B$6:$B$505,MATCH(B795&amp;"",'الطلاب'!$A$6:$A$505,0))&amp;"","كود غير موجود"))</f>
        <v/>
      </c>
      <c r="I795" s="6">
        <f>IF(OR(B795&amp;""="",C795&amp;""=""),"",IF(COUNTIFS('الطلاب'!$A$6:$A$505,B795&amp;"",'الطلاب'!$D$6:$D$505,C795&amp;"")=0,"الطالب غير مسجل في المجموعة",""))</f>
        <v/>
      </c>
    </row>
    <row r="796">
      <c r="A796" s="13" t="n"/>
      <c r="B796" s="5" t="n"/>
      <c r="C796" s="5" t="n"/>
      <c r="D796" s="23" t="n"/>
      <c r="E796" s="18" t="n"/>
      <c r="F796" s="5" t="n"/>
      <c r="G796" s="5" t="n"/>
      <c r="H796" s="6">
        <f>IF(B796&amp;""="","",IFERROR(INDEX('الطلاب'!$B$6:$B$505,MATCH(B796&amp;"",'الطلاب'!$A$6:$A$505,0))&amp;"","كود غير موجود"))</f>
        <v/>
      </c>
      <c r="I796" s="6">
        <f>IF(OR(B796&amp;""="",C796&amp;""=""),"",IF(COUNTIFS('الطلاب'!$A$6:$A$505,B796&amp;"",'الطلاب'!$D$6:$D$505,C796&amp;"")=0,"الطالب غير مسجل في المجموعة",""))</f>
        <v/>
      </c>
    </row>
    <row r="797">
      <c r="A797" s="13" t="n"/>
      <c r="B797" s="5" t="n"/>
      <c r="C797" s="5" t="n"/>
      <c r="D797" s="23" t="n"/>
      <c r="E797" s="18" t="n"/>
      <c r="F797" s="5" t="n"/>
      <c r="G797" s="5" t="n"/>
      <c r="H797" s="6">
        <f>IF(B797&amp;""="","",IFERROR(INDEX('الطلاب'!$B$6:$B$505,MATCH(B797&amp;"",'الطلاب'!$A$6:$A$505,0))&amp;"","كود غير موجود"))</f>
        <v/>
      </c>
      <c r="I797" s="6">
        <f>IF(OR(B797&amp;""="",C797&amp;""=""),"",IF(COUNTIFS('الطلاب'!$A$6:$A$505,B797&amp;"",'الطلاب'!$D$6:$D$505,C797&amp;"")=0,"الطالب غير مسجل في المجموعة",""))</f>
        <v/>
      </c>
    </row>
    <row r="798">
      <c r="A798" s="13" t="n"/>
      <c r="B798" s="5" t="n"/>
      <c r="C798" s="5" t="n"/>
      <c r="D798" s="23" t="n"/>
      <c r="E798" s="18" t="n"/>
      <c r="F798" s="5" t="n"/>
      <c r="G798" s="5" t="n"/>
      <c r="H798" s="6">
        <f>IF(B798&amp;""="","",IFERROR(INDEX('الطلاب'!$B$6:$B$505,MATCH(B798&amp;"",'الطلاب'!$A$6:$A$505,0))&amp;"","كود غير موجود"))</f>
        <v/>
      </c>
      <c r="I798" s="6">
        <f>IF(OR(B798&amp;""="",C798&amp;""=""),"",IF(COUNTIFS('الطلاب'!$A$6:$A$505,B798&amp;"",'الطلاب'!$D$6:$D$505,C798&amp;"")=0,"الطالب غير مسجل في المجموعة",""))</f>
        <v/>
      </c>
    </row>
    <row r="799">
      <c r="A799" s="13" t="n"/>
      <c r="B799" s="5" t="n"/>
      <c r="C799" s="5" t="n"/>
      <c r="D799" s="23" t="n"/>
      <c r="E799" s="18" t="n"/>
      <c r="F799" s="5" t="n"/>
      <c r="G799" s="5" t="n"/>
      <c r="H799" s="6">
        <f>IF(B799&amp;""="","",IFERROR(INDEX('الطلاب'!$B$6:$B$505,MATCH(B799&amp;"",'الطلاب'!$A$6:$A$505,0))&amp;"","كود غير موجود"))</f>
        <v/>
      </c>
      <c r="I799" s="6">
        <f>IF(OR(B799&amp;""="",C799&amp;""=""),"",IF(COUNTIFS('الطلاب'!$A$6:$A$505,B799&amp;"",'الطلاب'!$D$6:$D$505,C799&amp;"")=0,"الطالب غير مسجل في المجموعة",""))</f>
        <v/>
      </c>
    </row>
    <row r="800">
      <c r="A800" s="13" t="n"/>
      <c r="B800" s="5" t="n"/>
      <c r="C800" s="5" t="n"/>
      <c r="D800" s="23" t="n"/>
      <c r="E800" s="18" t="n"/>
      <c r="F800" s="5" t="n"/>
      <c r="G800" s="5" t="n"/>
      <c r="H800" s="6">
        <f>IF(B800&amp;""="","",IFERROR(INDEX('الطلاب'!$B$6:$B$505,MATCH(B800&amp;"",'الطلاب'!$A$6:$A$505,0))&amp;"","كود غير موجود"))</f>
        <v/>
      </c>
      <c r="I800" s="6">
        <f>IF(OR(B800&amp;""="",C800&amp;""=""),"",IF(COUNTIFS('الطلاب'!$A$6:$A$505,B800&amp;"",'الطلاب'!$D$6:$D$505,C800&amp;"")=0,"الطالب غير مسجل في المجموعة",""))</f>
        <v/>
      </c>
    </row>
    <row r="801">
      <c r="A801" s="13" t="n"/>
      <c r="B801" s="5" t="n"/>
      <c r="C801" s="5" t="n"/>
      <c r="D801" s="23" t="n"/>
      <c r="E801" s="18" t="n"/>
      <c r="F801" s="5" t="n"/>
      <c r="G801" s="5" t="n"/>
      <c r="H801" s="6">
        <f>IF(B801&amp;""="","",IFERROR(INDEX('الطلاب'!$B$6:$B$505,MATCH(B801&amp;"",'الطلاب'!$A$6:$A$505,0))&amp;"","كود غير موجود"))</f>
        <v/>
      </c>
      <c r="I801" s="6">
        <f>IF(OR(B801&amp;""="",C801&amp;""=""),"",IF(COUNTIFS('الطلاب'!$A$6:$A$505,B801&amp;"",'الطلاب'!$D$6:$D$505,C801&amp;"")=0,"الطالب غير مسجل في المجموعة",""))</f>
        <v/>
      </c>
    </row>
    <row r="802">
      <c r="A802" s="13" t="n"/>
      <c r="B802" s="5" t="n"/>
      <c r="C802" s="5" t="n"/>
      <c r="D802" s="23" t="n"/>
      <c r="E802" s="18" t="n"/>
      <c r="F802" s="5" t="n"/>
      <c r="G802" s="5" t="n"/>
      <c r="H802" s="6">
        <f>IF(B802&amp;""="","",IFERROR(INDEX('الطلاب'!$B$6:$B$505,MATCH(B802&amp;"",'الطلاب'!$A$6:$A$505,0))&amp;"","كود غير موجود"))</f>
        <v/>
      </c>
      <c r="I802" s="6">
        <f>IF(OR(B802&amp;""="",C802&amp;""=""),"",IF(COUNTIFS('الطلاب'!$A$6:$A$505,B802&amp;"",'الطلاب'!$D$6:$D$505,C802&amp;"")=0,"الطالب غير مسجل في المجموعة",""))</f>
        <v/>
      </c>
    </row>
    <row r="803">
      <c r="A803" s="13" t="n"/>
      <c r="B803" s="5" t="n"/>
      <c r="C803" s="5" t="n"/>
      <c r="D803" s="23" t="n"/>
      <c r="E803" s="18" t="n"/>
      <c r="F803" s="5" t="n"/>
      <c r="G803" s="5" t="n"/>
      <c r="H803" s="6">
        <f>IF(B803&amp;""="","",IFERROR(INDEX('الطلاب'!$B$6:$B$505,MATCH(B803&amp;"",'الطلاب'!$A$6:$A$505,0))&amp;"","كود غير موجود"))</f>
        <v/>
      </c>
      <c r="I803" s="6">
        <f>IF(OR(B803&amp;""="",C803&amp;""=""),"",IF(COUNTIFS('الطلاب'!$A$6:$A$505,B803&amp;"",'الطلاب'!$D$6:$D$505,C803&amp;"")=0,"الطالب غير مسجل في المجموعة",""))</f>
        <v/>
      </c>
    </row>
    <row r="804">
      <c r="A804" s="13" t="n"/>
      <c r="B804" s="5" t="n"/>
      <c r="C804" s="5" t="n"/>
      <c r="D804" s="23" t="n"/>
      <c r="E804" s="18" t="n"/>
      <c r="F804" s="5" t="n"/>
      <c r="G804" s="5" t="n"/>
      <c r="H804" s="6">
        <f>IF(B804&amp;""="","",IFERROR(INDEX('الطلاب'!$B$6:$B$505,MATCH(B804&amp;"",'الطلاب'!$A$6:$A$505,0))&amp;"","كود غير موجود"))</f>
        <v/>
      </c>
      <c r="I804" s="6">
        <f>IF(OR(B804&amp;""="",C804&amp;""=""),"",IF(COUNTIFS('الطلاب'!$A$6:$A$505,B804&amp;"",'الطلاب'!$D$6:$D$505,C804&amp;"")=0,"الطالب غير مسجل في المجموعة",""))</f>
        <v/>
      </c>
    </row>
    <row r="805">
      <c r="A805" s="13" t="n"/>
      <c r="B805" s="5" t="n"/>
      <c r="C805" s="5" t="n"/>
      <c r="D805" s="23" t="n"/>
      <c r="E805" s="18" t="n"/>
      <c r="F805" s="5" t="n"/>
      <c r="G805" s="5" t="n"/>
      <c r="H805" s="6">
        <f>IF(B805&amp;""="","",IFERROR(INDEX('الطلاب'!$B$6:$B$505,MATCH(B805&amp;"",'الطلاب'!$A$6:$A$505,0))&amp;"","كود غير موجود"))</f>
        <v/>
      </c>
      <c r="I805" s="6">
        <f>IF(OR(B805&amp;""="",C805&amp;""=""),"",IF(COUNTIFS('الطلاب'!$A$6:$A$505,B805&amp;"",'الطلاب'!$D$6:$D$505,C805&amp;"")=0,"الطالب غير مسجل في المجموعة",""))</f>
        <v/>
      </c>
    </row>
    <row r="806">
      <c r="A806" s="13" t="n"/>
      <c r="B806" s="5" t="n"/>
      <c r="C806" s="5" t="n"/>
      <c r="D806" s="23" t="n"/>
      <c r="E806" s="18" t="n"/>
      <c r="F806" s="5" t="n"/>
      <c r="G806" s="5" t="n"/>
      <c r="H806" s="6">
        <f>IF(B806&amp;""="","",IFERROR(INDEX('الطلاب'!$B$6:$B$505,MATCH(B806&amp;"",'الطلاب'!$A$6:$A$505,0))&amp;"","كود غير موجود"))</f>
        <v/>
      </c>
      <c r="I806" s="6">
        <f>IF(OR(B806&amp;""="",C806&amp;""=""),"",IF(COUNTIFS('الطلاب'!$A$6:$A$505,B806&amp;"",'الطلاب'!$D$6:$D$505,C806&amp;"")=0,"الطالب غير مسجل في المجموعة",""))</f>
        <v/>
      </c>
    </row>
    <row r="807">
      <c r="A807" s="13" t="n"/>
      <c r="B807" s="5" t="n"/>
      <c r="C807" s="5" t="n"/>
      <c r="D807" s="23" t="n"/>
      <c r="E807" s="18" t="n"/>
      <c r="F807" s="5" t="n"/>
      <c r="G807" s="5" t="n"/>
      <c r="H807" s="6">
        <f>IF(B807&amp;""="","",IFERROR(INDEX('الطلاب'!$B$6:$B$505,MATCH(B807&amp;"",'الطلاب'!$A$6:$A$505,0))&amp;"","كود غير موجود"))</f>
        <v/>
      </c>
      <c r="I807" s="6">
        <f>IF(OR(B807&amp;""="",C807&amp;""=""),"",IF(COUNTIFS('الطلاب'!$A$6:$A$505,B807&amp;"",'الطلاب'!$D$6:$D$505,C807&amp;"")=0,"الطالب غير مسجل في المجموعة",""))</f>
        <v/>
      </c>
    </row>
    <row r="808">
      <c r="A808" s="13" t="n"/>
      <c r="B808" s="5" t="n"/>
      <c r="C808" s="5" t="n"/>
      <c r="D808" s="23" t="n"/>
      <c r="E808" s="18" t="n"/>
      <c r="F808" s="5" t="n"/>
      <c r="G808" s="5" t="n"/>
      <c r="H808" s="6">
        <f>IF(B808&amp;""="","",IFERROR(INDEX('الطلاب'!$B$6:$B$505,MATCH(B808&amp;"",'الطلاب'!$A$6:$A$505,0))&amp;"","كود غير موجود"))</f>
        <v/>
      </c>
      <c r="I808" s="6">
        <f>IF(OR(B808&amp;""="",C808&amp;""=""),"",IF(COUNTIFS('الطلاب'!$A$6:$A$505,B808&amp;"",'الطلاب'!$D$6:$D$505,C808&amp;"")=0,"الطالب غير مسجل في المجموعة",""))</f>
        <v/>
      </c>
    </row>
    <row r="809">
      <c r="A809" s="13" t="n"/>
      <c r="B809" s="5" t="n"/>
      <c r="C809" s="5" t="n"/>
      <c r="D809" s="23" t="n"/>
      <c r="E809" s="18" t="n"/>
      <c r="F809" s="5" t="n"/>
      <c r="G809" s="5" t="n"/>
      <c r="H809" s="6">
        <f>IF(B809&amp;""="","",IFERROR(INDEX('الطلاب'!$B$6:$B$505,MATCH(B809&amp;"",'الطلاب'!$A$6:$A$505,0))&amp;"","كود غير موجود"))</f>
        <v/>
      </c>
      <c r="I809" s="6">
        <f>IF(OR(B809&amp;""="",C809&amp;""=""),"",IF(COUNTIFS('الطلاب'!$A$6:$A$505,B809&amp;"",'الطلاب'!$D$6:$D$505,C809&amp;"")=0,"الطالب غير مسجل في المجموعة",""))</f>
        <v/>
      </c>
    </row>
    <row r="810">
      <c r="A810" s="13" t="n"/>
      <c r="B810" s="5" t="n"/>
      <c r="C810" s="5" t="n"/>
      <c r="D810" s="23" t="n"/>
      <c r="E810" s="18" t="n"/>
      <c r="F810" s="5" t="n"/>
      <c r="G810" s="5" t="n"/>
      <c r="H810" s="6">
        <f>IF(B810&amp;""="","",IFERROR(INDEX('الطلاب'!$B$6:$B$505,MATCH(B810&amp;"",'الطلاب'!$A$6:$A$505,0))&amp;"","كود غير موجود"))</f>
        <v/>
      </c>
      <c r="I810" s="6">
        <f>IF(OR(B810&amp;""="",C810&amp;""=""),"",IF(COUNTIFS('الطلاب'!$A$6:$A$505,B810&amp;"",'الطلاب'!$D$6:$D$505,C810&amp;"")=0,"الطالب غير مسجل في المجموعة",""))</f>
        <v/>
      </c>
    </row>
    <row r="811">
      <c r="A811" s="13" t="n"/>
      <c r="B811" s="5" t="n"/>
      <c r="C811" s="5" t="n"/>
      <c r="D811" s="23" t="n"/>
      <c r="E811" s="18" t="n"/>
      <c r="F811" s="5" t="n"/>
      <c r="G811" s="5" t="n"/>
      <c r="H811" s="6">
        <f>IF(B811&amp;""="","",IFERROR(INDEX('الطلاب'!$B$6:$B$505,MATCH(B811&amp;"",'الطلاب'!$A$6:$A$505,0))&amp;"","كود غير موجود"))</f>
        <v/>
      </c>
      <c r="I811" s="6">
        <f>IF(OR(B811&amp;""="",C811&amp;""=""),"",IF(COUNTIFS('الطلاب'!$A$6:$A$505,B811&amp;"",'الطلاب'!$D$6:$D$505,C811&amp;"")=0,"الطالب غير مسجل في المجموعة",""))</f>
        <v/>
      </c>
    </row>
    <row r="812">
      <c r="A812" s="13" t="n"/>
      <c r="B812" s="5" t="n"/>
      <c r="C812" s="5" t="n"/>
      <c r="D812" s="23" t="n"/>
      <c r="E812" s="18" t="n"/>
      <c r="F812" s="5" t="n"/>
      <c r="G812" s="5" t="n"/>
      <c r="H812" s="6">
        <f>IF(B812&amp;""="","",IFERROR(INDEX('الطلاب'!$B$6:$B$505,MATCH(B812&amp;"",'الطلاب'!$A$6:$A$505,0))&amp;"","كود غير موجود"))</f>
        <v/>
      </c>
      <c r="I812" s="6">
        <f>IF(OR(B812&amp;""="",C812&amp;""=""),"",IF(COUNTIFS('الطلاب'!$A$6:$A$505,B812&amp;"",'الطلاب'!$D$6:$D$505,C812&amp;"")=0,"الطالب غير مسجل في المجموعة",""))</f>
        <v/>
      </c>
    </row>
    <row r="813">
      <c r="A813" s="13" t="n"/>
      <c r="B813" s="5" t="n"/>
      <c r="C813" s="5" t="n"/>
      <c r="D813" s="23" t="n"/>
      <c r="E813" s="18" t="n"/>
      <c r="F813" s="5" t="n"/>
      <c r="G813" s="5" t="n"/>
      <c r="H813" s="6">
        <f>IF(B813&amp;""="","",IFERROR(INDEX('الطلاب'!$B$6:$B$505,MATCH(B813&amp;"",'الطلاب'!$A$6:$A$505,0))&amp;"","كود غير موجود"))</f>
        <v/>
      </c>
      <c r="I813" s="6">
        <f>IF(OR(B813&amp;""="",C813&amp;""=""),"",IF(COUNTIFS('الطلاب'!$A$6:$A$505,B813&amp;"",'الطلاب'!$D$6:$D$505,C813&amp;"")=0,"الطالب غير مسجل في المجموعة",""))</f>
        <v/>
      </c>
    </row>
    <row r="814">
      <c r="A814" s="13" t="n"/>
      <c r="B814" s="5" t="n"/>
      <c r="C814" s="5" t="n"/>
      <c r="D814" s="23" t="n"/>
      <c r="E814" s="18" t="n"/>
      <c r="F814" s="5" t="n"/>
      <c r="G814" s="5" t="n"/>
      <c r="H814" s="6">
        <f>IF(B814&amp;""="","",IFERROR(INDEX('الطلاب'!$B$6:$B$505,MATCH(B814&amp;"",'الطلاب'!$A$6:$A$505,0))&amp;"","كود غير موجود"))</f>
        <v/>
      </c>
      <c r="I814" s="6">
        <f>IF(OR(B814&amp;""="",C814&amp;""=""),"",IF(COUNTIFS('الطلاب'!$A$6:$A$505,B814&amp;"",'الطلاب'!$D$6:$D$505,C814&amp;"")=0,"الطالب غير مسجل في المجموعة",""))</f>
        <v/>
      </c>
    </row>
    <row r="815">
      <c r="A815" s="13" t="n"/>
      <c r="B815" s="5" t="n"/>
      <c r="C815" s="5" t="n"/>
      <c r="D815" s="23" t="n"/>
      <c r="E815" s="18" t="n"/>
      <c r="F815" s="5" t="n"/>
      <c r="G815" s="5" t="n"/>
      <c r="H815" s="6">
        <f>IF(B815&amp;""="","",IFERROR(INDEX('الطلاب'!$B$6:$B$505,MATCH(B815&amp;"",'الطلاب'!$A$6:$A$505,0))&amp;"","كود غير موجود"))</f>
        <v/>
      </c>
      <c r="I815" s="6">
        <f>IF(OR(B815&amp;""="",C815&amp;""=""),"",IF(COUNTIFS('الطلاب'!$A$6:$A$505,B815&amp;"",'الطلاب'!$D$6:$D$505,C815&amp;"")=0,"الطالب غير مسجل في المجموعة",""))</f>
        <v/>
      </c>
    </row>
    <row r="816">
      <c r="A816" s="13" t="n"/>
      <c r="B816" s="5" t="n"/>
      <c r="C816" s="5" t="n"/>
      <c r="D816" s="23" t="n"/>
      <c r="E816" s="18" t="n"/>
      <c r="F816" s="5" t="n"/>
      <c r="G816" s="5" t="n"/>
      <c r="H816" s="6">
        <f>IF(B816&amp;""="","",IFERROR(INDEX('الطلاب'!$B$6:$B$505,MATCH(B816&amp;"",'الطلاب'!$A$6:$A$505,0))&amp;"","كود غير موجود"))</f>
        <v/>
      </c>
      <c r="I816" s="6">
        <f>IF(OR(B816&amp;""="",C816&amp;""=""),"",IF(COUNTIFS('الطلاب'!$A$6:$A$505,B816&amp;"",'الطلاب'!$D$6:$D$505,C816&amp;"")=0,"الطالب غير مسجل في المجموعة",""))</f>
        <v/>
      </c>
    </row>
    <row r="817">
      <c r="A817" s="13" t="n"/>
      <c r="B817" s="5" t="n"/>
      <c r="C817" s="5" t="n"/>
      <c r="D817" s="23" t="n"/>
      <c r="E817" s="18" t="n"/>
      <c r="F817" s="5" t="n"/>
      <c r="G817" s="5" t="n"/>
      <c r="H817" s="6">
        <f>IF(B817&amp;""="","",IFERROR(INDEX('الطلاب'!$B$6:$B$505,MATCH(B817&amp;"",'الطلاب'!$A$6:$A$505,0))&amp;"","كود غير موجود"))</f>
        <v/>
      </c>
      <c r="I817" s="6">
        <f>IF(OR(B817&amp;""="",C817&amp;""=""),"",IF(COUNTIFS('الطلاب'!$A$6:$A$505,B817&amp;"",'الطلاب'!$D$6:$D$505,C817&amp;"")=0,"الطالب غير مسجل في المجموعة",""))</f>
        <v/>
      </c>
    </row>
    <row r="818">
      <c r="A818" s="13" t="n"/>
      <c r="B818" s="5" t="n"/>
      <c r="C818" s="5" t="n"/>
      <c r="D818" s="23" t="n"/>
      <c r="E818" s="18" t="n"/>
      <c r="F818" s="5" t="n"/>
      <c r="G818" s="5" t="n"/>
      <c r="H818" s="6">
        <f>IF(B818&amp;""="","",IFERROR(INDEX('الطلاب'!$B$6:$B$505,MATCH(B818&amp;"",'الطلاب'!$A$6:$A$505,0))&amp;"","كود غير موجود"))</f>
        <v/>
      </c>
      <c r="I818" s="6">
        <f>IF(OR(B818&amp;""="",C818&amp;""=""),"",IF(COUNTIFS('الطلاب'!$A$6:$A$505,B818&amp;"",'الطلاب'!$D$6:$D$505,C818&amp;"")=0,"الطالب غير مسجل في المجموعة",""))</f>
        <v/>
      </c>
    </row>
    <row r="819">
      <c r="A819" s="13" t="n"/>
      <c r="B819" s="5" t="n"/>
      <c r="C819" s="5" t="n"/>
      <c r="D819" s="23" t="n"/>
      <c r="E819" s="18" t="n"/>
      <c r="F819" s="5" t="n"/>
      <c r="G819" s="5" t="n"/>
      <c r="H819" s="6">
        <f>IF(B819&amp;""="","",IFERROR(INDEX('الطلاب'!$B$6:$B$505,MATCH(B819&amp;"",'الطلاب'!$A$6:$A$505,0))&amp;"","كود غير موجود"))</f>
        <v/>
      </c>
      <c r="I819" s="6">
        <f>IF(OR(B819&amp;""="",C819&amp;""=""),"",IF(COUNTIFS('الطلاب'!$A$6:$A$505,B819&amp;"",'الطلاب'!$D$6:$D$505,C819&amp;"")=0,"الطالب غير مسجل في المجموعة",""))</f>
        <v/>
      </c>
    </row>
    <row r="820">
      <c r="A820" s="13" t="n"/>
      <c r="B820" s="5" t="n"/>
      <c r="C820" s="5" t="n"/>
      <c r="D820" s="23" t="n"/>
      <c r="E820" s="18" t="n"/>
      <c r="F820" s="5" t="n"/>
      <c r="G820" s="5" t="n"/>
      <c r="H820" s="6">
        <f>IF(B820&amp;""="","",IFERROR(INDEX('الطلاب'!$B$6:$B$505,MATCH(B820&amp;"",'الطلاب'!$A$6:$A$505,0))&amp;"","كود غير موجود"))</f>
        <v/>
      </c>
      <c r="I820" s="6">
        <f>IF(OR(B820&amp;""="",C820&amp;""=""),"",IF(COUNTIFS('الطلاب'!$A$6:$A$505,B820&amp;"",'الطلاب'!$D$6:$D$505,C820&amp;"")=0,"الطالب غير مسجل في المجموعة",""))</f>
        <v/>
      </c>
    </row>
    <row r="821">
      <c r="A821" s="13" t="n"/>
      <c r="B821" s="5" t="n"/>
      <c r="C821" s="5" t="n"/>
      <c r="D821" s="23" t="n"/>
      <c r="E821" s="18" t="n"/>
      <c r="F821" s="5" t="n"/>
      <c r="G821" s="5" t="n"/>
      <c r="H821" s="6">
        <f>IF(B821&amp;""="","",IFERROR(INDEX('الطلاب'!$B$6:$B$505,MATCH(B821&amp;"",'الطلاب'!$A$6:$A$505,0))&amp;"","كود غير موجود"))</f>
        <v/>
      </c>
      <c r="I821" s="6">
        <f>IF(OR(B821&amp;""="",C821&amp;""=""),"",IF(COUNTIFS('الطلاب'!$A$6:$A$505,B821&amp;"",'الطلاب'!$D$6:$D$505,C821&amp;"")=0,"الطالب غير مسجل في المجموعة",""))</f>
        <v/>
      </c>
    </row>
    <row r="822">
      <c r="A822" s="13" t="n"/>
      <c r="B822" s="5" t="n"/>
      <c r="C822" s="5" t="n"/>
      <c r="D822" s="23" t="n"/>
      <c r="E822" s="18" t="n"/>
      <c r="F822" s="5" t="n"/>
      <c r="G822" s="5" t="n"/>
      <c r="H822" s="6">
        <f>IF(B822&amp;""="","",IFERROR(INDEX('الطلاب'!$B$6:$B$505,MATCH(B822&amp;"",'الطلاب'!$A$6:$A$505,0))&amp;"","كود غير موجود"))</f>
        <v/>
      </c>
      <c r="I822" s="6">
        <f>IF(OR(B822&amp;""="",C822&amp;""=""),"",IF(COUNTIFS('الطلاب'!$A$6:$A$505,B822&amp;"",'الطلاب'!$D$6:$D$505,C822&amp;"")=0,"الطالب غير مسجل في المجموعة",""))</f>
        <v/>
      </c>
    </row>
    <row r="823">
      <c r="A823" s="13" t="n"/>
      <c r="B823" s="5" t="n"/>
      <c r="C823" s="5" t="n"/>
      <c r="D823" s="23" t="n"/>
      <c r="E823" s="18" t="n"/>
      <c r="F823" s="5" t="n"/>
      <c r="G823" s="5" t="n"/>
      <c r="H823" s="6">
        <f>IF(B823&amp;""="","",IFERROR(INDEX('الطلاب'!$B$6:$B$505,MATCH(B823&amp;"",'الطلاب'!$A$6:$A$505,0))&amp;"","كود غير موجود"))</f>
        <v/>
      </c>
      <c r="I823" s="6">
        <f>IF(OR(B823&amp;""="",C823&amp;""=""),"",IF(COUNTIFS('الطلاب'!$A$6:$A$505,B823&amp;"",'الطلاب'!$D$6:$D$505,C823&amp;"")=0,"الطالب غير مسجل في المجموعة",""))</f>
        <v/>
      </c>
    </row>
    <row r="824">
      <c r="A824" s="13" t="n"/>
      <c r="B824" s="5" t="n"/>
      <c r="C824" s="5" t="n"/>
      <c r="D824" s="23" t="n"/>
      <c r="E824" s="18" t="n"/>
      <c r="F824" s="5" t="n"/>
      <c r="G824" s="5" t="n"/>
      <c r="H824" s="6">
        <f>IF(B824&amp;""="","",IFERROR(INDEX('الطلاب'!$B$6:$B$505,MATCH(B824&amp;"",'الطلاب'!$A$6:$A$505,0))&amp;"","كود غير موجود"))</f>
        <v/>
      </c>
      <c r="I824" s="6">
        <f>IF(OR(B824&amp;""="",C824&amp;""=""),"",IF(COUNTIFS('الطلاب'!$A$6:$A$505,B824&amp;"",'الطلاب'!$D$6:$D$505,C824&amp;"")=0,"الطالب غير مسجل في المجموعة",""))</f>
        <v/>
      </c>
    </row>
    <row r="825">
      <c r="A825" s="13" t="n"/>
      <c r="B825" s="5" t="n"/>
      <c r="C825" s="5" t="n"/>
      <c r="D825" s="23" t="n"/>
      <c r="E825" s="18" t="n"/>
      <c r="F825" s="5" t="n"/>
      <c r="G825" s="5" t="n"/>
      <c r="H825" s="6">
        <f>IF(B825&amp;""="","",IFERROR(INDEX('الطلاب'!$B$6:$B$505,MATCH(B825&amp;"",'الطلاب'!$A$6:$A$505,0))&amp;"","كود غير موجود"))</f>
        <v/>
      </c>
      <c r="I825" s="6">
        <f>IF(OR(B825&amp;""="",C825&amp;""=""),"",IF(COUNTIFS('الطلاب'!$A$6:$A$505,B825&amp;"",'الطلاب'!$D$6:$D$505,C825&amp;"")=0,"الطالب غير مسجل في المجموعة",""))</f>
        <v/>
      </c>
    </row>
    <row r="826">
      <c r="A826" s="13" t="n"/>
      <c r="B826" s="5" t="n"/>
      <c r="C826" s="5" t="n"/>
      <c r="D826" s="23" t="n"/>
      <c r="E826" s="18" t="n"/>
      <c r="F826" s="5" t="n"/>
      <c r="G826" s="5" t="n"/>
      <c r="H826" s="6">
        <f>IF(B826&amp;""="","",IFERROR(INDEX('الطلاب'!$B$6:$B$505,MATCH(B826&amp;"",'الطلاب'!$A$6:$A$505,0))&amp;"","كود غير موجود"))</f>
        <v/>
      </c>
      <c r="I826" s="6">
        <f>IF(OR(B826&amp;""="",C826&amp;""=""),"",IF(COUNTIFS('الطلاب'!$A$6:$A$505,B826&amp;"",'الطلاب'!$D$6:$D$505,C826&amp;"")=0,"الطالب غير مسجل في المجموعة",""))</f>
        <v/>
      </c>
    </row>
    <row r="827">
      <c r="A827" s="13" t="n"/>
      <c r="B827" s="5" t="n"/>
      <c r="C827" s="5" t="n"/>
      <c r="D827" s="23" t="n"/>
      <c r="E827" s="18" t="n"/>
      <c r="F827" s="5" t="n"/>
      <c r="G827" s="5" t="n"/>
      <c r="H827" s="6">
        <f>IF(B827&amp;""="","",IFERROR(INDEX('الطلاب'!$B$6:$B$505,MATCH(B827&amp;"",'الطلاب'!$A$6:$A$505,0))&amp;"","كود غير موجود"))</f>
        <v/>
      </c>
      <c r="I827" s="6">
        <f>IF(OR(B827&amp;""="",C827&amp;""=""),"",IF(COUNTIFS('الطلاب'!$A$6:$A$505,B827&amp;"",'الطلاب'!$D$6:$D$505,C827&amp;"")=0,"الطالب غير مسجل في المجموعة",""))</f>
        <v/>
      </c>
    </row>
    <row r="828">
      <c r="A828" s="13" t="n"/>
      <c r="B828" s="5" t="n"/>
      <c r="C828" s="5" t="n"/>
      <c r="D828" s="23" t="n"/>
      <c r="E828" s="18" t="n"/>
      <c r="F828" s="5" t="n"/>
      <c r="G828" s="5" t="n"/>
      <c r="H828" s="6">
        <f>IF(B828&amp;""="","",IFERROR(INDEX('الطلاب'!$B$6:$B$505,MATCH(B828&amp;"",'الطلاب'!$A$6:$A$505,0))&amp;"","كود غير موجود"))</f>
        <v/>
      </c>
      <c r="I828" s="6">
        <f>IF(OR(B828&amp;""="",C828&amp;""=""),"",IF(COUNTIFS('الطلاب'!$A$6:$A$505,B828&amp;"",'الطلاب'!$D$6:$D$505,C828&amp;"")=0,"الطالب غير مسجل في المجموعة",""))</f>
        <v/>
      </c>
    </row>
    <row r="829">
      <c r="A829" s="13" t="n"/>
      <c r="B829" s="5" t="n"/>
      <c r="C829" s="5" t="n"/>
      <c r="D829" s="23" t="n"/>
      <c r="E829" s="18" t="n"/>
      <c r="F829" s="5" t="n"/>
      <c r="G829" s="5" t="n"/>
      <c r="H829" s="6">
        <f>IF(B829&amp;""="","",IFERROR(INDEX('الطلاب'!$B$6:$B$505,MATCH(B829&amp;"",'الطلاب'!$A$6:$A$505,0))&amp;"","كود غير موجود"))</f>
        <v/>
      </c>
      <c r="I829" s="6">
        <f>IF(OR(B829&amp;""="",C829&amp;""=""),"",IF(COUNTIFS('الطلاب'!$A$6:$A$505,B829&amp;"",'الطلاب'!$D$6:$D$505,C829&amp;"")=0,"الطالب غير مسجل في المجموعة",""))</f>
        <v/>
      </c>
    </row>
    <row r="830">
      <c r="A830" s="13" t="n"/>
      <c r="B830" s="5" t="n"/>
      <c r="C830" s="5" t="n"/>
      <c r="D830" s="23" t="n"/>
      <c r="E830" s="18" t="n"/>
      <c r="F830" s="5" t="n"/>
      <c r="G830" s="5" t="n"/>
      <c r="H830" s="6">
        <f>IF(B830&amp;""="","",IFERROR(INDEX('الطلاب'!$B$6:$B$505,MATCH(B830&amp;"",'الطلاب'!$A$6:$A$505,0))&amp;"","كود غير موجود"))</f>
        <v/>
      </c>
      <c r="I830" s="6">
        <f>IF(OR(B830&amp;""="",C830&amp;""=""),"",IF(COUNTIFS('الطلاب'!$A$6:$A$505,B830&amp;"",'الطلاب'!$D$6:$D$505,C830&amp;"")=0,"الطالب غير مسجل في المجموعة",""))</f>
        <v/>
      </c>
    </row>
    <row r="831">
      <c r="A831" s="13" t="n"/>
      <c r="B831" s="5" t="n"/>
      <c r="C831" s="5" t="n"/>
      <c r="D831" s="23" t="n"/>
      <c r="E831" s="18" t="n"/>
      <c r="F831" s="5" t="n"/>
      <c r="G831" s="5" t="n"/>
      <c r="H831" s="6">
        <f>IF(B831&amp;""="","",IFERROR(INDEX('الطلاب'!$B$6:$B$505,MATCH(B831&amp;"",'الطلاب'!$A$6:$A$505,0))&amp;"","كود غير موجود"))</f>
        <v/>
      </c>
      <c r="I831" s="6">
        <f>IF(OR(B831&amp;""="",C831&amp;""=""),"",IF(COUNTIFS('الطلاب'!$A$6:$A$505,B831&amp;"",'الطلاب'!$D$6:$D$505,C831&amp;"")=0,"الطالب غير مسجل في المجموعة",""))</f>
        <v/>
      </c>
    </row>
    <row r="832">
      <c r="A832" s="13" t="n"/>
      <c r="B832" s="5" t="n"/>
      <c r="C832" s="5" t="n"/>
      <c r="D832" s="23" t="n"/>
      <c r="E832" s="18" t="n"/>
      <c r="F832" s="5" t="n"/>
      <c r="G832" s="5" t="n"/>
      <c r="H832" s="6">
        <f>IF(B832&amp;""="","",IFERROR(INDEX('الطلاب'!$B$6:$B$505,MATCH(B832&amp;"",'الطلاب'!$A$6:$A$505,0))&amp;"","كود غير موجود"))</f>
        <v/>
      </c>
      <c r="I832" s="6">
        <f>IF(OR(B832&amp;""="",C832&amp;""=""),"",IF(COUNTIFS('الطلاب'!$A$6:$A$505,B832&amp;"",'الطلاب'!$D$6:$D$505,C832&amp;"")=0,"الطالب غير مسجل في المجموعة",""))</f>
        <v/>
      </c>
    </row>
    <row r="833">
      <c r="A833" s="13" t="n"/>
      <c r="B833" s="5" t="n"/>
      <c r="C833" s="5" t="n"/>
      <c r="D833" s="23" t="n"/>
      <c r="E833" s="18" t="n"/>
      <c r="F833" s="5" t="n"/>
      <c r="G833" s="5" t="n"/>
      <c r="H833" s="6">
        <f>IF(B833&amp;""="","",IFERROR(INDEX('الطلاب'!$B$6:$B$505,MATCH(B833&amp;"",'الطلاب'!$A$6:$A$505,0))&amp;"","كود غير موجود"))</f>
        <v/>
      </c>
      <c r="I833" s="6">
        <f>IF(OR(B833&amp;""="",C833&amp;""=""),"",IF(COUNTIFS('الطلاب'!$A$6:$A$505,B833&amp;"",'الطلاب'!$D$6:$D$505,C833&amp;"")=0,"الطالب غير مسجل في المجموعة",""))</f>
        <v/>
      </c>
    </row>
    <row r="834">
      <c r="A834" s="13" t="n"/>
      <c r="B834" s="5" t="n"/>
      <c r="C834" s="5" t="n"/>
      <c r="D834" s="23" t="n"/>
      <c r="E834" s="18" t="n"/>
      <c r="F834" s="5" t="n"/>
      <c r="G834" s="5" t="n"/>
      <c r="H834" s="6">
        <f>IF(B834&amp;""="","",IFERROR(INDEX('الطلاب'!$B$6:$B$505,MATCH(B834&amp;"",'الطلاب'!$A$6:$A$505,0))&amp;"","كود غير موجود"))</f>
        <v/>
      </c>
      <c r="I834" s="6">
        <f>IF(OR(B834&amp;""="",C834&amp;""=""),"",IF(COUNTIFS('الطلاب'!$A$6:$A$505,B834&amp;"",'الطلاب'!$D$6:$D$505,C834&amp;"")=0,"الطالب غير مسجل في المجموعة",""))</f>
        <v/>
      </c>
    </row>
    <row r="835">
      <c r="A835" s="13" t="n"/>
      <c r="B835" s="5" t="n"/>
      <c r="C835" s="5" t="n"/>
      <c r="D835" s="23" t="n"/>
      <c r="E835" s="18" t="n"/>
      <c r="F835" s="5" t="n"/>
      <c r="G835" s="5" t="n"/>
      <c r="H835" s="6">
        <f>IF(B835&amp;""="","",IFERROR(INDEX('الطلاب'!$B$6:$B$505,MATCH(B835&amp;"",'الطلاب'!$A$6:$A$505,0))&amp;"","كود غير موجود"))</f>
        <v/>
      </c>
      <c r="I835" s="6">
        <f>IF(OR(B835&amp;""="",C835&amp;""=""),"",IF(COUNTIFS('الطلاب'!$A$6:$A$505,B835&amp;"",'الطلاب'!$D$6:$D$505,C835&amp;"")=0,"الطالب غير مسجل في المجموعة",""))</f>
        <v/>
      </c>
    </row>
    <row r="836">
      <c r="A836" s="13" t="n"/>
      <c r="B836" s="5" t="n"/>
      <c r="C836" s="5" t="n"/>
      <c r="D836" s="23" t="n"/>
      <c r="E836" s="18" t="n"/>
      <c r="F836" s="5" t="n"/>
      <c r="G836" s="5" t="n"/>
      <c r="H836" s="6">
        <f>IF(B836&amp;""="","",IFERROR(INDEX('الطلاب'!$B$6:$B$505,MATCH(B836&amp;"",'الطلاب'!$A$6:$A$505,0))&amp;"","كود غير موجود"))</f>
        <v/>
      </c>
      <c r="I836" s="6">
        <f>IF(OR(B836&amp;""="",C836&amp;""=""),"",IF(COUNTIFS('الطلاب'!$A$6:$A$505,B836&amp;"",'الطلاب'!$D$6:$D$505,C836&amp;"")=0,"الطالب غير مسجل في المجموعة",""))</f>
        <v/>
      </c>
    </row>
    <row r="837">
      <c r="A837" s="13" t="n"/>
      <c r="B837" s="5" t="n"/>
      <c r="C837" s="5" t="n"/>
      <c r="D837" s="23" t="n"/>
      <c r="E837" s="18" t="n"/>
      <c r="F837" s="5" t="n"/>
      <c r="G837" s="5" t="n"/>
      <c r="H837" s="6">
        <f>IF(B837&amp;""="","",IFERROR(INDEX('الطلاب'!$B$6:$B$505,MATCH(B837&amp;"",'الطلاب'!$A$6:$A$505,0))&amp;"","كود غير موجود"))</f>
        <v/>
      </c>
      <c r="I837" s="6">
        <f>IF(OR(B837&amp;""="",C837&amp;""=""),"",IF(COUNTIFS('الطلاب'!$A$6:$A$505,B837&amp;"",'الطلاب'!$D$6:$D$505,C837&amp;"")=0,"الطالب غير مسجل في المجموعة",""))</f>
        <v/>
      </c>
    </row>
    <row r="838">
      <c r="A838" s="13" t="n"/>
      <c r="B838" s="5" t="n"/>
      <c r="C838" s="5" t="n"/>
      <c r="D838" s="23" t="n"/>
      <c r="E838" s="18" t="n"/>
      <c r="F838" s="5" t="n"/>
      <c r="G838" s="5" t="n"/>
      <c r="H838" s="6">
        <f>IF(B838&amp;""="","",IFERROR(INDEX('الطلاب'!$B$6:$B$505,MATCH(B838&amp;"",'الطلاب'!$A$6:$A$505,0))&amp;"","كود غير موجود"))</f>
        <v/>
      </c>
      <c r="I838" s="6">
        <f>IF(OR(B838&amp;""="",C838&amp;""=""),"",IF(COUNTIFS('الطلاب'!$A$6:$A$505,B838&amp;"",'الطلاب'!$D$6:$D$505,C838&amp;"")=0,"الطالب غير مسجل في المجموعة",""))</f>
        <v/>
      </c>
    </row>
    <row r="839">
      <c r="A839" s="13" t="n"/>
      <c r="B839" s="5" t="n"/>
      <c r="C839" s="5" t="n"/>
      <c r="D839" s="23" t="n"/>
      <c r="E839" s="18" t="n"/>
      <c r="F839" s="5" t="n"/>
      <c r="G839" s="5" t="n"/>
      <c r="H839" s="6">
        <f>IF(B839&amp;""="","",IFERROR(INDEX('الطلاب'!$B$6:$B$505,MATCH(B839&amp;"",'الطلاب'!$A$6:$A$505,0))&amp;"","كود غير موجود"))</f>
        <v/>
      </c>
      <c r="I839" s="6">
        <f>IF(OR(B839&amp;""="",C839&amp;""=""),"",IF(COUNTIFS('الطلاب'!$A$6:$A$505,B839&amp;"",'الطلاب'!$D$6:$D$505,C839&amp;"")=0,"الطالب غير مسجل في المجموعة",""))</f>
        <v/>
      </c>
    </row>
    <row r="840">
      <c r="A840" s="13" t="n"/>
      <c r="B840" s="5" t="n"/>
      <c r="C840" s="5" t="n"/>
      <c r="D840" s="23" t="n"/>
      <c r="E840" s="18" t="n"/>
      <c r="F840" s="5" t="n"/>
      <c r="G840" s="5" t="n"/>
      <c r="H840" s="6">
        <f>IF(B840&amp;""="","",IFERROR(INDEX('الطلاب'!$B$6:$B$505,MATCH(B840&amp;"",'الطلاب'!$A$6:$A$505,0))&amp;"","كود غير موجود"))</f>
        <v/>
      </c>
      <c r="I840" s="6">
        <f>IF(OR(B840&amp;""="",C840&amp;""=""),"",IF(COUNTIFS('الطلاب'!$A$6:$A$505,B840&amp;"",'الطلاب'!$D$6:$D$505,C840&amp;"")=0,"الطالب غير مسجل في المجموعة",""))</f>
        <v/>
      </c>
    </row>
    <row r="841">
      <c r="A841" s="13" t="n"/>
      <c r="B841" s="5" t="n"/>
      <c r="C841" s="5" t="n"/>
      <c r="D841" s="23" t="n"/>
      <c r="E841" s="18" t="n"/>
      <c r="F841" s="5" t="n"/>
      <c r="G841" s="5" t="n"/>
      <c r="H841" s="6">
        <f>IF(B841&amp;""="","",IFERROR(INDEX('الطلاب'!$B$6:$B$505,MATCH(B841&amp;"",'الطلاب'!$A$6:$A$505,0))&amp;"","كود غير موجود"))</f>
        <v/>
      </c>
      <c r="I841" s="6">
        <f>IF(OR(B841&amp;""="",C841&amp;""=""),"",IF(COUNTIFS('الطلاب'!$A$6:$A$505,B841&amp;"",'الطلاب'!$D$6:$D$505,C841&amp;"")=0,"الطالب غير مسجل في المجموعة",""))</f>
        <v/>
      </c>
    </row>
    <row r="842">
      <c r="A842" s="13" t="n"/>
      <c r="B842" s="5" t="n"/>
      <c r="C842" s="5" t="n"/>
      <c r="D842" s="23" t="n"/>
      <c r="E842" s="18" t="n"/>
      <c r="F842" s="5" t="n"/>
      <c r="G842" s="5" t="n"/>
      <c r="H842" s="6">
        <f>IF(B842&amp;""="","",IFERROR(INDEX('الطلاب'!$B$6:$B$505,MATCH(B842&amp;"",'الطلاب'!$A$6:$A$505,0))&amp;"","كود غير موجود"))</f>
        <v/>
      </c>
      <c r="I842" s="6">
        <f>IF(OR(B842&amp;""="",C842&amp;""=""),"",IF(COUNTIFS('الطلاب'!$A$6:$A$505,B842&amp;"",'الطلاب'!$D$6:$D$505,C842&amp;"")=0,"الطالب غير مسجل في المجموعة",""))</f>
        <v/>
      </c>
    </row>
    <row r="843">
      <c r="A843" s="13" t="n"/>
      <c r="B843" s="5" t="n"/>
      <c r="C843" s="5" t="n"/>
      <c r="D843" s="23" t="n"/>
      <c r="E843" s="18" t="n"/>
      <c r="F843" s="5" t="n"/>
      <c r="G843" s="5" t="n"/>
      <c r="H843" s="6">
        <f>IF(B843&amp;""="","",IFERROR(INDEX('الطلاب'!$B$6:$B$505,MATCH(B843&amp;"",'الطلاب'!$A$6:$A$505,0))&amp;"","كود غير موجود"))</f>
        <v/>
      </c>
      <c r="I843" s="6">
        <f>IF(OR(B843&amp;""="",C843&amp;""=""),"",IF(COUNTIFS('الطلاب'!$A$6:$A$505,B843&amp;"",'الطلاب'!$D$6:$D$505,C843&amp;"")=0,"الطالب غير مسجل في المجموعة",""))</f>
        <v/>
      </c>
    </row>
    <row r="844">
      <c r="A844" s="13" t="n"/>
      <c r="B844" s="5" t="n"/>
      <c r="C844" s="5" t="n"/>
      <c r="D844" s="23" t="n"/>
      <c r="E844" s="18" t="n"/>
      <c r="F844" s="5" t="n"/>
      <c r="G844" s="5" t="n"/>
      <c r="H844" s="6">
        <f>IF(B844&amp;""="","",IFERROR(INDEX('الطلاب'!$B$6:$B$505,MATCH(B844&amp;"",'الطلاب'!$A$6:$A$505,0))&amp;"","كود غير موجود"))</f>
        <v/>
      </c>
      <c r="I844" s="6">
        <f>IF(OR(B844&amp;""="",C844&amp;""=""),"",IF(COUNTIFS('الطلاب'!$A$6:$A$505,B844&amp;"",'الطلاب'!$D$6:$D$505,C844&amp;"")=0,"الطالب غير مسجل في المجموعة",""))</f>
        <v/>
      </c>
    </row>
    <row r="845">
      <c r="A845" s="13" t="n"/>
      <c r="B845" s="5" t="n"/>
      <c r="C845" s="5" t="n"/>
      <c r="D845" s="23" t="n"/>
      <c r="E845" s="18" t="n"/>
      <c r="F845" s="5" t="n"/>
      <c r="G845" s="5" t="n"/>
      <c r="H845" s="6">
        <f>IF(B845&amp;""="","",IFERROR(INDEX('الطلاب'!$B$6:$B$505,MATCH(B845&amp;"",'الطلاب'!$A$6:$A$505,0))&amp;"","كود غير موجود"))</f>
        <v/>
      </c>
      <c r="I845" s="6">
        <f>IF(OR(B845&amp;""="",C845&amp;""=""),"",IF(COUNTIFS('الطلاب'!$A$6:$A$505,B845&amp;"",'الطلاب'!$D$6:$D$505,C845&amp;"")=0,"الطالب غير مسجل في المجموعة",""))</f>
        <v/>
      </c>
    </row>
    <row r="846">
      <c r="A846" s="13" t="n"/>
      <c r="B846" s="5" t="n"/>
      <c r="C846" s="5" t="n"/>
      <c r="D846" s="23" t="n"/>
      <c r="E846" s="18" t="n"/>
      <c r="F846" s="5" t="n"/>
      <c r="G846" s="5" t="n"/>
      <c r="H846" s="6">
        <f>IF(B846&amp;""="","",IFERROR(INDEX('الطلاب'!$B$6:$B$505,MATCH(B846&amp;"",'الطلاب'!$A$6:$A$505,0))&amp;"","كود غير موجود"))</f>
        <v/>
      </c>
      <c r="I846" s="6">
        <f>IF(OR(B846&amp;""="",C846&amp;""=""),"",IF(COUNTIFS('الطلاب'!$A$6:$A$505,B846&amp;"",'الطلاب'!$D$6:$D$505,C846&amp;"")=0,"الطالب غير مسجل في المجموعة",""))</f>
        <v/>
      </c>
    </row>
    <row r="847">
      <c r="A847" s="13" t="n"/>
      <c r="B847" s="5" t="n"/>
      <c r="C847" s="5" t="n"/>
      <c r="D847" s="23" t="n"/>
      <c r="E847" s="18" t="n"/>
      <c r="F847" s="5" t="n"/>
      <c r="G847" s="5" t="n"/>
      <c r="H847" s="6">
        <f>IF(B847&amp;""="","",IFERROR(INDEX('الطلاب'!$B$6:$B$505,MATCH(B847&amp;"",'الطلاب'!$A$6:$A$505,0))&amp;"","كود غير موجود"))</f>
        <v/>
      </c>
      <c r="I847" s="6">
        <f>IF(OR(B847&amp;""="",C847&amp;""=""),"",IF(COUNTIFS('الطلاب'!$A$6:$A$505,B847&amp;"",'الطلاب'!$D$6:$D$505,C847&amp;"")=0,"الطالب غير مسجل في المجموعة",""))</f>
        <v/>
      </c>
    </row>
    <row r="848">
      <c r="A848" s="13" t="n"/>
      <c r="B848" s="5" t="n"/>
      <c r="C848" s="5" t="n"/>
      <c r="D848" s="23" t="n"/>
      <c r="E848" s="18" t="n"/>
      <c r="F848" s="5" t="n"/>
      <c r="G848" s="5" t="n"/>
      <c r="H848" s="6">
        <f>IF(B848&amp;""="","",IFERROR(INDEX('الطلاب'!$B$6:$B$505,MATCH(B848&amp;"",'الطلاب'!$A$6:$A$505,0))&amp;"","كود غير موجود"))</f>
        <v/>
      </c>
      <c r="I848" s="6">
        <f>IF(OR(B848&amp;""="",C848&amp;""=""),"",IF(COUNTIFS('الطلاب'!$A$6:$A$505,B848&amp;"",'الطلاب'!$D$6:$D$505,C848&amp;"")=0,"الطالب غير مسجل في المجموعة",""))</f>
        <v/>
      </c>
    </row>
    <row r="849">
      <c r="A849" s="13" t="n"/>
      <c r="B849" s="5" t="n"/>
      <c r="C849" s="5" t="n"/>
      <c r="D849" s="23" t="n"/>
      <c r="E849" s="18" t="n"/>
      <c r="F849" s="5" t="n"/>
      <c r="G849" s="5" t="n"/>
      <c r="H849" s="6">
        <f>IF(B849&amp;""="","",IFERROR(INDEX('الطلاب'!$B$6:$B$505,MATCH(B849&amp;"",'الطلاب'!$A$6:$A$505,0))&amp;"","كود غير موجود"))</f>
        <v/>
      </c>
      <c r="I849" s="6">
        <f>IF(OR(B849&amp;""="",C849&amp;""=""),"",IF(COUNTIFS('الطلاب'!$A$6:$A$505,B849&amp;"",'الطلاب'!$D$6:$D$505,C849&amp;"")=0,"الطالب غير مسجل في المجموعة",""))</f>
        <v/>
      </c>
    </row>
    <row r="850">
      <c r="A850" s="13" t="n"/>
      <c r="B850" s="5" t="n"/>
      <c r="C850" s="5" t="n"/>
      <c r="D850" s="23" t="n"/>
      <c r="E850" s="18" t="n"/>
      <c r="F850" s="5" t="n"/>
      <c r="G850" s="5" t="n"/>
      <c r="H850" s="6">
        <f>IF(B850&amp;""="","",IFERROR(INDEX('الطلاب'!$B$6:$B$505,MATCH(B850&amp;"",'الطلاب'!$A$6:$A$505,0))&amp;"","كود غير موجود"))</f>
        <v/>
      </c>
      <c r="I850" s="6">
        <f>IF(OR(B850&amp;""="",C850&amp;""=""),"",IF(COUNTIFS('الطلاب'!$A$6:$A$505,B850&amp;"",'الطلاب'!$D$6:$D$505,C850&amp;"")=0,"الطالب غير مسجل في المجموعة",""))</f>
        <v/>
      </c>
    </row>
    <row r="851">
      <c r="A851" s="13" t="n"/>
      <c r="B851" s="5" t="n"/>
      <c r="C851" s="5" t="n"/>
      <c r="D851" s="23" t="n"/>
      <c r="E851" s="18" t="n"/>
      <c r="F851" s="5" t="n"/>
      <c r="G851" s="5" t="n"/>
      <c r="H851" s="6">
        <f>IF(B851&amp;""="","",IFERROR(INDEX('الطلاب'!$B$6:$B$505,MATCH(B851&amp;"",'الطلاب'!$A$6:$A$505,0))&amp;"","كود غير موجود"))</f>
        <v/>
      </c>
      <c r="I851" s="6">
        <f>IF(OR(B851&amp;""="",C851&amp;""=""),"",IF(COUNTIFS('الطلاب'!$A$6:$A$505,B851&amp;"",'الطلاب'!$D$6:$D$505,C851&amp;"")=0,"الطالب غير مسجل في المجموعة",""))</f>
        <v/>
      </c>
    </row>
    <row r="852">
      <c r="A852" s="13" t="n"/>
      <c r="B852" s="5" t="n"/>
      <c r="C852" s="5" t="n"/>
      <c r="D852" s="23" t="n"/>
      <c r="E852" s="18" t="n"/>
      <c r="F852" s="5" t="n"/>
      <c r="G852" s="5" t="n"/>
      <c r="H852" s="6">
        <f>IF(B852&amp;""="","",IFERROR(INDEX('الطلاب'!$B$6:$B$505,MATCH(B852&amp;"",'الطلاب'!$A$6:$A$505,0))&amp;"","كود غير موجود"))</f>
        <v/>
      </c>
      <c r="I852" s="6">
        <f>IF(OR(B852&amp;""="",C852&amp;""=""),"",IF(COUNTIFS('الطلاب'!$A$6:$A$505,B852&amp;"",'الطلاب'!$D$6:$D$505,C852&amp;"")=0,"الطالب غير مسجل في المجموعة",""))</f>
        <v/>
      </c>
    </row>
    <row r="853">
      <c r="A853" s="13" t="n"/>
      <c r="B853" s="5" t="n"/>
      <c r="C853" s="5" t="n"/>
      <c r="D853" s="23" t="n"/>
      <c r="E853" s="18" t="n"/>
      <c r="F853" s="5" t="n"/>
      <c r="G853" s="5" t="n"/>
      <c r="H853" s="6">
        <f>IF(B853&amp;""="","",IFERROR(INDEX('الطلاب'!$B$6:$B$505,MATCH(B853&amp;"",'الطلاب'!$A$6:$A$505,0))&amp;"","كود غير موجود"))</f>
        <v/>
      </c>
      <c r="I853" s="6">
        <f>IF(OR(B853&amp;""="",C853&amp;""=""),"",IF(COUNTIFS('الطلاب'!$A$6:$A$505,B853&amp;"",'الطلاب'!$D$6:$D$505,C853&amp;"")=0,"الطالب غير مسجل في المجموعة",""))</f>
        <v/>
      </c>
    </row>
    <row r="854">
      <c r="A854" s="13" t="n"/>
      <c r="B854" s="5" t="n"/>
      <c r="C854" s="5" t="n"/>
      <c r="D854" s="23" t="n"/>
      <c r="E854" s="18" t="n"/>
      <c r="F854" s="5" t="n"/>
      <c r="G854" s="5" t="n"/>
      <c r="H854" s="6">
        <f>IF(B854&amp;""="","",IFERROR(INDEX('الطلاب'!$B$6:$B$505,MATCH(B854&amp;"",'الطلاب'!$A$6:$A$505,0))&amp;"","كود غير موجود"))</f>
        <v/>
      </c>
      <c r="I854" s="6">
        <f>IF(OR(B854&amp;""="",C854&amp;""=""),"",IF(COUNTIFS('الطلاب'!$A$6:$A$505,B854&amp;"",'الطلاب'!$D$6:$D$505,C854&amp;"")=0,"الطالب غير مسجل في المجموعة",""))</f>
        <v/>
      </c>
    </row>
    <row r="855">
      <c r="A855" s="13" t="n"/>
      <c r="B855" s="5" t="n"/>
      <c r="C855" s="5" t="n"/>
      <c r="D855" s="23" t="n"/>
      <c r="E855" s="18" t="n"/>
      <c r="F855" s="5" t="n"/>
      <c r="G855" s="5" t="n"/>
      <c r="H855" s="6">
        <f>IF(B855&amp;""="","",IFERROR(INDEX('الطلاب'!$B$6:$B$505,MATCH(B855&amp;"",'الطلاب'!$A$6:$A$505,0))&amp;"","كود غير موجود"))</f>
        <v/>
      </c>
      <c r="I855" s="6">
        <f>IF(OR(B855&amp;""="",C855&amp;""=""),"",IF(COUNTIFS('الطلاب'!$A$6:$A$505,B855&amp;"",'الطلاب'!$D$6:$D$505,C855&amp;"")=0,"الطالب غير مسجل في المجموعة",""))</f>
        <v/>
      </c>
    </row>
    <row r="856">
      <c r="A856" s="13" t="n"/>
      <c r="B856" s="5" t="n"/>
      <c r="C856" s="5" t="n"/>
      <c r="D856" s="23" t="n"/>
      <c r="E856" s="18" t="n"/>
      <c r="F856" s="5" t="n"/>
      <c r="G856" s="5" t="n"/>
      <c r="H856" s="6">
        <f>IF(B856&amp;""="","",IFERROR(INDEX('الطلاب'!$B$6:$B$505,MATCH(B856&amp;"",'الطلاب'!$A$6:$A$505,0))&amp;"","كود غير موجود"))</f>
        <v/>
      </c>
      <c r="I856" s="6">
        <f>IF(OR(B856&amp;""="",C856&amp;""=""),"",IF(COUNTIFS('الطلاب'!$A$6:$A$505,B856&amp;"",'الطلاب'!$D$6:$D$505,C856&amp;"")=0,"الطالب غير مسجل في المجموعة",""))</f>
        <v/>
      </c>
    </row>
    <row r="857">
      <c r="A857" s="13" t="n"/>
      <c r="B857" s="5" t="n"/>
      <c r="C857" s="5" t="n"/>
      <c r="D857" s="23" t="n"/>
      <c r="E857" s="18" t="n"/>
      <c r="F857" s="5" t="n"/>
      <c r="G857" s="5" t="n"/>
      <c r="H857" s="6">
        <f>IF(B857&amp;""="","",IFERROR(INDEX('الطلاب'!$B$6:$B$505,MATCH(B857&amp;"",'الطلاب'!$A$6:$A$505,0))&amp;"","كود غير موجود"))</f>
        <v/>
      </c>
      <c r="I857" s="6">
        <f>IF(OR(B857&amp;""="",C857&amp;""=""),"",IF(COUNTIFS('الطلاب'!$A$6:$A$505,B857&amp;"",'الطلاب'!$D$6:$D$505,C857&amp;"")=0,"الطالب غير مسجل في المجموعة",""))</f>
        <v/>
      </c>
    </row>
    <row r="858">
      <c r="A858" s="13" t="n"/>
      <c r="B858" s="5" t="n"/>
      <c r="C858" s="5" t="n"/>
      <c r="D858" s="23" t="n"/>
      <c r="E858" s="18" t="n"/>
      <c r="F858" s="5" t="n"/>
      <c r="G858" s="5" t="n"/>
      <c r="H858" s="6">
        <f>IF(B858&amp;""="","",IFERROR(INDEX('الطلاب'!$B$6:$B$505,MATCH(B858&amp;"",'الطلاب'!$A$6:$A$505,0))&amp;"","كود غير موجود"))</f>
        <v/>
      </c>
      <c r="I858" s="6">
        <f>IF(OR(B858&amp;""="",C858&amp;""=""),"",IF(COUNTIFS('الطلاب'!$A$6:$A$505,B858&amp;"",'الطلاب'!$D$6:$D$505,C858&amp;"")=0,"الطالب غير مسجل في المجموعة",""))</f>
        <v/>
      </c>
    </row>
    <row r="859">
      <c r="A859" s="13" t="n"/>
      <c r="B859" s="5" t="n"/>
      <c r="C859" s="5" t="n"/>
      <c r="D859" s="23" t="n"/>
      <c r="E859" s="18" t="n"/>
      <c r="F859" s="5" t="n"/>
      <c r="G859" s="5" t="n"/>
      <c r="H859" s="6">
        <f>IF(B859&amp;""="","",IFERROR(INDEX('الطلاب'!$B$6:$B$505,MATCH(B859&amp;"",'الطلاب'!$A$6:$A$505,0))&amp;"","كود غير موجود"))</f>
        <v/>
      </c>
      <c r="I859" s="6">
        <f>IF(OR(B859&amp;""="",C859&amp;""=""),"",IF(COUNTIFS('الطلاب'!$A$6:$A$505,B859&amp;"",'الطلاب'!$D$6:$D$505,C859&amp;"")=0,"الطالب غير مسجل في المجموعة",""))</f>
        <v/>
      </c>
    </row>
    <row r="860">
      <c r="A860" s="13" t="n"/>
      <c r="B860" s="5" t="n"/>
      <c r="C860" s="5" t="n"/>
      <c r="D860" s="23" t="n"/>
      <c r="E860" s="18" t="n"/>
      <c r="F860" s="5" t="n"/>
      <c r="G860" s="5" t="n"/>
      <c r="H860" s="6">
        <f>IF(B860&amp;""="","",IFERROR(INDEX('الطلاب'!$B$6:$B$505,MATCH(B860&amp;"",'الطلاب'!$A$6:$A$505,0))&amp;"","كود غير موجود"))</f>
        <v/>
      </c>
      <c r="I860" s="6">
        <f>IF(OR(B860&amp;""="",C860&amp;""=""),"",IF(COUNTIFS('الطلاب'!$A$6:$A$505,B860&amp;"",'الطلاب'!$D$6:$D$505,C860&amp;"")=0,"الطالب غير مسجل في المجموعة",""))</f>
        <v/>
      </c>
    </row>
    <row r="861">
      <c r="A861" s="13" t="n"/>
      <c r="B861" s="5" t="n"/>
      <c r="C861" s="5" t="n"/>
      <c r="D861" s="23" t="n"/>
      <c r="E861" s="18" t="n"/>
      <c r="F861" s="5" t="n"/>
      <c r="G861" s="5" t="n"/>
      <c r="H861" s="6">
        <f>IF(B861&amp;""="","",IFERROR(INDEX('الطلاب'!$B$6:$B$505,MATCH(B861&amp;"",'الطلاب'!$A$6:$A$505,0))&amp;"","كود غير موجود"))</f>
        <v/>
      </c>
      <c r="I861" s="6">
        <f>IF(OR(B861&amp;""="",C861&amp;""=""),"",IF(COUNTIFS('الطلاب'!$A$6:$A$505,B861&amp;"",'الطلاب'!$D$6:$D$505,C861&amp;"")=0,"الطالب غير مسجل في المجموعة",""))</f>
        <v/>
      </c>
    </row>
    <row r="862">
      <c r="A862" s="13" t="n"/>
      <c r="B862" s="5" t="n"/>
      <c r="C862" s="5" t="n"/>
      <c r="D862" s="23" t="n"/>
      <c r="E862" s="18" t="n"/>
      <c r="F862" s="5" t="n"/>
      <c r="G862" s="5" t="n"/>
      <c r="H862" s="6">
        <f>IF(B862&amp;""="","",IFERROR(INDEX('الطلاب'!$B$6:$B$505,MATCH(B862&amp;"",'الطلاب'!$A$6:$A$505,0))&amp;"","كود غير موجود"))</f>
        <v/>
      </c>
      <c r="I862" s="6">
        <f>IF(OR(B862&amp;""="",C862&amp;""=""),"",IF(COUNTIFS('الطلاب'!$A$6:$A$505,B862&amp;"",'الطلاب'!$D$6:$D$505,C862&amp;"")=0,"الطالب غير مسجل في المجموعة",""))</f>
        <v/>
      </c>
    </row>
    <row r="863">
      <c r="A863" s="13" t="n"/>
      <c r="B863" s="5" t="n"/>
      <c r="C863" s="5" t="n"/>
      <c r="D863" s="23" t="n"/>
      <c r="E863" s="18" t="n"/>
      <c r="F863" s="5" t="n"/>
      <c r="G863" s="5" t="n"/>
      <c r="H863" s="6">
        <f>IF(B863&amp;""="","",IFERROR(INDEX('الطلاب'!$B$6:$B$505,MATCH(B863&amp;"",'الطلاب'!$A$6:$A$505,0))&amp;"","كود غير موجود"))</f>
        <v/>
      </c>
      <c r="I863" s="6">
        <f>IF(OR(B863&amp;""="",C863&amp;""=""),"",IF(COUNTIFS('الطلاب'!$A$6:$A$505,B863&amp;"",'الطلاب'!$D$6:$D$505,C863&amp;"")=0,"الطالب غير مسجل في المجموعة",""))</f>
        <v/>
      </c>
    </row>
    <row r="864">
      <c r="A864" s="13" t="n"/>
      <c r="B864" s="5" t="n"/>
      <c r="C864" s="5" t="n"/>
      <c r="D864" s="23" t="n"/>
      <c r="E864" s="18" t="n"/>
      <c r="F864" s="5" t="n"/>
      <c r="G864" s="5" t="n"/>
      <c r="H864" s="6">
        <f>IF(B864&amp;""="","",IFERROR(INDEX('الطلاب'!$B$6:$B$505,MATCH(B864&amp;"",'الطلاب'!$A$6:$A$505,0))&amp;"","كود غير موجود"))</f>
        <v/>
      </c>
      <c r="I864" s="6">
        <f>IF(OR(B864&amp;""="",C864&amp;""=""),"",IF(COUNTIFS('الطلاب'!$A$6:$A$505,B864&amp;"",'الطلاب'!$D$6:$D$505,C864&amp;"")=0,"الطالب غير مسجل في المجموعة",""))</f>
        <v/>
      </c>
    </row>
    <row r="865">
      <c r="A865" s="13" t="n"/>
      <c r="B865" s="5" t="n"/>
      <c r="C865" s="5" t="n"/>
      <c r="D865" s="23" t="n"/>
      <c r="E865" s="18" t="n"/>
      <c r="F865" s="5" t="n"/>
      <c r="G865" s="5" t="n"/>
      <c r="H865" s="6">
        <f>IF(B865&amp;""="","",IFERROR(INDEX('الطلاب'!$B$6:$B$505,MATCH(B865&amp;"",'الطلاب'!$A$6:$A$505,0))&amp;"","كود غير موجود"))</f>
        <v/>
      </c>
      <c r="I865" s="6">
        <f>IF(OR(B865&amp;""="",C865&amp;""=""),"",IF(COUNTIFS('الطلاب'!$A$6:$A$505,B865&amp;"",'الطلاب'!$D$6:$D$505,C865&amp;"")=0,"الطالب غير مسجل في المجموعة",""))</f>
        <v/>
      </c>
    </row>
    <row r="866">
      <c r="A866" s="13" t="n"/>
      <c r="B866" s="5" t="n"/>
      <c r="C866" s="5" t="n"/>
      <c r="D866" s="23" t="n"/>
      <c r="E866" s="18" t="n"/>
      <c r="F866" s="5" t="n"/>
      <c r="G866" s="5" t="n"/>
      <c r="H866" s="6">
        <f>IF(B866&amp;""="","",IFERROR(INDEX('الطلاب'!$B$6:$B$505,MATCH(B866&amp;"",'الطلاب'!$A$6:$A$505,0))&amp;"","كود غير موجود"))</f>
        <v/>
      </c>
      <c r="I866" s="6">
        <f>IF(OR(B866&amp;""="",C866&amp;""=""),"",IF(COUNTIFS('الطلاب'!$A$6:$A$505,B866&amp;"",'الطلاب'!$D$6:$D$505,C866&amp;"")=0,"الطالب غير مسجل في المجموعة",""))</f>
        <v/>
      </c>
    </row>
    <row r="867">
      <c r="A867" s="13" t="n"/>
      <c r="B867" s="5" t="n"/>
      <c r="C867" s="5" t="n"/>
      <c r="D867" s="23" t="n"/>
      <c r="E867" s="18" t="n"/>
      <c r="F867" s="5" t="n"/>
      <c r="G867" s="5" t="n"/>
      <c r="H867" s="6">
        <f>IF(B867&amp;""="","",IFERROR(INDEX('الطلاب'!$B$6:$B$505,MATCH(B867&amp;"",'الطلاب'!$A$6:$A$505,0))&amp;"","كود غير موجود"))</f>
        <v/>
      </c>
      <c r="I867" s="6">
        <f>IF(OR(B867&amp;""="",C867&amp;""=""),"",IF(COUNTIFS('الطلاب'!$A$6:$A$505,B867&amp;"",'الطلاب'!$D$6:$D$505,C867&amp;"")=0,"الطالب غير مسجل في المجموعة",""))</f>
        <v/>
      </c>
    </row>
    <row r="868">
      <c r="A868" s="13" t="n"/>
      <c r="B868" s="5" t="n"/>
      <c r="C868" s="5" t="n"/>
      <c r="D868" s="23" t="n"/>
      <c r="E868" s="18" t="n"/>
      <c r="F868" s="5" t="n"/>
      <c r="G868" s="5" t="n"/>
      <c r="H868" s="6">
        <f>IF(B868&amp;""="","",IFERROR(INDEX('الطلاب'!$B$6:$B$505,MATCH(B868&amp;"",'الطلاب'!$A$6:$A$505,0))&amp;"","كود غير موجود"))</f>
        <v/>
      </c>
      <c r="I868" s="6">
        <f>IF(OR(B868&amp;""="",C868&amp;""=""),"",IF(COUNTIFS('الطلاب'!$A$6:$A$505,B868&amp;"",'الطلاب'!$D$6:$D$505,C868&amp;"")=0,"الطالب غير مسجل في المجموعة",""))</f>
        <v/>
      </c>
    </row>
    <row r="869">
      <c r="A869" s="13" t="n"/>
      <c r="B869" s="5" t="n"/>
      <c r="C869" s="5" t="n"/>
      <c r="D869" s="23" t="n"/>
      <c r="E869" s="18" t="n"/>
      <c r="F869" s="5" t="n"/>
      <c r="G869" s="5" t="n"/>
      <c r="H869" s="6">
        <f>IF(B869&amp;""="","",IFERROR(INDEX('الطلاب'!$B$6:$B$505,MATCH(B869&amp;"",'الطلاب'!$A$6:$A$505,0))&amp;"","كود غير موجود"))</f>
        <v/>
      </c>
      <c r="I869" s="6">
        <f>IF(OR(B869&amp;""="",C869&amp;""=""),"",IF(COUNTIFS('الطلاب'!$A$6:$A$505,B869&amp;"",'الطلاب'!$D$6:$D$505,C869&amp;"")=0,"الطالب غير مسجل في المجموعة",""))</f>
        <v/>
      </c>
    </row>
    <row r="870">
      <c r="A870" s="13" t="n"/>
      <c r="B870" s="5" t="n"/>
      <c r="C870" s="5" t="n"/>
      <c r="D870" s="23" t="n"/>
      <c r="E870" s="18" t="n"/>
      <c r="F870" s="5" t="n"/>
      <c r="G870" s="5" t="n"/>
      <c r="H870" s="6">
        <f>IF(B870&amp;""="","",IFERROR(INDEX('الطلاب'!$B$6:$B$505,MATCH(B870&amp;"",'الطلاب'!$A$6:$A$505,0))&amp;"","كود غير موجود"))</f>
        <v/>
      </c>
      <c r="I870" s="6">
        <f>IF(OR(B870&amp;""="",C870&amp;""=""),"",IF(COUNTIFS('الطلاب'!$A$6:$A$505,B870&amp;"",'الطلاب'!$D$6:$D$505,C870&amp;"")=0,"الطالب غير مسجل في المجموعة",""))</f>
        <v/>
      </c>
    </row>
    <row r="871">
      <c r="A871" s="13" t="n"/>
      <c r="B871" s="5" t="n"/>
      <c r="C871" s="5" t="n"/>
      <c r="D871" s="23" t="n"/>
      <c r="E871" s="18" t="n"/>
      <c r="F871" s="5" t="n"/>
      <c r="G871" s="5" t="n"/>
      <c r="H871" s="6">
        <f>IF(B871&amp;""="","",IFERROR(INDEX('الطلاب'!$B$6:$B$505,MATCH(B871&amp;"",'الطلاب'!$A$6:$A$505,0))&amp;"","كود غير موجود"))</f>
        <v/>
      </c>
      <c r="I871" s="6">
        <f>IF(OR(B871&amp;""="",C871&amp;""=""),"",IF(COUNTIFS('الطلاب'!$A$6:$A$505,B871&amp;"",'الطلاب'!$D$6:$D$505,C871&amp;"")=0,"الطالب غير مسجل في المجموعة",""))</f>
        <v/>
      </c>
    </row>
    <row r="872">
      <c r="A872" s="13" t="n"/>
      <c r="B872" s="5" t="n"/>
      <c r="C872" s="5" t="n"/>
      <c r="D872" s="23" t="n"/>
      <c r="E872" s="18" t="n"/>
      <c r="F872" s="5" t="n"/>
      <c r="G872" s="5" t="n"/>
      <c r="H872" s="6">
        <f>IF(B872&amp;""="","",IFERROR(INDEX('الطلاب'!$B$6:$B$505,MATCH(B872&amp;"",'الطلاب'!$A$6:$A$505,0))&amp;"","كود غير موجود"))</f>
        <v/>
      </c>
      <c r="I872" s="6">
        <f>IF(OR(B872&amp;""="",C872&amp;""=""),"",IF(COUNTIFS('الطلاب'!$A$6:$A$505,B872&amp;"",'الطلاب'!$D$6:$D$505,C872&amp;"")=0,"الطالب غير مسجل في المجموعة",""))</f>
        <v/>
      </c>
    </row>
    <row r="873">
      <c r="A873" s="13" t="n"/>
      <c r="B873" s="5" t="n"/>
      <c r="C873" s="5" t="n"/>
      <c r="D873" s="23" t="n"/>
      <c r="E873" s="18" t="n"/>
      <c r="F873" s="5" t="n"/>
      <c r="G873" s="5" t="n"/>
      <c r="H873" s="6">
        <f>IF(B873&amp;""="","",IFERROR(INDEX('الطلاب'!$B$6:$B$505,MATCH(B873&amp;"",'الطلاب'!$A$6:$A$505,0))&amp;"","كود غير موجود"))</f>
        <v/>
      </c>
      <c r="I873" s="6">
        <f>IF(OR(B873&amp;""="",C873&amp;""=""),"",IF(COUNTIFS('الطلاب'!$A$6:$A$505,B873&amp;"",'الطلاب'!$D$6:$D$505,C873&amp;"")=0,"الطالب غير مسجل في المجموعة",""))</f>
        <v/>
      </c>
    </row>
    <row r="874">
      <c r="A874" s="13" t="n"/>
      <c r="B874" s="5" t="n"/>
      <c r="C874" s="5" t="n"/>
      <c r="D874" s="23" t="n"/>
      <c r="E874" s="18" t="n"/>
      <c r="F874" s="5" t="n"/>
      <c r="G874" s="5" t="n"/>
      <c r="H874" s="6">
        <f>IF(B874&amp;""="","",IFERROR(INDEX('الطلاب'!$B$6:$B$505,MATCH(B874&amp;"",'الطلاب'!$A$6:$A$505,0))&amp;"","كود غير موجود"))</f>
        <v/>
      </c>
      <c r="I874" s="6">
        <f>IF(OR(B874&amp;""="",C874&amp;""=""),"",IF(COUNTIFS('الطلاب'!$A$6:$A$505,B874&amp;"",'الطلاب'!$D$6:$D$505,C874&amp;"")=0,"الطالب غير مسجل في المجموعة",""))</f>
        <v/>
      </c>
    </row>
    <row r="875">
      <c r="A875" s="13" t="n"/>
      <c r="B875" s="5" t="n"/>
      <c r="C875" s="5" t="n"/>
      <c r="D875" s="23" t="n"/>
      <c r="E875" s="18" t="n"/>
      <c r="F875" s="5" t="n"/>
      <c r="G875" s="5" t="n"/>
      <c r="H875" s="6">
        <f>IF(B875&amp;""="","",IFERROR(INDEX('الطلاب'!$B$6:$B$505,MATCH(B875&amp;"",'الطلاب'!$A$6:$A$505,0))&amp;"","كود غير موجود"))</f>
        <v/>
      </c>
      <c r="I875" s="6">
        <f>IF(OR(B875&amp;""="",C875&amp;""=""),"",IF(COUNTIFS('الطلاب'!$A$6:$A$505,B875&amp;"",'الطلاب'!$D$6:$D$505,C875&amp;"")=0,"الطالب غير مسجل في المجموعة",""))</f>
        <v/>
      </c>
    </row>
    <row r="876">
      <c r="A876" s="13" t="n"/>
      <c r="B876" s="5" t="n"/>
      <c r="C876" s="5" t="n"/>
      <c r="D876" s="23" t="n"/>
      <c r="E876" s="18" t="n"/>
      <c r="F876" s="5" t="n"/>
      <c r="G876" s="5" t="n"/>
      <c r="H876" s="6">
        <f>IF(B876&amp;""="","",IFERROR(INDEX('الطلاب'!$B$6:$B$505,MATCH(B876&amp;"",'الطلاب'!$A$6:$A$505,0))&amp;"","كود غير موجود"))</f>
        <v/>
      </c>
      <c r="I876" s="6">
        <f>IF(OR(B876&amp;""="",C876&amp;""=""),"",IF(COUNTIFS('الطلاب'!$A$6:$A$505,B876&amp;"",'الطلاب'!$D$6:$D$505,C876&amp;"")=0,"الطالب غير مسجل في المجموعة",""))</f>
        <v/>
      </c>
    </row>
    <row r="877">
      <c r="A877" s="13" t="n"/>
      <c r="B877" s="5" t="n"/>
      <c r="C877" s="5" t="n"/>
      <c r="D877" s="23" t="n"/>
      <c r="E877" s="18" t="n"/>
      <c r="F877" s="5" t="n"/>
      <c r="G877" s="5" t="n"/>
      <c r="H877" s="6">
        <f>IF(B877&amp;""="","",IFERROR(INDEX('الطلاب'!$B$6:$B$505,MATCH(B877&amp;"",'الطلاب'!$A$6:$A$505,0))&amp;"","كود غير موجود"))</f>
        <v/>
      </c>
      <c r="I877" s="6">
        <f>IF(OR(B877&amp;""="",C877&amp;""=""),"",IF(COUNTIFS('الطلاب'!$A$6:$A$505,B877&amp;"",'الطلاب'!$D$6:$D$505,C877&amp;"")=0,"الطالب غير مسجل في المجموعة",""))</f>
        <v/>
      </c>
    </row>
    <row r="878">
      <c r="A878" s="13" t="n"/>
      <c r="B878" s="5" t="n"/>
      <c r="C878" s="5" t="n"/>
      <c r="D878" s="23" t="n"/>
      <c r="E878" s="18" t="n"/>
      <c r="F878" s="5" t="n"/>
      <c r="G878" s="5" t="n"/>
      <c r="H878" s="6">
        <f>IF(B878&amp;""="","",IFERROR(INDEX('الطلاب'!$B$6:$B$505,MATCH(B878&amp;"",'الطلاب'!$A$6:$A$505,0))&amp;"","كود غير موجود"))</f>
        <v/>
      </c>
      <c r="I878" s="6">
        <f>IF(OR(B878&amp;""="",C878&amp;""=""),"",IF(COUNTIFS('الطلاب'!$A$6:$A$505,B878&amp;"",'الطلاب'!$D$6:$D$505,C878&amp;"")=0,"الطالب غير مسجل في المجموعة",""))</f>
        <v/>
      </c>
    </row>
    <row r="879">
      <c r="A879" s="13" t="n"/>
      <c r="B879" s="5" t="n"/>
      <c r="C879" s="5" t="n"/>
      <c r="D879" s="23" t="n"/>
      <c r="E879" s="18" t="n"/>
      <c r="F879" s="5" t="n"/>
      <c r="G879" s="5" t="n"/>
      <c r="H879" s="6">
        <f>IF(B879&amp;""="","",IFERROR(INDEX('الطلاب'!$B$6:$B$505,MATCH(B879&amp;"",'الطلاب'!$A$6:$A$505,0))&amp;"","كود غير موجود"))</f>
        <v/>
      </c>
      <c r="I879" s="6">
        <f>IF(OR(B879&amp;""="",C879&amp;""=""),"",IF(COUNTIFS('الطلاب'!$A$6:$A$505,B879&amp;"",'الطلاب'!$D$6:$D$505,C879&amp;"")=0,"الطالب غير مسجل في المجموعة",""))</f>
        <v/>
      </c>
    </row>
    <row r="880">
      <c r="A880" s="13" t="n"/>
      <c r="B880" s="5" t="n"/>
      <c r="C880" s="5" t="n"/>
      <c r="D880" s="23" t="n"/>
      <c r="E880" s="18" t="n"/>
      <c r="F880" s="5" t="n"/>
      <c r="G880" s="5" t="n"/>
      <c r="H880" s="6">
        <f>IF(B880&amp;""="","",IFERROR(INDEX('الطلاب'!$B$6:$B$505,MATCH(B880&amp;"",'الطلاب'!$A$6:$A$505,0))&amp;"","كود غير موجود"))</f>
        <v/>
      </c>
      <c r="I880" s="6">
        <f>IF(OR(B880&amp;""="",C880&amp;""=""),"",IF(COUNTIFS('الطلاب'!$A$6:$A$505,B880&amp;"",'الطلاب'!$D$6:$D$505,C880&amp;"")=0,"الطالب غير مسجل في المجموعة",""))</f>
        <v/>
      </c>
    </row>
    <row r="881">
      <c r="A881" s="13" t="n"/>
      <c r="B881" s="5" t="n"/>
      <c r="C881" s="5" t="n"/>
      <c r="D881" s="23" t="n"/>
      <c r="E881" s="18" t="n"/>
      <c r="F881" s="5" t="n"/>
      <c r="G881" s="5" t="n"/>
      <c r="H881" s="6">
        <f>IF(B881&amp;""="","",IFERROR(INDEX('الطلاب'!$B$6:$B$505,MATCH(B881&amp;"",'الطلاب'!$A$6:$A$505,0))&amp;"","كود غير موجود"))</f>
        <v/>
      </c>
      <c r="I881" s="6">
        <f>IF(OR(B881&amp;""="",C881&amp;""=""),"",IF(COUNTIFS('الطلاب'!$A$6:$A$505,B881&amp;"",'الطلاب'!$D$6:$D$505,C881&amp;"")=0,"الطالب غير مسجل في المجموعة",""))</f>
        <v/>
      </c>
    </row>
    <row r="882">
      <c r="A882" s="13" t="n"/>
      <c r="B882" s="5" t="n"/>
      <c r="C882" s="5" t="n"/>
      <c r="D882" s="23" t="n"/>
      <c r="E882" s="18" t="n"/>
      <c r="F882" s="5" t="n"/>
      <c r="G882" s="5" t="n"/>
      <c r="H882" s="6">
        <f>IF(B882&amp;""="","",IFERROR(INDEX('الطلاب'!$B$6:$B$505,MATCH(B882&amp;"",'الطلاب'!$A$6:$A$505,0))&amp;"","كود غير موجود"))</f>
        <v/>
      </c>
      <c r="I882" s="6">
        <f>IF(OR(B882&amp;""="",C882&amp;""=""),"",IF(COUNTIFS('الطلاب'!$A$6:$A$505,B882&amp;"",'الطلاب'!$D$6:$D$505,C882&amp;"")=0,"الطالب غير مسجل في المجموعة",""))</f>
        <v/>
      </c>
    </row>
    <row r="883">
      <c r="A883" s="13" t="n"/>
      <c r="B883" s="5" t="n"/>
      <c r="C883" s="5" t="n"/>
      <c r="D883" s="23" t="n"/>
      <c r="E883" s="18" t="n"/>
      <c r="F883" s="5" t="n"/>
      <c r="G883" s="5" t="n"/>
      <c r="H883" s="6">
        <f>IF(B883&amp;""="","",IFERROR(INDEX('الطلاب'!$B$6:$B$505,MATCH(B883&amp;"",'الطلاب'!$A$6:$A$505,0))&amp;"","كود غير موجود"))</f>
        <v/>
      </c>
      <c r="I883" s="6">
        <f>IF(OR(B883&amp;""="",C883&amp;""=""),"",IF(COUNTIFS('الطلاب'!$A$6:$A$505,B883&amp;"",'الطلاب'!$D$6:$D$505,C883&amp;"")=0,"الطالب غير مسجل في المجموعة",""))</f>
        <v/>
      </c>
    </row>
    <row r="884">
      <c r="A884" s="13" t="n"/>
      <c r="B884" s="5" t="n"/>
      <c r="C884" s="5" t="n"/>
      <c r="D884" s="23" t="n"/>
      <c r="E884" s="18" t="n"/>
      <c r="F884" s="5" t="n"/>
      <c r="G884" s="5" t="n"/>
      <c r="H884" s="6">
        <f>IF(B884&amp;""="","",IFERROR(INDEX('الطلاب'!$B$6:$B$505,MATCH(B884&amp;"",'الطلاب'!$A$6:$A$505,0))&amp;"","كود غير موجود"))</f>
        <v/>
      </c>
      <c r="I884" s="6">
        <f>IF(OR(B884&amp;""="",C884&amp;""=""),"",IF(COUNTIFS('الطلاب'!$A$6:$A$505,B884&amp;"",'الطلاب'!$D$6:$D$505,C884&amp;"")=0,"الطالب غير مسجل في المجموعة",""))</f>
        <v/>
      </c>
    </row>
    <row r="885">
      <c r="A885" s="13" t="n"/>
      <c r="B885" s="5" t="n"/>
      <c r="C885" s="5" t="n"/>
      <c r="D885" s="23" t="n"/>
      <c r="E885" s="18" t="n"/>
      <c r="F885" s="5" t="n"/>
      <c r="G885" s="5" t="n"/>
      <c r="H885" s="6">
        <f>IF(B885&amp;""="","",IFERROR(INDEX('الطلاب'!$B$6:$B$505,MATCH(B885&amp;"",'الطلاب'!$A$6:$A$505,0))&amp;"","كود غير موجود"))</f>
        <v/>
      </c>
      <c r="I885" s="6">
        <f>IF(OR(B885&amp;""="",C885&amp;""=""),"",IF(COUNTIFS('الطلاب'!$A$6:$A$505,B885&amp;"",'الطلاب'!$D$6:$D$505,C885&amp;"")=0,"الطالب غير مسجل في المجموعة",""))</f>
        <v/>
      </c>
    </row>
    <row r="886">
      <c r="A886" s="13" t="n"/>
      <c r="B886" s="5" t="n"/>
      <c r="C886" s="5" t="n"/>
      <c r="D886" s="23" t="n"/>
      <c r="E886" s="18" t="n"/>
      <c r="F886" s="5" t="n"/>
      <c r="G886" s="5" t="n"/>
      <c r="H886" s="6">
        <f>IF(B886&amp;""="","",IFERROR(INDEX('الطلاب'!$B$6:$B$505,MATCH(B886&amp;"",'الطلاب'!$A$6:$A$505,0))&amp;"","كود غير موجود"))</f>
        <v/>
      </c>
      <c r="I886" s="6">
        <f>IF(OR(B886&amp;""="",C886&amp;""=""),"",IF(COUNTIFS('الطلاب'!$A$6:$A$505,B886&amp;"",'الطلاب'!$D$6:$D$505,C886&amp;"")=0,"الطالب غير مسجل في المجموعة",""))</f>
        <v/>
      </c>
    </row>
    <row r="887">
      <c r="A887" s="13" t="n"/>
      <c r="B887" s="5" t="n"/>
      <c r="C887" s="5" t="n"/>
      <c r="D887" s="23" t="n"/>
      <c r="E887" s="18" t="n"/>
      <c r="F887" s="5" t="n"/>
      <c r="G887" s="5" t="n"/>
      <c r="H887" s="6">
        <f>IF(B887&amp;""="","",IFERROR(INDEX('الطلاب'!$B$6:$B$505,MATCH(B887&amp;"",'الطلاب'!$A$6:$A$505,0))&amp;"","كود غير موجود"))</f>
        <v/>
      </c>
      <c r="I887" s="6">
        <f>IF(OR(B887&amp;""="",C887&amp;""=""),"",IF(COUNTIFS('الطلاب'!$A$6:$A$505,B887&amp;"",'الطلاب'!$D$6:$D$505,C887&amp;"")=0,"الطالب غير مسجل في المجموعة",""))</f>
        <v/>
      </c>
    </row>
    <row r="888">
      <c r="A888" s="13" t="n"/>
      <c r="B888" s="5" t="n"/>
      <c r="C888" s="5" t="n"/>
      <c r="D888" s="23" t="n"/>
      <c r="E888" s="18" t="n"/>
      <c r="F888" s="5" t="n"/>
      <c r="G888" s="5" t="n"/>
      <c r="H888" s="6">
        <f>IF(B888&amp;""="","",IFERROR(INDEX('الطلاب'!$B$6:$B$505,MATCH(B888&amp;"",'الطلاب'!$A$6:$A$505,0))&amp;"","كود غير موجود"))</f>
        <v/>
      </c>
      <c r="I888" s="6">
        <f>IF(OR(B888&amp;""="",C888&amp;""=""),"",IF(COUNTIFS('الطلاب'!$A$6:$A$505,B888&amp;"",'الطلاب'!$D$6:$D$505,C888&amp;"")=0,"الطالب غير مسجل في المجموعة",""))</f>
        <v/>
      </c>
    </row>
    <row r="889">
      <c r="A889" s="13" t="n"/>
      <c r="B889" s="5" t="n"/>
      <c r="C889" s="5" t="n"/>
      <c r="D889" s="23" t="n"/>
      <c r="E889" s="18" t="n"/>
      <c r="F889" s="5" t="n"/>
      <c r="G889" s="5" t="n"/>
      <c r="H889" s="6">
        <f>IF(B889&amp;""="","",IFERROR(INDEX('الطلاب'!$B$6:$B$505,MATCH(B889&amp;"",'الطلاب'!$A$6:$A$505,0))&amp;"","كود غير موجود"))</f>
        <v/>
      </c>
      <c r="I889" s="6">
        <f>IF(OR(B889&amp;""="",C889&amp;""=""),"",IF(COUNTIFS('الطلاب'!$A$6:$A$505,B889&amp;"",'الطلاب'!$D$6:$D$505,C889&amp;"")=0,"الطالب غير مسجل في المجموعة",""))</f>
        <v/>
      </c>
    </row>
    <row r="890">
      <c r="A890" s="13" t="n"/>
      <c r="B890" s="5" t="n"/>
      <c r="C890" s="5" t="n"/>
      <c r="D890" s="23" t="n"/>
      <c r="E890" s="18" t="n"/>
      <c r="F890" s="5" t="n"/>
      <c r="G890" s="5" t="n"/>
      <c r="H890" s="6">
        <f>IF(B890&amp;""="","",IFERROR(INDEX('الطلاب'!$B$6:$B$505,MATCH(B890&amp;"",'الطلاب'!$A$6:$A$505,0))&amp;"","كود غير موجود"))</f>
        <v/>
      </c>
      <c r="I890" s="6">
        <f>IF(OR(B890&amp;""="",C890&amp;""=""),"",IF(COUNTIFS('الطلاب'!$A$6:$A$505,B890&amp;"",'الطلاب'!$D$6:$D$505,C890&amp;"")=0,"الطالب غير مسجل في المجموعة",""))</f>
        <v/>
      </c>
    </row>
    <row r="891">
      <c r="A891" s="13" t="n"/>
      <c r="B891" s="5" t="n"/>
      <c r="C891" s="5" t="n"/>
      <c r="D891" s="23" t="n"/>
      <c r="E891" s="18" t="n"/>
      <c r="F891" s="5" t="n"/>
      <c r="G891" s="5" t="n"/>
      <c r="H891" s="6">
        <f>IF(B891&amp;""="","",IFERROR(INDEX('الطلاب'!$B$6:$B$505,MATCH(B891&amp;"",'الطلاب'!$A$6:$A$505,0))&amp;"","كود غير موجود"))</f>
        <v/>
      </c>
      <c r="I891" s="6">
        <f>IF(OR(B891&amp;""="",C891&amp;""=""),"",IF(COUNTIFS('الطلاب'!$A$6:$A$505,B891&amp;"",'الطلاب'!$D$6:$D$505,C891&amp;"")=0,"الطالب غير مسجل في المجموعة",""))</f>
        <v/>
      </c>
    </row>
    <row r="892">
      <c r="A892" s="13" t="n"/>
      <c r="B892" s="5" t="n"/>
      <c r="C892" s="5" t="n"/>
      <c r="D892" s="23" t="n"/>
      <c r="E892" s="18" t="n"/>
      <c r="F892" s="5" t="n"/>
      <c r="G892" s="5" t="n"/>
      <c r="H892" s="6">
        <f>IF(B892&amp;""="","",IFERROR(INDEX('الطلاب'!$B$6:$B$505,MATCH(B892&amp;"",'الطلاب'!$A$6:$A$505,0))&amp;"","كود غير موجود"))</f>
        <v/>
      </c>
      <c r="I892" s="6">
        <f>IF(OR(B892&amp;""="",C892&amp;""=""),"",IF(COUNTIFS('الطلاب'!$A$6:$A$505,B892&amp;"",'الطلاب'!$D$6:$D$505,C892&amp;"")=0,"الطالب غير مسجل في المجموعة",""))</f>
        <v/>
      </c>
    </row>
    <row r="893">
      <c r="A893" s="13" t="n"/>
      <c r="B893" s="5" t="n"/>
      <c r="C893" s="5" t="n"/>
      <c r="D893" s="23" t="n"/>
      <c r="E893" s="18" t="n"/>
      <c r="F893" s="5" t="n"/>
      <c r="G893" s="5" t="n"/>
      <c r="H893" s="6">
        <f>IF(B893&amp;""="","",IFERROR(INDEX('الطلاب'!$B$6:$B$505,MATCH(B893&amp;"",'الطلاب'!$A$6:$A$505,0))&amp;"","كود غير موجود"))</f>
        <v/>
      </c>
      <c r="I893" s="6">
        <f>IF(OR(B893&amp;""="",C893&amp;""=""),"",IF(COUNTIFS('الطلاب'!$A$6:$A$505,B893&amp;"",'الطلاب'!$D$6:$D$505,C893&amp;"")=0,"الطالب غير مسجل في المجموعة",""))</f>
        <v/>
      </c>
    </row>
    <row r="894">
      <c r="A894" s="13" t="n"/>
      <c r="B894" s="5" t="n"/>
      <c r="C894" s="5" t="n"/>
      <c r="D894" s="23" t="n"/>
      <c r="E894" s="18" t="n"/>
      <c r="F894" s="5" t="n"/>
      <c r="G894" s="5" t="n"/>
      <c r="H894" s="6">
        <f>IF(B894&amp;""="","",IFERROR(INDEX('الطلاب'!$B$6:$B$505,MATCH(B894&amp;"",'الطلاب'!$A$6:$A$505,0))&amp;"","كود غير موجود"))</f>
        <v/>
      </c>
      <c r="I894" s="6">
        <f>IF(OR(B894&amp;""="",C894&amp;""=""),"",IF(COUNTIFS('الطلاب'!$A$6:$A$505,B894&amp;"",'الطلاب'!$D$6:$D$505,C894&amp;"")=0,"الطالب غير مسجل في المجموعة",""))</f>
        <v/>
      </c>
    </row>
    <row r="895">
      <c r="A895" s="13" t="n"/>
      <c r="B895" s="5" t="n"/>
      <c r="C895" s="5" t="n"/>
      <c r="D895" s="23" t="n"/>
      <c r="E895" s="18" t="n"/>
      <c r="F895" s="5" t="n"/>
      <c r="G895" s="5" t="n"/>
      <c r="H895" s="6">
        <f>IF(B895&amp;""="","",IFERROR(INDEX('الطلاب'!$B$6:$B$505,MATCH(B895&amp;"",'الطلاب'!$A$6:$A$505,0))&amp;"","كود غير موجود"))</f>
        <v/>
      </c>
      <c r="I895" s="6">
        <f>IF(OR(B895&amp;""="",C895&amp;""=""),"",IF(COUNTIFS('الطلاب'!$A$6:$A$505,B895&amp;"",'الطلاب'!$D$6:$D$505,C895&amp;"")=0,"الطالب غير مسجل في المجموعة",""))</f>
        <v/>
      </c>
    </row>
    <row r="896">
      <c r="A896" s="13" t="n"/>
      <c r="B896" s="5" t="n"/>
      <c r="C896" s="5" t="n"/>
      <c r="D896" s="23" t="n"/>
      <c r="E896" s="18" t="n"/>
      <c r="F896" s="5" t="n"/>
      <c r="G896" s="5" t="n"/>
      <c r="H896" s="6">
        <f>IF(B896&amp;""="","",IFERROR(INDEX('الطلاب'!$B$6:$B$505,MATCH(B896&amp;"",'الطلاب'!$A$6:$A$505,0))&amp;"","كود غير موجود"))</f>
        <v/>
      </c>
      <c r="I896" s="6">
        <f>IF(OR(B896&amp;""="",C896&amp;""=""),"",IF(COUNTIFS('الطلاب'!$A$6:$A$505,B896&amp;"",'الطلاب'!$D$6:$D$505,C896&amp;"")=0,"الطالب غير مسجل في المجموعة",""))</f>
        <v/>
      </c>
    </row>
    <row r="897">
      <c r="A897" s="13" t="n"/>
      <c r="B897" s="5" t="n"/>
      <c r="C897" s="5" t="n"/>
      <c r="D897" s="23" t="n"/>
      <c r="E897" s="18" t="n"/>
      <c r="F897" s="5" t="n"/>
      <c r="G897" s="5" t="n"/>
      <c r="H897" s="6">
        <f>IF(B897&amp;""="","",IFERROR(INDEX('الطلاب'!$B$6:$B$505,MATCH(B897&amp;"",'الطلاب'!$A$6:$A$505,0))&amp;"","كود غير موجود"))</f>
        <v/>
      </c>
      <c r="I897" s="6">
        <f>IF(OR(B897&amp;""="",C897&amp;""=""),"",IF(COUNTIFS('الطلاب'!$A$6:$A$505,B897&amp;"",'الطلاب'!$D$6:$D$505,C897&amp;"")=0,"الطالب غير مسجل في المجموعة",""))</f>
        <v/>
      </c>
    </row>
    <row r="898">
      <c r="A898" s="13" t="n"/>
      <c r="B898" s="5" t="n"/>
      <c r="C898" s="5" t="n"/>
      <c r="D898" s="23" t="n"/>
      <c r="E898" s="18" t="n"/>
      <c r="F898" s="5" t="n"/>
      <c r="G898" s="5" t="n"/>
      <c r="H898" s="6">
        <f>IF(B898&amp;""="","",IFERROR(INDEX('الطلاب'!$B$6:$B$505,MATCH(B898&amp;"",'الطلاب'!$A$6:$A$505,0))&amp;"","كود غير موجود"))</f>
        <v/>
      </c>
      <c r="I898" s="6">
        <f>IF(OR(B898&amp;""="",C898&amp;""=""),"",IF(COUNTIFS('الطلاب'!$A$6:$A$505,B898&amp;"",'الطلاب'!$D$6:$D$505,C898&amp;"")=0,"الطالب غير مسجل في المجموعة",""))</f>
        <v/>
      </c>
    </row>
    <row r="899">
      <c r="A899" s="13" t="n"/>
      <c r="B899" s="5" t="n"/>
      <c r="C899" s="5" t="n"/>
      <c r="D899" s="23" t="n"/>
      <c r="E899" s="18" t="n"/>
      <c r="F899" s="5" t="n"/>
      <c r="G899" s="5" t="n"/>
      <c r="H899" s="6">
        <f>IF(B899&amp;""="","",IFERROR(INDEX('الطلاب'!$B$6:$B$505,MATCH(B899&amp;"",'الطلاب'!$A$6:$A$505,0))&amp;"","كود غير موجود"))</f>
        <v/>
      </c>
      <c r="I899" s="6">
        <f>IF(OR(B899&amp;""="",C899&amp;""=""),"",IF(COUNTIFS('الطلاب'!$A$6:$A$505,B899&amp;"",'الطلاب'!$D$6:$D$505,C899&amp;"")=0,"الطالب غير مسجل في المجموعة",""))</f>
        <v/>
      </c>
    </row>
    <row r="900">
      <c r="A900" s="13" t="n"/>
      <c r="B900" s="5" t="n"/>
      <c r="C900" s="5" t="n"/>
      <c r="D900" s="23" t="n"/>
      <c r="E900" s="18" t="n"/>
      <c r="F900" s="5" t="n"/>
      <c r="G900" s="5" t="n"/>
      <c r="H900" s="6">
        <f>IF(B900&amp;""="","",IFERROR(INDEX('الطلاب'!$B$6:$B$505,MATCH(B900&amp;"",'الطلاب'!$A$6:$A$505,0))&amp;"","كود غير موجود"))</f>
        <v/>
      </c>
      <c r="I900" s="6">
        <f>IF(OR(B900&amp;""="",C900&amp;""=""),"",IF(COUNTIFS('الطلاب'!$A$6:$A$505,B900&amp;"",'الطلاب'!$D$6:$D$505,C900&amp;"")=0,"الطالب غير مسجل في المجموعة",""))</f>
        <v/>
      </c>
    </row>
    <row r="901">
      <c r="A901" s="13" t="n"/>
      <c r="B901" s="5" t="n"/>
      <c r="C901" s="5" t="n"/>
      <c r="D901" s="23" t="n"/>
      <c r="E901" s="18" t="n"/>
      <c r="F901" s="5" t="n"/>
      <c r="G901" s="5" t="n"/>
      <c r="H901" s="6">
        <f>IF(B901&amp;""="","",IFERROR(INDEX('الطلاب'!$B$6:$B$505,MATCH(B901&amp;"",'الطلاب'!$A$6:$A$505,0))&amp;"","كود غير موجود"))</f>
        <v/>
      </c>
      <c r="I901" s="6">
        <f>IF(OR(B901&amp;""="",C901&amp;""=""),"",IF(COUNTIFS('الطلاب'!$A$6:$A$505,B901&amp;"",'الطلاب'!$D$6:$D$505,C901&amp;"")=0,"الطالب غير مسجل في المجموعة",""))</f>
        <v/>
      </c>
    </row>
    <row r="902">
      <c r="A902" s="13" t="n"/>
      <c r="B902" s="5" t="n"/>
      <c r="C902" s="5" t="n"/>
      <c r="D902" s="23" t="n"/>
      <c r="E902" s="18" t="n"/>
      <c r="F902" s="5" t="n"/>
      <c r="G902" s="5" t="n"/>
      <c r="H902" s="6">
        <f>IF(B902&amp;""="","",IFERROR(INDEX('الطلاب'!$B$6:$B$505,MATCH(B902&amp;"",'الطلاب'!$A$6:$A$505,0))&amp;"","كود غير موجود"))</f>
        <v/>
      </c>
      <c r="I902" s="6">
        <f>IF(OR(B902&amp;""="",C902&amp;""=""),"",IF(COUNTIFS('الطلاب'!$A$6:$A$505,B902&amp;"",'الطلاب'!$D$6:$D$505,C902&amp;"")=0,"الطالب غير مسجل في المجموعة",""))</f>
        <v/>
      </c>
    </row>
    <row r="903">
      <c r="A903" s="13" t="n"/>
      <c r="B903" s="5" t="n"/>
      <c r="C903" s="5" t="n"/>
      <c r="D903" s="23" t="n"/>
      <c r="E903" s="18" t="n"/>
      <c r="F903" s="5" t="n"/>
      <c r="G903" s="5" t="n"/>
      <c r="H903" s="6">
        <f>IF(B903&amp;""="","",IFERROR(INDEX('الطلاب'!$B$6:$B$505,MATCH(B903&amp;"",'الطلاب'!$A$6:$A$505,0))&amp;"","كود غير موجود"))</f>
        <v/>
      </c>
      <c r="I903" s="6">
        <f>IF(OR(B903&amp;""="",C903&amp;""=""),"",IF(COUNTIFS('الطلاب'!$A$6:$A$505,B903&amp;"",'الطلاب'!$D$6:$D$505,C903&amp;"")=0,"الطالب غير مسجل في المجموعة",""))</f>
        <v/>
      </c>
    </row>
    <row r="904">
      <c r="A904" s="13" t="n"/>
      <c r="B904" s="5" t="n"/>
      <c r="C904" s="5" t="n"/>
      <c r="D904" s="23" t="n"/>
      <c r="E904" s="18" t="n"/>
      <c r="F904" s="5" t="n"/>
      <c r="G904" s="5" t="n"/>
      <c r="H904" s="6">
        <f>IF(B904&amp;""="","",IFERROR(INDEX('الطلاب'!$B$6:$B$505,MATCH(B904&amp;"",'الطلاب'!$A$6:$A$505,0))&amp;"","كود غير موجود"))</f>
        <v/>
      </c>
      <c r="I904" s="6">
        <f>IF(OR(B904&amp;""="",C904&amp;""=""),"",IF(COUNTIFS('الطلاب'!$A$6:$A$505,B904&amp;"",'الطلاب'!$D$6:$D$505,C904&amp;"")=0,"الطالب غير مسجل في المجموعة",""))</f>
        <v/>
      </c>
    </row>
    <row r="905">
      <c r="A905" s="13" t="n"/>
      <c r="B905" s="5" t="n"/>
      <c r="C905" s="5" t="n"/>
      <c r="D905" s="23" t="n"/>
      <c r="E905" s="18" t="n"/>
      <c r="F905" s="5" t="n"/>
      <c r="G905" s="5" t="n"/>
      <c r="H905" s="6">
        <f>IF(B905&amp;""="","",IFERROR(INDEX('الطلاب'!$B$6:$B$505,MATCH(B905&amp;"",'الطلاب'!$A$6:$A$505,0))&amp;"","كود غير موجود"))</f>
        <v/>
      </c>
      <c r="I905" s="6">
        <f>IF(OR(B905&amp;""="",C905&amp;""=""),"",IF(COUNTIFS('الطلاب'!$A$6:$A$505,B905&amp;"",'الطلاب'!$D$6:$D$505,C905&amp;"")=0,"الطالب غير مسجل في المجموعة",""))</f>
        <v/>
      </c>
    </row>
    <row r="906">
      <c r="A906" s="13" t="n"/>
      <c r="B906" s="5" t="n"/>
      <c r="C906" s="5" t="n"/>
      <c r="D906" s="23" t="n"/>
      <c r="E906" s="18" t="n"/>
      <c r="F906" s="5" t="n"/>
      <c r="G906" s="5" t="n"/>
      <c r="H906" s="6">
        <f>IF(B906&amp;""="","",IFERROR(INDEX('الطلاب'!$B$6:$B$505,MATCH(B906&amp;"",'الطلاب'!$A$6:$A$505,0))&amp;"","كود غير موجود"))</f>
        <v/>
      </c>
      <c r="I906" s="6">
        <f>IF(OR(B906&amp;""="",C906&amp;""=""),"",IF(COUNTIFS('الطلاب'!$A$6:$A$505,B906&amp;"",'الطلاب'!$D$6:$D$505,C906&amp;"")=0,"الطالب غير مسجل في المجموعة",""))</f>
        <v/>
      </c>
    </row>
    <row r="907">
      <c r="A907" s="13" t="n"/>
      <c r="B907" s="5" t="n"/>
      <c r="C907" s="5" t="n"/>
      <c r="D907" s="23" t="n"/>
      <c r="E907" s="18" t="n"/>
      <c r="F907" s="5" t="n"/>
      <c r="G907" s="5" t="n"/>
      <c r="H907" s="6">
        <f>IF(B907&amp;""="","",IFERROR(INDEX('الطلاب'!$B$6:$B$505,MATCH(B907&amp;"",'الطلاب'!$A$6:$A$505,0))&amp;"","كود غير موجود"))</f>
        <v/>
      </c>
      <c r="I907" s="6">
        <f>IF(OR(B907&amp;""="",C907&amp;""=""),"",IF(COUNTIFS('الطلاب'!$A$6:$A$505,B907&amp;"",'الطلاب'!$D$6:$D$505,C907&amp;"")=0,"الطالب غير مسجل في المجموعة",""))</f>
        <v/>
      </c>
    </row>
    <row r="908">
      <c r="A908" s="13" t="n"/>
      <c r="B908" s="5" t="n"/>
      <c r="C908" s="5" t="n"/>
      <c r="D908" s="23" t="n"/>
      <c r="E908" s="18" t="n"/>
      <c r="F908" s="5" t="n"/>
      <c r="G908" s="5" t="n"/>
      <c r="H908" s="6">
        <f>IF(B908&amp;""="","",IFERROR(INDEX('الطلاب'!$B$6:$B$505,MATCH(B908&amp;"",'الطلاب'!$A$6:$A$505,0))&amp;"","كود غير موجود"))</f>
        <v/>
      </c>
      <c r="I908" s="6">
        <f>IF(OR(B908&amp;""="",C908&amp;""=""),"",IF(COUNTIFS('الطلاب'!$A$6:$A$505,B908&amp;"",'الطلاب'!$D$6:$D$505,C908&amp;"")=0,"الطالب غير مسجل في المجموعة",""))</f>
        <v/>
      </c>
    </row>
    <row r="909">
      <c r="A909" s="13" t="n"/>
      <c r="B909" s="5" t="n"/>
      <c r="C909" s="5" t="n"/>
      <c r="D909" s="23" t="n"/>
      <c r="E909" s="18" t="n"/>
      <c r="F909" s="5" t="n"/>
      <c r="G909" s="5" t="n"/>
      <c r="H909" s="6">
        <f>IF(B909&amp;""="","",IFERROR(INDEX('الطلاب'!$B$6:$B$505,MATCH(B909&amp;"",'الطلاب'!$A$6:$A$505,0))&amp;"","كود غير موجود"))</f>
        <v/>
      </c>
      <c r="I909" s="6">
        <f>IF(OR(B909&amp;""="",C909&amp;""=""),"",IF(COUNTIFS('الطلاب'!$A$6:$A$505,B909&amp;"",'الطلاب'!$D$6:$D$505,C909&amp;"")=0,"الطالب غير مسجل في المجموعة",""))</f>
        <v/>
      </c>
    </row>
    <row r="910">
      <c r="A910" s="13" t="n"/>
      <c r="B910" s="5" t="n"/>
      <c r="C910" s="5" t="n"/>
      <c r="D910" s="23" t="n"/>
      <c r="E910" s="18" t="n"/>
      <c r="F910" s="5" t="n"/>
      <c r="G910" s="5" t="n"/>
      <c r="H910" s="6">
        <f>IF(B910&amp;""="","",IFERROR(INDEX('الطلاب'!$B$6:$B$505,MATCH(B910&amp;"",'الطلاب'!$A$6:$A$505,0))&amp;"","كود غير موجود"))</f>
        <v/>
      </c>
      <c r="I910" s="6">
        <f>IF(OR(B910&amp;""="",C910&amp;""=""),"",IF(COUNTIFS('الطلاب'!$A$6:$A$505,B910&amp;"",'الطلاب'!$D$6:$D$505,C910&amp;"")=0,"الطالب غير مسجل في المجموعة",""))</f>
        <v/>
      </c>
    </row>
    <row r="911">
      <c r="A911" s="13" t="n"/>
      <c r="B911" s="5" t="n"/>
      <c r="C911" s="5" t="n"/>
      <c r="D911" s="23" t="n"/>
      <c r="E911" s="18" t="n"/>
      <c r="F911" s="5" t="n"/>
      <c r="G911" s="5" t="n"/>
      <c r="H911" s="6">
        <f>IF(B911&amp;""="","",IFERROR(INDEX('الطلاب'!$B$6:$B$505,MATCH(B911&amp;"",'الطلاب'!$A$6:$A$505,0))&amp;"","كود غير موجود"))</f>
        <v/>
      </c>
      <c r="I911" s="6">
        <f>IF(OR(B911&amp;""="",C911&amp;""=""),"",IF(COUNTIFS('الطلاب'!$A$6:$A$505,B911&amp;"",'الطلاب'!$D$6:$D$505,C911&amp;"")=0,"الطالب غير مسجل في المجموعة",""))</f>
        <v/>
      </c>
    </row>
    <row r="912">
      <c r="A912" s="13" t="n"/>
      <c r="B912" s="5" t="n"/>
      <c r="C912" s="5" t="n"/>
      <c r="D912" s="23" t="n"/>
      <c r="E912" s="18" t="n"/>
      <c r="F912" s="5" t="n"/>
      <c r="G912" s="5" t="n"/>
      <c r="H912" s="6">
        <f>IF(B912&amp;""="","",IFERROR(INDEX('الطلاب'!$B$6:$B$505,MATCH(B912&amp;"",'الطلاب'!$A$6:$A$505,0))&amp;"","كود غير موجود"))</f>
        <v/>
      </c>
      <c r="I912" s="6">
        <f>IF(OR(B912&amp;""="",C912&amp;""=""),"",IF(COUNTIFS('الطلاب'!$A$6:$A$505,B912&amp;"",'الطلاب'!$D$6:$D$505,C912&amp;"")=0,"الطالب غير مسجل في المجموعة",""))</f>
        <v/>
      </c>
    </row>
    <row r="913">
      <c r="A913" s="13" t="n"/>
      <c r="B913" s="5" t="n"/>
      <c r="C913" s="5" t="n"/>
      <c r="D913" s="23" t="n"/>
      <c r="E913" s="18" t="n"/>
      <c r="F913" s="5" t="n"/>
      <c r="G913" s="5" t="n"/>
      <c r="H913" s="6">
        <f>IF(B913&amp;""="","",IFERROR(INDEX('الطلاب'!$B$6:$B$505,MATCH(B913&amp;"",'الطلاب'!$A$6:$A$505,0))&amp;"","كود غير موجود"))</f>
        <v/>
      </c>
      <c r="I913" s="6">
        <f>IF(OR(B913&amp;""="",C913&amp;""=""),"",IF(COUNTIFS('الطلاب'!$A$6:$A$505,B913&amp;"",'الطلاب'!$D$6:$D$505,C913&amp;"")=0,"الطالب غير مسجل في المجموعة",""))</f>
        <v/>
      </c>
    </row>
    <row r="914">
      <c r="A914" s="13" t="n"/>
      <c r="B914" s="5" t="n"/>
      <c r="C914" s="5" t="n"/>
      <c r="D914" s="23" t="n"/>
      <c r="E914" s="18" t="n"/>
      <c r="F914" s="5" t="n"/>
      <c r="G914" s="5" t="n"/>
      <c r="H914" s="6">
        <f>IF(B914&amp;""="","",IFERROR(INDEX('الطلاب'!$B$6:$B$505,MATCH(B914&amp;"",'الطلاب'!$A$6:$A$505,0))&amp;"","كود غير موجود"))</f>
        <v/>
      </c>
      <c r="I914" s="6">
        <f>IF(OR(B914&amp;""="",C914&amp;""=""),"",IF(COUNTIFS('الطلاب'!$A$6:$A$505,B914&amp;"",'الطلاب'!$D$6:$D$505,C914&amp;"")=0,"الطالب غير مسجل في المجموعة",""))</f>
        <v/>
      </c>
    </row>
    <row r="915">
      <c r="A915" s="13" t="n"/>
      <c r="B915" s="5" t="n"/>
      <c r="C915" s="5" t="n"/>
      <c r="D915" s="23" t="n"/>
      <c r="E915" s="18" t="n"/>
      <c r="F915" s="5" t="n"/>
      <c r="G915" s="5" t="n"/>
      <c r="H915" s="6">
        <f>IF(B915&amp;""="","",IFERROR(INDEX('الطلاب'!$B$6:$B$505,MATCH(B915&amp;"",'الطلاب'!$A$6:$A$505,0))&amp;"","كود غير موجود"))</f>
        <v/>
      </c>
      <c r="I915" s="6">
        <f>IF(OR(B915&amp;""="",C915&amp;""=""),"",IF(COUNTIFS('الطلاب'!$A$6:$A$505,B915&amp;"",'الطلاب'!$D$6:$D$505,C915&amp;"")=0,"الطالب غير مسجل في المجموعة",""))</f>
        <v/>
      </c>
    </row>
    <row r="916">
      <c r="A916" s="13" t="n"/>
      <c r="B916" s="5" t="n"/>
      <c r="C916" s="5" t="n"/>
      <c r="D916" s="23" t="n"/>
      <c r="E916" s="18" t="n"/>
      <c r="F916" s="5" t="n"/>
      <c r="G916" s="5" t="n"/>
      <c r="H916" s="6">
        <f>IF(B916&amp;""="","",IFERROR(INDEX('الطلاب'!$B$6:$B$505,MATCH(B916&amp;"",'الطلاب'!$A$6:$A$505,0))&amp;"","كود غير موجود"))</f>
        <v/>
      </c>
      <c r="I916" s="6">
        <f>IF(OR(B916&amp;""="",C916&amp;""=""),"",IF(COUNTIFS('الطلاب'!$A$6:$A$505,B916&amp;"",'الطلاب'!$D$6:$D$505,C916&amp;"")=0,"الطالب غير مسجل في المجموعة",""))</f>
        <v/>
      </c>
    </row>
    <row r="917">
      <c r="A917" s="13" t="n"/>
      <c r="B917" s="5" t="n"/>
      <c r="C917" s="5" t="n"/>
      <c r="D917" s="23" t="n"/>
      <c r="E917" s="18" t="n"/>
      <c r="F917" s="5" t="n"/>
      <c r="G917" s="5" t="n"/>
      <c r="H917" s="6">
        <f>IF(B917&amp;""="","",IFERROR(INDEX('الطلاب'!$B$6:$B$505,MATCH(B917&amp;"",'الطلاب'!$A$6:$A$505,0))&amp;"","كود غير موجود"))</f>
        <v/>
      </c>
      <c r="I917" s="6">
        <f>IF(OR(B917&amp;""="",C917&amp;""=""),"",IF(COUNTIFS('الطلاب'!$A$6:$A$505,B917&amp;"",'الطلاب'!$D$6:$D$505,C917&amp;"")=0,"الطالب غير مسجل في المجموعة",""))</f>
        <v/>
      </c>
    </row>
    <row r="918">
      <c r="A918" s="13" t="n"/>
      <c r="B918" s="5" t="n"/>
      <c r="C918" s="5" t="n"/>
      <c r="D918" s="23" t="n"/>
      <c r="E918" s="18" t="n"/>
      <c r="F918" s="5" t="n"/>
      <c r="G918" s="5" t="n"/>
      <c r="H918" s="6">
        <f>IF(B918&amp;""="","",IFERROR(INDEX('الطلاب'!$B$6:$B$505,MATCH(B918&amp;"",'الطلاب'!$A$6:$A$505,0))&amp;"","كود غير موجود"))</f>
        <v/>
      </c>
      <c r="I918" s="6">
        <f>IF(OR(B918&amp;""="",C918&amp;""=""),"",IF(COUNTIFS('الطلاب'!$A$6:$A$505,B918&amp;"",'الطلاب'!$D$6:$D$505,C918&amp;"")=0,"الطالب غير مسجل في المجموعة",""))</f>
        <v/>
      </c>
    </row>
    <row r="919">
      <c r="A919" s="13" t="n"/>
      <c r="B919" s="5" t="n"/>
      <c r="C919" s="5" t="n"/>
      <c r="D919" s="23" t="n"/>
      <c r="E919" s="18" t="n"/>
      <c r="F919" s="5" t="n"/>
      <c r="G919" s="5" t="n"/>
      <c r="H919" s="6">
        <f>IF(B919&amp;""="","",IFERROR(INDEX('الطلاب'!$B$6:$B$505,MATCH(B919&amp;"",'الطلاب'!$A$6:$A$505,0))&amp;"","كود غير موجود"))</f>
        <v/>
      </c>
      <c r="I919" s="6">
        <f>IF(OR(B919&amp;""="",C919&amp;""=""),"",IF(COUNTIFS('الطلاب'!$A$6:$A$505,B919&amp;"",'الطلاب'!$D$6:$D$505,C919&amp;"")=0,"الطالب غير مسجل في المجموعة",""))</f>
        <v/>
      </c>
    </row>
    <row r="920">
      <c r="A920" s="13" t="n"/>
      <c r="B920" s="5" t="n"/>
      <c r="C920" s="5" t="n"/>
      <c r="D920" s="23" t="n"/>
      <c r="E920" s="18" t="n"/>
      <c r="F920" s="5" t="n"/>
      <c r="G920" s="5" t="n"/>
      <c r="H920" s="6">
        <f>IF(B920&amp;""="","",IFERROR(INDEX('الطلاب'!$B$6:$B$505,MATCH(B920&amp;"",'الطلاب'!$A$6:$A$505,0))&amp;"","كود غير موجود"))</f>
        <v/>
      </c>
      <c r="I920" s="6">
        <f>IF(OR(B920&amp;""="",C920&amp;""=""),"",IF(COUNTIFS('الطلاب'!$A$6:$A$505,B920&amp;"",'الطلاب'!$D$6:$D$505,C920&amp;"")=0,"الطالب غير مسجل في المجموعة",""))</f>
        <v/>
      </c>
    </row>
    <row r="921">
      <c r="A921" s="13" t="n"/>
      <c r="B921" s="5" t="n"/>
      <c r="C921" s="5" t="n"/>
      <c r="D921" s="23" t="n"/>
      <c r="E921" s="18" t="n"/>
      <c r="F921" s="5" t="n"/>
      <c r="G921" s="5" t="n"/>
      <c r="H921" s="6">
        <f>IF(B921&amp;""="","",IFERROR(INDEX('الطلاب'!$B$6:$B$505,MATCH(B921&amp;"",'الطلاب'!$A$6:$A$505,0))&amp;"","كود غير موجود"))</f>
        <v/>
      </c>
      <c r="I921" s="6">
        <f>IF(OR(B921&amp;""="",C921&amp;""=""),"",IF(COUNTIFS('الطلاب'!$A$6:$A$505,B921&amp;"",'الطلاب'!$D$6:$D$505,C921&amp;"")=0,"الطالب غير مسجل في المجموعة",""))</f>
        <v/>
      </c>
    </row>
    <row r="922">
      <c r="A922" s="13" t="n"/>
      <c r="B922" s="5" t="n"/>
      <c r="C922" s="5" t="n"/>
      <c r="D922" s="23" t="n"/>
      <c r="E922" s="18" t="n"/>
      <c r="F922" s="5" t="n"/>
      <c r="G922" s="5" t="n"/>
      <c r="H922" s="6">
        <f>IF(B922&amp;""="","",IFERROR(INDEX('الطلاب'!$B$6:$B$505,MATCH(B922&amp;"",'الطلاب'!$A$6:$A$505,0))&amp;"","كود غير موجود"))</f>
        <v/>
      </c>
      <c r="I922" s="6">
        <f>IF(OR(B922&amp;""="",C922&amp;""=""),"",IF(COUNTIFS('الطلاب'!$A$6:$A$505,B922&amp;"",'الطلاب'!$D$6:$D$505,C922&amp;"")=0,"الطالب غير مسجل في المجموعة",""))</f>
        <v/>
      </c>
    </row>
    <row r="923">
      <c r="A923" s="13" t="n"/>
      <c r="B923" s="5" t="n"/>
      <c r="C923" s="5" t="n"/>
      <c r="D923" s="23" t="n"/>
      <c r="E923" s="18" t="n"/>
      <c r="F923" s="5" t="n"/>
      <c r="G923" s="5" t="n"/>
      <c r="H923" s="6">
        <f>IF(B923&amp;""="","",IFERROR(INDEX('الطلاب'!$B$6:$B$505,MATCH(B923&amp;"",'الطلاب'!$A$6:$A$505,0))&amp;"","كود غير موجود"))</f>
        <v/>
      </c>
      <c r="I923" s="6">
        <f>IF(OR(B923&amp;""="",C923&amp;""=""),"",IF(COUNTIFS('الطلاب'!$A$6:$A$505,B923&amp;"",'الطلاب'!$D$6:$D$505,C923&amp;"")=0,"الطالب غير مسجل في المجموعة",""))</f>
        <v/>
      </c>
    </row>
    <row r="924">
      <c r="A924" s="13" t="n"/>
      <c r="B924" s="5" t="n"/>
      <c r="C924" s="5" t="n"/>
      <c r="D924" s="23" t="n"/>
      <c r="E924" s="18" t="n"/>
      <c r="F924" s="5" t="n"/>
      <c r="G924" s="5" t="n"/>
      <c r="H924" s="6">
        <f>IF(B924&amp;""="","",IFERROR(INDEX('الطلاب'!$B$6:$B$505,MATCH(B924&amp;"",'الطلاب'!$A$6:$A$505,0))&amp;"","كود غير موجود"))</f>
        <v/>
      </c>
      <c r="I924" s="6">
        <f>IF(OR(B924&amp;""="",C924&amp;""=""),"",IF(COUNTIFS('الطلاب'!$A$6:$A$505,B924&amp;"",'الطلاب'!$D$6:$D$505,C924&amp;"")=0,"الطالب غير مسجل في المجموعة",""))</f>
        <v/>
      </c>
    </row>
    <row r="925">
      <c r="A925" s="13" t="n"/>
      <c r="B925" s="5" t="n"/>
      <c r="C925" s="5" t="n"/>
      <c r="D925" s="23" t="n"/>
      <c r="E925" s="18" t="n"/>
      <c r="F925" s="5" t="n"/>
      <c r="G925" s="5" t="n"/>
      <c r="H925" s="6">
        <f>IF(B925&amp;""="","",IFERROR(INDEX('الطلاب'!$B$6:$B$505,MATCH(B925&amp;"",'الطلاب'!$A$6:$A$505,0))&amp;"","كود غير موجود"))</f>
        <v/>
      </c>
      <c r="I925" s="6">
        <f>IF(OR(B925&amp;""="",C925&amp;""=""),"",IF(COUNTIFS('الطلاب'!$A$6:$A$505,B925&amp;"",'الطلاب'!$D$6:$D$505,C925&amp;"")=0,"الطالب غير مسجل في المجموعة",""))</f>
        <v/>
      </c>
    </row>
    <row r="926">
      <c r="A926" s="13" t="n"/>
      <c r="B926" s="5" t="n"/>
      <c r="C926" s="5" t="n"/>
      <c r="D926" s="23" t="n"/>
      <c r="E926" s="18" t="n"/>
      <c r="F926" s="5" t="n"/>
      <c r="G926" s="5" t="n"/>
      <c r="H926" s="6">
        <f>IF(B926&amp;""="","",IFERROR(INDEX('الطلاب'!$B$6:$B$505,MATCH(B926&amp;"",'الطلاب'!$A$6:$A$505,0))&amp;"","كود غير موجود"))</f>
        <v/>
      </c>
      <c r="I926" s="6">
        <f>IF(OR(B926&amp;""="",C926&amp;""=""),"",IF(COUNTIFS('الطلاب'!$A$6:$A$505,B926&amp;"",'الطلاب'!$D$6:$D$505,C926&amp;"")=0,"الطالب غير مسجل في المجموعة",""))</f>
        <v/>
      </c>
    </row>
    <row r="927">
      <c r="A927" s="13" t="n"/>
      <c r="B927" s="5" t="n"/>
      <c r="C927" s="5" t="n"/>
      <c r="D927" s="23" t="n"/>
      <c r="E927" s="18" t="n"/>
      <c r="F927" s="5" t="n"/>
      <c r="G927" s="5" t="n"/>
      <c r="H927" s="6">
        <f>IF(B927&amp;""="","",IFERROR(INDEX('الطلاب'!$B$6:$B$505,MATCH(B927&amp;"",'الطلاب'!$A$6:$A$505,0))&amp;"","كود غير موجود"))</f>
        <v/>
      </c>
      <c r="I927" s="6">
        <f>IF(OR(B927&amp;""="",C927&amp;""=""),"",IF(COUNTIFS('الطلاب'!$A$6:$A$505,B927&amp;"",'الطلاب'!$D$6:$D$505,C927&amp;"")=0,"الطالب غير مسجل في المجموعة",""))</f>
        <v/>
      </c>
    </row>
    <row r="928">
      <c r="A928" s="13" t="n"/>
      <c r="B928" s="5" t="n"/>
      <c r="C928" s="5" t="n"/>
      <c r="D928" s="23" t="n"/>
      <c r="E928" s="18" t="n"/>
      <c r="F928" s="5" t="n"/>
      <c r="G928" s="5" t="n"/>
      <c r="H928" s="6">
        <f>IF(B928&amp;""="","",IFERROR(INDEX('الطلاب'!$B$6:$B$505,MATCH(B928&amp;"",'الطلاب'!$A$6:$A$505,0))&amp;"","كود غير موجود"))</f>
        <v/>
      </c>
      <c r="I928" s="6">
        <f>IF(OR(B928&amp;""="",C928&amp;""=""),"",IF(COUNTIFS('الطلاب'!$A$6:$A$505,B928&amp;"",'الطلاب'!$D$6:$D$505,C928&amp;"")=0,"الطالب غير مسجل في المجموعة",""))</f>
        <v/>
      </c>
    </row>
    <row r="929">
      <c r="A929" s="13" t="n"/>
      <c r="B929" s="5" t="n"/>
      <c r="C929" s="5" t="n"/>
      <c r="D929" s="23" t="n"/>
      <c r="E929" s="18" t="n"/>
      <c r="F929" s="5" t="n"/>
      <c r="G929" s="5" t="n"/>
      <c r="H929" s="6">
        <f>IF(B929&amp;""="","",IFERROR(INDEX('الطلاب'!$B$6:$B$505,MATCH(B929&amp;"",'الطلاب'!$A$6:$A$505,0))&amp;"","كود غير موجود"))</f>
        <v/>
      </c>
      <c r="I929" s="6">
        <f>IF(OR(B929&amp;""="",C929&amp;""=""),"",IF(COUNTIFS('الطلاب'!$A$6:$A$505,B929&amp;"",'الطلاب'!$D$6:$D$505,C929&amp;"")=0,"الطالب غير مسجل في المجموعة",""))</f>
        <v/>
      </c>
    </row>
    <row r="930">
      <c r="A930" s="13" t="n"/>
      <c r="B930" s="5" t="n"/>
      <c r="C930" s="5" t="n"/>
      <c r="D930" s="23" t="n"/>
      <c r="E930" s="18" t="n"/>
      <c r="F930" s="5" t="n"/>
      <c r="G930" s="5" t="n"/>
      <c r="H930" s="6">
        <f>IF(B930&amp;""="","",IFERROR(INDEX('الطلاب'!$B$6:$B$505,MATCH(B930&amp;"",'الطلاب'!$A$6:$A$505,0))&amp;"","كود غير موجود"))</f>
        <v/>
      </c>
      <c r="I930" s="6">
        <f>IF(OR(B930&amp;""="",C930&amp;""=""),"",IF(COUNTIFS('الطلاب'!$A$6:$A$505,B930&amp;"",'الطلاب'!$D$6:$D$505,C930&amp;"")=0,"الطالب غير مسجل في المجموعة",""))</f>
        <v/>
      </c>
    </row>
    <row r="931">
      <c r="A931" s="13" t="n"/>
      <c r="B931" s="5" t="n"/>
      <c r="C931" s="5" t="n"/>
      <c r="D931" s="23" t="n"/>
      <c r="E931" s="18" t="n"/>
      <c r="F931" s="5" t="n"/>
      <c r="G931" s="5" t="n"/>
      <c r="H931" s="6">
        <f>IF(B931&amp;""="","",IFERROR(INDEX('الطلاب'!$B$6:$B$505,MATCH(B931&amp;"",'الطلاب'!$A$6:$A$505,0))&amp;"","كود غير موجود"))</f>
        <v/>
      </c>
      <c r="I931" s="6">
        <f>IF(OR(B931&amp;""="",C931&amp;""=""),"",IF(COUNTIFS('الطلاب'!$A$6:$A$505,B931&amp;"",'الطلاب'!$D$6:$D$505,C931&amp;"")=0,"الطالب غير مسجل في المجموعة",""))</f>
        <v/>
      </c>
    </row>
    <row r="932">
      <c r="A932" s="13" t="n"/>
      <c r="B932" s="5" t="n"/>
      <c r="C932" s="5" t="n"/>
      <c r="D932" s="23" t="n"/>
      <c r="E932" s="18" t="n"/>
      <c r="F932" s="5" t="n"/>
      <c r="G932" s="5" t="n"/>
      <c r="H932" s="6">
        <f>IF(B932&amp;""="","",IFERROR(INDEX('الطلاب'!$B$6:$B$505,MATCH(B932&amp;"",'الطلاب'!$A$6:$A$505,0))&amp;"","كود غير موجود"))</f>
        <v/>
      </c>
      <c r="I932" s="6">
        <f>IF(OR(B932&amp;""="",C932&amp;""=""),"",IF(COUNTIFS('الطلاب'!$A$6:$A$505,B932&amp;"",'الطلاب'!$D$6:$D$505,C932&amp;"")=0,"الطالب غير مسجل في المجموعة",""))</f>
        <v/>
      </c>
    </row>
    <row r="933">
      <c r="A933" s="13" t="n"/>
      <c r="B933" s="5" t="n"/>
      <c r="C933" s="5" t="n"/>
      <c r="D933" s="23" t="n"/>
      <c r="E933" s="18" t="n"/>
      <c r="F933" s="5" t="n"/>
      <c r="G933" s="5" t="n"/>
      <c r="H933" s="6">
        <f>IF(B933&amp;""="","",IFERROR(INDEX('الطلاب'!$B$6:$B$505,MATCH(B933&amp;"",'الطلاب'!$A$6:$A$505,0))&amp;"","كود غير موجود"))</f>
        <v/>
      </c>
      <c r="I933" s="6">
        <f>IF(OR(B933&amp;""="",C933&amp;""=""),"",IF(COUNTIFS('الطلاب'!$A$6:$A$505,B933&amp;"",'الطلاب'!$D$6:$D$505,C933&amp;"")=0,"الطالب غير مسجل في المجموعة",""))</f>
        <v/>
      </c>
    </row>
    <row r="934">
      <c r="A934" s="13" t="n"/>
      <c r="B934" s="5" t="n"/>
      <c r="C934" s="5" t="n"/>
      <c r="D934" s="23" t="n"/>
      <c r="E934" s="18" t="n"/>
      <c r="F934" s="5" t="n"/>
      <c r="G934" s="5" t="n"/>
      <c r="H934" s="6">
        <f>IF(B934&amp;""="","",IFERROR(INDEX('الطلاب'!$B$6:$B$505,MATCH(B934&amp;"",'الطلاب'!$A$6:$A$505,0))&amp;"","كود غير موجود"))</f>
        <v/>
      </c>
      <c r="I934" s="6">
        <f>IF(OR(B934&amp;""="",C934&amp;""=""),"",IF(COUNTIFS('الطلاب'!$A$6:$A$505,B934&amp;"",'الطلاب'!$D$6:$D$505,C934&amp;"")=0,"الطالب غير مسجل في المجموعة",""))</f>
        <v/>
      </c>
    </row>
    <row r="935">
      <c r="A935" s="13" t="n"/>
      <c r="B935" s="5" t="n"/>
      <c r="C935" s="5" t="n"/>
      <c r="D935" s="23" t="n"/>
      <c r="E935" s="18" t="n"/>
      <c r="F935" s="5" t="n"/>
      <c r="G935" s="5" t="n"/>
      <c r="H935" s="6">
        <f>IF(B935&amp;""="","",IFERROR(INDEX('الطلاب'!$B$6:$B$505,MATCH(B935&amp;"",'الطلاب'!$A$6:$A$505,0))&amp;"","كود غير موجود"))</f>
        <v/>
      </c>
      <c r="I935" s="6">
        <f>IF(OR(B935&amp;""="",C935&amp;""=""),"",IF(COUNTIFS('الطلاب'!$A$6:$A$505,B935&amp;"",'الطلاب'!$D$6:$D$505,C935&amp;"")=0,"الطالب غير مسجل في المجموعة",""))</f>
        <v/>
      </c>
    </row>
    <row r="936">
      <c r="A936" s="13" t="n"/>
      <c r="B936" s="5" t="n"/>
      <c r="C936" s="5" t="n"/>
      <c r="D936" s="23" t="n"/>
      <c r="E936" s="18" t="n"/>
      <c r="F936" s="5" t="n"/>
      <c r="G936" s="5" t="n"/>
      <c r="H936" s="6">
        <f>IF(B936&amp;""="","",IFERROR(INDEX('الطلاب'!$B$6:$B$505,MATCH(B936&amp;"",'الطلاب'!$A$6:$A$505,0))&amp;"","كود غير موجود"))</f>
        <v/>
      </c>
      <c r="I936" s="6">
        <f>IF(OR(B936&amp;""="",C936&amp;""=""),"",IF(COUNTIFS('الطلاب'!$A$6:$A$505,B936&amp;"",'الطلاب'!$D$6:$D$505,C936&amp;"")=0,"الطالب غير مسجل في المجموعة",""))</f>
        <v/>
      </c>
    </row>
    <row r="937">
      <c r="A937" s="13" t="n"/>
      <c r="B937" s="5" t="n"/>
      <c r="C937" s="5" t="n"/>
      <c r="D937" s="23" t="n"/>
      <c r="E937" s="18" t="n"/>
      <c r="F937" s="5" t="n"/>
      <c r="G937" s="5" t="n"/>
      <c r="H937" s="6">
        <f>IF(B937&amp;""="","",IFERROR(INDEX('الطلاب'!$B$6:$B$505,MATCH(B937&amp;"",'الطلاب'!$A$6:$A$505,0))&amp;"","كود غير موجود"))</f>
        <v/>
      </c>
      <c r="I937" s="6">
        <f>IF(OR(B937&amp;""="",C937&amp;""=""),"",IF(COUNTIFS('الطلاب'!$A$6:$A$505,B937&amp;"",'الطلاب'!$D$6:$D$505,C937&amp;"")=0,"الطالب غير مسجل في المجموعة",""))</f>
        <v/>
      </c>
    </row>
    <row r="938">
      <c r="A938" s="13" t="n"/>
      <c r="B938" s="5" t="n"/>
      <c r="C938" s="5" t="n"/>
      <c r="D938" s="23" t="n"/>
      <c r="E938" s="18" t="n"/>
      <c r="F938" s="5" t="n"/>
      <c r="G938" s="5" t="n"/>
      <c r="H938" s="6">
        <f>IF(B938&amp;""="","",IFERROR(INDEX('الطلاب'!$B$6:$B$505,MATCH(B938&amp;"",'الطلاب'!$A$6:$A$505,0))&amp;"","كود غير موجود"))</f>
        <v/>
      </c>
      <c r="I938" s="6">
        <f>IF(OR(B938&amp;""="",C938&amp;""=""),"",IF(COUNTIFS('الطلاب'!$A$6:$A$505,B938&amp;"",'الطلاب'!$D$6:$D$505,C938&amp;"")=0,"الطالب غير مسجل في المجموعة",""))</f>
        <v/>
      </c>
    </row>
    <row r="939">
      <c r="A939" s="13" t="n"/>
      <c r="B939" s="5" t="n"/>
      <c r="C939" s="5" t="n"/>
      <c r="D939" s="23" t="n"/>
      <c r="E939" s="18" t="n"/>
      <c r="F939" s="5" t="n"/>
      <c r="G939" s="5" t="n"/>
      <c r="H939" s="6">
        <f>IF(B939&amp;""="","",IFERROR(INDEX('الطلاب'!$B$6:$B$505,MATCH(B939&amp;"",'الطلاب'!$A$6:$A$505,0))&amp;"","كود غير موجود"))</f>
        <v/>
      </c>
      <c r="I939" s="6">
        <f>IF(OR(B939&amp;""="",C939&amp;""=""),"",IF(COUNTIFS('الطلاب'!$A$6:$A$505,B939&amp;"",'الطلاب'!$D$6:$D$505,C939&amp;"")=0,"الطالب غير مسجل في المجموعة",""))</f>
        <v/>
      </c>
    </row>
    <row r="940">
      <c r="A940" s="13" t="n"/>
      <c r="B940" s="5" t="n"/>
      <c r="C940" s="5" t="n"/>
      <c r="D940" s="23" t="n"/>
      <c r="E940" s="18" t="n"/>
      <c r="F940" s="5" t="n"/>
      <c r="G940" s="5" t="n"/>
      <c r="H940" s="6">
        <f>IF(B940&amp;""="","",IFERROR(INDEX('الطلاب'!$B$6:$B$505,MATCH(B940&amp;"",'الطلاب'!$A$6:$A$505,0))&amp;"","كود غير موجود"))</f>
        <v/>
      </c>
      <c r="I940" s="6">
        <f>IF(OR(B940&amp;""="",C940&amp;""=""),"",IF(COUNTIFS('الطلاب'!$A$6:$A$505,B940&amp;"",'الطلاب'!$D$6:$D$505,C940&amp;"")=0,"الطالب غير مسجل في المجموعة",""))</f>
        <v/>
      </c>
    </row>
    <row r="941">
      <c r="A941" s="13" t="n"/>
      <c r="B941" s="5" t="n"/>
      <c r="C941" s="5" t="n"/>
      <c r="D941" s="23" t="n"/>
      <c r="E941" s="18" t="n"/>
      <c r="F941" s="5" t="n"/>
      <c r="G941" s="5" t="n"/>
      <c r="H941" s="6">
        <f>IF(B941&amp;""="","",IFERROR(INDEX('الطلاب'!$B$6:$B$505,MATCH(B941&amp;"",'الطلاب'!$A$6:$A$505,0))&amp;"","كود غير موجود"))</f>
        <v/>
      </c>
      <c r="I941" s="6">
        <f>IF(OR(B941&amp;""="",C941&amp;""=""),"",IF(COUNTIFS('الطلاب'!$A$6:$A$505,B941&amp;"",'الطلاب'!$D$6:$D$505,C941&amp;"")=0,"الطالب غير مسجل في المجموعة",""))</f>
        <v/>
      </c>
    </row>
    <row r="942">
      <c r="A942" s="13" t="n"/>
      <c r="B942" s="5" t="n"/>
      <c r="C942" s="5" t="n"/>
      <c r="D942" s="23" t="n"/>
      <c r="E942" s="18" t="n"/>
      <c r="F942" s="5" t="n"/>
      <c r="G942" s="5" t="n"/>
      <c r="H942" s="6">
        <f>IF(B942&amp;""="","",IFERROR(INDEX('الطلاب'!$B$6:$B$505,MATCH(B942&amp;"",'الطلاب'!$A$6:$A$505,0))&amp;"","كود غير موجود"))</f>
        <v/>
      </c>
      <c r="I942" s="6">
        <f>IF(OR(B942&amp;""="",C942&amp;""=""),"",IF(COUNTIFS('الطلاب'!$A$6:$A$505,B942&amp;"",'الطلاب'!$D$6:$D$505,C942&amp;"")=0,"الطالب غير مسجل في المجموعة",""))</f>
        <v/>
      </c>
    </row>
    <row r="943">
      <c r="A943" s="13" t="n"/>
      <c r="B943" s="5" t="n"/>
      <c r="C943" s="5" t="n"/>
      <c r="D943" s="23" t="n"/>
      <c r="E943" s="18" t="n"/>
      <c r="F943" s="5" t="n"/>
      <c r="G943" s="5" t="n"/>
      <c r="H943" s="6">
        <f>IF(B943&amp;""="","",IFERROR(INDEX('الطلاب'!$B$6:$B$505,MATCH(B943&amp;"",'الطلاب'!$A$6:$A$505,0))&amp;"","كود غير موجود"))</f>
        <v/>
      </c>
      <c r="I943" s="6">
        <f>IF(OR(B943&amp;""="",C943&amp;""=""),"",IF(COUNTIFS('الطلاب'!$A$6:$A$505,B943&amp;"",'الطلاب'!$D$6:$D$505,C943&amp;"")=0,"الطالب غير مسجل في المجموعة",""))</f>
        <v/>
      </c>
    </row>
    <row r="944">
      <c r="A944" s="13" t="n"/>
      <c r="B944" s="5" t="n"/>
      <c r="C944" s="5" t="n"/>
      <c r="D944" s="23" t="n"/>
      <c r="E944" s="18" t="n"/>
      <c r="F944" s="5" t="n"/>
      <c r="G944" s="5" t="n"/>
      <c r="H944" s="6">
        <f>IF(B944&amp;""="","",IFERROR(INDEX('الطلاب'!$B$6:$B$505,MATCH(B944&amp;"",'الطلاب'!$A$6:$A$505,0))&amp;"","كود غير موجود"))</f>
        <v/>
      </c>
      <c r="I944" s="6">
        <f>IF(OR(B944&amp;""="",C944&amp;""=""),"",IF(COUNTIFS('الطلاب'!$A$6:$A$505,B944&amp;"",'الطلاب'!$D$6:$D$505,C944&amp;"")=0,"الطالب غير مسجل في المجموعة",""))</f>
        <v/>
      </c>
    </row>
    <row r="945">
      <c r="A945" s="13" t="n"/>
      <c r="B945" s="5" t="n"/>
      <c r="C945" s="5" t="n"/>
      <c r="D945" s="23" t="n"/>
      <c r="E945" s="18" t="n"/>
      <c r="F945" s="5" t="n"/>
      <c r="G945" s="5" t="n"/>
      <c r="H945" s="6">
        <f>IF(B945&amp;""="","",IFERROR(INDEX('الطلاب'!$B$6:$B$505,MATCH(B945&amp;"",'الطلاب'!$A$6:$A$505,0))&amp;"","كود غير موجود"))</f>
        <v/>
      </c>
      <c r="I945" s="6">
        <f>IF(OR(B945&amp;""="",C945&amp;""=""),"",IF(COUNTIFS('الطلاب'!$A$6:$A$505,B945&amp;"",'الطلاب'!$D$6:$D$505,C945&amp;"")=0,"الطالب غير مسجل في المجموعة",""))</f>
        <v/>
      </c>
    </row>
    <row r="946">
      <c r="A946" s="13" t="n"/>
      <c r="B946" s="5" t="n"/>
      <c r="C946" s="5" t="n"/>
      <c r="D946" s="23" t="n"/>
      <c r="E946" s="18" t="n"/>
      <c r="F946" s="5" t="n"/>
      <c r="G946" s="5" t="n"/>
      <c r="H946" s="6">
        <f>IF(B946&amp;""="","",IFERROR(INDEX('الطلاب'!$B$6:$B$505,MATCH(B946&amp;"",'الطلاب'!$A$6:$A$505,0))&amp;"","كود غير موجود"))</f>
        <v/>
      </c>
      <c r="I946" s="6">
        <f>IF(OR(B946&amp;""="",C946&amp;""=""),"",IF(COUNTIFS('الطلاب'!$A$6:$A$505,B946&amp;"",'الطلاب'!$D$6:$D$505,C946&amp;"")=0,"الطالب غير مسجل في المجموعة",""))</f>
        <v/>
      </c>
    </row>
    <row r="947">
      <c r="A947" s="13" t="n"/>
      <c r="B947" s="5" t="n"/>
      <c r="C947" s="5" t="n"/>
      <c r="D947" s="23" t="n"/>
      <c r="E947" s="18" t="n"/>
      <c r="F947" s="5" t="n"/>
      <c r="G947" s="5" t="n"/>
      <c r="H947" s="6">
        <f>IF(B947&amp;""="","",IFERROR(INDEX('الطلاب'!$B$6:$B$505,MATCH(B947&amp;"",'الطلاب'!$A$6:$A$505,0))&amp;"","كود غير موجود"))</f>
        <v/>
      </c>
      <c r="I947" s="6">
        <f>IF(OR(B947&amp;""="",C947&amp;""=""),"",IF(COUNTIFS('الطلاب'!$A$6:$A$505,B947&amp;"",'الطلاب'!$D$6:$D$505,C947&amp;"")=0,"الطالب غير مسجل في المجموعة",""))</f>
        <v/>
      </c>
    </row>
    <row r="948">
      <c r="A948" s="13" t="n"/>
      <c r="B948" s="5" t="n"/>
      <c r="C948" s="5" t="n"/>
      <c r="D948" s="23" t="n"/>
      <c r="E948" s="18" t="n"/>
      <c r="F948" s="5" t="n"/>
      <c r="G948" s="5" t="n"/>
      <c r="H948" s="6">
        <f>IF(B948&amp;""="","",IFERROR(INDEX('الطلاب'!$B$6:$B$505,MATCH(B948&amp;"",'الطلاب'!$A$6:$A$505,0))&amp;"","كود غير موجود"))</f>
        <v/>
      </c>
      <c r="I948" s="6">
        <f>IF(OR(B948&amp;""="",C948&amp;""=""),"",IF(COUNTIFS('الطلاب'!$A$6:$A$505,B948&amp;"",'الطلاب'!$D$6:$D$505,C948&amp;"")=0,"الطالب غير مسجل في المجموعة",""))</f>
        <v/>
      </c>
    </row>
    <row r="949">
      <c r="A949" s="13" t="n"/>
      <c r="B949" s="5" t="n"/>
      <c r="C949" s="5" t="n"/>
      <c r="D949" s="23" t="n"/>
      <c r="E949" s="18" t="n"/>
      <c r="F949" s="5" t="n"/>
      <c r="G949" s="5" t="n"/>
      <c r="H949" s="6">
        <f>IF(B949&amp;""="","",IFERROR(INDEX('الطلاب'!$B$6:$B$505,MATCH(B949&amp;"",'الطلاب'!$A$6:$A$505,0))&amp;"","كود غير موجود"))</f>
        <v/>
      </c>
      <c r="I949" s="6">
        <f>IF(OR(B949&amp;""="",C949&amp;""=""),"",IF(COUNTIFS('الطلاب'!$A$6:$A$505,B949&amp;"",'الطلاب'!$D$6:$D$505,C949&amp;"")=0,"الطالب غير مسجل في المجموعة",""))</f>
        <v/>
      </c>
    </row>
    <row r="950">
      <c r="A950" s="13" t="n"/>
      <c r="B950" s="5" t="n"/>
      <c r="C950" s="5" t="n"/>
      <c r="D950" s="23" t="n"/>
      <c r="E950" s="18" t="n"/>
      <c r="F950" s="5" t="n"/>
      <c r="G950" s="5" t="n"/>
      <c r="H950" s="6">
        <f>IF(B950&amp;""="","",IFERROR(INDEX('الطلاب'!$B$6:$B$505,MATCH(B950&amp;"",'الطلاب'!$A$6:$A$505,0))&amp;"","كود غير موجود"))</f>
        <v/>
      </c>
      <c r="I950" s="6">
        <f>IF(OR(B950&amp;""="",C950&amp;""=""),"",IF(COUNTIFS('الطلاب'!$A$6:$A$505,B950&amp;"",'الطلاب'!$D$6:$D$505,C950&amp;"")=0,"الطالب غير مسجل في المجموعة",""))</f>
        <v/>
      </c>
    </row>
    <row r="951">
      <c r="A951" s="13" t="n"/>
      <c r="B951" s="5" t="n"/>
      <c r="C951" s="5" t="n"/>
      <c r="D951" s="23" t="n"/>
      <c r="E951" s="18" t="n"/>
      <c r="F951" s="5" t="n"/>
      <c r="G951" s="5" t="n"/>
      <c r="H951" s="6">
        <f>IF(B951&amp;""="","",IFERROR(INDEX('الطلاب'!$B$6:$B$505,MATCH(B951&amp;"",'الطلاب'!$A$6:$A$505,0))&amp;"","كود غير موجود"))</f>
        <v/>
      </c>
      <c r="I951" s="6">
        <f>IF(OR(B951&amp;""="",C951&amp;""=""),"",IF(COUNTIFS('الطلاب'!$A$6:$A$505,B951&amp;"",'الطلاب'!$D$6:$D$505,C951&amp;"")=0,"الطالب غير مسجل في المجموعة",""))</f>
        <v/>
      </c>
    </row>
    <row r="952">
      <c r="A952" s="13" t="n"/>
      <c r="B952" s="5" t="n"/>
      <c r="C952" s="5" t="n"/>
      <c r="D952" s="23" t="n"/>
      <c r="E952" s="18" t="n"/>
      <c r="F952" s="5" t="n"/>
      <c r="G952" s="5" t="n"/>
      <c r="H952" s="6">
        <f>IF(B952&amp;""="","",IFERROR(INDEX('الطلاب'!$B$6:$B$505,MATCH(B952&amp;"",'الطلاب'!$A$6:$A$505,0))&amp;"","كود غير موجود"))</f>
        <v/>
      </c>
      <c r="I952" s="6">
        <f>IF(OR(B952&amp;""="",C952&amp;""=""),"",IF(COUNTIFS('الطلاب'!$A$6:$A$505,B952&amp;"",'الطلاب'!$D$6:$D$505,C952&amp;"")=0,"الطالب غير مسجل في المجموعة",""))</f>
        <v/>
      </c>
    </row>
    <row r="953">
      <c r="A953" s="13" t="n"/>
      <c r="B953" s="5" t="n"/>
      <c r="C953" s="5" t="n"/>
      <c r="D953" s="23" t="n"/>
      <c r="E953" s="18" t="n"/>
      <c r="F953" s="5" t="n"/>
      <c r="G953" s="5" t="n"/>
      <c r="H953" s="6">
        <f>IF(B953&amp;""="","",IFERROR(INDEX('الطلاب'!$B$6:$B$505,MATCH(B953&amp;"",'الطلاب'!$A$6:$A$505,0))&amp;"","كود غير موجود"))</f>
        <v/>
      </c>
      <c r="I953" s="6">
        <f>IF(OR(B953&amp;""="",C953&amp;""=""),"",IF(COUNTIFS('الطلاب'!$A$6:$A$505,B953&amp;"",'الطلاب'!$D$6:$D$505,C953&amp;"")=0,"الطالب غير مسجل في المجموعة",""))</f>
        <v/>
      </c>
    </row>
    <row r="954">
      <c r="A954" s="13" t="n"/>
      <c r="B954" s="5" t="n"/>
      <c r="C954" s="5" t="n"/>
      <c r="D954" s="23" t="n"/>
      <c r="E954" s="18" t="n"/>
      <c r="F954" s="5" t="n"/>
      <c r="G954" s="5" t="n"/>
      <c r="H954" s="6">
        <f>IF(B954&amp;""="","",IFERROR(INDEX('الطلاب'!$B$6:$B$505,MATCH(B954&amp;"",'الطلاب'!$A$6:$A$505,0))&amp;"","كود غير موجود"))</f>
        <v/>
      </c>
      <c r="I954" s="6">
        <f>IF(OR(B954&amp;""="",C954&amp;""=""),"",IF(COUNTIFS('الطلاب'!$A$6:$A$505,B954&amp;"",'الطلاب'!$D$6:$D$505,C954&amp;"")=0,"الطالب غير مسجل في المجموعة",""))</f>
        <v/>
      </c>
    </row>
    <row r="955">
      <c r="A955" s="13" t="n"/>
      <c r="B955" s="5" t="n"/>
      <c r="C955" s="5" t="n"/>
      <c r="D955" s="23" t="n"/>
      <c r="E955" s="18" t="n"/>
      <c r="F955" s="5" t="n"/>
      <c r="G955" s="5" t="n"/>
      <c r="H955" s="6">
        <f>IF(B955&amp;""="","",IFERROR(INDEX('الطلاب'!$B$6:$B$505,MATCH(B955&amp;"",'الطلاب'!$A$6:$A$505,0))&amp;"","كود غير موجود"))</f>
        <v/>
      </c>
      <c r="I955" s="6">
        <f>IF(OR(B955&amp;""="",C955&amp;""=""),"",IF(COUNTIFS('الطلاب'!$A$6:$A$505,B955&amp;"",'الطلاب'!$D$6:$D$505,C955&amp;"")=0,"الطالب غير مسجل في المجموعة",""))</f>
        <v/>
      </c>
    </row>
    <row r="956">
      <c r="A956" s="13" t="n"/>
      <c r="B956" s="5" t="n"/>
      <c r="C956" s="5" t="n"/>
      <c r="D956" s="23" t="n"/>
      <c r="E956" s="18" t="n"/>
      <c r="F956" s="5" t="n"/>
      <c r="G956" s="5" t="n"/>
      <c r="H956" s="6">
        <f>IF(B956&amp;""="","",IFERROR(INDEX('الطلاب'!$B$6:$B$505,MATCH(B956&amp;"",'الطلاب'!$A$6:$A$505,0))&amp;"","كود غير موجود"))</f>
        <v/>
      </c>
      <c r="I956" s="6">
        <f>IF(OR(B956&amp;""="",C956&amp;""=""),"",IF(COUNTIFS('الطلاب'!$A$6:$A$505,B956&amp;"",'الطلاب'!$D$6:$D$505,C956&amp;"")=0,"الطالب غير مسجل في المجموعة",""))</f>
        <v/>
      </c>
    </row>
    <row r="957">
      <c r="A957" s="13" t="n"/>
      <c r="B957" s="5" t="n"/>
      <c r="C957" s="5" t="n"/>
      <c r="D957" s="23" t="n"/>
      <c r="E957" s="18" t="n"/>
      <c r="F957" s="5" t="n"/>
      <c r="G957" s="5" t="n"/>
      <c r="H957" s="6">
        <f>IF(B957&amp;""="","",IFERROR(INDEX('الطلاب'!$B$6:$B$505,MATCH(B957&amp;"",'الطلاب'!$A$6:$A$505,0))&amp;"","كود غير موجود"))</f>
        <v/>
      </c>
      <c r="I957" s="6">
        <f>IF(OR(B957&amp;""="",C957&amp;""=""),"",IF(COUNTIFS('الطلاب'!$A$6:$A$505,B957&amp;"",'الطلاب'!$D$6:$D$505,C957&amp;"")=0,"الطالب غير مسجل في المجموعة",""))</f>
        <v/>
      </c>
    </row>
    <row r="958">
      <c r="A958" s="13" t="n"/>
      <c r="B958" s="5" t="n"/>
      <c r="C958" s="5" t="n"/>
      <c r="D958" s="23" t="n"/>
      <c r="E958" s="18" t="n"/>
      <c r="F958" s="5" t="n"/>
      <c r="G958" s="5" t="n"/>
      <c r="H958" s="6">
        <f>IF(B958&amp;""="","",IFERROR(INDEX('الطلاب'!$B$6:$B$505,MATCH(B958&amp;"",'الطلاب'!$A$6:$A$505,0))&amp;"","كود غير موجود"))</f>
        <v/>
      </c>
      <c r="I958" s="6">
        <f>IF(OR(B958&amp;""="",C958&amp;""=""),"",IF(COUNTIFS('الطلاب'!$A$6:$A$505,B958&amp;"",'الطلاب'!$D$6:$D$505,C958&amp;"")=0,"الطالب غير مسجل في المجموعة",""))</f>
        <v/>
      </c>
    </row>
    <row r="959">
      <c r="A959" s="13" t="n"/>
      <c r="B959" s="5" t="n"/>
      <c r="C959" s="5" t="n"/>
      <c r="D959" s="23" t="n"/>
      <c r="E959" s="18" t="n"/>
      <c r="F959" s="5" t="n"/>
      <c r="G959" s="5" t="n"/>
      <c r="H959" s="6">
        <f>IF(B959&amp;""="","",IFERROR(INDEX('الطلاب'!$B$6:$B$505,MATCH(B959&amp;"",'الطلاب'!$A$6:$A$505,0))&amp;"","كود غير موجود"))</f>
        <v/>
      </c>
      <c r="I959" s="6">
        <f>IF(OR(B959&amp;""="",C959&amp;""=""),"",IF(COUNTIFS('الطلاب'!$A$6:$A$505,B959&amp;"",'الطلاب'!$D$6:$D$505,C959&amp;"")=0,"الطالب غير مسجل في المجموعة",""))</f>
        <v/>
      </c>
    </row>
    <row r="960">
      <c r="A960" s="13" t="n"/>
      <c r="B960" s="5" t="n"/>
      <c r="C960" s="5" t="n"/>
      <c r="D960" s="23" t="n"/>
      <c r="E960" s="18" t="n"/>
      <c r="F960" s="5" t="n"/>
      <c r="G960" s="5" t="n"/>
      <c r="H960" s="6">
        <f>IF(B960&amp;""="","",IFERROR(INDEX('الطلاب'!$B$6:$B$505,MATCH(B960&amp;"",'الطلاب'!$A$6:$A$505,0))&amp;"","كود غير موجود"))</f>
        <v/>
      </c>
      <c r="I960" s="6">
        <f>IF(OR(B960&amp;""="",C960&amp;""=""),"",IF(COUNTIFS('الطلاب'!$A$6:$A$505,B960&amp;"",'الطلاب'!$D$6:$D$505,C960&amp;"")=0,"الطالب غير مسجل في المجموعة",""))</f>
        <v/>
      </c>
    </row>
    <row r="961">
      <c r="A961" s="13" t="n"/>
      <c r="B961" s="5" t="n"/>
      <c r="C961" s="5" t="n"/>
      <c r="D961" s="23" t="n"/>
      <c r="E961" s="18" t="n"/>
      <c r="F961" s="5" t="n"/>
      <c r="G961" s="5" t="n"/>
      <c r="H961" s="6">
        <f>IF(B961&amp;""="","",IFERROR(INDEX('الطلاب'!$B$6:$B$505,MATCH(B961&amp;"",'الطلاب'!$A$6:$A$505,0))&amp;"","كود غير موجود"))</f>
        <v/>
      </c>
      <c r="I961" s="6">
        <f>IF(OR(B961&amp;""="",C961&amp;""=""),"",IF(COUNTIFS('الطلاب'!$A$6:$A$505,B961&amp;"",'الطلاب'!$D$6:$D$505,C961&amp;"")=0,"الطالب غير مسجل في المجموعة",""))</f>
        <v/>
      </c>
    </row>
    <row r="962">
      <c r="A962" s="13" t="n"/>
      <c r="B962" s="5" t="n"/>
      <c r="C962" s="5" t="n"/>
      <c r="D962" s="23" t="n"/>
      <c r="E962" s="18" t="n"/>
      <c r="F962" s="5" t="n"/>
      <c r="G962" s="5" t="n"/>
      <c r="H962" s="6">
        <f>IF(B962&amp;""="","",IFERROR(INDEX('الطلاب'!$B$6:$B$505,MATCH(B962&amp;"",'الطلاب'!$A$6:$A$505,0))&amp;"","كود غير موجود"))</f>
        <v/>
      </c>
      <c r="I962" s="6">
        <f>IF(OR(B962&amp;""="",C962&amp;""=""),"",IF(COUNTIFS('الطلاب'!$A$6:$A$505,B962&amp;"",'الطلاب'!$D$6:$D$505,C962&amp;"")=0,"الطالب غير مسجل في المجموعة",""))</f>
        <v/>
      </c>
    </row>
    <row r="963">
      <c r="A963" s="13" t="n"/>
      <c r="B963" s="5" t="n"/>
      <c r="C963" s="5" t="n"/>
      <c r="D963" s="23" t="n"/>
      <c r="E963" s="18" t="n"/>
      <c r="F963" s="5" t="n"/>
      <c r="G963" s="5" t="n"/>
      <c r="H963" s="6">
        <f>IF(B963&amp;""="","",IFERROR(INDEX('الطلاب'!$B$6:$B$505,MATCH(B963&amp;"",'الطلاب'!$A$6:$A$505,0))&amp;"","كود غير موجود"))</f>
        <v/>
      </c>
      <c r="I963" s="6">
        <f>IF(OR(B963&amp;""="",C963&amp;""=""),"",IF(COUNTIFS('الطلاب'!$A$6:$A$505,B963&amp;"",'الطلاب'!$D$6:$D$505,C963&amp;"")=0,"الطالب غير مسجل في المجموعة",""))</f>
        <v/>
      </c>
    </row>
    <row r="964">
      <c r="A964" s="13" t="n"/>
      <c r="B964" s="5" t="n"/>
      <c r="C964" s="5" t="n"/>
      <c r="D964" s="23" t="n"/>
      <c r="E964" s="18" t="n"/>
      <c r="F964" s="5" t="n"/>
      <c r="G964" s="5" t="n"/>
      <c r="H964" s="6">
        <f>IF(B964&amp;""="","",IFERROR(INDEX('الطلاب'!$B$6:$B$505,MATCH(B964&amp;"",'الطلاب'!$A$6:$A$505,0))&amp;"","كود غير موجود"))</f>
        <v/>
      </c>
      <c r="I964" s="6">
        <f>IF(OR(B964&amp;""="",C964&amp;""=""),"",IF(COUNTIFS('الطلاب'!$A$6:$A$505,B964&amp;"",'الطلاب'!$D$6:$D$505,C964&amp;"")=0,"الطالب غير مسجل في المجموعة",""))</f>
        <v/>
      </c>
    </row>
    <row r="965">
      <c r="A965" s="13" t="n"/>
      <c r="B965" s="5" t="n"/>
      <c r="C965" s="5" t="n"/>
      <c r="D965" s="23" t="n"/>
      <c r="E965" s="18" t="n"/>
      <c r="F965" s="5" t="n"/>
      <c r="G965" s="5" t="n"/>
      <c r="H965" s="6">
        <f>IF(B965&amp;""="","",IFERROR(INDEX('الطلاب'!$B$6:$B$505,MATCH(B965&amp;"",'الطلاب'!$A$6:$A$505,0))&amp;"","كود غير موجود"))</f>
        <v/>
      </c>
      <c r="I965" s="6">
        <f>IF(OR(B965&amp;""="",C965&amp;""=""),"",IF(COUNTIFS('الطلاب'!$A$6:$A$505,B965&amp;"",'الطلاب'!$D$6:$D$505,C965&amp;"")=0,"الطالب غير مسجل في المجموعة",""))</f>
        <v/>
      </c>
    </row>
    <row r="966">
      <c r="A966" s="13" t="n"/>
      <c r="B966" s="5" t="n"/>
      <c r="C966" s="5" t="n"/>
      <c r="D966" s="23" t="n"/>
      <c r="E966" s="18" t="n"/>
      <c r="F966" s="5" t="n"/>
      <c r="G966" s="5" t="n"/>
      <c r="H966" s="6">
        <f>IF(B966&amp;""="","",IFERROR(INDEX('الطلاب'!$B$6:$B$505,MATCH(B966&amp;"",'الطلاب'!$A$6:$A$505,0))&amp;"","كود غير موجود"))</f>
        <v/>
      </c>
      <c r="I966" s="6">
        <f>IF(OR(B966&amp;""="",C966&amp;""=""),"",IF(COUNTIFS('الطلاب'!$A$6:$A$505,B966&amp;"",'الطلاب'!$D$6:$D$505,C966&amp;"")=0,"الطالب غير مسجل في المجموعة",""))</f>
        <v/>
      </c>
    </row>
    <row r="967">
      <c r="A967" s="13" t="n"/>
      <c r="B967" s="5" t="n"/>
      <c r="C967" s="5" t="n"/>
      <c r="D967" s="23" t="n"/>
      <c r="E967" s="18" t="n"/>
      <c r="F967" s="5" t="n"/>
      <c r="G967" s="5" t="n"/>
      <c r="H967" s="6">
        <f>IF(B967&amp;""="","",IFERROR(INDEX('الطلاب'!$B$6:$B$505,MATCH(B967&amp;"",'الطلاب'!$A$6:$A$505,0))&amp;"","كود غير موجود"))</f>
        <v/>
      </c>
      <c r="I967" s="6">
        <f>IF(OR(B967&amp;""="",C967&amp;""=""),"",IF(COUNTIFS('الطلاب'!$A$6:$A$505,B967&amp;"",'الطلاب'!$D$6:$D$505,C967&amp;"")=0,"الطالب غير مسجل في المجموعة",""))</f>
        <v/>
      </c>
    </row>
    <row r="968">
      <c r="A968" s="13" t="n"/>
      <c r="B968" s="5" t="n"/>
      <c r="C968" s="5" t="n"/>
      <c r="D968" s="23" t="n"/>
      <c r="E968" s="18" t="n"/>
      <c r="F968" s="5" t="n"/>
      <c r="G968" s="5" t="n"/>
      <c r="H968" s="6">
        <f>IF(B968&amp;""="","",IFERROR(INDEX('الطلاب'!$B$6:$B$505,MATCH(B968&amp;"",'الطلاب'!$A$6:$A$505,0))&amp;"","كود غير موجود"))</f>
        <v/>
      </c>
      <c r="I968" s="6">
        <f>IF(OR(B968&amp;""="",C968&amp;""=""),"",IF(COUNTIFS('الطلاب'!$A$6:$A$505,B968&amp;"",'الطلاب'!$D$6:$D$505,C968&amp;"")=0,"الطالب غير مسجل في المجموعة",""))</f>
        <v/>
      </c>
    </row>
    <row r="969">
      <c r="A969" s="13" t="n"/>
      <c r="B969" s="5" t="n"/>
      <c r="C969" s="5" t="n"/>
      <c r="D969" s="23" t="n"/>
      <c r="E969" s="18" t="n"/>
      <c r="F969" s="5" t="n"/>
      <c r="G969" s="5" t="n"/>
      <c r="H969" s="6">
        <f>IF(B969&amp;""="","",IFERROR(INDEX('الطلاب'!$B$6:$B$505,MATCH(B969&amp;"",'الطلاب'!$A$6:$A$505,0))&amp;"","كود غير موجود"))</f>
        <v/>
      </c>
      <c r="I969" s="6">
        <f>IF(OR(B969&amp;""="",C969&amp;""=""),"",IF(COUNTIFS('الطلاب'!$A$6:$A$505,B969&amp;"",'الطلاب'!$D$6:$D$505,C969&amp;"")=0,"الطالب غير مسجل في المجموعة",""))</f>
        <v/>
      </c>
    </row>
    <row r="970">
      <c r="A970" s="13" t="n"/>
      <c r="B970" s="5" t="n"/>
      <c r="C970" s="5" t="n"/>
      <c r="D970" s="23" t="n"/>
      <c r="E970" s="18" t="n"/>
      <c r="F970" s="5" t="n"/>
      <c r="G970" s="5" t="n"/>
      <c r="H970" s="6">
        <f>IF(B970&amp;""="","",IFERROR(INDEX('الطلاب'!$B$6:$B$505,MATCH(B970&amp;"",'الطلاب'!$A$6:$A$505,0))&amp;"","كود غير موجود"))</f>
        <v/>
      </c>
      <c r="I970" s="6">
        <f>IF(OR(B970&amp;""="",C970&amp;""=""),"",IF(COUNTIFS('الطلاب'!$A$6:$A$505,B970&amp;"",'الطلاب'!$D$6:$D$505,C970&amp;"")=0,"الطالب غير مسجل في المجموعة",""))</f>
        <v/>
      </c>
    </row>
    <row r="971">
      <c r="A971" s="13" t="n"/>
      <c r="B971" s="5" t="n"/>
      <c r="C971" s="5" t="n"/>
      <c r="D971" s="23" t="n"/>
      <c r="E971" s="18" t="n"/>
      <c r="F971" s="5" t="n"/>
      <c r="G971" s="5" t="n"/>
      <c r="H971" s="6">
        <f>IF(B971&amp;""="","",IFERROR(INDEX('الطلاب'!$B$6:$B$505,MATCH(B971&amp;"",'الطلاب'!$A$6:$A$505,0))&amp;"","كود غير موجود"))</f>
        <v/>
      </c>
      <c r="I971" s="6">
        <f>IF(OR(B971&amp;""="",C971&amp;""=""),"",IF(COUNTIFS('الطلاب'!$A$6:$A$505,B971&amp;"",'الطلاب'!$D$6:$D$505,C971&amp;"")=0,"الطالب غير مسجل في المجموعة",""))</f>
        <v/>
      </c>
    </row>
    <row r="972">
      <c r="A972" s="13" t="n"/>
      <c r="B972" s="5" t="n"/>
      <c r="C972" s="5" t="n"/>
      <c r="D972" s="23" t="n"/>
      <c r="E972" s="18" t="n"/>
      <c r="F972" s="5" t="n"/>
      <c r="G972" s="5" t="n"/>
      <c r="H972" s="6">
        <f>IF(B972&amp;""="","",IFERROR(INDEX('الطلاب'!$B$6:$B$505,MATCH(B972&amp;"",'الطلاب'!$A$6:$A$505,0))&amp;"","كود غير موجود"))</f>
        <v/>
      </c>
      <c r="I972" s="6">
        <f>IF(OR(B972&amp;""="",C972&amp;""=""),"",IF(COUNTIFS('الطلاب'!$A$6:$A$505,B972&amp;"",'الطلاب'!$D$6:$D$505,C972&amp;"")=0,"الطالب غير مسجل في المجموعة",""))</f>
        <v/>
      </c>
    </row>
    <row r="973">
      <c r="A973" s="13" t="n"/>
      <c r="B973" s="5" t="n"/>
      <c r="C973" s="5" t="n"/>
      <c r="D973" s="23" t="n"/>
      <c r="E973" s="18" t="n"/>
      <c r="F973" s="5" t="n"/>
      <c r="G973" s="5" t="n"/>
      <c r="H973" s="6">
        <f>IF(B973&amp;""="","",IFERROR(INDEX('الطلاب'!$B$6:$B$505,MATCH(B973&amp;"",'الطلاب'!$A$6:$A$505,0))&amp;"","كود غير موجود"))</f>
        <v/>
      </c>
      <c r="I973" s="6">
        <f>IF(OR(B973&amp;""="",C973&amp;""=""),"",IF(COUNTIFS('الطلاب'!$A$6:$A$505,B973&amp;"",'الطلاب'!$D$6:$D$505,C973&amp;"")=0,"الطالب غير مسجل في المجموعة",""))</f>
        <v/>
      </c>
    </row>
    <row r="974">
      <c r="A974" s="13" t="n"/>
      <c r="B974" s="5" t="n"/>
      <c r="C974" s="5" t="n"/>
      <c r="D974" s="23" t="n"/>
      <c r="E974" s="18" t="n"/>
      <c r="F974" s="5" t="n"/>
      <c r="G974" s="5" t="n"/>
      <c r="H974" s="6">
        <f>IF(B974&amp;""="","",IFERROR(INDEX('الطلاب'!$B$6:$B$505,MATCH(B974&amp;"",'الطلاب'!$A$6:$A$505,0))&amp;"","كود غير موجود"))</f>
        <v/>
      </c>
      <c r="I974" s="6">
        <f>IF(OR(B974&amp;""="",C974&amp;""=""),"",IF(COUNTIFS('الطلاب'!$A$6:$A$505,B974&amp;"",'الطلاب'!$D$6:$D$505,C974&amp;"")=0,"الطالب غير مسجل في المجموعة",""))</f>
        <v/>
      </c>
    </row>
    <row r="975">
      <c r="A975" s="13" t="n"/>
      <c r="B975" s="5" t="n"/>
      <c r="C975" s="5" t="n"/>
      <c r="D975" s="23" t="n"/>
      <c r="E975" s="18" t="n"/>
      <c r="F975" s="5" t="n"/>
      <c r="G975" s="5" t="n"/>
      <c r="H975" s="6">
        <f>IF(B975&amp;""="","",IFERROR(INDEX('الطلاب'!$B$6:$B$505,MATCH(B975&amp;"",'الطلاب'!$A$6:$A$505,0))&amp;"","كود غير موجود"))</f>
        <v/>
      </c>
      <c r="I975" s="6">
        <f>IF(OR(B975&amp;""="",C975&amp;""=""),"",IF(COUNTIFS('الطلاب'!$A$6:$A$505,B975&amp;"",'الطلاب'!$D$6:$D$505,C975&amp;"")=0,"الطالب غير مسجل في المجموعة",""))</f>
        <v/>
      </c>
    </row>
    <row r="976">
      <c r="A976" s="13" t="n"/>
      <c r="B976" s="5" t="n"/>
      <c r="C976" s="5" t="n"/>
      <c r="D976" s="23" t="n"/>
      <c r="E976" s="18" t="n"/>
      <c r="F976" s="5" t="n"/>
      <c r="G976" s="5" t="n"/>
      <c r="H976" s="6">
        <f>IF(B976&amp;""="","",IFERROR(INDEX('الطلاب'!$B$6:$B$505,MATCH(B976&amp;"",'الطلاب'!$A$6:$A$505,0))&amp;"","كود غير موجود"))</f>
        <v/>
      </c>
      <c r="I976" s="6">
        <f>IF(OR(B976&amp;""="",C976&amp;""=""),"",IF(COUNTIFS('الطلاب'!$A$6:$A$505,B976&amp;"",'الطلاب'!$D$6:$D$505,C976&amp;"")=0,"الطالب غير مسجل في المجموعة",""))</f>
        <v/>
      </c>
    </row>
    <row r="977">
      <c r="A977" s="13" t="n"/>
      <c r="B977" s="5" t="n"/>
      <c r="C977" s="5" t="n"/>
      <c r="D977" s="23" t="n"/>
      <c r="E977" s="18" t="n"/>
      <c r="F977" s="5" t="n"/>
      <c r="G977" s="5" t="n"/>
      <c r="H977" s="6">
        <f>IF(B977&amp;""="","",IFERROR(INDEX('الطلاب'!$B$6:$B$505,MATCH(B977&amp;"",'الطلاب'!$A$6:$A$505,0))&amp;"","كود غير موجود"))</f>
        <v/>
      </c>
      <c r="I977" s="6">
        <f>IF(OR(B977&amp;""="",C977&amp;""=""),"",IF(COUNTIFS('الطلاب'!$A$6:$A$505,B977&amp;"",'الطلاب'!$D$6:$D$505,C977&amp;"")=0,"الطالب غير مسجل في المجموعة",""))</f>
        <v/>
      </c>
    </row>
    <row r="978">
      <c r="A978" s="13" t="n"/>
      <c r="B978" s="5" t="n"/>
      <c r="C978" s="5" t="n"/>
      <c r="D978" s="23" t="n"/>
      <c r="E978" s="18" t="n"/>
      <c r="F978" s="5" t="n"/>
      <c r="G978" s="5" t="n"/>
      <c r="H978" s="6">
        <f>IF(B978&amp;""="","",IFERROR(INDEX('الطلاب'!$B$6:$B$505,MATCH(B978&amp;"",'الطلاب'!$A$6:$A$505,0))&amp;"","كود غير موجود"))</f>
        <v/>
      </c>
      <c r="I978" s="6">
        <f>IF(OR(B978&amp;""="",C978&amp;""=""),"",IF(COUNTIFS('الطلاب'!$A$6:$A$505,B978&amp;"",'الطلاب'!$D$6:$D$505,C978&amp;"")=0,"الطالب غير مسجل في المجموعة",""))</f>
        <v/>
      </c>
    </row>
    <row r="979">
      <c r="A979" s="13" t="n"/>
      <c r="B979" s="5" t="n"/>
      <c r="C979" s="5" t="n"/>
      <c r="D979" s="23" t="n"/>
      <c r="E979" s="18" t="n"/>
      <c r="F979" s="5" t="n"/>
      <c r="G979" s="5" t="n"/>
      <c r="H979" s="6">
        <f>IF(B979&amp;""="","",IFERROR(INDEX('الطلاب'!$B$6:$B$505,MATCH(B979&amp;"",'الطلاب'!$A$6:$A$505,0))&amp;"","كود غير موجود"))</f>
        <v/>
      </c>
      <c r="I979" s="6">
        <f>IF(OR(B979&amp;""="",C979&amp;""=""),"",IF(COUNTIFS('الطلاب'!$A$6:$A$505,B979&amp;"",'الطلاب'!$D$6:$D$505,C979&amp;"")=0,"الطالب غير مسجل في المجموعة",""))</f>
        <v/>
      </c>
    </row>
    <row r="980">
      <c r="A980" s="13" t="n"/>
      <c r="B980" s="5" t="n"/>
      <c r="C980" s="5" t="n"/>
      <c r="D980" s="23" t="n"/>
      <c r="E980" s="18" t="n"/>
      <c r="F980" s="5" t="n"/>
      <c r="G980" s="5" t="n"/>
      <c r="H980" s="6">
        <f>IF(B980&amp;""="","",IFERROR(INDEX('الطلاب'!$B$6:$B$505,MATCH(B980&amp;"",'الطلاب'!$A$6:$A$505,0))&amp;"","كود غير موجود"))</f>
        <v/>
      </c>
      <c r="I980" s="6">
        <f>IF(OR(B980&amp;""="",C980&amp;""=""),"",IF(COUNTIFS('الطلاب'!$A$6:$A$505,B980&amp;"",'الطلاب'!$D$6:$D$505,C980&amp;"")=0,"الطالب غير مسجل في المجموعة",""))</f>
        <v/>
      </c>
    </row>
    <row r="981">
      <c r="A981" s="13" t="n"/>
      <c r="B981" s="5" t="n"/>
      <c r="C981" s="5" t="n"/>
      <c r="D981" s="23" t="n"/>
      <c r="E981" s="18" t="n"/>
      <c r="F981" s="5" t="n"/>
      <c r="G981" s="5" t="n"/>
      <c r="H981" s="6">
        <f>IF(B981&amp;""="","",IFERROR(INDEX('الطلاب'!$B$6:$B$505,MATCH(B981&amp;"",'الطلاب'!$A$6:$A$505,0))&amp;"","كود غير موجود"))</f>
        <v/>
      </c>
      <c r="I981" s="6">
        <f>IF(OR(B981&amp;""="",C981&amp;""=""),"",IF(COUNTIFS('الطلاب'!$A$6:$A$505,B981&amp;"",'الطلاب'!$D$6:$D$505,C981&amp;"")=0,"الطالب غير مسجل في المجموعة",""))</f>
        <v/>
      </c>
    </row>
    <row r="982">
      <c r="A982" s="13" t="n"/>
      <c r="B982" s="5" t="n"/>
      <c r="C982" s="5" t="n"/>
      <c r="D982" s="23" t="n"/>
      <c r="E982" s="18" t="n"/>
      <c r="F982" s="5" t="n"/>
      <c r="G982" s="5" t="n"/>
      <c r="H982" s="6">
        <f>IF(B982&amp;""="","",IFERROR(INDEX('الطلاب'!$B$6:$B$505,MATCH(B982&amp;"",'الطلاب'!$A$6:$A$505,0))&amp;"","كود غير موجود"))</f>
        <v/>
      </c>
      <c r="I982" s="6">
        <f>IF(OR(B982&amp;""="",C982&amp;""=""),"",IF(COUNTIFS('الطلاب'!$A$6:$A$505,B982&amp;"",'الطلاب'!$D$6:$D$505,C982&amp;"")=0,"الطالب غير مسجل في المجموعة",""))</f>
        <v/>
      </c>
    </row>
    <row r="983">
      <c r="A983" s="13" t="n"/>
      <c r="B983" s="5" t="n"/>
      <c r="C983" s="5" t="n"/>
      <c r="D983" s="23" t="n"/>
      <c r="E983" s="18" t="n"/>
      <c r="F983" s="5" t="n"/>
      <c r="G983" s="5" t="n"/>
      <c r="H983" s="6">
        <f>IF(B983&amp;""="","",IFERROR(INDEX('الطلاب'!$B$6:$B$505,MATCH(B983&amp;"",'الطلاب'!$A$6:$A$505,0))&amp;"","كود غير موجود"))</f>
        <v/>
      </c>
      <c r="I983" s="6">
        <f>IF(OR(B983&amp;""="",C983&amp;""=""),"",IF(COUNTIFS('الطلاب'!$A$6:$A$505,B983&amp;"",'الطلاب'!$D$6:$D$505,C983&amp;"")=0,"الطالب غير مسجل في المجموعة",""))</f>
        <v/>
      </c>
    </row>
    <row r="984">
      <c r="A984" s="13" t="n"/>
      <c r="B984" s="5" t="n"/>
      <c r="C984" s="5" t="n"/>
      <c r="D984" s="23" t="n"/>
      <c r="E984" s="18" t="n"/>
      <c r="F984" s="5" t="n"/>
      <c r="G984" s="5" t="n"/>
      <c r="H984" s="6">
        <f>IF(B984&amp;""="","",IFERROR(INDEX('الطلاب'!$B$6:$B$505,MATCH(B984&amp;"",'الطلاب'!$A$6:$A$505,0))&amp;"","كود غير موجود"))</f>
        <v/>
      </c>
      <c r="I984" s="6">
        <f>IF(OR(B984&amp;""="",C984&amp;""=""),"",IF(COUNTIFS('الطلاب'!$A$6:$A$505,B984&amp;"",'الطلاب'!$D$6:$D$505,C984&amp;"")=0,"الطالب غير مسجل في المجموعة",""))</f>
        <v/>
      </c>
    </row>
    <row r="985">
      <c r="A985" s="13" t="n"/>
      <c r="B985" s="5" t="n"/>
      <c r="C985" s="5" t="n"/>
      <c r="D985" s="23" t="n"/>
      <c r="E985" s="18" t="n"/>
      <c r="F985" s="5" t="n"/>
      <c r="G985" s="5" t="n"/>
      <c r="H985" s="6">
        <f>IF(B985&amp;""="","",IFERROR(INDEX('الطلاب'!$B$6:$B$505,MATCH(B985&amp;"",'الطلاب'!$A$6:$A$505,0))&amp;"","كود غير موجود"))</f>
        <v/>
      </c>
      <c r="I985" s="6">
        <f>IF(OR(B985&amp;""="",C985&amp;""=""),"",IF(COUNTIFS('الطلاب'!$A$6:$A$505,B985&amp;"",'الطلاب'!$D$6:$D$505,C985&amp;"")=0,"الطالب غير مسجل في المجموعة",""))</f>
        <v/>
      </c>
    </row>
    <row r="986">
      <c r="A986" s="13" t="n"/>
      <c r="B986" s="5" t="n"/>
      <c r="C986" s="5" t="n"/>
      <c r="D986" s="23" t="n"/>
      <c r="E986" s="18" t="n"/>
      <c r="F986" s="5" t="n"/>
      <c r="G986" s="5" t="n"/>
      <c r="H986" s="6">
        <f>IF(B986&amp;""="","",IFERROR(INDEX('الطلاب'!$B$6:$B$505,MATCH(B986&amp;"",'الطلاب'!$A$6:$A$505,0))&amp;"","كود غير موجود"))</f>
        <v/>
      </c>
      <c r="I986" s="6">
        <f>IF(OR(B986&amp;""="",C986&amp;""=""),"",IF(COUNTIFS('الطلاب'!$A$6:$A$505,B986&amp;"",'الطلاب'!$D$6:$D$505,C986&amp;"")=0,"الطالب غير مسجل في المجموعة",""))</f>
        <v/>
      </c>
    </row>
    <row r="987">
      <c r="A987" s="13" t="n"/>
      <c r="B987" s="5" t="n"/>
      <c r="C987" s="5" t="n"/>
      <c r="D987" s="23" t="n"/>
      <c r="E987" s="18" t="n"/>
      <c r="F987" s="5" t="n"/>
      <c r="G987" s="5" t="n"/>
      <c r="H987" s="6">
        <f>IF(B987&amp;""="","",IFERROR(INDEX('الطلاب'!$B$6:$B$505,MATCH(B987&amp;"",'الطلاب'!$A$6:$A$505,0))&amp;"","كود غير موجود"))</f>
        <v/>
      </c>
      <c r="I987" s="6">
        <f>IF(OR(B987&amp;""="",C987&amp;""=""),"",IF(COUNTIFS('الطلاب'!$A$6:$A$505,B987&amp;"",'الطلاب'!$D$6:$D$505,C987&amp;"")=0,"الطالب غير مسجل في المجموعة",""))</f>
        <v/>
      </c>
    </row>
    <row r="988">
      <c r="A988" s="13" t="n"/>
      <c r="B988" s="5" t="n"/>
      <c r="C988" s="5" t="n"/>
      <c r="D988" s="23" t="n"/>
      <c r="E988" s="18" t="n"/>
      <c r="F988" s="5" t="n"/>
      <c r="G988" s="5" t="n"/>
      <c r="H988" s="6">
        <f>IF(B988&amp;""="","",IFERROR(INDEX('الطلاب'!$B$6:$B$505,MATCH(B988&amp;"",'الطلاب'!$A$6:$A$505,0))&amp;"","كود غير موجود"))</f>
        <v/>
      </c>
      <c r="I988" s="6">
        <f>IF(OR(B988&amp;""="",C988&amp;""=""),"",IF(COUNTIFS('الطلاب'!$A$6:$A$505,B988&amp;"",'الطلاب'!$D$6:$D$505,C988&amp;"")=0,"الطالب غير مسجل في المجموعة",""))</f>
        <v/>
      </c>
    </row>
    <row r="989">
      <c r="A989" s="13" t="n"/>
      <c r="B989" s="5" t="n"/>
      <c r="C989" s="5" t="n"/>
      <c r="D989" s="23" t="n"/>
      <c r="E989" s="18" t="n"/>
      <c r="F989" s="5" t="n"/>
      <c r="G989" s="5" t="n"/>
      <c r="H989" s="6">
        <f>IF(B989&amp;""="","",IFERROR(INDEX('الطلاب'!$B$6:$B$505,MATCH(B989&amp;"",'الطلاب'!$A$6:$A$505,0))&amp;"","كود غير موجود"))</f>
        <v/>
      </c>
      <c r="I989" s="6">
        <f>IF(OR(B989&amp;""="",C989&amp;""=""),"",IF(COUNTIFS('الطلاب'!$A$6:$A$505,B989&amp;"",'الطلاب'!$D$6:$D$505,C989&amp;"")=0,"الطالب غير مسجل في المجموعة",""))</f>
        <v/>
      </c>
    </row>
    <row r="990">
      <c r="A990" s="13" t="n"/>
      <c r="B990" s="5" t="n"/>
      <c r="C990" s="5" t="n"/>
      <c r="D990" s="23" t="n"/>
      <c r="E990" s="18" t="n"/>
      <c r="F990" s="5" t="n"/>
      <c r="G990" s="5" t="n"/>
      <c r="H990" s="6">
        <f>IF(B990&amp;""="","",IFERROR(INDEX('الطلاب'!$B$6:$B$505,MATCH(B990&amp;"",'الطلاب'!$A$6:$A$505,0))&amp;"","كود غير موجود"))</f>
        <v/>
      </c>
      <c r="I990" s="6">
        <f>IF(OR(B990&amp;""="",C990&amp;""=""),"",IF(COUNTIFS('الطلاب'!$A$6:$A$505,B990&amp;"",'الطلاب'!$D$6:$D$505,C990&amp;"")=0,"الطالب غير مسجل في المجموعة",""))</f>
        <v/>
      </c>
    </row>
    <row r="991">
      <c r="A991" s="13" t="n"/>
      <c r="B991" s="5" t="n"/>
      <c r="C991" s="5" t="n"/>
      <c r="D991" s="23" t="n"/>
      <c r="E991" s="18" t="n"/>
      <c r="F991" s="5" t="n"/>
      <c r="G991" s="5" t="n"/>
      <c r="H991" s="6">
        <f>IF(B991&amp;""="","",IFERROR(INDEX('الطلاب'!$B$6:$B$505,MATCH(B991&amp;"",'الطلاب'!$A$6:$A$505,0))&amp;"","كود غير موجود"))</f>
        <v/>
      </c>
      <c r="I991" s="6">
        <f>IF(OR(B991&amp;""="",C991&amp;""=""),"",IF(COUNTIFS('الطلاب'!$A$6:$A$505,B991&amp;"",'الطلاب'!$D$6:$D$505,C991&amp;"")=0,"الطالب غير مسجل في المجموعة",""))</f>
        <v/>
      </c>
    </row>
    <row r="992">
      <c r="A992" s="13" t="n"/>
      <c r="B992" s="5" t="n"/>
      <c r="C992" s="5" t="n"/>
      <c r="D992" s="23" t="n"/>
      <c r="E992" s="18" t="n"/>
      <c r="F992" s="5" t="n"/>
      <c r="G992" s="5" t="n"/>
      <c r="H992" s="6">
        <f>IF(B992&amp;""="","",IFERROR(INDEX('الطلاب'!$B$6:$B$505,MATCH(B992&amp;"",'الطلاب'!$A$6:$A$505,0))&amp;"","كود غير موجود"))</f>
        <v/>
      </c>
      <c r="I992" s="6">
        <f>IF(OR(B992&amp;""="",C992&amp;""=""),"",IF(COUNTIFS('الطلاب'!$A$6:$A$505,B992&amp;"",'الطلاب'!$D$6:$D$505,C992&amp;"")=0,"الطالب غير مسجل في المجموعة",""))</f>
        <v/>
      </c>
    </row>
    <row r="993">
      <c r="A993" s="13" t="n"/>
      <c r="B993" s="5" t="n"/>
      <c r="C993" s="5" t="n"/>
      <c r="D993" s="23" t="n"/>
      <c r="E993" s="18" t="n"/>
      <c r="F993" s="5" t="n"/>
      <c r="G993" s="5" t="n"/>
      <c r="H993" s="6">
        <f>IF(B993&amp;""="","",IFERROR(INDEX('الطلاب'!$B$6:$B$505,MATCH(B993&amp;"",'الطلاب'!$A$6:$A$505,0))&amp;"","كود غير موجود"))</f>
        <v/>
      </c>
      <c r="I993" s="6">
        <f>IF(OR(B993&amp;""="",C993&amp;""=""),"",IF(COUNTIFS('الطلاب'!$A$6:$A$505,B993&amp;"",'الطلاب'!$D$6:$D$505,C993&amp;"")=0,"الطالب غير مسجل في المجموعة",""))</f>
        <v/>
      </c>
    </row>
    <row r="994">
      <c r="A994" s="13" t="n"/>
      <c r="B994" s="5" t="n"/>
      <c r="C994" s="5" t="n"/>
      <c r="D994" s="23" t="n"/>
      <c r="E994" s="18" t="n"/>
      <c r="F994" s="5" t="n"/>
      <c r="G994" s="5" t="n"/>
      <c r="H994" s="6">
        <f>IF(B994&amp;""="","",IFERROR(INDEX('الطلاب'!$B$6:$B$505,MATCH(B994&amp;"",'الطلاب'!$A$6:$A$505,0))&amp;"","كود غير موجود"))</f>
        <v/>
      </c>
      <c r="I994" s="6">
        <f>IF(OR(B994&amp;""="",C994&amp;""=""),"",IF(COUNTIFS('الطلاب'!$A$6:$A$505,B994&amp;"",'الطلاب'!$D$6:$D$505,C994&amp;"")=0,"الطالب غير مسجل في المجموعة",""))</f>
        <v/>
      </c>
    </row>
    <row r="995">
      <c r="A995" s="13" t="n"/>
      <c r="B995" s="5" t="n"/>
      <c r="C995" s="5" t="n"/>
      <c r="D995" s="23" t="n"/>
      <c r="E995" s="18" t="n"/>
      <c r="F995" s="5" t="n"/>
      <c r="G995" s="5" t="n"/>
      <c r="H995" s="6">
        <f>IF(B995&amp;""="","",IFERROR(INDEX('الطلاب'!$B$6:$B$505,MATCH(B995&amp;"",'الطلاب'!$A$6:$A$505,0))&amp;"","كود غير موجود"))</f>
        <v/>
      </c>
      <c r="I995" s="6">
        <f>IF(OR(B995&amp;""="",C995&amp;""=""),"",IF(COUNTIFS('الطلاب'!$A$6:$A$505,B995&amp;"",'الطلاب'!$D$6:$D$505,C995&amp;"")=0,"الطالب غير مسجل في المجموعة",""))</f>
        <v/>
      </c>
    </row>
    <row r="996">
      <c r="A996" s="13" t="n"/>
      <c r="B996" s="5" t="n"/>
      <c r="C996" s="5" t="n"/>
      <c r="D996" s="23" t="n"/>
      <c r="E996" s="18" t="n"/>
      <c r="F996" s="5" t="n"/>
      <c r="G996" s="5" t="n"/>
      <c r="H996" s="6">
        <f>IF(B996&amp;""="","",IFERROR(INDEX('الطلاب'!$B$6:$B$505,MATCH(B996&amp;"",'الطلاب'!$A$6:$A$505,0))&amp;"","كود غير موجود"))</f>
        <v/>
      </c>
      <c r="I996" s="6">
        <f>IF(OR(B996&amp;""="",C996&amp;""=""),"",IF(COUNTIFS('الطلاب'!$A$6:$A$505,B996&amp;"",'الطلاب'!$D$6:$D$505,C996&amp;"")=0,"الطالب غير مسجل في المجموعة",""))</f>
        <v/>
      </c>
    </row>
    <row r="997">
      <c r="A997" s="13" t="n"/>
      <c r="B997" s="5" t="n"/>
      <c r="C997" s="5" t="n"/>
      <c r="D997" s="23" t="n"/>
      <c r="E997" s="18" t="n"/>
      <c r="F997" s="5" t="n"/>
      <c r="G997" s="5" t="n"/>
      <c r="H997" s="6">
        <f>IF(B997&amp;""="","",IFERROR(INDEX('الطلاب'!$B$6:$B$505,MATCH(B997&amp;"",'الطلاب'!$A$6:$A$505,0))&amp;"","كود غير موجود"))</f>
        <v/>
      </c>
      <c r="I997" s="6">
        <f>IF(OR(B997&amp;""="",C997&amp;""=""),"",IF(COUNTIFS('الطلاب'!$A$6:$A$505,B997&amp;"",'الطلاب'!$D$6:$D$505,C997&amp;"")=0,"الطالب غير مسجل في المجموعة",""))</f>
        <v/>
      </c>
    </row>
    <row r="998">
      <c r="A998" s="13" t="n"/>
      <c r="B998" s="5" t="n"/>
      <c r="C998" s="5" t="n"/>
      <c r="D998" s="23" t="n"/>
      <c r="E998" s="18" t="n"/>
      <c r="F998" s="5" t="n"/>
      <c r="G998" s="5" t="n"/>
      <c r="H998" s="6">
        <f>IF(B998&amp;""="","",IFERROR(INDEX('الطلاب'!$B$6:$B$505,MATCH(B998&amp;"",'الطلاب'!$A$6:$A$505,0))&amp;"","كود غير موجود"))</f>
        <v/>
      </c>
      <c r="I998" s="6">
        <f>IF(OR(B998&amp;""="",C998&amp;""=""),"",IF(COUNTIFS('الطلاب'!$A$6:$A$505,B998&amp;"",'الطلاب'!$D$6:$D$505,C998&amp;"")=0,"الطالب غير مسجل في المجموعة",""))</f>
        <v/>
      </c>
    </row>
    <row r="999">
      <c r="A999" s="13" t="n"/>
      <c r="B999" s="5" t="n"/>
      <c r="C999" s="5" t="n"/>
      <c r="D999" s="23" t="n"/>
      <c r="E999" s="18" t="n"/>
      <c r="F999" s="5" t="n"/>
      <c r="G999" s="5" t="n"/>
      <c r="H999" s="6">
        <f>IF(B999&amp;""="","",IFERROR(INDEX('الطلاب'!$B$6:$B$505,MATCH(B999&amp;"",'الطلاب'!$A$6:$A$505,0))&amp;"","كود غير موجود"))</f>
        <v/>
      </c>
      <c r="I999" s="6">
        <f>IF(OR(B999&amp;""="",C999&amp;""=""),"",IF(COUNTIFS('الطلاب'!$A$6:$A$505,B999&amp;"",'الطلاب'!$D$6:$D$505,C999&amp;"")=0,"الطالب غير مسجل في المجموعة",""))</f>
        <v/>
      </c>
    </row>
    <row r="1000">
      <c r="A1000" s="13" t="n"/>
      <c r="B1000" s="5" t="n"/>
      <c r="C1000" s="5" t="n"/>
      <c r="D1000" s="23" t="n"/>
      <c r="E1000" s="18" t="n"/>
      <c r="F1000" s="5" t="n"/>
      <c r="G1000" s="5" t="n"/>
      <c r="H1000" s="6">
        <f>IF(B1000&amp;""="","",IFERROR(INDEX('الطلاب'!$B$6:$B$505,MATCH(B1000&amp;"",'الطلاب'!$A$6:$A$505,0))&amp;"","كود غير موجود"))</f>
        <v/>
      </c>
      <c r="I1000" s="6">
        <f>IF(OR(B1000&amp;""="",C1000&amp;""=""),"",IF(COUNTIFS('الطلاب'!$A$6:$A$505,B1000&amp;"",'الطلاب'!$D$6:$D$505,C1000&amp;"")=0,"الطالب غير مسجل في المجموعة",""))</f>
        <v/>
      </c>
    </row>
    <row r="1001">
      <c r="A1001" s="13" t="n"/>
      <c r="B1001" s="5" t="n"/>
      <c r="C1001" s="5" t="n"/>
      <c r="D1001" s="23" t="n"/>
      <c r="E1001" s="18" t="n"/>
      <c r="F1001" s="5" t="n"/>
      <c r="G1001" s="5" t="n"/>
      <c r="H1001" s="6">
        <f>IF(B1001&amp;""="","",IFERROR(INDEX('الطلاب'!$B$6:$B$505,MATCH(B1001&amp;"",'الطلاب'!$A$6:$A$505,0))&amp;"","كود غير موجود"))</f>
        <v/>
      </c>
      <c r="I1001" s="6">
        <f>IF(OR(B1001&amp;""="",C1001&amp;""=""),"",IF(COUNTIFS('الطلاب'!$A$6:$A$505,B1001&amp;"",'الطلاب'!$D$6:$D$505,C1001&amp;"")=0,"الطالب غير مسجل في المجموعة",""))</f>
        <v/>
      </c>
    </row>
    <row r="1002">
      <c r="A1002" s="13" t="n"/>
      <c r="B1002" s="5" t="n"/>
      <c r="C1002" s="5" t="n"/>
      <c r="D1002" s="23" t="n"/>
      <c r="E1002" s="18" t="n"/>
      <c r="F1002" s="5" t="n"/>
      <c r="G1002" s="5" t="n"/>
      <c r="H1002" s="6">
        <f>IF(B1002&amp;""="","",IFERROR(INDEX('الطلاب'!$B$6:$B$505,MATCH(B1002&amp;"",'الطلاب'!$A$6:$A$505,0))&amp;"","كود غير موجود"))</f>
        <v/>
      </c>
      <c r="I1002" s="6">
        <f>IF(OR(B1002&amp;""="",C1002&amp;""=""),"",IF(COUNTIFS('الطلاب'!$A$6:$A$505,B1002&amp;"",'الطلاب'!$D$6:$D$505,C1002&amp;"")=0,"الطالب غير مسجل في المجموعة",""))</f>
        <v/>
      </c>
    </row>
    <row r="1003">
      <c r="A1003" s="13" t="n"/>
      <c r="B1003" s="5" t="n"/>
      <c r="C1003" s="5" t="n"/>
      <c r="D1003" s="23" t="n"/>
      <c r="E1003" s="18" t="n"/>
      <c r="F1003" s="5" t="n"/>
      <c r="G1003" s="5" t="n"/>
      <c r="H1003" s="6">
        <f>IF(B1003&amp;""="","",IFERROR(INDEX('الطلاب'!$B$6:$B$505,MATCH(B1003&amp;"",'الطلاب'!$A$6:$A$505,0))&amp;"","كود غير موجود"))</f>
        <v/>
      </c>
      <c r="I1003" s="6">
        <f>IF(OR(B1003&amp;""="",C1003&amp;""=""),"",IF(COUNTIFS('الطلاب'!$A$6:$A$505,B1003&amp;"",'الطلاب'!$D$6:$D$505,C1003&amp;"")=0,"الطالب غير مسجل في المجموعة",""))</f>
        <v/>
      </c>
    </row>
    <row r="1004">
      <c r="A1004" s="13" t="n"/>
      <c r="B1004" s="5" t="n"/>
      <c r="C1004" s="5" t="n"/>
      <c r="D1004" s="23" t="n"/>
      <c r="E1004" s="18" t="n"/>
      <c r="F1004" s="5" t="n"/>
      <c r="G1004" s="5" t="n"/>
      <c r="H1004" s="6">
        <f>IF(B1004&amp;""="","",IFERROR(INDEX('الطلاب'!$B$6:$B$505,MATCH(B1004&amp;"",'الطلاب'!$A$6:$A$505,0))&amp;"","كود غير موجود"))</f>
        <v/>
      </c>
      <c r="I1004" s="6">
        <f>IF(OR(B1004&amp;""="",C1004&amp;""=""),"",IF(COUNTIFS('الطلاب'!$A$6:$A$505,B1004&amp;"",'الطلاب'!$D$6:$D$505,C1004&amp;"")=0,"الطالب غير مسجل في المجموعة",""))</f>
        <v/>
      </c>
    </row>
    <row r="1005">
      <c r="A1005" s="13" t="n"/>
      <c r="B1005" s="5" t="n"/>
      <c r="C1005" s="5" t="n"/>
      <c r="D1005" s="23" t="n"/>
      <c r="E1005" s="18" t="n"/>
      <c r="F1005" s="5" t="n"/>
      <c r="G1005" s="5" t="n"/>
      <c r="H1005" s="6">
        <f>IF(B1005&amp;""="","",IFERROR(INDEX('الطلاب'!$B$6:$B$505,MATCH(B1005&amp;"",'الطلاب'!$A$6:$A$505,0))&amp;"","كود غير موجود"))</f>
        <v/>
      </c>
      <c r="I1005" s="6">
        <f>IF(OR(B1005&amp;""="",C1005&amp;""=""),"",IF(COUNTIFS('الطلاب'!$A$6:$A$505,B1005&amp;"",'الطلاب'!$D$6:$D$505,C1005&amp;"")=0,"الطالب غير مسجل في المجموعة",""))</f>
        <v/>
      </c>
    </row>
    <row r="1006">
      <c r="A1006" s="13" t="n"/>
      <c r="B1006" s="5" t="n"/>
      <c r="C1006" s="5" t="n"/>
      <c r="D1006" s="23" t="n"/>
      <c r="E1006" s="18" t="n"/>
      <c r="F1006" s="5" t="n"/>
      <c r="G1006" s="5" t="n"/>
      <c r="H1006" s="6">
        <f>IF(B1006&amp;""="","",IFERROR(INDEX('الطلاب'!$B$6:$B$505,MATCH(B1006&amp;"",'الطلاب'!$A$6:$A$505,0))&amp;"","كود غير موجود"))</f>
        <v/>
      </c>
      <c r="I1006" s="6">
        <f>IF(OR(B1006&amp;""="",C1006&amp;""=""),"",IF(COUNTIFS('الطلاب'!$A$6:$A$505,B1006&amp;"",'الطلاب'!$D$6:$D$505,C1006&amp;"")=0,"الطالب غير مسجل في المجموعة",""))</f>
        <v/>
      </c>
    </row>
    <row r="1007">
      <c r="A1007" s="13" t="n"/>
      <c r="B1007" s="5" t="n"/>
      <c r="C1007" s="5" t="n"/>
      <c r="D1007" s="23" t="n"/>
      <c r="E1007" s="18" t="n"/>
      <c r="F1007" s="5" t="n"/>
      <c r="G1007" s="5" t="n"/>
      <c r="H1007" s="6">
        <f>IF(B1007&amp;""="","",IFERROR(INDEX('الطلاب'!$B$6:$B$505,MATCH(B1007&amp;"",'الطلاب'!$A$6:$A$505,0))&amp;"","كود غير موجود"))</f>
        <v/>
      </c>
      <c r="I1007" s="6">
        <f>IF(OR(B1007&amp;""="",C1007&amp;""=""),"",IF(COUNTIFS('الطلاب'!$A$6:$A$505,B1007&amp;"",'الطلاب'!$D$6:$D$505,C1007&amp;"")=0,"الطالب غير مسجل في المجموعة",""))</f>
        <v/>
      </c>
    </row>
    <row r="1008">
      <c r="A1008" s="13" t="n"/>
      <c r="B1008" s="5" t="n"/>
      <c r="C1008" s="5" t="n"/>
      <c r="D1008" s="23" t="n"/>
      <c r="E1008" s="18" t="n"/>
      <c r="F1008" s="5" t="n"/>
      <c r="G1008" s="5" t="n"/>
      <c r="H1008" s="6">
        <f>IF(B1008&amp;""="","",IFERROR(INDEX('الطلاب'!$B$6:$B$505,MATCH(B1008&amp;"",'الطلاب'!$A$6:$A$505,0))&amp;"","كود غير موجود"))</f>
        <v/>
      </c>
      <c r="I1008" s="6">
        <f>IF(OR(B1008&amp;""="",C1008&amp;""=""),"",IF(COUNTIFS('الطلاب'!$A$6:$A$505,B1008&amp;"",'الطلاب'!$D$6:$D$505,C1008&amp;"")=0,"الطالب غير مسجل في المجموعة",""))</f>
        <v/>
      </c>
    </row>
    <row r="1009">
      <c r="A1009" s="13" t="n"/>
      <c r="B1009" s="5" t="n"/>
      <c r="C1009" s="5" t="n"/>
      <c r="D1009" s="23" t="n"/>
      <c r="E1009" s="18" t="n"/>
      <c r="F1009" s="5" t="n"/>
      <c r="G1009" s="5" t="n"/>
      <c r="H1009" s="6">
        <f>IF(B1009&amp;""="","",IFERROR(INDEX('الطلاب'!$B$6:$B$505,MATCH(B1009&amp;"",'الطلاب'!$A$6:$A$505,0))&amp;"","كود غير موجود"))</f>
        <v/>
      </c>
      <c r="I1009" s="6">
        <f>IF(OR(B1009&amp;""="",C1009&amp;""=""),"",IF(COUNTIFS('الطلاب'!$A$6:$A$505,B1009&amp;"",'الطلاب'!$D$6:$D$505,C1009&amp;"")=0,"الطالب غير مسجل في المجموعة",""))</f>
        <v/>
      </c>
    </row>
    <row r="1010">
      <c r="A1010" s="13" t="n"/>
      <c r="B1010" s="5" t="n"/>
      <c r="C1010" s="5" t="n"/>
      <c r="D1010" s="23" t="n"/>
      <c r="E1010" s="18" t="n"/>
      <c r="F1010" s="5" t="n"/>
      <c r="G1010" s="5" t="n"/>
      <c r="H1010" s="6">
        <f>IF(B1010&amp;""="","",IFERROR(INDEX('الطلاب'!$B$6:$B$505,MATCH(B1010&amp;"",'الطلاب'!$A$6:$A$505,0))&amp;"","كود غير موجود"))</f>
        <v/>
      </c>
      <c r="I1010" s="6">
        <f>IF(OR(B1010&amp;""="",C1010&amp;""=""),"",IF(COUNTIFS('الطلاب'!$A$6:$A$505,B1010&amp;"",'الطلاب'!$D$6:$D$505,C1010&amp;"")=0,"الطالب غير مسجل في المجموعة",""))</f>
        <v/>
      </c>
    </row>
    <row r="1011">
      <c r="A1011" s="13" t="n"/>
      <c r="B1011" s="5" t="n"/>
      <c r="C1011" s="5" t="n"/>
      <c r="D1011" s="23" t="n"/>
      <c r="E1011" s="18" t="n"/>
      <c r="F1011" s="5" t="n"/>
      <c r="G1011" s="5" t="n"/>
      <c r="H1011" s="6">
        <f>IF(B1011&amp;""="","",IFERROR(INDEX('الطلاب'!$B$6:$B$505,MATCH(B1011&amp;"",'الطلاب'!$A$6:$A$505,0))&amp;"","كود غير موجود"))</f>
        <v/>
      </c>
      <c r="I1011" s="6">
        <f>IF(OR(B1011&amp;""="",C1011&amp;""=""),"",IF(COUNTIFS('الطلاب'!$A$6:$A$505,B1011&amp;"",'الطلاب'!$D$6:$D$505,C1011&amp;"")=0,"الطالب غير مسجل في المجموعة",""))</f>
        <v/>
      </c>
    </row>
    <row r="1012">
      <c r="A1012" s="13" t="n"/>
      <c r="B1012" s="5" t="n"/>
      <c r="C1012" s="5" t="n"/>
      <c r="D1012" s="23" t="n"/>
      <c r="E1012" s="18" t="n"/>
      <c r="F1012" s="5" t="n"/>
      <c r="G1012" s="5" t="n"/>
      <c r="H1012" s="6">
        <f>IF(B1012&amp;""="","",IFERROR(INDEX('الطلاب'!$B$6:$B$505,MATCH(B1012&amp;"",'الطلاب'!$A$6:$A$505,0))&amp;"","كود غير موجود"))</f>
        <v/>
      </c>
      <c r="I1012" s="6">
        <f>IF(OR(B1012&amp;""="",C1012&amp;""=""),"",IF(COUNTIFS('الطلاب'!$A$6:$A$505,B1012&amp;"",'الطلاب'!$D$6:$D$505,C1012&amp;"")=0,"الطالب غير مسجل في المجموعة",""))</f>
        <v/>
      </c>
    </row>
    <row r="1013">
      <c r="A1013" s="13" t="n"/>
      <c r="B1013" s="5" t="n"/>
      <c r="C1013" s="5" t="n"/>
      <c r="D1013" s="23" t="n"/>
      <c r="E1013" s="18" t="n"/>
      <c r="F1013" s="5" t="n"/>
      <c r="G1013" s="5" t="n"/>
      <c r="H1013" s="6">
        <f>IF(B1013&amp;""="","",IFERROR(INDEX('الطلاب'!$B$6:$B$505,MATCH(B1013&amp;"",'الطلاب'!$A$6:$A$505,0))&amp;"","كود غير موجود"))</f>
        <v/>
      </c>
      <c r="I1013" s="6">
        <f>IF(OR(B1013&amp;""="",C1013&amp;""=""),"",IF(COUNTIFS('الطلاب'!$A$6:$A$505,B1013&amp;"",'الطلاب'!$D$6:$D$505,C1013&amp;"")=0,"الطالب غير مسجل في المجموعة",""))</f>
        <v/>
      </c>
    </row>
    <row r="1014">
      <c r="A1014" s="13" t="n"/>
      <c r="B1014" s="5" t="n"/>
      <c r="C1014" s="5" t="n"/>
      <c r="D1014" s="23" t="n"/>
      <c r="E1014" s="18" t="n"/>
      <c r="F1014" s="5" t="n"/>
      <c r="G1014" s="5" t="n"/>
      <c r="H1014" s="6">
        <f>IF(B1014&amp;""="","",IFERROR(INDEX('الطلاب'!$B$6:$B$505,MATCH(B1014&amp;"",'الطلاب'!$A$6:$A$505,0))&amp;"","كود غير موجود"))</f>
        <v/>
      </c>
      <c r="I1014" s="6">
        <f>IF(OR(B1014&amp;""="",C1014&amp;""=""),"",IF(COUNTIFS('الطلاب'!$A$6:$A$505,B1014&amp;"",'الطلاب'!$D$6:$D$505,C1014&amp;"")=0,"الطالب غير مسجل في المجموعة",""))</f>
        <v/>
      </c>
    </row>
    <row r="1015">
      <c r="A1015" s="13" t="n"/>
      <c r="B1015" s="5" t="n"/>
      <c r="C1015" s="5" t="n"/>
      <c r="D1015" s="23" t="n"/>
      <c r="E1015" s="18" t="n"/>
      <c r="F1015" s="5" t="n"/>
      <c r="G1015" s="5" t="n"/>
      <c r="H1015" s="6">
        <f>IF(B1015&amp;""="","",IFERROR(INDEX('الطلاب'!$B$6:$B$505,MATCH(B1015&amp;"",'الطلاب'!$A$6:$A$505,0))&amp;"","كود غير موجود"))</f>
        <v/>
      </c>
      <c r="I1015" s="6">
        <f>IF(OR(B1015&amp;""="",C1015&amp;""=""),"",IF(COUNTIFS('الطلاب'!$A$6:$A$505,B1015&amp;"",'الطلاب'!$D$6:$D$505,C1015&amp;"")=0,"الطالب غير مسجل في المجموعة",""))</f>
        <v/>
      </c>
    </row>
    <row r="1016">
      <c r="A1016" s="13" t="n"/>
      <c r="B1016" s="5" t="n"/>
      <c r="C1016" s="5" t="n"/>
      <c r="D1016" s="23" t="n"/>
      <c r="E1016" s="18" t="n"/>
      <c r="F1016" s="5" t="n"/>
      <c r="G1016" s="5" t="n"/>
      <c r="H1016" s="6">
        <f>IF(B1016&amp;""="","",IFERROR(INDEX('الطلاب'!$B$6:$B$505,MATCH(B1016&amp;"",'الطلاب'!$A$6:$A$505,0))&amp;"","كود غير موجود"))</f>
        <v/>
      </c>
      <c r="I1016" s="6">
        <f>IF(OR(B1016&amp;""="",C1016&amp;""=""),"",IF(COUNTIFS('الطلاب'!$A$6:$A$505,B1016&amp;"",'الطلاب'!$D$6:$D$505,C1016&amp;"")=0,"الطالب غير مسجل في المجموعة",""))</f>
        <v/>
      </c>
    </row>
    <row r="1017">
      <c r="A1017" s="13" t="n"/>
      <c r="B1017" s="5" t="n"/>
      <c r="C1017" s="5" t="n"/>
      <c r="D1017" s="23" t="n"/>
      <c r="E1017" s="18" t="n"/>
      <c r="F1017" s="5" t="n"/>
      <c r="G1017" s="5" t="n"/>
      <c r="H1017" s="6">
        <f>IF(B1017&amp;""="","",IFERROR(INDEX('الطلاب'!$B$6:$B$505,MATCH(B1017&amp;"",'الطلاب'!$A$6:$A$505,0))&amp;"","كود غير موجود"))</f>
        <v/>
      </c>
      <c r="I1017" s="6">
        <f>IF(OR(B1017&amp;""="",C1017&amp;""=""),"",IF(COUNTIFS('الطلاب'!$A$6:$A$505,B1017&amp;"",'الطلاب'!$D$6:$D$505,C1017&amp;"")=0,"الطالب غير مسجل في المجموعة",""))</f>
        <v/>
      </c>
    </row>
    <row r="1018">
      <c r="A1018" s="13" t="n"/>
      <c r="B1018" s="5" t="n"/>
      <c r="C1018" s="5" t="n"/>
      <c r="D1018" s="23" t="n"/>
      <c r="E1018" s="18" t="n"/>
      <c r="F1018" s="5" t="n"/>
      <c r="G1018" s="5" t="n"/>
      <c r="H1018" s="6">
        <f>IF(B1018&amp;""="","",IFERROR(INDEX('الطلاب'!$B$6:$B$505,MATCH(B1018&amp;"",'الطلاب'!$A$6:$A$505,0))&amp;"","كود غير موجود"))</f>
        <v/>
      </c>
      <c r="I1018" s="6">
        <f>IF(OR(B1018&amp;""="",C1018&amp;""=""),"",IF(COUNTIFS('الطلاب'!$A$6:$A$505,B1018&amp;"",'الطلاب'!$D$6:$D$505,C1018&amp;"")=0,"الطالب غير مسجل في المجموعة",""))</f>
        <v/>
      </c>
    </row>
    <row r="1019">
      <c r="A1019" s="13" t="n"/>
      <c r="B1019" s="5" t="n"/>
      <c r="C1019" s="5" t="n"/>
      <c r="D1019" s="23" t="n"/>
      <c r="E1019" s="18" t="n"/>
      <c r="F1019" s="5" t="n"/>
      <c r="G1019" s="5" t="n"/>
      <c r="H1019" s="6">
        <f>IF(B1019&amp;""="","",IFERROR(INDEX('الطلاب'!$B$6:$B$505,MATCH(B1019&amp;"",'الطلاب'!$A$6:$A$505,0))&amp;"","كود غير موجود"))</f>
        <v/>
      </c>
      <c r="I1019" s="6">
        <f>IF(OR(B1019&amp;""="",C1019&amp;""=""),"",IF(COUNTIFS('الطلاب'!$A$6:$A$505,B1019&amp;"",'الطلاب'!$D$6:$D$505,C1019&amp;"")=0,"الطالب غير مسجل في المجموعة",""))</f>
        <v/>
      </c>
    </row>
    <row r="1020">
      <c r="A1020" s="13" t="n"/>
      <c r="B1020" s="5" t="n"/>
      <c r="C1020" s="5" t="n"/>
      <c r="D1020" s="23" t="n"/>
      <c r="E1020" s="18" t="n"/>
      <c r="F1020" s="5" t="n"/>
      <c r="G1020" s="5" t="n"/>
      <c r="H1020" s="6">
        <f>IF(B1020&amp;""="","",IFERROR(INDEX('الطلاب'!$B$6:$B$505,MATCH(B1020&amp;"",'الطلاب'!$A$6:$A$505,0))&amp;"","كود غير موجود"))</f>
        <v/>
      </c>
      <c r="I1020" s="6">
        <f>IF(OR(B1020&amp;""="",C1020&amp;""=""),"",IF(COUNTIFS('الطلاب'!$A$6:$A$505,B1020&amp;"",'الطلاب'!$D$6:$D$505,C1020&amp;"")=0,"الطالب غير مسجل في المجموعة",""))</f>
        <v/>
      </c>
    </row>
    <row r="1021">
      <c r="A1021" s="13" t="n"/>
      <c r="B1021" s="5" t="n"/>
      <c r="C1021" s="5" t="n"/>
      <c r="D1021" s="23" t="n"/>
      <c r="E1021" s="18" t="n"/>
      <c r="F1021" s="5" t="n"/>
      <c r="G1021" s="5" t="n"/>
      <c r="H1021" s="6">
        <f>IF(B1021&amp;""="","",IFERROR(INDEX('الطلاب'!$B$6:$B$505,MATCH(B1021&amp;"",'الطلاب'!$A$6:$A$505,0))&amp;"","كود غير موجود"))</f>
        <v/>
      </c>
      <c r="I1021" s="6">
        <f>IF(OR(B1021&amp;""="",C1021&amp;""=""),"",IF(COUNTIFS('الطلاب'!$A$6:$A$505,B1021&amp;"",'الطلاب'!$D$6:$D$505,C1021&amp;"")=0,"الطالب غير مسجل في المجموعة",""))</f>
        <v/>
      </c>
    </row>
    <row r="1022">
      <c r="A1022" s="13" t="n"/>
      <c r="B1022" s="5" t="n"/>
      <c r="C1022" s="5" t="n"/>
      <c r="D1022" s="23" t="n"/>
      <c r="E1022" s="18" t="n"/>
      <c r="F1022" s="5" t="n"/>
      <c r="G1022" s="5" t="n"/>
      <c r="H1022" s="6">
        <f>IF(B1022&amp;""="","",IFERROR(INDEX('الطلاب'!$B$6:$B$505,MATCH(B1022&amp;"",'الطلاب'!$A$6:$A$505,0))&amp;"","كود غير موجود"))</f>
        <v/>
      </c>
      <c r="I1022" s="6">
        <f>IF(OR(B1022&amp;""="",C1022&amp;""=""),"",IF(COUNTIFS('الطلاب'!$A$6:$A$505,B1022&amp;"",'الطلاب'!$D$6:$D$505,C1022&amp;"")=0,"الطالب غير مسجل في المجموعة",""))</f>
        <v/>
      </c>
    </row>
    <row r="1023">
      <c r="A1023" s="13" t="n"/>
      <c r="B1023" s="5" t="n"/>
      <c r="C1023" s="5" t="n"/>
      <c r="D1023" s="23" t="n"/>
      <c r="E1023" s="18" t="n"/>
      <c r="F1023" s="5" t="n"/>
      <c r="G1023" s="5" t="n"/>
      <c r="H1023" s="6">
        <f>IF(B1023&amp;""="","",IFERROR(INDEX('الطلاب'!$B$6:$B$505,MATCH(B1023&amp;"",'الطلاب'!$A$6:$A$505,0))&amp;"","كود غير موجود"))</f>
        <v/>
      </c>
      <c r="I1023" s="6">
        <f>IF(OR(B1023&amp;""="",C1023&amp;""=""),"",IF(COUNTIFS('الطلاب'!$A$6:$A$505,B1023&amp;"",'الطلاب'!$D$6:$D$505,C1023&amp;"")=0,"الطالب غير مسجل في المجموعة",""))</f>
        <v/>
      </c>
    </row>
    <row r="1024">
      <c r="A1024" s="13" t="n"/>
      <c r="B1024" s="5" t="n"/>
      <c r="C1024" s="5" t="n"/>
      <c r="D1024" s="23" t="n"/>
      <c r="E1024" s="18" t="n"/>
      <c r="F1024" s="5" t="n"/>
      <c r="G1024" s="5" t="n"/>
      <c r="H1024" s="6">
        <f>IF(B1024&amp;""="","",IFERROR(INDEX('الطلاب'!$B$6:$B$505,MATCH(B1024&amp;"",'الطلاب'!$A$6:$A$505,0))&amp;"","كود غير موجود"))</f>
        <v/>
      </c>
      <c r="I1024" s="6">
        <f>IF(OR(B1024&amp;""="",C1024&amp;""=""),"",IF(COUNTIFS('الطلاب'!$A$6:$A$505,B1024&amp;"",'الطلاب'!$D$6:$D$505,C1024&amp;"")=0,"الطالب غير مسجل في المجموعة",""))</f>
        <v/>
      </c>
    </row>
    <row r="1025">
      <c r="A1025" s="13" t="n"/>
      <c r="B1025" s="5" t="n"/>
      <c r="C1025" s="5" t="n"/>
      <c r="D1025" s="23" t="n"/>
      <c r="E1025" s="18" t="n"/>
      <c r="F1025" s="5" t="n"/>
      <c r="G1025" s="5" t="n"/>
      <c r="H1025" s="6">
        <f>IF(B1025&amp;""="","",IFERROR(INDEX('الطلاب'!$B$6:$B$505,MATCH(B1025&amp;"",'الطلاب'!$A$6:$A$505,0))&amp;"","كود غير موجود"))</f>
        <v/>
      </c>
      <c r="I1025" s="6">
        <f>IF(OR(B1025&amp;""="",C1025&amp;""=""),"",IF(COUNTIFS('الطلاب'!$A$6:$A$505,B1025&amp;"",'الطلاب'!$D$6:$D$505,C1025&amp;"")=0,"الطالب غير مسجل في المجموعة",""))</f>
        <v/>
      </c>
    </row>
    <row r="1026">
      <c r="A1026" s="13" t="n"/>
      <c r="B1026" s="5" t="n"/>
      <c r="C1026" s="5" t="n"/>
      <c r="D1026" s="23" t="n"/>
      <c r="E1026" s="18" t="n"/>
      <c r="F1026" s="5" t="n"/>
      <c r="G1026" s="5" t="n"/>
      <c r="H1026" s="6">
        <f>IF(B1026&amp;""="","",IFERROR(INDEX('الطلاب'!$B$6:$B$505,MATCH(B1026&amp;"",'الطلاب'!$A$6:$A$505,0))&amp;"","كود غير موجود"))</f>
        <v/>
      </c>
      <c r="I1026" s="6">
        <f>IF(OR(B1026&amp;""="",C1026&amp;""=""),"",IF(COUNTIFS('الطلاب'!$A$6:$A$505,B1026&amp;"",'الطلاب'!$D$6:$D$505,C1026&amp;"")=0,"الطالب غير مسجل في المجموعة",""))</f>
        <v/>
      </c>
    </row>
    <row r="1027">
      <c r="A1027" s="13" t="n"/>
      <c r="B1027" s="5" t="n"/>
      <c r="C1027" s="5" t="n"/>
      <c r="D1027" s="23" t="n"/>
      <c r="E1027" s="18" t="n"/>
      <c r="F1027" s="5" t="n"/>
      <c r="G1027" s="5" t="n"/>
      <c r="H1027" s="6">
        <f>IF(B1027&amp;""="","",IFERROR(INDEX('الطلاب'!$B$6:$B$505,MATCH(B1027&amp;"",'الطلاب'!$A$6:$A$505,0))&amp;"","كود غير موجود"))</f>
        <v/>
      </c>
      <c r="I1027" s="6">
        <f>IF(OR(B1027&amp;""="",C1027&amp;""=""),"",IF(COUNTIFS('الطلاب'!$A$6:$A$505,B1027&amp;"",'الطلاب'!$D$6:$D$505,C1027&amp;"")=0,"الطالب غير مسجل في المجموعة",""))</f>
        <v/>
      </c>
    </row>
    <row r="1028">
      <c r="A1028" s="13" t="n"/>
      <c r="B1028" s="5" t="n"/>
      <c r="C1028" s="5" t="n"/>
      <c r="D1028" s="23" t="n"/>
      <c r="E1028" s="18" t="n"/>
      <c r="F1028" s="5" t="n"/>
      <c r="G1028" s="5" t="n"/>
      <c r="H1028" s="6">
        <f>IF(B1028&amp;""="","",IFERROR(INDEX('الطلاب'!$B$6:$B$505,MATCH(B1028&amp;"",'الطلاب'!$A$6:$A$505,0))&amp;"","كود غير موجود"))</f>
        <v/>
      </c>
      <c r="I1028" s="6">
        <f>IF(OR(B1028&amp;""="",C1028&amp;""=""),"",IF(COUNTIFS('الطلاب'!$A$6:$A$505,B1028&amp;"",'الطلاب'!$D$6:$D$505,C1028&amp;"")=0,"الطالب غير مسجل في المجموعة",""))</f>
        <v/>
      </c>
    </row>
    <row r="1029">
      <c r="A1029" s="13" t="n"/>
      <c r="B1029" s="5" t="n"/>
      <c r="C1029" s="5" t="n"/>
      <c r="D1029" s="23" t="n"/>
      <c r="E1029" s="18" t="n"/>
      <c r="F1029" s="5" t="n"/>
      <c r="G1029" s="5" t="n"/>
      <c r="H1029" s="6">
        <f>IF(B1029&amp;""="","",IFERROR(INDEX('الطلاب'!$B$6:$B$505,MATCH(B1029&amp;"",'الطلاب'!$A$6:$A$505,0))&amp;"","كود غير موجود"))</f>
        <v/>
      </c>
      <c r="I1029" s="6">
        <f>IF(OR(B1029&amp;""="",C1029&amp;""=""),"",IF(COUNTIFS('الطلاب'!$A$6:$A$505,B1029&amp;"",'الطلاب'!$D$6:$D$505,C1029&amp;"")=0,"الطالب غير مسجل في المجموعة",""))</f>
        <v/>
      </c>
    </row>
    <row r="1030">
      <c r="A1030" s="13" t="n"/>
      <c r="B1030" s="5" t="n"/>
      <c r="C1030" s="5" t="n"/>
      <c r="D1030" s="23" t="n"/>
      <c r="E1030" s="18" t="n"/>
      <c r="F1030" s="5" t="n"/>
      <c r="G1030" s="5" t="n"/>
      <c r="H1030" s="6">
        <f>IF(B1030&amp;""="","",IFERROR(INDEX('الطلاب'!$B$6:$B$505,MATCH(B1030&amp;"",'الطلاب'!$A$6:$A$505,0))&amp;"","كود غير موجود"))</f>
        <v/>
      </c>
      <c r="I1030" s="6">
        <f>IF(OR(B1030&amp;""="",C1030&amp;""=""),"",IF(COUNTIFS('الطلاب'!$A$6:$A$505,B1030&amp;"",'الطلاب'!$D$6:$D$505,C1030&amp;"")=0,"الطالب غير مسجل في المجموعة",""))</f>
        <v/>
      </c>
    </row>
    <row r="1031">
      <c r="A1031" s="13" t="n"/>
      <c r="B1031" s="5" t="n"/>
      <c r="C1031" s="5" t="n"/>
      <c r="D1031" s="23" t="n"/>
      <c r="E1031" s="18" t="n"/>
      <c r="F1031" s="5" t="n"/>
      <c r="G1031" s="5" t="n"/>
      <c r="H1031" s="6">
        <f>IF(B1031&amp;""="","",IFERROR(INDEX('الطلاب'!$B$6:$B$505,MATCH(B1031&amp;"",'الطلاب'!$A$6:$A$505,0))&amp;"","كود غير موجود"))</f>
        <v/>
      </c>
      <c r="I1031" s="6">
        <f>IF(OR(B1031&amp;""="",C1031&amp;""=""),"",IF(COUNTIFS('الطلاب'!$A$6:$A$505,B1031&amp;"",'الطلاب'!$D$6:$D$505,C1031&amp;"")=0,"الطالب غير مسجل في المجموعة",""))</f>
        <v/>
      </c>
    </row>
    <row r="1032">
      <c r="A1032" s="13" t="n"/>
      <c r="B1032" s="5" t="n"/>
      <c r="C1032" s="5" t="n"/>
      <c r="D1032" s="23" t="n"/>
      <c r="E1032" s="18" t="n"/>
      <c r="F1032" s="5" t="n"/>
      <c r="G1032" s="5" t="n"/>
      <c r="H1032" s="6">
        <f>IF(B1032&amp;""="","",IFERROR(INDEX('الطلاب'!$B$6:$B$505,MATCH(B1032&amp;"",'الطلاب'!$A$6:$A$505,0))&amp;"","كود غير موجود"))</f>
        <v/>
      </c>
      <c r="I1032" s="6">
        <f>IF(OR(B1032&amp;""="",C1032&amp;""=""),"",IF(COUNTIFS('الطلاب'!$A$6:$A$505,B1032&amp;"",'الطلاب'!$D$6:$D$505,C1032&amp;"")=0,"الطالب غير مسجل في المجموعة",""))</f>
        <v/>
      </c>
    </row>
    <row r="1033">
      <c r="A1033" s="13" t="n"/>
      <c r="B1033" s="5" t="n"/>
      <c r="C1033" s="5" t="n"/>
      <c r="D1033" s="23" t="n"/>
      <c r="E1033" s="18" t="n"/>
      <c r="F1033" s="5" t="n"/>
      <c r="G1033" s="5" t="n"/>
      <c r="H1033" s="6">
        <f>IF(B1033&amp;""="","",IFERROR(INDEX('الطلاب'!$B$6:$B$505,MATCH(B1033&amp;"",'الطلاب'!$A$6:$A$505,0))&amp;"","كود غير موجود"))</f>
        <v/>
      </c>
      <c r="I1033" s="6">
        <f>IF(OR(B1033&amp;""="",C1033&amp;""=""),"",IF(COUNTIFS('الطلاب'!$A$6:$A$505,B1033&amp;"",'الطلاب'!$D$6:$D$505,C1033&amp;"")=0,"الطالب غير مسجل في المجموعة",""))</f>
        <v/>
      </c>
    </row>
    <row r="1034">
      <c r="A1034" s="13" t="n"/>
      <c r="B1034" s="5" t="n"/>
      <c r="C1034" s="5" t="n"/>
      <c r="D1034" s="23" t="n"/>
      <c r="E1034" s="18" t="n"/>
      <c r="F1034" s="5" t="n"/>
      <c r="G1034" s="5" t="n"/>
      <c r="H1034" s="6">
        <f>IF(B1034&amp;""="","",IFERROR(INDEX('الطلاب'!$B$6:$B$505,MATCH(B1034&amp;"",'الطلاب'!$A$6:$A$505,0))&amp;"","كود غير موجود"))</f>
        <v/>
      </c>
      <c r="I1034" s="6">
        <f>IF(OR(B1034&amp;""="",C1034&amp;""=""),"",IF(COUNTIFS('الطلاب'!$A$6:$A$505,B1034&amp;"",'الطلاب'!$D$6:$D$505,C1034&amp;"")=0,"الطالب غير مسجل في المجموعة",""))</f>
        <v/>
      </c>
    </row>
    <row r="1035">
      <c r="A1035" s="13" t="n"/>
      <c r="B1035" s="5" t="n"/>
      <c r="C1035" s="5" t="n"/>
      <c r="D1035" s="23" t="n"/>
      <c r="E1035" s="18" t="n"/>
      <c r="F1035" s="5" t="n"/>
      <c r="G1035" s="5" t="n"/>
      <c r="H1035" s="6">
        <f>IF(B1035&amp;""="","",IFERROR(INDEX('الطلاب'!$B$6:$B$505,MATCH(B1035&amp;"",'الطلاب'!$A$6:$A$505,0))&amp;"","كود غير موجود"))</f>
        <v/>
      </c>
      <c r="I1035" s="6">
        <f>IF(OR(B1035&amp;""="",C1035&amp;""=""),"",IF(COUNTIFS('الطلاب'!$A$6:$A$505,B1035&amp;"",'الطلاب'!$D$6:$D$505,C1035&amp;"")=0,"الطالب غير مسجل في المجموعة",""))</f>
        <v/>
      </c>
    </row>
    <row r="1036">
      <c r="A1036" s="13" t="n"/>
      <c r="B1036" s="5" t="n"/>
      <c r="C1036" s="5" t="n"/>
      <c r="D1036" s="23" t="n"/>
      <c r="E1036" s="18" t="n"/>
      <c r="F1036" s="5" t="n"/>
      <c r="G1036" s="5" t="n"/>
      <c r="H1036" s="6">
        <f>IF(B1036&amp;""="","",IFERROR(INDEX('الطلاب'!$B$6:$B$505,MATCH(B1036&amp;"",'الطلاب'!$A$6:$A$505,0))&amp;"","كود غير موجود"))</f>
        <v/>
      </c>
      <c r="I1036" s="6">
        <f>IF(OR(B1036&amp;""="",C1036&amp;""=""),"",IF(COUNTIFS('الطلاب'!$A$6:$A$505,B1036&amp;"",'الطلاب'!$D$6:$D$505,C1036&amp;"")=0,"الطالب غير مسجل في المجموعة",""))</f>
        <v/>
      </c>
    </row>
    <row r="1037">
      <c r="A1037" s="13" t="n"/>
      <c r="B1037" s="5" t="n"/>
      <c r="C1037" s="5" t="n"/>
      <c r="D1037" s="23" t="n"/>
      <c r="E1037" s="18" t="n"/>
      <c r="F1037" s="5" t="n"/>
      <c r="G1037" s="5" t="n"/>
      <c r="H1037" s="6">
        <f>IF(B1037&amp;""="","",IFERROR(INDEX('الطلاب'!$B$6:$B$505,MATCH(B1037&amp;"",'الطلاب'!$A$6:$A$505,0))&amp;"","كود غير موجود"))</f>
        <v/>
      </c>
      <c r="I1037" s="6">
        <f>IF(OR(B1037&amp;""="",C1037&amp;""=""),"",IF(COUNTIFS('الطلاب'!$A$6:$A$505,B1037&amp;"",'الطلاب'!$D$6:$D$505,C1037&amp;"")=0,"الطالب غير مسجل في المجموعة",""))</f>
        <v/>
      </c>
    </row>
    <row r="1038">
      <c r="A1038" s="13" t="n"/>
      <c r="B1038" s="5" t="n"/>
      <c r="C1038" s="5" t="n"/>
      <c r="D1038" s="23" t="n"/>
      <c r="E1038" s="18" t="n"/>
      <c r="F1038" s="5" t="n"/>
      <c r="G1038" s="5" t="n"/>
      <c r="H1038" s="6">
        <f>IF(B1038&amp;""="","",IFERROR(INDEX('الطلاب'!$B$6:$B$505,MATCH(B1038&amp;"",'الطلاب'!$A$6:$A$505,0))&amp;"","كود غير موجود"))</f>
        <v/>
      </c>
      <c r="I1038" s="6">
        <f>IF(OR(B1038&amp;""="",C1038&amp;""=""),"",IF(COUNTIFS('الطلاب'!$A$6:$A$505,B1038&amp;"",'الطلاب'!$D$6:$D$505,C1038&amp;"")=0,"الطالب غير مسجل في المجموعة",""))</f>
        <v/>
      </c>
    </row>
    <row r="1039">
      <c r="A1039" s="13" t="n"/>
      <c r="B1039" s="5" t="n"/>
      <c r="C1039" s="5" t="n"/>
      <c r="D1039" s="23" t="n"/>
      <c r="E1039" s="18" t="n"/>
      <c r="F1039" s="5" t="n"/>
      <c r="G1039" s="5" t="n"/>
      <c r="H1039" s="6">
        <f>IF(B1039&amp;""="","",IFERROR(INDEX('الطلاب'!$B$6:$B$505,MATCH(B1039&amp;"",'الطلاب'!$A$6:$A$505,0))&amp;"","كود غير موجود"))</f>
        <v/>
      </c>
      <c r="I1039" s="6">
        <f>IF(OR(B1039&amp;""="",C1039&amp;""=""),"",IF(COUNTIFS('الطلاب'!$A$6:$A$505,B1039&amp;"",'الطلاب'!$D$6:$D$505,C1039&amp;"")=0,"الطالب غير مسجل في المجموعة",""))</f>
        <v/>
      </c>
    </row>
    <row r="1040">
      <c r="A1040" s="13" t="n"/>
      <c r="B1040" s="5" t="n"/>
      <c r="C1040" s="5" t="n"/>
      <c r="D1040" s="23" t="n"/>
      <c r="E1040" s="18" t="n"/>
      <c r="F1040" s="5" t="n"/>
      <c r="G1040" s="5" t="n"/>
      <c r="H1040" s="6">
        <f>IF(B1040&amp;""="","",IFERROR(INDEX('الطلاب'!$B$6:$B$505,MATCH(B1040&amp;"",'الطلاب'!$A$6:$A$505,0))&amp;"","كود غير موجود"))</f>
        <v/>
      </c>
      <c r="I1040" s="6">
        <f>IF(OR(B1040&amp;""="",C1040&amp;""=""),"",IF(COUNTIFS('الطلاب'!$A$6:$A$505,B1040&amp;"",'الطلاب'!$D$6:$D$505,C1040&amp;"")=0,"الطالب غير مسجل في المجموعة",""))</f>
        <v/>
      </c>
    </row>
    <row r="1041">
      <c r="A1041" s="13" t="n"/>
      <c r="B1041" s="5" t="n"/>
      <c r="C1041" s="5" t="n"/>
      <c r="D1041" s="23" t="n"/>
      <c r="E1041" s="18" t="n"/>
      <c r="F1041" s="5" t="n"/>
      <c r="G1041" s="5" t="n"/>
      <c r="H1041" s="6">
        <f>IF(B1041&amp;""="","",IFERROR(INDEX('الطلاب'!$B$6:$B$505,MATCH(B1041&amp;"",'الطلاب'!$A$6:$A$505,0))&amp;"","كود غير موجود"))</f>
        <v/>
      </c>
      <c r="I1041" s="6">
        <f>IF(OR(B1041&amp;""="",C1041&amp;""=""),"",IF(COUNTIFS('الطلاب'!$A$6:$A$505,B1041&amp;"",'الطلاب'!$D$6:$D$505,C1041&amp;"")=0,"الطالب غير مسجل في المجموعة",""))</f>
        <v/>
      </c>
    </row>
    <row r="1042">
      <c r="A1042" s="13" t="n"/>
      <c r="B1042" s="5" t="n"/>
      <c r="C1042" s="5" t="n"/>
      <c r="D1042" s="23" t="n"/>
      <c r="E1042" s="18" t="n"/>
      <c r="F1042" s="5" t="n"/>
      <c r="G1042" s="5" t="n"/>
      <c r="H1042" s="6">
        <f>IF(B1042&amp;""="","",IFERROR(INDEX('الطلاب'!$B$6:$B$505,MATCH(B1042&amp;"",'الطلاب'!$A$6:$A$505,0))&amp;"","كود غير موجود"))</f>
        <v/>
      </c>
      <c r="I1042" s="6">
        <f>IF(OR(B1042&amp;""="",C1042&amp;""=""),"",IF(COUNTIFS('الطلاب'!$A$6:$A$505,B1042&amp;"",'الطلاب'!$D$6:$D$505,C1042&amp;"")=0,"الطالب غير مسجل في المجموعة",""))</f>
        <v/>
      </c>
    </row>
    <row r="1043">
      <c r="A1043" s="13" t="n"/>
      <c r="B1043" s="5" t="n"/>
      <c r="C1043" s="5" t="n"/>
      <c r="D1043" s="23" t="n"/>
      <c r="E1043" s="18" t="n"/>
      <c r="F1043" s="5" t="n"/>
      <c r="G1043" s="5" t="n"/>
      <c r="H1043" s="6">
        <f>IF(B1043&amp;""="","",IFERROR(INDEX('الطلاب'!$B$6:$B$505,MATCH(B1043&amp;"",'الطلاب'!$A$6:$A$505,0))&amp;"","كود غير موجود"))</f>
        <v/>
      </c>
      <c r="I1043" s="6">
        <f>IF(OR(B1043&amp;""="",C1043&amp;""=""),"",IF(COUNTIFS('الطلاب'!$A$6:$A$505,B1043&amp;"",'الطلاب'!$D$6:$D$505,C1043&amp;"")=0,"الطالب غير مسجل في المجموعة",""))</f>
        <v/>
      </c>
    </row>
    <row r="1044">
      <c r="A1044" s="13" t="n"/>
      <c r="B1044" s="5" t="n"/>
      <c r="C1044" s="5" t="n"/>
      <c r="D1044" s="23" t="n"/>
      <c r="E1044" s="18" t="n"/>
      <c r="F1044" s="5" t="n"/>
      <c r="G1044" s="5" t="n"/>
      <c r="H1044" s="6">
        <f>IF(B1044&amp;""="","",IFERROR(INDEX('الطلاب'!$B$6:$B$505,MATCH(B1044&amp;"",'الطلاب'!$A$6:$A$505,0))&amp;"","كود غير موجود"))</f>
        <v/>
      </c>
      <c r="I1044" s="6">
        <f>IF(OR(B1044&amp;""="",C1044&amp;""=""),"",IF(COUNTIFS('الطلاب'!$A$6:$A$505,B1044&amp;"",'الطلاب'!$D$6:$D$505,C1044&amp;"")=0,"الطالب غير مسجل في المجموعة",""))</f>
        <v/>
      </c>
    </row>
    <row r="1045">
      <c r="A1045" s="13" t="n"/>
      <c r="B1045" s="5" t="n"/>
      <c r="C1045" s="5" t="n"/>
      <c r="D1045" s="23" t="n"/>
      <c r="E1045" s="18" t="n"/>
      <c r="F1045" s="5" t="n"/>
      <c r="G1045" s="5" t="n"/>
      <c r="H1045" s="6">
        <f>IF(B1045&amp;""="","",IFERROR(INDEX('الطلاب'!$B$6:$B$505,MATCH(B1045&amp;"",'الطلاب'!$A$6:$A$505,0))&amp;"","كود غير موجود"))</f>
        <v/>
      </c>
      <c r="I1045" s="6">
        <f>IF(OR(B1045&amp;""="",C1045&amp;""=""),"",IF(COUNTIFS('الطلاب'!$A$6:$A$505,B1045&amp;"",'الطلاب'!$D$6:$D$505,C1045&amp;"")=0,"الطالب غير مسجل في المجموعة",""))</f>
        <v/>
      </c>
    </row>
    <row r="1046">
      <c r="A1046" s="13" t="n"/>
      <c r="B1046" s="5" t="n"/>
      <c r="C1046" s="5" t="n"/>
      <c r="D1046" s="23" t="n"/>
      <c r="E1046" s="18" t="n"/>
      <c r="F1046" s="5" t="n"/>
      <c r="G1046" s="5" t="n"/>
      <c r="H1046" s="6">
        <f>IF(B1046&amp;""="","",IFERROR(INDEX('الطلاب'!$B$6:$B$505,MATCH(B1046&amp;"",'الطلاب'!$A$6:$A$505,0))&amp;"","كود غير موجود"))</f>
        <v/>
      </c>
      <c r="I1046" s="6">
        <f>IF(OR(B1046&amp;""="",C1046&amp;""=""),"",IF(COUNTIFS('الطلاب'!$A$6:$A$505,B1046&amp;"",'الطلاب'!$D$6:$D$505,C1046&amp;"")=0,"الطالب غير مسجل في المجموعة",""))</f>
        <v/>
      </c>
    </row>
    <row r="1047">
      <c r="A1047" s="13" t="n"/>
      <c r="B1047" s="5" t="n"/>
      <c r="C1047" s="5" t="n"/>
      <c r="D1047" s="23" t="n"/>
      <c r="E1047" s="18" t="n"/>
      <c r="F1047" s="5" t="n"/>
      <c r="G1047" s="5" t="n"/>
      <c r="H1047" s="6">
        <f>IF(B1047&amp;""="","",IFERROR(INDEX('الطلاب'!$B$6:$B$505,MATCH(B1047&amp;"",'الطلاب'!$A$6:$A$505,0))&amp;"","كود غير موجود"))</f>
        <v/>
      </c>
      <c r="I1047" s="6">
        <f>IF(OR(B1047&amp;""="",C1047&amp;""=""),"",IF(COUNTIFS('الطلاب'!$A$6:$A$505,B1047&amp;"",'الطلاب'!$D$6:$D$505,C1047&amp;"")=0,"الطالب غير مسجل في المجموعة",""))</f>
        <v/>
      </c>
    </row>
    <row r="1048">
      <c r="A1048" s="13" t="n"/>
      <c r="B1048" s="5" t="n"/>
      <c r="C1048" s="5" t="n"/>
      <c r="D1048" s="23" t="n"/>
      <c r="E1048" s="18" t="n"/>
      <c r="F1048" s="5" t="n"/>
      <c r="G1048" s="5" t="n"/>
      <c r="H1048" s="6">
        <f>IF(B1048&amp;""="","",IFERROR(INDEX('الطلاب'!$B$6:$B$505,MATCH(B1048&amp;"",'الطلاب'!$A$6:$A$505,0))&amp;"","كود غير موجود"))</f>
        <v/>
      </c>
      <c r="I1048" s="6">
        <f>IF(OR(B1048&amp;""="",C1048&amp;""=""),"",IF(COUNTIFS('الطلاب'!$A$6:$A$505,B1048&amp;"",'الطلاب'!$D$6:$D$505,C1048&amp;"")=0,"الطالب غير مسجل في المجموعة",""))</f>
        <v/>
      </c>
    </row>
    <row r="1049">
      <c r="A1049" s="13" t="n"/>
      <c r="B1049" s="5" t="n"/>
      <c r="C1049" s="5" t="n"/>
      <c r="D1049" s="23" t="n"/>
      <c r="E1049" s="18" t="n"/>
      <c r="F1049" s="5" t="n"/>
      <c r="G1049" s="5" t="n"/>
      <c r="H1049" s="6">
        <f>IF(B1049&amp;""="","",IFERROR(INDEX('الطلاب'!$B$6:$B$505,MATCH(B1049&amp;"",'الطلاب'!$A$6:$A$505,0))&amp;"","كود غير موجود"))</f>
        <v/>
      </c>
      <c r="I1049" s="6">
        <f>IF(OR(B1049&amp;""="",C1049&amp;""=""),"",IF(COUNTIFS('الطلاب'!$A$6:$A$505,B1049&amp;"",'الطلاب'!$D$6:$D$505,C1049&amp;"")=0,"الطالب غير مسجل في المجموعة",""))</f>
        <v/>
      </c>
    </row>
    <row r="1050">
      <c r="A1050" s="13" t="n"/>
      <c r="B1050" s="5" t="n"/>
      <c r="C1050" s="5" t="n"/>
      <c r="D1050" s="23" t="n"/>
      <c r="E1050" s="18" t="n"/>
      <c r="F1050" s="5" t="n"/>
      <c r="G1050" s="5" t="n"/>
      <c r="H1050" s="6">
        <f>IF(B1050&amp;""="","",IFERROR(INDEX('الطلاب'!$B$6:$B$505,MATCH(B1050&amp;"",'الطلاب'!$A$6:$A$505,0))&amp;"","كود غير موجود"))</f>
        <v/>
      </c>
      <c r="I1050" s="6">
        <f>IF(OR(B1050&amp;""="",C1050&amp;""=""),"",IF(COUNTIFS('الطلاب'!$A$6:$A$505,B1050&amp;"",'الطلاب'!$D$6:$D$505,C1050&amp;"")=0,"الطالب غير مسجل في المجموعة",""))</f>
        <v/>
      </c>
    </row>
    <row r="1051">
      <c r="A1051" s="13" t="n"/>
      <c r="B1051" s="5" t="n"/>
      <c r="C1051" s="5" t="n"/>
      <c r="D1051" s="23" t="n"/>
      <c r="E1051" s="18" t="n"/>
      <c r="F1051" s="5" t="n"/>
      <c r="G1051" s="5" t="n"/>
      <c r="H1051" s="6">
        <f>IF(B1051&amp;""="","",IFERROR(INDEX('الطلاب'!$B$6:$B$505,MATCH(B1051&amp;"",'الطلاب'!$A$6:$A$505,0))&amp;"","كود غير موجود"))</f>
        <v/>
      </c>
      <c r="I1051" s="6">
        <f>IF(OR(B1051&amp;""="",C1051&amp;""=""),"",IF(COUNTIFS('الطلاب'!$A$6:$A$505,B1051&amp;"",'الطلاب'!$D$6:$D$505,C1051&amp;"")=0,"الطالب غير مسجل في المجموعة",""))</f>
        <v/>
      </c>
    </row>
    <row r="1052">
      <c r="A1052" s="13" t="n"/>
      <c r="B1052" s="5" t="n"/>
      <c r="C1052" s="5" t="n"/>
      <c r="D1052" s="23" t="n"/>
      <c r="E1052" s="18" t="n"/>
      <c r="F1052" s="5" t="n"/>
      <c r="G1052" s="5" t="n"/>
      <c r="H1052" s="6">
        <f>IF(B1052&amp;""="","",IFERROR(INDEX('الطلاب'!$B$6:$B$505,MATCH(B1052&amp;"",'الطلاب'!$A$6:$A$505,0))&amp;"","كود غير موجود"))</f>
        <v/>
      </c>
      <c r="I1052" s="6">
        <f>IF(OR(B1052&amp;""="",C1052&amp;""=""),"",IF(COUNTIFS('الطلاب'!$A$6:$A$505,B1052&amp;"",'الطلاب'!$D$6:$D$505,C1052&amp;"")=0,"الطالب غير مسجل في المجموعة",""))</f>
        <v/>
      </c>
    </row>
    <row r="1053">
      <c r="A1053" s="13" t="n"/>
      <c r="B1053" s="5" t="n"/>
      <c r="C1053" s="5" t="n"/>
      <c r="D1053" s="23" t="n"/>
      <c r="E1053" s="18" t="n"/>
      <c r="F1053" s="5" t="n"/>
      <c r="G1053" s="5" t="n"/>
      <c r="H1053" s="6">
        <f>IF(B1053&amp;""="","",IFERROR(INDEX('الطلاب'!$B$6:$B$505,MATCH(B1053&amp;"",'الطلاب'!$A$6:$A$505,0))&amp;"","كود غير موجود"))</f>
        <v/>
      </c>
      <c r="I1053" s="6">
        <f>IF(OR(B1053&amp;""="",C1053&amp;""=""),"",IF(COUNTIFS('الطلاب'!$A$6:$A$505,B1053&amp;"",'الطلاب'!$D$6:$D$505,C1053&amp;"")=0,"الطالب غير مسجل في المجموعة",""))</f>
        <v/>
      </c>
    </row>
    <row r="1054">
      <c r="A1054" s="13" t="n"/>
      <c r="B1054" s="5" t="n"/>
      <c r="C1054" s="5" t="n"/>
      <c r="D1054" s="23" t="n"/>
      <c r="E1054" s="18" t="n"/>
      <c r="F1054" s="5" t="n"/>
      <c r="G1054" s="5" t="n"/>
      <c r="H1054" s="6">
        <f>IF(B1054&amp;""="","",IFERROR(INDEX('الطلاب'!$B$6:$B$505,MATCH(B1054&amp;"",'الطلاب'!$A$6:$A$505,0))&amp;"","كود غير موجود"))</f>
        <v/>
      </c>
      <c r="I1054" s="6">
        <f>IF(OR(B1054&amp;""="",C1054&amp;""=""),"",IF(COUNTIFS('الطلاب'!$A$6:$A$505,B1054&amp;"",'الطلاب'!$D$6:$D$505,C1054&amp;"")=0,"الطالب غير مسجل في المجموعة",""))</f>
        <v/>
      </c>
    </row>
    <row r="1055">
      <c r="A1055" s="13" t="n"/>
      <c r="B1055" s="5" t="n"/>
      <c r="C1055" s="5" t="n"/>
      <c r="D1055" s="23" t="n"/>
      <c r="E1055" s="18" t="n"/>
      <c r="F1055" s="5" t="n"/>
      <c r="G1055" s="5" t="n"/>
      <c r="H1055" s="6">
        <f>IF(B1055&amp;""="","",IFERROR(INDEX('الطلاب'!$B$6:$B$505,MATCH(B1055&amp;"",'الطلاب'!$A$6:$A$505,0))&amp;"","كود غير موجود"))</f>
        <v/>
      </c>
      <c r="I1055" s="6">
        <f>IF(OR(B1055&amp;""="",C1055&amp;""=""),"",IF(COUNTIFS('الطلاب'!$A$6:$A$505,B1055&amp;"",'الطلاب'!$D$6:$D$505,C1055&amp;"")=0,"الطالب غير مسجل في المجموعة",""))</f>
        <v/>
      </c>
    </row>
    <row r="1056">
      <c r="A1056" s="13" t="n"/>
      <c r="B1056" s="5" t="n"/>
      <c r="C1056" s="5" t="n"/>
      <c r="D1056" s="23" t="n"/>
      <c r="E1056" s="18" t="n"/>
      <c r="F1056" s="5" t="n"/>
      <c r="G1056" s="5" t="n"/>
      <c r="H1056" s="6">
        <f>IF(B1056&amp;""="","",IFERROR(INDEX('الطلاب'!$B$6:$B$505,MATCH(B1056&amp;"",'الطلاب'!$A$6:$A$505,0))&amp;"","كود غير موجود"))</f>
        <v/>
      </c>
      <c r="I1056" s="6">
        <f>IF(OR(B1056&amp;""="",C1056&amp;""=""),"",IF(COUNTIFS('الطلاب'!$A$6:$A$505,B1056&amp;"",'الطلاب'!$D$6:$D$505,C1056&amp;"")=0,"الطالب غير مسجل في المجموعة",""))</f>
        <v/>
      </c>
    </row>
    <row r="1057">
      <c r="A1057" s="13" t="n"/>
      <c r="B1057" s="5" t="n"/>
      <c r="C1057" s="5" t="n"/>
      <c r="D1057" s="23" t="n"/>
      <c r="E1057" s="18" t="n"/>
      <c r="F1057" s="5" t="n"/>
      <c r="G1057" s="5" t="n"/>
      <c r="H1057" s="6">
        <f>IF(B1057&amp;""="","",IFERROR(INDEX('الطلاب'!$B$6:$B$505,MATCH(B1057&amp;"",'الطلاب'!$A$6:$A$505,0))&amp;"","كود غير موجود"))</f>
        <v/>
      </c>
      <c r="I1057" s="6">
        <f>IF(OR(B1057&amp;""="",C1057&amp;""=""),"",IF(COUNTIFS('الطلاب'!$A$6:$A$505,B1057&amp;"",'الطلاب'!$D$6:$D$505,C1057&amp;"")=0,"الطالب غير مسجل في المجموعة",""))</f>
        <v/>
      </c>
    </row>
    <row r="1058">
      <c r="A1058" s="13" t="n"/>
      <c r="B1058" s="5" t="n"/>
      <c r="C1058" s="5" t="n"/>
      <c r="D1058" s="23" t="n"/>
      <c r="E1058" s="18" t="n"/>
      <c r="F1058" s="5" t="n"/>
      <c r="G1058" s="5" t="n"/>
      <c r="H1058" s="6">
        <f>IF(B1058&amp;""="","",IFERROR(INDEX('الطلاب'!$B$6:$B$505,MATCH(B1058&amp;"",'الطلاب'!$A$6:$A$505,0))&amp;"","كود غير موجود"))</f>
        <v/>
      </c>
      <c r="I1058" s="6">
        <f>IF(OR(B1058&amp;""="",C1058&amp;""=""),"",IF(COUNTIFS('الطلاب'!$A$6:$A$505,B1058&amp;"",'الطلاب'!$D$6:$D$505,C1058&amp;"")=0,"الطالب غير مسجل في المجموعة",""))</f>
        <v/>
      </c>
    </row>
    <row r="1059">
      <c r="A1059" s="13" t="n"/>
      <c r="B1059" s="5" t="n"/>
      <c r="C1059" s="5" t="n"/>
      <c r="D1059" s="23" t="n"/>
      <c r="E1059" s="18" t="n"/>
      <c r="F1059" s="5" t="n"/>
      <c r="G1059" s="5" t="n"/>
      <c r="H1059" s="6">
        <f>IF(B1059&amp;""="","",IFERROR(INDEX('الطلاب'!$B$6:$B$505,MATCH(B1059&amp;"",'الطلاب'!$A$6:$A$505,0))&amp;"","كود غير موجود"))</f>
        <v/>
      </c>
      <c r="I1059" s="6">
        <f>IF(OR(B1059&amp;""="",C1059&amp;""=""),"",IF(COUNTIFS('الطلاب'!$A$6:$A$505,B1059&amp;"",'الطلاب'!$D$6:$D$505,C1059&amp;"")=0,"الطالب غير مسجل في المجموعة",""))</f>
        <v/>
      </c>
    </row>
    <row r="1060">
      <c r="A1060" s="13" t="n"/>
      <c r="B1060" s="5" t="n"/>
      <c r="C1060" s="5" t="n"/>
      <c r="D1060" s="23" t="n"/>
      <c r="E1060" s="18" t="n"/>
      <c r="F1060" s="5" t="n"/>
      <c r="G1060" s="5" t="n"/>
      <c r="H1060" s="6">
        <f>IF(B1060&amp;""="","",IFERROR(INDEX('الطلاب'!$B$6:$B$505,MATCH(B1060&amp;"",'الطلاب'!$A$6:$A$505,0))&amp;"","كود غير موجود"))</f>
        <v/>
      </c>
      <c r="I1060" s="6">
        <f>IF(OR(B1060&amp;""="",C1060&amp;""=""),"",IF(COUNTIFS('الطلاب'!$A$6:$A$505,B1060&amp;"",'الطلاب'!$D$6:$D$505,C1060&amp;"")=0,"الطالب غير مسجل في المجموعة",""))</f>
        <v/>
      </c>
    </row>
    <row r="1061">
      <c r="A1061" s="13" t="n"/>
      <c r="B1061" s="5" t="n"/>
      <c r="C1061" s="5" t="n"/>
      <c r="D1061" s="23" t="n"/>
      <c r="E1061" s="18" t="n"/>
      <c r="F1061" s="5" t="n"/>
      <c r="G1061" s="5" t="n"/>
      <c r="H1061" s="6">
        <f>IF(B1061&amp;""="","",IFERROR(INDEX('الطلاب'!$B$6:$B$505,MATCH(B1061&amp;"",'الطلاب'!$A$6:$A$505,0))&amp;"","كود غير موجود"))</f>
        <v/>
      </c>
      <c r="I1061" s="6">
        <f>IF(OR(B1061&amp;""="",C1061&amp;""=""),"",IF(COUNTIFS('الطلاب'!$A$6:$A$505,B1061&amp;"",'الطلاب'!$D$6:$D$505,C1061&amp;"")=0,"الطالب غير مسجل في المجموعة",""))</f>
        <v/>
      </c>
    </row>
    <row r="1062">
      <c r="A1062" s="13" t="n"/>
      <c r="B1062" s="5" t="n"/>
      <c r="C1062" s="5" t="n"/>
      <c r="D1062" s="23" t="n"/>
      <c r="E1062" s="18" t="n"/>
      <c r="F1062" s="5" t="n"/>
      <c r="G1062" s="5" t="n"/>
      <c r="H1062" s="6">
        <f>IF(B1062&amp;""="","",IFERROR(INDEX('الطلاب'!$B$6:$B$505,MATCH(B1062&amp;"",'الطلاب'!$A$6:$A$505,0))&amp;"","كود غير موجود"))</f>
        <v/>
      </c>
      <c r="I1062" s="6">
        <f>IF(OR(B1062&amp;""="",C1062&amp;""=""),"",IF(COUNTIFS('الطلاب'!$A$6:$A$505,B1062&amp;"",'الطلاب'!$D$6:$D$505,C1062&amp;"")=0,"الطالب غير مسجل في المجموعة",""))</f>
        <v/>
      </c>
    </row>
    <row r="1063">
      <c r="A1063" s="13" t="n"/>
      <c r="B1063" s="5" t="n"/>
      <c r="C1063" s="5" t="n"/>
      <c r="D1063" s="23" t="n"/>
      <c r="E1063" s="18" t="n"/>
      <c r="F1063" s="5" t="n"/>
      <c r="G1063" s="5" t="n"/>
      <c r="H1063" s="6">
        <f>IF(B1063&amp;""="","",IFERROR(INDEX('الطلاب'!$B$6:$B$505,MATCH(B1063&amp;"",'الطلاب'!$A$6:$A$505,0))&amp;"","كود غير موجود"))</f>
        <v/>
      </c>
      <c r="I1063" s="6">
        <f>IF(OR(B1063&amp;""="",C1063&amp;""=""),"",IF(COUNTIFS('الطلاب'!$A$6:$A$505,B1063&amp;"",'الطلاب'!$D$6:$D$505,C1063&amp;"")=0,"الطالب غير مسجل في المجموعة",""))</f>
        <v/>
      </c>
    </row>
    <row r="1064">
      <c r="A1064" s="13" t="n"/>
      <c r="B1064" s="5" t="n"/>
      <c r="C1064" s="5" t="n"/>
      <c r="D1064" s="23" t="n"/>
      <c r="E1064" s="18" t="n"/>
      <c r="F1064" s="5" t="n"/>
      <c r="G1064" s="5" t="n"/>
      <c r="H1064" s="6">
        <f>IF(B1064&amp;""="","",IFERROR(INDEX('الطلاب'!$B$6:$B$505,MATCH(B1064&amp;"",'الطلاب'!$A$6:$A$505,0))&amp;"","كود غير موجود"))</f>
        <v/>
      </c>
      <c r="I1064" s="6">
        <f>IF(OR(B1064&amp;""="",C1064&amp;""=""),"",IF(COUNTIFS('الطلاب'!$A$6:$A$505,B1064&amp;"",'الطلاب'!$D$6:$D$505,C1064&amp;"")=0,"الطالب غير مسجل في المجموعة",""))</f>
        <v/>
      </c>
    </row>
    <row r="1065">
      <c r="A1065" s="13" t="n"/>
      <c r="B1065" s="5" t="n"/>
      <c r="C1065" s="5" t="n"/>
      <c r="D1065" s="23" t="n"/>
      <c r="E1065" s="18" t="n"/>
      <c r="F1065" s="5" t="n"/>
      <c r="G1065" s="5" t="n"/>
      <c r="H1065" s="6">
        <f>IF(B1065&amp;""="","",IFERROR(INDEX('الطلاب'!$B$6:$B$505,MATCH(B1065&amp;"",'الطلاب'!$A$6:$A$505,0))&amp;"","كود غير موجود"))</f>
        <v/>
      </c>
      <c r="I1065" s="6">
        <f>IF(OR(B1065&amp;""="",C1065&amp;""=""),"",IF(COUNTIFS('الطلاب'!$A$6:$A$505,B1065&amp;"",'الطلاب'!$D$6:$D$505,C1065&amp;"")=0,"الطالب غير مسجل في المجموعة",""))</f>
        <v/>
      </c>
    </row>
    <row r="1066">
      <c r="A1066" s="13" t="n"/>
      <c r="B1066" s="5" t="n"/>
      <c r="C1066" s="5" t="n"/>
      <c r="D1066" s="23" t="n"/>
      <c r="E1066" s="18" t="n"/>
      <c r="F1066" s="5" t="n"/>
      <c r="G1066" s="5" t="n"/>
      <c r="H1066" s="6">
        <f>IF(B1066&amp;""="","",IFERROR(INDEX('الطلاب'!$B$6:$B$505,MATCH(B1066&amp;"",'الطلاب'!$A$6:$A$505,0))&amp;"","كود غير موجود"))</f>
        <v/>
      </c>
      <c r="I1066" s="6">
        <f>IF(OR(B1066&amp;""="",C1066&amp;""=""),"",IF(COUNTIFS('الطلاب'!$A$6:$A$505,B1066&amp;"",'الطلاب'!$D$6:$D$505,C1066&amp;"")=0,"الطالب غير مسجل في المجموعة",""))</f>
        <v/>
      </c>
    </row>
    <row r="1067">
      <c r="A1067" s="13" t="n"/>
      <c r="B1067" s="5" t="n"/>
      <c r="C1067" s="5" t="n"/>
      <c r="D1067" s="23" t="n"/>
      <c r="E1067" s="18" t="n"/>
      <c r="F1067" s="5" t="n"/>
      <c r="G1067" s="5" t="n"/>
      <c r="H1067" s="6">
        <f>IF(B1067&amp;""="","",IFERROR(INDEX('الطلاب'!$B$6:$B$505,MATCH(B1067&amp;"",'الطلاب'!$A$6:$A$505,0))&amp;"","كود غير موجود"))</f>
        <v/>
      </c>
      <c r="I1067" s="6">
        <f>IF(OR(B1067&amp;""="",C1067&amp;""=""),"",IF(COUNTIFS('الطلاب'!$A$6:$A$505,B1067&amp;"",'الطلاب'!$D$6:$D$505,C1067&amp;"")=0,"الطالب غير مسجل في المجموعة",""))</f>
        <v/>
      </c>
    </row>
    <row r="1068">
      <c r="A1068" s="13" t="n"/>
      <c r="B1068" s="5" t="n"/>
      <c r="C1068" s="5" t="n"/>
      <c r="D1068" s="23" t="n"/>
      <c r="E1068" s="18" t="n"/>
      <c r="F1068" s="5" t="n"/>
      <c r="G1068" s="5" t="n"/>
      <c r="H1068" s="6">
        <f>IF(B1068&amp;""="","",IFERROR(INDEX('الطلاب'!$B$6:$B$505,MATCH(B1068&amp;"",'الطلاب'!$A$6:$A$505,0))&amp;"","كود غير موجود"))</f>
        <v/>
      </c>
      <c r="I1068" s="6">
        <f>IF(OR(B1068&amp;""="",C1068&amp;""=""),"",IF(COUNTIFS('الطلاب'!$A$6:$A$505,B1068&amp;"",'الطلاب'!$D$6:$D$505,C1068&amp;"")=0,"الطالب غير مسجل في المجموعة",""))</f>
        <v/>
      </c>
    </row>
    <row r="1069">
      <c r="A1069" s="13" t="n"/>
      <c r="B1069" s="5" t="n"/>
      <c r="C1069" s="5" t="n"/>
      <c r="D1069" s="23" t="n"/>
      <c r="E1069" s="18" t="n"/>
      <c r="F1069" s="5" t="n"/>
      <c r="G1069" s="5" t="n"/>
      <c r="H1069" s="6">
        <f>IF(B1069&amp;""="","",IFERROR(INDEX('الطلاب'!$B$6:$B$505,MATCH(B1069&amp;"",'الطلاب'!$A$6:$A$505,0))&amp;"","كود غير موجود"))</f>
        <v/>
      </c>
      <c r="I1069" s="6">
        <f>IF(OR(B1069&amp;""="",C1069&amp;""=""),"",IF(COUNTIFS('الطلاب'!$A$6:$A$505,B1069&amp;"",'الطلاب'!$D$6:$D$505,C1069&amp;"")=0,"الطالب غير مسجل في المجموعة",""))</f>
        <v/>
      </c>
    </row>
    <row r="1070">
      <c r="A1070" s="13" t="n"/>
      <c r="B1070" s="5" t="n"/>
      <c r="C1070" s="5" t="n"/>
      <c r="D1070" s="23" t="n"/>
      <c r="E1070" s="18" t="n"/>
      <c r="F1070" s="5" t="n"/>
      <c r="G1070" s="5" t="n"/>
      <c r="H1070" s="6">
        <f>IF(B1070&amp;""="","",IFERROR(INDEX('الطلاب'!$B$6:$B$505,MATCH(B1070&amp;"",'الطلاب'!$A$6:$A$505,0))&amp;"","كود غير موجود"))</f>
        <v/>
      </c>
      <c r="I1070" s="6">
        <f>IF(OR(B1070&amp;""="",C1070&amp;""=""),"",IF(COUNTIFS('الطلاب'!$A$6:$A$505,B1070&amp;"",'الطلاب'!$D$6:$D$505,C1070&amp;"")=0,"الطالب غير مسجل في المجموعة",""))</f>
        <v/>
      </c>
    </row>
    <row r="1071">
      <c r="A1071" s="13" t="n"/>
      <c r="B1071" s="5" t="n"/>
      <c r="C1071" s="5" t="n"/>
      <c r="D1071" s="23" t="n"/>
      <c r="E1071" s="18" t="n"/>
      <c r="F1071" s="5" t="n"/>
      <c r="G1071" s="5" t="n"/>
      <c r="H1071" s="6">
        <f>IF(B1071&amp;""="","",IFERROR(INDEX('الطلاب'!$B$6:$B$505,MATCH(B1071&amp;"",'الطلاب'!$A$6:$A$505,0))&amp;"","كود غير موجود"))</f>
        <v/>
      </c>
      <c r="I1071" s="6">
        <f>IF(OR(B1071&amp;""="",C1071&amp;""=""),"",IF(COUNTIFS('الطلاب'!$A$6:$A$505,B1071&amp;"",'الطلاب'!$D$6:$D$505,C1071&amp;"")=0,"الطالب غير مسجل في المجموعة",""))</f>
        <v/>
      </c>
    </row>
    <row r="1072">
      <c r="A1072" s="13" t="n"/>
      <c r="B1072" s="5" t="n"/>
      <c r="C1072" s="5" t="n"/>
      <c r="D1072" s="23" t="n"/>
      <c r="E1072" s="18" t="n"/>
      <c r="F1072" s="5" t="n"/>
      <c r="G1072" s="5" t="n"/>
      <c r="H1072" s="6">
        <f>IF(B1072&amp;""="","",IFERROR(INDEX('الطلاب'!$B$6:$B$505,MATCH(B1072&amp;"",'الطلاب'!$A$6:$A$505,0))&amp;"","كود غير موجود"))</f>
        <v/>
      </c>
      <c r="I1072" s="6">
        <f>IF(OR(B1072&amp;""="",C1072&amp;""=""),"",IF(COUNTIFS('الطلاب'!$A$6:$A$505,B1072&amp;"",'الطلاب'!$D$6:$D$505,C1072&amp;"")=0,"الطالب غير مسجل في المجموعة",""))</f>
        <v/>
      </c>
    </row>
    <row r="1073">
      <c r="A1073" s="13" t="n"/>
      <c r="B1073" s="5" t="n"/>
      <c r="C1073" s="5" t="n"/>
      <c r="D1073" s="23" t="n"/>
      <c r="E1073" s="18" t="n"/>
      <c r="F1073" s="5" t="n"/>
      <c r="G1073" s="5" t="n"/>
      <c r="H1073" s="6">
        <f>IF(B1073&amp;""="","",IFERROR(INDEX('الطلاب'!$B$6:$B$505,MATCH(B1073&amp;"",'الطلاب'!$A$6:$A$505,0))&amp;"","كود غير موجود"))</f>
        <v/>
      </c>
      <c r="I1073" s="6">
        <f>IF(OR(B1073&amp;""="",C1073&amp;""=""),"",IF(COUNTIFS('الطلاب'!$A$6:$A$505,B1073&amp;"",'الطلاب'!$D$6:$D$505,C1073&amp;"")=0,"الطالب غير مسجل في المجموعة",""))</f>
        <v/>
      </c>
    </row>
    <row r="1074">
      <c r="A1074" s="13" t="n"/>
      <c r="B1074" s="5" t="n"/>
      <c r="C1074" s="5" t="n"/>
      <c r="D1074" s="23" t="n"/>
      <c r="E1074" s="18" t="n"/>
      <c r="F1074" s="5" t="n"/>
      <c r="G1074" s="5" t="n"/>
      <c r="H1074" s="6">
        <f>IF(B1074&amp;""="","",IFERROR(INDEX('الطلاب'!$B$6:$B$505,MATCH(B1074&amp;"",'الطلاب'!$A$6:$A$505,0))&amp;"","كود غير موجود"))</f>
        <v/>
      </c>
      <c r="I1074" s="6">
        <f>IF(OR(B1074&amp;""="",C1074&amp;""=""),"",IF(COUNTIFS('الطلاب'!$A$6:$A$505,B1074&amp;"",'الطلاب'!$D$6:$D$505,C1074&amp;"")=0,"الطالب غير مسجل في المجموعة",""))</f>
        <v/>
      </c>
    </row>
    <row r="1075">
      <c r="A1075" s="13" t="n"/>
      <c r="B1075" s="5" t="n"/>
      <c r="C1075" s="5" t="n"/>
      <c r="D1075" s="23" t="n"/>
      <c r="E1075" s="18" t="n"/>
      <c r="F1075" s="5" t="n"/>
      <c r="G1075" s="5" t="n"/>
      <c r="H1075" s="6">
        <f>IF(B1075&amp;""="","",IFERROR(INDEX('الطلاب'!$B$6:$B$505,MATCH(B1075&amp;"",'الطلاب'!$A$6:$A$505,0))&amp;"","كود غير موجود"))</f>
        <v/>
      </c>
      <c r="I1075" s="6">
        <f>IF(OR(B1075&amp;""="",C1075&amp;""=""),"",IF(COUNTIFS('الطلاب'!$A$6:$A$505,B1075&amp;"",'الطلاب'!$D$6:$D$505,C1075&amp;"")=0,"الطالب غير مسجل في المجموعة",""))</f>
        <v/>
      </c>
    </row>
    <row r="1076">
      <c r="A1076" s="13" t="n"/>
      <c r="B1076" s="5" t="n"/>
      <c r="C1076" s="5" t="n"/>
      <c r="D1076" s="23" t="n"/>
      <c r="E1076" s="18" t="n"/>
      <c r="F1076" s="5" t="n"/>
      <c r="G1076" s="5" t="n"/>
      <c r="H1076" s="6">
        <f>IF(B1076&amp;""="","",IFERROR(INDEX('الطلاب'!$B$6:$B$505,MATCH(B1076&amp;"",'الطلاب'!$A$6:$A$505,0))&amp;"","كود غير موجود"))</f>
        <v/>
      </c>
      <c r="I1076" s="6">
        <f>IF(OR(B1076&amp;""="",C1076&amp;""=""),"",IF(COUNTIFS('الطلاب'!$A$6:$A$505,B1076&amp;"",'الطلاب'!$D$6:$D$505,C1076&amp;"")=0,"الطالب غير مسجل في المجموعة",""))</f>
        <v/>
      </c>
    </row>
    <row r="1077">
      <c r="A1077" s="13" t="n"/>
      <c r="B1077" s="5" t="n"/>
      <c r="C1077" s="5" t="n"/>
      <c r="D1077" s="23" t="n"/>
      <c r="E1077" s="18" t="n"/>
      <c r="F1077" s="5" t="n"/>
      <c r="G1077" s="5" t="n"/>
      <c r="H1077" s="6">
        <f>IF(B1077&amp;""="","",IFERROR(INDEX('الطلاب'!$B$6:$B$505,MATCH(B1077&amp;"",'الطلاب'!$A$6:$A$505,0))&amp;"","كود غير موجود"))</f>
        <v/>
      </c>
      <c r="I1077" s="6">
        <f>IF(OR(B1077&amp;""="",C1077&amp;""=""),"",IF(COUNTIFS('الطلاب'!$A$6:$A$505,B1077&amp;"",'الطلاب'!$D$6:$D$505,C1077&amp;"")=0,"الطالب غير مسجل في المجموعة",""))</f>
        <v/>
      </c>
    </row>
    <row r="1078">
      <c r="A1078" s="13" t="n"/>
      <c r="B1078" s="5" t="n"/>
      <c r="C1078" s="5" t="n"/>
      <c r="D1078" s="23" t="n"/>
      <c r="E1078" s="18" t="n"/>
      <c r="F1078" s="5" t="n"/>
      <c r="G1078" s="5" t="n"/>
      <c r="H1078" s="6">
        <f>IF(B1078&amp;""="","",IFERROR(INDEX('الطلاب'!$B$6:$B$505,MATCH(B1078&amp;"",'الطلاب'!$A$6:$A$505,0))&amp;"","كود غير موجود"))</f>
        <v/>
      </c>
      <c r="I1078" s="6">
        <f>IF(OR(B1078&amp;""="",C1078&amp;""=""),"",IF(COUNTIFS('الطلاب'!$A$6:$A$505,B1078&amp;"",'الطلاب'!$D$6:$D$505,C1078&amp;"")=0,"الطالب غير مسجل في المجموعة",""))</f>
        <v/>
      </c>
    </row>
    <row r="1079">
      <c r="A1079" s="13" t="n"/>
      <c r="B1079" s="5" t="n"/>
      <c r="C1079" s="5" t="n"/>
      <c r="D1079" s="23" t="n"/>
      <c r="E1079" s="18" t="n"/>
      <c r="F1079" s="5" t="n"/>
      <c r="G1079" s="5" t="n"/>
      <c r="H1079" s="6">
        <f>IF(B1079&amp;""="","",IFERROR(INDEX('الطلاب'!$B$6:$B$505,MATCH(B1079&amp;"",'الطلاب'!$A$6:$A$505,0))&amp;"","كود غير موجود"))</f>
        <v/>
      </c>
      <c r="I1079" s="6">
        <f>IF(OR(B1079&amp;""="",C1079&amp;""=""),"",IF(COUNTIFS('الطلاب'!$A$6:$A$505,B1079&amp;"",'الطلاب'!$D$6:$D$505,C1079&amp;"")=0,"الطالب غير مسجل في المجموعة",""))</f>
        <v/>
      </c>
    </row>
    <row r="1080">
      <c r="A1080" s="13" t="n"/>
      <c r="B1080" s="5" t="n"/>
      <c r="C1080" s="5" t="n"/>
      <c r="D1080" s="23" t="n"/>
      <c r="E1080" s="18" t="n"/>
      <c r="F1080" s="5" t="n"/>
      <c r="G1080" s="5" t="n"/>
      <c r="H1080" s="6">
        <f>IF(B1080&amp;""="","",IFERROR(INDEX('الطلاب'!$B$6:$B$505,MATCH(B1080&amp;"",'الطلاب'!$A$6:$A$505,0))&amp;"","كود غير موجود"))</f>
        <v/>
      </c>
      <c r="I1080" s="6">
        <f>IF(OR(B1080&amp;""="",C1080&amp;""=""),"",IF(COUNTIFS('الطلاب'!$A$6:$A$505,B1080&amp;"",'الطلاب'!$D$6:$D$505,C1080&amp;"")=0,"الطالب غير مسجل في المجموعة",""))</f>
        <v/>
      </c>
    </row>
    <row r="1081">
      <c r="A1081" s="13" t="n"/>
      <c r="B1081" s="5" t="n"/>
      <c r="C1081" s="5" t="n"/>
      <c r="D1081" s="23" t="n"/>
      <c r="E1081" s="18" t="n"/>
      <c r="F1081" s="5" t="n"/>
      <c r="G1081" s="5" t="n"/>
      <c r="H1081" s="6">
        <f>IF(B1081&amp;""="","",IFERROR(INDEX('الطلاب'!$B$6:$B$505,MATCH(B1081&amp;"",'الطلاب'!$A$6:$A$505,0))&amp;"","كود غير موجود"))</f>
        <v/>
      </c>
      <c r="I1081" s="6">
        <f>IF(OR(B1081&amp;""="",C1081&amp;""=""),"",IF(COUNTIFS('الطلاب'!$A$6:$A$505,B1081&amp;"",'الطلاب'!$D$6:$D$505,C1081&amp;"")=0,"الطالب غير مسجل في المجموعة",""))</f>
        <v/>
      </c>
    </row>
    <row r="1082">
      <c r="A1082" s="13" t="n"/>
      <c r="B1082" s="5" t="n"/>
      <c r="C1082" s="5" t="n"/>
      <c r="D1082" s="23" t="n"/>
      <c r="E1082" s="18" t="n"/>
      <c r="F1082" s="5" t="n"/>
      <c r="G1082" s="5" t="n"/>
      <c r="H1082" s="6">
        <f>IF(B1082&amp;""="","",IFERROR(INDEX('الطلاب'!$B$6:$B$505,MATCH(B1082&amp;"",'الطلاب'!$A$6:$A$505,0))&amp;"","كود غير موجود"))</f>
        <v/>
      </c>
      <c r="I1082" s="6">
        <f>IF(OR(B1082&amp;""="",C1082&amp;""=""),"",IF(COUNTIFS('الطلاب'!$A$6:$A$505,B1082&amp;"",'الطلاب'!$D$6:$D$505,C1082&amp;"")=0,"الطالب غير مسجل في المجموعة",""))</f>
        <v/>
      </c>
    </row>
    <row r="1083">
      <c r="A1083" s="13" t="n"/>
      <c r="B1083" s="5" t="n"/>
      <c r="C1083" s="5" t="n"/>
      <c r="D1083" s="23" t="n"/>
      <c r="E1083" s="18" t="n"/>
      <c r="F1083" s="5" t="n"/>
      <c r="G1083" s="5" t="n"/>
      <c r="H1083" s="6">
        <f>IF(B1083&amp;""="","",IFERROR(INDEX('الطلاب'!$B$6:$B$505,MATCH(B1083&amp;"",'الطلاب'!$A$6:$A$505,0))&amp;"","كود غير موجود"))</f>
        <v/>
      </c>
      <c r="I1083" s="6">
        <f>IF(OR(B1083&amp;""="",C1083&amp;""=""),"",IF(COUNTIFS('الطلاب'!$A$6:$A$505,B1083&amp;"",'الطلاب'!$D$6:$D$505,C1083&amp;"")=0,"الطالب غير مسجل في المجموعة",""))</f>
        <v/>
      </c>
    </row>
    <row r="1084">
      <c r="A1084" s="13" t="n"/>
      <c r="B1084" s="5" t="n"/>
      <c r="C1084" s="5" t="n"/>
      <c r="D1084" s="23" t="n"/>
      <c r="E1084" s="18" t="n"/>
      <c r="F1084" s="5" t="n"/>
      <c r="G1084" s="5" t="n"/>
      <c r="H1084" s="6">
        <f>IF(B1084&amp;""="","",IFERROR(INDEX('الطلاب'!$B$6:$B$505,MATCH(B1084&amp;"",'الطلاب'!$A$6:$A$505,0))&amp;"","كود غير موجود"))</f>
        <v/>
      </c>
      <c r="I1084" s="6">
        <f>IF(OR(B1084&amp;""="",C1084&amp;""=""),"",IF(COUNTIFS('الطلاب'!$A$6:$A$505,B1084&amp;"",'الطلاب'!$D$6:$D$505,C1084&amp;"")=0,"الطالب غير مسجل في المجموعة",""))</f>
        <v/>
      </c>
    </row>
    <row r="1085">
      <c r="A1085" s="13" t="n"/>
      <c r="B1085" s="5" t="n"/>
      <c r="C1085" s="5" t="n"/>
      <c r="D1085" s="23" t="n"/>
      <c r="E1085" s="18" t="n"/>
      <c r="F1085" s="5" t="n"/>
      <c r="G1085" s="5" t="n"/>
      <c r="H1085" s="6">
        <f>IF(B1085&amp;""="","",IFERROR(INDEX('الطلاب'!$B$6:$B$505,MATCH(B1085&amp;"",'الطلاب'!$A$6:$A$505,0))&amp;"","كود غير موجود"))</f>
        <v/>
      </c>
      <c r="I1085" s="6">
        <f>IF(OR(B1085&amp;""="",C1085&amp;""=""),"",IF(COUNTIFS('الطلاب'!$A$6:$A$505,B1085&amp;"",'الطلاب'!$D$6:$D$505,C1085&amp;"")=0,"الطالب غير مسجل في المجموعة",""))</f>
        <v/>
      </c>
    </row>
    <row r="1086">
      <c r="A1086" s="13" t="n"/>
      <c r="B1086" s="5" t="n"/>
      <c r="C1086" s="5" t="n"/>
      <c r="D1086" s="23" t="n"/>
      <c r="E1086" s="18" t="n"/>
      <c r="F1086" s="5" t="n"/>
      <c r="G1086" s="5" t="n"/>
      <c r="H1086" s="6">
        <f>IF(B1086&amp;""="","",IFERROR(INDEX('الطلاب'!$B$6:$B$505,MATCH(B1086&amp;"",'الطلاب'!$A$6:$A$505,0))&amp;"","كود غير موجود"))</f>
        <v/>
      </c>
      <c r="I1086" s="6">
        <f>IF(OR(B1086&amp;""="",C1086&amp;""=""),"",IF(COUNTIFS('الطلاب'!$A$6:$A$505,B1086&amp;"",'الطلاب'!$D$6:$D$505,C1086&amp;"")=0,"الطالب غير مسجل في المجموعة",""))</f>
        <v/>
      </c>
    </row>
    <row r="1087">
      <c r="A1087" s="13" t="n"/>
      <c r="B1087" s="5" t="n"/>
      <c r="C1087" s="5" t="n"/>
      <c r="D1087" s="23" t="n"/>
      <c r="E1087" s="18" t="n"/>
      <c r="F1087" s="5" t="n"/>
      <c r="G1087" s="5" t="n"/>
      <c r="H1087" s="6">
        <f>IF(B1087&amp;""="","",IFERROR(INDEX('الطلاب'!$B$6:$B$505,MATCH(B1087&amp;"",'الطلاب'!$A$6:$A$505,0))&amp;"","كود غير موجود"))</f>
        <v/>
      </c>
      <c r="I1087" s="6">
        <f>IF(OR(B1087&amp;""="",C1087&amp;""=""),"",IF(COUNTIFS('الطلاب'!$A$6:$A$505,B1087&amp;"",'الطلاب'!$D$6:$D$505,C1087&amp;"")=0,"الطالب غير مسجل في المجموعة",""))</f>
        <v/>
      </c>
    </row>
    <row r="1088">
      <c r="A1088" s="13" t="n"/>
      <c r="B1088" s="5" t="n"/>
      <c r="C1088" s="5" t="n"/>
      <c r="D1088" s="23" t="n"/>
      <c r="E1088" s="18" t="n"/>
      <c r="F1088" s="5" t="n"/>
      <c r="G1088" s="5" t="n"/>
      <c r="H1088" s="6">
        <f>IF(B1088&amp;""="","",IFERROR(INDEX('الطلاب'!$B$6:$B$505,MATCH(B1088&amp;"",'الطلاب'!$A$6:$A$505,0))&amp;"","كود غير موجود"))</f>
        <v/>
      </c>
      <c r="I1088" s="6">
        <f>IF(OR(B1088&amp;""="",C1088&amp;""=""),"",IF(COUNTIFS('الطلاب'!$A$6:$A$505,B1088&amp;"",'الطلاب'!$D$6:$D$505,C1088&amp;"")=0,"الطالب غير مسجل في المجموعة",""))</f>
        <v/>
      </c>
    </row>
    <row r="1089">
      <c r="A1089" s="13" t="n"/>
      <c r="B1089" s="5" t="n"/>
      <c r="C1089" s="5" t="n"/>
      <c r="D1089" s="23" t="n"/>
      <c r="E1089" s="18" t="n"/>
      <c r="F1089" s="5" t="n"/>
      <c r="G1089" s="5" t="n"/>
      <c r="H1089" s="6">
        <f>IF(B1089&amp;""="","",IFERROR(INDEX('الطلاب'!$B$6:$B$505,MATCH(B1089&amp;"",'الطلاب'!$A$6:$A$505,0))&amp;"","كود غير موجود"))</f>
        <v/>
      </c>
      <c r="I1089" s="6">
        <f>IF(OR(B1089&amp;""="",C1089&amp;""=""),"",IF(COUNTIFS('الطلاب'!$A$6:$A$505,B1089&amp;"",'الطلاب'!$D$6:$D$505,C1089&amp;"")=0,"الطالب غير مسجل في المجموعة",""))</f>
        <v/>
      </c>
    </row>
    <row r="1090">
      <c r="A1090" s="13" t="n"/>
      <c r="B1090" s="5" t="n"/>
      <c r="C1090" s="5" t="n"/>
      <c r="D1090" s="23" t="n"/>
      <c r="E1090" s="18" t="n"/>
      <c r="F1090" s="5" t="n"/>
      <c r="G1090" s="5" t="n"/>
      <c r="H1090" s="6">
        <f>IF(B1090&amp;""="","",IFERROR(INDEX('الطلاب'!$B$6:$B$505,MATCH(B1090&amp;"",'الطلاب'!$A$6:$A$505,0))&amp;"","كود غير موجود"))</f>
        <v/>
      </c>
      <c r="I1090" s="6">
        <f>IF(OR(B1090&amp;""="",C1090&amp;""=""),"",IF(COUNTIFS('الطلاب'!$A$6:$A$505,B1090&amp;"",'الطلاب'!$D$6:$D$505,C1090&amp;"")=0,"الطالب غير مسجل في المجموعة",""))</f>
        <v/>
      </c>
    </row>
    <row r="1091">
      <c r="A1091" s="13" t="n"/>
      <c r="B1091" s="5" t="n"/>
      <c r="C1091" s="5" t="n"/>
      <c r="D1091" s="23" t="n"/>
      <c r="E1091" s="18" t="n"/>
      <c r="F1091" s="5" t="n"/>
      <c r="G1091" s="5" t="n"/>
      <c r="H1091" s="6">
        <f>IF(B1091&amp;""="","",IFERROR(INDEX('الطلاب'!$B$6:$B$505,MATCH(B1091&amp;"",'الطلاب'!$A$6:$A$505,0))&amp;"","كود غير موجود"))</f>
        <v/>
      </c>
      <c r="I1091" s="6">
        <f>IF(OR(B1091&amp;""="",C1091&amp;""=""),"",IF(COUNTIFS('الطلاب'!$A$6:$A$505,B1091&amp;"",'الطلاب'!$D$6:$D$505,C1091&amp;"")=0,"الطالب غير مسجل في المجموعة",""))</f>
        <v/>
      </c>
    </row>
    <row r="1092">
      <c r="A1092" s="13" t="n"/>
      <c r="B1092" s="5" t="n"/>
      <c r="C1092" s="5" t="n"/>
      <c r="D1092" s="23" t="n"/>
      <c r="E1092" s="18" t="n"/>
      <c r="F1092" s="5" t="n"/>
      <c r="G1092" s="5" t="n"/>
      <c r="H1092" s="6">
        <f>IF(B1092&amp;""="","",IFERROR(INDEX('الطلاب'!$B$6:$B$505,MATCH(B1092&amp;"",'الطلاب'!$A$6:$A$505,0))&amp;"","كود غير موجود"))</f>
        <v/>
      </c>
      <c r="I1092" s="6">
        <f>IF(OR(B1092&amp;""="",C1092&amp;""=""),"",IF(COUNTIFS('الطلاب'!$A$6:$A$505,B1092&amp;"",'الطلاب'!$D$6:$D$505,C1092&amp;"")=0,"الطالب غير مسجل في المجموعة",""))</f>
        <v/>
      </c>
    </row>
    <row r="1093">
      <c r="A1093" s="13" t="n"/>
      <c r="B1093" s="5" t="n"/>
      <c r="C1093" s="5" t="n"/>
      <c r="D1093" s="23" t="n"/>
      <c r="E1093" s="18" t="n"/>
      <c r="F1093" s="5" t="n"/>
      <c r="G1093" s="5" t="n"/>
      <c r="H1093" s="6">
        <f>IF(B1093&amp;""="","",IFERROR(INDEX('الطلاب'!$B$6:$B$505,MATCH(B1093&amp;"",'الطلاب'!$A$6:$A$505,0))&amp;"","كود غير موجود"))</f>
        <v/>
      </c>
      <c r="I1093" s="6">
        <f>IF(OR(B1093&amp;""="",C1093&amp;""=""),"",IF(COUNTIFS('الطلاب'!$A$6:$A$505,B1093&amp;"",'الطلاب'!$D$6:$D$505,C1093&amp;"")=0,"الطالب غير مسجل في المجموعة",""))</f>
        <v/>
      </c>
    </row>
    <row r="1094">
      <c r="A1094" s="13" t="n"/>
      <c r="B1094" s="5" t="n"/>
      <c r="C1094" s="5" t="n"/>
      <c r="D1094" s="23" t="n"/>
      <c r="E1094" s="18" t="n"/>
      <c r="F1094" s="5" t="n"/>
      <c r="G1094" s="5" t="n"/>
      <c r="H1094" s="6">
        <f>IF(B1094&amp;""="","",IFERROR(INDEX('الطلاب'!$B$6:$B$505,MATCH(B1094&amp;"",'الطلاب'!$A$6:$A$505,0))&amp;"","كود غير موجود"))</f>
        <v/>
      </c>
      <c r="I1094" s="6">
        <f>IF(OR(B1094&amp;""="",C1094&amp;""=""),"",IF(COUNTIFS('الطلاب'!$A$6:$A$505,B1094&amp;"",'الطلاب'!$D$6:$D$505,C1094&amp;"")=0,"الطالب غير مسجل في المجموعة",""))</f>
        <v/>
      </c>
    </row>
    <row r="1095">
      <c r="A1095" s="13" t="n"/>
      <c r="B1095" s="5" t="n"/>
      <c r="C1095" s="5" t="n"/>
      <c r="D1095" s="23" t="n"/>
      <c r="E1095" s="18" t="n"/>
      <c r="F1095" s="5" t="n"/>
      <c r="G1095" s="5" t="n"/>
      <c r="H1095" s="6">
        <f>IF(B1095&amp;""="","",IFERROR(INDEX('الطلاب'!$B$6:$B$505,MATCH(B1095&amp;"",'الطلاب'!$A$6:$A$505,0))&amp;"","كود غير موجود"))</f>
        <v/>
      </c>
      <c r="I1095" s="6">
        <f>IF(OR(B1095&amp;""="",C1095&amp;""=""),"",IF(COUNTIFS('الطلاب'!$A$6:$A$505,B1095&amp;"",'الطلاب'!$D$6:$D$505,C1095&amp;"")=0,"الطالب غير مسجل في المجموعة",""))</f>
        <v/>
      </c>
    </row>
    <row r="1096">
      <c r="A1096" s="13" t="n"/>
      <c r="B1096" s="5" t="n"/>
      <c r="C1096" s="5" t="n"/>
      <c r="D1096" s="23" t="n"/>
      <c r="E1096" s="18" t="n"/>
      <c r="F1096" s="5" t="n"/>
      <c r="G1096" s="5" t="n"/>
      <c r="H1096" s="6">
        <f>IF(B1096&amp;""="","",IFERROR(INDEX('الطلاب'!$B$6:$B$505,MATCH(B1096&amp;"",'الطلاب'!$A$6:$A$505,0))&amp;"","كود غير موجود"))</f>
        <v/>
      </c>
      <c r="I1096" s="6">
        <f>IF(OR(B1096&amp;""="",C1096&amp;""=""),"",IF(COUNTIFS('الطلاب'!$A$6:$A$505,B1096&amp;"",'الطلاب'!$D$6:$D$505,C1096&amp;"")=0,"الطالب غير مسجل في المجموعة",""))</f>
        <v/>
      </c>
    </row>
    <row r="1097">
      <c r="A1097" s="13" t="n"/>
      <c r="B1097" s="5" t="n"/>
      <c r="C1097" s="5" t="n"/>
      <c r="D1097" s="23" t="n"/>
      <c r="E1097" s="18" t="n"/>
      <c r="F1097" s="5" t="n"/>
      <c r="G1097" s="5" t="n"/>
      <c r="H1097" s="6">
        <f>IF(B1097&amp;""="","",IFERROR(INDEX('الطلاب'!$B$6:$B$505,MATCH(B1097&amp;"",'الطلاب'!$A$6:$A$505,0))&amp;"","كود غير موجود"))</f>
        <v/>
      </c>
      <c r="I1097" s="6">
        <f>IF(OR(B1097&amp;""="",C1097&amp;""=""),"",IF(COUNTIFS('الطلاب'!$A$6:$A$505,B1097&amp;"",'الطلاب'!$D$6:$D$505,C1097&amp;"")=0,"الطالب غير مسجل في المجموعة",""))</f>
        <v/>
      </c>
    </row>
    <row r="1098">
      <c r="A1098" s="13" t="n"/>
      <c r="B1098" s="5" t="n"/>
      <c r="C1098" s="5" t="n"/>
      <c r="D1098" s="23" t="n"/>
      <c r="E1098" s="18" t="n"/>
      <c r="F1098" s="5" t="n"/>
      <c r="G1098" s="5" t="n"/>
      <c r="H1098" s="6">
        <f>IF(B1098&amp;""="","",IFERROR(INDEX('الطلاب'!$B$6:$B$505,MATCH(B1098&amp;"",'الطلاب'!$A$6:$A$505,0))&amp;"","كود غير موجود"))</f>
        <v/>
      </c>
      <c r="I1098" s="6">
        <f>IF(OR(B1098&amp;""="",C1098&amp;""=""),"",IF(COUNTIFS('الطلاب'!$A$6:$A$505,B1098&amp;"",'الطلاب'!$D$6:$D$505,C1098&amp;"")=0,"الطالب غير مسجل في المجموعة",""))</f>
        <v/>
      </c>
    </row>
    <row r="1099">
      <c r="A1099" s="13" t="n"/>
      <c r="B1099" s="5" t="n"/>
      <c r="C1099" s="5" t="n"/>
      <c r="D1099" s="23" t="n"/>
      <c r="E1099" s="18" t="n"/>
      <c r="F1099" s="5" t="n"/>
      <c r="G1099" s="5" t="n"/>
      <c r="H1099" s="6">
        <f>IF(B1099&amp;""="","",IFERROR(INDEX('الطلاب'!$B$6:$B$505,MATCH(B1099&amp;"",'الطلاب'!$A$6:$A$505,0))&amp;"","كود غير موجود"))</f>
        <v/>
      </c>
      <c r="I1099" s="6">
        <f>IF(OR(B1099&amp;""="",C1099&amp;""=""),"",IF(COUNTIFS('الطلاب'!$A$6:$A$505,B1099&amp;"",'الطلاب'!$D$6:$D$505,C1099&amp;"")=0,"الطالب غير مسجل في المجموعة",""))</f>
        <v/>
      </c>
    </row>
    <row r="1100">
      <c r="A1100" s="13" t="n"/>
      <c r="B1100" s="5" t="n"/>
      <c r="C1100" s="5" t="n"/>
      <c r="D1100" s="23" t="n"/>
      <c r="E1100" s="18" t="n"/>
      <c r="F1100" s="5" t="n"/>
      <c r="G1100" s="5" t="n"/>
      <c r="H1100" s="6">
        <f>IF(B1100&amp;""="","",IFERROR(INDEX('الطلاب'!$B$6:$B$505,MATCH(B1100&amp;"",'الطلاب'!$A$6:$A$505,0))&amp;"","كود غير موجود"))</f>
        <v/>
      </c>
      <c r="I1100" s="6">
        <f>IF(OR(B1100&amp;""="",C1100&amp;""=""),"",IF(COUNTIFS('الطلاب'!$A$6:$A$505,B1100&amp;"",'الطلاب'!$D$6:$D$505,C1100&amp;"")=0,"الطالب غير مسجل في المجموعة",""))</f>
        <v/>
      </c>
    </row>
    <row r="1101">
      <c r="A1101" s="13" t="n"/>
      <c r="B1101" s="5" t="n"/>
      <c r="C1101" s="5" t="n"/>
      <c r="D1101" s="23" t="n"/>
      <c r="E1101" s="18" t="n"/>
      <c r="F1101" s="5" t="n"/>
      <c r="G1101" s="5" t="n"/>
      <c r="H1101" s="6">
        <f>IF(B1101&amp;""="","",IFERROR(INDEX('الطلاب'!$B$6:$B$505,MATCH(B1101&amp;"",'الطلاب'!$A$6:$A$505,0))&amp;"","كود غير موجود"))</f>
        <v/>
      </c>
      <c r="I1101" s="6">
        <f>IF(OR(B1101&amp;""="",C1101&amp;""=""),"",IF(COUNTIFS('الطلاب'!$A$6:$A$505,B1101&amp;"",'الطلاب'!$D$6:$D$505,C1101&amp;"")=0,"الطالب غير مسجل في المجموعة",""))</f>
        <v/>
      </c>
    </row>
    <row r="1102">
      <c r="A1102" s="13" t="n"/>
      <c r="B1102" s="5" t="n"/>
      <c r="C1102" s="5" t="n"/>
      <c r="D1102" s="23" t="n"/>
      <c r="E1102" s="18" t="n"/>
      <c r="F1102" s="5" t="n"/>
      <c r="G1102" s="5" t="n"/>
      <c r="H1102" s="6">
        <f>IF(B1102&amp;""="","",IFERROR(INDEX('الطلاب'!$B$6:$B$505,MATCH(B1102&amp;"",'الطلاب'!$A$6:$A$505,0))&amp;"","كود غير موجود"))</f>
        <v/>
      </c>
      <c r="I1102" s="6">
        <f>IF(OR(B1102&amp;""="",C1102&amp;""=""),"",IF(COUNTIFS('الطلاب'!$A$6:$A$505,B1102&amp;"",'الطلاب'!$D$6:$D$505,C1102&amp;"")=0,"الطالب غير مسجل في المجموعة",""))</f>
        <v/>
      </c>
    </row>
    <row r="1103">
      <c r="A1103" s="13" t="n"/>
      <c r="B1103" s="5" t="n"/>
      <c r="C1103" s="5" t="n"/>
      <c r="D1103" s="23" t="n"/>
      <c r="E1103" s="18" t="n"/>
      <c r="F1103" s="5" t="n"/>
      <c r="G1103" s="5" t="n"/>
      <c r="H1103" s="6">
        <f>IF(B1103&amp;""="","",IFERROR(INDEX('الطلاب'!$B$6:$B$505,MATCH(B1103&amp;"",'الطلاب'!$A$6:$A$505,0))&amp;"","كود غير موجود"))</f>
        <v/>
      </c>
      <c r="I1103" s="6">
        <f>IF(OR(B1103&amp;""="",C1103&amp;""=""),"",IF(COUNTIFS('الطلاب'!$A$6:$A$505,B1103&amp;"",'الطلاب'!$D$6:$D$505,C1103&amp;"")=0,"الطالب غير مسجل في المجموعة",""))</f>
        <v/>
      </c>
    </row>
    <row r="1104">
      <c r="A1104" s="13" t="n"/>
      <c r="B1104" s="5" t="n"/>
      <c r="C1104" s="5" t="n"/>
      <c r="D1104" s="23" t="n"/>
      <c r="E1104" s="18" t="n"/>
      <c r="F1104" s="5" t="n"/>
      <c r="G1104" s="5" t="n"/>
      <c r="H1104" s="6">
        <f>IF(B1104&amp;""="","",IFERROR(INDEX('الطلاب'!$B$6:$B$505,MATCH(B1104&amp;"",'الطلاب'!$A$6:$A$505,0))&amp;"","كود غير موجود"))</f>
        <v/>
      </c>
      <c r="I1104" s="6">
        <f>IF(OR(B1104&amp;""="",C1104&amp;""=""),"",IF(COUNTIFS('الطلاب'!$A$6:$A$505,B1104&amp;"",'الطلاب'!$D$6:$D$505,C1104&amp;"")=0,"الطالب غير مسجل في المجموعة",""))</f>
        <v/>
      </c>
    </row>
    <row r="1105">
      <c r="A1105" s="13" t="n"/>
      <c r="B1105" s="5" t="n"/>
      <c r="C1105" s="5" t="n"/>
      <c r="D1105" s="23" t="n"/>
      <c r="E1105" s="18" t="n"/>
      <c r="F1105" s="5" t="n"/>
      <c r="G1105" s="5" t="n"/>
      <c r="H1105" s="6">
        <f>IF(B1105&amp;""="","",IFERROR(INDEX('الطلاب'!$B$6:$B$505,MATCH(B1105&amp;"",'الطلاب'!$A$6:$A$505,0))&amp;"","كود غير موجود"))</f>
        <v/>
      </c>
      <c r="I1105" s="6">
        <f>IF(OR(B1105&amp;""="",C1105&amp;""=""),"",IF(COUNTIFS('الطلاب'!$A$6:$A$505,B1105&amp;"",'الطلاب'!$D$6:$D$505,C1105&amp;"")=0,"الطالب غير مسجل في المجموعة",""))</f>
        <v/>
      </c>
    </row>
    <row r="1106">
      <c r="A1106" s="13" t="n"/>
      <c r="B1106" s="5" t="n"/>
      <c r="C1106" s="5" t="n"/>
      <c r="D1106" s="23" t="n"/>
      <c r="E1106" s="18" t="n"/>
      <c r="F1106" s="5" t="n"/>
      <c r="G1106" s="5" t="n"/>
      <c r="H1106" s="6">
        <f>IF(B1106&amp;""="","",IFERROR(INDEX('الطلاب'!$B$6:$B$505,MATCH(B1106&amp;"",'الطلاب'!$A$6:$A$505,0))&amp;"","كود غير موجود"))</f>
        <v/>
      </c>
      <c r="I1106" s="6">
        <f>IF(OR(B1106&amp;""="",C1106&amp;""=""),"",IF(COUNTIFS('الطلاب'!$A$6:$A$505,B1106&amp;"",'الطلاب'!$D$6:$D$505,C1106&amp;"")=0,"الطالب غير مسجل في المجموعة",""))</f>
        <v/>
      </c>
    </row>
    <row r="1107">
      <c r="A1107" s="13" t="n"/>
      <c r="B1107" s="5" t="n"/>
      <c r="C1107" s="5" t="n"/>
      <c r="D1107" s="23" t="n"/>
      <c r="E1107" s="18" t="n"/>
      <c r="F1107" s="5" t="n"/>
      <c r="G1107" s="5" t="n"/>
      <c r="H1107" s="6">
        <f>IF(B1107&amp;""="","",IFERROR(INDEX('الطلاب'!$B$6:$B$505,MATCH(B1107&amp;"",'الطلاب'!$A$6:$A$505,0))&amp;"","كود غير موجود"))</f>
        <v/>
      </c>
      <c r="I1107" s="6">
        <f>IF(OR(B1107&amp;""="",C1107&amp;""=""),"",IF(COUNTIFS('الطلاب'!$A$6:$A$505,B1107&amp;"",'الطلاب'!$D$6:$D$505,C1107&amp;"")=0,"الطالب غير مسجل في المجموعة",""))</f>
        <v/>
      </c>
    </row>
    <row r="1108">
      <c r="A1108" s="13" t="n"/>
      <c r="B1108" s="5" t="n"/>
      <c r="C1108" s="5" t="n"/>
      <c r="D1108" s="23" t="n"/>
      <c r="E1108" s="18" t="n"/>
      <c r="F1108" s="5" t="n"/>
      <c r="G1108" s="5" t="n"/>
      <c r="H1108" s="6">
        <f>IF(B1108&amp;""="","",IFERROR(INDEX('الطلاب'!$B$6:$B$505,MATCH(B1108&amp;"",'الطلاب'!$A$6:$A$505,0))&amp;"","كود غير موجود"))</f>
        <v/>
      </c>
      <c r="I1108" s="6">
        <f>IF(OR(B1108&amp;""="",C1108&amp;""=""),"",IF(COUNTIFS('الطلاب'!$A$6:$A$505,B1108&amp;"",'الطلاب'!$D$6:$D$505,C1108&amp;"")=0,"الطالب غير مسجل في المجموعة",""))</f>
        <v/>
      </c>
    </row>
    <row r="1109">
      <c r="A1109" s="13" t="n"/>
      <c r="B1109" s="5" t="n"/>
      <c r="C1109" s="5" t="n"/>
      <c r="D1109" s="23" t="n"/>
      <c r="E1109" s="18" t="n"/>
      <c r="F1109" s="5" t="n"/>
      <c r="G1109" s="5" t="n"/>
      <c r="H1109" s="6">
        <f>IF(B1109&amp;""="","",IFERROR(INDEX('الطلاب'!$B$6:$B$505,MATCH(B1109&amp;"",'الطلاب'!$A$6:$A$505,0))&amp;"","كود غير موجود"))</f>
        <v/>
      </c>
      <c r="I1109" s="6">
        <f>IF(OR(B1109&amp;""="",C1109&amp;""=""),"",IF(COUNTIFS('الطلاب'!$A$6:$A$505,B1109&amp;"",'الطلاب'!$D$6:$D$505,C1109&amp;"")=0,"الطالب غير مسجل في المجموعة",""))</f>
        <v/>
      </c>
    </row>
    <row r="1110">
      <c r="A1110" s="13" t="n"/>
      <c r="B1110" s="5" t="n"/>
      <c r="C1110" s="5" t="n"/>
      <c r="D1110" s="23" t="n"/>
      <c r="E1110" s="18" t="n"/>
      <c r="F1110" s="5" t="n"/>
      <c r="G1110" s="5" t="n"/>
      <c r="H1110" s="6">
        <f>IF(B1110&amp;""="","",IFERROR(INDEX('الطلاب'!$B$6:$B$505,MATCH(B1110&amp;"",'الطلاب'!$A$6:$A$505,0))&amp;"","كود غير موجود"))</f>
        <v/>
      </c>
      <c r="I1110" s="6">
        <f>IF(OR(B1110&amp;""="",C1110&amp;""=""),"",IF(COUNTIFS('الطلاب'!$A$6:$A$505,B1110&amp;"",'الطلاب'!$D$6:$D$505,C1110&amp;"")=0,"الطالب غير مسجل في المجموعة",""))</f>
        <v/>
      </c>
    </row>
    <row r="1111">
      <c r="A1111" s="13" t="n"/>
      <c r="B1111" s="5" t="n"/>
      <c r="C1111" s="5" t="n"/>
      <c r="D1111" s="23" t="n"/>
      <c r="E1111" s="18" t="n"/>
      <c r="F1111" s="5" t="n"/>
      <c r="G1111" s="5" t="n"/>
      <c r="H1111" s="6">
        <f>IF(B1111&amp;""="","",IFERROR(INDEX('الطلاب'!$B$6:$B$505,MATCH(B1111&amp;"",'الطلاب'!$A$6:$A$505,0))&amp;"","كود غير موجود"))</f>
        <v/>
      </c>
      <c r="I1111" s="6">
        <f>IF(OR(B1111&amp;""="",C1111&amp;""=""),"",IF(COUNTIFS('الطلاب'!$A$6:$A$505,B1111&amp;"",'الطلاب'!$D$6:$D$505,C1111&amp;"")=0,"الطالب غير مسجل في المجموعة",""))</f>
        <v/>
      </c>
    </row>
    <row r="1112">
      <c r="A1112" s="13" t="n"/>
      <c r="B1112" s="5" t="n"/>
      <c r="C1112" s="5" t="n"/>
      <c r="D1112" s="23" t="n"/>
      <c r="E1112" s="18" t="n"/>
      <c r="F1112" s="5" t="n"/>
      <c r="G1112" s="5" t="n"/>
      <c r="H1112" s="6">
        <f>IF(B1112&amp;""="","",IFERROR(INDEX('الطلاب'!$B$6:$B$505,MATCH(B1112&amp;"",'الطلاب'!$A$6:$A$505,0))&amp;"","كود غير موجود"))</f>
        <v/>
      </c>
      <c r="I1112" s="6">
        <f>IF(OR(B1112&amp;""="",C1112&amp;""=""),"",IF(COUNTIFS('الطلاب'!$A$6:$A$505,B1112&amp;"",'الطلاب'!$D$6:$D$505,C1112&amp;"")=0,"الطالب غير مسجل في المجموعة",""))</f>
        <v/>
      </c>
    </row>
    <row r="1113">
      <c r="A1113" s="13" t="n"/>
      <c r="B1113" s="5" t="n"/>
      <c r="C1113" s="5" t="n"/>
      <c r="D1113" s="23" t="n"/>
      <c r="E1113" s="18" t="n"/>
      <c r="F1113" s="5" t="n"/>
      <c r="G1113" s="5" t="n"/>
      <c r="H1113" s="6">
        <f>IF(B1113&amp;""="","",IFERROR(INDEX('الطلاب'!$B$6:$B$505,MATCH(B1113&amp;"",'الطلاب'!$A$6:$A$505,0))&amp;"","كود غير موجود"))</f>
        <v/>
      </c>
      <c r="I1113" s="6">
        <f>IF(OR(B1113&amp;""="",C1113&amp;""=""),"",IF(COUNTIFS('الطلاب'!$A$6:$A$505,B1113&amp;"",'الطلاب'!$D$6:$D$505,C1113&amp;"")=0,"الطالب غير مسجل في المجموعة",""))</f>
        <v/>
      </c>
    </row>
    <row r="1114">
      <c r="A1114" s="13" t="n"/>
      <c r="B1114" s="5" t="n"/>
      <c r="C1114" s="5" t="n"/>
      <c r="D1114" s="23" t="n"/>
      <c r="E1114" s="18" t="n"/>
      <c r="F1114" s="5" t="n"/>
      <c r="G1114" s="5" t="n"/>
      <c r="H1114" s="6">
        <f>IF(B1114&amp;""="","",IFERROR(INDEX('الطلاب'!$B$6:$B$505,MATCH(B1114&amp;"",'الطلاب'!$A$6:$A$505,0))&amp;"","كود غير موجود"))</f>
        <v/>
      </c>
      <c r="I1114" s="6">
        <f>IF(OR(B1114&amp;""="",C1114&amp;""=""),"",IF(COUNTIFS('الطلاب'!$A$6:$A$505,B1114&amp;"",'الطلاب'!$D$6:$D$505,C1114&amp;"")=0,"الطالب غير مسجل في المجموعة",""))</f>
        <v/>
      </c>
    </row>
    <row r="1115">
      <c r="A1115" s="13" t="n"/>
      <c r="B1115" s="5" t="n"/>
      <c r="C1115" s="5" t="n"/>
      <c r="D1115" s="23" t="n"/>
      <c r="E1115" s="18" t="n"/>
      <c r="F1115" s="5" t="n"/>
      <c r="G1115" s="5" t="n"/>
      <c r="H1115" s="6">
        <f>IF(B1115&amp;""="","",IFERROR(INDEX('الطلاب'!$B$6:$B$505,MATCH(B1115&amp;"",'الطلاب'!$A$6:$A$505,0))&amp;"","كود غير موجود"))</f>
        <v/>
      </c>
      <c r="I1115" s="6">
        <f>IF(OR(B1115&amp;""="",C1115&amp;""=""),"",IF(COUNTIFS('الطلاب'!$A$6:$A$505,B1115&amp;"",'الطلاب'!$D$6:$D$505,C1115&amp;"")=0,"الطالب غير مسجل في المجموعة",""))</f>
        <v/>
      </c>
    </row>
    <row r="1116">
      <c r="A1116" s="13" t="n"/>
      <c r="B1116" s="5" t="n"/>
      <c r="C1116" s="5" t="n"/>
      <c r="D1116" s="23" t="n"/>
      <c r="E1116" s="18" t="n"/>
      <c r="F1116" s="5" t="n"/>
      <c r="G1116" s="5" t="n"/>
      <c r="H1116" s="6">
        <f>IF(B1116&amp;""="","",IFERROR(INDEX('الطلاب'!$B$6:$B$505,MATCH(B1116&amp;"",'الطلاب'!$A$6:$A$505,0))&amp;"","كود غير موجود"))</f>
        <v/>
      </c>
      <c r="I1116" s="6">
        <f>IF(OR(B1116&amp;""="",C1116&amp;""=""),"",IF(COUNTIFS('الطلاب'!$A$6:$A$505,B1116&amp;"",'الطلاب'!$D$6:$D$505,C1116&amp;"")=0,"الطالب غير مسجل في المجموعة",""))</f>
        <v/>
      </c>
    </row>
    <row r="1117">
      <c r="A1117" s="13" t="n"/>
      <c r="B1117" s="5" t="n"/>
      <c r="C1117" s="5" t="n"/>
      <c r="D1117" s="23" t="n"/>
      <c r="E1117" s="18" t="n"/>
      <c r="F1117" s="5" t="n"/>
      <c r="G1117" s="5" t="n"/>
      <c r="H1117" s="6">
        <f>IF(B1117&amp;""="","",IFERROR(INDEX('الطلاب'!$B$6:$B$505,MATCH(B1117&amp;"",'الطلاب'!$A$6:$A$505,0))&amp;"","كود غير موجود"))</f>
        <v/>
      </c>
      <c r="I1117" s="6">
        <f>IF(OR(B1117&amp;""="",C1117&amp;""=""),"",IF(COUNTIFS('الطلاب'!$A$6:$A$505,B1117&amp;"",'الطلاب'!$D$6:$D$505,C1117&amp;"")=0,"الطالب غير مسجل في المجموعة",""))</f>
        <v/>
      </c>
    </row>
    <row r="1118">
      <c r="A1118" s="13" t="n"/>
      <c r="B1118" s="5" t="n"/>
      <c r="C1118" s="5" t="n"/>
      <c r="D1118" s="23" t="n"/>
      <c r="E1118" s="18" t="n"/>
      <c r="F1118" s="5" t="n"/>
      <c r="G1118" s="5" t="n"/>
      <c r="H1118" s="6">
        <f>IF(B1118&amp;""="","",IFERROR(INDEX('الطلاب'!$B$6:$B$505,MATCH(B1118&amp;"",'الطلاب'!$A$6:$A$505,0))&amp;"","كود غير موجود"))</f>
        <v/>
      </c>
      <c r="I1118" s="6">
        <f>IF(OR(B1118&amp;""="",C1118&amp;""=""),"",IF(COUNTIFS('الطلاب'!$A$6:$A$505,B1118&amp;"",'الطلاب'!$D$6:$D$505,C1118&amp;"")=0,"الطالب غير مسجل في المجموعة",""))</f>
        <v/>
      </c>
    </row>
    <row r="1119">
      <c r="A1119" s="13" t="n"/>
      <c r="B1119" s="5" t="n"/>
      <c r="C1119" s="5" t="n"/>
      <c r="D1119" s="23" t="n"/>
      <c r="E1119" s="18" t="n"/>
      <c r="F1119" s="5" t="n"/>
      <c r="G1119" s="5" t="n"/>
      <c r="H1119" s="6">
        <f>IF(B1119&amp;""="","",IFERROR(INDEX('الطلاب'!$B$6:$B$505,MATCH(B1119&amp;"",'الطلاب'!$A$6:$A$505,0))&amp;"","كود غير موجود"))</f>
        <v/>
      </c>
      <c r="I1119" s="6">
        <f>IF(OR(B1119&amp;""="",C1119&amp;""=""),"",IF(COUNTIFS('الطلاب'!$A$6:$A$505,B1119&amp;"",'الطلاب'!$D$6:$D$505,C1119&amp;"")=0,"الطالب غير مسجل في المجموعة",""))</f>
        <v/>
      </c>
    </row>
    <row r="1120">
      <c r="A1120" s="13" t="n"/>
      <c r="B1120" s="5" t="n"/>
      <c r="C1120" s="5" t="n"/>
      <c r="D1120" s="23" t="n"/>
      <c r="E1120" s="18" t="n"/>
      <c r="F1120" s="5" t="n"/>
      <c r="G1120" s="5" t="n"/>
      <c r="H1120" s="6">
        <f>IF(B1120&amp;""="","",IFERROR(INDEX('الطلاب'!$B$6:$B$505,MATCH(B1120&amp;"",'الطلاب'!$A$6:$A$505,0))&amp;"","كود غير موجود"))</f>
        <v/>
      </c>
      <c r="I1120" s="6">
        <f>IF(OR(B1120&amp;""="",C1120&amp;""=""),"",IF(COUNTIFS('الطلاب'!$A$6:$A$505,B1120&amp;"",'الطلاب'!$D$6:$D$505,C1120&amp;"")=0,"الطالب غير مسجل في المجموعة",""))</f>
        <v/>
      </c>
    </row>
    <row r="1121">
      <c r="A1121" s="13" t="n"/>
      <c r="B1121" s="5" t="n"/>
      <c r="C1121" s="5" t="n"/>
      <c r="D1121" s="23" t="n"/>
      <c r="E1121" s="18" t="n"/>
      <c r="F1121" s="5" t="n"/>
      <c r="G1121" s="5" t="n"/>
      <c r="H1121" s="6">
        <f>IF(B1121&amp;""="","",IFERROR(INDEX('الطلاب'!$B$6:$B$505,MATCH(B1121&amp;"",'الطلاب'!$A$6:$A$505,0))&amp;"","كود غير موجود"))</f>
        <v/>
      </c>
      <c r="I1121" s="6">
        <f>IF(OR(B1121&amp;""="",C1121&amp;""=""),"",IF(COUNTIFS('الطلاب'!$A$6:$A$505,B1121&amp;"",'الطلاب'!$D$6:$D$505,C1121&amp;"")=0,"الطالب غير مسجل في المجموعة",""))</f>
        <v/>
      </c>
    </row>
    <row r="1122">
      <c r="A1122" s="13" t="n"/>
      <c r="B1122" s="5" t="n"/>
      <c r="C1122" s="5" t="n"/>
      <c r="D1122" s="23" t="n"/>
      <c r="E1122" s="18" t="n"/>
      <c r="F1122" s="5" t="n"/>
      <c r="G1122" s="5" t="n"/>
      <c r="H1122" s="6">
        <f>IF(B1122&amp;""="","",IFERROR(INDEX('الطلاب'!$B$6:$B$505,MATCH(B1122&amp;"",'الطلاب'!$A$6:$A$505,0))&amp;"","كود غير موجود"))</f>
        <v/>
      </c>
      <c r="I1122" s="6">
        <f>IF(OR(B1122&amp;""="",C1122&amp;""=""),"",IF(COUNTIFS('الطلاب'!$A$6:$A$505,B1122&amp;"",'الطلاب'!$D$6:$D$505,C1122&amp;"")=0,"الطالب غير مسجل في المجموعة",""))</f>
        <v/>
      </c>
    </row>
    <row r="1123">
      <c r="A1123" s="13" t="n"/>
      <c r="B1123" s="5" t="n"/>
      <c r="C1123" s="5" t="n"/>
      <c r="D1123" s="23" t="n"/>
      <c r="E1123" s="18" t="n"/>
      <c r="F1123" s="5" t="n"/>
      <c r="G1123" s="5" t="n"/>
      <c r="H1123" s="6">
        <f>IF(B1123&amp;""="","",IFERROR(INDEX('الطلاب'!$B$6:$B$505,MATCH(B1123&amp;"",'الطلاب'!$A$6:$A$505,0))&amp;"","كود غير موجود"))</f>
        <v/>
      </c>
      <c r="I1123" s="6">
        <f>IF(OR(B1123&amp;""="",C1123&amp;""=""),"",IF(COUNTIFS('الطلاب'!$A$6:$A$505,B1123&amp;"",'الطلاب'!$D$6:$D$505,C1123&amp;"")=0,"الطالب غير مسجل في المجموعة",""))</f>
        <v/>
      </c>
    </row>
    <row r="1124">
      <c r="A1124" s="13" t="n"/>
      <c r="B1124" s="5" t="n"/>
      <c r="C1124" s="5" t="n"/>
      <c r="D1124" s="23" t="n"/>
      <c r="E1124" s="18" t="n"/>
      <c r="F1124" s="5" t="n"/>
      <c r="G1124" s="5" t="n"/>
      <c r="H1124" s="6">
        <f>IF(B1124&amp;""="","",IFERROR(INDEX('الطلاب'!$B$6:$B$505,MATCH(B1124&amp;"",'الطلاب'!$A$6:$A$505,0))&amp;"","كود غير موجود"))</f>
        <v/>
      </c>
      <c r="I1124" s="6">
        <f>IF(OR(B1124&amp;""="",C1124&amp;""=""),"",IF(COUNTIFS('الطلاب'!$A$6:$A$505,B1124&amp;"",'الطلاب'!$D$6:$D$505,C1124&amp;"")=0,"الطالب غير مسجل في المجموعة",""))</f>
        <v/>
      </c>
    </row>
    <row r="1125">
      <c r="A1125" s="13" t="n"/>
      <c r="B1125" s="5" t="n"/>
      <c r="C1125" s="5" t="n"/>
      <c r="D1125" s="23" t="n"/>
      <c r="E1125" s="18" t="n"/>
      <c r="F1125" s="5" t="n"/>
      <c r="G1125" s="5" t="n"/>
      <c r="H1125" s="6">
        <f>IF(B1125&amp;""="","",IFERROR(INDEX('الطلاب'!$B$6:$B$505,MATCH(B1125&amp;"",'الطلاب'!$A$6:$A$505,0))&amp;"","كود غير موجود"))</f>
        <v/>
      </c>
      <c r="I1125" s="6">
        <f>IF(OR(B1125&amp;""="",C1125&amp;""=""),"",IF(COUNTIFS('الطلاب'!$A$6:$A$505,B1125&amp;"",'الطلاب'!$D$6:$D$505,C1125&amp;"")=0,"الطالب غير مسجل في المجموعة",""))</f>
        <v/>
      </c>
    </row>
    <row r="1126">
      <c r="A1126" s="13" t="n"/>
      <c r="B1126" s="5" t="n"/>
      <c r="C1126" s="5" t="n"/>
      <c r="D1126" s="23" t="n"/>
      <c r="E1126" s="18" t="n"/>
      <c r="F1126" s="5" t="n"/>
      <c r="G1126" s="5" t="n"/>
      <c r="H1126" s="6">
        <f>IF(B1126&amp;""="","",IFERROR(INDEX('الطلاب'!$B$6:$B$505,MATCH(B1126&amp;"",'الطلاب'!$A$6:$A$505,0))&amp;"","كود غير موجود"))</f>
        <v/>
      </c>
      <c r="I1126" s="6">
        <f>IF(OR(B1126&amp;""="",C1126&amp;""=""),"",IF(COUNTIFS('الطلاب'!$A$6:$A$505,B1126&amp;"",'الطلاب'!$D$6:$D$505,C1126&amp;"")=0,"الطالب غير مسجل في المجموعة",""))</f>
        <v/>
      </c>
    </row>
    <row r="1127">
      <c r="A1127" s="13" t="n"/>
      <c r="B1127" s="5" t="n"/>
      <c r="C1127" s="5" t="n"/>
      <c r="D1127" s="23" t="n"/>
      <c r="E1127" s="18" t="n"/>
      <c r="F1127" s="5" t="n"/>
      <c r="G1127" s="5" t="n"/>
      <c r="H1127" s="6">
        <f>IF(B1127&amp;""="","",IFERROR(INDEX('الطلاب'!$B$6:$B$505,MATCH(B1127&amp;"",'الطلاب'!$A$6:$A$505,0))&amp;"","كود غير موجود"))</f>
        <v/>
      </c>
      <c r="I1127" s="6">
        <f>IF(OR(B1127&amp;""="",C1127&amp;""=""),"",IF(COUNTIFS('الطلاب'!$A$6:$A$505,B1127&amp;"",'الطلاب'!$D$6:$D$505,C1127&amp;"")=0,"الطالب غير مسجل في المجموعة",""))</f>
        <v/>
      </c>
    </row>
    <row r="1128">
      <c r="A1128" s="13" t="n"/>
      <c r="B1128" s="5" t="n"/>
      <c r="C1128" s="5" t="n"/>
      <c r="D1128" s="23" t="n"/>
      <c r="E1128" s="18" t="n"/>
      <c r="F1128" s="5" t="n"/>
      <c r="G1128" s="5" t="n"/>
      <c r="H1128" s="6">
        <f>IF(B1128&amp;""="","",IFERROR(INDEX('الطلاب'!$B$6:$B$505,MATCH(B1128&amp;"",'الطلاب'!$A$6:$A$505,0))&amp;"","كود غير موجود"))</f>
        <v/>
      </c>
      <c r="I1128" s="6">
        <f>IF(OR(B1128&amp;""="",C1128&amp;""=""),"",IF(COUNTIFS('الطلاب'!$A$6:$A$505,B1128&amp;"",'الطلاب'!$D$6:$D$505,C1128&amp;"")=0,"الطالب غير مسجل في المجموعة",""))</f>
        <v/>
      </c>
    </row>
    <row r="1129">
      <c r="A1129" s="13" t="n"/>
      <c r="B1129" s="5" t="n"/>
      <c r="C1129" s="5" t="n"/>
      <c r="D1129" s="23" t="n"/>
      <c r="E1129" s="18" t="n"/>
      <c r="F1129" s="5" t="n"/>
      <c r="G1129" s="5" t="n"/>
      <c r="H1129" s="6">
        <f>IF(B1129&amp;""="","",IFERROR(INDEX('الطلاب'!$B$6:$B$505,MATCH(B1129&amp;"",'الطلاب'!$A$6:$A$505,0))&amp;"","كود غير موجود"))</f>
        <v/>
      </c>
      <c r="I1129" s="6">
        <f>IF(OR(B1129&amp;""="",C1129&amp;""=""),"",IF(COUNTIFS('الطلاب'!$A$6:$A$505,B1129&amp;"",'الطلاب'!$D$6:$D$505,C1129&amp;"")=0,"الطالب غير مسجل في المجموعة",""))</f>
        <v/>
      </c>
    </row>
    <row r="1130">
      <c r="A1130" s="13" t="n"/>
      <c r="B1130" s="5" t="n"/>
      <c r="C1130" s="5" t="n"/>
      <c r="D1130" s="23" t="n"/>
      <c r="E1130" s="18" t="n"/>
      <c r="F1130" s="5" t="n"/>
      <c r="G1130" s="5" t="n"/>
      <c r="H1130" s="6">
        <f>IF(B1130&amp;""="","",IFERROR(INDEX('الطلاب'!$B$6:$B$505,MATCH(B1130&amp;"",'الطلاب'!$A$6:$A$505,0))&amp;"","كود غير موجود"))</f>
        <v/>
      </c>
      <c r="I1130" s="6">
        <f>IF(OR(B1130&amp;""="",C1130&amp;""=""),"",IF(COUNTIFS('الطلاب'!$A$6:$A$505,B1130&amp;"",'الطلاب'!$D$6:$D$505,C1130&amp;"")=0,"الطالب غير مسجل في المجموعة",""))</f>
        <v/>
      </c>
    </row>
    <row r="1131">
      <c r="A1131" s="13" t="n"/>
      <c r="B1131" s="5" t="n"/>
      <c r="C1131" s="5" t="n"/>
      <c r="D1131" s="23" t="n"/>
      <c r="E1131" s="18" t="n"/>
      <c r="F1131" s="5" t="n"/>
      <c r="G1131" s="5" t="n"/>
      <c r="H1131" s="6">
        <f>IF(B1131&amp;""="","",IFERROR(INDEX('الطلاب'!$B$6:$B$505,MATCH(B1131&amp;"",'الطلاب'!$A$6:$A$505,0))&amp;"","كود غير موجود"))</f>
        <v/>
      </c>
      <c r="I1131" s="6">
        <f>IF(OR(B1131&amp;""="",C1131&amp;""=""),"",IF(COUNTIFS('الطلاب'!$A$6:$A$505,B1131&amp;"",'الطلاب'!$D$6:$D$505,C1131&amp;"")=0,"الطالب غير مسجل في المجموعة",""))</f>
        <v/>
      </c>
    </row>
    <row r="1132">
      <c r="A1132" s="13" t="n"/>
      <c r="B1132" s="5" t="n"/>
      <c r="C1132" s="5" t="n"/>
      <c r="D1132" s="23" t="n"/>
      <c r="E1132" s="18" t="n"/>
      <c r="F1132" s="5" t="n"/>
      <c r="G1132" s="5" t="n"/>
      <c r="H1132" s="6">
        <f>IF(B1132&amp;""="","",IFERROR(INDEX('الطلاب'!$B$6:$B$505,MATCH(B1132&amp;"",'الطلاب'!$A$6:$A$505,0))&amp;"","كود غير موجود"))</f>
        <v/>
      </c>
      <c r="I1132" s="6">
        <f>IF(OR(B1132&amp;""="",C1132&amp;""=""),"",IF(COUNTIFS('الطلاب'!$A$6:$A$505,B1132&amp;"",'الطلاب'!$D$6:$D$505,C1132&amp;"")=0,"الطالب غير مسجل في المجموعة",""))</f>
        <v/>
      </c>
    </row>
    <row r="1133">
      <c r="A1133" s="13" t="n"/>
      <c r="B1133" s="5" t="n"/>
      <c r="C1133" s="5" t="n"/>
      <c r="D1133" s="23" t="n"/>
      <c r="E1133" s="18" t="n"/>
      <c r="F1133" s="5" t="n"/>
      <c r="G1133" s="5" t="n"/>
      <c r="H1133" s="6">
        <f>IF(B1133&amp;""="","",IFERROR(INDEX('الطلاب'!$B$6:$B$505,MATCH(B1133&amp;"",'الطلاب'!$A$6:$A$505,0))&amp;"","كود غير موجود"))</f>
        <v/>
      </c>
      <c r="I1133" s="6">
        <f>IF(OR(B1133&amp;""="",C1133&amp;""=""),"",IF(COUNTIFS('الطلاب'!$A$6:$A$505,B1133&amp;"",'الطلاب'!$D$6:$D$505,C1133&amp;"")=0,"الطالب غير مسجل في المجموعة",""))</f>
        <v/>
      </c>
    </row>
    <row r="1134">
      <c r="A1134" s="13" t="n"/>
      <c r="B1134" s="5" t="n"/>
      <c r="C1134" s="5" t="n"/>
      <c r="D1134" s="23" t="n"/>
      <c r="E1134" s="18" t="n"/>
      <c r="F1134" s="5" t="n"/>
      <c r="G1134" s="5" t="n"/>
      <c r="H1134" s="6">
        <f>IF(B1134&amp;""="","",IFERROR(INDEX('الطلاب'!$B$6:$B$505,MATCH(B1134&amp;"",'الطلاب'!$A$6:$A$505,0))&amp;"","كود غير موجود"))</f>
        <v/>
      </c>
      <c r="I1134" s="6">
        <f>IF(OR(B1134&amp;""="",C1134&amp;""=""),"",IF(COUNTIFS('الطلاب'!$A$6:$A$505,B1134&amp;"",'الطلاب'!$D$6:$D$505,C1134&amp;"")=0,"الطالب غير مسجل في المجموعة",""))</f>
        <v/>
      </c>
    </row>
    <row r="1135">
      <c r="A1135" s="13" t="n"/>
      <c r="B1135" s="5" t="n"/>
      <c r="C1135" s="5" t="n"/>
      <c r="D1135" s="23" t="n"/>
      <c r="E1135" s="18" t="n"/>
      <c r="F1135" s="5" t="n"/>
      <c r="G1135" s="5" t="n"/>
      <c r="H1135" s="6">
        <f>IF(B1135&amp;""="","",IFERROR(INDEX('الطلاب'!$B$6:$B$505,MATCH(B1135&amp;"",'الطلاب'!$A$6:$A$505,0))&amp;"","كود غير موجود"))</f>
        <v/>
      </c>
      <c r="I1135" s="6">
        <f>IF(OR(B1135&amp;""="",C1135&amp;""=""),"",IF(COUNTIFS('الطلاب'!$A$6:$A$505,B1135&amp;"",'الطلاب'!$D$6:$D$505,C1135&amp;"")=0,"الطالب غير مسجل في المجموعة",""))</f>
        <v/>
      </c>
    </row>
    <row r="1136">
      <c r="A1136" s="13" t="n"/>
      <c r="B1136" s="5" t="n"/>
      <c r="C1136" s="5" t="n"/>
      <c r="D1136" s="23" t="n"/>
      <c r="E1136" s="18" t="n"/>
      <c r="F1136" s="5" t="n"/>
      <c r="G1136" s="5" t="n"/>
      <c r="H1136" s="6">
        <f>IF(B1136&amp;""="","",IFERROR(INDEX('الطلاب'!$B$6:$B$505,MATCH(B1136&amp;"",'الطلاب'!$A$6:$A$505,0))&amp;"","كود غير موجود"))</f>
        <v/>
      </c>
      <c r="I1136" s="6">
        <f>IF(OR(B1136&amp;""="",C1136&amp;""=""),"",IF(COUNTIFS('الطلاب'!$A$6:$A$505,B1136&amp;"",'الطلاب'!$D$6:$D$505,C1136&amp;"")=0,"الطالب غير مسجل في المجموعة",""))</f>
        <v/>
      </c>
    </row>
    <row r="1137">
      <c r="A1137" s="13" t="n"/>
      <c r="B1137" s="5" t="n"/>
      <c r="C1137" s="5" t="n"/>
      <c r="D1137" s="23" t="n"/>
      <c r="E1137" s="18" t="n"/>
      <c r="F1137" s="5" t="n"/>
      <c r="G1137" s="5" t="n"/>
      <c r="H1137" s="6">
        <f>IF(B1137&amp;""="","",IFERROR(INDEX('الطلاب'!$B$6:$B$505,MATCH(B1137&amp;"",'الطلاب'!$A$6:$A$505,0))&amp;"","كود غير موجود"))</f>
        <v/>
      </c>
      <c r="I1137" s="6">
        <f>IF(OR(B1137&amp;""="",C1137&amp;""=""),"",IF(COUNTIFS('الطلاب'!$A$6:$A$505,B1137&amp;"",'الطلاب'!$D$6:$D$505,C1137&amp;"")=0,"الطالب غير مسجل في المجموعة",""))</f>
        <v/>
      </c>
    </row>
    <row r="1138">
      <c r="A1138" s="13" t="n"/>
      <c r="B1138" s="5" t="n"/>
      <c r="C1138" s="5" t="n"/>
      <c r="D1138" s="23" t="n"/>
      <c r="E1138" s="18" t="n"/>
      <c r="F1138" s="5" t="n"/>
      <c r="G1138" s="5" t="n"/>
      <c r="H1138" s="6">
        <f>IF(B1138&amp;""="","",IFERROR(INDEX('الطلاب'!$B$6:$B$505,MATCH(B1138&amp;"",'الطلاب'!$A$6:$A$505,0))&amp;"","كود غير موجود"))</f>
        <v/>
      </c>
      <c r="I1138" s="6">
        <f>IF(OR(B1138&amp;""="",C1138&amp;""=""),"",IF(COUNTIFS('الطلاب'!$A$6:$A$505,B1138&amp;"",'الطلاب'!$D$6:$D$505,C1138&amp;"")=0,"الطالب غير مسجل في المجموعة",""))</f>
        <v/>
      </c>
    </row>
    <row r="1139">
      <c r="A1139" s="13" t="n"/>
      <c r="B1139" s="5" t="n"/>
      <c r="C1139" s="5" t="n"/>
      <c r="D1139" s="23" t="n"/>
      <c r="E1139" s="18" t="n"/>
      <c r="F1139" s="5" t="n"/>
      <c r="G1139" s="5" t="n"/>
      <c r="H1139" s="6">
        <f>IF(B1139&amp;""="","",IFERROR(INDEX('الطلاب'!$B$6:$B$505,MATCH(B1139&amp;"",'الطلاب'!$A$6:$A$505,0))&amp;"","كود غير موجود"))</f>
        <v/>
      </c>
      <c r="I1139" s="6">
        <f>IF(OR(B1139&amp;""="",C1139&amp;""=""),"",IF(COUNTIFS('الطلاب'!$A$6:$A$505,B1139&amp;"",'الطلاب'!$D$6:$D$505,C1139&amp;"")=0,"الطالب غير مسجل في المجموعة",""))</f>
        <v/>
      </c>
    </row>
    <row r="1140">
      <c r="A1140" s="13" t="n"/>
      <c r="B1140" s="5" t="n"/>
      <c r="C1140" s="5" t="n"/>
      <c r="D1140" s="23" t="n"/>
      <c r="E1140" s="18" t="n"/>
      <c r="F1140" s="5" t="n"/>
      <c r="G1140" s="5" t="n"/>
      <c r="H1140" s="6">
        <f>IF(B1140&amp;""="","",IFERROR(INDEX('الطلاب'!$B$6:$B$505,MATCH(B1140&amp;"",'الطلاب'!$A$6:$A$505,0))&amp;"","كود غير موجود"))</f>
        <v/>
      </c>
      <c r="I1140" s="6">
        <f>IF(OR(B1140&amp;""="",C1140&amp;""=""),"",IF(COUNTIFS('الطلاب'!$A$6:$A$505,B1140&amp;"",'الطلاب'!$D$6:$D$505,C1140&amp;"")=0,"الطالب غير مسجل في المجموعة",""))</f>
        <v/>
      </c>
    </row>
    <row r="1141">
      <c r="A1141" s="13" t="n"/>
      <c r="B1141" s="5" t="n"/>
      <c r="C1141" s="5" t="n"/>
      <c r="D1141" s="23" t="n"/>
      <c r="E1141" s="18" t="n"/>
      <c r="F1141" s="5" t="n"/>
      <c r="G1141" s="5" t="n"/>
      <c r="H1141" s="6">
        <f>IF(B1141&amp;""="","",IFERROR(INDEX('الطلاب'!$B$6:$B$505,MATCH(B1141&amp;"",'الطلاب'!$A$6:$A$505,0))&amp;"","كود غير موجود"))</f>
        <v/>
      </c>
      <c r="I1141" s="6">
        <f>IF(OR(B1141&amp;""="",C1141&amp;""=""),"",IF(COUNTIFS('الطلاب'!$A$6:$A$505,B1141&amp;"",'الطلاب'!$D$6:$D$505,C1141&amp;"")=0,"الطالب غير مسجل في المجموعة",""))</f>
        <v/>
      </c>
    </row>
    <row r="1142">
      <c r="A1142" s="13" t="n"/>
      <c r="B1142" s="5" t="n"/>
      <c r="C1142" s="5" t="n"/>
      <c r="D1142" s="23" t="n"/>
      <c r="E1142" s="18" t="n"/>
      <c r="F1142" s="5" t="n"/>
      <c r="G1142" s="5" t="n"/>
      <c r="H1142" s="6">
        <f>IF(B1142&amp;""="","",IFERROR(INDEX('الطلاب'!$B$6:$B$505,MATCH(B1142&amp;"",'الطلاب'!$A$6:$A$505,0))&amp;"","كود غير موجود"))</f>
        <v/>
      </c>
      <c r="I1142" s="6">
        <f>IF(OR(B1142&amp;""="",C1142&amp;""=""),"",IF(COUNTIFS('الطلاب'!$A$6:$A$505,B1142&amp;"",'الطلاب'!$D$6:$D$505,C1142&amp;"")=0,"الطالب غير مسجل في المجموعة",""))</f>
        <v/>
      </c>
    </row>
    <row r="1143">
      <c r="A1143" s="13" t="n"/>
      <c r="B1143" s="5" t="n"/>
      <c r="C1143" s="5" t="n"/>
      <c r="D1143" s="23" t="n"/>
      <c r="E1143" s="18" t="n"/>
      <c r="F1143" s="5" t="n"/>
      <c r="G1143" s="5" t="n"/>
      <c r="H1143" s="6">
        <f>IF(B1143&amp;""="","",IFERROR(INDEX('الطلاب'!$B$6:$B$505,MATCH(B1143&amp;"",'الطلاب'!$A$6:$A$505,0))&amp;"","كود غير موجود"))</f>
        <v/>
      </c>
      <c r="I1143" s="6">
        <f>IF(OR(B1143&amp;""="",C1143&amp;""=""),"",IF(COUNTIFS('الطلاب'!$A$6:$A$505,B1143&amp;"",'الطلاب'!$D$6:$D$505,C1143&amp;"")=0,"الطالب غير مسجل في المجموعة",""))</f>
        <v/>
      </c>
    </row>
    <row r="1144">
      <c r="A1144" s="13" t="n"/>
      <c r="B1144" s="5" t="n"/>
      <c r="C1144" s="5" t="n"/>
      <c r="D1144" s="23" t="n"/>
      <c r="E1144" s="18" t="n"/>
      <c r="F1144" s="5" t="n"/>
      <c r="G1144" s="5" t="n"/>
      <c r="H1144" s="6">
        <f>IF(B1144&amp;""="","",IFERROR(INDEX('الطلاب'!$B$6:$B$505,MATCH(B1144&amp;"",'الطلاب'!$A$6:$A$505,0))&amp;"","كود غير موجود"))</f>
        <v/>
      </c>
      <c r="I1144" s="6">
        <f>IF(OR(B1144&amp;""="",C1144&amp;""=""),"",IF(COUNTIFS('الطلاب'!$A$6:$A$505,B1144&amp;"",'الطلاب'!$D$6:$D$505,C1144&amp;"")=0,"الطالب غير مسجل في المجموعة",""))</f>
        <v/>
      </c>
    </row>
    <row r="1145">
      <c r="A1145" s="13" t="n"/>
      <c r="B1145" s="5" t="n"/>
      <c r="C1145" s="5" t="n"/>
      <c r="D1145" s="23" t="n"/>
      <c r="E1145" s="18" t="n"/>
      <c r="F1145" s="5" t="n"/>
      <c r="G1145" s="5" t="n"/>
      <c r="H1145" s="6">
        <f>IF(B1145&amp;""="","",IFERROR(INDEX('الطلاب'!$B$6:$B$505,MATCH(B1145&amp;"",'الطلاب'!$A$6:$A$505,0))&amp;"","كود غير موجود"))</f>
        <v/>
      </c>
      <c r="I1145" s="6">
        <f>IF(OR(B1145&amp;""="",C1145&amp;""=""),"",IF(COUNTIFS('الطلاب'!$A$6:$A$505,B1145&amp;"",'الطلاب'!$D$6:$D$505,C1145&amp;"")=0,"الطالب غير مسجل في المجموعة",""))</f>
        <v/>
      </c>
    </row>
    <row r="1146">
      <c r="A1146" s="13" t="n"/>
      <c r="B1146" s="5" t="n"/>
      <c r="C1146" s="5" t="n"/>
      <c r="D1146" s="23" t="n"/>
      <c r="E1146" s="18" t="n"/>
      <c r="F1146" s="5" t="n"/>
      <c r="G1146" s="5" t="n"/>
      <c r="H1146" s="6">
        <f>IF(B1146&amp;""="","",IFERROR(INDEX('الطلاب'!$B$6:$B$505,MATCH(B1146&amp;"",'الطلاب'!$A$6:$A$505,0))&amp;"","كود غير موجود"))</f>
        <v/>
      </c>
      <c r="I1146" s="6">
        <f>IF(OR(B1146&amp;""="",C1146&amp;""=""),"",IF(COUNTIFS('الطلاب'!$A$6:$A$505,B1146&amp;"",'الطلاب'!$D$6:$D$505,C1146&amp;"")=0,"الطالب غير مسجل في المجموعة",""))</f>
        <v/>
      </c>
    </row>
    <row r="1147">
      <c r="A1147" s="13" t="n"/>
      <c r="B1147" s="5" t="n"/>
      <c r="C1147" s="5" t="n"/>
      <c r="D1147" s="23" t="n"/>
      <c r="E1147" s="18" t="n"/>
      <c r="F1147" s="5" t="n"/>
      <c r="G1147" s="5" t="n"/>
      <c r="H1147" s="6">
        <f>IF(B1147&amp;""="","",IFERROR(INDEX('الطلاب'!$B$6:$B$505,MATCH(B1147&amp;"",'الطلاب'!$A$6:$A$505,0))&amp;"","كود غير موجود"))</f>
        <v/>
      </c>
      <c r="I1147" s="6">
        <f>IF(OR(B1147&amp;""="",C1147&amp;""=""),"",IF(COUNTIFS('الطلاب'!$A$6:$A$505,B1147&amp;"",'الطلاب'!$D$6:$D$505,C1147&amp;"")=0,"الطالب غير مسجل في المجموعة",""))</f>
        <v/>
      </c>
    </row>
    <row r="1148">
      <c r="A1148" s="13" t="n"/>
      <c r="B1148" s="5" t="n"/>
      <c r="C1148" s="5" t="n"/>
      <c r="D1148" s="23" t="n"/>
      <c r="E1148" s="18" t="n"/>
      <c r="F1148" s="5" t="n"/>
      <c r="G1148" s="5" t="n"/>
      <c r="H1148" s="6">
        <f>IF(B1148&amp;""="","",IFERROR(INDEX('الطلاب'!$B$6:$B$505,MATCH(B1148&amp;"",'الطلاب'!$A$6:$A$505,0))&amp;"","كود غير موجود"))</f>
        <v/>
      </c>
      <c r="I1148" s="6">
        <f>IF(OR(B1148&amp;""="",C1148&amp;""=""),"",IF(COUNTIFS('الطلاب'!$A$6:$A$505,B1148&amp;"",'الطلاب'!$D$6:$D$505,C1148&amp;"")=0,"الطالب غير مسجل في المجموعة",""))</f>
        <v/>
      </c>
    </row>
    <row r="1149">
      <c r="A1149" s="13" t="n"/>
      <c r="B1149" s="5" t="n"/>
      <c r="C1149" s="5" t="n"/>
      <c r="D1149" s="23" t="n"/>
      <c r="E1149" s="18" t="n"/>
      <c r="F1149" s="5" t="n"/>
      <c r="G1149" s="5" t="n"/>
      <c r="H1149" s="6">
        <f>IF(B1149&amp;""="","",IFERROR(INDEX('الطلاب'!$B$6:$B$505,MATCH(B1149&amp;"",'الطلاب'!$A$6:$A$505,0))&amp;"","كود غير موجود"))</f>
        <v/>
      </c>
      <c r="I1149" s="6">
        <f>IF(OR(B1149&amp;""="",C1149&amp;""=""),"",IF(COUNTIFS('الطلاب'!$A$6:$A$505,B1149&amp;"",'الطلاب'!$D$6:$D$505,C1149&amp;"")=0,"الطالب غير مسجل في المجموعة",""))</f>
        <v/>
      </c>
    </row>
    <row r="1150">
      <c r="A1150" s="13" t="n"/>
      <c r="B1150" s="5" t="n"/>
      <c r="C1150" s="5" t="n"/>
      <c r="D1150" s="23" t="n"/>
      <c r="E1150" s="18" t="n"/>
      <c r="F1150" s="5" t="n"/>
      <c r="G1150" s="5" t="n"/>
      <c r="H1150" s="6">
        <f>IF(B1150&amp;""="","",IFERROR(INDEX('الطلاب'!$B$6:$B$505,MATCH(B1150&amp;"",'الطلاب'!$A$6:$A$505,0))&amp;"","كود غير موجود"))</f>
        <v/>
      </c>
      <c r="I1150" s="6">
        <f>IF(OR(B1150&amp;""="",C1150&amp;""=""),"",IF(COUNTIFS('الطلاب'!$A$6:$A$505,B1150&amp;"",'الطلاب'!$D$6:$D$505,C1150&amp;"")=0,"الطالب غير مسجل في المجموعة",""))</f>
        <v/>
      </c>
    </row>
    <row r="1151">
      <c r="A1151" s="13" t="n"/>
      <c r="B1151" s="5" t="n"/>
      <c r="C1151" s="5" t="n"/>
      <c r="D1151" s="23" t="n"/>
      <c r="E1151" s="18" t="n"/>
      <c r="F1151" s="5" t="n"/>
      <c r="G1151" s="5" t="n"/>
      <c r="H1151" s="6">
        <f>IF(B1151&amp;""="","",IFERROR(INDEX('الطلاب'!$B$6:$B$505,MATCH(B1151&amp;"",'الطلاب'!$A$6:$A$505,0))&amp;"","كود غير موجود"))</f>
        <v/>
      </c>
      <c r="I1151" s="6">
        <f>IF(OR(B1151&amp;""="",C1151&amp;""=""),"",IF(COUNTIFS('الطلاب'!$A$6:$A$505,B1151&amp;"",'الطلاب'!$D$6:$D$505,C1151&amp;"")=0,"الطالب غير مسجل في المجموعة",""))</f>
        <v/>
      </c>
    </row>
    <row r="1152">
      <c r="A1152" s="13" t="n"/>
      <c r="B1152" s="5" t="n"/>
      <c r="C1152" s="5" t="n"/>
      <c r="D1152" s="23" t="n"/>
      <c r="E1152" s="18" t="n"/>
      <c r="F1152" s="5" t="n"/>
      <c r="G1152" s="5" t="n"/>
      <c r="H1152" s="6">
        <f>IF(B1152&amp;""="","",IFERROR(INDEX('الطلاب'!$B$6:$B$505,MATCH(B1152&amp;"",'الطلاب'!$A$6:$A$505,0))&amp;"","كود غير موجود"))</f>
        <v/>
      </c>
      <c r="I1152" s="6">
        <f>IF(OR(B1152&amp;""="",C1152&amp;""=""),"",IF(COUNTIFS('الطلاب'!$A$6:$A$505,B1152&amp;"",'الطلاب'!$D$6:$D$505,C1152&amp;"")=0,"الطالب غير مسجل في المجموعة",""))</f>
        <v/>
      </c>
    </row>
    <row r="1153">
      <c r="A1153" s="13" t="n"/>
      <c r="B1153" s="5" t="n"/>
      <c r="C1153" s="5" t="n"/>
      <c r="D1153" s="23" t="n"/>
      <c r="E1153" s="18" t="n"/>
      <c r="F1153" s="5" t="n"/>
      <c r="G1153" s="5" t="n"/>
      <c r="H1153" s="6">
        <f>IF(B1153&amp;""="","",IFERROR(INDEX('الطلاب'!$B$6:$B$505,MATCH(B1153&amp;"",'الطلاب'!$A$6:$A$505,0))&amp;"","كود غير موجود"))</f>
        <v/>
      </c>
      <c r="I1153" s="6">
        <f>IF(OR(B1153&amp;""="",C1153&amp;""=""),"",IF(COUNTIFS('الطلاب'!$A$6:$A$505,B1153&amp;"",'الطلاب'!$D$6:$D$505,C1153&amp;"")=0,"الطالب غير مسجل في المجموعة",""))</f>
        <v/>
      </c>
    </row>
    <row r="1154">
      <c r="A1154" s="13" t="n"/>
      <c r="B1154" s="5" t="n"/>
      <c r="C1154" s="5" t="n"/>
      <c r="D1154" s="23" t="n"/>
      <c r="E1154" s="18" t="n"/>
      <c r="F1154" s="5" t="n"/>
      <c r="G1154" s="5" t="n"/>
      <c r="H1154" s="6">
        <f>IF(B1154&amp;""="","",IFERROR(INDEX('الطلاب'!$B$6:$B$505,MATCH(B1154&amp;"",'الطلاب'!$A$6:$A$505,0))&amp;"","كود غير موجود"))</f>
        <v/>
      </c>
      <c r="I1154" s="6">
        <f>IF(OR(B1154&amp;""="",C1154&amp;""=""),"",IF(COUNTIFS('الطلاب'!$A$6:$A$505,B1154&amp;"",'الطلاب'!$D$6:$D$505,C1154&amp;"")=0,"الطالب غير مسجل في المجموعة",""))</f>
        <v/>
      </c>
    </row>
    <row r="1155">
      <c r="A1155" s="13" t="n"/>
      <c r="B1155" s="5" t="n"/>
      <c r="C1155" s="5" t="n"/>
      <c r="D1155" s="23" t="n"/>
      <c r="E1155" s="18" t="n"/>
      <c r="F1155" s="5" t="n"/>
      <c r="G1155" s="5" t="n"/>
      <c r="H1155" s="6">
        <f>IF(B1155&amp;""="","",IFERROR(INDEX('الطلاب'!$B$6:$B$505,MATCH(B1155&amp;"",'الطلاب'!$A$6:$A$505,0))&amp;"","كود غير موجود"))</f>
        <v/>
      </c>
      <c r="I1155" s="6">
        <f>IF(OR(B1155&amp;""="",C1155&amp;""=""),"",IF(COUNTIFS('الطلاب'!$A$6:$A$505,B1155&amp;"",'الطلاب'!$D$6:$D$505,C1155&amp;"")=0,"الطالب غير مسجل في المجموعة",""))</f>
        <v/>
      </c>
    </row>
    <row r="1156">
      <c r="A1156" s="13" t="n"/>
      <c r="B1156" s="5" t="n"/>
      <c r="C1156" s="5" t="n"/>
      <c r="D1156" s="23" t="n"/>
      <c r="E1156" s="18" t="n"/>
      <c r="F1156" s="5" t="n"/>
      <c r="G1156" s="5" t="n"/>
      <c r="H1156" s="6">
        <f>IF(B1156&amp;""="","",IFERROR(INDEX('الطلاب'!$B$6:$B$505,MATCH(B1156&amp;"",'الطلاب'!$A$6:$A$505,0))&amp;"","كود غير موجود"))</f>
        <v/>
      </c>
      <c r="I1156" s="6">
        <f>IF(OR(B1156&amp;""="",C1156&amp;""=""),"",IF(COUNTIFS('الطلاب'!$A$6:$A$505,B1156&amp;"",'الطلاب'!$D$6:$D$505,C1156&amp;"")=0,"الطالب غير مسجل في المجموعة",""))</f>
        <v/>
      </c>
    </row>
    <row r="1157">
      <c r="A1157" s="13" t="n"/>
      <c r="B1157" s="5" t="n"/>
      <c r="C1157" s="5" t="n"/>
      <c r="D1157" s="23" t="n"/>
      <c r="E1157" s="18" t="n"/>
      <c r="F1157" s="5" t="n"/>
      <c r="G1157" s="5" t="n"/>
      <c r="H1157" s="6">
        <f>IF(B1157&amp;""="","",IFERROR(INDEX('الطلاب'!$B$6:$B$505,MATCH(B1157&amp;"",'الطلاب'!$A$6:$A$505,0))&amp;"","كود غير موجود"))</f>
        <v/>
      </c>
      <c r="I1157" s="6">
        <f>IF(OR(B1157&amp;""="",C1157&amp;""=""),"",IF(COUNTIFS('الطلاب'!$A$6:$A$505,B1157&amp;"",'الطلاب'!$D$6:$D$505,C1157&amp;"")=0,"الطالب غير مسجل في المجموعة",""))</f>
        <v/>
      </c>
    </row>
    <row r="1158">
      <c r="A1158" s="13" t="n"/>
      <c r="B1158" s="5" t="n"/>
      <c r="C1158" s="5" t="n"/>
      <c r="D1158" s="23" t="n"/>
      <c r="E1158" s="18" t="n"/>
      <c r="F1158" s="5" t="n"/>
      <c r="G1158" s="5" t="n"/>
      <c r="H1158" s="6">
        <f>IF(B1158&amp;""="","",IFERROR(INDEX('الطلاب'!$B$6:$B$505,MATCH(B1158&amp;"",'الطلاب'!$A$6:$A$505,0))&amp;"","كود غير موجود"))</f>
        <v/>
      </c>
      <c r="I1158" s="6">
        <f>IF(OR(B1158&amp;""="",C1158&amp;""=""),"",IF(COUNTIFS('الطلاب'!$A$6:$A$505,B1158&amp;"",'الطلاب'!$D$6:$D$505,C1158&amp;"")=0,"الطالب غير مسجل في المجموعة",""))</f>
        <v/>
      </c>
    </row>
    <row r="1159">
      <c r="A1159" s="13" t="n"/>
      <c r="B1159" s="5" t="n"/>
      <c r="C1159" s="5" t="n"/>
      <c r="D1159" s="23" t="n"/>
      <c r="E1159" s="18" t="n"/>
      <c r="F1159" s="5" t="n"/>
      <c r="G1159" s="5" t="n"/>
      <c r="H1159" s="6">
        <f>IF(B1159&amp;""="","",IFERROR(INDEX('الطلاب'!$B$6:$B$505,MATCH(B1159&amp;"",'الطلاب'!$A$6:$A$505,0))&amp;"","كود غير موجود"))</f>
        <v/>
      </c>
      <c r="I1159" s="6">
        <f>IF(OR(B1159&amp;""="",C1159&amp;""=""),"",IF(COUNTIFS('الطلاب'!$A$6:$A$505,B1159&amp;"",'الطلاب'!$D$6:$D$505,C1159&amp;"")=0,"الطالب غير مسجل في المجموعة",""))</f>
        <v/>
      </c>
    </row>
    <row r="1160">
      <c r="A1160" s="13" t="n"/>
      <c r="B1160" s="5" t="n"/>
      <c r="C1160" s="5" t="n"/>
      <c r="D1160" s="23" t="n"/>
      <c r="E1160" s="18" t="n"/>
      <c r="F1160" s="5" t="n"/>
      <c r="G1160" s="5" t="n"/>
      <c r="H1160" s="6">
        <f>IF(B1160&amp;""="","",IFERROR(INDEX('الطلاب'!$B$6:$B$505,MATCH(B1160&amp;"",'الطلاب'!$A$6:$A$505,0))&amp;"","كود غير موجود"))</f>
        <v/>
      </c>
      <c r="I1160" s="6">
        <f>IF(OR(B1160&amp;""="",C1160&amp;""=""),"",IF(COUNTIFS('الطلاب'!$A$6:$A$505,B1160&amp;"",'الطلاب'!$D$6:$D$505,C1160&amp;"")=0,"الطالب غير مسجل في المجموعة",""))</f>
        <v/>
      </c>
    </row>
    <row r="1161">
      <c r="A1161" s="13" t="n"/>
      <c r="B1161" s="5" t="n"/>
      <c r="C1161" s="5" t="n"/>
      <c r="D1161" s="23" t="n"/>
      <c r="E1161" s="18" t="n"/>
      <c r="F1161" s="5" t="n"/>
      <c r="G1161" s="5" t="n"/>
      <c r="H1161" s="6">
        <f>IF(B1161&amp;""="","",IFERROR(INDEX('الطلاب'!$B$6:$B$505,MATCH(B1161&amp;"",'الطلاب'!$A$6:$A$505,0))&amp;"","كود غير موجود"))</f>
        <v/>
      </c>
      <c r="I1161" s="6">
        <f>IF(OR(B1161&amp;""="",C1161&amp;""=""),"",IF(COUNTIFS('الطلاب'!$A$6:$A$505,B1161&amp;"",'الطلاب'!$D$6:$D$505,C1161&amp;"")=0,"الطالب غير مسجل في المجموعة",""))</f>
        <v/>
      </c>
    </row>
    <row r="1162">
      <c r="A1162" s="13" t="n"/>
      <c r="B1162" s="5" t="n"/>
      <c r="C1162" s="5" t="n"/>
      <c r="D1162" s="23" t="n"/>
      <c r="E1162" s="18" t="n"/>
      <c r="F1162" s="5" t="n"/>
      <c r="G1162" s="5" t="n"/>
      <c r="H1162" s="6">
        <f>IF(B1162&amp;""="","",IFERROR(INDEX('الطلاب'!$B$6:$B$505,MATCH(B1162&amp;"",'الطلاب'!$A$6:$A$505,0))&amp;"","كود غير موجود"))</f>
        <v/>
      </c>
      <c r="I1162" s="6">
        <f>IF(OR(B1162&amp;""="",C1162&amp;""=""),"",IF(COUNTIFS('الطلاب'!$A$6:$A$505,B1162&amp;"",'الطلاب'!$D$6:$D$505,C1162&amp;"")=0,"الطالب غير مسجل في المجموعة",""))</f>
        <v/>
      </c>
    </row>
    <row r="1163">
      <c r="A1163" s="13" t="n"/>
      <c r="B1163" s="5" t="n"/>
      <c r="C1163" s="5" t="n"/>
      <c r="D1163" s="23" t="n"/>
      <c r="E1163" s="18" t="n"/>
      <c r="F1163" s="5" t="n"/>
      <c r="G1163" s="5" t="n"/>
      <c r="H1163" s="6">
        <f>IF(B1163&amp;""="","",IFERROR(INDEX('الطلاب'!$B$6:$B$505,MATCH(B1163&amp;"",'الطلاب'!$A$6:$A$505,0))&amp;"","كود غير موجود"))</f>
        <v/>
      </c>
      <c r="I1163" s="6">
        <f>IF(OR(B1163&amp;""="",C1163&amp;""=""),"",IF(COUNTIFS('الطلاب'!$A$6:$A$505,B1163&amp;"",'الطلاب'!$D$6:$D$505,C1163&amp;"")=0,"الطالب غير مسجل في المجموعة",""))</f>
        <v/>
      </c>
    </row>
    <row r="1164">
      <c r="A1164" s="13" t="n"/>
      <c r="B1164" s="5" t="n"/>
      <c r="C1164" s="5" t="n"/>
      <c r="D1164" s="23" t="n"/>
      <c r="E1164" s="18" t="n"/>
      <c r="F1164" s="5" t="n"/>
      <c r="G1164" s="5" t="n"/>
      <c r="H1164" s="6">
        <f>IF(B1164&amp;""="","",IFERROR(INDEX('الطلاب'!$B$6:$B$505,MATCH(B1164&amp;"",'الطلاب'!$A$6:$A$505,0))&amp;"","كود غير موجود"))</f>
        <v/>
      </c>
      <c r="I1164" s="6">
        <f>IF(OR(B1164&amp;""="",C1164&amp;""=""),"",IF(COUNTIFS('الطلاب'!$A$6:$A$505,B1164&amp;"",'الطلاب'!$D$6:$D$505,C1164&amp;"")=0,"الطالب غير مسجل في المجموعة",""))</f>
        <v/>
      </c>
    </row>
    <row r="1165">
      <c r="A1165" s="13" t="n"/>
      <c r="B1165" s="5" t="n"/>
      <c r="C1165" s="5" t="n"/>
      <c r="D1165" s="23" t="n"/>
      <c r="E1165" s="18" t="n"/>
      <c r="F1165" s="5" t="n"/>
      <c r="G1165" s="5" t="n"/>
      <c r="H1165" s="6">
        <f>IF(B1165&amp;""="","",IFERROR(INDEX('الطلاب'!$B$6:$B$505,MATCH(B1165&amp;"",'الطلاب'!$A$6:$A$505,0))&amp;"","كود غير موجود"))</f>
        <v/>
      </c>
      <c r="I1165" s="6">
        <f>IF(OR(B1165&amp;""="",C1165&amp;""=""),"",IF(COUNTIFS('الطلاب'!$A$6:$A$505,B1165&amp;"",'الطلاب'!$D$6:$D$505,C1165&amp;"")=0,"الطالب غير مسجل في المجموعة",""))</f>
        <v/>
      </c>
    </row>
    <row r="1166">
      <c r="A1166" s="13" t="n"/>
      <c r="B1166" s="5" t="n"/>
      <c r="C1166" s="5" t="n"/>
      <c r="D1166" s="23" t="n"/>
      <c r="E1166" s="18" t="n"/>
      <c r="F1166" s="5" t="n"/>
      <c r="G1166" s="5" t="n"/>
      <c r="H1166" s="6">
        <f>IF(B1166&amp;""="","",IFERROR(INDEX('الطلاب'!$B$6:$B$505,MATCH(B1166&amp;"",'الطلاب'!$A$6:$A$505,0))&amp;"","كود غير موجود"))</f>
        <v/>
      </c>
      <c r="I1166" s="6">
        <f>IF(OR(B1166&amp;""="",C1166&amp;""=""),"",IF(COUNTIFS('الطلاب'!$A$6:$A$505,B1166&amp;"",'الطلاب'!$D$6:$D$505,C1166&amp;"")=0,"الطالب غير مسجل في المجموعة",""))</f>
        <v/>
      </c>
    </row>
    <row r="1167">
      <c r="A1167" s="13" t="n"/>
      <c r="B1167" s="5" t="n"/>
      <c r="C1167" s="5" t="n"/>
      <c r="D1167" s="23" t="n"/>
      <c r="E1167" s="18" t="n"/>
      <c r="F1167" s="5" t="n"/>
      <c r="G1167" s="5" t="n"/>
      <c r="H1167" s="6">
        <f>IF(B1167&amp;""="","",IFERROR(INDEX('الطلاب'!$B$6:$B$505,MATCH(B1167&amp;"",'الطلاب'!$A$6:$A$505,0))&amp;"","كود غير موجود"))</f>
        <v/>
      </c>
      <c r="I1167" s="6">
        <f>IF(OR(B1167&amp;""="",C1167&amp;""=""),"",IF(COUNTIFS('الطلاب'!$A$6:$A$505,B1167&amp;"",'الطلاب'!$D$6:$D$505,C1167&amp;"")=0,"الطالب غير مسجل في المجموعة",""))</f>
        <v/>
      </c>
    </row>
    <row r="1168">
      <c r="A1168" s="13" t="n"/>
      <c r="B1168" s="5" t="n"/>
      <c r="C1168" s="5" t="n"/>
      <c r="D1168" s="23" t="n"/>
      <c r="E1168" s="18" t="n"/>
      <c r="F1168" s="5" t="n"/>
      <c r="G1168" s="5" t="n"/>
      <c r="H1168" s="6">
        <f>IF(B1168&amp;""="","",IFERROR(INDEX('الطلاب'!$B$6:$B$505,MATCH(B1168&amp;"",'الطلاب'!$A$6:$A$505,0))&amp;"","كود غير موجود"))</f>
        <v/>
      </c>
      <c r="I1168" s="6">
        <f>IF(OR(B1168&amp;""="",C1168&amp;""=""),"",IF(COUNTIFS('الطلاب'!$A$6:$A$505,B1168&amp;"",'الطلاب'!$D$6:$D$505,C1168&amp;"")=0,"الطالب غير مسجل في المجموعة",""))</f>
        <v/>
      </c>
    </row>
    <row r="1169">
      <c r="A1169" s="13" t="n"/>
      <c r="B1169" s="5" t="n"/>
      <c r="C1169" s="5" t="n"/>
      <c r="D1169" s="23" t="n"/>
      <c r="E1169" s="18" t="n"/>
      <c r="F1169" s="5" t="n"/>
      <c r="G1169" s="5" t="n"/>
      <c r="H1169" s="6">
        <f>IF(B1169&amp;""="","",IFERROR(INDEX('الطلاب'!$B$6:$B$505,MATCH(B1169&amp;"",'الطلاب'!$A$6:$A$505,0))&amp;"","كود غير موجود"))</f>
        <v/>
      </c>
      <c r="I1169" s="6">
        <f>IF(OR(B1169&amp;""="",C1169&amp;""=""),"",IF(COUNTIFS('الطلاب'!$A$6:$A$505,B1169&amp;"",'الطلاب'!$D$6:$D$505,C1169&amp;"")=0,"الطالب غير مسجل في المجموعة",""))</f>
        <v/>
      </c>
    </row>
    <row r="1170">
      <c r="A1170" s="13" t="n"/>
      <c r="B1170" s="5" t="n"/>
      <c r="C1170" s="5" t="n"/>
      <c r="D1170" s="23" t="n"/>
      <c r="E1170" s="18" t="n"/>
      <c r="F1170" s="5" t="n"/>
      <c r="G1170" s="5" t="n"/>
      <c r="H1170" s="6">
        <f>IF(B1170&amp;""="","",IFERROR(INDEX('الطلاب'!$B$6:$B$505,MATCH(B1170&amp;"",'الطلاب'!$A$6:$A$505,0))&amp;"","كود غير موجود"))</f>
        <v/>
      </c>
      <c r="I1170" s="6">
        <f>IF(OR(B1170&amp;""="",C1170&amp;""=""),"",IF(COUNTIFS('الطلاب'!$A$6:$A$505,B1170&amp;"",'الطلاب'!$D$6:$D$505,C1170&amp;"")=0,"الطالب غير مسجل في المجموعة",""))</f>
        <v/>
      </c>
    </row>
    <row r="1171">
      <c r="A1171" s="13" t="n"/>
      <c r="B1171" s="5" t="n"/>
      <c r="C1171" s="5" t="n"/>
      <c r="D1171" s="23" t="n"/>
      <c r="E1171" s="18" t="n"/>
      <c r="F1171" s="5" t="n"/>
      <c r="G1171" s="5" t="n"/>
      <c r="H1171" s="6">
        <f>IF(B1171&amp;""="","",IFERROR(INDEX('الطلاب'!$B$6:$B$505,MATCH(B1171&amp;"",'الطلاب'!$A$6:$A$505,0))&amp;"","كود غير موجود"))</f>
        <v/>
      </c>
      <c r="I1171" s="6">
        <f>IF(OR(B1171&amp;""="",C1171&amp;""=""),"",IF(COUNTIFS('الطلاب'!$A$6:$A$505,B1171&amp;"",'الطلاب'!$D$6:$D$505,C1171&amp;"")=0,"الطالب غير مسجل في المجموعة",""))</f>
        <v/>
      </c>
    </row>
    <row r="1172">
      <c r="A1172" s="13" t="n"/>
      <c r="B1172" s="5" t="n"/>
      <c r="C1172" s="5" t="n"/>
      <c r="D1172" s="23" t="n"/>
      <c r="E1172" s="18" t="n"/>
      <c r="F1172" s="5" t="n"/>
      <c r="G1172" s="5" t="n"/>
      <c r="H1172" s="6">
        <f>IF(B1172&amp;""="","",IFERROR(INDEX('الطلاب'!$B$6:$B$505,MATCH(B1172&amp;"",'الطلاب'!$A$6:$A$505,0))&amp;"","كود غير موجود"))</f>
        <v/>
      </c>
      <c r="I1172" s="6">
        <f>IF(OR(B1172&amp;""="",C1172&amp;""=""),"",IF(COUNTIFS('الطلاب'!$A$6:$A$505,B1172&amp;"",'الطلاب'!$D$6:$D$505,C1172&amp;"")=0,"الطالب غير مسجل في المجموعة",""))</f>
        <v/>
      </c>
    </row>
    <row r="1173">
      <c r="A1173" s="13" t="n"/>
      <c r="B1173" s="5" t="n"/>
      <c r="C1173" s="5" t="n"/>
      <c r="D1173" s="23" t="n"/>
      <c r="E1173" s="18" t="n"/>
      <c r="F1173" s="5" t="n"/>
      <c r="G1173" s="5" t="n"/>
      <c r="H1173" s="6">
        <f>IF(B1173&amp;""="","",IFERROR(INDEX('الطلاب'!$B$6:$B$505,MATCH(B1173&amp;"",'الطلاب'!$A$6:$A$505,0))&amp;"","كود غير موجود"))</f>
        <v/>
      </c>
      <c r="I1173" s="6">
        <f>IF(OR(B1173&amp;""="",C1173&amp;""=""),"",IF(COUNTIFS('الطلاب'!$A$6:$A$505,B1173&amp;"",'الطلاب'!$D$6:$D$505,C1173&amp;"")=0,"الطالب غير مسجل في المجموعة",""))</f>
        <v/>
      </c>
    </row>
    <row r="1174">
      <c r="A1174" s="13" t="n"/>
      <c r="B1174" s="5" t="n"/>
      <c r="C1174" s="5" t="n"/>
      <c r="D1174" s="23" t="n"/>
      <c r="E1174" s="18" t="n"/>
      <c r="F1174" s="5" t="n"/>
      <c r="G1174" s="5" t="n"/>
      <c r="H1174" s="6">
        <f>IF(B1174&amp;""="","",IFERROR(INDEX('الطلاب'!$B$6:$B$505,MATCH(B1174&amp;"",'الطلاب'!$A$6:$A$505,0))&amp;"","كود غير موجود"))</f>
        <v/>
      </c>
      <c r="I1174" s="6">
        <f>IF(OR(B1174&amp;""="",C1174&amp;""=""),"",IF(COUNTIFS('الطلاب'!$A$6:$A$505,B1174&amp;"",'الطلاب'!$D$6:$D$505,C1174&amp;"")=0,"الطالب غير مسجل في المجموعة",""))</f>
        <v/>
      </c>
    </row>
    <row r="1175">
      <c r="A1175" s="13" t="n"/>
      <c r="B1175" s="5" t="n"/>
      <c r="C1175" s="5" t="n"/>
      <c r="D1175" s="23" t="n"/>
      <c r="E1175" s="18" t="n"/>
      <c r="F1175" s="5" t="n"/>
      <c r="G1175" s="5" t="n"/>
      <c r="H1175" s="6">
        <f>IF(B1175&amp;""="","",IFERROR(INDEX('الطلاب'!$B$6:$B$505,MATCH(B1175&amp;"",'الطلاب'!$A$6:$A$505,0))&amp;"","كود غير موجود"))</f>
        <v/>
      </c>
      <c r="I1175" s="6">
        <f>IF(OR(B1175&amp;""="",C1175&amp;""=""),"",IF(COUNTIFS('الطلاب'!$A$6:$A$505,B1175&amp;"",'الطلاب'!$D$6:$D$505,C1175&amp;"")=0,"الطالب غير مسجل في المجموعة",""))</f>
        <v/>
      </c>
    </row>
    <row r="1176">
      <c r="A1176" s="13" t="n"/>
      <c r="B1176" s="5" t="n"/>
      <c r="C1176" s="5" t="n"/>
      <c r="D1176" s="23" t="n"/>
      <c r="E1176" s="18" t="n"/>
      <c r="F1176" s="5" t="n"/>
      <c r="G1176" s="5" t="n"/>
      <c r="H1176" s="6">
        <f>IF(B1176&amp;""="","",IFERROR(INDEX('الطلاب'!$B$6:$B$505,MATCH(B1176&amp;"",'الطلاب'!$A$6:$A$505,0))&amp;"","كود غير موجود"))</f>
        <v/>
      </c>
      <c r="I1176" s="6">
        <f>IF(OR(B1176&amp;""="",C1176&amp;""=""),"",IF(COUNTIFS('الطلاب'!$A$6:$A$505,B1176&amp;"",'الطلاب'!$D$6:$D$505,C1176&amp;"")=0,"الطالب غير مسجل في المجموعة",""))</f>
        <v/>
      </c>
    </row>
    <row r="1177">
      <c r="A1177" s="13" t="n"/>
      <c r="B1177" s="5" t="n"/>
      <c r="C1177" s="5" t="n"/>
      <c r="D1177" s="23" t="n"/>
      <c r="E1177" s="18" t="n"/>
      <c r="F1177" s="5" t="n"/>
      <c r="G1177" s="5" t="n"/>
      <c r="H1177" s="6">
        <f>IF(B1177&amp;""="","",IFERROR(INDEX('الطلاب'!$B$6:$B$505,MATCH(B1177&amp;"",'الطلاب'!$A$6:$A$505,0))&amp;"","كود غير موجود"))</f>
        <v/>
      </c>
      <c r="I1177" s="6">
        <f>IF(OR(B1177&amp;""="",C1177&amp;""=""),"",IF(COUNTIFS('الطلاب'!$A$6:$A$505,B1177&amp;"",'الطلاب'!$D$6:$D$505,C1177&amp;"")=0,"الطالب غير مسجل في المجموعة",""))</f>
        <v/>
      </c>
    </row>
    <row r="1178">
      <c r="A1178" s="13" t="n"/>
      <c r="B1178" s="5" t="n"/>
      <c r="C1178" s="5" t="n"/>
      <c r="D1178" s="23" t="n"/>
      <c r="E1178" s="18" t="n"/>
      <c r="F1178" s="5" t="n"/>
      <c r="G1178" s="5" t="n"/>
      <c r="H1178" s="6">
        <f>IF(B1178&amp;""="","",IFERROR(INDEX('الطلاب'!$B$6:$B$505,MATCH(B1178&amp;"",'الطلاب'!$A$6:$A$505,0))&amp;"","كود غير موجود"))</f>
        <v/>
      </c>
      <c r="I1178" s="6">
        <f>IF(OR(B1178&amp;""="",C1178&amp;""=""),"",IF(COUNTIFS('الطلاب'!$A$6:$A$505,B1178&amp;"",'الطلاب'!$D$6:$D$505,C1178&amp;"")=0,"الطالب غير مسجل في المجموعة",""))</f>
        <v/>
      </c>
    </row>
    <row r="1179">
      <c r="A1179" s="13" t="n"/>
      <c r="B1179" s="5" t="n"/>
      <c r="C1179" s="5" t="n"/>
      <c r="D1179" s="23" t="n"/>
      <c r="E1179" s="18" t="n"/>
      <c r="F1179" s="5" t="n"/>
      <c r="G1179" s="5" t="n"/>
      <c r="H1179" s="6">
        <f>IF(B1179&amp;""="","",IFERROR(INDEX('الطلاب'!$B$6:$B$505,MATCH(B1179&amp;"",'الطلاب'!$A$6:$A$505,0))&amp;"","كود غير موجود"))</f>
        <v/>
      </c>
      <c r="I1179" s="6">
        <f>IF(OR(B1179&amp;""="",C1179&amp;""=""),"",IF(COUNTIFS('الطلاب'!$A$6:$A$505,B1179&amp;"",'الطلاب'!$D$6:$D$505,C1179&amp;"")=0,"الطالب غير مسجل في المجموعة",""))</f>
        <v/>
      </c>
    </row>
    <row r="1180">
      <c r="A1180" s="13" t="n"/>
      <c r="B1180" s="5" t="n"/>
      <c r="C1180" s="5" t="n"/>
      <c r="D1180" s="23" t="n"/>
      <c r="E1180" s="18" t="n"/>
      <c r="F1180" s="5" t="n"/>
      <c r="G1180" s="5" t="n"/>
      <c r="H1180" s="6">
        <f>IF(B1180&amp;""="","",IFERROR(INDEX('الطلاب'!$B$6:$B$505,MATCH(B1180&amp;"",'الطلاب'!$A$6:$A$505,0))&amp;"","كود غير موجود"))</f>
        <v/>
      </c>
      <c r="I1180" s="6">
        <f>IF(OR(B1180&amp;""="",C1180&amp;""=""),"",IF(COUNTIFS('الطلاب'!$A$6:$A$505,B1180&amp;"",'الطلاب'!$D$6:$D$505,C1180&amp;"")=0,"الطالب غير مسجل في المجموعة",""))</f>
        <v/>
      </c>
    </row>
    <row r="1181">
      <c r="A1181" s="13" t="n"/>
      <c r="B1181" s="5" t="n"/>
      <c r="C1181" s="5" t="n"/>
      <c r="D1181" s="23" t="n"/>
      <c r="E1181" s="18" t="n"/>
      <c r="F1181" s="5" t="n"/>
      <c r="G1181" s="5" t="n"/>
      <c r="H1181" s="6">
        <f>IF(B1181&amp;""="","",IFERROR(INDEX('الطلاب'!$B$6:$B$505,MATCH(B1181&amp;"",'الطلاب'!$A$6:$A$505,0))&amp;"","كود غير موجود"))</f>
        <v/>
      </c>
      <c r="I1181" s="6">
        <f>IF(OR(B1181&amp;""="",C1181&amp;""=""),"",IF(COUNTIFS('الطلاب'!$A$6:$A$505,B1181&amp;"",'الطلاب'!$D$6:$D$505,C1181&amp;"")=0,"الطالب غير مسجل في المجموعة",""))</f>
        <v/>
      </c>
    </row>
    <row r="1182">
      <c r="A1182" s="13" t="n"/>
      <c r="B1182" s="5" t="n"/>
      <c r="C1182" s="5" t="n"/>
      <c r="D1182" s="23" t="n"/>
      <c r="E1182" s="18" t="n"/>
      <c r="F1182" s="5" t="n"/>
      <c r="G1182" s="5" t="n"/>
      <c r="H1182" s="6">
        <f>IF(B1182&amp;""="","",IFERROR(INDEX('الطلاب'!$B$6:$B$505,MATCH(B1182&amp;"",'الطلاب'!$A$6:$A$505,0))&amp;"","كود غير موجود"))</f>
        <v/>
      </c>
      <c r="I1182" s="6">
        <f>IF(OR(B1182&amp;""="",C1182&amp;""=""),"",IF(COUNTIFS('الطلاب'!$A$6:$A$505,B1182&amp;"",'الطلاب'!$D$6:$D$505,C1182&amp;"")=0,"الطالب غير مسجل في المجموعة",""))</f>
        <v/>
      </c>
    </row>
    <row r="1183">
      <c r="A1183" s="13" t="n"/>
      <c r="B1183" s="5" t="n"/>
      <c r="C1183" s="5" t="n"/>
      <c r="D1183" s="23" t="n"/>
      <c r="E1183" s="18" t="n"/>
      <c r="F1183" s="5" t="n"/>
      <c r="G1183" s="5" t="n"/>
      <c r="H1183" s="6">
        <f>IF(B1183&amp;""="","",IFERROR(INDEX('الطلاب'!$B$6:$B$505,MATCH(B1183&amp;"",'الطلاب'!$A$6:$A$505,0))&amp;"","كود غير موجود"))</f>
        <v/>
      </c>
      <c r="I1183" s="6">
        <f>IF(OR(B1183&amp;""="",C1183&amp;""=""),"",IF(COUNTIFS('الطلاب'!$A$6:$A$505,B1183&amp;"",'الطلاب'!$D$6:$D$505,C1183&amp;"")=0,"الطالب غير مسجل في المجموعة",""))</f>
        <v/>
      </c>
    </row>
    <row r="1184">
      <c r="A1184" s="13" t="n"/>
      <c r="B1184" s="5" t="n"/>
      <c r="C1184" s="5" t="n"/>
      <c r="D1184" s="23" t="n"/>
      <c r="E1184" s="18" t="n"/>
      <c r="F1184" s="5" t="n"/>
      <c r="G1184" s="5" t="n"/>
      <c r="H1184" s="6">
        <f>IF(B1184&amp;""="","",IFERROR(INDEX('الطلاب'!$B$6:$B$505,MATCH(B1184&amp;"",'الطلاب'!$A$6:$A$505,0))&amp;"","كود غير موجود"))</f>
        <v/>
      </c>
      <c r="I1184" s="6">
        <f>IF(OR(B1184&amp;""="",C1184&amp;""=""),"",IF(COUNTIFS('الطلاب'!$A$6:$A$505,B1184&amp;"",'الطلاب'!$D$6:$D$505,C1184&amp;"")=0,"الطالب غير مسجل في المجموعة",""))</f>
        <v/>
      </c>
    </row>
    <row r="1185">
      <c r="A1185" s="13" t="n"/>
      <c r="B1185" s="5" t="n"/>
      <c r="C1185" s="5" t="n"/>
      <c r="D1185" s="23" t="n"/>
      <c r="E1185" s="18" t="n"/>
      <c r="F1185" s="5" t="n"/>
      <c r="G1185" s="5" t="n"/>
      <c r="H1185" s="6">
        <f>IF(B1185&amp;""="","",IFERROR(INDEX('الطلاب'!$B$6:$B$505,MATCH(B1185&amp;"",'الطلاب'!$A$6:$A$505,0))&amp;"","كود غير موجود"))</f>
        <v/>
      </c>
      <c r="I1185" s="6">
        <f>IF(OR(B1185&amp;""="",C1185&amp;""=""),"",IF(COUNTIFS('الطلاب'!$A$6:$A$505,B1185&amp;"",'الطلاب'!$D$6:$D$505,C1185&amp;"")=0,"الطالب غير مسجل في المجموعة",""))</f>
        <v/>
      </c>
    </row>
    <row r="1186">
      <c r="A1186" s="13" t="n"/>
      <c r="B1186" s="5" t="n"/>
      <c r="C1186" s="5" t="n"/>
      <c r="D1186" s="23" t="n"/>
      <c r="E1186" s="18" t="n"/>
      <c r="F1186" s="5" t="n"/>
      <c r="G1186" s="5" t="n"/>
      <c r="H1186" s="6">
        <f>IF(B1186&amp;""="","",IFERROR(INDEX('الطلاب'!$B$6:$B$505,MATCH(B1186&amp;"",'الطلاب'!$A$6:$A$505,0))&amp;"","كود غير موجود"))</f>
        <v/>
      </c>
      <c r="I1186" s="6">
        <f>IF(OR(B1186&amp;""="",C1186&amp;""=""),"",IF(COUNTIFS('الطلاب'!$A$6:$A$505,B1186&amp;"",'الطلاب'!$D$6:$D$505,C1186&amp;"")=0,"الطالب غير مسجل في المجموعة",""))</f>
        <v/>
      </c>
    </row>
    <row r="1187">
      <c r="A1187" s="13" t="n"/>
      <c r="B1187" s="5" t="n"/>
      <c r="C1187" s="5" t="n"/>
      <c r="D1187" s="23" t="n"/>
      <c r="E1187" s="18" t="n"/>
      <c r="F1187" s="5" t="n"/>
      <c r="G1187" s="5" t="n"/>
      <c r="H1187" s="6">
        <f>IF(B1187&amp;""="","",IFERROR(INDEX('الطلاب'!$B$6:$B$505,MATCH(B1187&amp;"",'الطلاب'!$A$6:$A$505,0))&amp;"","كود غير موجود"))</f>
        <v/>
      </c>
      <c r="I1187" s="6">
        <f>IF(OR(B1187&amp;""="",C1187&amp;""=""),"",IF(COUNTIFS('الطلاب'!$A$6:$A$505,B1187&amp;"",'الطلاب'!$D$6:$D$505,C1187&amp;"")=0,"الطالب غير مسجل في المجموعة",""))</f>
        <v/>
      </c>
    </row>
    <row r="1188">
      <c r="A1188" s="13" t="n"/>
      <c r="B1188" s="5" t="n"/>
      <c r="C1188" s="5" t="n"/>
      <c r="D1188" s="23" t="n"/>
      <c r="E1188" s="18" t="n"/>
      <c r="F1188" s="5" t="n"/>
      <c r="G1188" s="5" t="n"/>
      <c r="H1188" s="6">
        <f>IF(B1188&amp;""="","",IFERROR(INDEX('الطلاب'!$B$6:$B$505,MATCH(B1188&amp;"",'الطلاب'!$A$6:$A$505,0))&amp;"","كود غير موجود"))</f>
        <v/>
      </c>
      <c r="I1188" s="6">
        <f>IF(OR(B1188&amp;""="",C1188&amp;""=""),"",IF(COUNTIFS('الطلاب'!$A$6:$A$505,B1188&amp;"",'الطلاب'!$D$6:$D$505,C1188&amp;"")=0,"الطالب غير مسجل في المجموعة",""))</f>
        <v/>
      </c>
    </row>
    <row r="1189">
      <c r="A1189" s="13" t="n"/>
      <c r="B1189" s="5" t="n"/>
      <c r="C1189" s="5" t="n"/>
      <c r="D1189" s="23" t="n"/>
      <c r="E1189" s="18" t="n"/>
      <c r="F1189" s="5" t="n"/>
      <c r="G1189" s="5" t="n"/>
      <c r="H1189" s="6">
        <f>IF(B1189&amp;""="","",IFERROR(INDEX('الطلاب'!$B$6:$B$505,MATCH(B1189&amp;"",'الطلاب'!$A$6:$A$505,0))&amp;"","كود غير موجود"))</f>
        <v/>
      </c>
      <c r="I1189" s="6">
        <f>IF(OR(B1189&amp;""="",C1189&amp;""=""),"",IF(COUNTIFS('الطلاب'!$A$6:$A$505,B1189&amp;"",'الطلاب'!$D$6:$D$505,C1189&amp;"")=0,"الطالب غير مسجل في المجموعة",""))</f>
        <v/>
      </c>
    </row>
    <row r="1190">
      <c r="A1190" s="13" t="n"/>
      <c r="B1190" s="5" t="n"/>
      <c r="C1190" s="5" t="n"/>
      <c r="D1190" s="23" t="n"/>
      <c r="E1190" s="18" t="n"/>
      <c r="F1190" s="5" t="n"/>
      <c r="G1190" s="5" t="n"/>
      <c r="H1190" s="6">
        <f>IF(B1190&amp;""="","",IFERROR(INDEX('الطلاب'!$B$6:$B$505,MATCH(B1190&amp;"",'الطلاب'!$A$6:$A$505,0))&amp;"","كود غير موجود"))</f>
        <v/>
      </c>
      <c r="I1190" s="6">
        <f>IF(OR(B1190&amp;""="",C1190&amp;""=""),"",IF(COUNTIFS('الطلاب'!$A$6:$A$505,B1190&amp;"",'الطلاب'!$D$6:$D$505,C1190&amp;"")=0,"الطالب غير مسجل في المجموعة",""))</f>
        <v/>
      </c>
    </row>
    <row r="1191">
      <c r="A1191" s="13" t="n"/>
      <c r="B1191" s="5" t="n"/>
      <c r="C1191" s="5" t="n"/>
      <c r="D1191" s="23" t="n"/>
      <c r="E1191" s="18" t="n"/>
      <c r="F1191" s="5" t="n"/>
      <c r="G1191" s="5" t="n"/>
      <c r="H1191" s="6">
        <f>IF(B1191&amp;""="","",IFERROR(INDEX('الطلاب'!$B$6:$B$505,MATCH(B1191&amp;"",'الطلاب'!$A$6:$A$505,0))&amp;"","كود غير موجود"))</f>
        <v/>
      </c>
      <c r="I1191" s="6">
        <f>IF(OR(B1191&amp;""="",C1191&amp;""=""),"",IF(COUNTIFS('الطلاب'!$A$6:$A$505,B1191&amp;"",'الطلاب'!$D$6:$D$505,C1191&amp;"")=0,"الطالب غير مسجل في المجموعة",""))</f>
        <v/>
      </c>
    </row>
    <row r="1192">
      <c r="A1192" s="13" t="n"/>
      <c r="B1192" s="5" t="n"/>
      <c r="C1192" s="5" t="n"/>
      <c r="D1192" s="23" t="n"/>
      <c r="E1192" s="18" t="n"/>
      <c r="F1192" s="5" t="n"/>
      <c r="G1192" s="5" t="n"/>
      <c r="H1192" s="6">
        <f>IF(B1192&amp;""="","",IFERROR(INDEX('الطلاب'!$B$6:$B$505,MATCH(B1192&amp;"",'الطلاب'!$A$6:$A$505,0))&amp;"","كود غير موجود"))</f>
        <v/>
      </c>
      <c r="I1192" s="6">
        <f>IF(OR(B1192&amp;""="",C1192&amp;""=""),"",IF(COUNTIFS('الطلاب'!$A$6:$A$505,B1192&amp;"",'الطلاب'!$D$6:$D$505,C1192&amp;"")=0,"الطالب غير مسجل في المجموعة",""))</f>
        <v/>
      </c>
    </row>
    <row r="1193">
      <c r="A1193" s="13" t="n"/>
      <c r="B1193" s="5" t="n"/>
      <c r="C1193" s="5" t="n"/>
      <c r="D1193" s="23" t="n"/>
      <c r="E1193" s="18" t="n"/>
      <c r="F1193" s="5" t="n"/>
      <c r="G1193" s="5" t="n"/>
      <c r="H1193" s="6">
        <f>IF(B1193&amp;""="","",IFERROR(INDEX('الطلاب'!$B$6:$B$505,MATCH(B1193&amp;"",'الطلاب'!$A$6:$A$505,0))&amp;"","كود غير موجود"))</f>
        <v/>
      </c>
      <c r="I1193" s="6">
        <f>IF(OR(B1193&amp;""="",C1193&amp;""=""),"",IF(COUNTIFS('الطلاب'!$A$6:$A$505,B1193&amp;"",'الطلاب'!$D$6:$D$505,C1193&amp;"")=0,"الطالب غير مسجل في المجموعة",""))</f>
        <v/>
      </c>
    </row>
    <row r="1194">
      <c r="A1194" s="13" t="n"/>
      <c r="B1194" s="5" t="n"/>
      <c r="C1194" s="5" t="n"/>
      <c r="D1194" s="23" t="n"/>
      <c r="E1194" s="18" t="n"/>
      <c r="F1194" s="5" t="n"/>
      <c r="G1194" s="5" t="n"/>
      <c r="H1194" s="6">
        <f>IF(B1194&amp;""="","",IFERROR(INDEX('الطلاب'!$B$6:$B$505,MATCH(B1194&amp;"",'الطلاب'!$A$6:$A$505,0))&amp;"","كود غير موجود"))</f>
        <v/>
      </c>
      <c r="I1194" s="6">
        <f>IF(OR(B1194&amp;""="",C1194&amp;""=""),"",IF(COUNTIFS('الطلاب'!$A$6:$A$505,B1194&amp;"",'الطلاب'!$D$6:$D$505,C1194&amp;"")=0,"الطالب غير مسجل في المجموعة",""))</f>
        <v/>
      </c>
    </row>
    <row r="1195">
      <c r="A1195" s="13" t="n"/>
      <c r="B1195" s="5" t="n"/>
      <c r="C1195" s="5" t="n"/>
      <c r="D1195" s="23" t="n"/>
      <c r="E1195" s="18" t="n"/>
      <c r="F1195" s="5" t="n"/>
      <c r="G1195" s="5" t="n"/>
      <c r="H1195" s="6">
        <f>IF(B1195&amp;""="","",IFERROR(INDEX('الطلاب'!$B$6:$B$505,MATCH(B1195&amp;"",'الطلاب'!$A$6:$A$505,0))&amp;"","كود غير موجود"))</f>
        <v/>
      </c>
      <c r="I1195" s="6">
        <f>IF(OR(B1195&amp;""="",C1195&amp;""=""),"",IF(COUNTIFS('الطلاب'!$A$6:$A$505,B1195&amp;"",'الطلاب'!$D$6:$D$505,C1195&amp;"")=0,"الطالب غير مسجل في المجموعة",""))</f>
        <v/>
      </c>
    </row>
    <row r="1196">
      <c r="A1196" s="13" t="n"/>
      <c r="B1196" s="5" t="n"/>
      <c r="C1196" s="5" t="n"/>
      <c r="D1196" s="23" t="n"/>
      <c r="E1196" s="18" t="n"/>
      <c r="F1196" s="5" t="n"/>
      <c r="G1196" s="5" t="n"/>
      <c r="H1196" s="6">
        <f>IF(B1196&amp;""="","",IFERROR(INDEX('الطلاب'!$B$6:$B$505,MATCH(B1196&amp;"",'الطلاب'!$A$6:$A$505,0))&amp;"","كود غير موجود"))</f>
        <v/>
      </c>
      <c r="I1196" s="6">
        <f>IF(OR(B1196&amp;""="",C1196&amp;""=""),"",IF(COUNTIFS('الطلاب'!$A$6:$A$505,B1196&amp;"",'الطلاب'!$D$6:$D$505,C1196&amp;"")=0,"الطالب غير مسجل في المجموعة",""))</f>
        <v/>
      </c>
    </row>
    <row r="1197">
      <c r="A1197" s="13" t="n"/>
      <c r="B1197" s="5" t="n"/>
      <c r="C1197" s="5" t="n"/>
      <c r="D1197" s="23" t="n"/>
      <c r="E1197" s="18" t="n"/>
      <c r="F1197" s="5" t="n"/>
      <c r="G1197" s="5" t="n"/>
      <c r="H1197" s="6">
        <f>IF(B1197&amp;""="","",IFERROR(INDEX('الطلاب'!$B$6:$B$505,MATCH(B1197&amp;"",'الطلاب'!$A$6:$A$505,0))&amp;"","كود غير موجود"))</f>
        <v/>
      </c>
      <c r="I1197" s="6">
        <f>IF(OR(B1197&amp;""="",C1197&amp;""=""),"",IF(COUNTIFS('الطلاب'!$A$6:$A$505,B1197&amp;"",'الطلاب'!$D$6:$D$505,C1197&amp;"")=0,"الطالب غير مسجل في المجموعة",""))</f>
        <v/>
      </c>
    </row>
    <row r="1198">
      <c r="A1198" s="13" t="n"/>
      <c r="B1198" s="5" t="n"/>
      <c r="C1198" s="5" t="n"/>
      <c r="D1198" s="23" t="n"/>
      <c r="E1198" s="18" t="n"/>
      <c r="F1198" s="5" t="n"/>
      <c r="G1198" s="5" t="n"/>
      <c r="H1198" s="6">
        <f>IF(B1198&amp;""="","",IFERROR(INDEX('الطلاب'!$B$6:$B$505,MATCH(B1198&amp;"",'الطلاب'!$A$6:$A$505,0))&amp;"","كود غير موجود"))</f>
        <v/>
      </c>
      <c r="I1198" s="6">
        <f>IF(OR(B1198&amp;""="",C1198&amp;""=""),"",IF(COUNTIFS('الطلاب'!$A$6:$A$505,B1198&amp;"",'الطلاب'!$D$6:$D$505,C1198&amp;"")=0,"الطالب غير مسجل في المجموعة",""))</f>
        <v/>
      </c>
    </row>
    <row r="1199">
      <c r="A1199" s="13" t="n"/>
      <c r="B1199" s="5" t="n"/>
      <c r="C1199" s="5" t="n"/>
      <c r="D1199" s="23" t="n"/>
      <c r="E1199" s="18" t="n"/>
      <c r="F1199" s="5" t="n"/>
      <c r="G1199" s="5" t="n"/>
      <c r="H1199" s="6">
        <f>IF(B1199&amp;""="","",IFERROR(INDEX('الطلاب'!$B$6:$B$505,MATCH(B1199&amp;"",'الطلاب'!$A$6:$A$505,0))&amp;"","كود غير موجود"))</f>
        <v/>
      </c>
      <c r="I1199" s="6">
        <f>IF(OR(B1199&amp;""="",C1199&amp;""=""),"",IF(COUNTIFS('الطلاب'!$A$6:$A$505,B1199&amp;"",'الطلاب'!$D$6:$D$505,C1199&amp;"")=0,"الطالب غير مسجل في المجموعة",""))</f>
        <v/>
      </c>
    </row>
    <row r="1200">
      <c r="A1200" s="13" t="n"/>
      <c r="B1200" s="5" t="n"/>
      <c r="C1200" s="5" t="n"/>
      <c r="D1200" s="23" t="n"/>
      <c r="E1200" s="18" t="n"/>
      <c r="F1200" s="5" t="n"/>
      <c r="G1200" s="5" t="n"/>
      <c r="H1200" s="6">
        <f>IF(B1200&amp;""="","",IFERROR(INDEX('الطلاب'!$B$6:$B$505,MATCH(B1200&amp;"",'الطلاب'!$A$6:$A$505,0))&amp;"","كود غير موجود"))</f>
        <v/>
      </c>
      <c r="I1200" s="6">
        <f>IF(OR(B1200&amp;""="",C1200&amp;""=""),"",IF(COUNTIFS('الطلاب'!$A$6:$A$505,B1200&amp;"",'الطلاب'!$D$6:$D$505,C1200&amp;"")=0,"الطالب غير مسجل في المجموعة",""))</f>
        <v/>
      </c>
    </row>
    <row r="1201">
      <c r="A1201" s="13" t="n"/>
      <c r="B1201" s="5" t="n"/>
      <c r="C1201" s="5" t="n"/>
      <c r="D1201" s="23" t="n"/>
      <c r="E1201" s="18" t="n"/>
      <c r="F1201" s="5" t="n"/>
      <c r="G1201" s="5" t="n"/>
      <c r="H1201" s="6">
        <f>IF(B1201&amp;""="","",IFERROR(INDEX('الطلاب'!$B$6:$B$505,MATCH(B1201&amp;"",'الطلاب'!$A$6:$A$505,0))&amp;"","كود غير موجود"))</f>
        <v/>
      </c>
      <c r="I1201" s="6">
        <f>IF(OR(B1201&amp;""="",C1201&amp;""=""),"",IF(COUNTIFS('الطلاب'!$A$6:$A$505,B1201&amp;"",'الطلاب'!$D$6:$D$505,C1201&amp;"")=0,"الطالب غير مسجل في المجموعة",""))</f>
        <v/>
      </c>
    </row>
    <row r="1202">
      <c r="A1202" s="13" t="n"/>
      <c r="B1202" s="5" t="n"/>
      <c r="C1202" s="5" t="n"/>
      <c r="D1202" s="23" t="n"/>
      <c r="E1202" s="18" t="n"/>
      <c r="F1202" s="5" t="n"/>
      <c r="G1202" s="5" t="n"/>
      <c r="H1202" s="6">
        <f>IF(B1202&amp;""="","",IFERROR(INDEX('الطلاب'!$B$6:$B$505,MATCH(B1202&amp;"",'الطلاب'!$A$6:$A$505,0))&amp;"","كود غير موجود"))</f>
        <v/>
      </c>
      <c r="I1202" s="6">
        <f>IF(OR(B1202&amp;""="",C1202&amp;""=""),"",IF(COUNTIFS('الطلاب'!$A$6:$A$505,B1202&amp;"",'الطلاب'!$D$6:$D$505,C1202&amp;"")=0,"الطالب غير مسجل في المجموعة",""))</f>
        <v/>
      </c>
    </row>
    <row r="1203">
      <c r="A1203" s="13" t="n"/>
      <c r="B1203" s="5" t="n"/>
      <c r="C1203" s="5" t="n"/>
      <c r="D1203" s="23" t="n"/>
      <c r="E1203" s="18" t="n"/>
      <c r="F1203" s="5" t="n"/>
      <c r="G1203" s="5" t="n"/>
      <c r="H1203" s="6">
        <f>IF(B1203&amp;""="","",IFERROR(INDEX('الطلاب'!$B$6:$B$505,MATCH(B1203&amp;"",'الطلاب'!$A$6:$A$505,0))&amp;"","كود غير موجود"))</f>
        <v/>
      </c>
      <c r="I1203" s="6">
        <f>IF(OR(B1203&amp;""="",C1203&amp;""=""),"",IF(COUNTIFS('الطلاب'!$A$6:$A$505,B1203&amp;"",'الطلاب'!$D$6:$D$505,C1203&amp;"")=0,"الطالب غير مسجل في المجموعة",""))</f>
        <v/>
      </c>
    </row>
    <row r="1204">
      <c r="A1204" s="13" t="n"/>
      <c r="B1204" s="5" t="n"/>
      <c r="C1204" s="5" t="n"/>
      <c r="D1204" s="23" t="n"/>
      <c r="E1204" s="18" t="n"/>
      <c r="F1204" s="5" t="n"/>
      <c r="G1204" s="5" t="n"/>
      <c r="H1204" s="6">
        <f>IF(B1204&amp;""="","",IFERROR(INDEX('الطلاب'!$B$6:$B$505,MATCH(B1204&amp;"",'الطلاب'!$A$6:$A$505,0))&amp;"","كود غير موجود"))</f>
        <v/>
      </c>
      <c r="I1204" s="6">
        <f>IF(OR(B1204&amp;""="",C1204&amp;""=""),"",IF(COUNTIFS('الطلاب'!$A$6:$A$505,B1204&amp;"",'الطلاب'!$D$6:$D$505,C1204&amp;"")=0,"الطالب غير مسجل في المجموعة",""))</f>
        <v/>
      </c>
    </row>
    <row r="1205">
      <c r="A1205" s="13" t="n"/>
      <c r="B1205" s="5" t="n"/>
      <c r="C1205" s="5" t="n"/>
      <c r="D1205" s="23" t="n"/>
      <c r="E1205" s="18" t="n"/>
      <c r="F1205" s="5" t="n"/>
      <c r="G1205" s="5" t="n"/>
      <c r="H1205" s="6">
        <f>IF(B1205&amp;""="","",IFERROR(INDEX('الطلاب'!$B$6:$B$505,MATCH(B1205&amp;"",'الطلاب'!$A$6:$A$505,0))&amp;"","كود غير موجود"))</f>
        <v/>
      </c>
      <c r="I1205" s="6">
        <f>IF(OR(B1205&amp;""="",C1205&amp;""=""),"",IF(COUNTIFS('الطلاب'!$A$6:$A$505,B1205&amp;"",'الطلاب'!$D$6:$D$505,C1205&amp;"")=0,"الطالب غير مسجل في المجموعة",""))</f>
        <v/>
      </c>
    </row>
    <row r="1206">
      <c r="A1206" s="13" t="n"/>
      <c r="B1206" s="5" t="n"/>
      <c r="C1206" s="5" t="n"/>
      <c r="D1206" s="23" t="n"/>
      <c r="E1206" s="18" t="n"/>
      <c r="F1206" s="5" t="n"/>
      <c r="G1206" s="5" t="n"/>
      <c r="H1206" s="6">
        <f>IF(B1206&amp;""="","",IFERROR(INDEX('الطلاب'!$B$6:$B$505,MATCH(B1206&amp;"",'الطلاب'!$A$6:$A$505,0))&amp;"","كود غير موجود"))</f>
        <v/>
      </c>
      <c r="I1206" s="6">
        <f>IF(OR(B1206&amp;""="",C1206&amp;""=""),"",IF(COUNTIFS('الطلاب'!$A$6:$A$505,B1206&amp;"",'الطلاب'!$D$6:$D$505,C1206&amp;"")=0,"الطالب غير مسجل في المجموعة",""))</f>
        <v/>
      </c>
    </row>
    <row r="1207">
      <c r="A1207" s="13" t="n"/>
      <c r="B1207" s="5" t="n"/>
      <c r="C1207" s="5" t="n"/>
      <c r="D1207" s="23" t="n"/>
      <c r="E1207" s="18" t="n"/>
      <c r="F1207" s="5" t="n"/>
      <c r="G1207" s="5" t="n"/>
      <c r="H1207" s="6">
        <f>IF(B1207&amp;""="","",IFERROR(INDEX('الطلاب'!$B$6:$B$505,MATCH(B1207&amp;"",'الطلاب'!$A$6:$A$505,0))&amp;"","كود غير موجود"))</f>
        <v/>
      </c>
      <c r="I1207" s="6">
        <f>IF(OR(B1207&amp;""="",C1207&amp;""=""),"",IF(COUNTIFS('الطلاب'!$A$6:$A$505,B1207&amp;"",'الطلاب'!$D$6:$D$505,C1207&amp;"")=0,"الطالب غير مسجل في المجموعة",""))</f>
        <v/>
      </c>
    </row>
    <row r="1208">
      <c r="A1208" s="13" t="n"/>
      <c r="B1208" s="5" t="n"/>
      <c r="C1208" s="5" t="n"/>
      <c r="D1208" s="23" t="n"/>
      <c r="E1208" s="18" t="n"/>
      <c r="F1208" s="5" t="n"/>
      <c r="G1208" s="5" t="n"/>
      <c r="H1208" s="6">
        <f>IF(B1208&amp;""="","",IFERROR(INDEX('الطلاب'!$B$6:$B$505,MATCH(B1208&amp;"",'الطلاب'!$A$6:$A$505,0))&amp;"","كود غير موجود"))</f>
        <v/>
      </c>
      <c r="I1208" s="6">
        <f>IF(OR(B1208&amp;""="",C1208&amp;""=""),"",IF(COUNTIFS('الطلاب'!$A$6:$A$505,B1208&amp;"",'الطلاب'!$D$6:$D$505,C1208&amp;"")=0,"الطالب غير مسجل في المجموعة",""))</f>
        <v/>
      </c>
    </row>
    <row r="1209">
      <c r="A1209" s="13" t="n"/>
      <c r="B1209" s="5" t="n"/>
      <c r="C1209" s="5" t="n"/>
      <c r="D1209" s="23" t="n"/>
      <c r="E1209" s="18" t="n"/>
      <c r="F1209" s="5" t="n"/>
      <c r="G1209" s="5" t="n"/>
      <c r="H1209" s="6">
        <f>IF(B1209&amp;""="","",IFERROR(INDEX('الطلاب'!$B$6:$B$505,MATCH(B1209&amp;"",'الطلاب'!$A$6:$A$505,0))&amp;"","كود غير موجود"))</f>
        <v/>
      </c>
      <c r="I1209" s="6">
        <f>IF(OR(B1209&amp;""="",C1209&amp;""=""),"",IF(COUNTIFS('الطلاب'!$A$6:$A$505,B1209&amp;"",'الطلاب'!$D$6:$D$505,C1209&amp;"")=0,"الطالب غير مسجل في المجموعة",""))</f>
        <v/>
      </c>
    </row>
    <row r="1210">
      <c r="A1210" s="13" t="n"/>
      <c r="B1210" s="5" t="n"/>
      <c r="C1210" s="5" t="n"/>
      <c r="D1210" s="23" t="n"/>
      <c r="E1210" s="18" t="n"/>
      <c r="F1210" s="5" t="n"/>
      <c r="G1210" s="5" t="n"/>
      <c r="H1210" s="6">
        <f>IF(B1210&amp;""="","",IFERROR(INDEX('الطلاب'!$B$6:$B$505,MATCH(B1210&amp;"",'الطلاب'!$A$6:$A$505,0))&amp;"","كود غير موجود"))</f>
        <v/>
      </c>
      <c r="I1210" s="6">
        <f>IF(OR(B1210&amp;""="",C1210&amp;""=""),"",IF(COUNTIFS('الطلاب'!$A$6:$A$505,B1210&amp;"",'الطلاب'!$D$6:$D$505,C1210&amp;"")=0,"الطالب غير مسجل في المجموعة",""))</f>
        <v/>
      </c>
    </row>
    <row r="1211">
      <c r="A1211" s="13" t="n"/>
      <c r="B1211" s="5" t="n"/>
      <c r="C1211" s="5" t="n"/>
      <c r="D1211" s="23" t="n"/>
      <c r="E1211" s="18" t="n"/>
      <c r="F1211" s="5" t="n"/>
      <c r="G1211" s="5" t="n"/>
      <c r="H1211" s="6">
        <f>IF(B1211&amp;""="","",IFERROR(INDEX('الطلاب'!$B$6:$B$505,MATCH(B1211&amp;"",'الطلاب'!$A$6:$A$505,0))&amp;"","كود غير موجود"))</f>
        <v/>
      </c>
      <c r="I1211" s="6">
        <f>IF(OR(B1211&amp;""="",C1211&amp;""=""),"",IF(COUNTIFS('الطلاب'!$A$6:$A$505,B1211&amp;"",'الطلاب'!$D$6:$D$505,C1211&amp;"")=0,"الطالب غير مسجل في المجموعة",""))</f>
        <v/>
      </c>
    </row>
    <row r="1212">
      <c r="A1212" s="13" t="n"/>
      <c r="B1212" s="5" t="n"/>
      <c r="C1212" s="5" t="n"/>
      <c r="D1212" s="23" t="n"/>
      <c r="E1212" s="18" t="n"/>
      <c r="F1212" s="5" t="n"/>
      <c r="G1212" s="5" t="n"/>
      <c r="H1212" s="6">
        <f>IF(B1212&amp;""="","",IFERROR(INDEX('الطلاب'!$B$6:$B$505,MATCH(B1212&amp;"",'الطلاب'!$A$6:$A$505,0))&amp;"","كود غير موجود"))</f>
        <v/>
      </c>
      <c r="I1212" s="6">
        <f>IF(OR(B1212&amp;""="",C1212&amp;""=""),"",IF(COUNTIFS('الطلاب'!$A$6:$A$505,B1212&amp;"",'الطلاب'!$D$6:$D$505,C1212&amp;"")=0,"الطالب غير مسجل في المجموعة",""))</f>
        <v/>
      </c>
    </row>
    <row r="1213">
      <c r="A1213" s="13" t="n"/>
      <c r="B1213" s="5" t="n"/>
      <c r="C1213" s="5" t="n"/>
      <c r="D1213" s="23" t="n"/>
      <c r="E1213" s="18" t="n"/>
      <c r="F1213" s="5" t="n"/>
      <c r="G1213" s="5" t="n"/>
      <c r="H1213" s="6">
        <f>IF(B1213&amp;""="","",IFERROR(INDEX('الطلاب'!$B$6:$B$505,MATCH(B1213&amp;"",'الطلاب'!$A$6:$A$505,0))&amp;"","كود غير موجود"))</f>
        <v/>
      </c>
      <c r="I1213" s="6">
        <f>IF(OR(B1213&amp;""="",C1213&amp;""=""),"",IF(COUNTIFS('الطلاب'!$A$6:$A$505,B1213&amp;"",'الطلاب'!$D$6:$D$505,C1213&amp;"")=0,"الطالب غير مسجل في المجموعة",""))</f>
        <v/>
      </c>
    </row>
    <row r="1214">
      <c r="A1214" s="13" t="n"/>
      <c r="B1214" s="5" t="n"/>
      <c r="C1214" s="5" t="n"/>
      <c r="D1214" s="23" t="n"/>
      <c r="E1214" s="18" t="n"/>
      <c r="F1214" s="5" t="n"/>
      <c r="G1214" s="5" t="n"/>
      <c r="H1214" s="6">
        <f>IF(B1214&amp;""="","",IFERROR(INDEX('الطلاب'!$B$6:$B$505,MATCH(B1214&amp;"",'الطلاب'!$A$6:$A$505,0))&amp;"","كود غير موجود"))</f>
        <v/>
      </c>
      <c r="I1214" s="6">
        <f>IF(OR(B1214&amp;""="",C1214&amp;""=""),"",IF(COUNTIFS('الطلاب'!$A$6:$A$505,B1214&amp;"",'الطلاب'!$D$6:$D$505,C1214&amp;"")=0,"الطالب غير مسجل في المجموعة",""))</f>
        <v/>
      </c>
    </row>
    <row r="1215">
      <c r="A1215" s="13" t="n"/>
      <c r="B1215" s="5" t="n"/>
      <c r="C1215" s="5" t="n"/>
      <c r="D1215" s="23" t="n"/>
      <c r="E1215" s="18" t="n"/>
      <c r="F1215" s="5" t="n"/>
      <c r="G1215" s="5" t="n"/>
      <c r="H1215" s="6">
        <f>IF(B1215&amp;""="","",IFERROR(INDEX('الطلاب'!$B$6:$B$505,MATCH(B1215&amp;"",'الطلاب'!$A$6:$A$505,0))&amp;"","كود غير موجود"))</f>
        <v/>
      </c>
      <c r="I1215" s="6">
        <f>IF(OR(B1215&amp;""="",C1215&amp;""=""),"",IF(COUNTIFS('الطلاب'!$A$6:$A$505,B1215&amp;"",'الطلاب'!$D$6:$D$505,C1215&amp;"")=0,"الطالب غير مسجل في المجموعة",""))</f>
        <v/>
      </c>
    </row>
    <row r="1216">
      <c r="A1216" s="13" t="n"/>
      <c r="B1216" s="5" t="n"/>
      <c r="C1216" s="5" t="n"/>
      <c r="D1216" s="23" t="n"/>
      <c r="E1216" s="18" t="n"/>
      <c r="F1216" s="5" t="n"/>
      <c r="G1216" s="5" t="n"/>
      <c r="H1216" s="6">
        <f>IF(B1216&amp;""="","",IFERROR(INDEX('الطلاب'!$B$6:$B$505,MATCH(B1216&amp;"",'الطلاب'!$A$6:$A$505,0))&amp;"","كود غير موجود"))</f>
        <v/>
      </c>
      <c r="I1216" s="6">
        <f>IF(OR(B1216&amp;""="",C1216&amp;""=""),"",IF(COUNTIFS('الطلاب'!$A$6:$A$505,B1216&amp;"",'الطلاب'!$D$6:$D$505,C1216&amp;"")=0,"الطالب غير مسجل في المجموعة",""))</f>
        <v/>
      </c>
    </row>
    <row r="1217">
      <c r="A1217" s="13" t="n"/>
      <c r="B1217" s="5" t="n"/>
      <c r="C1217" s="5" t="n"/>
      <c r="D1217" s="23" t="n"/>
      <c r="E1217" s="18" t="n"/>
      <c r="F1217" s="5" t="n"/>
      <c r="G1217" s="5" t="n"/>
      <c r="H1217" s="6">
        <f>IF(B1217&amp;""="","",IFERROR(INDEX('الطلاب'!$B$6:$B$505,MATCH(B1217&amp;"",'الطلاب'!$A$6:$A$505,0))&amp;"","كود غير موجود"))</f>
        <v/>
      </c>
      <c r="I1217" s="6">
        <f>IF(OR(B1217&amp;""="",C1217&amp;""=""),"",IF(COUNTIFS('الطلاب'!$A$6:$A$505,B1217&amp;"",'الطلاب'!$D$6:$D$505,C1217&amp;"")=0,"الطالب غير مسجل في المجموعة",""))</f>
        <v/>
      </c>
    </row>
    <row r="1218">
      <c r="A1218" s="13" t="n"/>
      <c r="B1218" s="5" t="n"/>
      <c r="C1218" s="5" t="n"/>
      <c r="D1218" s="23" t="n"/>
      <c r="E1218" s="18" t="n"/>
      <c r="F1218" s="5" t="n"/>
      <c r="G1218" s="5" t="n"/>
      <c r="H1218" s="6">
        <f>IF(B1218&amp;""="","",IFERROR(INDEX('الطلاب'!$B$6:$B$505,MATCH(B1218&amp;"",'الطلاب'!$A$6:$A$505,0))&amp;"","كود غير موجود"))</f>
        <v/>
      </c>
      <c r="I1218" s="6">
        <f>IF(OR(B1218&amp;""="",C1218&amp;""=""),"",IF(COUNTIFS('الطلاب'!$A$6:$A$505,B1218&amp;"",'الطلاب'!$D$6:$D$505,C1218&amp;"")=0,"الطالب غير مسجل في المجموعة",""))</f>
        <v/>
      </c>
    </row>
    <row r="1219">
      <c r="A1219" s="13" t="n"/>
      <c r="B1219" s="5" t="n"/>
      <c r="C1219" s="5" t="n"/>
      <c r="D1219" s="23" t="n"/>
      <c r="E1219" s="18" t="n"/>
      <c r="F1219" s="5" t="n"/>
      <c r="G1219" s="5" t="n"/>
      <c r="H1219" s="6">
        <f>IF(B1219&amp;""="","",IFERROR(INDEX('الطلاب'!$B$6:$B$505,MATCH(B1219&amp;"",'الطلاب'!$A$6:$A$505,0))&amp;"","كود غير موجود"))</f>
        <v/>
      </c>
      <c r="I1219" s="6">
        <f>IF(OR(B1219&amp;""="",C1219&amp;""=""),"",IF(COUNTIFS('الطلاب'!$A$6:$A$505,B1219&amp;"",'الطلاب'!$D$6:$D$505,C1219&amp;"")=0,"الطالب غير مسجل في المجموعة",""))</f>
        <v/>
      </c>
    </row>
    <row r="1220">
      <c r="A1220" s="13" t="n"/>
      <c r="B1220" s="5" t="n"/>
      <c r="C1220" s="5" t="n"/>
      <c r="D1220" s="23" t="n"/>
      <c r="E1220" s="18" t="n"/>
      <c r="F1220" s="5" t="n"/>
      <c r="G1220" s="5" t="n"/>
      <c r="H1220" s="6">
        <f>IF(B1220&amp;""="","",IFERROR(INDEX('الطلاب'!$B$6:$B$505,MATCH(B1220&amp;"",'الطلاب'!$A$6:$A$505,0))&amp;"","كود غير موجود"))</f>
        <v/>
      </c>
      <c r="I1220" s="6">
        <f>IF(OR(B1220&amp;""="",C1220&amp;""=""),"",IF(COUNTIFS('الطلاب'!$A$6:$A$505,B1220&amp;"",'الطلاب'!$D$6:$D$505,C1220&amp;"")=0,"الطالب غير مسجل في المجموعة",""))</f>
        <v/>
      </c>
    </row>
    <row r="1221">
      <c r="A1221" s="13" t="n"/>
      <c r="B1221" s="5" t="n"/>
      <c r="C1221" s="5" t="n"/>
      <c r="D1221" s="23" t="n"/>
      <c r="E1221" s="18" t="n"/>
      <c r="F1221" s="5" t="n"/>
      <c r="G1221" s="5" t="n"/>
      <c r="H1221" s="6">
        <f>IF(B1221&amp;""="","",IFERROR(INDEX('الطلاب'!$B$6:$B$505,MATCH(B1221&amp;"",'الطلاب'!$A$6:$A$505,0))&amp;"","كود غير موجود"))</f>
        <v/>
      </c>
      <c r="I1221" s="6">
        <f>IF(OR(B1221&amp;""="",C1221&amp;""=""),"",IF(COUNTIFS('الطلاب'!$A$6:$A$505,B1221&amp;"",'الطلاب'!$D$6:$D$505,C1221&amp;"")=0,"الطالب غير مسجل في المجموعة",""))</f>
        <v/>
      </c>
    </row>
    <row r="1222">
      <c r="A1222" s="13" t="n"/>
      <c r="B1222" s="5" t="n"/>
      <c r="C1222" s="5" t="n"/>
      <c r="D1222" s="23" t="n"/>
      <c r="E1222" s="18" t="n"/>
      <c r="F1222" s="5" t="n"/>
      <c r="G1222" s="5" t="n"/>
      <c r="H1222" s="6">
        <f>IF(B1222&amp;""="","",IFERROR(INDEX('الطلاب'!$B$6:$B$505,MATCH(B1222&amp;"",'الطلاب'!$A$6:$A$505,0))&amp;"","كود غير موجود"))</f>
        <v/>
      </c>
      <c r="I1222" s="6">
        <f>IF(OR(B1222&amp;""="",C1222&amp;""=""),"",IF(COUNTIFS('الطلاب'!$A$6:$A$505,B1222&amp;"",'الطلاب'!$D$6:$D$505,C1222&amp;"")=0,"الطالب غير مسجل في المجموعة",""))</f>
        <v/>
      </c>
    </row>
    <row r="1223">
      <c r="A1223" s="13" t="n"/>
      <c r="B1223" s="5" t="n"/>
      <c r="C1223" s="5" t="n"/>
      <c r="D1223" s="23" t="n"/>
      <c r="E1223" s="18" t="n"/>
      <c r="F1223" s="5" t="n"/>
      <c r="G1223" s="5" t="n"/>
      <c r="H1223" s="6">
        <f>IF(B1223&amp;""="","",IFERROR(INDEX('الطلاب'!$B$6:$B$505,MATCH(B1223&amp;"",'الطلاب'!$A$6:$A$505,0))&amp;"","كود غير موجود"))</f>
        <v/>
      </c>
      <c r="I1223" s="6">
        <f>IF(OR(B1223&amp;""="",C1223&amp;""=""),"",IF(COUNTIFS('الطلاب'!$A$6:$A$505,B1223&amp;"",'الطلاب'!$D$6:$D$505,C1223&amp;"")=0,"الطالب غير مسجل في المجموعة",""))</f>
        <v/>
      </c>
    </row>
    <row r="1224">
      <c r="A1224" s="13" t="n"/>
      <c r="B1224" s="5" t="n"/>
      <c r="C1224" s="5" t="n"/>
      <c r="D1224" s="23" t="n"/>
      <c r="E1224" s="18" t="n"/>
      <c r="F1224" s="5" t="n"/>
      <c r="G1224" s="5" t="n"/>
      <c r="H1224" s="6">
        <f>IF(B1224&amp;""="","",IFERROR(INDEX('الطلاب'!$B$6:$B$505,MATCH(B1224&amp;"",'الطلاب'!$A$6:$A$505,0))&amp;"","كود غير موجود"))</f>
        <v/>
      </c>
      <c r="I1224" s="6">
        <f>IF(OR(B1224&amp;""="",C1224&amp;""=""),"",IF(COUNTIFS('الطلاب'!$A$6:$A$505,B1224&amp;"",'الطلاب'!$D$6:$D$505,C1224&amp;"")=0,"الطالب غير مسجل في المجموعة",""))</f>
        <v/>
      </c>
    </row>
    <row r="1225">
      <c r="A1225" s="13" t="n"/>
      <c r="B1225" s="5" t="n"/>
      <c r="C1225" s="5" t="n"/>
      <c r="D1225" s="23" t="n"/>
      <c r="E1225" s="18" t="n"/>
      <c r="F1225" s="5" t="n"/>
      <c r="G1225" s="5" t="n"/>
      <c r="H1225" s="6">
        <f>IF(B1225&amp;""="","",IFERROR(INDEX('الطلاب'!$B$6:$B$505,MATCH(B1225&amp;"",'الطلاب'!$A$6:$A$505,0))&amp;"","كود غير موجود"))</f>
        <v/>
      </c>
      <c r="I1225" s="6">
        <f>IF(OR(B1225&amp;""="",C1225&amp;""=""),"",IF(COUNTIFS('الطلاب'!$A$6:$A$505,B1225&amp;"",'الطلاب'!$D$6:$D$505,C1225&amp;"")=0,"الطالب غير مسجل في المجموعة",""))</f>
        <v/>
      </c>
    </row>
    <row r="1226">
      <c r="A1226" s="13" t="n"/>
      <c r="B1226" s="5" t="n"/>
      <c r="C1226" s="5" t="n"/>
      <c r="D1226" s="23" t="n"/>
      <c r="E1226" s="18" t="n"/>
      <c r="F1226" s="5" t="n"/>
      <c r="G1226" s="5" t="n"/>
      <c r="H1226" s="6">
        <f>IF(B1226&amp;""="","",IFERROR(INDEX('الطلاب'!$B$6:$B$505,MATCH(B1226&amp;"",'الطلاب'!$A$6:$A$505,0))&amp;"","كود غير موجود"))</f>
        <v/>
      </c>
      <c r="I1226" s="6">
        <f>IF(OR(B1226&amp;""="",C1226&amp;""=""),"",IF(COUNTIFS('الطلاب'!$A$6:$A$505,B1226&amp;"",'الطلاب'!$D$6:$D$505,C1226&amp;"")=0,"الطالب غير مسجل في المجموعة",""))</f>
        <v/>
      </c>
    </row>
    <row r="1227">
      <c r="A1227" s="13" t="n"/>
      <c r="B1227" s="5" t="n"/>
      <c r="C1227" s="5" t="n"/>
      <c r="D1227" s="23" t="n"/>
      <c r="E1227" s="18" t="n"/>
      <c r="F1227" s="5" t="n"/>
      <c r="G1227" s="5" t="n"/>
      <c r="H1227" s="6">
        <f>IF(B1227&amp;""="","",IFERROR(INDEX('الطلاب'!$B$6:$B$505,MATCH(B1227&amp;"",'الطلاب'!$A$6:$A$505,0))&amp;"","كود غير موجود"))</f>
        <v/>
      </c>
      <c r="I1227" s="6">
        <f>IF(OR(B1227&amp;""="",C1227&amp;""=""),"",IF(COUNTIFS('الطلاب'!$A$6:$A$505,B1227&amp;"",'الطلاب'!$D$6:$D$505,C1227&amp;"")=0,"الطالب غير مسجل في المجموعة",""))</f>
        <v/>
      </c>
    </row>
    <row r="1228">
      <c r="A1228" s="13" t="n"/>
      <c r="B1228" s="5" t="n"/>
      <c r="C1228" s="5" t="n"/>
      <c r="D1228" s="23" t="n"/>
      <c r="E1228" s="18" t="n"/>
      <c r="F1228" s="5" t="n"/>
      <c r="G1228" s="5" t="n"/>
      <c r="H1228" s="6">
        <f>IF(B1228&amp;""="","",IFERROR(INDEX('الطلاب'!$B$6:$B$505,MATCH(B1228&amp;"",'الطلاب'!$A$6:$A$505,0))&amp;"","كود غير موجود"))</f>
        <v/>
      </c>
      <c r="I1228" s="6">
        <f>IF(OR(B1228&amp;""="",C1228&amp;""=""),"",IF(COUNTIFS('الطلاب'!$A$6:$A$505,B1228&amp;"",'الطلاب'!$D$6:$D$505,C1228&amp;"")=0,"الطالب غير مسجل في المجموعة",""))</f>
        <v/>
      </c>
    </row>
    <row r="1229">
      <c r="A1229" s="13" t="n"/>
      <c r="B1229" s="5" t="n"/>
      <c r="C1229" s="5" t="n"/>
      <c r="D1229" s="23" t="n"/>
      <c r="E1229" s="18" t="n"/>
      <c r="F1229" s="5" t="n"/>
      <c r="G1229" s="5" t="n"/>
      <c r="H1229" s="6">
        <f>IF(B1229&amp;""="","",IFERROR(INDEX('الطلاب'!$B$6:$B$505,MATCH(B1229&amp;"",'الطلاب'!$A$6:$A$505,0))&amp;"","كود غير موجود"))</f>
        <v/>
      </c>
      <c r="I1229" s="6">
        <f>IF(OR(B1229&amp;""="",C1229&amp;""=""),"",IF(COUNTIFS('الطلاب'!$A$6:$A$505,B1229&amp;"",'الطلاب'!$D$6:$D$505,C1229&amp;"")=0,"الطالب غير مسجل في المجموعة",""))</f>
        <v/>
      </c>
    </row>
    <row r="1230">
      <c r="A1230" s="13" t="n"/>
      <c r="B1230" s="5" t="n"/>
      <c r="C1230" s="5" t="n"/>
      <c r="D1230" s="23" t="n"/>
      <c r="E1230" s="18" t="n"/>
      <c r="F1230" s="5" t="n"/>
      <c r="G1230" s="5" t="n"/>
      <c r="H1230" s="6">
        <f>IF(B1230&amp;""="","",IFERROR(INDEX('الطلاب'!$B$6:$B$505,MATCH(B1230&amp;"",'الطلاب'!$A$6:$A$505,0))&amp;"","كود غير موجود"))</f>
        <v/>
      </c>
      <c r="I1230" s="6">
        <f>IF(OR(B1230&amp;""="",C1230&amp;""=""),"",IF(COUNTIFS('الطلاب'!$A$6:$A$505,B1230&amp;"",'الطلاب'!$D$6:$D$505,C1230&amp;"")=0,"الطالب غير مسجل في المجموعة",""))</f>
        <v/>
      </c>
    </row>
    <row r="1231">
      <c r="A1231" s="13" t="n"/>
      <c r="B1231" s="5" t="n"/>
      <c r="C1231" s="5" t="n"/>
      <c r="D1231" s="23" t="n"/>
      <c r="E1231" s="18" t="n"/>
      <c r="F1231" s="5" t="n"/>
      <c r="G1231" s="5" t="n"/>
      <c r="H1231" s="6">
        <f>IF(B1231&amp;""="","",IFERROR(INDEX('الطلاب'!$B$6:$B$505,MATCH(B1231&amp;"",'الطلاب'!$A$6:$A$505,0))&amp;"","كود غير موجود"))</f>
        <v/>
      </c>
      <c r="I1231" s="6">
        <f>IF(OR(B1231&amp;""="",C1231&amp;""=""),"",IF(COUNTIFS('الطلاب'!$A$6:$A$505,B1231&amp;"",'الطلاب'!$D$6:$D$505,C1231&amp;"")=0,"الطالب غير مسجل في المجموعة",""))</f>
        <v/>
      </c>
    </row>
    <row r="1232">
      <c r="A1232" s="13" t="n"/>
      <c r="B1232" s="5" t="n"/>
      <c r="C1232" s="5" t="n"/>
      <c r="D1232" s="23" t="n"/>
      <c r="E1232" s="18" t="n"/>
      <c r="F1232" s="5" t="n"/>
      <c r="G1232" s="5" t="n"/>
      <c r="H1232" s="6">
        <f>IF(B1232&amp;""="","",IFERROR(INDEX('الطلاب'!$B$6:$B$505,MATCH(B1232&amp;"",'الطلاب'!$A$6:$A$505,0))&amp;"","كود غير موجود"))</f>
        <v/>
      </c>
      <c r="I1232" s="6">
        <f>IF(OR(B1232&amp;""="",C1232&amp;""=""),"",IF(COUNTIFS('الطلاب'!$A$6:$A$505,B1232&amp;"",'الطلاب'!$D$6:$D$505,C1232&amp;"")=0,"الطالب غير مسجل في المجموعة",""))</f>
        <v/>
      </c>
    </row>
    <row r="1233">
      <c r="A1233" s="13" t="n"/>
      <c r="B1233" s="5" t="n"/>
      <c r="C1233" s="5" t="n"/>
      <c r="D1233" s="23" t="n"/>
      <c r="E1233" s="18" t="n"/>
      <c r="F1233" s="5" t="n"/>
      <c r="G1233" s="5" t="n"/>
      <c r="H1233" s="6">
        <f>IF(B1233&amp;""="","",IFERROR(INDEX('الطلاب'!$B$6:$B$505,MATCH(B1233&amp;"",'الطلاب'!$A$6:$A$505,0))&amp;"","كود غير موجود"))</f>
        <v/>
      </c>
      <c r="I1233" s="6">
        <f>IF(OR(B1233&amp;""="",C1233&amp;""=""),"",IF(COUNTIFS('الطلاب'!$A$6:$A$505,B1233&amp;"",'الطلاب'!$D$6:$D$505,C1233&amp;"")=0,"الطالب غير مسجل في المجموعة",""))</f>
        <v/>
      </c>
    </row>
    <row r="1234">
      <c r="A1234" s="13" t="n"/>
      <c r="B1234" s="5" t="n"/>
      <c r="C1234" s="5" t="n"/>
      <c r="D1234" s="23" t="n"/>
      <c r="E1234" s="18" t="n"/>
      <c r="F1234" s="5" t="n"/>
      <c r="G1234" s="5" t="n"/>
      <c r="H1234" s="6">
        <f>IF(B1234&amp;""="","",IFERROR(INDEX('الطلاب'!$B$6:$B$505,MATCH(B1234&amp;"",'الطلاب'!$A$6:$A$505,0))&amp;"","كود غير موجود"))</f>
        <v/>
      </c>
      <c r="I1234" s="6">
        <f>IF(OR(B1234&amp;""="",C1234&amp;""=""),"",IF(COUNTIFS('الطلاب'!$A$6:$A$505,B1234&amp;"",'الطلاب'!$D$6:$D$505,C1234&amp;"")=0,"الطالب غير مسجل في المجموعة",""))</f>
        <v/>
      </c>
    </row>
    <row r="1235">
      <c r="A1235" s="13" t="n"/>
      <c r="B1235" s="5" t="n"/>
      <c r="C1235" s="5" t="n"/>
      <c r="D1235" s="23" t="n"/>
      <c r="E1235" s="18" t="n"/>
      <c r="F1235" s="5" t="n"/>
      <c r="G1235" s="5" t="n"/>
      <c r="H1235" s="6">
        <f>IF(B1235&amp;""="","",IFERROR(INDEX('الطلاب'!$B$6:$B$505,MATCH(B1235&amp;"",'الطلاب'!$A$6:$A$505,0))&amp;"","كود غير موجود"))</f>
        <v/>
      </c>
      <c r="I1235" s="6">
        <f>IF(OR(B1235&amp;""="",C1235&amp;""=""),"",IF(COUNTIFS('الطلاب'!$A$6:$A$505,B1235&amp;"",'الطلاب'!$D$6:$D$505,C1235&amp;"")=0,"الطالب غير مسجل في المجموعة",""))</f>
        <v/>
      </c>
    </row>
    <row r="1236">
      <c r="A1236" s="13" t="n"/>
      <c r="B1236" s="5" t="n"/>
      <c r="C1236" s="5" t="n"/>
      <c r="D1236" s="23" t="n"/>
      <c r="E1236" s="18" t="n"/>
      <c r="F1236" s="5" t="n"/>
      <c r="G1236" s="5" t="n"/>
      <c r="H1236" s="6">
        <f>IF(B1236&amp;""="","",IFERROR(INDEX('الطلاب'!$B$6:$B$505,MATCH(B1236&amp;"",'الطلاب'!$A$6:$A$505,0))&amp;"","كود غير موجود"))</f>
        <v/>
      </c>
      <c r="I1236" s="6">
        <f>IF(OR(B1236&amp;""="",C1236&amp;""=""),"",IF(COUNTIFS('الطلاب'!$A$6:$A$505,B1236&amp;"",'الطلاب'!$D$6:$D$505,C1236&amp;"")=0,"الطالب غير مسجل في المجموعة",""))</f>
        <v/>
      </c>
    </row>
    <row r="1237">
      <c r="A1237" s="13" t="n"/>
      <c r="B1237" s="5" t="n"/>
      <c r="C1237" s="5" t="n"/>
      <c r="D1237" s="23" t="n"/>
      <c r="E1237" s="18" t="n"/>
      <c r="F1237" s="5" t="n"/>
      <c r="G1237" s="5" t="n"/>
      <c r="H1237" s="6">
        <f>IF(B1237&amp;""="","",IFERROR(INDEX('الطلاب'!$B$6:$B$505,MATCH(B1237&amp;"",'الطلاب'!$A$6:$A$505,0))&amp;"","كود غير موجود"))</f>
        <v/>
      </c>
      <c r="I1237" s="6">
        <f>IF(OR(B1237&amp;""="",C1237&amp;""=""),"",IF(COUNTIFS('الطلاب'!$A$6:$A$505,B1237&amp;"",'الطلاب'!$D$6:$D$505,C1237&amp;"")=0,"الطالب غير مسجل في المجموعة",""))</f>
        <v/>
      </c>
    </row>
    <row r="1238">
      <c r="A1238" s="13" t="n"/>
      <c r="B1238" s="5" t="n"/>
      <c r="C1238" s="5" t="n"/>
      <c r="D1238" s="23" t="n"/>
      <c r="E1238" s="18" t="n"/>
      <c r="F1238" s="5" t="n"/>
      <c r="G1238" s="5" t="n"/>
      <c r="H1238" s="6">
        <f>IF(B1238&amp;""="","",IFERROR(INDEX('الطلاب'!$B$6:$B$505,MATCH(B1238&amp;"",'الطلاب'!$A$6:$A$505,0))&amp;"","كود غير موجود"))</f>
        <v/>
      </c>
      <c r="I1238" s="6">
        <f>IF(OR(B1238&amp;""="",C1238&amp;""=""),"",IF(COUNTIFS('الطلاب'!$A$6:$A$505,B1238&amp;"",'الطلاب'!$D$6:$D$505,C1238&amp;"")=0,"الطالب غير مسجل في المجموعة",""))</f>
        <v/>
      </c>
    </row>
    <row r="1239">
      <c r="A1239" s="13" t="n"/>
      <c r="B1239" s="5" t="n"/>
      <c r="C1239" s="5" t="n"/>
      <c r="D1239" s="23" t="n"/>
      <c r="E1239" s="18" t="n"/>
      <c r="F1239" s="5" t="n"/>
      <c r="G1239" s="5" t="n"/>
      <c r="H1239" s="6">
        <f>IF(B1239&amp;""="","",IFERROR(INDEX('الطلاب'!$B$6:$B$505,MATCH(B1239&amp;"",'الطلاب'!$A$6:$A$505,0))&amp;"","كود غير موجود"))</f>
        <v/>
      </c>
      <c r="I1239" s="6">
        <f>IF(OR(B1239&amp;""="",C1239&amp;""=""),"",IF(COUNTIFS('الطلاب'!$A$6:$A$505,B1239&amp;"",'الطلاب'!$D$6:$D$505,C1239&amp;"")=0,"الطالب غير مسجل في المجموعة",""))</f>
        <v/>
      </c>
    </row>
    <row r="1240">
      <c r="A1240" s="13" t="n"/>
      <c r="B1240" s="5" t="n"/>
      <c r="C1240" s="5" t="n"/>
      <c r="D1240" s="23" t="n"/>
      <c r="E1240" s="18" t="n"/>
      <c r="F1240" s="5" t="n"/>
      <c r="G1240" s="5" t="n"/>
      <c r="H1240" s="6">
        <f>IF(B1240&amp;""="","",IFERROR(INDEX('الطلاب'!$B$6:$B$505,MATCH(B1240&amp;"",'الطلاب'!$A$6:$A$505,0))&amp;"","كود غير موجود"))</f>
        <v/>
      </c>
      <c r="I1240" s="6">
        <f>IF(OR(B1240&amp;""="",C1240&amp;""=""),"",IF(COUNTIFS('الطلاب'!$A$6:$A$505,B1240&amp;"",'الطلاب'!$D$6:$D$505,C1240&amp;"")=0,"الطالب غير مسجل في المجموعة",""))</f>
        <v/>
      </c>
    </row>
    <row r="1241">
      <c r="A1241" s="13" t="n"/>
      <c r="B1241" s="5" t="n"/>
      <c r="C1241" s="5" t="n"/>
      <c r="D1241" s="23" t="n"/>
      <c r="E1241" s="18" t="n"/>
      <c r="F1241" s="5" t="n"/>
      <c r="G1241" s="5" t="n"/>
      <c r="H1241" s="6">
        <f>IF(B1241&amp;""="","",IFERROR(INDEX('الطلاب'!$B$6:$B$505,MATCH(B1241&amp;"",'الطلاب'!$A$6:$A$505,0))&amp;"","كود غير موجود"))</f>
        <v/>
      </c>
      <c r="I1241" s="6">
        <f>IF(OR(B1241&amp;""="",C1241&amp;""=""),"",IF(COUNTIFS('الطلاب'!$A$6:$A$505,B1241&amp;"",'الطلاب'!$D$6:$D$505,C1241&amp;"")=0,"الطالب غير مسجل في المجموعة",""))</f>
        <v/>
      </c>
    </row>
    <row r="1242">
      <c r="A1242" s="13" t="n"/>
      <c r="B1242" s="5" t="n"/>
      <c r="C1242" s="5" t="n"/>
      <c r="D1242" s="23" t="n"/>
      <c r="E1242" s="18" t="n"/>
      <c r="F1242" s="5" t="n"/>
      <c r="G1242" s="5" t="n"/>
      <c r="H1242" s="6">
        <f>IF(B1242&amp;""="","",IFERROR(INDEX('الطلاب'!$B$6:$B$505,MATCH(B1242&amp;"",'الطلاب'!$A$6:$A$505,0))&amp;"","كود غير موجود"))</f>
        <v/>
      </c>
      <c r="I1242" s="6">
        <f>IF(OR(B1242&amp;""="",C1242&amp;""=""),"",IF(COUNTIFS('الطلاب'!$A$6:$A$505,B1242&amp;"",'الطلاب'!$D$6:$D$505,C1242&amp;"")=0,"الطالب غير مسجل في المجموعة",""))</f>
        <v/>
      </c>
    </row>
    <row r="1243">
      <c r="A1243" s="13" t="n"/>
      <c r="B1243" s="5" t="n"/>
      <c r="C1243" s="5" t="n"/>
      <c r="D1243" s="23" t="n"/>
      <c r="E1243" s="18" t="n"/>
      <c r="F1243" s="5" t="n"/>
      <c r="G1243" s="5" t="n"/>
      <c r="H1243" s="6">
        <f>IF(B1243&amp;""="","",IFERROR(INDEX('الطلاب'!$B$6:$B$505,MATCH(B1243&amp;"",'الطلاب'!$A$6:$A$505,0))&amp;"","كود غير موجود"))</f>
        <v/>
      </c>
      <c r="I1243" s="6">
        <f>IF(OR(B1243&amp;""="",C1243&amp;""=""),"",IF(COUNTIFS('الطلاب'!$A$6:$A$505,B1243&amp;"",'الطلاب'!$D$6:$D$505,C1243&amp;"")=0,"الطالب غير مسجل في المجموعة",""))</f>
        <v/>
      </c>
    </row>
    <row r="1244">
      <c r="A1244" s="13" t="n"/>
      <c r="B1244" s="5" t="n"/>
      <c r="C1244" s="5" t="n"/>
      <c r="D1244" s="23" t="n"/>
      <c r="E1244" s="18" t="n"/>
      <c r="F1244" s="5" t="n"/>
      <c r="G1244" s="5" t="n"/>
      <c r="H1244" s="6">
        <f>IF(B1244&amp;""="","",IFERROR(INDEX('الطلاب'!$B$6:$B$505,MATCH(B1244&amp;"",'الطلاب'!$A$6:$A$505,0))&amp;"","كود غير موجود"))</f>
        <v/>
      </c>
      <c r="I1244" s="6">
        <f>IF(OR(B1244&amp;""="",C1244&amp;""=""),"",IF(COUNTIFS('الطلاب'!$A$6:$A$505,B1244&amp;"",'الطلاب'!$D$6:$D$505,C1244&amp;"")=0,"الطالب غير مسجل في المجموعة",""))</f>
        <v/>
      </c>
    </row>
    <row r="1245">
      <c r="A1245" s="13" t="n"/>
      <c r="B1245" s="5" t="n"/>
      <c r="C1245" s="5" t="n"/>
      <c r="D1245" s="23" t="n"/>
      <c r="E1245" s="18" t="n"/>
      <c r="F1245" s="5" t="n"/>
      <c r="G1245" s="5" t="n"/>
      <c r="H1245" s="6">
        <f>IF(B1245&amp;""="","",IFERROR(INDEX('الطلاب'!$B$6:$B$505,MATCH(B1245&amp;"",'الطلاب'!$A$6:$A$505,0))&amp;"","كود غير موجود"))</f>
        <v/>
      </c>
      <c r="I1245" s="6">
        <f>IF(OR(B1245&amp;""="",C1245&amp;""=""),"",IF(COUNTIFS('الطلاب'!$A$6:$A$505,B1245&amp;"",'الطلاب'!$D$6:$D$505,C1245&amp;"")=0,"الطالب غير مسجل في المجموعة",""))</f>
        <v/>
      </c>
    </row>
    <row r="1246">
      <c r="A1246" s="13" t="n"/>
      <c r="B1246" s="5" t="n"/>
      <c r="C1246" s="5" t="n"/>
      <c r="D1246" s="23" t="n"/>
      <c r="E1246" s="18" t="n"/>
      <c r="F1246" s="5" t="n"/>
      <c r="G1246" s="5" t="n"/>
      <c r="H1246" s="6">
        <f>IF(B1246&amp;""="","",IFERROR(INDEX('الطلاب'!$B$6:$B$505,MATCH(B1246&amp;"",'الطلاب'!$A$6:$A$505,0))&amp;"","كود غير موجود"))</f>
        <v/>
      </c>
      <c r="I1246" s="6">
        <f>IF(OR(B1246&amp;""="",C1246&amp;""=""),"",IF(COUNTIFS('الطلاب'!$A$6:$A$505,B1246&amp;"",'الطلاب'!$D$6:$D$505,C1246&amp;"")=0,"الطالب غير مسجل في المجموعة",""))</f>
        <v/>
      </c>
    </row>
    <row r="1247">
      <c r="A1247" s="13" t="n"/>
      <c r="B1247" s="5" t="n"/>
      <c r="C1247" s="5" t="n"/>
      <c r="D1247" s="23" t="n"/>
      <c r="E1247" s="18" t="n"/>
      <c r="F1247" s="5" t="n"/>
      <c r="G1247" s="5" t="n"/>
      <c r="H1247" s="6">
        <f>IF(B1247&amp;""="","",IFERROR(INDEX('الطلاب'!$B$6:$B$505,MATCH(B1247&amp;"",'الطلاب'!$A$6:$A$505,0))&amp;"","كود غير موجود"))</f>
        <v/>
      </c>
      <c r="I1247" s="6">
        <f>IF(OR(B1247&amp;""="",C1247&amp;""=""),"",IF(COUNTIFS('الطلاب'!$A$6:$A$505,B1247&amp;"",'الطلاب'!$D$6:$D$505,C1247&amp;"")=0,"الطالب غير مسجل في المجموعة",""))</f>
        <v/>
      </c>
    </row>
    <row r="1248">
      <c r="A1248" s="13" t="n"/>
      <c r="B1248" s="5" t="n"/>
      <c r="C1248" s="5" t="n"/>
      <c r="D1248" s="23" t="n"/>
      <c r="E1248" s="18" t="n"/>
      <c r="F1248" s="5" t="n"/>
      <c r="G1248" s="5" t="n"/>
      <c r="H1248" s="6">
        <f>IF(B1248&amp;""="","",IFERROR(INDEX('الطلاب'!$B$6:$B$505,MATCH(B1248&amp;"",'الطلاب'!$A$6:$A$505,0))&amp;"","كود غير موجود"))</f>
        <v/>
      </c>
      <c r="I1248" s="6">
        <f>IF(OR(B1248&amp;""="",C1248&amp;""=""),"",IF(COUNTIFS('الطلاب'!$A$6:$A$505,B1248&amp;"",'الطلاب'!$D$6:$D$505,C1248&amp;"")=0,"الطالب غير مسجل في المجموعة",""))</f>
        <v/>
      </c>
    </row>
    <row r="1249">
      <c r="A1249" s="13" t="n"/>
      <c r="B1249" s="5" t="n"/>
      <c r="C1249" s="5" t="n"/>
      <c r="D1249" s="23" t="n"/>
      <c r="E1249" s="18" t="n"/>
      <c r="F1249" s="5" t="n"/>
      <c r="G1249" s="5" t="n"/>
      <c r="H1249" s="6">
        <f>IF(B1249&amp;""="","",IFERROR(INDEX('الطلاب'!$B$6:$B$505,MATCH(B1249&amp;"",'الطلاب'!$A$6:$A$505,0))&amp;"","كود غير موجود"))</f>
        <v/>
      </c>
      <c r="I1249" s="6">
        <f>IF(OR(B1249&amp;""="",C1249&amp;""=""),"",IF(COUNTIFS('الطلاب'!$A$6:$A$505,B1249&amp;"",'الطلاب'!$D$6:$D$505,C1249&amp;"")=0,"الطالب غير مسجل في المجموعة",""))</f>
        <v/>
      </c>
    </row>
    <row r="1250">
      <c r="A1250" s="13" t="n"/>
      <c r="B1250" s="5" t="n"/>
      <c r="C1250" s="5" t="n"/>
      <c r="D1250" s="23" t="n"/>
      <c r="E1250" s="18" t="n"/>
      <c r="F1250" s="5" t="n"/>
      <c r="G1250" s="5" t="n"/>
      <c r="H1250" s="6">
        <f>IF(B1250&amp;""="","",IFERROR(INDEX('الطلاب'!$B$6:$B$505,MATCH(B1250&amp;"",'الطلاب'!$A$6:$A$505,0))&amp;"","كود غير موجود"))</f>
        <v/>
      </c>
      <c r="I1250" s="6">
        <f>IF(OR(B1250&amp;""="",C1250&amp;""=""),"",IF(COUNTIFS('الطلاب'!$A$6:$A$505,B1250&amp;"",'الطلاب'!$D$6:$D$505,C1250&amp;"")=0,"الطالب غير مسجل في المجموعة",""))</f>
        <v/>
      </c>
    </row>
    <row r="1251">
      <c r="A1251" s="13" t="n"/>
      <c r="B1251" s="5" t="n"/>
      <c r="C1251" s="5" t="n"/>
      <c r="D1251" s="23" t="n"/>
      <c r="E1251" s="18" t="n"/>
      <c r="F1251" s="5" t="n"/>
      <c r="G1251" s="5" t="n"/>
      <c r="H1251" s="6">
        <f>IF(B1251&amp;""="","",IFERROR(INDEX('الطلاب'!$B$6:$B$505,MATCH(B1251&amp;"",'الطلاب'!$A$6:$A$505,0))&amp;"","كود غير موجود"))</f>
        <v/>
      </c>
      <c r="I1251" s="6">
        <f>IF(OR(B1251&amp;""="",C1251&amp;""=""),"",IF(COUNTIFS('الطلاب'!$A$6:$A$505,B1251&amp;"",'الطلاب'!$D$6:$D$505,C1251&amp;"")=0,"الطالب غير مسجل في المجموعة",""))</f>
        <v/>
      </c>
    </row>
    <row r="1252">
      <c r="A1252" s="13" t="n"/>
      <c r="B1252" s="5" t="n"/>
      <c r="C1252" s="5" t="n"/>
      <c r="D1252" s="23" t="n"/>
      <c r="E1252" s="18" t="n"/>
      <c r="F1252" s="5" t="n"/>
      <c r="G1252" s="5" t="n"/>
      <c r="H1252" s="6">
        <f>IF(B1252&amp;""="","",IFERROR(INDEX('الطلاب'!$B$6:$B$505,MATCH(B1252&amp;"",'الطلاب'!$A$6:$A$505,0))&amp;"","كود غير موجود"))</f>
        <v/>
      </c>
      <c r="I1252" s="6">
        <f>IF(OR(B1252&amp;""="",C1252&amp;""=""),"",IF(COUNTIFS('الطلاب'!$A$6:$A$505,B1252&amp;"",'الطلاب'!$D$6:$D$505,C1252&amp;"")=0,"الطالب غير مسجل في المجموعة",""))</f>
        <v/>
      </c>
    </row>
    <row r="1253">
      <c r="A1253" s="13" t="n"/>
      <c r="B1253" s="5" t="n"/>
      <c r="C1253" s="5" t="n"/>
      <c r="D1253" s="23" t="n"/>
      <c r="E1253" s="18" t="n"/>
      <c r="F1253" s="5" t="n"/>
      <c r="G1253" s="5" t="n"/>
      <c r="H1253" s="6">
        <f>IF(B1253&amp;""="","",IFERROR(INDEX('الطلاب'!$B$6:$B$505,MATCH(B1253&amp;"",'الطلاب'!$A$6:$A$505,0))&amp;"","كود غير موجود"))</f>
        <v/>
      </c>
      <c r="I1253" s="6">
        <f>IF(OR(B1253&amp;""="",C1253&amp;""=""),"",IF(COUNTIFS('الطلاب'!$A$6:$A$505,B1253&amp;"",'الطلاب'!$D$6:$D$505,C1253&amp;"")=0,"الطالب غير مسجل في المجموعة",""))</f>
        <v/>
      </c>
    </row>
    <row r="1254">
      <c r="A1254" s="13" t="n"/>
      <c r="B1254" s="5" t="n"/>
      <c r="C1254" s="5" t="n"/>
      <c r="D1254" s="23" t="n"/>
      <c r="E1254" s="18" t="n"/>
      <c r="F1254" s="5" t="n"/>
      <c r="G1254" s="5" t="n"/>
      <c r="H1254" s="6">
        <f>IF(B1254&amp;""="","",IFERROR(INDEX('الطلاب'!$B$6:$B$505,MATCH(B1254&amp;"",'الطلاب'!$A$6:$A$505,0))&amp;"","كود غير موجود"))</f>
        <v/>
      </c>
      <c r="I1254" s="6">
        <f>IF(OR(B1254&amp;""="",C1254&amp;""=""),"",IF(COUNTIFS('الطلاب'!$A$6:$A$505,B1254&amp;"",'الطلاب'!$D$6:$D$505,C1254&amp;"")=0,"الطالب غير مسجل في المجموعة",""))</f>
        <v/>
      </c>
    </row>
    <row r="1255">
      <c r="A1255" s="13" t="n"/>
      <c r="B1255" s="5" t="n"/>
      <c r="C1255" s="5" t="n"/>
      <c r="D1255" s="23" t="n"/>
      <c r="E1255" s="18" t="n"/>
      <c r="F1255" s="5" t="n"/>
      <c r="G1255" s="5" t="n"/>
      <c r="H1255" s="6">
        <f>IF(B1255&amp;""="","",IFERROR(INDEX('الطلاب'!$B$6:$B$505,MATCH(B1255&amp;"",'الطلاب'!$A$6:$A$505,0))&amp;"","كود غير موجود"))</f>
        <v/>
      </c>
      <c r="I1255" s="6">
        <f>IF(OR(B1255&amp;""="",C1255&amp;""=""),"",IF(COUNTIFS('الطلاب'!$A$6:$A$505,B1255&amp;"",'الطلاب'!$D$6:$D$505,C1255&amp;"")=0,"الطالب غير مسجل في المجموعة",""))</f>
        <v/>
      </c>
    </row>
    <row r="1256">
      <c r="A1256" s="13" t="n"/>
      <c r="B1256" s="5" t="n"/>
      <c r="C1256" s="5" t="n"/>
      <c r="D1256" s="23" t="n"/>
      <c r="E1256" s="18" t="n"/>
      <c r="F1256" s="5" t="n"/>
      <c r="G1256" s="5" t="n"/>
      <c r="H1256" s="6">
        <f>IF(B1256&amp;""="","",IFERROR(INDEX('الطلاب'!$B$6:$B$505,MATCH(B1256&amp;"",'الطلاب'!$A$6:$A$505,0))&amp;"","كود غير موجود"))</f>
        <v/>
      </c>
      <c r="I1256" s="6">
        <f>IF(OR(B1256&amp;""="",C1256&amp;""=""),"",IF(COUNTIFS('الطلاب'!$A$6:$A$505,B1256&amp;"",'الطلاب'!$D$6:$D$505,C1256&amp;"")=0,"الطالب غير مسجل في المجموعة",""))</f>
        <v/>
      </c>
    </row>
    <row r="1257">
      <c r="A1257" s="13" t="n"/>
      <c r="B1257" s="5" t="n"/>
      <c r="C1257" s="5" t="n"/>
      <c r="D1257" s="23" t="n"/>
      <c r="E1257" s="18" t="n"/>
      <c r="F1257" s="5" t="n"/>
      <c r="G1257" s="5" t="n"/>
      <c r="H1257" s="6">
        <f>IF(B1257&amp;""="","",IFERROR(INDEX('الطلاب'!$B$6:$B$505,MATCH(B1257&amp;"",'الطلاب'!$A$6:$A$505,0))&amp;"","كود غير موجود"))</f>
        <v/>
      </c>
      <c r="I1257" s="6">
        <f>IF(OR(B1257&amp;""="",C1257&amp;""=""),"",IF(COUNTIFS('الطلاب'!$A$6:$A$505,B1257&amp;"",'الطلاب'!$D$6:$D$505,C1257&amp;"")=0,"الطالب غير مسجل في المجموعة",""))</f>
        <v/>
      </c>
    </row>
    <row r="1258">
      <c r="A1258" s="13" t="n"/>
      <c r="B1258" s="5" t="n"/>
      <c r="C1258" s="5" t="n"/>
      <c r="D1258" s="23" t="n"/>
      <c r="E1258" s="18" t="n"/>
      <c r="F1258" s="5" t="n"/>
      <c r="G1258" s="5" t="n"/>
      <c r="H1258" s="6">
        <f>IF(B1258&amp;""="","",IFERROR(INDEX('الطلاب'!$B$6:$B$505,MATCH(B1258&amp;"",'الطلاب'!$A$6:$A$505,0))&amp;"","كود غير موجود"))</f>
        <v/>
      </c>
      <c r="I1258" s="6">
        <f>IF(OR(B1258&amp;""="",C1258&amp;""=""),"",IF(COUNTIFS('الطلاب'!$A$6:$A$505,B1258&amp;"",'الطلاب'!$D$6:$D$505,C1258&amp;"")=0,"الطالب غير مسجل في المجموعة",""))</f>
        <v/>
      </c>
    </row>
    <row r="1259">
      <c r="A1259" s="13" t="n"/>
      <c r="B1259" s="5" t="n"/>
      <c r="C1259" s="5" t="n"/>
      <c r="D1259" s="23" t="n"/>
      <c r="E1259" s="18" t="n"/>
      <c r="F1259" s="5" t="n"/>
      <c r="G1259" s="5" t="n"/>
      <c r="H1259" s="6">
        <f>IF(B1259&amp;""="","",IFERROR(INDEX('الطلاب'!$B$6:$B$505,MATCH(B1259&amp;"",'الطلاب'!$A$6:$A$505,0))&amp;"","كود غير موجود"))</f>
        <v/>
      </c>
      <c r="I1259" s="6">
        <f>IF(OR(B1259&amp;""="",C1259&amp;""=""),"",IF(COUNTIFS('الطلاب'!$A$6:$A$505,B1259&amp;"",'الطلاب'!$D$6:$D$505,C1259&amp;"")=0,"الطالب غير مسجل في المجموعة",""))</f>
        <v/>
      </c>
    </row>
    <row r="1260">
      <c r="A1260" s="13" t="n"/>
      <c r="B1260" s="5" t="n"/>
      <c r="C1260" s="5" t="n"/>
      <c r="D1260" s="23" t="n"/>
      <c r="E1260" s="18" t="n"/>
      <c r="F1260" s="5" t="n"/>
      <c r="G1260" s="5" t="n"/>
      <c r="H1260" s="6">
        <f>IF(B1260&amp;""="","",IFERROR(INDEX('الطلاب'!$B$6:$B$505,MATCH(B1260&amp;"",'الطلاب'!$A$6:$A$505,0))&amp;"","كود غير موجود"))</f>
        <v/>
      </c>
      <c r="I1260" s="6">
        <f>IF(OR(B1260&amp;""="",C1260&amp;""=""),"",IF(COUNTIFS('الطلاب'!$A$6:$A$505,B1260&amp;"",'الطلاب'!$D$6:$D$505,C1260&amp;"")=0,"الطالب غير مسجل في المجموعة",""))</f>
        <v/>
      </c>
    </row>
    <row r="1261">
      <c r="A1261" s="13" t="n"/>
      <c r="B1261" s="5" t="n"/>
      <c r="C1261" s="5" t="n"/>
      <c r="D1261" s="23" t="n"/>
      <c r="E1261" s="18" t="n"/>
      <c r="F1261" s="5" t="n"/>
      <c r="G1261" s="5" t="n"/>
      <c r="H1261" s="6">
        <f>IF(B1261&amp;""="","",IFERROR(INDEX('الطلاب'!$B$6:$B$505,MATCH(B1261&amp;"",'الطلاب'!$A$6:$A$505,0))&amp;"","كود غير موجود"))</f>
        <v/>
      </c>
      <c r="I1261" s="6">
        <f>IF(OR(B1261&amp;""="",C1261&amp;""=""),"",IF(COUNTIFS('الطلاب'!$A$6:$A$505,B1261&amp;"",'الطلاب'!$D$6:$D$505,C1261&amp;"")=0,"الطالب غير مسجل في المجموعة",""))</f>
        <v/>
      </c>
    </row>
    <row r="1262">
      <c r="A1262" s="13" t="n"/>
      <c r="B1262" s="5" t="n"/>
      <c r="C1262" s="5" t="n"/>
      <c r="D1262" s="23" t="n"/>
      <c r="E1262" s="18" t="n"/>
      <c r="F1262" s="5" t="n"/>
      <c r="G1262" s="5" t="n"/>
      <c r="H1262" s="6">
        <f>IF(B1262&amp;""="","",IFERROR(INDEX('الطلاب'!$B$6:$B$505,MATCH(B1262&amp;"",'الطلاب'!$A$6:$A$505,0))&amp;"","كود غير موجود"))</f>
        <v/>
      </c>
      <c r="I1262" s="6">
        <f>IF(OR(B1262&amp;""="",C1262&amp;""=""),"",IF(COUNTIFS('الطلاب'!$A$6:$A$505,B1262&amp;"",'الطلاب'!$D$6:$D$505,C1262&amp;"")=0,"الطالب غير مسجل في المجموعة",""))</f>
        <v/>
      </c>
    </row>
    <row r="1263">
      <c r="A1263" s="13" t="n"/>
      <c r="B1263" s="5" t="n"/>
      <c r="C1263" s="5" t="n"/>
      <c r="D1263" s="23" t="n"/>
      <c r="E1263" s="18" t="n"/>
      <c r="F1263" s="5" t="n"/>
      <c r="G1263" s="5" t="n"/>
      <c r="H1263" s="6">
        <f>IF(B1263&amp;""="","",IFERROR(INDEX('الطلاب'!$B$6:$B$505,MATCH(B1263&amp;"",'الطلاب'!$A$6:$A$505,0))&amp;"","كود غير موجود"))</f>
        <v/>
      </c>
      <c r="I1263" s="6">
        <f>IF(OR(B1263&amp;""="",C1263&amp;""=""),"",IF(COUNTIFS('الطلاب'!$A$6:$A$505,B1263&amp;"",'الطلاب'!$D$6:$D$505,C1263&amp;"")=0,"الطالب غير مسجل في المجموعة",""))</f>
        <v/>
      </c>
    </row>
    <row r="1264">
      <c r="A1264" s="13" t="n"/>
      <c r="B1264" s="5" t="n"/>
      <c r="C1264" s="5" t="n"/>
      <c r="D1264" s="23" t="n"/>
      <c r="E1264" s="18" t="n"/>
      <c r="F1264" s="5" t="n"/>
      <c r="G1264" s="5" t="n"/>
      <c r="H1264" s="6">
        <f>IF(B1264&amp;""="","",IFERROR(INDEX('الطلاب'!$B$6:$B$505,MATCH(B1264&amp;"",'الطلاب'!$A$6:$A$505,0))&amp;"","كود غير موجود"))</f>
        <v/>
      </c>
      <c r="I1264" s="6">
        <f>IF(OR(B1264&amp;""="",C1264&amp;""=""),"",IF(COUNTIFS('الطلاب'!$A$6:$A$505,B1264&amp;"",'الطلاب'!$D$6:$D$505,C1264&amp;"")=0,"الطالب غير مسجل في المجموعة",""))</f>
        <v/>
      </c>
    </row>
    <row r="1265">
      <c r="A1265" s="13" t="n"/>
      <c r="B1265" s="5" t="n"/>
      <c r="C1265" s="5" t="n"/>
      <c r="D1265" s="23" t="n"/>
      <c r="E1265" s="18" t="n"/>
      <c r="F1265" s="5" t="n"/>
      <c r="G1265" s="5" t="n"/>
      <c r="H1265" s="6">
        <f>IF(B1265&amp;""="","",IFERROR(INDEX('الطلاب'!$B$6:$B$505,MATCH(B1265&amp;"",'الطلاب'!$A$6:$A$505,0))&amp;"","كود غير موجود"))</f>
        <v/>
      </c>
      <c r="I1265" s="6">
        <f>IF(OR(B1265&amp;""="",C1265&amp;""=""),"",IF(COUNTIFS('الطلاب'!$A$6:$A$505,B1265&amp;"",'الطلاب'!$D$6:$D$505,C1265&amp;"")=0,"الطالب غير مسجل في المجموعة",""))</f>
        <v/>
      </c>
    </row>
    <row r="1266">
      <c r="A1266" s="13" t="n"/>
      <c r="B1266" s="5" t="n"/>
      <c r="C1266" s="5" t="n"/>
      <c r="D1266" s="23" t="n"/>
      <c r="E1266" s="18" t="n"/>
      <c r="F1266" s="5" t="n"/>
      <c r="G1266" s="5" t="n"/>
      <c r="H1266" s="6">
        <f>IF(B1266&amp;""="","",IFERROR(INDEX('الطلاب'!$B$6:$B$505,MATCH(B1266&amp;"",'الطلاب'!$A$6:$A$505,0))&amp;"","كود غير موجود"))</f>
        <v/>
      </c>
      <c r="I1266" s="6">
        <f>IF(OR(B1266&amp;""="",C1266&amp;""=""),"",IF(COUNTIFS('الطلاب'!$A$6:$A$505,B1266&amp;"",'الطلاب'!$D$6:$D$505,C1266&amp;"")=0,"الطالب غير مسجل في المجموعة",""))</f>
        <v/>
      </c>
    </row>
    <row r="1267">
      <c r="A1267" s="13" t="n"/>
      <c r="B1267" s="5" t="n"/>
      <c r="C1267" s="5" t="n"/>
      <c r="D1267" s="23" t="n"/>
      <c r="E1267" s="18" t="n"/>
      <c r="F1267" s="5" t="n"/>
      <c r="G1267" s="5" t="n"/>
      <c r="H1267" s="6">
        <f>IF(B1267&amp;""="","",IFERROR(INDEX('الطلاب'!$B$6:$B$505,MATCH(B1267&amp;"",'الطلاب'!$A$6:$A$505,0))&amp;"","كود غير موجود"))</f>
        <v/>
      </c>
      <c r="I1267" s="6">
        <f>IF(OR(B1267&amp;""="",C1267&amp;""=""),"",IF(COUNTIFS('الطلاب'!$A$6:$A$505,B1267&amp;"",'الطلاب'!$D$6:$D$505,C1267&amp;"")=0,"الطالب غير مسجل في المجموعة",""))</f>
        <v/>
      </c>
    </row>
    <row r="1268">
      <c r="A1268" s="13" t="n"/>
      <c r="B1268" s="5" t="n"/>
      <c r="C1268" s="5" t="n"/>
      <c r="D1268" s="23" t="n"/>
      <c r="E1268" s="18" t="n"/>
      <c r="F1268" s="5" t="n"/>
      <c r="G1268" s="5" t="n"/>
      <c r="H1268" s="6">
        <f>IF(B1268&amp;""="","",IFERROR(INDEX('الطلاب'!$B$6:$B$505,MATCH(B1268&amp;"",'الطلاب'!$A$6:$A$505,0))&amp;"","كود غير موجود"))</f>
        <v/>
      </c>
      <c r="I1268" s="6">
        <f>IF(OR(B1268&amp;""="",C1268&amp;""=""),"",IF(COUNTIFS('الطلاب'!$A$6:$A$505,B1268&amp;"",'الطلاب'!$D$6:$D$505,C1268&amp;"")=0,"الطالب غير مسجل في المجموعة",""))</f>
        <v/>
      </c>
    </row>
    <row r="1269">
      <c r="A1269" s="13" t="n"/>
      <c r="B1269" s="5" t="n"/>
      <c r="C1269" s="5" t="n"/>
      <c r="D1269" s="23" t="n"/>
      <c r="E1269" s="18" t="n"/>
      <c r="F1269" s="5" t="n"/>
      <c r="G1269" s="5" t="n"/>
      <c r="H1269" s="6">
        <f>IF(B1269&amp;""="","",IFERROR(INDEX('الطلاب'!$B$6:$B$505,MATCH(B1269&amp;"",'الطلاب'!$A$6:$A$505,0))&amp;"","كود غير موجود"))</f>
        <v/>
      </c>
      <c r="I1269" s="6">
        <f>IF(OR(B1269&amp;""="",C1269&amp;""=""),"",IF(COUNTIFS('الطلاب'!$A$6:$A$505,B1269&amp;"",'الطلاب'!$D$6:$D$505,C1269&amp;"")=0,"الطالب غير مسجل في المجموعة",""))</f>
        <v/>
      </c>
    </row>
    <row r="1270">
      <c r="A1270" s="13" t="n"/>
      <c r="B1270" s="5" t="n"/>
      <c r="C1270" s="5" t="n"/>
      <c r="D1270" s="23" t="n"/>
      <c r="E1270" s="18" t="n"/>
      <c r="F1270" s="5" t="n"/>
      <c r="G1270" s="5" t="n"/>
      <c r="H1270" s="6">
        <f>IF(B1270&amp;""="","",IFERROR(INDEX('الطلاب'!$B$6:$B$505,MATCH(B1270&amp;"",'الطلاب'!$A$6:$A$505,0))&amp;"","كود غير موجود"))</f>
        <v/>
      </c>
      <c r="I1270" s="6">
        <f>IF(OR(B1270&amp;""="",C1270&amp;""=""),"",IF(COUNTIFS('الطلاب'!$A$6:$A$505,B1270&amp;"",'الطلاب'!$D$6:$D$505,C1270&amp;"")=0,"الطالب غير مسجل في المجموعة",""))</f>
        <v/>
      </c>
    </row>
    <row r="1271">
      <c r="A1271" s="13" t="n"/>
      <c r="B1271" s="5" t="n"/>
      <c r="C1271" s="5" t="n"/>
      <c r="D1271" s="23" t="n"/>
      <c r="E1271" s="18" t="n"/>
      <c r="F1271" s="5" t="n"/>
      <c r="G1271" s="5" t="n"/>
      <c r="H1271" s="6">
        <f>IF(B1271&amp;""="","",IFERROR(INDEX('الطلاب'!$B$6:$B$505,MATCH(B1271&amp;"",'الطلاب'!$A$6:$A$505,0))&amp;"","كود غير موجود"))</f>
        <v/>
      </c>
      <c r="I1271" s="6">
        <f>IF(OR(B1271&amp;""="",C1271&amp;""=""),"",IF(COUNTIFS('الطلاب'!$A$6:$A$505,B1271&amp;"",'الطلاب'!$D$6:$D$505,C1271&amp;"")=0,"الطالب غير مسجل في المجموعة",""))</f>
        <v/>
      </c>
    </row>
    <row r="1272">
      <c r="A1272" s="13" t="n"/>
      <c r="B1272" s="5" t="n"/>
      <c r="C1272" s="5" t="n"/>
      <c r="D1272" s="23" t="n"/>
      <c r="E1272" s="18" t="n"/>
      <c r="F1272" s="5" t="n"/>
      <c r="G1272" s="5" t="n"/>
      <c r="H1272" s="6">
        <f>IF(B1272&amp;""="","",IFERROR(INDEX('الطلاب'!$B$6:$B$505,MATCH(B1272&amp;"",'الطلاب'!$A$6:$A$505,0))&amp;"","كود غير موجود"))</f>
        <v/>
      </c>
      <c r="I1272" s="6">
        <f>IF(OR(B1272&amp;""="",C1272&amp;""=""),"",IF(COUNTIFS('الطلاب'!$A$6:$A$505,B1272&amp;"",'الطلاب'!$D$6:$D$505,C1272&amp;"")=0,"الطالب غير مسجل في المجموعة",""))</f>
        <v/>
      </c>
    </row>
    <row r="1273">
      <c r="A1273" s="13" t="n"/>
      <c r="B1273" s="5" t="n"/>
      <c r="C1273" s="5" t="n"/>
      <c r="D1273" s="23" t="n"/>
      <c r="E1273" s="18" t="n"/>
      <c r="F1273" s="5" t="n"/>
      <c r="G1273" s="5" t="n"/>
      <c r="H1273" s="6">
        <f>IF(B1273&amp;""="","",IFERROR(INDEX('الطلاب'!$B$6:$B$505,MATCH(B1273&amp;"",'الطلاب'!$A$6:$A$505,0))&amp;"","كود غير موجود"))</f>
        <v/>
      </c>
      <c r="I1273" s="6">
        <f>IF(OR(B1273&amp;""="",C1273&amp;""=""),"",IF(COUNTIFS('الطلاب'!$A$6:$A$505,B1273&amp;"",'الطلاب'!$D$6:$D$505,C1273&amp;"")=0,"الطالب غير مسجل في المجموعة",""))</f>
        <v/>
      </c>
    </row>
    <row r="1274">
      <c r="A1274" s="13" t="n"/>
      <c r="B1274" s="5" t="n"/>
      <c r="C1274" s="5" t="n"/>
      <c r="D1274" s="23" t="n"/>
      <c r="E1274" s="18" t="n"/>
      <c r="F1274" s="5" t="n"/>
      <c r="G1274" s="5" t="n"/>
      <c r="H1274" s="6">
        <f>IF(B1274&amp;""="","",IFERROR(INDEX('الطلاب'!$B$6:$B$505,MATCH(B1274&amp;"",'الطلاب'!$A$6:$A$505,0))&amp;"","كود غير موجود"))</f>
        <v/>
      </c>
      <c r="I1274" s="6">
        <f>IF(OR(B1274&amp;""="",C1274&amp;""=""),"",IF(COUNTIFS('الطلاب'!$A$6:$A$505,B1274&amp;"",'الطلاب'!$D$6:$D$505,C1274&amp;"")=0,"الطالب غير مسجل في المجموعة",""))</f>
        <v/>
      </c>
    </row>
    <row r="1275">
      <c r="A1275" s="13" t="n"/>
      <c r="B1275" s="5" t="n"/>
      <c r="C1275" s="5" t="n"/>
      <c r="D1275" s="23" t="n"/>
      <c r="E1275" s="18" t="n"/>
      <c r="F1275" s="5" t="n"/>
      <c r="G1275" s="5" t="n"/>
      <c r="H1275" s="6">
        <f>IF(B1275&amp;""="","",IFERROR(INDEX('الطلاب'!$B$6:$B$505,MATCH(B1275&amp;"",'الطلاب'!$A$6:$A$505,0))&amp;"","كود غير موجود"))</f>
        <v/>
      </c>
      <c r="I1275" s="6">
        <f>IF(OR(B1275&amp;""="",C1275&amp;""=""),"",IF(COUNTIFS('الطلاب'!$A$6:$A$505,B1275&amp;"",'الطلاب'!$D$6:$D$505,C1275&amp;"")=0,"الطالب غير مسجل في المجموعة",""))</f>
        <v/>
      </c>
    </row>
    <row r="1276">
      <c r="A1276" s="13" t="n"/>
      <c r="B1276" s="5" t="n"/>
      <c r="C1276" s="5" t="n"/>
      <c r="D1276" s="23" t="n"/>
      <c r="E1276" s="18" t="n"/>
      <c r="F1276" s="5" t="n"/>
      <c r="G1276" s="5" t="n"/>
      <c r="H1276" s="6">
        <f>IF(B1276&amp;""="","",IFERROR(INDEX('الطلاب'!$B$6:$B$505,MATCH(B1276&amp;"",'الطلاب'!$A$6:$A$505,0))&amp;"","كود غير موجود"))</f>
        <v/>
      </c>
      <c r="I1276" s="6">
        <f>IF(OR(B1276&amp;""="",C1276&amp;""=""),"",IF(COUNTIFS('الطلاب'!$A$6:$A$505,B1276&amp;"",'الطلاب'!$D$6:$D$505,C1276&amp;"")=0,"الطالب غير مسجل في المجموعة",""))</f>
        <v/>
      </c>
    </row>
    <row r="1277">
      <c r="A1277" s="13" t="n"/>
      <c r="B1277" s="5" t="n"/>
      <c r="C1277" s="5" t="n"/>
      <c r="D1277" s="23" t="n"/>
      <c r="E1277" s="18" t="n"/>
      <c r="F1277" s="5" t="n"/>
      <c r="G1277" s="5" t="n"/>
      <c r="H1277" s="6">
        <f>IF(B1277&amp;""="","",IFERROR(INDEX('الطلاب'!$B$6:$B$505,MATCH(B1277&amp;"",'الطلاب'!$A$6:$A$505,0))&amp;"","كود غير موجود"))</f>
        <v/>
      </c>
      <c r="I1277" s="6">
        <f>IF(OR(B1277&amp;""="",C1277&amp;""=""),"",IF(COUNTIFS('الطلاب'!$A$6:$A$505,B1277&amp;"",'الطلاب'!$D$6:$D$505,C1277&amp;"")=0,"الطالب غير مسجل في المجموعة",""))</f>
        <v/>
      </c>
    </row>
    <row r="1278">
      <c r="A1278" s="13" t="n"/>
      <c r="B1278" s="5" t="n"/>
      <c r="C1278" s="5" t="n"/>
      <c r="D1278" s="23" t="n"/>
      <c r="E1278" s="18" t="n"/>
      <c r="F1278" s="5" t="n"/>
      <c r="G1278" s="5" t="n"/>
      <c r="H1278" s="6">
        <f>IF(B1278&amp;""="","",IFERROR(INDEX('الطلاب'!$B$6:$B$505,MATCH(B1278&amp;"",'الطلاب'!$A$6:$A$505,0))&amp;"","كود غير موجود"))</f>
        <v/>
      </c>
      <c r="I1278" s="6">
        <f>IF(OR(B1278&amp;""="",C1278&amp;""=""),"",IF(COUNTIFS('الطلاب'!$A$6:$A$505,B1278&amp;"",'الطلاب'!$D$6:$D$505,C1278&amp;"")=0,"الطالب غير مسجل في المجموعة",""))</f>
        <v/>
      </c>
    </row>
    <row r="1279">
      <c r="A1279" s="13" t="n"/>
      <c r="B1279" s="5" t="n"/>
      <c r="C1279" s="5" t="n"/>
      <c r="D1279" s="23" t="n"/>
      <c r="E1279" s="18" t="n"/>
      <c r="F1279" s="5" t="n"/>
      <c r="G1279" s="5" t="n"/>
      <c r="H1279" s="6">
        <f>IF(B1279&amp;""="","",IFERROR(INDEX('الطلاب'!$B$6:$B$505,MATCH(B1279&amp;"",'الطلاب'!$A$6:$A$505,0))&amp;"","كود غير موجود"))</f>
        <v/>
      </c>
      <c r="I1279" s="6">
        <f>IF(OR(B1279&amp;""="",C1279&amp;""=""),"",IF(COUNTIFS('الطلاب'!$A$6:$A$505,B1279&amp;"",'الطلاب'!$D$6:$D$505,C1279&amp;"")=0,"الطالب غير مسجل في المجموعة",""))</f>
        <v/>
      </c>
    </row>
    <row r="1280">
      <c r="A1280" s="13" t="n"/>
      <c r="B1280" s="5" t="n"/>
      <c r="C1280" s="5" t="n"/>
      <c r="D1280" s="23" t="n"/>
      <c r="E1280" s="18" t="n"/>
      <c r="F1280" s="5" t="n"/>
      <c r="G1280" s="5" t="n"/>
      <c r="H1280" s="6">
        <f>IF(B1280&amp;""="","",IFERROR(INDEX('الطلاب'!$B$6:$B$505,MATCH(B1280&amp;"",'الطلاب'!$A$6:$A$505,0))&amp;"","كود غير موجود"))</f>
        <v/>
      </c>
      <c r="I1280" s="6">
        <f>IF(OR(B1280&amp;""="",C1280&amp;""=""),"",IF(COUNTIFS('الطلاب'!$A$6:$A$505,B1280&amp;"",'الطلاب'!$D$6:$D$505,C1280&amp;"")=0,"الطالب غير مسجل في المجموعة",""))</f>
        <v/>
      </c>
    </row>
    <row r="1281">
      <c r="A1281" s="13" t="n"/>
      <c r="B1281" s="5" t="n"/>
      <c r="C1281" s="5" t="n"/>
      <c r="D1281" s="23" t="n"/>
      <c r="E1281" s="18" t="n"/>
      <c r="F1281" s="5" t="n"/>
      <c r="G1281" s="5" t="n"/>
      <c r="H1281" s="6">
        <f>IF(B1281&amp;""="","",IFERROR(INDEX('الطلاب'!$B$6:$B$505,MATCH(B1281&amp;"",'الطلاب'!$A$6:$A$505,0))&amp;"","كود غير موجود"))</f>
        <v/>
      </c>
      <c r="I1281" s="6">
        <f>IF(OR(B1281&amp;""="",C1281&amp;""=""),"",IF(COUNTIFS('الطلاب'!$A$6:$A$505,B1281&amp;"",'الطلاب'!$D$6:$D$505,C1281&amp;"")=0,"الطالب غير مسجل في المجموعة",""))</f>
        <v/>
      </c>
    </row>
    <row r="1282">
      <c r="A1282" s="13" t="n"/>
      <c r="B1282" s="5" t="n"/>
      <c r="C1282" s="5" t="n"/>
      <c r="D1282" s="23" t="n"/>
      <c r="E1282" s="18" t="n"/>
      <c r="F1282" s="5" t="n"/>
      <c r="G1282" s="5" t="n"/>
      <c r="H1282" s="6">
        <f>IF(B1282&amp;""="","",IFERROR(INDEX('الطلاب'!$B$6:$B$505,MATCH(B1282&amp;"",'الطلاب'!$A$6:$A$505,0))&amp;"","كود غير موجود"))</f>
        <v/>
      </c>
      <c r="I1282" s="6">
        <f>IF(OR(B1282&amp;""="",C1282&amp;""=""),"",IF(COUNTIFS('الطلاب'!$A$6:$A$505,B1282&amp;"",'الطلاب'!$D$6:$D$505,C1282&amp;"")=0,"الطالب غير مسجل في المجموعة",""))</f>
        <v/>
      </c>
    </row>
    <row r="1283">
      <c r="A1283" s="13" t="n"/>
      <c r="B1283" s="5" t="n"/>
      <c r="C1283" s="5" t="n"/>
      <c r="D1283" s="23" t="n"/>
      <c r="E1283" s="18" t="n"/>
      <c r="F1283" s="5" t="n"/>
      <c r="G1283" s="5" t="n"/>
      <c r="H1283" s="6">
        <f>IF(B1283&amp;""="","",IFERROR(INDEX('الطلاب'!$B$6:$B$505,MATCH(B1283&amp;"",'الطلاب'!$A$6:$A$505,0))&amp;"","كود غير موجود"))</f>
        <v/>
      </c>
      <c r="I1283" s="6">
        <f>IF(OR(B1283&amp;""="",C1283&amp;""=""),"",IF(COUNTIFS('الطلاب'!$A$6:$A$505,B1283&amp;"",'الطلاب'!$D$6:$D$505,C1283&amp;"")=0,"الطالب غير مسجل في المجموعة",""))</f>
        <v/>
      </c>
    </row>
    <row r="1284">
      <c r="A1284" s="13" t="n"/>
      <c r="B1284" s="5" t="n"/>
      <c r="C1284" s="5" t="n"/>
      <c r="D1284" s="23" t="n"/>
      <c r="E1284" s="18" t="n"/>
      <c r="F1284" s="5" t="n"/>
      <c r="G1284" s="5" t="n"/>
      <c r="H1284" s="6">
        <f>IF(B1284&amp;""="","",IFERROR(INDEX('الطلاب'!$B$6:$B$505,MATCH(B1284&amp;"",'الطلاب'!$A$6:$A$505,0))&amp;"","كود غير موجود"))</f>
        <v/>
      </c>
      <c r="I1284" s="6">
        <f>IF(OR(B1284&amp;""="",C1284&amp;""=""),"",IF(COUNTIFS('الطلاب'!$A$6:$A$505,B1284&amp;"",'الطلاب'!$D$6:$D$505,C1284&amp;"")=0,"الطالب غير مسجل في المجموعة",""))</f>
        <v/>
      </c>
    </row>
    <row r="1285">
      <c r="A1285" s="13" t="n"/>
      <c r="B1285" s="5" t="n"/>
      <c r="C1285" s="5" t="n"/>
      <c r="D1285" s="23" t="n"/>
      <c r="E1285" s="18" t="n"/>
      <c r="F1285" s="5" t="n"/>
      <c r="G1285" s="5" t="n"/>
      <c r="H1285" s="6">
        <f>IF(B1285&amp;""="","",IFERROR(INDEX('الطلاب'!$B$6:$B$505,MATCH(B1285&amp;"",'الطلاب'!$A$6:$A$505,0))&amp;"","كود غير موجود"))</f>
        <v/>
      </c>
      <c r="I1285" s="6">
        <f>IF(OR(B1285&amp;""="",C1285&amp;""=""),"",IF(COUNTIFS('الطلاب'!$A$6:$A$505,B1285&amp;"",'الطلاب'!$D$6:$D$505,C1285&amp;"")=0,"الطالب غير مسجل في المجموعة",""))</f>
        <v/>
      </c>
    </row>
    <row r="1286">
      <c r="A1286" s="13" t="n"/>
      <c r="B1286" s="5" t="n"/>
      <c r="C1286" s="5" t="n"/>
      <c r="D1286" s="23" t="n"/>
      <c r="E1286" s="18" t="n"/>
      <c r="F1286" s="5" t="n"/>
      <c r="G1286" s="5" t="n"/>
      <c r="H1286" s="6">
        <f>IF(B1286&amp;""="","",IFERROR(INDEX('الطلاب'!$B$6:$B$505,MATCH(B1286&amp;"",'الطلاب'!$A$6:$A$505,0))&amp;"","كود غير موجود"))</f>
        <v/>
      </c>
      <c r="I1286" s="6">
        <f>IF(OR(B1286&amp;""="",C1286&amp;""=""),"",IF(COUNTIFS('الطلاب'!$A$6:$A$505,B1286&amp;"",'الطلاب'!$D$6:$D$505,C1286&amp;"")=0,"الطالب غير مسجل في المجموعة",""))</f>
        <v/>
      </c>
    </row>
    <row r="1287">
      <c r="A1287" s="13" t="n"/>
      <c r="B1287" s="5" t="n"/>
      <c r="C1287" s="5" t="n"/>
      <c r="D1287" s="23" t="n"/>
      <c r="E1287" s="18" t="n"/>
      <c r="F1287" s="5" t="n"/>
      <c r="G1287" s="5" t="n"/>
      <c r="H1287" s="6">
        <f>IF(B1287&amp;""="","",IFERROR(INDEX('الطلاب'!$B$6:$B$505,MATCH(B1287&amp;"",'الطلاب'!$A$6:$A$505,0))&amp;"","كود غير موجود"))</f>
        <v/>
      </c>
      <c r="I1287" s="6">
        <f>IF(OR(B1287&amp;""="",C1287&amp;""=""),"",IF(COUNTIFS('الطلاب'!$A$6:$A$505,B1287&amp;"",'الطلاب'!$D$6:$D$505,C1287&amp;"")=0,"الطالب غير مسجل في المجموعة",""))</f>
        <v/>
      </c>
    </row>
    <row r="1288">
      <c r="A1288" s="13" t="n"/>
      <c r="B1288" s="5" t="n"/>
      <c r="C1288" s="5" t="n"/>
      <c r="D1288" s="23" t="n"/>
      <c r="E1288" s="18" t="n"/>
      <c r="F1288" s="5" t="n"/>
      <c r="G1288" s="5" t="n"/>
      <c r="H1288" s="6">
        <f>IF(B1288&amp;""="","",IFERROR(INDEX('الطلاب'!$B$6:$B$505,MATCH(B1288&amp;"",'الطلاب'!$A$6:$A$505,0))&amp;"","كود غير موجود"))</f>
        <v/>
      </c>
      <c r="I1288" s="6">
        <f>IF(OR(B1288&amp;""="",C1288&amp;""=""),"",IF(COUNTIFS('الطلاب'!$A$6:$A$505,B1288&amp;"",'الطلاب'!$D$6:$D$505,C1288&amp;"")=0,"الطالب غير مسجل في المجموعة",""))</f>
        <v/>
      </c>
    </row>
    <row r="1289">
      <c r="A1289" s="13" t="n"/>
      <c r="B1289" s="5" t="n"/>
      <c r="C1289" s="5" t="n"/>
      <c r="D1289" s="23" t="n"/>
      <c r="E1289" s="18" t="n"/>
      <c r="F1289" s="5" t="n"/>
      <c r="G1289" s="5" t="n"/>
      <c r="H1289" s="6">
        <f>IF(B1289&amp;""="","",IFERROR(INDEX('الطلاب'!$B$6:$B$505,MATCH(B1289&amp;"",'الطلاب'!$A$6:$A$505,0))&amp;"","كود غير موجود"))</f>
        <v/>
      </c>
      <c r="I1289" s="6">
        <f>IF(OR(B1289&amp;""="",C1289&amp;""=""),"",IF(COUNTIFS('الطلاب'!$A$6:$A$505,B1289&amp;"",'الطلاب'!$D$6:$D$505,C1289&amp;"")=0,"الطالب غير مسجل في المجموعة",""))</f>
        <v/>
      </c>
    </row>
    <row r="1290">
      <c r="A1290" s="13" t="n"/>
      <c r="B1290" s="5" t="n"/>
      <c r="C1290" s="5" t="n"/>
      <c r="D1290" s="23" t="n"/>
      <c r="E1290" s="18" t="n"/>
      <c r="F1290" s="5" t="n"/>
      <c r="G1290" s="5" t="n"/>
      <c r="H1290" s="6">
        <f>IF(B1290&amp;""="","",IFERROR(INDEX('الطلاب'!$B$6:$B$505,MATCH(B1290&amp;"",'الطلاب'!$A$6:$A$505,0))&amp;"","كود غير موجود"))</f>
        <v/>
      </c>
      <c r="I1290" s="6">
        <f>IF(OR(B1290&amp;""="",C1290&amp;""=""),"",IF(COUNTIFS('الطلاب'!$A$6:$A$505,B1290&amp;"",'الطلاب'!$D$6:$D$505,C1290&amp;"")=0,"الطالب غير مسجل في المجموعة",""))</f>
        <v/>
      </c>
    </row>
    <row r="1291">
      <c r="A1291" s="13" t="n"/>
      <c r="B1291" s="5" t="n"/>
      <c r="C1291" s="5" t="n"/>
      <c r="D1291" s="23" t="n"/>
      <c r="E1291" s="18" t="n"/>
      <c r="F1291" s="5" t="n"/>
      <c r="G1291" s="5" t="n"/>
      <c r="H1291" s="6">
        <f>IF(B1291&amp;""="","",IFERROR(INDEX('الطلاب'!$B$6:$B$505,MATCH(B1291&amp;"",'الطلاب'!$A$6:$A$505,0))&amp;"","كود غير موجود"))</f>
        <v/>
      </c>
      <c r="I1291" s="6">
        <f>IF(OR(B1291&amp;""="",C1291&amp;""=""),"",IF(COUNTIFS('الطلاب'!$A$6:$A$505,B1291&amp;"",'الطلاب'!$D$6:$D$505,C1291&amp;"")=0,"الطالب غير مسجل في المجموعة",""))</f>
        <v/>
      </c>
    </row>
    <row r="1292">
      <c r="A1292" s="13" t="n"/>
      <c r="B1292" s="5" t="n"/>
      <c r="C1292" s="5" t="n"/>
      <c r="D1292" s="23" t="n"/>
      <c r="E1292" s="18" t="n"/>
      <c r="F1292" s="5" t="n"/>
      <c r="G1292" s="5" t="n"/>
      <c r="H1292" s="6">
        <f>IF(B1292&amp;""="","",IFERROR(INDEX('الطلاب'!$B$6:$B$505,MATCH(B1292&amp;"",'الطلاب'!$A$6:$A$505,0))&amp;"","كود غير موجود"))</f>
        <v/>
      </c>
      <c r="I1292" s="6">
        <f>IF(OR(B1292&amp;""="",C1292&amp;""=""),"",IF(COUNTIFS('الطلاب'!$A$6:$A$505,B1292&amp;"",'الطلاب'!$D$6:$D$505,C1292&amp;"")=0,"الطالب غير مسجل في المجموعة",""))</f>
        <v/>
      </c>
    </row>
    <row r="1293">
      <c r="A1293" s="13" t="n"/>
      <c r="B1293" s="5" t="n"/>
      <c r="C1293" s="5" t="n"/>
      <c r="D1293" s="23" t="n"/>
      <c r="E1293" s="18" t="n"/>
      <c r="F1293" s="5" t="n"/>
      <c r="G1293" s="5" t="n"/>
      <c r="H1293" s="6">
        <f>IF(B1293&amp;""="","",IFERROR(INDEX('الطلاب'!$B$6:$B$505,MATCH(B1293&amp;"",'الطلاب'!$A$6:$A$505,0))&amp;"","كود غير موجود"))</f>
        <v/>
      </c>
      <c r="I1293" s="6">
        <f>IF(OR(B1293&amp;""="",C1293&amp;""=""),"",IF(COUNTIFS('الطلاب'!$A$6:$A$505,B1293&amp;"",'الطلاب'!$D$6:$D$505,C1293&amp;"")=0,"الطالب غير مسجل في المجموعة",""))</f>
        <v/>
      </c>
    </row>
    <row r="1294">
      <c r="A1294" s="13" t="n"/>
      <c r="B1294" s="5" t="n"/>
      <c r="C1294" s="5" t="n"/>
      <c r="D1294" s="23" t="n"/>
      <c r="E1294" s="18" t="n"/>
      <c r="F1294" s="5" t="n"/>
      <c r="G1294" s="5" t="n"/>
      <c r="H1294" s="6">
        <f>IF(B1294&amp;""="","",IFERROR(INDEX('الطلاب'!$B$6:$B$505,MATCH(B1294&amp;"",'الطلاب'!$A$6:$A$505,0))&amp;"","كود غير موجود"))</f>
        <v/>
      </c>
      <c r="I1294" s="6">
        <f>IF(OR(B1294&amp;""="",C1294&amp;""=""),"",IF(COUNTIFS('الطلاب'!$A$6:$A$505,B1294&amp;"",'الطلاب'!$D$6:$D$505,C1294&amp;"")=0,"الطالب غير مسجل في المجموعة",""))</f>
        <v/>
      </c>
    </row>
    <row r="1295">
      <c r="A1295" s="13" t="n"/>
      <c r="B1295" s="5" t="n"/>
      <c r="C1295" s="5" t="n"/>
      <c r="D1295" s="23" t="n"/>
      <c r="E1295" s="18" t="n"/>
      <c r="F1295" s="5" t="n"/>
      <c r="G1295" s="5" t="n"/>
      <c r="H1295" s="6">
        <f>IF(B1295&amp;""="","",IFERROR(INDEX('الطلاب'!$B$6:$B$505,MATCH(B1295&amp;"",'الطلاب'!$A$6:$A$505,0))&amp;"","كود غير موجود"))</f>
        <v/>
      </c>
      <c r="I1295" s="6">
        <f>IF(OR(B1295&amp;""="",C1295&amp;""=""),"",IF(COUNTIFS('الطلاب'!$A$6:$A$505,B1295&amp;"",'الطلاب'!$D$6:$D$505,C1295&amp;"")=0,"الطالب غير مسجل في المجموعة",""))</f>
        <v/>
      </c>
    </row>
    <row r="1296">
      <c r="A1296" s="13" t="n"/>
      <c r="B1296" s="5" t="n"/>
      <c r="C1296" s="5" t="n"/>
      <c r="D1296" s="23" t="n"/>
      <c r="E1296" s="18" t="n"/>
      <c r="F1296" s="5" t="n"/>
      <c r="G1296" s="5" t="n"/>
      <c r="H1296" s="6">
        <f>IF(B1296&amp;""="","",IFERROR(INDEX('الطلاب'!$B$6:$B$505,MATCH(B1296&amp;"",'الطلاب'!$A$6:$A$505,0))&amp;"","كود غير موجود"))</f>
        <v/>
      </c>
      <c r="I1296" s="6">
        <f>IF(OR(B1296&amp;""="",C1296&amp;""=""),"",IF(COUNTIFS('الطلاب'!$A$6:$A$505,B1296&amp;"",'الطلاب'!$D$6:$D$505,C1296&amp;"")=0,"الطالب غير مسجل في المجموعة",""))</f>
        <v/>
      </c>
    </row>
    <row r="1297">
      <c r="A1297" s="13" t="n"/>
      <c r="B1297" s="5" t="n"/>
      <c r="C1297" s="5" t="n"/>
      <c r="D1297" s="23" t="n"/>
      <c r="E1297" s="18" t="n"/>
      <c r="F1297" s="5" t="n"/>
      <c r="G1297" s="5" t="n"/>
      <c r="H1297" s="6">
        <f>IF(B1297&amp;""="","",IFERROR(INDEX('الطلاب'!$B$6:$B$505,MATCH(B1297&amp;"",'الطلاب'!$A$6:$A$505,0))&amp;"","كود غير موجود"))</f>
        <v/>
      </c>
      <c r="I1297" s="6">
        <f>IF(OR(B1297&amp;""="",C1297&amp;""=""),"",IF(COUNTIFS('الطلاب'!$A$6:$A$505,B1297&amp;"",'الطلاب'!$D$6:$D$505,C1297&amp;"")=0,"الطالب غير مسجل في المجموعة",""))</f>
        <v/>
      </c>
    </row>
    <row r="1298">
      <c r="A1298" s="13" t="n"/>
      <c r="B1298" s="5" t="n"/>
      <c r="C1298" s="5" t="n"/>
      <c r="D1298" s="23" t="n"/>
      <c r="E1298" s="18" t="n"/>
      <c r="F1298" s="5" t="n"/>
      <c r="G1298" s="5" t="n"/>
      <c r="H1298" s="6">
        <f>IF(B1298&amp;""="","",IFERROR(INDEX('الطلاب'!$B$6:$B$505,MATCH(B1298&amp;"",'الطلاب'!$A$6:$A$505,0))&amp;"","كود غير موجود"))</f>
        <v/>
      </c>
      <c r="I1298" s="6">
        <f>IF(OR(B1298&amp;""="",C1298&amp;""=""),"",IF(COUNTIFS('الطلاب'!$A$6:$A$505,B1298&amp;"",'الطلاب'!$D$6:$D$505,C1298&amp;"")=0,"الطالب غير مسجل في المجموعة",""))</f>
        <v/>
      </c>
    </row>
    <row r="1299">
      <c r="A1299" s="13" t="n"/>
      <c r="B1299" s="5" t="n"/>
      <c r="C1299" s="5" t="n"/>
      <c r="D1299" s="23" t="n"/>
      <c r="E1299" s="18" t="n"/>
      <c r="F1299" s="5" t="n"/>
      <c r="G1299" s="5" t="n"/>
      <c r="H1299" s="6">
        <f>IF(B1299&amp;""="","",IFERROR(INDEX('الطلاب'!$B$6:$B$505,MATCH(B1299&amp;"",'الطلاب'!$A$6:$A$505,0))&amp;"","كود غير موجود"))</f>
        <v/>
      </c>
      <c r="I1299" s="6">
        <f>IF(OR(B1299&amp;""="",C1299&amp;""=""),"",IF(COUNTIFS('الطلاب'!$A$6:$A$505,B1299&amp;"",'الطلاب'!$D$6:$D$505,C1299&amp;"")=0,"الطالب غير مسجل في المجموعة",""))</f>
        <v/>
      </c>
    </row>
    <row r="1300">
      <c r="A1300" s="13" t="n"/>
      <c r="B1300" s="5" t="n"/>
      <c r="C1300" s="5" t="n"/>
      <c r="D1300" s="23" t="n"/>
      <c r="E1300" s="18" t="n"/>
      <c r="F1300" s="5" t="n"/>
      <c r="G1300" s="5" t="n"/>
      <c r="H1300" s="6">
        <f>IF(B1300&amp;""="","",IFERROR(INDEX('الطلاب'!$B$6:$B$505,MATCH(B1300&amp;"",'الطلاب'!$A$6:$A$505,0))&amp;"","كود غير موجود"))</f>
        <v/>
      </c>
      <c r="I1300" s="6">
        <f>IF(OR(B1300&amp;""="",C1300&amp;""=""),"",IF(COUNTIFS('الطلاب'!$A$6:$A$505,B1300&amp;"",'الطلاب'!$D$6:$D$505,C1300&amp;"")=0,"الطالب غير مسجل في المجموعة",""))</f>
        <v/>
      </c>
    </row>
    <row r="1301">
      <c r="A1301" s="13" t="n"/>
      <c r="B1301" s="5" t="n"/>
      <c r="C1301" s="5" t="n"/>
      <c r="D1301" s="23" t="n"/>
      <c r="E1301" s="18" t="n"/>
      <c r="F1301" s="5" t="n"/>
      <c r="G1301" s="5" t="n"/>
      <c r="H1301" s="6">
        <f>IF(B1301&amp;""="","",IFERROR(INDEX('الطلاب'!$B$6:$B$505,MATCH(B1301&amp;"",'الطلاب'!$A$6:$A$505,0))&amp;"","كود غير موجود"))</f>
        <v/>
      </c>
      <c r="I1301" s="6">
        <f>IF(OR(B1301&amp;""="",C1301&amp;""=""),"",IF(COUNTIFS('الطلاب'!$A$6:$A$505,B1301&amp;"",'الطلاب'!$D$6:$D$505,C1301&amp;"")=0,"الطالب غير مسجل في المجموعة",""))</f>
        <v/>
      </c>
    </row>
    <row r="1302">
      <c r="A1302" s="13" t="n"/>
      <c r="B1302" s="5" t="n"/>
      <c r="C1302" s="5" t="n"/>
      <c r="D1302" s="23" t="n"/>
      <c r="E1302" s="18" t="n"/>
      <c r="F1302" s="5" t="n"/>
      <c r="G1302" s="5" t="n"/>
      <c r="H1302" s="6">
        <f>IF(B1302&amp;""="","",IFERROR(INDEX('الطلاب'!$B$6:$B$505,MATCH(B1302&amp;"",'الطلاب'!$A$6:$A$505,0))&amp;"","كود غير موجود"))</f>
        <v/>
      </c>
      <c r="I1302" s="6">
        <f>IF(OR(B1302&amp;""="",C1302&amp;""=""),"",IF(COUNTIFS('الطلاب'!$A$6:$A$505,B1302&amp;"",'الطلاب'!$D$6:$D$505,C1302&amp;"")=0,"الطالب غير مسجل في المجموعة",""))</f>
        <v/>
      </c>
    </row>
    <row r="1303">
      <c r="A1303" s="13" t="n"/>
      <c r="B1303" s="5" t="n"/>
      <c r="C1303" s="5" t="n"/>
      <c r="D1303" s="23" t="n"/>
      <c r="E1303" s="18" t="n"/>
      <c r="F1303" s="5" t="n"/>
      <c r="G1303" s="5" t="n"/>
      <c r="H1303" s="6">
        <f>IF(B1303&amp;""="","",IFERROR(INDEX('الطلاب'!$B$6:$B$505,MATCH(B1303&amp;"",'الطلاب'!$A$6:$A$505,0))&amp;"","كود غير موجود"))</f>
        <v/>
      </c>
      <c r="I1303" s="6">
        <f>IF(OR(B1303&amp;""="",C1303&amp;""=""),"",IF(COUNTIFS('الطلاب'!$A$6:$A$505,B1303&amp;"",'الطلاب'!$D$6:$D$505,C1303&amp;"")=0,"الطالب غير مسجل في المجموعة",""))</f>
        <v/>
      </c>
    </row>
    <row r="1304">
      <c r="A1304" s="13" t="n"/>
      <c r="B1304" s="5" t="n"/>
      <c r="C1304" s="5" t="n"/>
      <c r="D1304" s="23" t="n"/>
      <c r="E1304" s="18" t="n"/>
      <c r="F1304" s="5" t="n"/>
      <c r="G1304" s="5" t="n"/>
      <c r="H1304" s="6">
        <f>IF(B1304&amp;""="","",IFERROR(INDEX('الطلاب'!$B$6:$B$505,MATCH(B1304&amp;"",'الطلاب'!$A$6:$A$505,0))&amp;"","كود غير موجود"))</f>
        <v/>
      </c>
      <c r="I1304" s="6">
        <f>IF(OR(B1304&amp;""="",C1304&amp;""=""),"",IF(COUNTIFS('الطلاب'!$A$6:$A$505,B1304&amp;"",'الطلاب'!$D$6:$D$505,C1304&amp;"")=0,"الطالب غير مسجل في المجموعة",""))</f>
        <v/>
      </c>
    </row>
    <row r="1305">
      <c r="A1305" s="13" t="n"/>
      <c r="B1305" s="5" t="n"/>
      <c r="C1305" s="5" t="n"/>
      <c r="D1305" s="23" t="n"/>
      <c r="E1305" s="18" t="n"/>
      <c r="F1305" s="5" t="n"/>
      <c r="G1305" s="5" t="n"/>
      <c r="H1305" s="6">
        <f>IF(B1305&amp;""="","",IFERROR(INDEX('الطلاب'!$B$6:$B$505,MATCH(B1305&amp;"",'الطلاب'!$A$6:$A$505,0))&amp;"","كود غير موجود"))</f>
        <v/>
      </c>
      <c r="I1305" s="6">
        <f>IF(OR(B1305&amp;""="",C1305&amp;""=""),"",IF(COUNTIFS('الطلاب'!$A$6:$A$505,B1305&amp;"",'الطلاب'!$D$6:$D$505,C1305&amp;"")=0,"الطالب غير مسجل في المجموعة",""))</f>
        <v/>
      </c>
    </row>
    <row r="1306">
      <c r="A1306" s="13" t="n"/>
      <c r="B1306" s="5" t="n"/>
      <c r="C1306" s="5" t="n"/>
      <c r="D1306" s="23" t="n"/>
      <c r="E1306" s="18" t="n"/>
      <c r="F1306" s="5" t="n"/>
      <c r="G1306" s="5" t="n"/>
      <c r="H1306" s="6">
        <f>IF(B1306&amp;""="","",IFERROR(INDEX('الطلاب'!$B$6:$B$505,MATCH(B1306&amp;"",'الطلاب'!$A$6:$A$505,0))&amp;"","كود غير موجود"))</f>
        <v/>
      </c>
      <c r="I1306" s="6">
        <f>IF(OR(B1306&amp;""="",C1306&amp;""=""),"",IF(COUNTIFS('الطلاب'!$A$6:$A$505,B1306&amp;"",'الطلاب'!$D$6:$D$505,C1306&amp;"")=0,"الطالب غير مسجل في المجموعة",""))</f>
        <v/>
      </c>
    </row>
    <row r="1307">
      <c r="A1307" s="13" t="n"/>
      <c r="B1307" s="5" t="n"/>
      <c r="C1307" s="5" t="n"/>
      <c r="D1307" s="23" t="n"/>
      <c r="E1307" s="18" t="n"/>
      <c r="F1307" s="5" t="n"/>
      <c r="G1307" s="5" t="n"/>
      <c r="H1307" s="6">
        <f>IF(B1307&amp;""="","",IFERROR(INDEX('الطلاب'!$B$6:$B$505,MATCH(B1307&amp;"",'الطلاب'!$A$6:$A$505,0))&amp;"","كود غير موجود"))</f>
        <v/>
      </c>
      <c r="I1307" s="6">
        <f>IF(OR(B1307&amp;""="",C1307&amp;""=""),"",IF(COUNTIFS('الطلاب'!$A$6:$A$505,B1307&amp;"",'الطلاب'!$D$6:$D$505,C1307&amp;"")=0,"الطالب غير مسجل في المجموعة",""))</f>
        <v/>
      </c>
    </row>
    <row r="1308">
      <c r="A1308" s="13" t="n"/>
      <c r="B1308" s="5" t="n"/>
      <c r="C1308" s="5" t="n"/>
      <c r="D1308" s="23" t="n"/>
      <c r="E1308" s="18" t="n"/>
      <c r="F1308" s="5" t="n"/>
      <c r="G1308" s="5" t="n"/>
      <c r="H1308" s="6">
        <f>IF(B1308&amp;""="","",IFERROR(INDEX('الطلاب'!$B$6:$B$505,MATCH(B1308&amp;"",'الطلاب'!$A$6:$A$505,0))&amp;"","كود غير موجود"))</f>
        <v/>
      </c>
      <c r="I1308" s="6">
        <f>IF(OR(B1308&amp;""="",C1308&amp;""=""),"",IF(COUNTIFS('الطلاب'!$A$6:$A$505,B1308&amp;"",'الطلاب'!$D$6:$D$505,C1308&amp;"")=0,"الطالب غير مسجل في المجموعة",""))</f>
        <v/>
      </c>
    </row>
    <row r="1309">
      <c r="A1309" s="13" t="n"/>
      <c r="B1309" s="5" t="n"/>
      <c r="C1309" s="5" t="n"/>
      <c r="D1309" s="23" t="n"/>
      <c r="E1309" s="18" t="n"/>
      <c r="F1309" s="5" t="n"/>
      <c r="G1309" s="5" t="n"/>
      <c r="H1309" s="6">
        <f>IF(B1309&amp;""="","",IFERROR(INDEX('الطلاب'!$B$6:$B$505,MATCH(B1309&amp;"",'الطلاب'!$A$6:$A$505,0))&amp;"","كود غير موجود"))</f>
        <v/>
      </c>
      <c r="I1309" s="6">
        <f>IF(OR(B1309&amp;""="",C1309&amp;""=""),"",IF(COUNTIFS('الطلاب'!$A$6:$A$505,B1309&amp;"",'الطلاب'!$D$6:$D$505,C1309&amp;"")=0,"الطالب غير مسجل في المجموعة",""))</f>
        <v/>
      </c>
    </row>
    <row r="1310">
      <c r="A1310" s="13" t="n"/>
      <c r="B1310" s="5" t="n"/>
      <c r="C1310" s="5" t="n"/>
      <c r="D1310" s="23" t="n"/>
      <c r="E1310" s="18" t="n"/>
      <c r="F1310" s="5" t="n"/>
      <c r="G1310" s="5" t="n"/>
      <c r="H1310" s="6">
        <f>IF(B1310&amp;""="","",IFERROR(INDEX('الطلاب'!$B$6:$B$505,MATCH(B1310&amp;"",'الطلاب'!$A$6:$A$505,0))&amp;"","كود غير موجود"))</f>
        <v/>
      </c>
      <c r="I1310" s="6">
        <f>IF(OR(B1310&amp;""="",C1310&amp;""=""),"",IF(COUNTIFS('الطلاب'!$A$6:$A$505,B1310&amp;"",'الطلاب'!$D$6:$D$505,C1310&amp;"")=0,"الطالب غير مسجل في المجموعة",""))</f>
        <v/>
      </c>
    </row>
    <row r="1311">
      <c r="A1311" s="13" t="n"/>
      <c r="B1311" s="5" t="n"/>
      <c r="C1311" s="5" t="n"/>
      <c r="D1311" s="23" t="n"/>
      <c r="E1311" s="18" t="n"/>
      <c r="F1311" s="5" t="n"/>
      <c r="G1311" s="5" t="n"/>
      <c r="H1311" s="6">
        <f>IF(B1311&amp;""="","",IFERROR(INDEX('الطلاب'!$B$6:$B$505,MATCH(B1311&amp;"",'الطلاب'!$A$6:$A$505,0))&amp;"","كود غير موجود"))</f>
        <v/>
      </c>
      <c r="I1311" s="6">
        <f>IF(OR(B1311&amp;""="",C1311&amp;""=""),"",IF(COUNTIFS('الطلاب'!$A$6:$A$505,B1311&amp;"",'الطلاب'!$D$6:$D$505,C1311&amp;"")=0,"الطالب غير مسجل في المجموعة",""))</f>
        <v/>
      </c>
    </row>
    <row r="1312">
      <c r="A1312" s="13" t="n"/>
      <c r="B1312" s="5" t="n"/>
      <c r="C1312" s="5" t="n"/>
      <c r="D1312" s="23" t="n"/>
      <c r="E1312" s="18" t="n"/>
      <c r="F1312" s="5" t="n"/>
      <c r="G1312" s="5" t="n"/>
      <c r="H1312" s="6">
        <f>IF(B1312&amp;""="","",IFERROR(INDEX('الطلاب'!$B$6:$B$505,MATCH(B1312&amp;"",'الطلاب'!$A$6:$A$505,0))&amp;"","كود غير موجود"))</f>
        <v/>
      </c>
      <c r="I1312" s="6">
        <f>IF(OR(B1312&amp;""="",C1312&amp;""=""),"",IF(COUNTIFS('الطلاب'!$A$6:$A$505,B1312&amp;"",'الطلاب'!$D$6:$D$505,C1312&amp;"")=0,"الطالب غير مسجل في المجموعة",""))</f>
        <v/>
      </c>
    </row>
    <row r="1313">
      <c r="A1313" s="13" t="n"/>
      <c r="B1313" s="5" t="n"/>
      <c r="C1313" s="5" t="n"/>
      <c r="D1313" s="23" t="n"/>
      <c r="E1313" s="18" t="n"/>
      <c r="F1313" s="5" t="n"/>
      <c r="G1313" s="5" t="n"/>
      <c r="H1313" s="6">
        <f>IF(B1313&amp;""="","",IFERROR(INDEX('الطلاب'!$B$6:$B$505,MATCH(B1313&amp;"",'الطلاب'!$A$6:$A$505,0))&amp;"","كود غير موجود"))</f>
        <v/>
      </c>
      <c r="I1313" s="6">
        <f>IF(OR(B1313&amp;""="",C1313&amp;""=""),"",IF(COUNTIFS('الطلاب'!$A$6:$A$505,B1313&amp;"",'الطلاب'!$D$6:$D$505,C1313&amp;"")=0,"الطالب غير مسجل في المجموعة",""))</f>
        <v/>
      </c>
    </row>
    <row r="1314">
      <c r="A1314" s="13" t="n"/>
      <c r="B1314" s="5" t="n"/>
      <c r="C1314" s="5" t="n"/>
      <c r="D1314" s="23" t="n"/>
      <c r="E1314" s="18" t="n"/>
      <c r="F1314" s="5" t="n"/>
      <c r="G1314" s="5" t="n"/>
      <c r="H1314" s="6">
        <f>IF(B1314&amp;""="","",IFERROR(INDEX('الطلاب'!$B$6:$B$505,MATCH(B1314&amp;"",'الطلاب'!$A$6:$A$505,0))&amp;"","كود غير موجود"))</f>
        <v/>
      </c>
      <c r="I1314" s="6">
        <f>IF(OR(B1314&amp;""="",C1314&amp;""=""),"",IF(COUNTIFS('الطلاب'!$A$6:$A$505,B1314&amp;"",'الطلاب'!$D$6:$D$505,C1314&amp;"")=0,"الطالب غير مسجل في المجموعة",""))</f>
        <v/>
      </c>
    </row>
    <row r="1315">
      <c r="A1315" s="13" t="n"/>
      <c r="B1315" s="5" t="n"/>
      <c r="C1315" s="5" t="n"/>
      <c r="D1315" s="23" t="n"/>
      <c r="E1315" s="18" t="n"/>
      <c r="F1315" s="5" t="n"/>
      <c r="G1315" s="5" t="n"/>
      <c r="H1315" s="6">
        <f>IF(B1315&amp;""="","",IFERROR(INDEX('الطلاب'!$B$6:$B$505,MATCH(B1315&amp;"",'الطلاب'!$A$6:$A$505,0))&amp;"","كود غير موجود"))</f>
        <v/>
      </c>
      <c r="I1315" s="6">
        <f>IF(OR(B1315&amp;""="",C1315&amp;""=""),"",IF(COUNTIFS('الطلاب'!$A$6:$A$505,B1315&amp;"",'الطلاب'!$D$6:$D$505,C1315&amp;"")=0,"الطالب غير مسجل في المجموعة",""))</f>
        <v/>
      </c>
    </row>
    <row r="1316">
      <c r="A1316" s="13" t="n"/>
      <c r="B1316" s="5" t="n"/>
      <c r="C1316" s="5" t="n"/>
      <c r="D1316" s="23" t="n"/>
      <c r="E1316" s="18" t="n"/>
      <c r="F1316" s="5" t="n"/>
      <c r="G1316" s="5" t="n"/>
      <c r="H1316" s="6">
        <f>IF(B1316&amp;""="","",IFERROR(INDEX('الطلاب'!$B$6:$B$505,MATCH(B1316&amp;"",'الطلاب'!$A$6:$A$505,0))&amp;"","كود غير موجود"))</f>
        <v/>
      </c>
      <c r="I1316" s="6">
        <f>IF(OR(B1316&amp;""="",C1316&amp;""=""),"",IF(COUNTIFS('الطلاب'!$A$6:$A$505,B1316&amp;"",'الطلاب'!$D$6:$D$505,C1316&amp;"")=0,"الطالب غير مسجل في المجموعة",""))</f>
        <v/>
      </c>
    </row>
    <row r="1317">
      <c r="A1317" s="13" t="n"/>
      <c r="B1317" s="5" t="n"/>
      <c r="C1317" s="5" t="n"/>
      <c r="D1317" s="23" t="n"/>
      <c r="E1317" s="18" t="n"/>
      <c r="F1317" s="5" t="n"/>
      <c r="G1317" s="5" t="n"/>
      <c r="H1317" s="6">
        <f>IF(B1317&amp;""="","",IFERROR(INDEX('الطلاب'!$B$6:$B$505,MATCH(B1317&amp;"",'الطلاب'!$A$6:$A$505,0))&amp;"","كود غير موجود"))</f>
        <v/>
      </c>
      <c r="I1317" s="6">
        <f>IF(OR(B1317&amp;""="",C1317&amp;""=""),"",IF(COUNTIFS('الطلاب'!$A$6:$A$505,B1317&amp;"",'الطلاب'!$D$6:$D$505,C1317&amp;"")=0,"الطالب غير مسجل في المجموعة",""))</f>
        <v/>
      </c>
    </row>
    <row r="1318">
      <c r="A1318" s="13" t="n"/>
      <c r="B1318" s="5" t="n"/>
      <c r="C1318" s="5" t="n"/>
      <c r="D1318" s="23" t="n"/>
      <c r="E1318" s="18" t="n"/>
      <c r="F1318" s="5" t="n"/>
      <c r="G1318" s="5" t="n"/>
      <c r="H1318" s="6">
        <f>IF(B1318&amp;""="","",IFERROR(INDEX('الطلاب'!$B$6:$B$505,MATCH(B1318&amp;"",'الطلاب'!$A$6:$A$505,0))&amp;"","كود غير موجود"))</f>
        <v/>
      </c>
      <c r="I1318" s="6">
        <f>IF(OR(B1318&amp;""="",C1318&amp;""=""),"",IF(COUNTIFS('الطلاب'!$A$6:$A$505,B1318&amp;"",'الطلاب'!$D$6:$D$505,C1318&amp;"")=0,"الطالب غير مسجل في المجموعة",""))</f>
        <v/>
      </c>
    </row>
    <row r="1319">
      <c r="A1319" s="13" t="n"/>
      <c r="B1319" s="5" t="n"/>
      <c r="C1319" s="5" t="n"/>
      <c r="D1319" s="23" t="n"/>
      <c r="E1319" s="18" t="n"/>
      <c r="F1319" s="5" t="n"/>
      <c r="G1319" s="5" t="n"/>
      <c r="H1319" s="6">
        <f>IF(B1319&amp;""="","",IFERROR(INDEX('الطلاب'!$B$6:$B$505,MATCH(B1319&amp;"",'الطلاب'!$A$6:$A$505,0))&amp;"","كود غير موجود"))</f>
        <v/>
      </c>
      <c r="I1319" s="6">
        <f>IF(OR(B1319&amp;""="",C1319&amp;""=""),"",IF(COUNTIFS('الطلاب'!$A$6:$A$505,B1319&amp;"",'الطلاب'!$D$6:$D$505,C1319&amp;"")=0,"الطالب غير مسجل في المجموعة",""))</f>
        <v/>
      </c>
    </row>
    <row r="1320">
      <c r="A1320" s="13" t="n"/>
      <c r="B1320" s="5" t="n"/>
      <c r="C1320" s="5" t="n"/>
      <c r="D1320" s="23" t="n"/>
      <c r="E1320" s="18" t="n"/>
      <c r="F1320" s="5" t="n"/>
      <c r="G1320" s="5" t="n"/>
      <c r="H1320" s="6">
        <f>IF(B1320&amp;""="","",IFERROR(INDEX('الطلاب'!$B$6:$B$505,MATCH(B1320&amp;"",'الطلاب'!$A$6:$A$505,0))&amp;"","كود غير موجود"))</f>
        <v/>
      </c>
      <c r="I1320" s="6">
        <f>IF(OR(B1320&amp;""="",C1320&amp;""=""),"",IF(COUNTIFS('الطلاب'!$A$6:$A$505,B1320&amp;"",'الطلاب'!$D$6:$D$505,C1320&amp;"")=0,"الطالب غير مسجل في المجموعة",""))</f>
        <v/>
      </c>
    </row>
    <row r="1321">
      <c r="A1321" s="13" t="n"/>
      <c r="B1321" s="5" t="n"/>
      <c r="C1321" s="5" t="n"/>
      <c r="D1321" s="23" t="n"/>
      <c r="E1321" s="18" t="n"/>
      <c r="F1321" s="5" t="n"/>
      <c r="G1321" s="5" t="n"/>
      <c r="H1321" s="6">
        <f>IF(B1321&amp;""="","",IFERROR(INDEX('الطلاب'!$B$6:$B$505,MATCH(B1321&amp;"",'الطلاب'!$A$6:$A$505,0))&amp;"","كود غير موجود"))</f>
        <v/>
      </c>
      <c r="I1321" s="6">
        <f>IF(OR(B1321&amp;""="",C1321&amp;""=""),"",IF(COUNTIFS('الطلاب'!$A$6:$A$505,B1321&amp;"",'الطلاب'!$D$6:$D$505,C1321&amp;"")=0,"الطالب غير مسجل في المجموعة",""))</f>
        <v/>
      </c>
    </row>
    <row r="1322">
      <c r="A1322" s="13" t="n"/>
      <c r="B1322" s="5" t="n"/>
      <c r="C1322" s="5" t="n"/>
      <c r="D1322" s="23" t="n"/>
      <c r="E1322" s="18" t="n"/>
      <c r="F1322" s="5" t="n"/>
      <c r="G1322" s="5" t="n"/>
      <c r="H1322" s="6">
        <f>IF(B1322&amp;""="","",IFERROR(INDEX('الطلاب'!$B$6:$B$505,MATCH(B1322&amp;"",'الطلاب'!$A$6:$A$505,0))&amp;"","كود غير موجود"))</f>
        <v/>
      </c>
      <c r="I1322" s="6">
        <f>IF(OR(B1322&amp;""="",C1322&amp;""=""),"",IF(COUNTIFS('الطلاب'!$A$6:$A$505,B1322&amp;"",'الطلاب'!$D$6:$D$505,C1322&amp;"")=0,"الطالب غير مسجل في المجموعة",""))</f>
        <v/>
      </c>
    </row>
    <row r="1323">
      <c r="A1323" s="13" t="n"/>
      <c r="B1323" s="5" t="n"/>
      <c r="C1323" s="5" t="n"/>
      <c r="D1323" s="23" t="n"/>
      <c r="E1323" s="18" t="n"/>
      <c r="F1323" s="5" t="n"/>
      <c r="G1323" s="5" t="n"/>
      <c r="H1323" s="6">
        <f>IF(B1323&amp;""="","",IFERROR(INDEX('الطلاب'!$B$6:$B$505,MATCH(B1323&amp;"",'الطلاب'!$A$6:$A$505,0))&amp;"","كود غير موجود"))</f>
        <v/>
      </c>
      <c r="I1323" s="6">
        <f>IF(OR(B1323&amp;""="",C1323&amp;""=""),"",IF(COUNTIFS('الطلاب'!$A$6:$A$505,B1323&amp;"",'الطلاب'!$D$6:$D$505,C1323&amp;"")=0,"الطالب غير مسجل في المجموعة",""))</f>
        <v/>
      </c>
    </row>
    <row r="1324">
      <c r="A1324" s="13" t="n"/>
      <c r="B1324" s="5" t="n"/>
      <c r="C1324" s="5" t="n"/>
      <c r="D1324" s="23" t="n"/>
      <c r="E1324" s="18" t="n"/>
      <c r="F1324" s="5" t="n"/>
      <c r="G1324" s="5" t="n"/>
      <c r="H1324" s="6">
        <f>IF(B1324&amp;""="","",IFERROR(INDEX('الطلاب'!$B$6:$B$505,MATCH(B1324&amp;"",'الطلاب'!$A$6:$A$505,0))&amp;"","كود غير موجود"))</f>
        <v/>
      </c>
      <c r="I1324" s="6">
        <f>IF(OR(B1324&amp;""="",C1324&amp;""=""),"",IF(COUNTIFS('الطلاب'!$A$6:$A$505,B1324&amp;"",'الطلاب'!$D$6:$D$505,C1324&amp;"")=0,"الطالب غير مسجل في المجموعة",""))</f>
        <v/>
      </c>
    </row>
    <row r="1325">
      <c r="A1325" s="13" t="n"/>
      <c r="B1325" s="5" t="n"/>
      <c r="C1325" s="5" t="n"/>
      <c r="D1325" s="23" t="n"/>
      <c r="E1325" s="18" t="n"/>
      <c r="F1325" s="5" t="n"/>
      <c r="G1325" s="5" t="n"/>
      <c r="H1325" s="6">
        <f>IF(B1325&amp;""="","",IFERROR(INDEX('الطلاب'!$B$6:$B$505,MATCH(B1325&amp;"",'الطلاب'!$A$6:$A$505,0))&amp;"","كود غير موجود"))</f>
        <v/>
      </c>
      <c r="I1325" s="6">
        <f>IF(OR(B1325&amp;""="",C1325&amp;""=""),"",IF(COUNTIFS('الطلاب'!$A$6:$A$505,B1325&amp;"",'الطلاب'!$D$6:$D$505,C1325&amp;"")=0,"الطالب غير مسجل في المجموعة",""))</f>
        <v/>
      </c>
    </row>
    <row r="1326">
      <c r="A1326" s="13" t="n"/>
      <c r="B1326" s="5" t="n"/>
      <c r="C1326" s="5" t="n"/>
      <c r="D1326" s="23" t="n"/>
      <c r="E1326" s="18" t="n"/>
      <c r="F1326" s="5" t="n"/>
      <c r="G1326" s="5" t="n"/>
      <c r="H1326" s="6">
        <f>IF(B1326&amp;""="","",IFERROR(INDEX('الطلاب'!$B$6:$B$505,MATCH(B1326&amp;"",'الطلاب'!$A$6:$A$505,0))&amp;"","كود غير موجود"))</f>
        <v/>
      </c>
      <c r="I1326" s="6">
        <f>IF(OR(B1326&amp;""="",C1326&amp;""=""),"",IF(COUNTIFS('الطلاب'!$A$6:$A$505,B1326&amp;"",'الطلاب'!$D$6:$D$505,C1326&amp;"")=0,"الطالب غير مسجل في المجموعة",""))</f>
        <v/>
      </c>
    </row>
    <row r="1327">
      <c r="A1327" s="13" t="n"/>
      <c r="B1327" s="5" t="n"/>
      <c r="C1327" s="5" t="n"/>
      <c r="D1327" s="23" t="n"/>
      <c r="E1327" s="18" t="n"/>
      <c r="F1327" s="5" t="n"/>
      <c r="G1327" s="5" t="n"/>
      <c r="H1327" s="6">
        <f>IF(B1327&amp;""="","",IFERROR(INDEX('الطلاب'!$B$6:$B$505,MATCH(B1327&amp;"",'الطلاب'!$A$6:$A$505,0))&amp;"","كود غير موجود"))</f>
        <v/>
      </c>
      <c r="I1327" s="6">
        <f>IF(OR(B1327&amp;""="",C1327&amp;""=""),"",IF(COUNTIFS('الطلاب'!$A$6:$A$505,B1327&amp;"",'الطلاب'!$D$6:$D$505,C1327&amp;"")=0,"الطالب غير مسجل في المجموعة",""))</f>
        <v/>
      </c>
    </row>
    <row r="1328">
      <c r="A1328" s="13" t="n"/>
      <c r="B1328" s="5" t="n"/>
      <c r="C1328" s="5" t="n"/>
      <c r="D1328" s="23" t="n"/>
      <c r="E1328" s="18" t="n"/>
      <c r="F1328" s="5" t="n"/>
      <c r="G1328" s="5" t="n"/>
      <c r="H1328" s="6">
        <f>IF(B1328&amp;""="","",IFERROR(INDEX('الطلاب'!$B$6:$B$505,MATCH(B1328&amp;"",'الطلاب'!$A$6:$A$505,0))&amp;"","كود غير موجود"))</f>
        <v/>
      </c>
      <c r="I1328" s="6">
        <f>IF(OR(B1328&amp;""="",C1328&amp;""=""),"",IF(COUNTIFS('الطلاب'!$A$6:$A$505,B1328&amp;"",'الطلاب'!$D$6:$D$505,C1328&amp;"")=0,"الطالب غير مسجل في المجموعة",""))</f>
        <v/>
      </c>
    </row>
    <row r="1329">
      <c r="A1329" s="13" t="n"/>
      <c r="B1329" s="5" t="n"/>
      <c r="C1329" s="5" t="n"/>
      <c r="D1329" s="23" t="n"/>
      <c r="E1329" s="18" t="n"/>
      <c r="F1329" s="5" t="n"/>
      <c r="G1329" s="5" t="n"/>
      <c r="H1329" s="6">
        <f>IF(B1329&amp;""="","",IFERROR(INDEX('الطلاب'!$B$6:$B$505,MATCH(B1329&amp;"",'الطلاب'!$A$6:$A$505,0))&amp;"","كود غير موجود"))</f>
        <v/>
      </c>
      <c r="I1329" s="6">
        <f>IF(OR(B1329&amp;""="",C1329&amp;""=""),"",IF(COUNTIFS('الطلاب'!$A$6:$A$505,B1329&amp;"",'الطلاب'!$D$6:$D$505,C1329&amp;"")=0,"الطالب غير مسجل في المجموعة",""))</f>
        <v/>
      </c>
    </row>
    <row r="1330">
      <c r="A1330" s="13" t="n"/>
      <c r="B1330" s="5" t="n"/>
      <c r="C1330" s="5" t="n"/>
      <c r="D1330" s="23" t="n"/>
      <c r="E1330" s="18" t="n"/>
      <c r="F1330" s="5" t="n"/>
      <c r="G1330" s="5" t="n"/>
      <c r="H1330" s="6">
        <f>IF(B1330&amp;""="","",IFERROR(INDEX('الطلاب'!$B$6:$B$505,MATCH(B1330&amp;"",'الطلاب'!$A$6:$A$505,0))&amp;"","كود غير موجود"))</f>
        <v/>
      </c>
      <c r="I1330" s="6">
        <f>IF(OR(B1330&amp;""="",C1330&amp;""=""),"",IF(COUNTIFS('الطلاب'!$A$6:$A$505,B1330&amp;"",'الطلاب'!$D$6:$D$505,C1330&amp;"")=0,"الطالب غير مسجل في المجموعة",""))</f>
        <v/>
      </c>
    </row>
    <row r="1331">
      <c r="A1331" s="13" t="n"/>
      <c r="B1331" s="5" t="n"/>
      <c r="C1331" s="5" t="n"/>
      <c r="D1331" s="23" t="n"/>
      <c r="E1331" s="18" t="n"/>
      <c r="F1331" s="5" t="n"/>
      <c r="G1331" s="5" t="n"/>
      <c r="H1331" s="6">
        <f>IF(B1331&amp;""="","",IFERROR(INDEX('الطلاب'!$B$6:$B$505,MATCH(B1331&amp;"",'الطلاب'!$A$6:$A$505,0))&amp;"","كود غير موجود"))</f>
        <v/>
      </c>
      <c r="I1331" s="6">
        <f>IF(OR(B1331&amp;""="",C1331&amp;""=""),"",IF(COUNTIFS('الطلاب'!$A$6:$A$505,B1331&amp;"",'الطلاب'!$D$6:$D$505,C1331&amp;"")=0,"الطالب غير مسجل في المجموعة",""))</f>
        <v/>
      </c>
    </row>
    <row r="1332">
      <c r="A1332" s="13" t="n"/>
      <c r="B1332" s="5" t="n"/>
      <c r="C1332" s="5" t="n"/>
      <c r="D1332" s="23" t="n"/>
      <c r="E1332" s="18" t="n"/>
      <c r="F1332" s="5" t="n"/>
      <c r="G1332" s="5" t="n"/>
      <c r="H1332" s="6">
        <f>IF(B1332&amp;""="","",IFERROR(INDEX('الطلاب'!$B$6:$B$505,MATCH(B1332&amp;"",'الطلاب'!$A$6:$A$505,0))&amp;"","كود غير موجود"))</f>
        <v/>
      </c>
      <c r="I1332" s="6">
        <f>IF(OR(B1332&amp;""="",C1332&amp;""=""),"",IF(COUNTIFS('الطلاب'!$A$6:$A$505,B1332&amp;"",'الطلاب'!$D$6:$D$505,C1332&amp;"")=0,"الطالب غير مسجل في المجموعة",""))</f>
        <v/>
      </c>
    </row>
    <row r="1333">
      <c r="A1333" s="13" t="n"/>
      <c r="B1333" s="5" t="n"/>
      <c r="C1333" s="5" t="n"/>
      <c r="D1333" s="23" t="n"/>
      <c r="E1333" s="18" t="n"/>
      <c r="F1333" s="5" t="n"/>
      <c r="G1333" s="5" t="n"/>
      <c r="H1333" s="6">
        <f>IF(B1333&amp;""="","",IFERROR(INDEX('الطلاب'!$B$6:$B$505,MATCH(B1333&amp;"",'الطلاب'!$A$6:$A$505,0))&amp;"","كود غير موجود"))</f>
        <v/>
      </c>
      <c r="I1333" s="6">
        <f>IF(OR(B1333&amp;""="",C1333&amp;""=""),"",IF(COUNTIFS('الطلاب'!$A$6:$A$505,B1333&amp;"",'الطلاب'!$D$6:$D$505,C1333&amp;"")=0,"الطالب غير مسجل في المجموعة",""))</f>
        <v/>
      </c>
    </row>
    <row r="1334">
      <c r="A1334" s="13" t="n"/>
      <c r="B1334" s="5" t="n"/>
      <c r="C1334" s="5" t="n"/>
      <c r="D1334" s="23" t="n"/>
      <c r="E1334" s="18" t="n"/>
      <c r="F1334" s="5" t="n"/>
      <c r="G1334" s="5" t="n"/>
      <c r="H1334" s="6">
        <f>IF(B1334&amp;""="","",IFERROR(INDEX('الطلاب'!$B$6:$B$505,MATCH(B1334&amp;"",'الطلاب'!$A$6:$A$505,0))&amp;"","كود غير موجود"))</f>
        <v/>
      </c>
      <c r="I1334" s="6">
        <f>IF(OR(B1334&amp;""="",C1334&amp;""=""),"",IF(COUNTIFS('الطلاب'!$A$6:$A$505,B1334&amp;"",'الطلاب'!$D$6:$D$505,C1334&amp;"")=0,"الطالب غير مسجل في المجموعة",""))</f>
        <v/>
      </c>
    </row>
    <row r="1335">
      <c r="A1335" s="13" t="n"/>
      <c r="B1335" s="5" t="n"/>
      <c r="C1335" s="5" t="n"/>
      <c r="D1335" s="23" t="n"/>
      <c r="E1335" s="18" t="n"/>
      <c r="F1335" s="5" t="n"/>
      <c r="G1335" s="5" t="n"/>
      <c r="H1335" s="6">
        <f>IF(B1335&amp;""="","",IFERROR(INDEX('الطلاب'!$B$6:$B$505,MATCH(B1335&amp;"",'الطلاب'!$A$6:$A$505,0))&amp;"","كود غير موجود"))</f>
        <v/>
      </c>
      <c r="I1335" s="6">
        <f>IF(OR(B1335&amp;""="",C1335&amp;""=""),"",IF(COUNTIFS('الطلاب'!$A$6:$A$505,B1335&amp;"",'الطلاب'!$D$6:$D$505,C1335&amp;"")=0,"الطالب غير مسجل في المجموعة",""))</f>
        <v/>
      </c>
    </row>
    <row r="1336">
      <c r="A1336" s="13" t="n"/>
      <c r="B1336" s="5" t="n"/>
      <c r="C1336" s="5" t="n"/>
      <c r="D1336" s="23" t="n"/>
      <c r="E1336" s="18" t="n"/>
      <c r="F1336" s="5" t="n"/>
      <c r="G1336" s="5" t="n"/>
      <c r="H1336" s="6">
        <f>IF(B1336&amp;""="","",IFERROR(INDEX('الطلاب'!$B$6:$B$505,MATCH(B1336&amp;"",'الطلاب'!$A$6:$A$505,0))&amp;"","كود غير موجود"))</f>
        <v/>
      </c>
      <c r="I1336" s="6">
        <f>IF(OR(B1336&amp;""="",C1336&amp;""=""),"",IF(COUNTIFS('الطلاب'!$A$6:$A$505,B1336&amp;"",'الطلاب'!$D$6:$D$505,C1336&amp;"")=0,"الطالب غير مسجل في المجموعة",""))</f>
        <v/>
      </c>
    </row>
    <row r="1337">
      <c r="A1337" s="13" t="n"/>
      <c r="B1337" s="5" t="n"/>
      <c r="C1337" s="5" t="n"/>
      <c r="D1337" s="23" t="n"/>
      <c r="E1337" s="18" t="n"/>
      <c r="F1337" s="5" t="n"/>
      <c r="G1337" s="5" t="n"/>
      <c r="H1337" s="6">
        <f>IF(B1337&amp;""="","",IFERROR(INDEX('الطلاب'!$B$6:$B$505,MATCH(B1337&amp;"",'الطلاب'!$A$6:$A$505,0))&amp;"","كود غير موجود"))</f>
        <v/>
      </c>
      <c r="I1337" s="6">
        <f>IF(OR(B1337&amp;""="",C1337&amp;""=""),"",IF(COUNTIFS('الطلاب'!$A$6:$A$505,B1337&amp;"",'الطلاب'!$D$6:$D$505,C1337&amp;"")=0,"الطالب غير مسجل في المجموعة",""))</f>
        <v/>
      </c>
    </row>
    <row r="1338">
      <c r="A1338" s="13" t="n"/>
      <c r="B1338" s="5" t="n"/>
      <c r="C1338" s="5" t="n"/>
      <c r="D1338" s="23" t="n"/>
      <c r="E1338" s="18" t="n"/>
      <c r="F1338" s="5" t="n"/>
      <c r="G1338" s="5" t="n"/>
      <c r="H1338" s="6">
        <f>IF(B1338&amp;""="","",IFERROR(INDEX('الطلاب'!$B$6:$B$505,MATCH(B1338&amp;"",'الطلاب'!$A$6:$A$505,0))&amp;"","كود غير موجود"))</f>
        <v/>
      </c>
      <c r="I1338" s="6">
        <f>IF(OR(B1338&amp;""="",C1338&amp;""=""),"",IF(COUNTIFS('الطلاب'!$A$6:$A$505,B1338&amp;"",'الطلاب'!$D$6:$D$505,C1338&amp;"")=0,"الطالب غير مسجل في المجموعة",""))</f>
        <v/>
      </c>
    </row>
    <row r="1339">
      <c r="A1339" s="13" t="n"/>
      <c r="B1339" s="5" t="n"/>
      <c r="C1339" s="5" t="n"/>
      <c r="D1339" s="23" t="n"/>
      <c r="E1339" s="18" t="n"/>
      <c r="F1339" s="5" t="n"/>
      <c r="G1339" s="5" t="n"/>
      <c r="H1339" s="6">
        <f>IF(B1339&amp;""="","",IFERROR(INDEX('الطلاب'!$B$6:$B$505,MATCH(B1339&amp;"",'الطلاب'!$A$6:$A$505,0))&amp;"","كود غير موجود"))</f>
        <v/>
      </c>
      <c r="I1339" s="6">
        <f>IF(OR(B1339&amp;""="",C1339&amp;""=""),"",IF(COUNTIFS('الطلاب'!$A$6:$A$505,B1339&amp;"",'الطلاب'!$D$6:$D$505,C1339&amp;"")=0,"الطالب غير مسجل في المجموعة",""))</f>
        <v/>
      </c>
    </row>
    <row r="1340">
      <c r="A1340" s="13" t="n"/>
      <c r="B1340" s="5" t="n"/>
      <c r="C1340" s="5" t="n"/>
      <c r="D1340" s="23" t="n"/>
      <c r="E1340" s="18" t="n"/>
      <c r="F1340" s="5" t="n"/>
      <c r="G1340" s="5" t="n"/>
      <c r="H1340" s="6">
        <f>IF(B1340&amp;""="","",IFERROR(INDEX('الطلاب'!$B$6:$B$505,MATCH(B1340&amp;"",'الطلاب'!$A$6:$A$505,0))&amp;"","كود غير موجود"))</f>
        <v/>
      </c>
      <c r="I1340" s="6">
        <f>IF(OR(B1340&amp;""="",C1340&amp;""=""),"",IF(COUNTIFS('الطلاب'!$A$6:$A$505,B1340&amp;"",'الطلاب'!$D$6:$D$505,C1340&amp;"")=0,"الطالب غير مسجل في المجموعة",""))</f>
        <v/>
      </c>
    </row>
    <row r="1341">
      <c r="A1341" s="13" t="n"/>
      <c r="B1341" s="5" t="n"/>
      <c r="C1341" s="5" t="n"/>
      <c r="D1341" s="23" t="n"/>
      <c r="E1341" s="18" t="n"/>
      <c r="F1341" s="5" t="n"/>
      <c r="G1341" s="5" t="n"/>
      <c r="H1341" s="6">
        <f>IF(B1341&amp;""="","",IFERROR(INDEX('الطلاب'!$B$6:$B$505,MATCH(B1341&amp;"",'الطلاب'!$A$6:$A$505,0))&amp;"","كود غير موجود"))</f>
        <v/>
      </c>
      <c r="I1341" s="6">
        <f>IF(OR(B1341&amp;""="",C1341&amp;""=""),"",IF(COUNTIFS('الطلاب'!$A$6:$A$505,B1341&amp;"",'الطلاب'!$D$6:$D$505,C1341&amp;"")=0,"الطالب غير مسجل في المجموعة",""))</f>
        <v/>
      </c>
    </row>
    <row r="1342">
      <c r="A1342" s="13" t="n"/>
      <c r="B1342" s="5" t="n"/>
      <c r="C1342" s="5" t="n"/>
      <c r="D1342" s="23" t="n"/>
      <c r="E1342" s="18" t="n"/>
      <c r="F1342" s="5" t="n"/>
      <c r="G1342" s="5" t="n"/>
      <c r="H1342" s="6">
        <f>IF(B1342&amp;""="","",IFERROR(INDEX('الطلاب'!$B$6:$B$505,MATCH(B1342&amp;"",'الطلاب'!$A$6:$A$505,0))&amp;"","كود غير موجود"))</f>
        <v/>
      </c>
      <c r="I1342" s="6">
        <f>IF(OR(B1342&amp;""="",C1342&amp;""=""),"",IF(COUNTIFS('الطلاب'!$A$6:$A$505,B1342&amp;"",'الطلاب'!$D$6:$D$505,C1342&amp;"")=0,"الطالب غير مسجل في المجموعة",""))</f>
        <v/>
      </c>
    </row>
    <row r="1343">
      <c r="A1343" s="13" t="n"/>
      <c r="B1343" s="5" t="n"/>
      <c r="C1343" s="5" t="n"/>
      <c r="D1343" s="23" t="n"/>
      <c r="E1343" s="18" t="n"/>
      <c r="F1343" s="5" t="n"/>
      <c r="G1343" s="5" t="n"/>
      <c r="H1343" s="6">
        <f>IF(B1343&amp;""="","",IFERROR(INDEX('الطلاب'!$B$6:$B$505,MATCH(B1343&amp;"",'الطلاب'!$A$6:$A$505,0))&amp;"","كود غير موجود"))</f>
        <v/>
      </c>
      <c r="I1343" s="6">
        <f>IF(OR(B1343&amp;""="",C1343&amp;""=""),"",IF(COUNTIFS('الطلاب'!$A$6:$A$505,B1343&amp;"",'الطلاب'!$D$6:$D$505,C1343&amp;"")=0,"الطالب غير مسجل في المجموعة",""))</f>
        <v/>
      </c>
    </row>
    <row r="1344">
      <c r="A1344" s="13" t="n"/>
      <c r="B1344" s="5" t="n"/>
      <c r="C1344" s="5" t="n"/>
      <c r="D1344" s="23" t="n"/>
      <c r="E1344" s="18" t="n"/>
      <c r="F1344" s="5" t="n"/>
      <c r="G1344" s="5" t="n"/>
      <c r="H1344" s="6">
        <f>IF(B1344&amp;""="","",IFERROR(INDEX('الطلاب'!$B$6:$B$505,MATCH(B1344&amp;"",'الطلاب'!$A$6:$A$505,0))&amp;"","كود غير موجود"))</f>
        <v/>
      </c>
      <c r="I1344" s="6">
        <f>IF(OR(B1344&amp;""="",C1344&amp;""=""),"",IF(COUNTIFS('الطلاب'!$A$6:$A$505,B1344&amp;"",'الطلاب'!$D$6:$D$505,C1344&amp;"")=0,"الطالب غير مسجل في المجموعة",""))</f>
        <v/>
      </c>
    </row>
    <row r="1345">
      <c r="A1345" s="13" t="n"/>
      <c r="B1345" s="5" t="n"/>
      <c r="C1345" s="5" t="n"/>
      <c r="D1345" s="23" t="n"/>
      <c r="E1345" s="18" t="n"/>
      <c r="F1345" s="5" t="n"/>
      <c r="G1345" s="5" t="n"/>
      <c r="H1345" s="6">
        <f>IF(B1345&amp;""="","",IFERROR(INDEX('الطلاب'!$B$6:$B$505,MATCH(B1345&amp;"",'الطلاب'!$A$6:$A$505,0))&amp;"","كود غير موجود"))</f>
        <v/>
      </c>
      <c r="I1345" s="6">
        <f>IF(OR(B1345&amp;""="",C1345&amp;""=""),"",IF(COUNTIFS('الطلاب'!$A$6:$A$505,B1345&amp;"",'الطلاب'!$D$6:$D$505,C1345&amp;"")=0,"الطالب غير مسجل في المجموعة",""))</f>
        <v/>
      </c>
    </row>
    <row r="1346">
      <c r="A1346" s="13" t="n"/>
      <c r="B1346" s="5" t="n"/>
      <c r="C1346" s="5" t="n"/>
      <c r="D1346" s="23" t="n"/>
      <c r="E1346" s="18" t="n"/>
      <c r="F1346" s="5" t="n"/>
      <c r="G1346" s="5" t="n"/>
      <c r="H1346" s="6">
        <f>IF(B1346&amp;""="","",IFERROR(INDEX('الطلاب'!$B$6:$B$505,MATCH(B1346&amp;"",'الطلاب'!$A$6:$A$505,0))&amp;"","كود غير موجود"))</f>
        <v/>
      </c>
      <c r="I1346" s="6">
        <f>IF(OR(B1346&amp;""="",C1346&amp;""=""),"",IF(COUNTIFS('الطلاب'!$A$6:$A$505,B1346&amp;"",'الطلاب'!$D$6:$D$505,C1346&amp;"")=0,"الطالب غير مسجل في المجموعة",""))</f>
        <v/>
      </c>
    </row>
    <row r="1347">
      <c r="A1347" s="13" t="n"/>
      <c r="B1347" s="5" t="n"/>
      <c r="C1347" s="5" t="n"/>
      <c r="D1347" s="23" t="n"/>
      <c r="E1347" s="18" t="n"/>
      <c r="F1347" s="5" t="n"/>
      <c r="G1347" s="5" t="n"/>
      <c r="H1347" s="6">
        <f>IF(B1347&amp;""="","",IFERROR(INDEX('الطلاب'!$B$6:$B$505,MATCH(B1347&amp;"",'الطلاب'!$A$6:$A$505,0))&amp;"","كود غير موجود"))</f>
        <v/>
      </c>
      <c r="I1347" s="6">
        <f>IF(OR(B1347&amp;""="",C1347&amp;""=""),"",IF(COUNTIFS('الطلاب'!$A$6:$A$505,B1347&amp;"",'الطلاب'!$D$6:$D$505,C1347&amp;"")=0,"الطالب غير مسجل في المجموعة",""))</f>
        <v/>
      </c>
    </row>
    <row r="1348">
      <c r="A1348" s="13" t="n"/>
      <c r="B1348" s="5" t="n"/>
      <c r="C1348" s="5" t="n"/>
      <c r="D1348" s="23" t="n"/>
      <c r="E1348" s="18" t="n"/>
      <c r="F1348" s="5" t="n"/>
      <c r="G1348" s="5" t="n"/>
      <c r="H1348" s="6">
        <f>IF(B1348&amp;""="","",IFERROR(INDEX('الطلاب'!$B$6:$B$505,MATCH(B1348&amp;"",'الطلاب'!$A$6:$A$505,0))&amp;"","كود غير موجود"))</f>
        <v/>
      </c>
      <c r="I1348" s="6">
        <f>IF(OR(B1348&amp;""="",C1348&amp;""=""),"",IF(COUNTIFS('الطلاب'!$A$6:$A$505,B1348&amp;"",'الطلاب'!$D$6:$D$505,C1348&amp;"")=0,"الطالب غير مسجل في المجموعة",""))</f>
        <v/>
      </c>
    </row>
    <row r="1349">
      <c r="A1349" s="13" t="n"/>
      <c r="B1349" s="5" t="n"/>
      <c r="C1349" s="5" t="n"/>
      <c r="D1349" s="23" t="n"/>
      <c r="E1349" s="18" t="n"/>
      <c r="F1349" s="5" t="n"/>
      <c r="G1349" s="5" t="n"/>
      <c r="H1349" s="6">
        <f>IF(B1349&amp;""="","",IFERROR(INDEX('الطلاب'!$B$6:$B$505,MATCH(B1349&amp;"",'الطلاب'!$A$6:$A$505,0))&amp;"","كود غير موجود"))</f>
        <v/>
      </c>
      <c r="I1349" s="6">
        <f>IF(OR(B1349&amp;""="",C1349&amp;""=""),"",IF(COUNTIFS('الطلاب'!$A$6:$A$505,B1349&amp;"",'الطلاب'!$D$6:$D$505,C1349&amp;"")=0,"الطالب غير مسجل في المجموعة",""))</f>
        <v/>
      </c>
    </row>
    <row r="1350">
      <c r="A1350" s="13" t="n"/>
      <c r="B1350" s="5" t="n"/>
      <c r="C1350" s="5" t="n"/>
      <c r="D1350" s="23" t="n"/>
      <c r="E1350" s="18" t="n"/>
      <c r="F1350" s="5" t="n"/>
      <c r="G1350" s="5" t="n"/>
      <c r="H1350" s="6">
        <f>IF(B1350&amp;""="","",IFERROR(INDEX('الطلاب'!$B$6:$B$505,MATCH(B1350&amp;"",'الطلاب'!$A$6:$A$505,0))&amp;"","كود غير موجود"))</f>
        <v/>
      </c>
      <c r="I1350" s="6">
        <f>IF(OR(B1350&amp;""="",C1350&amp;""=""),"",IF(COUNTIFS('الطلاب'!$A$6:$A$505,B1350&amp;"",'الطلاب'!$D$6:$D$505,C1350&amp;"")=0,"الطالب غير مسجل في المجموعة",""))</f>
        <v/>
      </c>
    </row>
    <row r="1351">
      <c r="A1351" s="13" t="n"/>
      <c r="B1351" s="5" t="n"/>
      <c r="C1351" s="5" t="n"/>
      <c r="D1351" s="23" t="n"/>
      <c r="E1351" s="18" t="n"/>
      <c r="F1351" s="5" t="n"/>
      <c r="G1351" s="5" t="n"/>
      <c r="H1351" s="6">
        <f>IF(B1351&amp;""="","",IFERROR(INDEX('الطلاب'!$B$6:$B$505,MATCH(B1351&amp;"",'الطلاب'!$A$6:$A$505,0))&amp;"","كود غير موجود"))</f>
        <v/>
      </c>
      <c r="I1351" s="6">
        <f>IF(OR(B1351&amp;""="",C1351&amp;""=""),"",IF(COUNTIFS('الطلاب'!$A$6:$A$505,B1351&amp;"",'الطلاب'!$D$6:$D$505,C1351&amp;"")=0,"الطالب غير مسجل في المجموعة",""))</f>
        <v/>
      </c>
    </row>
    <row r="1352">
      <c r="A1352" s="13" t="n"/>
      <c r="B1352" s="5" t="n"/>
      <c r="C1352" s="5" t="n"/>
      <c r="D1352" s="23" t="n"/>
      <c r="E1352" s="18" t="n"/>
      <c r="F1352" s="5" t="n"/>
      <c r="G1352" s="5" t="n"/>
      <c r="H1352" s="6">
        <f>IF(B1352&amp;""="","",IFERROR(INDEX('الطلاب'!$B$6:$B$505,MATCH(B1352&amp;"",'الطلاب'!$A$6:$A$505,0))&amp;"","كود غير موجود"))</f>
        <v/>
      </c>
      <c r="I1352" s="6">
        <f>IF(OR(B1352&amp;""="",C1352&amp;""=""),"",IF(COUNTIFS('الطلاب'!$A$6:$A$505,B1352&amp;"",'الطلاب'!$D$6:$D$505,C1352&amp;"")=0,"الطالب غير مسجل في المجموعة",""))</f>
        <v/>
      </c>
    </row>
    <row r="1353">
      <c r="A1353" s="13" t="n"/>
      <c r="B1353" s="5" t="n"/>
      <c r="C1353" s="5" t="n"/>
      <c r="D1353" s="23" t="n"/>
      <c r="E1353" s="18" t="n"/>
      <c r="F1353" s="5" t="n"/>
      <c r="G1353" s="5" t="n"/>
      <c r="H1353" s="6">
        <f>IF(B1353&amp;""="","",IFERROR(INDEX('الطلاب'!$B$6:$B$505,MATCH(B1353&amp;"",'الطلاب'!$A$6:$A$505,0))&amp;"","كود غير موجود"))</f>
        <v/>
      </c>
      <c r="I1353" s="6">
        <f>IF(OR(B1353&amp;""="",C1353&amp;""=""),"",IF(COUNTIFS('الطلاب'!$A$6:$A$505,B1353&amp;"",'الطلاب'!$D$6:$D$505,C1353&amp;"")=0,"الطالب غير مسجل في المجموعة",""))</f>
        <v/>
      </c>
    </row>
    <row r="1354">
      <c r="A1354" s="13" t="n"/>
      <c r="B1354" s="5" t="n"/>
      <c r="C1354" s="5" t="n"/>
      <c r="D1354" s="23" t="n"/>
      <c r="E1354" s="18" t="n"/>
      <c r="F1354" s="5" t="n"/>
      <c r="G1354" s="5" t="n"/>
      <c r="H1354" s="6">
        <f>IF(B1354&amp;""="","",IFERROR(INDEX('الطلاب'!$B$6:$B$505,MATCH(B1354&amp;"",'الطلاب'!$A$6:$A$505,0))&amp;"","كود غير موجود"))</f>
        <v/>
      </c>
      <c r="I1354" s="6">
        <f>IF(OR(B1354&amp;""="",C1354&amp;""=""),"",IF(COUNTIFS('الطلاب'!$A$6:$A$505,B1354&amp;"",'الطلاب'!$D$6:$D$505,C1354&amp;"")=0,"الطالب غير مسجل في المجموعة",""))</f>
        <v/>
      </c>
    </row>
    <row r="1355">
      <c r="A1355" s="13" t="n"/>
      <c r="B1355" s="5" t="n"/>
      <c r="C1355" s="5" t="n"/>
      <c r="D1355" s="23" t="n"/>
      <c r="E1355" s="18" t="n"/>
      <c r="F1355" s="5" t="n"/>
      <c r="G1355" s="5" t="n"/>
      <c r="H1355" s="6">
        <f>IF(B1355&amp;""="","",IFERROR(INDEX('الطلاب'!$B$6:$B$505,MATCH(B1355&amp;"",'الطلاب'!$A$6:$A$505,0))&amp;"","كود غير موجود"))</f>
        <v/>
      </c>
      <c r="I1355" s="6">
        <f>IF(OR(B1355&amp;""="",C1355&amp;""=""),"",IF(COUNTIFS('الطلاب'!$A$6:$A$505,B1355&amp;"",'الطلاب'!$D$6:$D$505,C1355&amp;"")=0,"الطالب غير مسجل في المجموعة",""))</f>
        <v/>
      </c>
    </row>
    <row r="1356">
      <c r="A1356" s="13" t="n"/>
      <c r="B1356" s="5" t="n"/>
      <c r="C1356" s="5" t="n"/>
      <c r="D1356" s="23" t="n"/>
      <c r="E1356" s="18" t="n"/>
      <c r="F1356" s="5" t="n"/>
      <c r="G1356" s="5" t="n"/>
      <c r="H1356" s="6">
        <f>IF(B1356&amp;""="","",IFERROR(INDEX('الطلاب'!$B$6:$B$505,MATCH(B1356&amp;"",'الطلاب'!$A$6:$A$505,0))&amp;"","كود غير موجود"))</f>
        <v/>
      </c>
      <c r="I1356" s="6">
        <f>IF(OR(B1356&amp;""="",C1356&amp;""=""),"",IF(COUNTIFS('الطلاب'!$A$6:$A$505,B1356&amp;"",'الطلاب'!$D$6:$D$505,C1356&amp;"")=0,"الطالب غير مسجل في المجموعة",""))</f>
        <v/>
      </c>
    </row>
    <row r="1357">
      <c r="A1357" s="13" t="n"/>
      <c r="B1357" s="5" t="n"/>
      <c r="C1357" s="5" t="n"/>
      <c r="D1357" s="23" t="n"/>
      <c r="E1357" s="18" t="n"/>
      <c r="F1357" s="5" t="n"/>
      <c r="G1357" s="5" t="n"/>
      <c r="H1357" s="6">
        <f>IF(B1357&amp;""="","",IFERROR(INDEX('الطلاب'!$B$6:$B$505,MATCH(B1357&amp;"",'الطلاب'!$A$6:$A$505,0))&amp;"","كود غير موجود"))</f>
        <v/>
      </c>
      <c r="I1357" s="6">
        <f>IF(OR(B1357&amp;""="",C1357&amp;""=""),"",IF(COUNTIFS('الطلاب'!$A$6:$A$505,B1357&amp;"",'الطلاب'!$D$6:$D$505,C1357&amp;"")=0,"الطالب غير مسجل في المجموعة",""))</f>
        <v/>
      </c>
    </row>
    <row r="1358">
      <c r="A1358" s="13" t="n"/>
      <c r="B1358" s="5" t="n"/>
      <c r="C1358" s="5" t="n"/>
      <c r="D1358" s="23" t="n"/>
      <c r="E1358" s="18" t="n"/>
      <c r="F1358" s="5" t="n"/>
      <c r="G1358" s="5" t="n"/>
      <c r="H1358" s="6">
        <f>IF(B1358&amp;""="","",IFERROR(INDEX('الطلاب'!$B$6:$B$505,MATCH(B1358&amp;"",'الطلاب'!$A$6:$A$505,0))&amp;"","كود غير موجود"))</f>
        <v/>
      </c>
      <c r="I1358" s="6">
        <f>IF(OR(B1358&amp;""="",C1358&amp;""=""),"",IF(COUNTIFS('الطلاب'!$A$6:$A$505,B1358&amp;"",'الطلاب'!$D$6:$D$505,C1358&amp;"")=0,"الطالب غير مسجل في المجموعة",""))</f>
        <v/>
      </c>
    </row>
    <row r="1359">
      <c r="A1359" s="13" t="n"/>
      <c r="B1359" s="5" t="n"/>
      <c r="C1359" s="5" t="n"/>
      <c r="D1359" s="23" t="n"/>
      <c r="E1359" s="18" t="n"/>
      <c r="F1359" s="5" t="n"/>
      <c r="G1359" s="5" t="n"/>
      <c r="H1359" s="6">
        <f>IF(B1359&amp;""="","",IFERROR(INDEX('الطلاب'!$B$6:$B$505,MATCH(B1359&amp;"",'الطلاب'!$A$6:$A$505,0))&amp;"","كود غير موجود"))</f>
        <v/>
      </c>
      <c r="I1359" s="6">
        <f>IF(OR(B1359&amp;""="",C1359&amp;""=""),"",IF(COUNTIFS('الطلاب'!$A$6:$A$505,B1359&amp;"",'الطلاب'!$D$6:$D$505,C1359&amp;"")=0,"الطالب غير مسجل في المجموعة",""))</f>
        <v/>
      </c>
    </row>
    <row r="1360">
      <c r="A1360" s="13" t="n"/>
      <c r="B1360" s="5" t="n"/>
      <c r="C1360" s="5" t="n"/>
      <c r="D1360" s="23" t="n"/>
      <c r="E1360" s="18" t="n"/>
      <c r="F1360" s="5" t="n"/>
      <c r="G1360" s="5" t="n"/>
      <c r="H1360" s="6">
        <f>IF(B1360&amp;""="","",IFERROR(INDEX('الطلاب'!$B$6:$B$505,MATCH(B1360&amp;"",'الطلاب'!$A$6:$A$505,0))&amp;"","كود غير موجود"))</f>
        <v/>
      </c>
      <c r="I1360" s="6">
        <f>IF(OR(B1360&amp;""="",C1360&amp;""=""),"",IF(COUNTIFS('الطلاب'!$A$6:$A$505,B1360&amp;"",'الطلاب'!$D$6:$D$505,C1360&amp;"")=0,"الطالب غير مسجل في المجموعة",""))</f>
        <v/>
      </c>
    </row>
    <row r="1361">
      <c r="A1361" s="13" t="n"/>
      <c r="B1361" s="5" t="n"/>
      <c r="C1361" s="5" t="n"/>
      <c r="D1361" s="23" t="n"/>
      <c r="E1361" s="18" t="n"/>
      <c r="F1361" s="5" t="n"/>
      <c r="G1361" s="5" t="n"/>
      <c r="H1361" s="6">
        <f>IF(B1361&amp;""="","",IFERROR(INDEX('الطلاب'!$B$6:$B$505,MATCH(B1361&amp;"",'الطلاب'!$A$6:$A$505,0))&amp;"","كود غير موجود"))</f>
        <v/>
      </c>
      <c r="I1361" s="6">
        <f>IF(OR(B1361&amp;""="",C1361&amp;""=""),"",IF(COUNTIFS('الطلاب'!$A$6:$A$505,B1361&amp;"",'الطلاب'!$D$6:$D$505,C1361&amp;"")=0,"الطالب غير مسجل في المجموعة",""))</f>
        <v/>
      </c>
    </row>
    <row r="1362">
      <c r="A1362" s="13" t="n"/>
      <c r="B1362" s="5" t="n"/>
      <c r="C1362" s="5" t="n"/>
      <c r="D1362" s="23" t="n"/>
      <c r="E1362" s="18" t="n"/>
      <c r="F1362" s="5" t="n"/>
      <c r="G1362" s="5" t="n"/>
      <c r="H1362" s="6">
        <f>IF(B1362&amp;""="","",IFERROR(INDEX('الطلاب'!$B$6:$B$505,MATCH(B1362&amp;"",'الطلاب'!$A$6:$A$505,0))&amp;"","كود غير موجود"))</f>
        <v/>
      </c>
      <c r="I1362" s="6">
        <f>IF(OR(B1362&amp;""="",C1362&amp;""=""),"",IF(COUNTIFS('الطلاب'!$A$6:$A$505,B1362&amp;"",'الطلاب'!$D$6:$D$505,C1362&amp;"")=0,"الطالب غير مسجل في المجموعة",""))</f>
        <v/>
      </c>
    </row>
    <row r="1363">
      <c r="A1363" s="13" t="n"/>
      <c r="B1363" s="5" t="n"/>
      <c r="C1363" s="5" t="n"/>
      <c r="D1363" s="23" t="n"/>
      <c r="E1363" s="18" t="n"/>
      <c r="F1363" s="5" t="n"/>
      <c r="G1363" s="5" t="n"/>
      <c r="H1363" s="6">
        <f>IF(B1363&amp;""="","",IFERROR(INDEX('الطلاب'!$B$6:$B$505,MATCH(B1363&amp;"",'الطلاب'!$A$6:$A$505,0))&amp;"","كود غير موجود"))</f>
        <v/>
      </c>
      <c r="I1363" s="6">
        <f>IF(OR(B1363&amp;""="",C1363&amp;""=""),"",IF(COUNTIFS('الطلاب'!$A$6:$A$505,B1363&amp;"",'الطلاب'!$D$6:$D$505,C1363&amp;"")=0,"الطالب غير مسجل في المجموعة",""))</f>
        <v/>
      </c>
    </row>
    <row r="1364">
      <c r="A1364" s="13" t="n"/>
      <c r="B1364" s="5" t="n"/>
      <c r="C1364" s="5" t="n"/>
      <c r="D1364" s="23" t="n"/>
      <c r="E1364" s="18" t="n"/>
      <c r="F1364" s="5" t="n"/>
      <c r="G1364" s="5" t="n"/>
      <c r="H1364" s="6">
        <f>IF(B1364&amp;""="","",IFERROR(INDEX('الطلاب'!$B$6:$B$505,MATCH(B1364&amp;"",'الطلاب'!$A$6:$A$505,0))&amp;"","كود غير موجود"))</f>
        <v/>
      </c>
      <c r="I1364" s="6">
        <f>IF(OR(B1364&amp;""="",C1364&amp;""=""),"",IF(COUNTIFS('الطلاب'!$A$6:$A$505,B1364&amp;"",'الطلاب'!$D$6:$D$505,C1364&amp;"")=0,"الطالب غير مسجل في المجموعة",""))</f>
        <v/>
      </c>
    </row>
    <row r="1365">
      <c r="A1365" s="13" t="n"/>
      <c r="B1365" s="5" t="n"/>
      <c r="C1365" s="5" t="n"/>
      <c r="D1365" s="23" t="n"/>
      <c r="E1365" s="18" t="n"/>
      <c r="F1365" s="5" t="n"/>
      <c r="G1365" s="5" t="n"/>
      <c r="H1365" s="6">
        <f>IF(B1365&amp;""="","",IFERROR(INDEX('الطلاب'!$B$6:$B$505,MATCH(B1365&amp;"",'الطلاب'!$A$6:$A$505,0))&amp;"","كود غير موجود"))</f>
        <v/>
      </c>
      <c r="I1365" s="6">
        <f>IF(OR(B1365&amp;""="",C1365&amp;""=""),"",IF(COUNTIFS('الطلاب'!$A$6:$A$505,B1365&amp;"",'الطلاب'!$D$6:$D$505,C1365&amp;"")=0,"الطالب غير مسجل في المجموعة",""))</f>
        <v/>
      </c>
    </row>
    <row r="1366">
      <c r="A1366" s="13" t="n"/>
      <c r="B1366" s="5" t="n"/>
      <c r="C1366" s="5" t="n"/>
      <c r="D1366" s="23" t="n"/>
      <c r="E1366" s="18" t="n"/>
      <c r="F1366" s="5" t="n"/>
      <c r="G1366" s="5" t="n"/>
      <c r="H1366" s="6">
        <f>IF(B1366&amp;""="","",IFERROR(INDEX('الطلاب'!$B$6:$B$505,MATCH(B1366&amp;"",'الطلاب'!$A$6:$A$505,0))&amp;"","كود غير موجود"))</f>
        <v/>
      </c>
      <c r="I1366" s="6">
        <f>IF(OR(B1366&amp;""="",C1366&amp;""=""),"",IF(COUNTIFS('الطلاب'!$A$6:$A$505,B1366&amp;"",'الطلاب'!$D$6:$D$505,C1366&amp;"")=0,"الطالب غير مسجل في المجموعة",""))</f>
        <v/>
      </c>
    </row>
    <row r="1367">
      <c r="A1367" s="13" t="n"/>
      <c r="B1367" s="5" t="n"/>
      <c r="C1367" s="5" t="n"/>
      <c r="D1367" s="23" t="n"/>
      <c r="E1367" s="18" t="n"/>
      <c r="F1367" s="5" t="n"/>
      <c r="G1367" s="5" t="n"/>
      <c r="H1367" s="6">
        <f>IF(B1367&amp;""="","",IFERROR(INDEX('الطلاب'!$B$6:$B$505,MATCH(B1367&amp;"",'الطلاب'!$A$6:$A$505,0))&amp;"","كود غير موجود"))</f>
        <v/>
      </c>
      <c r="I1367" s="6">
        <f>IF(OR(B1367&amp;""="",C1367&amp;""=""),"",IF(COUNTIFS('الطلاب'!$A$6:$A$505,B1367&amp;"",'الطلاب'!$D$6:$D$505,C1367&amp;"")=0,"الطالب غير مسجل في المجموعة",""))</f>
        <v/>
      </c>
    </row>
    <row r="1368">
      <c r="A1368" s="13" t="n"/>
      <c r="B1368" s="5" t="n"/>
      <c r="C1368" s="5" t="n"/>
      <c r="D1368" s="23" t="n"/>
      <c r="E1368" s="18" t="n"/>
      <c r="F1368" s="5" t="n"/>
      <c r="G1368" s="5" t="n"/>
      <c r="H1368" s="6">
        <f>IF(B1368&amp;""="","",IFERROR(INDEX('الطلاب'!$B$6:$B$505,MATCH(B1368&amp;"",'الطلاب'!$A$6:$A$505,0))&amp;"","كود غير موجود"))</f>
        <v/>
      </c>
      <c r="I1368" s="6">
        <f>IF(OR(B1368&amp;""="",C1368&amp;""=""),"",IF(COUNTIFS('الطلاب'!$A$6:$A$505,B1368&amp;"",'الطلاب'!$D$6:$D$505,C1368&amp;"")=0,"الطالب غير مسجل في المجموعة",""))</f>
        <v/>
      </c>
    </row>
    <row r="1369">
      <c r="A1369" s="13" t="n"/>
      <c r="B1369" s="5" t="n"/>
      <c r="C1369" s="5" t="n"/>
      <c r="D1369" s="23" t="n"/>
      <c r="E1369" s="18" t="n"/>
      <c r="F1369" s="5" t="n"/>
      <c r="G1369" s="5" t="n"/>
      <c r="H1369" s="6">
        <f>IF(B1369&amp;""="","",IFERROR(INDEX('الطلاب'!$B$6:$B$505,MATCH(B1369&amp;"",'الطلاب'!$A$6:$A$505,0))&amp;"","كود غير موجود"))</f>
        <v/>
      </c>
      <c r="I1369" s="6">
        <f>IF(OR(B1369&amp;""="",C1369&amp;""=""),"",IF(COUNTIFS('الطلاب'!$A$6:$A$505,B1369&amp;"",'الطلاب'!$D$6:$D$505,C1369&amp;"")=0,"الطالب غير مسجل في المجموعة",""))</f>
        <v/>
      </c>
    </row>
    <row r="1370">
      <c r="A1370" s="13" t="n"/>
      <c r="B1370" s="5" t="n"/>
      <c r="C1370" s="5" t="n"/>
      <c r="D1370" s="23" t="n"/>
      <c r="E1370" s="18" t="n"/>
      <c r="F1370" s="5" t="n"/>
      <c r="G1370" s="5" t="n"/>
      <c r="H1370" s="6">
        <f>IF(B1370&amp;""="","",IFERROR(INDEX('الطلاب'!$B$6:$B$505,MATCH(B1370&amp;"",'الطلاب'!$A$6:$A$505,0))&amp;"","كود غير موجود"))</f>
        <v/>
      </c>
      <c r="I1370" s="6">
        <f>IF(OR(B1370&amp;""="",C1370&amp;""=""),"",IF(COUNTIFS('الطلاب'!$A$6:$A$505,B1370&amp;"",'الطلاب'!$D$6:$D$505,C1370&amp;"")=0,"الطالب غير مسجل في المجموعة",""))</f>
        <v/>
      </c>
    </row>
    <row r="1371">
      <c r="A1371" s="13" t="n"/>
      <c r="B1371" s="5" t="n"/>
      <c r="C1371" s="5" t="n"/>
      <c r="D1371" s="23" t="n"/>
      <c r="E1371" s="18" t="n"/>
      <c r="F1371" s="5" t="n"/>
      <c r="G1371" s="5" t="n"/>
      <c r="H1371" s="6">
        <f>IF(B1371&amp;""="","",IFERROR(INDEX('الطلاب'!$B$6:$B$505,MATCH(B1371&amp;"",'الطلاب'!$A$6:$A$505,0))&amp;"","كود غير موجود"))</f>
        <v/>
      </c>
      <c r="I1371" s="6">
        <f>IF(OR(B1371&amp;""="",C1371&amp;""=""),"",IF(COUNTIFS('الطلاب'!$A$6:$A$505,B1371&amp;"",'الطلاب'!$D$6:$D$505,C1371&amp;"")=0,"الطالب غير مسجل في المجموعة",""))</f>
        <v/>
      </c>
    </row>
    <row r="1372">
      <c r="A1372" s="13" t="n"/>
      <c r="B1372" s="5" t="n"/>
      <c r="C1372" s="5" t="n"/>
      <c r="D1372" s="23" t="n"/>
      <c r="E1372" s="18" t="n"/>
      <c r="F1372" s="5" t="n"/>
      <c r="G1372" s="5" t="n"/>
      <c r="H1372" s="6">
        <f>IF(B1372&amp;""="","",IFERROR(INDEX('الطلاب'!$B$6:$B$505,MATCH(B1372&amp;"",'الطلاب'!$A$6:$A$505,0))&amp;"","كود غير موجود"))</f>
        <v/>
      </c>
      <c r="I1372" s="6">
        <f>IF(OR(B1372&amp;""="",C1372&amp;""=""),"",IF(COUNTIFS('الطلاب'!$A$6:$A$505,B1372&amp;"",'الطلاب'!$D$6:$D$505,C1372&amp;"")=0,"الطالب غير مسجل في المجموعة",""))</f>
        <v/>
      </c>
    </row>
    <row r="1373">
      <c r="A1373" s="13" t="n"/>
      <c r="B1373" s="5" t="n"/>
      <c r="C1373" s="5" t="n"/>
      <c r="D1373" s="23" t="n"/>
      <c r="E1373" s="18" t="n"/>
      <c r="F1373" s="5" t="n"/>
      <c r="G1373" s="5" t="n"/>
      <c r="H1373" s="6">
        <f>IF(B1373&amp;""="","",IFERROR(INDEX('الطلاب'!$B$6:$B$505,MATCH(B1373&amp;"",'الطلاب'!$A$6:$A$505,0))&amp;"","كود غير موجود"))</f>
        <v/>
      </c>
      <c r="I1373" s="6">
        <f>IF(OR(B1373&amp;""="",C1373&amp;""=""),"",IF(COUNTIFS('الطلاب'!$A$6:$A$505,B1373&amp;"",'الطلاب'!$D$6:$D$505,C1373&amp;"")=0,"الطالب غير مسجل في المجموعة",""))</f>
        <v/>
      </c>
    </row>
    <row r="1374">
      <c r="A1374" s="13" t="n"/>
      <c r="B1374" s="5" t="n"/>
      <c r="C1374" s="5" t="n"/>
      <c r="D1374" s="23" t="n"/>
      <c r="E1374" s="18" t="n"/>
      <c r="F1374" s="5" t="n"/>
      <c r="G1374" s="5" t="n"/>
      <c r="H1374" s="6">
        <f>IF(B1374&amp;""="","",IFERROR(INDEX('الطلاب'!$B$6:$B$505,MATCH(B1374&amp;"",'الطلاب'!$A$6:$A$505,0))&amp;"","كود غير موجود"))</f>
        <v/>
      </c>
      <c r="I1374" s="6">
        <f>IF(OR(B1374&amp;""="",C1374&amp;""=""),"",IF(COUNTIFS('الطلاب'!$A$6:$A$505,B1374&amp;"",'الطلاب'!$D$6:$D$505,C1374&amp;"")=0,"الطالب غير مسجل في المجموعة",""))</f>
        <v/>
      </c>
    </row>
    <row r="1375">
      <c r="A1375" s="13" t="n"/>
      <c r="B1375" s="5" t="n"/>
      <c r="C1375" s="5" t="n"/>
      <c r="D1375" s="23" t="n"/>
      <c r="E1375" s="18" t="n"/>
      <c r="F1375" s="5" t="n"/>
      <c r="G1375" s="5" t="n"/>
      <c r="H1375" s="6">
        <f>IF(B1375&amp;""="","",IFERROR(INDEX('الطلاب'!$B$6:$B$505,MATCH(B1375&amp;"",'الطلاب'!$A$6:$A$505,0))&amp;"","كود غير موجود"))</f>
        <v/>
      </c>
      <c r="I1375" s="6">
        <f>IF(OR(B1375&amp;""="",C1375&amp;""=""),"",IF(COUNTIFS('الطلاب'!$A$6:$A$505,B1375&amp;"",'الطلاب'!$D$6:$D$505,C1375&amp;"")=0,"الطالب غير مسجل في المجموعة",""))</f>
        <v/>
      </c>
    </row>
    <row r="1376">
      <c r="A1376" s="13" t="n"/>
      <c r="B1376" s="5" t="n"/>
      <c r="C1376" s="5" t="n"/>
      <c r="D1376" s="23" t="n"/>
      <c r="E1376" s="18" t="n"/>
      <c r="F1376" s="5" t="n"/>
      <c r="G1376" s="5" t="n"/>
      <c r="H1376" s="6">
        <f>IF(B1376&amp;""="","",IFERROR(INDEX('الطلاب'!$B$6:$B$505,MATCH(B1376&amp;"",'الطلاب'!$A$6:$A$505,0))&amp;"","كود غير موجود"))</f>
        <v/>
      </c>
      <c r="I1376" s="6">
        <f>IF(OR(B1376&amp;""="",C1376&amp;""=""),"",IF(COUNTIFS('الطلاب'!$A$6:$A$505,B1376&amp;"",'الطلاب'!$D$6:$D$505,C1376&amp;"")=0,"الطالب غير مسجل في المجموعة",""))</f>
        <v/>
      </c>
    </row>
    <row r="1377">
      <c r="A1377" s="13" t="n"/>
      <c r="B1377" s="5" t="n"/>
      <c r="C1377" s="5" t="n"/>
      <c r="D1377" s="23" t="n"/>
      <c r="E1377" s="18" t="n"/>
      <c r="F1377" s="5" t="n"/>
      <c r="G1377" s="5" t="n"/>
      <c r="H1377" s="6">
        <f>IF(B1377&amp;""="","",IFERROR(INDEX('الطلاب'!$B$6:$B$505,MATCH(B1377&amp;"",'الطلاب'!$A$6:$A$505,0))&amp;"","كود غير موجود"))</f>
        <v/>
      </c>
      <c r="I1377" s="6">
        <f>IF(OR(B1377&amp;""="",C1377&amp;""=""),"",IF(COUNTIFS('الطلاب'!$A$6:$A$505,B1377&amp;"",'الطلاب'!$D$6:$D$505,C1377&amp;"")=0,"الطالب غير مسجل في المجموعة",""))</f>
        <v/>
      </c>
    </row>
    <row r="1378">
      <c r="A1378" s="13" t="n"/>
      <c r="B1378" s="5" t="n"/>
      <c r="C1378" s="5" t="n"/>
      <c r="D1378" s="23" t="n"/>
      <c r="E1378" s="18" t="n"/>
      <c r="F1378" s="5" t="n"/>
      <c r="G1378" s="5" t="n"/>
      <c r="H1378" s="6">
        <f>IF(B1378&amp;""="","",IFERROR(INDEX('الطلاب'!$B$6:$B$505,MATCH(B1378&amp;"",'الطلاب'!$A$6:$A$505,0))&amp;"","كود غير موجود"))</f>
        <v/>
      </c>
      <c r="I1378" s="6">
        <f>IF(OR(B1378&amp;""="",C1378&amp;""=""),"",IF(COUNTIFS('الطلاب'!$A$6:$A$505,B1378&amp;"",'الطلاب'!$D$6:$D$505,C1378&amp;"")=0,"الطالب غير مسجل في المجموعة",""))</f>
        <v/>
      </c>
    </row>
    <row r="1379">
      <c r="A1379" s="13" t="n"/>
      <c r="B1379" s="5" t="n"/>
      <c r="C1379" s="5" t="n"/>
      <c r="D1379" s="23" t="n"/>
      <c r="E1379" s="18" t="n"/>
      <c r="F1379" s="5" t="n"/>
      <c r="G1379" s="5" t="n"/>
      <c r="H1379" s="6">
        <f>IF(B1379&amp;""="","",IFERROR(INDEX('الطلاب'!$B$6:$B$505,MATCH(B1379&amp;"",'الطلاب'!$A$6:$A$505,0))&amp;"","كود غير موجود"))</f>
        <v/>
      </c>
      <c r="I1379" s="6">
        <f>IF(OR(B1379&amp;""="",C1379&amp;""=""),"",IF(COUNTIFS('الطلاب'!$A$6:$A$505,B1379&amp;"",'الطلاب'!$D$6:$D$505,C1379&amp;"")=0,"الطالب غير مسجل في المجموعة",""))</f>
        <v/>
      </c>
    </row>
    <row r="1380">
      <c r="A1380" s="13" t="n"/>
      <c r="B1380" s="5" t="n"/>
      <c r="C1380" s="5" t="n"/>
      <c r="D1380" s="23" t="n"/>
      <c r="E1380" s="18" t="n"/>
      <c r="F1380" s="5" t="n"/>
      <c r="G1380" s="5" t="n"/>
      <c r="H1380" s="6">
        <f>IF(B1380&amp;""="","",IFERROR(INDEX('الطلاب'!$B$6:$B$505,MATCH(B1380&amp;"",'الطلاب'!$A$6:$A$505,0))&amp;"","كود غير موجود"))</f>
        <v/>
      </c>
      <c r="I1380" s="6">
        <f>IF(OR(B1380&amp;""="",C1380&amp;""=""),"",IF(COUNTIFS('الطلاب'!$A$6:$A$505,B1380&amp;"",'الطلاب'!$D$6:$D$505,C1380&amp;"")=0,"الطالب غير مسجل في المجموعة",""))</f>
        <v/>
      </c>
    </row>
    <row r="1381">
      <c r="A1381" s="13" t="n"/>
      <c r="B1381" s="5" t="n"/>
      <c r="C1381" s="5" t="n"/>
      <c r="D1381" s="23" t="n"/>
      <c r="E1381" s="18" t="n"/>
      <c r="F1381" s="5" t="n"/>
      <c r="G1381" s="5" t="n"/>
      <c r="H1381" s="6">
        <f>IF(B1381&amp;""="","",IFERROR(INDEX('الطلاب'!$B$6:$B$505,MATCH(B1381&amp;"",'الطلاب'!$A$6:$A$505,0))&amp;"","كود غير موجود"))</f>
        <v/>
      </c>
      <c r="I1381" s="6">
        <f>IF(OR(B1381&amp;""="",C1381&amp;""=""),"",IF(COUNTIFS('الطلاب'!$A$6:$A$505,B1381&amp;"",'الطلاب'!$D$6:$D$505,C1381&amp;"")=0,"الطالب غير مسجل في المجموعة",""))</f>
        <v/>
      </c>
    </row>
    <row r="1382">
      <c r="A1382" s="13" t="n"/>
      <c r="B1382" s="5" t="n"/>
      <c r="C1382" s="5" t="n"/>
      <c r="D1382" s="23" t="n"/>
      <c r="E1382" s="18" t="n"/>
      <c r="F1382" s="5" t="n"/>
      <c r="G1382" s="5" t="n"/>
      <c r="H1382" s="6">
        <f>IF(B1382&amp;""="","",IFERROR(INDEX('الطلاب'!$B$6:$B$505,MATCH(B1382&amp;"",'الطلاب'!$A$6:$A$505,0))&amp;"","كود غير موجود"))</f>
        <v/>
      </c>
      <c r="I1382" s="6">
        <f>IF(OR(B1382&amp;""="",C1382&amp;""=""),"",IF(COUNTIFS('الطلاب'!$A$6:$A$505,B1382&amp;"",'الطلاب'!$D$6:$D$505,C1382&amp;"")=0,"الطالب غير مسجل في المجموعة",""))</f>
        <v/>
      </c>
    </row>
    <row r="1383">
      <c r="A1383" s="13" t="n"/>
      <c r="B1383" s="5" t="n"/>
      <c r="C1383" s="5" t="n"/>
      <c r="D1383" s="23" t="n"/>
      <c r="E1383" s="18" t="n"/>
      <c r="F1383" s="5" t="n"/>
      <c r="G1383" s="5" t="n"/>
      <c r="H1383" s="6">
        <f>IF(B1383&amp;""="","",IFERROR(INDEX('الطلاب'!$B$6:$B$505,MATCH(B1383&amp;"",'الطلاب'!$A$6:$A$505,0))&amp;"","كود غير موجود"))</f>
        <v/>
      </c>
      <c r="I1383" s="6">
        <f>IF(OR(B1383&amp;""="",C1383&amp;""=""),"",IF(COUNTIFS('الطلاب'!$A$6:$A$505,B1383&amp;"",'الطلاب'!$D$6:$D$505,C1383&amp;"")=0,"الطالب غير مسجل في المجموعة",""))</f>
        <v/>
      </c>
    </row>
    <row r="1384">
      <c r="A1384" s="13" t="n"/>
      <c r="B1384" s="5" t="n"/>
      <c r="C1384" s="5" t="n"/>
      <c r="D1384" s="23" t="n"/>
      <c r="E1384" s="18" t="n"/>
      <c r="F1384" s="5" t="n"/>
      <c r="G1384" s="5" t="n"/>
      <c r="H1384" s="6">
        <f>IF(B1384&amp;""="","",IFERROR(INDEX('الطلاب'!$B$6:$B$505,MATCH(B1384&amp;"",'الطلاب'!$A$6:$A$505,0))&amp;"","كود غير موجود"))</f>
        <v/>
      </c>
      <c r="I1384" s="6">
        <f>IF(OR(B1384&amp;""="",C1384&amp;""=""),"",IF(COUNTIFS('الطلاب'!$A$6:$A$505,B1384&amp;"",'الطلاب'!$D$6:$D$505,C1384&amp;"")=0,"الطالب غير مسجل في المجموعة",""))</f>
        <v/>
      </c>
    </row>
    <row r="1385">
      <c r="A1385" s="13" t="n"/>
      <c r="B1385" s="5" t="n"/>
      <c r="C1385" s="5" t="n"/>
      <c r="D1385" s="23" t="n"/>
      <c r="E1385" s="18" t="n"/>
      <c r="F1385" s="5" t="n"/>
      <c r="G1385" s="5" t="n"/>
      <c r="H1385" s="6">
        <f>IF(B1385&amp;""="","",IFERROR(INDEX('الطلاب'!$B$6:$B$505,MATCH(B1385&amp;"",'الطلاب'!$A$6:$A$505,0))&amp;"","كود غير موجود"))</f>
        <v/>
      </c>
      <c r="I1385" s="6">
        <f>IF(OR(B1385&amp;""="",C1385&amp;""=""),"",IF(COUNTIFS('الطلاب'!$A$6:$A$505,B1385&amp;"",'الطلاب'!$D$6:$D$505,C1385&amp;"")=0,"الطالب غير مسجل في المجموعة",""))</f>
        <v/>
      </c>
    </row>
    <row r="1386">
      <c r="A1386" s="13" t="n"/>
      <c r="B1386" s="5" t="n"/>
      <c r="C1386" s="5" t="n"/>
      <c r="D1386" s="23" t="n"/>
      <c r="E1386" s="18" t="n"/>
      <c r="F1386" s="5" t="n"/>
      <c r="G1386" s="5" t="n"/>
      <c r="H1386" s="6">
        <f>IF(B1386&amp;""="","",IFERROR(INDEX('الطلاب'!$B$6:$B$505,MATCH(B1386&amp;"",'الطلاب'!$A$6:$A$505,0))&amp;"","كود غير موجود"))</f>
        <v/>
      </c>
      <c r="I1386" s="6">
        <f>IF(OR(B1386&amp;""="",C1386&amp;""=""),"",IF(COUNTIFS('الطلاب'!$A$6:$A$505,B1386&amp;"",'الطلاب'!$D$6:$D$505,C1386&amp;"")=0,"الطالب غير مسجل في المجموعة",""))</f>
        <v/>
      </c>
    </row>
    <row r="1387">
      <c r="A1387" s="13" t="n"/>
      <c r="B1387" s="5" t="n"/>
      <c r="C1387" s="5" t="n"/>
      <c r="D1387" s="23" t="n"/>
      <c r="E1387" s="18" t="n"/>
      <c r="F1387" s="5" t="n"/>
      <c r="G1387" s="5" t="n"/>
      <c r="H1387" s="6">
        <f>IF(B1387&amp;""="","",IFERROR(INDEX('الطلاب'!$B$6:$B$505,MATCH(B1387&amp;"",'الطلاب'!$A$6:$A$505,0))&amp;"","كود غير موجود"))</f>
        <v/>
      </c>
      <c r="I1387" s="6">
        <f>IF(OR(B1387&amp;""="",C1387&amp;""=""),"",IF(COUNTIFS('الطلاب'!$A$6:$A$505,B1387&amp;"",'الطلاب'!$D$6:$D$505,C1387&amp;"")=0,"الطالب غير مسجل في المجموعة",""))</f>
        <v/>
      </c>
    </row>
    <row r="1388">
      <c r="A1388" s="13" t="n"/>
      <c r="B1388" s="5" t="n"/>
      <c r="C1388" s="5" t="n"/>
      <c r="D1388" s="23" t="n"/>
      <c r="E1388" s="18" t="n"/>
      <c r="F1388" s="5" t="n"/>
      <c r="G1388" s="5" t="n"/>
      <c r="H1388" s="6">
        <f>IF(B1388&amp;""="","",IFERROR(INDEX('الطلاب'!$B$6:$B$505,MATCH(B1388&amp;"",'الطلاب'!$A$6:$A$505,0))&amp;"","كود غير موجود"))</f>
        <v/>
      </c>
      <c r="I1388" s="6">
        <f>IF(OR(B1388&amp;""="",C1388&amp;""=""),"",IF(COUNTIFS('الطلاب'!$A$6:$A$505,B1388&amp;"",'الطلاب'!$D$6:$D$505,C1388&amp;"")=0,"الطالب غير مسجل في المجموعة",""))</f>
        <v/>
      </c>
    </row>
    <row r="1389">
      <c r="A1389" s="13" t="n"/>
      <c r="B1389" s="5" t="n"/>
      <c r="C1389" s="5" t="n"/>
      <c r="D1389" s="23" t="n"/>
      <c r="E1389" s="18" t="n"/>
      <c r="F1389" s="5" t="n"/>
      <c r="G1389" s="5" t="n"/>
      <c r="H1389" s="6">
        <f>IF(B1389&amp;""="","",IFERROR(INDEX('الطلاب'!$B$6:$B$505,MATCH(B1389&amp;"",'الطلاب'!$A$6:$A$505,0))&amp;"","كود غير موجود"))</f>
        <v/>
      </c>
      <c r="I1389" s="6">
        <f>IF(OR(B1389&amp;""="",C1389&amp;""=""),"",IF(COUNTIFS('الطلاب'!$A$6:$A$505,B1389&amp;"",'الطلاب'!$D$6:$D$505,C1389&amp;"")=0,"الطالب غير مسجل في المجموعة",""))</f>
        <v/>
      </c>
    </row>
    <row r="1390">
      <c r="A1390" s="13" t="n"/>
      <c r="B1390" s="5" t="n"/>
      <c r="C1390" s="5" t="n"/>
      <c r="D1390" s="23" t="n"/>
      <c r="E1390" s="18" t="n"/>
      <c r="F1390" s="5" t="n"/>
      <c r="G1390" s="5" t="n"/>
      <c r="H1390" s="6">
        <f>IF(B1390&amp;""="","",IFERROR(INDEX('الطلاب'!$B$6:$B$505,MATCH(B1390&amp;"",'الطلاب'!$A$6:$A$505,0))&amp;"","كود غير موجود"))</f>
        <v/>
      </c>
      <c r="I1390" s="6">
        <f>IF(OR(B1390&amp;""="",C1390&amp;""=""),"",IF(COUNTIFS('الطلاب'!$A$6:$A$505,B1390&amp;"",'الطلاب'!$D$6:$D$505,C1390&amp;"")=0,"الطالب غير مسجل في المجموعة",""))</f>
        <v/>
      </c>
    </row>
    <row r="1391">
      <c r="A1391" s="13" t="n"/>
      <c r="B1391" s="5" t="n"/>
      <c r="C1391" s="5" t="n"/>
      <c r="D1391" s="23" t="n"/>
      <c r="E1391" s="18" t="n"/>
      <c r="F1391" s="5" t="n"/>
      <c r="G1391" s="5" t="n"/>
      <c r="H1391" s="6">
        <f>IF(B1391&amp;""="","",IFERROR(INDEX('الطلاب'!$B$6:$B$505,MATCH(B1391&amp;"",'الطلاب'!$A$6:$A$505,0))&amp;"","كود غير موجود"))</f>
        <v/>
      </c>
      <c r="I1391" s="6">
        <f>IF(OR(B1391&amp;""="",C1391&amp;""=""),"",IF(COUNTIFS('الطلاب'!$A$6:$A$505,B1391&amp;"",'الطلاب'!$D$6:$D$505,C1391&amp;"")=0,"الطالب غير مسجل في المجموعة",""))</f>
        <v/>
      </c>
    </row>
    <row r="1392">
      <c r="A1392" s="13" t="n"/>
      <c r="B1392" s="5" t="n"/>
      <c r="C1392" s="5" t="n"/>
      <c r="D1392" s="23" t="n"/>
      <c r="E1392" s="18" t="n"/>
      <c r="F1392" s="5" t="n"/>
      <c r="G1392" s="5" t="n"/>
      <c r="H1392" s="6">
        <f>IF(B1392&amp;""="","",IFERROR(INDEX('الطلاب'!$B$6:$B$505,MATCH(B1392&amp;"",'الطلاب'!$A$6:$A$505,0))&amp;"","كود غير موجود"))</f>
        <v/>
      </c>
      <c r="I1392" s="6">
        <f>IF(OR(B1392&amp;""="",C1392&amp;""=""),"",IF(COUNTIFS('الطلاب'!$A$6:$A$505,B1392&amp;"",'الطلاب'!$D$6:$D$505,C1392&amp;"")=0,"الطالب غير مسجل في المجموعة",""))</f>
        <v/>
      </c>
    </row>
    <row r="1393">
      <c r="A1393" s="13" t="n"/>
      <c r="B1393" s="5" t="n"/>
      <c r="C1393" s="5" t="n"/>
      <c r="D1393" s="23" t="n"/>
      <c r="E1393" s="18" t="n"/>
      <c r="F1393" s="5" t="n"/>
      <c r="G1393" s="5" t="n"/>
      <c r="H1393" s="6">
        <f>IF(B1393&amp;""="","",IFERROR(INDEX('الطلاب'!$B$6:$B$505,MATCH(B1393&amp;"",'الطلاب'!$A$6:$A$505,0))&amp;"","كود غير موجود"))</f>
        <v/>
      </c>
      <c r="I1393" s="6">
        <f>IF(OR(B1393&amp;""="",C1393&amp;""=""),"",IF(COUNTIFS('الطلاب'!$A$6:$A$505,B1393&amp;"",'الطلاب'!$D$6:$D$505,C1393&amp;"")=0,"الطالب غير مسجل في المجموعة",""))</f>
        <v/>
      </c>
    </row>
    <row r="1394">
      <c r="A1394" s="13" t="n"/>
      <c r="B1394" s="5" t="n"/>
      <c r="C1394" s="5" t="n"/>
      <c r="D1394" s="23" t="n"/>
      <c r="E1394" s="18" t="n"/>
      <c r="F1394" s="5" t="n"/>
      <c r="G1394" s="5" t="n"/>
      <c r="H1394" s="6">
        <f>IF(B1394&amp;""="","",IFERROR(INDEX('الطلاب'!$B$6:$B$505,MATCH(B1394&amp;"",'الطلاب'!$A$6:$A$505,0))&amp;"","كود غير موجود"))</f>
        <v/>
      </c>
      <c r="I1394" s="6">
        <f>IF(OR(B1394&amp;""="",C1394&amp;""=""),"",IF(COUNTIFS('الطلاب'!$A$6:$A$505,B1394&amp;"",'الطلاب'!$D$6:$D$505,C1394&amp;"")=0,"الطالب غير مسجل في المجموعة",""))</f>
        <v/>
      </c>
    </row>
    <row r="1395">
      <c r="A1395" s="13" t="n"/>
      <c r="B1395" s="5" t="n"/>
      <c r="C1395" s="5" t="n"/>
      <c r="D1395" s="23" t="n"/>
      <c r="E1395" s="18" t="n"/>
      <c r="F1395" s="5" t="n"/>
      <c r="G1395" s="5" t="n"/>
      <c r="H1395" s="6">
        <f>IF(B1395&amp;""="","",IFERROR(INDEX('الطلاب'!$B$6:$B$505,MATCH(B1395&amp;"",'الطلاب'!$A$6:$A$505,0))&amp;"","كود غير موجود"))</f>
        <v/>
      </c>
      <c r="I1395" s="6">
        <f>IF(OR(B1395&amp;""="",C1395&amp;""=""),"",IF(COUNTIFS('الطلاب'!$A$6:$A$505,B1395&amp;"",'الطلاب'!$D$6:$D$505,C1395&amp;"")=0,"الطالب غير مسجل في المجموعة",""))</f>
        <v/>
      </c>
    </row>
    <row r="1396">
      <c r="A1396" s="13" t="n"/>
      <c r="B1396" s="5" t="n"/>
      <c r="C1396" s="5" t="n"/>
      <c r="D1396" s="23" t="n"/>
      <c r="E1396" s="18" t="n"/>
      <c r="F1396" s="5" t="n"/>
      <c r="G1396" s="5" t="n"/>
      <c r="H1396" s="6">
        <f>IF(B1396&amp;""="","",IFERROR(INDEX('الطلاب'!$B$6:$B$505,MATCH(B1396&amp;"",'الطلاب'!$A$6:$A$505,0))&amp;"","كود غير موجود"))</f>
        <v/>
      </c>
      <c r="I1396" s="6">
        <f>IF(OR(B1396&amp;""="",C1396&amp;""=""),"",IF(COUNTIFS('الطلاب'!$A$6:$A$505,B1396&amp;"",'الطلاب'!$D$6:$D$505,C1396&amp;"")=0,"الطالب غير مسجل في المجموعة",""))</f>
        <v/>
      </c>
    </row>
    <row r="1397">
      <c r="A1397" s="13" t="n"/>
      <c r="B1397" s="5" t="n"/>
      <c r="C1397" s="5" t="n"/>
      <c r="D1397" s="23" t="n"/>
      <c r="E1397" s="18" t="n"/>
      <c r="F1397" s="5" t="n"/>
      <c r="G1397" s="5" t="n"/>
      <c r="H1397" s="6">
        <f>IF(B1397&amp;""="","",IFERROR(INDEX('الطلاب'!$B$6:$B$505,MATCH(B1397&amp;"",'الطلاب'!$A$6:$A$505,0))&amp;"","كود غير موجود"))</f>
        <v/>
      </c>
      <c r="I1397" s="6">
        <f>IF(OR(B1397&amp;""="",C1397&amp;""=""),"",IF(COUNTIFS('الطلاب'!$A$6:$A$505,B1397&amp;"",'الطلاب'!$D$6:$D$505,C1397&amp;"")=0,"الطالب غير مسجل في المجموعة",""))</f>
        <v/>
      </c>
    </row>
    <row r="1398">
      <c r="A1398" s="13" t="n"/>
      <c r="B1398" s="5" t="n"/>
      <c r="C1398" s="5" t="n"/>
      <c r="D1398" s="23" t="n"/>
      <c r="E1398" s="18" t="n"/>
      <c r="F1398" s="5" t="n"/>
      <c r="G1398" s="5" t="n"/>
      <c r="H1398" s="6">
        <f>IF(B1398&amp;""="","",IFERROR(INDEX('الطلاب'!$B$6:$B$505,MATCH(B1398&amp;"",'الطلاب'!$A$6:$A$505,0))&amp;"","كود غير موجود"))</f>
        <v/>
      </c>
      <c r="I1398" s="6">
        <f>IF(OR(B1398&amp;""="",C1398&amp;""=""),"",IF(COUNTIFS('الطلاب'!$A$6:$A$505,B1398&amp;"",'الطلاب'!$D$6:$D$505,C1398&amp;"")=0,"الطالب غير مسجل في المجموعة",""))</f>
        <v/>
      </c>
    </row>
    <row r="1399">
      <c r="A1399" s="13" t="n"/>
      <c r="B1399" s="5" t="n"/>
      <c r="C1399" s="5" t="n"/>
      <c r="D1399" s="23" t="n"/>
      <c r="E1399" s="18" t="n"/>
      <c r="F1399" s="5" t="n"/>
      <c r="G1399" s="5" t="n"/>
      <c r="H1399" s="6">
        <f>IF(B1399&amp;""="","",IFERROR(INDEX('الطلاب'!$B$6:$B$505,MATCH(B1399&amp;"",'الطلاب'!$A$6:$A$505,0))&amp;"","كود غير موجود"))</f>
        <v/>
      </c>
      <c r="I1399" s="6">
        <f>IF(OR(B1399&amp;""="",C1399&amp;""=""),"",IF(COUNTIFS('الطلاب'!$A$6:$A$505,B1399&amp;"",'الطلاب'!$D$6:$D$505,C1399&amp;"")=0,"الطالب غير مسجل في المجموعة",""))</f>
        <v/>
      </c>
    </row>
    <row r="1400">
      <c r="A1400" s="13" t="n"/>
      <c r="B1400" s="5" t="n"/>
      <c r="C1400" s="5" t="n"/>
      <c r="D1400" s="23" t="n"/>
      <c r="E1400" s="18" t="n"/>
      <c r="F1400" s="5" t="n"/>
      <c r="G1400" s="5" t="n"/>
      <c r="H1400" s="6">
        <f>IF(B1400&amp;""="","",IFERROR(INDEX('الطلاب'!$B$6:$B$505,MATCH(B1400&amp;"",'الطلاب'!$A$6:$A$505,0))&amp;"","كود غير موجود"))</f>
        <v/>
      </c>
      <c r="I1400" s="6">
        <f>IF(OR(B1400&amp;""="",C1400&amp;""=""),"",IF(COUNTIFS('الطلاب'!$A$6:$A$505,B1400&amp;"",'الطلاب'!$D$6:$D$505,C1400&amp;"")=0,"الطالب غير مسجل في المجموعة",""))</f>
        <v/>
      </c>
    </row>
    <row r="1401">
      <c r="A1401" s="13" t="n"/>
      <c r="B1401" s="5" t="n"/>
      <c r="C1401" s="5" t="n"/>
      <c r="D1401" s="23" t="n"/>
      <c r="E1401" s="18" t="n"/>
      <c r="F1401" s="5" t="n"/>
      <c r="G1401" s="5" t="n"/>
      <c r="H1401" s="6">
        <f>IF(B1401&amp;""="","",IFERROR(INDEX('الطلاب'!$B$6:$B$505,MATCH(B1401&amp;"",'الطلاب'!$A$6:$A$505,0))&amp;"","كود غير موجود"))</f>
        <v/>
      </c>
      <c r="I1401" s="6">
        <f>IF(OR(B1401&amp;""="",C1401&amp;""=""),"",IF(COUNTIFS('الطلاب'!$A$6:$A$505,B1401&amp;"",'الطلاب'!$D$6:$D$505,C1401&amp;"")=0,"الطالب غير مسجل في المجموعة",""))</f>
        <v/>
      </c>
    </row>
    <row r="1402">
      <c r="A1402" s="13" t="n"/>
      <c r="B1402" s="5" t="n"/>
      <c r="C1402" s="5" t="n"/>
      <c r="D1402" s="23" t="n"/>
      <c r="E1402" s="18" t="n"/>
      <c r="F1402" s="5" t="n"/>
      <c r="G1402" s="5" t="n"/>
      <c r="H1402" s="6">
        <f>IF(B1402&amp;""="","",IFERROR(INDEX('الطلاب'!$B$6:$B$505,MATCH(B1402&amp;"",'الطلاب'!$A$6:$A$505,0))&amp;"","كود غير موجود"))</f>
        <v/>
      </c>
      <c r="I1402" s="6">
        <f>IF(OR(B1402&amp;""="",C1402&amp;""=""),"",IF(COUNTIFS('الطلاب'!$A$6:$A$505,B1402&amp;"",'الطلاب'!$D$6:$D$505,C1402&amp;"")=0,"الطالب غير مسجل في المجموعة",""))</f>
        <v/>
      </c>
    </row>
    <row r="1403">
      <c r="A1403" s="13" t="n"/>
      <c r="B1403" s="5" t="n"/>
      <c r="C1403" s="5" t="n"/>
      <c r="D1403" s="23" t="n"/>
      <c r="E1403" s="18" t="n"/>
      <c r="F1403" s="5" t="n"/>
      <c r="G1403" s="5" t="n"/>
      <c r="H1403" s="6">
        <f>IF(B1403&amp;""="","",IFERROR(INDEX('الطلاب'!$B$6:$B$505,MATCH(B1403&amp;"",'الطلاب'!$A$6:$A$505,0))&amp;"","كود غير موجود"))</f>
        <v/>
      </c>
      <c r="I1403" s="6">
        <f>IF(OR(B1403&amp;""="",C1403&amp;""=""),"",IF(COUNTIFS('الطلاب'!$A$6:$A$505,B1403&amp;"",'الطلاب'!$D$6:$D$505,C1403&amp;"")=0,"الطالب غير مسجل في المجموعة",""))</f>
        <v/>
      </c>
    </row>
    <row r="1404">
      <c r="A1404" s="13" t="n"/>
      <c r="B1404" s="5" t="n"/>
      <c r="C1404" s="5" t="n"/>
      <c r="D1404" s="23" t="n"/>
      <c r="E1404" s="18" t="n"/>
      <c r="F1404" s="5" t="n"/>
      <c r="G1404" s="5" t="n"/>
      <c r="H1404" s="6">
        <f>IF(B1404&amp;""="","",IFERROR(INDEX('الطلاب'!$B$6:$B$505,MATCH(B1404&amp;"",'الطلاب'!$A$6:$A$505,0))&amp;"","كود غير موجود"))</f>
        <v/>
      </c>
      <c r="I1404" s="6">
        <f>IF(OR(B1404&amp;""="",C1404&amp;""=""),"",IF(COUNTIFS('الطلاب'!$A$6:$A$505,B1404&amp;"",'الطلاب'!$D$6:$D$505,C1404&amp;"")=0,"الطالب غير مسجل في المجموعة",""))</f>
        <v/>
      </c>
    </row>
    <row r="1405">
      <c r="A1405" s="13" t="n"/>
      <c r="B1405" s="5" t="n"/>
      <c r="C1405" s="5" t="n"/>
      <c r="D1405" s="23" t="n"/>
      <c r="E1405" s="18" t="n"/>
      <c r="F1405" s="5" t="n"/>
      <c r="G1405" s="5" t="n"/>
      <c r="H1405" s="6">
        <f>IF(B1405&amp;""="","",IFERROR(INDEX('الطلاب'!$B$6:$B$505,MATCH(B1405&amp;"",'الطلاب'!$A$6:$A$505,0))&amp;"","كود غير موجود"))</f>
        <v/>
      </c>
      <c r="I1405" s="6">
        <f>IF(OR(B1405&amp;""="",C1405&amp;""=""),"",IF(COUNTIFS('الطلاب'!$A$6:$A$505,B1405&amp;"",'الطلاب'!$D$6:$D$505,C1405&amp;"")=0,"الطالب غير مسجل في المجموعة",""))</f>
        <v/>
      </c>
    </row>
    <row r="1406">
      <c r="A1406" s="13" t="n"/>
      <c r="B1406" s="5" t="n"/>
      <c r="C1406" s="5" t="n"/>
      <c r="D1406" s="23" t="n"/>
      <c r="E1406" s="18" t="n"/>
      <c r="F1406" s="5" t="n"/>
      <c r="G1406" s="5" t="n"/>
      <c r="H1406" s="6">
        <f>IF(B1406&amp;""="","",IFERROR(INDEX('الطلاب'!$B$6:$B$505,MATCH(B1406&amp;"",'الطلاب'!$A$6:$A$505,0))&amp;"","كود غير موجود"))</f>
        <v/>
      </c>
      <c r="I1406" s="6">
        <f>IF(OR(B1406&amp;""="",C1406&amp;""=""),"",IF(COUNTIFS('الطلاب'!$A$6:$A$505,B1406&amp;"",'الطلاب'!$D$6:$D$505,C1406&amp;"")=0,"الطالب غير مسجل في المجموعة",""))</f>
        <v/>
      </c>
    </row>
    <row r="1407">
      <c r="A1407" s="13" t="n"/>
      <c r="B1407" s="5" t="n"/>
      <c r="C1407" s="5" t="n"/>
      <c r="D1407" s="23" t="n"/>
      <c r="E1407" s="18" t="n"/>
      <c r="F1407" s="5" t="n"/>
      <c r="G1407" s="5" t="n"/>
      <c r="H1407" s="6">
        <f>IF(B1407&amp;""="","",IFERROR(INDEX('الطلاب'!$B$6:$B$505,MATCH(B1407&amp;"",'الطلاب'!$A$6:$A$505,0))&amp;"","كود غير موجود"))</f>
        <v/>
      </c>
      <c r="I1407" s="6">
        <f>IF(OR(B1407&amp;""="",C1407&amp;""=""),"",IF(COUNTIFS('الطلاب'!$A$6:$A$505,B1407&amp;"",'الطلاب'!$D$6:$D$505,C1407&amp;"")=0,"الطالب غير مسجل في المجموعة",""))</f>
        <v/>
      </c>
    </row>
    <row r="1408">
      <c r="A1408" s="13" t="n"/>
      <c r="B1408" s="5" t="n"/>
      <c r="C1408" s="5" t="n"/>
      <c r="D1408" s="23" t="n"/>
      <c r="E1408" s="18" t="n"/>
      <c r="F1408" s="5" t="n"/>
      <c r="G1408" s="5" t="n"/>
      <c r="H1408" s="6">
        <f>IF(B1408&amp;""="","",IFERROR(INDEX('الطلاب'!$B$6:$B$505,MATCH(B1408&amp;"",'الطلاب'!$A$6:$A$505,0))&amp;"","كود غير موجود"))</f>
        <v/>
      </c>
      <c r="I1408" s="6">
        <f>IF(OR(B1408&amp;""="",C1408&amp;""=""),"",IF(COUNTIFS('الطلاب'!$A$6:$A$505,B1408&amp;"",'الطلاب'!$D$6:$D$505,C1408&amp;"")=0,"الطالب غير مسجل في المجموعة",""))</f>
        <v/>
      </c>
    </row>
    <row r="1409">
      <c r="A1409" s="13" t="n"/>
      <c r="B1409" s="5" t="n"/>
      <c r="C1409" s="5" t="n"/>
      <c r="D1409" s="23" t="n"/>
      <c r="E1409" s="18" t="n"/>
      <c r="F1409" s="5" t="n"/>
      <c r="G1409" s="5" t="n"/>
      <c r="H1409" s="6">
        <f>IF(B1409&amp;""="","",IFERROR(INDEX('الطلاب'!$B$6:$B$505,MATCH(B1409&amp;"",'الطلاب'!$A$6:$A$505,0))&amp;"","كود غير موجود"))</f>
        <v/>
      </c>
      <c r="I1409" s="6">
        <f>IF(OR(B1409&amp;""="",C1409&amp;""=""),"",IF(COUNTIFS('الطلاب'!$A$6:$A$505,B1409&amp;"",'الطلاب'!$D$6:$D$505,C1409&amp;"")=0,"الطالب غير مسجل في المجموعة",""))</f>
        <v/>
      </c>
    </row>
    <row r="1410">
      <c r="A1410" s="13" t="n"/>
      <c r="B1410" s="5" t="n"/>
      <c r="C1410" s="5" t="n"/>
      <c r="D1410" s="23" t="n"/>
      <c r="E1410" s="18" t="n"/>
      <c r="F1410" s="5" t="n"/>
      <c r="G1410" s="5" t="n"/>
      <c r="H1410" s="6">
        <f>IF(B1410&amp;""="","",IFERROR(INDEX('الطلاب'!$B$6:$B$505,MATCH(B1410&amp;"",'الطلاب'!$A$6:$A$505,0))&amp;"","كود غير موجود"))</f>
        <v/>
      </c>
      <c r="I1410" s="6">
        <f>IF(OR(B1410&amp;""="",C1410&amp;""=""),"",IF(COUNTIFS('الطلاب'!$A$6:$A$505,B1410&amp;"",'الطلاب'!$D$6:$D$505,C1410&amp;"")=0,"الطالب غير مسجل في المجموعة",""))</f>
        <v/>
      </c>
    </row>
    <row r="1411">
      <c r="A1411" s="13" t="n"/>
      <c r="B1411" s="5" t="n"/>
      <c r="C1411" s="5" t="n"/>
      <c r="D1411" s="23" t="n"/>
      <c r="E1411" s="18" t="n"/>
      <c r="F1411" s="5" t="n"/>
      <c r="G1411" s="5" t="n"/>
      <c r="H1411" s="6">
        <f>IF(B1411&amp;""="","",IFERROR(INDEX('الطلاب'!$B$6:$B$505,MATCH(B1411&amp;"",'الطلاب'!$A$6:$A$505,0))&amp;"","كود غير موجود"))</f>
        <v/>
      </c>
      <c r="I1411" s="6">
        <f>IF(OR(B1411&amp;""="",C1411&amp;""=""),"",IF(COUNTIFS('الطلاب'!$A$6:$A$505,B1411&amp;"",'الطلاب'!$D$6:$D$505,C1411&amp;"")=0,"الطالب غير مسجل في المجموعة",""))</f>
        <v/>
      </c>
    </row>
    <row r="1412">
      <c r="A1412" s="13" t="n"/>
      <c r="B1412" s="5" t="n"/>
      <c r="C1412" s="5" t="n"/>
      <c r="D1412" s="23" t="n"/>
      <c r="E1412" s="18" t="n"/>
      <c r="F1412" s="5" t="n"/>
      <c r="G1412" s="5" t="n"/>
      <c r="H1412" s="6">
        <f>IF(B1412&amp;""="","",IFERROR(INDEX('الطلاب'!$B$6:$B$505,MATCH(B1412&amp;"",'الطلاب'!$A$6:$A$505,0))&amp;"","كود غير موجود"))</f>
        <v/>
      </c>
      <c r="I1412" s="6">
        <f>IF(OR(B1412&amp;""="",C1412&amp;""=""),"",IF(COUNTIFS('الطلاب'!$A$6:$A$505,B1412&amp;"",'الطلاب'!$D$6:$D$505,C1412&amp;"")=0,"الطالب غير مسجل في المجموعة",""))</f>
        <v/>
      </c>
    </row>
    <row r="1413">
      <c r="A1413" s="13" t="n"/>
      <c r="B1413" s="5" t="n"/>
      <c r="C1413" s="5" t="n"/>
      <c r="D1413" s="23" t="n"/>
      <c r="E1413" s="18" t="n"/>
      <c r="F1413" s="5" t="n"/>
      <c r="G1413" s="5" t="n"/>
      <c r="H1413" s="6">
        <f>IF(B1413&amp;""="","",IFERROR(INDEX('الطلاب'!$B$6:$B$505,MATCH(B1413&amp;"",'الطلاب'!$A$6:$A$505,0))&amp;"","كود غير موجود"))</f>
        <v/>
      </c>
      <c r="I1413" s="6">
        <f>IF(OR(B1413&amp;""="",C1413&amp;""=""),"",IF(COUNTIFS('الطلاب'!$A$6:$A$505,B1413&amp;"",'الطلاب'!$D$6:$D$505,C1413&amp;"")=0,"الطالب غير مسجل في المجموعة",""))</f>
        <v/>
      </c>
    </row>
    <row r="1414">
      <c r="A1414" s="13" t="n"/>
      <c r="B1414" s="5" t="n"/>
      <c r="C1414" s="5" t="n"/>
      <c r="D1414" s="23" t="n"/>
      <c r="E1414" s="18" t="n"/>
      <c r="F1414" s="5" t="n"/>
      <c r="G1414" s="5" t="n"/>
      <c r="H1414" s="6">
        <f>IF(B1414&amp;""="","",IFERROR(INDEX('الطلاب'!$B$6:$B$505,MATCH(B1414&amp;"",'الطلاب'!$A$6:$A$505,0))&amp;"","كود غير موجود"))</f>
        <v/>
      </c>
      <c r="I1414" s="6">
        <f>IF(OR(B1414&amp;""="",C1414&amp;""=""),"",IF(COUNTIFS('الطلاب'!$A$6:$A$505,B1414&amp;"",'الطلاب'!$D$6:$D$505,C1414&amp;"")=0,"الطالب غير مسجل في المجموعة",""))</f>
        <v/>
      </c>
    </row>
    <row r="1415">
      <c r="A1415" s="13" t="n"/>
      <c r="B1415" s="5" t="n"/>
      <c r="C1415" s="5" t="n"/>
      <c r="D1415" s="23" t="n"/>
      <c r="E1415" s="18" t="n"/>
      <c r="F1415" s="5" t="n"/>
      <c r="G1415" s="5" t="n"/>
      <c r="H1415" s="6">
        <f>IF(B1415&amp;""="","",IFERROR(INDEX('الطلاب'!$B$6:$B$505,MATCH(B1415&amp;"",'الطلاب'!$A$6:$A$505,0))&amp;"","كود غير موجود"))</f>
        <v/>
      </c>
      <c r="I1415" s="6">
        <f>IF(OR(B1415&amp;""="",C1415&amp;""=""),"",IF(COUNTIFS('الطلاب'!$A$6:$A$505,B1415&amp;"",'الطلاب'!$D$6:$D$505,C1415&amp;"")=0,"الطالب غير مسجل في المجموعة",""))</f>
        <v/>
      </c>
    </row>
    <row r="1416">
      <c r="A1416" s="13" t="n"/>
      <c r="B1416" s="5" t="n"/>
      <c r="C1416" s="5" t="n"/>
      <c r="D1416" s="23" t="n"/>
      <c r="E1416" s="18" t="n"/>
      <c r="F1416" s="5" t="n"/>
      <c r="G1416" s="5" t="n"/>
      <c r="H1416" s="6">
        <f>IF(B1416&amp;""="","",IFERROR(INDEX('الطلاب'!$B$6:$B$505,MATCH(B1416&amp;"",'الطلاب'!$A$6:$A$505,0))&amp;"","كود غير موجود"))</f>
        <v/>
      </c>
      <c r="I1416" s="6">
        <f>IF(OR(B1416&amp;""="",C1416&amp;""=""),"",IF(COUNTIFS('الطلاب'!$A$6:$A$505,B1416&amp;"",'الطلاب'!$D$6:$D$505,C1416&amp;"")=0,"الطالب غير مسجل في المجموعة",""))</f>
        <v/>
      </c>
    </row>
    <row r="1417">
      <c r="A1417" s="13" t="n"/>
      <c r="B1417" s="5" t="n"/>
      <c r="C1417" s="5" t="n"/>
      <c r="D1417" s="23" t="n"/>
      <c r="E1417" s="18" t="n"/>
      <c r="F1417" s="5" t="n"/>
      <c r="G1417" s="5" t="n"/>
      <c r="H1417" s="6">
        <f>IF(B1417&amp;""="","",IFERROR(INDEX('الطلاب'!$B$6:$B$505,MATCH(B1417&amp;"",'الطلاب'!$A$6:$A$505,0))&amp;"","كود غير موجود"))</f>
        <v/>
      </c>
      <c r="I1417" s="6">
        <f>IF(OR(B1417&amp;""="",C1417&amp;""=""),"",IF(COUNTIFS('الطلاب'!$A$6:$A$505,B1417&amp;"",'الطلاب'!$D$6:$D$505,C1417&amp;"")=0,"الطالب غير مسجل في المجموعة",""))</f>
        <v/>
      </c>
    </row>
    <row r="1418">
      <c r="A1418" s="13" t="n"/>
      <c r="B1418" s="5" t="n"/>
      <c r="C1418" s="5" t="n"/>
      <c r="D1418" s="23" t="n"/>
      <c r="E1418" s="18" t="n"/>
      <c r="F1418" s="5" t="n"/>
      <c r="G1418" s="5" t="n"/>
      <c r="H1418" s="6">
        <f>IF(B1418&amp;""="","",IFERROR(INDEX('الطلاب'!$B$6:$B$505,MATCH(B1418&amp;"",'الطلاب'!$A$6:$A$505,0))&amp;"","كود غير موجود"))</f>
        <v/>
      </c>
      <c r="I1418" s="6">
        <f>IF(OR(B1418&amp;""="",C1418&amp;""=""),"",IF(COUNTIFS('الطلاب'!$A$6:$A$505,B1418&amp;"",'الطلاب'!$D$6:$D$505,C1418&amp;"")=0,"الطالب غير مسجل في المجموعة",""))</f>
        <v/>
      </c>
    </row>
    <row r="1419">
      <c r="A1419" s="13" t="n"/>
      <c r="B1419" s="5" t="n"/>
      <c r="C1419" s="5" t="n"/>
      <c r="D1419" s="23" t="n"/>
      <c r="E1419" s="18" t="n"/>
      <c r="F1419" s="5" t="n"/>
      <c r="G1419" s="5" t="n"/>
      <c r="H1419" s="6">
        <f>IF(B1419&amp;""="","",IFERROR(INDEX('الطلاب'!$B$6:$B$505,MATCH(B1419&amp;"",'الطلاب'!$A$6:$A$505,0))&amp;"","كود غير موجود"))</f>
        <v/>
      </c>
      <c r="I1419" s="6">
        <f>IF(OR(B1419&amp;""="",C1419&amp;""=""),"",IF(COUNTIFS('الطلاب'!$A$6:$A$505,B1419&amp;"",'الطلاب'!$D$6:$D$505,C1419&amp;"")=0,"الطالب غير مسجل في المجموعة",""))</f>
        <v/>
      </c>
    </row>
    <row r="1420">
      <c r="A1420" s="13" t="n"/>
      <c r="B1420" s="5" t="n"/>
      <c r="C1420" s="5" t="n"/>
      <c r="D1420" s="23" t="n"/>
      <c r="E1420" s="18" t="n"/>
      <c r="F1420" s="5" t="n"/>
      <c r="G1420" s="5" t="n"/>
      <c r="H1420" s="6">
        <f>IF(B1420&amp;""="","",IFERROR(INDEX('الطلاب'!$B$6:$B$505,MATCH(B1420&amp;"",'الطلاب'!$A$6:$A$505,0))&amp;"","كود غير موجود"))</f>
        <v/>
      </c>
      <c r="I1420" s="6">
        <f>IF(OR(B1420&amp;""="",C1420&amp;""=""),"",IF(COUNTIFS('الطلاب'!$A$6:$A$505,B1420&amp;"",'الطلاب'!$D$6:$D$505,C1420&amp;"")=0,"الطالب غير مسجل في المجموعة",""))</f>
        <v/>
      </c>
    </row>
    <row r="1421">
      <c r="A1421" s="13" t="n"/>
      <c r="B1421" s="5" t="n"/>
      <c r="C1421" s="5" t="n"/>
      <c r="D1421" s="23" t="n"/>
      <c r="E1421" s="18" t="n"/>
      <c r="F1421" s="5" t="n"/>
      <c r="G1421" s="5" t="n"/>
      <c r="H1421" s="6">
        <f>IF(B1421&amp;""="","",IFERROR(INDEX('الطلاب'!$B$6:$B$505,MATCH(B1421&amp;"",'الطلاب'!$A$6:$A$505,0))&amp;"","كود غير موجود"))</f>
        <v/>
      </c>
      <c r="I1421" s="6">
        <f>IF(OR(B1421&amp;""="",C1421&amp;""=""),"",IF(COUNTIFS('الطلاب'!$A$6:$A$505,B1421&amp;"",'الطلاب'!$D$6:$D$505,C1421&amp;"")=0,"الطالب غير مسجل في المجموعة",""))</f>
        <v/>
      </c>
    </row>
    <row r="1422">
      <c r="A1422" s="13" t="n"/>
      <c r="B1422" s="5" t="n"/>
      <c r="C1422" s="5" t="n"/>
      <c r="D1422" s="23" t="n"/>
      <c r="E1422" s="18" t="n"/>
      <c r="F1422" s="5" t="n"/>
      <c r="G1422" s="5" t="n"/>
      <c r="H1422" s="6">
        <f>IF(B1422&amp;""="","",IFERROR(INDEX('الطلاب'!$B$6:$B$505,MATCH(B1422&amp;"",'الطلاب'!$A$6:$A$505,0))&amp;"","كود غير موجود"))</f>
        <v/>
      </c>
      <c r="I1422" s="6">
        <f>IF(OR(B1422&amp;""="",C1422&amp;""=""),"",IF(COUNTIFS('الطلاب'!$A$6:$A$505,B1422&amp;"",'الطلاب'!$D$6:$D$505,C1422&amp;"")=0,"الطالب غير مسجل في المجموعة",""))</f>
        <v/>
      </c>
    </row>
    <row r="1423">
      <c r="A1423" s="13" t="n"/>
      <c r="B1423" s="5" t="n"/>
      <c r="C1423" s="5" t="n"/>
      <c r="D1423" s="23" t="n"/>
      <c r="E1423" s="18" t="n"/>
      <c r="F1423" s="5" t="n"/>
      <c r="G1423" s="5" t="n"/>
      <c r="H1423" s="6">
        <f>IF(B1423&amp;""="","",IFERROR(INDEX('الطلاب'!$B$6:$B$505,MATCH(B1423&amp;"",'الطلاب'!$A$6:$A$505,0))&amp;"","كود غير موجود"))</f>
        <v/>
      </c>
      <c r="I1423" s="6">
        <f>IF(OR(B1423&amp;""="",C1423&amp;""=""),"",IF(COUNTIFS('الطلاب'!$A$6:$A$505,B1423&amp;"",'الطلاب'!$D$6:$D$505,C1423&amp;"")=0,"الطالب غير مسجل في المجموعة",""))</f>
        <v/>
      </c>
    </row>
    <row r="1424">
      <c r="A1424" s="13" t="n"/>
      <c r="B1424" s="5" t="n"/>
      <c r="C1424" s="5" t="n"/>
      <c r="D1424" s="23" t="n"/>
      <c r="E1424" s="18" t="n"/>
      <c r="F1424" s="5" t="n"/>
      <c r="G1424" s="5" t="n"/>
      <c r="H1424" s="6">
        <f>IF(B1424&amp;""="","",IFERROR(INDEX('الطلاب'!$B$6:$B$505,MATCH(B1424&amp;"",'الطلاب'!$A$6:$A$505,0))&amp;"","كود غير موجود"))</f>
        <v/>
      </c>
      <c r="I1424" s="6">
        <f>IF(OR(B1424&amp;""="",C1424&amp;""=""),"",IF(COUNTIFS('الطلاب'!$A$6:$A$505,B1424&amp;"",'الطلاب'!$D$6:$D$505,C1424&amp;"")=0,"الطالب غير مسجل في المجموعة",""))</f>
        <v/>
      </c>
    </row>
    <row r="1425">
      <c r="A1425" s="13" t="n"/>
      <c r="B1425" s="5" t="n"/>
      <c r="C1425" s="5" t="n"/>
      <c r="D1425" s="23" t="n"/>
      <c r="E1425" s="18" t="n"/>
      <c r="F1425" s="5" t="n"/>
      <c r="G1425" s="5" t="n"/>
      <c r="H1425" s="6">
        <f>IF(B1425&amp;""="","",IFERROR(INDEX('الطلاب'!$B$6:$B$505,MATCH(B1425&amp;"",'الطلاب'!$A$6:$A$505,0))&amp;"","كود غير موجود"))</f>
        <v/>
      </c>
      <c r="I1425" s="6">
        <f>IF(OR(B1425&amp;""="",C1425&amp;""=""),"",IF(COUNTIFS('الطلاب'!$A$6:$A$505,B1425&amp;"",'الطلاب'!$D$6:$D$505,C1425&amp;"")=0,"الطالب غير مسجل في المجموعة",""))</f>
        <v/>
      </c>
    </row>
    <row r="1426">
      <c r="A1426" s="13" t="n"/>
      <c r="B1426" s="5" t="n"/>
      <c r="C1426" s="5" t="n"/>
      <c r="D1426" s="23" t="n"/>
      <c r="E1426" s="18" t="n"/>
      <c r="F1426" s="5" t="n"/>
      <c r="G1426" s="5" t="n"/>
      <c r="H1426" s="6">
        <f>IF(B1426&amp;""="","",IFERROR(INDEX('الطلاب'!$B$6:$B$505,MATCH(B1426&amp;"",'الطلاب'!$A$6:$A$505,0))&amp;"","كود غير موجود"))</f>
        <v/>
      </c>
      <c r="I1426" s="6">
        <f>IF(OR(B1426&amp;""="",C1426&amp;""=""),"",IF(COUNTIFS('الطلاب'!$A$6:$A$505,B1426&amp;"",'الطلاب'!$D$6:$D$505,C1426&amp;"")=0,"الطالب غير مسجل في المجموعة",""))</f>
        <v/>
      </c>
    </row>
    <row r="1427">
      <c r="A1427" s="13" t="n"/>
      <c r="B1427" s="5" t="n"/>
      <c r="C1427" s="5" t="n"/>
      <c r="D1427" s="23" t="n"/>
      <c r="E1427" s="18" t="n"/>
      <c r="F1427" s="5" t="n"/>
      <c r="G1427" s="5" t="n"/>
      <c r="H1427" s="6">
        <f>IF(B1427&amp;""="","",IFERROR(INDEX('الطلاب'!$B$6:$B$505,MATCH(B1427&amp;"",'الطلاب'!$A$6:$A$505,0))&amp;"","كود غير موجود"))</f>
        <v/>
      </c>
      <c r="I1427" s="6">
        <f>IF(OR(B1427&amp;""="",C1427&amp;""=""),"",IF(COUNTIFS('الطلاب'!$A$6:$A$505,B1427&amp;"",'الطلاب'!$D$6:$D$505,C1427&amp;"")=0,"الطالب غير مسجل في المجموعة",""))</f>
        <v/>
      </c>
    </row>
    <row r="1428">
      <c r="A1428" s="13" t="n"/>
      <c r="B1428" s="5" t="n"/>
      <c r="C1428" s="5" t="n"/>
      <c r="D1428" s="23" t="n"/>
      <c r="E1428" s="18" t="n"/>
      <c r="F1428" s="5" t="n"/>
      <c r="G1428" s="5" t="n"/>
      <c r="H1428" s="6">
        <f>IF(B1428&amp;""="","",IFERROR(INDEX('الطلاب'!$B$6:$B$505,MATCH(B1428&amp;"",'الطلاب'!$A$6:$A$505,0))&amp;"","كود غير موجود"))</f>
        <v/>
      </c>
      <c r="I1428" s="6">
        <f>IF(OR(B1428&amp;""="",C1428&amp;""=""),"",IF(COUNTIFS('الطلاب'!$A$6:$A$505,B1428&amp;"",'الطلاب'!$D$6:$D$505,C1428&amp;"")=0,"الطالب غير مسجل في المجموعة",""))</f>
        <v/>
      </c>
    </row>
    <row r="1429">
      <c r="A1429" s="13" t="n"/>
      <c r="B1429" s="5" t="n"/>
      <c r="C1429" s="5" t="n"/>
      <c r="D1429" s="23" t="n"/>
      <c r="E1429" s="18" t="n"/>
      <c r="F1429" s="5" t="n"/>
      <c r="G1429" s="5" t="n"/>
      <c r="H1429" s="6">
        <f>IF(B1429&amp;""="","",IFERROR(INDEX('الطلاب'!$B$6:$B$505,MATCH(B1429&amp;"",'الطلاب'!$A$6:$A$505,0))&amp;"","كود غير موجود"))</f>
        <v/>
      </c>
      <c r="I1429" s="6">
        <f>IF(OR(B1429&amp;""="",C1429&amp;""=""),"",IF(COUNTIFS('الطلاب'!$A$6:$A$505,B1429&amp;"",'الطلاب'!$D$6:$D$505,C1429&amp;"")=0,"الطالب غير مسجل في المجموعة",""))</f>
        <v/>
      </c>
    </row>
    <row r="1430">
      <c r="A1430" s="13" t="n"/>
      <c r="B1430" s="5" t="n"/>
      <c r="C1430" s="5" t="n"/>
      <c r="D1430" s="23" t="n"/>
      <c r="E1430" s="18" t="n"/>
      <c r="F1430" s="5" t="n"/>
      <c r="G1430" s="5" t="n"/>
      <c r="H1430" s="6">
        <f>IF(B1430&amp;""="","",IFERROR(INDEX('الطلاب'!$B$6:$B$505,MATCH(B1430&amp;"",'الطلاب'!$A$6:$A$505,0))&amp;"","كود غير موجود"))</f>
        <v/>
      </c>
      <c r="I1430" s="6">
        <f>IF(OR(B1430&amp;""="",C1430&amp;""=""),"",IF(COUNTIFS('الطلاب'!$A$6:$A$505,B1430&amp;"",'الطلاب'!$D$6:$D$505,C1430&amp;"")=0,"الطالب غير مسجل في المجموعة",""))</f>
        <v/>
      </c>
    </row>
    <row r="1431">
      <c r="A1431" s="13" t="n"/>
      <c r="B1431" s="5" t="n"/>
      <c r="C1431" s="5" t="n"/>
      <c r="D1431" s="23" t="n"/>
      <c r="E1431" s="18" t="n"/>
      <c r="F1431" s="5" t="n"/>
      <c r="G1431" s="5" t="n"/>
      <c r="H1431" s="6">
        <f>IF(B1431&amp;""="","",IFERROR(INDEX('الطلاب'!$B$6:$B$505,MATCH(B1431&amp;"",'الطلاب'!$A$6:$A$505,0))&amp;"","كود غير موجود"))</f>
        <v/>
      </c>
      <c r="I1431" s="6">
        <f>IF(OR(B1431&amp;""="",C1431&amp;""=""),"",IF(COUNTIFS('الطلاب'!$A$6:$A$505,B1431&amp;"",'الطلاب'!$D$6:$D$505,C1431&amp;"")=0,"الطالب غير مسجل في المجموعة",""))</f>
        <v/>
      </c>
    </row>
    <row r="1432">
      <c r="A1432" s="13" t="n"/>
      <c r="B1432" s="5" t="n"/>
      <c r="C1432" s="5" t="n"/>
      <c r="D1432" s="23" t="n"/>
      <c r="E1432" s="18" t="n"/>
      <c r="F1432" s="5" t="n"/>
      <c r="G1432" s="5" t="n"/>
      <c r="H1432" s="6">
        <f>IF(B1432&amp;""="","",IFERROR(INDEX('الطلاب'!$B$6:$B$505,MATCH(B1432&amp;"",'الطلاب'!$A$6:$A$505,0))&amp;"","كود غير موجود"))</f>
        <v/>
      </c>
      <c r="I1432" s="6">
        <f>IF(OR(B1432&amp;""="",C1432&amp;""=""),"",IF(COUNTIFS('الطلاب'!$A$6:$A$505,B1432&amp;"",'الطلاب'!$D$6:$D$505,C1432&amp;"")=0,"الطالب غير مسجل في المجموعة",""))</f>
        <v/>
      </c>
    </row>
    <row r="1433">
      <c r="A1433" s="13" t="n"/>
      <c r="B1433" s="5" t="n"/>
      <c r="C1433" s="5" t="n"/>
      <c r="D1433" s="23" t="n"/>
      <c r="E1433" s="18" t="n"/>
      <c r="F1433" s="5" t="n"/>
      <c r="G1433" s="5" t="n"/>
      <c r="H1433" s="6">
        <f>IF(B1433&amp;""="","",IFERROR(INDEX('الطلاب'!$B$6:$B$505,MATCH(B1433&amp;"",'الطلاب'!$A$6:$A$505,0))&amp;"","كود غير موجود"))</f>
        <v/>
      </c>
      <c r="I1433" s="6">
        <f>IF(OR(B1433&amp;""="",C1433&amp;""=""),"",IF(COUNTIFS('الطلاب'!$A$6:$A$505,B1433&amp;"",'الطلاب'!$D$6:$D$505,C1433&amp;"")=0,"الطالب غير مسجل في المجموعة",""))</f>
        <v/>
      </c>
    </row>
    <row r="1434">
      <c r="A1434" s="13" t="n"/>
      <c r="B1434" s="5" t="n"/>
      <c r="C1434" s="5" t="n"/>
      <c r="D1434" s="23" t="n"/>
      <c r="E1434" s="18" t="n"/>
      <c r="F1434" s="5" t="n"/>
      <c r="G1434" s="5" t="n"/>
      <c r="H1434" s="6">
        <f>IF(B1434&amp;""="","",IFERROR(INDEX('الطلاب'!$B$6:$B$505,MATCH(B1434&amp;"",'الطلاب'!$A$6:$A$505,0))&amp;"","كود غير موجود"))</f>
        <v/>
      </c>
      <c r="I1434" s="6">
        <f>IF(OR(B1434&amp;""="",C1434&amp;""=""),"",IF(COUNTIFS('الطلاب'!$A$6:$A$505,B1434&amp;"",'الطلاب'!$D$6:$D$505,C1434&amp;"")=0,"الطالب غير مسجل في المجموعة",""))</f>
        <v/>
      </c>
    </row>
    <row r="1435">
      <c r="A1435" s="13" t="n"/>
      <c r="B1435" s="5" t="n"/>
      <c r="C1435" s="5" t="n"/>
      <c r="D1435" s="23" t="n"/>
      <c r="E1435" s="18" t="n"/>
      <c r="F1435" s="5" t="n"/>
      <c r="G1435" s="5" t="n"/>
      <c r="H1435" s="6">
        <f>IF(B1435&amp;""="","",IFERROR(INDEX('الطلاب'!$B$6:$B$505,MATCH(B1435&amp;"",'الطلاب'!$A$6:$A$505,0))&amp;"","كود غير موجود"))</f>
        <v/>
      </c>
      <c r="I1435" s="6">
        <f>IF(OR(B1435&amp;""="",C1435&amp;""=""),"",IF(COUNTIFS('الطلاب'!$A$6:$A$505,B1435&amp;"",'الطلاب'!$D$6:$D$505,C1435&amp;"")=0,"الطالب غير مسجل في المجموعة",""))</f>
        <v/>
      </c>
    </row>
    <row r="1436">
      <c r="A1436" s="13" t="n"/>
      <c r="B1436" s="5" t="n"/>
      <c r="C1436" s="5" t="n"/>
      <c r="D1436" s="23" t="n"/>
      <c r="E1436" s="18" t="n"/>
      <c r="F1436" s="5" t="n"/>
      <c r="G1436" s="5" t="n"/>
      <c r="H1436" s="6">
        <f>IF(B1436&amp;""="","",IFERROR(INDEX('الطلاب'!$B$6:$B$505,MATCH(B1436&amp;"",'الطلاب'!$A$6:$A$505,0))&amp;"","كود غير موجود"))</f>
        <v/>
      </c>
      <c r="I1436" s="6">
        <f>IF(OR(B1436&amp;""="",C1436&amp;""=""),"",IF(COUNTIFS('الطلاب'!$A$6:$A$505,B1436&amp;"",'الطلاب'!$D$6:$D$505,C1436&amp;"")=0,"الطالب غير مسجل في المجموعة",""))</f>
        <v/>
      </c>
    </row>
    <row r="1437">
      <c r="A1437" s="13" t="n"/>
      <c r="B1437" s="5" t="n"/>
      <c r="C1437" s="5" t="n"/>
      <c r="D1437" s="23" t="n"/>
      <c r="E1437" s="18" t="n"/>
      <c r="F1437" s="5" t="n"/>
      <c r="G1437" s="5" t="n"/>
      <c r="H1437" s="6">
        <f>IF(B1437&amp;""="","",IFERROR(INDEX('الطلاب'!$B$6:$B$505,MATCH(B1437&amp;"",'الطلاب'!$A$6:$A$505,0))&amp;"","كود غير موجود"))</f>
        <v/>
      </c>
      <c r="I1437" s="6">
        <f>IF(OR(B1437&amp;""="",C1437&amp;""=""),"",IF(COUNTIFS('الطلاب'!$A$6:$A$505,B1437&amp;"",'الطلاب'!$D$6:$D$505,C1437&amp;"")=0,"الطالب غير مسجل في المجموعة",""))</f>
        <v/>
      </c>
    </row>
    <row r="1438">
      <c r="A1438" s="13" t="n"/>
      <c r="B1438" s="5" t="n"/>
      <c r="C1438" s="5" t="n"/>
      <c r="D1438" s="23" t="n"/>
      <c r="E1438" s="18" t="n"/>
      <c r="F1438" s="5" t="n"/>
      <c r="G1438" s="5" t="n"/>
      <c r="H1438" s="6">
        <f>IF(B1438&amp;""="","",IFERROR(INDEX('الطلاب'!$B$6:$B$505,MATCH(B1438&amp;"",'الطلاب'!$A$6:$A$505,0))&amp;"","كود غير موجود"))</f>
        <v/>
      </c>
      <c r="I1438" s="6">
        <f>IF(OR(B1438&amp;""="",C1438&amp;""=""),"",IF(COUNTIFS('الطلاب'!$A$6:$A$505,B1438&amp;"",'الطلاب'!$D$6:$D$505,C1438&amp;"")=0,"الطالب غير مسجل في المجموعة",""))</f>
        <v/>
      </c>
    </row>
    <row r="1439">
      <c r="A1439" s="13" t="n"/>
      <c r="B1439" s="5" t="n"/>
      <c r="C1439" s="5" t="n"/>
      <c r="D1439" s="23" t="n"/>
      <c r="E1439" s="18" t="n"/>
      <c r="F1439" s="5" t="n"/>
      <c r="G1439" s="5" t="n"/>
      <c r="H1439" s="6">
        <f>IF(B1439&amp;""="","",IFERROR(INDEX('الطلاب'!$B$6:$B$505,MATCH(B1439&amp;"",'الطلاب'!$A$6:$A$505,0))&amp;"","كود غير موجود"))</f>
        <v/>
      </c>
      <c r="I1439" s="6">
        <f>IF(OR(B1439&amp;""="",C1439&amp;""=""),"",IF(COUNTIFS('الطلاب'!$A$6:$A$505,B1439&amp;"",'الطلاب'!$D$6:$D$505,C1439&amp;"")=0,"الطالب غير مسجل في المجموعة",""))</f>
        <v/>
      </c>
    </row>
    <row r="1440">
      <c r="A1440" s="13" t="n"/>
      <c r="B1440" s="5" t="n"/>
      <c r="C1440" s="5" t="n"/>
      <c r="D1440" s="23" t="n"/>
      <c r="E1440" s="18" t="n"/>
      <c r="F1440" s="5" t="n"/>
      <c r="G1440" s="5" t="n"/>
      <c r="H1440" s="6">
        <f>IF(B1440&amp;""="","",IFERROR(INDEX('الطلاب'!$B$6:$B$505,MATCH(B1440&amp;"",'الطلاب'!$A$6:$A$505,0))&amp;"","كود غير موجود"))</f>
        <v/>
      </c>
      <c r="I1440" s="6">
        <f>IF(OR(B1440&amp;""="",C1440&amp;""=""),"",IF(COUNTIFS('الطلاب'!$A$6:$A$505,B1440&amp;"",'الطلاب'!$D$6:$D$505,C1440&amp;"")=0,"الطالب غير مسجل في المجموعة",""))</f>
        <v/>
      </c>
    </row>
    <row r="1441">
      <c r="A1441" s="13" t="n"/>
      <c r="B1441" s="5" t="n"/>
      <c r="C1441" s="5" t="n"/>
      <c r="D1441" s="23" t="n"/>
      <c r="E1441" s="18" t="n"/>
      <c r="F1441" s="5" t="n"/>
      <c r="G1441" s="5" t="n"/>
      <c r="H1441" s="6">
        <f>IF(B1441&amp;""="","",IFERROR(INDEX('الطلاب'!$B$6:$B$505,MATCH(B1441&amp;"",'الطلاب'!$A$6:$A$505,0))&amp;"","كود غير موجود"))</f>
        <v/>
      </c>
      <c r="I1441" s="6">
        <f>IF(OR(B1441&amp;""="",C1441&amp;""=""),"",IF(COUNTIFS('الطلاب'!$A$6:$A$505,B1441&amp;"",'الطلاب'!$D$6:$D$505,C1441&amp;"")=0,"الطالب غير مسجل في المجموعة",""))</f>
        <v/>
      </c>
    </row>
    <row r="1442">
      <c r="A1442" s="13" t="n"/>
      <c r="B1442" s="5" t="n"/>
      <c r="C1442" s="5" t="n"/>
      <c r="D1442" s="23" t="n"/>
      <c r="E1442" s="18" t="n"/>
      <c r="F1442" s="5" t="n"/>
      <c r="G1442" s="5" t="n"/>
      <c r="H1442" s="6">
        <f>IF(B1442&amp;""="","",IFERROR(INDEX('الطلاب'!$B$6:$B$505,MATCH(B1442&amp;"",'الطلاب'!$A$6:$A$505,0))&amp;"","كود غير موجود"))</f>
        <v/>
      </c>
      <c r="I1442" s="6">
        <f>IF(OR(B1442&amp;""="",C1442&amp;""=""),"",IF(COUNTIFS('الطلاب'!$A$6:$A$505,B1442&amp;"",'الطلاب'!$D$6:$D$505,C1442&amp;"")=0,"الطالب غير مسجل في المجموعة",""))</f>
        <v/>
      </c>
    </row>
    <row r="1443">
      <c r="A1443" s="13" t="n"/>
      <c r="B1443" s="5" t="n"/>
      <c r="C1443" s="5" t="n"/>
      <c r="D1443" s="23" t="n"/>
      <c r="E1443" s="18" t="n"/>
      <c r="F1443" s="5" t="n"/>
      <c r="G1443" s="5" t="n"/>
      <c r="H1443" s="6">
        <f>IF(B1443&amp;""="","",IFERROR(INDEX('الطلاب'!$B$6:$B$505,MATCH(B1443&amp;"",'الطلاب'!$A$6:$A$505,0))&amp;"","كود غير موجود"))</f>
        <v/>
      </c>
      <c r="I1443" s="6">
        <f>IF(OR(B1443&amp;""="",C1443&amp;""=""),"",IF(COUNTIFS('الطلاب'!$A$6:$A$505,B1443&amp;"",'الطلاب'!$D$6:$D$505,C1443&amp;"")=0,"الطالب غير مسجل في المجموعة",""))</f>
        <v/>
      </c>
    </row>
    <row r="1444">
      <c r="A1444" s="13" t="n"/>
      <c r="B1444" s="5" t="n"/>
      <c r="C1444" s="5" t="n"/>
      <c r="D1444" s="23" t="n"/>
      <c r="E1444" s="18" t="n"/>
      <c r="F1444" s="5" t="n"/>
      <c r="G1444" s="5" t="n"/>
      <c r="H1444" s="6">
        <f>IF(B1444&amp;""="","",IFERROR(INDEX('الطلاب'!$B$6:$B$505,MATCH(B1444&amp;"",'الطلاب'!$A$6:$A$505,0))&amp;"","كود غير موجود"))</f>
        <v/>
      </c>
      <c r="I1444" s="6">
        <f>IF(OR(B1444&amp;""="",C1444&amp;""=""),"",IF(COUNTIFS('الطلاب'!$A$6:$A$505,B1444&amp;"",'الطلاب'!$D$6:$D$505,C1444&amp;"")=0,"الطالب غير مسجل في المجموعة",""))</f>
        <v/>
      </c>
    </row>
    <row r="1445">
      <c r="A1445" s="13" t="n"/>
      <c r="B1445" s="5" t="n"/>
      <c r="C1445" s="5" t="n"/>
      <c r="D1445" s="23" t="n"/>
      <c r="E1445" s="18" t="n"/>
      <c r="F1445" s="5" t="n"/>
      <c r="G1445" s="5" t="n"/>
      <c r="H1445" s="6">
        <f>IF(B1445&amp;""="","",IFERROR(INDEX('الطلاب'!$B$6:$B$505,MATCH(B1445&amp;"",'الطلاب'!$A$6:$A$505,0))&amp;"","كود غير موجود"))</f>
        <v/>
      </c>
      <c r="I1445" s="6">
        <f>IF(OR(B1445&amp;""="",C1445&amp;""=""),"",IF(COUNTIFS('الطلاب'!$A$6:$A$505,B1445&amp;"",'الطلاب'!$D$6:$D$505,C1445&amp;"")=0,"الطالب غير مسجل في المجموعة",""))</f>
        <v/>
      </c>
    </row>
    <row r="1446">
      <c r="A1446" s="13" t="n"/>
      <c r="B1446" s="5" t="n"/>
      <c r="C1446" s="5" t="n"/>
      <c r="D1446" s="23" t="n"/>
      <c r="E1446" s="18" t="n"/>
      <c r="F1446" s="5" t="n"/>
      <c r="G1446" s="5" t="n"/>
      <c r="H1446" s="6">
        <f>IF(B1446&amp;""="","",IFERROR(INDEX('الطلاب'!$B$6:$B$505,MATCH(B1446&amp;"",'الطلاب'!$A$6:$A$505,0))&amp;"","كود غير موجود"))</f>
        <v/>
      </c>
      <c r="I1446" s="6">
        <f>IF(OR(B1446&amp;""="",C1446&amp;""=""),"",IF(COUNTIFS('الطلاب'!$A$6:$A$505,B1446&amp;"",'الطلاب'!$D$6:$D$505,C1446&amp;"")=0,"الطالب غير مسجل في المجموعة",""))</f>
        <v/>
      </c>
    </row>
    <row r="1447">
      <c r="A1447" s="13" t="n"/>
      <c r="B1447" s="5" t="n"/>
      <c r="C1447" s="5" t="n"/>
      <c r="D1447" s="23" t="n"/>
      <c r="E1447" s="18" t="n"/>
      <c r="F1447" s="5" t="n"/>
      <c r="G1447" s="5" t="n"/>
      <c r="H1447" s="6">
        <f>IF(B1447&amp;""="","",IFERROR(INDEX('الطلاب'!$B$6:$B$505,MATCH(B1447&amp;"",'الطلاب'!$A$6:$A$505,0))&amp;"","كود غير موجود"))</f>
        <v/>
      </c>
      <c r="I1447" s="6">
        <f>IF(OR(B1447&amp;""="",C1447&amp;""=""),"",IF(COUNTIFS('الطلاب'!$A$6:$A$505,B1447&amp;"",'الطلاب'!$D$6:$D$505,C1447&amp;"")=0,"الطالب غير مسجل في المجموعة",""))</f>
        <v/>
      </c>
    </row>
    <row r="1448">
      <c r="A1448" s="13" t="n"/>
      <c r="B1448" s="5" t="n"/>
      <c r="C1448" s="5" t="n"/>
      <c r="D1448" s="23" t="n"/>
      <c r="E1448" s="18" t="n"/>
      <c r="F1448" s="5" t="n"/>
      <c r="G1448" s="5" t="n"/>
      <c r="H1448" s="6">
        <f>IF(B1448&amp;""="","",IFERROR(INDEX('الطلاب'!$B$6:$B$505,MATCH(B1448&amp;"",'الطلاب'!$A$6:$A$505,0))&amp;"","كود غير موجود"))</f>
        <v/>
      </c>
      <c r="I1448" s="6">
        <f>IF(OR(B1448&amp;""="",C1448&amp;""=""),"",IF(COUNTIFS('الطلاب'!$A$6:$A$505,B1448&amp;"",'الطلاب'!$D$6:$D$505,C1448&amp;"")=0,"الطالب غير مسجل في المجموعة",""))</f>
        <v/>
      </c>
    </row>
    <row r="1449">
      <c r="A1449" s="13" t="n"/>
      <c r="B1449" s="5" t="n"/>
      <c r="C1449" s="5" t="n"/>
      <c r="D1449" s="23" t="n"/>
      <c r="E1449" s="18" t="n"/>
      <c r="F1449" s="5" t="n"/>
      <c r="G1449" s="5" t="n"/>
      <c r="H1449" s="6">
        <f>IF(B1449&amp;""="","",IFERROR(INDEX('الطلاب'!$B$6:$B$505,MATCH(B1449&amp;"",'الطلاب'!$A$6:$A$505,0))&amp;"","كود غير موجود"))</f>
        <v/>
      </c>
      <c r="I1449" s="6">
        <f>IF(OR(B1449&amp;""="",C1449&amp;""=""),"",IF(COUNTIFS('الطلاب'!$A$6:$A$505,B1449&amp;"",'الطلاب'!$D$6:$D$505,C1449&amp;"")=0,"الطالب غير مسجل في المجموعة",""))</f>
        <v/>
      </c>
    </row>
    <row r="1450">
      <c r="A1450" s="13" t="n"/>
      <c r="B1450" s="5" t="n"/>
      <c r="C1450" s="5" t="n"/>
      <c r="D1450" s="23" t="n"/>
      <c r="E1450" s="18" t="n"/>
      <c r="F1450" s="5" t="n"/>
      <c r="G1450" s="5" t="n"/>
      <c r="H1450" s="6">
        <f>IF(B1450&amp;""="","",IFERROR(INDEX('الطلاب'!$B$6:$B$505,MATCH(B1450&amp;"",'الطلاب'!$A$6:$A$505,0))&amp;"","كود غير موجود"))</f>
        <v/>
      </c>
      <c r="I1450" s="6">
        <f>IF(OR(B1450&amp;""="",C1450&amp;""=""),"",IF(COUNTIFS('الطلاب'!$A$6:$A$505,B1450&amp;"",'الطلاب'!$D$6:$D$505,C1450&amp;"")=0,"الطالب غير مسجل في المجموعة",""))</f>
        <v/>
      </c>
    </row>
    <row r="1451">
      <c r="A1451" s="13" t="n"/>
      <c r="B1451" s="5" t="n"/>
      <c r="C1451" s="5" t="n"/>
      <c r="D1451" s="23" t="n"/>
      <c r="E1451" s="18" t="n"/>
      <c r="F1451" s="5" t="n"/>
      <c r="G1451" s="5" t="n"/>
      <c r="H1451" s="6">
        <f>IF(B1451&amp;""="","",IFERROR(INDEX('الطلاب'!$B$6:$B$505,MATCH(B1451&amp;"",'الطلاب'!$A$6:$A$505,0))&amp;"","كود غير موجود"))</f>
        <v/>
      </c>
      <c r="I1451" s="6">
        <f>IF(OR(B1451&amp;""="",C1451&amp;""=""),"",IF(COUNTIFS('الطلاب'!$A$6:$A$505,B1451&amp;"",'الطلاب'!$D$6:$D$505,C1451&amp;"")=0,"الطالب غير مسجل في المجموعة",""))</f>
        <v/>
      </c>
    </row>
    <row r="1452">
      <c r="A1452" s="13" t="n"/>
      <c r="B1452" s="5" t="n"/>
      <c r="C1452" s="5" t="n"/>
      <c r="D1452" s="23" t="n"/>
      <c r="E1452" s="18" t="n"/>
      <c r="F1452" s="5" t="n"/>
      <c r="G1452" s="5" t="n"/>
      <c r="H1452" s="6">
        <f>IF(B1452&amp;""="","",IFERROR(INDEX('الطلاب'!$B$6:$B$505,MATCH(B1452&amp;"",'الطلاب'!$A$6:$A$505,0))&amp;"","كود غير موجود"))</f>
        <v/>
      </c>
      <c r="I1452" s="6">
        <f>IF(OR(B1452&amp;""="",C1452&amp;""=""),"",IF(COUNTIFS('الطلاب'!$A$6:$A$505,B1452&amp;"",'الطلاب'!$D$6:$D$505,C1452&amp;"")=0,"الطالب غير مسجل في المجموعة",""))</f>
        <v/>
      </c>
    </row>
    <row r="1453">
      <c r="A1453" s="13" t="n"/>
      <c r="B1453" s="5" t="n"/>
      <c r="C1453" s="5" t="n"/>
      <c r="D1453" s="23" t="n"/>
      <c r="E1453" s="18" t="n"/>
      <c r="F1453" s="5" t="n"/>
      <c r="G1453" s="5" t="n"/>
      <c r="H1453" s="6">
        <f>IF(B1453&amp;""="","",IFERROR(INDEX('الطلاب'!$B$6:$B$505,MATCH(B1453&amp;"",'الطلاب'!$A$6:$A$505,0))&amp;"","كود غير موجود"))</f>
        <v/>
      </c>
      <c r="I1453" s="6">
        <f>IF(OR(B1453&amp;""="",C1453&amp;""=""),"",IF(COUNTIFS('الطلاب'!$A$6:$A$505,B1453&amp;"",'الطلاب'!$D$6:$D$505,C1453&amp;"")=0,"الطالب غير مسجل في المجموعة",""))</f>
        <v/>
      </c>
    </row>
    <row r="1454">
      <c r="A1454" s="13" t="n"/>
      <c r="B1454" s="5" t="n"/>
      <c r="C1454" s="5" t="n"/>
      <c r="D1454" s="23" t="n"/>
      <c r="E1454" s="18" t="n"/>
      <c r="F1454" s="5" t="n"/>
      <c r="G1454" s="5" t="n"/>
      <c r="H1454" s="6">
        <f>IF(B1454&amp;""="","",IFERROR(INDEX('الطلاب'!$B$6:$B$505,MATCH(B1454&amp;"",'الطلاب'!$A$6:$A$505,0))&amp;"","كود غير موجود"))</f>
        <v/>
      </c>
      <c r="I1454" s="6">
        <f>IF(OR(B1454&amp;""="",C1454&amp;""=""),"",IF(COUNTIFS('الطلاب'!$A$6:$A$505,B1454&amp;"",'الطلاب'!$D$6:$D$505,C1454&amp;"")=0,"الطالب غير مسجل في المجموعة",""))</f>
        <v/>
      </c>
    </row>
    <row r="1455">
      <c r="A1455" s="13" t="n"/>
      <c r="B1455" s="5" t="n"/>
      <c r="C1455" s="5" t="n"/>
      <c r="D1455" s="23" t="n"/>
      <c r="E1455" s="18" t="n"/>
      <c r="F1455" s="5" t="n"/>
      <c r="G1455" s="5" t="n"/>
      <c r="H1455" s="6">
        <f>IF(B1455&amp;""="","",IFERROR(INDEX('الطلاب'!$B$6:$B$505,MATCH(B1455&amp;"",'الطلاب'!$A$6:$A$505,0))&amp;"","كود غير موجود"))</f>
        <v/>
      </c>
      <c r="I1455" s="6">
        <f>IF(OR(B1455&amp;""="",C1455&amp;""=""),"",IF(COUNTIFS('الطلاب'!$A$6:$A$505,B1455&amp;"",'الطلاب'!$D$6:$D$505,C1455&amp;"")=0,"الطالب غير مسجل في المجموعة",""))</f>
        <v/>
      </c>
    </row>
    <row r="1456">
      <c r="A1456" s="13" t="n"/>
      <c r="B1456" s="5" t="n"/>
      <c r="C1456" s="5" t="n"/>
      <c r="D1456" s="23" t="n"/>
      <c r="E1456" s="18" t="n"/>
      <c r="F1456" s="5" t="n"/>
      <c r="G1456" s="5" t="n"/>
      <c r="H1456" s="6">
        <f>IF(B1456&amp;""="","",IFERROR(INDEX('الطلاب'!$B$6:$B$505,MATCH(B1456&amp;"",'الطلاب'!$A$6:$A$505,0))&amp;"","كود غير موجود"))</f>
        <v/>
      </c>
      <c r="I1456" s="6">
        <f>IF(OR(B1456&amp;""="",C1456&amp;""=""),"",IF(COUNTIFS('الطلاب'!$A$6:$A$505,B1456&amp;"",'الطلاب'!$D$6:$D$505,C1456&amp;"")=0,"الطالب غير مسجل في المجموعة",""))</f>
        <v/>
      </c>
    </row>
    <row r="1457">
      <c r="A1457" s="13" t="n"/>
      <c r="B1457" s="5" t="n"/>
      <c r="C1457" s="5" t="n"/>
      <c r="D1457" s="23" t="n"/>
      <c r="E1457" s="18" t="n"/>
      <c r="F1457" s="5" t="n"/>
      <c r="G1457" s="5" t="n"/>
      <c r="H1457" s="6">
        <f>IF(B1457&amp;""="","",IFERROR(INDEX('الطلاب'!$B$6:$B$505,MATCH(B1457&amp;"",'الطلاب'!$A$6:$A$505,0))&amp;"","كود غير موجود"))</f>
        <v/>
      </c>
      <c r="I1457" s="6">
        <f>IF(OR(B1457&amp;""="",C1457&amp;""=""),"",IF(COUNTIFS('الطلاب'!$A$6:$A$505,B1457&amp;"",'الطلاب'!$D$6:$D$505,C1457&amp;"")=0,"الطالب غير مسجل في المجموعة",""))</f>
        <v/>
      </c>
    </row>
    <row r="1458">
      <c r="A1458" s="13" t="n"/>
      <c r="B1458" s="5" t="n"/>
      <c r="C1458" s="5" t="n"/>
      <c r="D1458" s="23" t="n"/>
      <c r="E1458" s="18" t="n"/>
      <c r="F1458" s="5" t="n"/>
      <c r="G1458" s="5" t="n"/>
      <c r="H1458" s="6">
        <f>IF(B1458&amp;""="","",IFERROR(INDEX('الطلاب'!$B$6:$B$505,MATCH(B1458&amp;"",'الطلاب'!$A$6:$A$505,0))&amp;"","كود غير موجود"))</f>
        <v/>
      </c>
      <c r="I1458" s="6">
        <f>IF(OR(B1458&amp;""="",C1458&amp;""=""),"",IF(COUNTIFS('الطلاب'!$A$6:$A$505,B1458&amp;"",'الطلاب'!$D$6:$D$505,C1458&amp;"")=0,"الطالب غير مسجل في المجموعة",""))</f>
        <v/>
      </c>
    </row>
    <row r="1459">
      <c r="A1459" s="13" t="n"/>
      <c r="B1459" s="5" t="n"/>
      <c r="C1459" s="5" t="n"/>
      <c r="D1459" s="23" t="n"/>
      <c r="E1459" s="18" t="n"/>
      <c r="F1459" s="5" t="n"/>
      <c r="G1459" s="5" t="n"/>
      <c r="H1459" s="6">
        <f>IF(B1459&amp;""="","",IFERROR(INDEX('الطلاب'!$B$6:$B$505,MATCH(B1459&amp;"",'الطلاب'!$A$6:$A$505,0))&amp;"","كود غير موجود"))</f>
        <v/>
      </c>
      <c r="I1459" s="6">
        <f>IF(OR(B1459&amp;""="",C1459&amp;""=""),"",IF(COUNTIFS('الطلاب'!$A$6:$A$505,B1459&amp;"",'الطلاب'!$D$6:$D$505,C1459&amp;"")=0,"الطالب غير مسجل في المجموعة",""))</f>
        <v/>
      </c>
    </row>
    <row r="1460">
      <c r="A1460" s="13" t="n"/>
      <c r="B1460" s="5" t="n"/>
      <c r="C1460" s="5" t="n"/>
      <c r="D1460" s="23" t="n"/>
      <c r="E1460" s="18" t="n"/>
      <c r="F1460" s="5" t="n"/>
      <c r="G1460" s="5" t="n"/>
      <c r="H1460" s="6">
        <f>IF(B1460&amp;""="","",IFERROR(INDEX('الطلاب'!$B$6:$B$505,MATCH(B1460&amp;"",'الطلاب'!$A$6:$A$505,0))&amp;"","كود غير موجود"))</f>
        <v/>
      </c>
      <c r="I1460" s="6">
        <f>IF(OR(B1460&amp;""="",C1460&amp;""=""),"",IF(COUNTIFS('الطلاب'!$A$6:$A$505,B1460&amp;"",'الطلاب'!$D$6:$D$505,C1460&amp;"")=0,"الطالب غير مسجل في المجموعة",""))</f>
        <v/>
      </c>
    </row>
    <row r="1461">
      <c r="A1461" s="13" t="n"/>
      <c r="B1461" s="5" t="n"/>
      <c r="C1461" s="5" t="n"/>
      <c r="D1461" s="23" t="n"/>
      <c r="E1461" s="18" t="n"/>
      <c r="F1461" s="5" t="n"/>
      <c r="G1461" s="5" t="n"/>
      <c r="H1461" s="6">
        <f>IF(B1461&amp;""="","",IFERROR(INDEX('الطلاب'!$B$6:$B$505,MATCH(B1461&amp;"",'الطلاب'!$A$6:$A$505,0))&amp;"","كود غير موجود"))</f>
        <v/>
      </c>
      <c r="I1461" s="6">
        <f>IF(OR(B1461&amp;""="",C1461&amp;""=""),"",IF(COUNTIFS('الطلاب'!$A$6:$A$505,B1461&amp;"",'الطلاب'!$D$6:$D$505,C1461&amp;"")=0,"الطالب غير مسجل في المجموعة",""))</f>
        <v/>
      </c>
    </row>
    <row r="1462">
      <c r="A1462" s="13" t="n"/>
      <c r="B1462" s="5" t="n"/>
      <c r="C1462" s="5" t="n"/>
      <c r="D1462" s="23" t="n"/>
      <c r="E1462" s="18" t="n"/>
      <c r="F1462" s="5" t="n"/>
      <c r="G1462" s="5" t="n"/>
      <c r="H1462" s="6">
        <f>IF(B1462&amp;""="","",IFERROR(INDEX('الطلاب'!$B$6:$B$505,MATCH(B1462&amp;"",'الطلاب'!$A$6:$A$505,0))&amp;"","كود غير موجود"))</f>
        <v/>
      </c>
      <c r="I1462" s="6">
        <f>IF(OR(B1462&amp;""="",C1462&amp;""=""),"",IF(COUNTIFS('الطلاب'!$A$6:$A$505,B1462&amp;"",'الطلاب'!$D$6:$D$505,C1462&amp;"")=0,"الطالب غير مسجل في المجموعة",""))</f>
        <v/>
      </c>
    </row>
    <row r="1463">
      <c r="A1463" s="13" t="n"/>
      <c r="B1463" s="5" t="n"/>
      <c r="C1463" s="5" t="n"/>
      <c r="D1463" s="23" t="n"/>
      <c r="E1463" s="18" t="n"/>
      <c r="F1463" s="5" t="n"/>
      <c r="G1463" s="5" t="n"/>
      <c r="H1463" s="6">
        <f>IF(B1463&amp;""="","",IFERROR(INDEX('الطلاب'!$B$6:$B$505,MATCH(B1463&amp;"",'الطلاب'!$A$6:$A$505,0))&amp;"","كود غير موجود"))</f>
        <v/>
      </c>
      <c r="I1463" s="6">
        <f>IF(OR(B1463&amp;""="",C1463&amp;""=""),"",IF(COUNTIFS('الطلاب'!$A$6:$A$505,B1463&amp;"",'الطلاب'!$D$6:$D$505,C1463&amp;"")=0,"الطالب غير مسجل في المجموعة",""))</f>
        <v/>
      </c>
    </row>
    <row r="1464">
      <c r="A1464" s="13" t="n"/>
      <c r="B1464" s="5" t="n"/>
      <c r="C1464" s="5" t="n"/>
      <c r="D1464" s="23" t="n"/>
      <c r="E1464" s="18" t="n"/>
      <c r="F1464" s="5" t="n"/>
      <c r="G1464" s="5" t="n"/>
      <c r="H1464" s="6">
        <f>IF(B1464&amp;""="","",IFERROR(INDEX('الطلاب'!$B$6:$B$505,MATCH(B1464&amp;"",'الطلاب'!$A$6:$A$505,0))&amp;"","كود غير موجود"))</f>
        <v/>
      </c>
      <c r="I1464" s="6">
        <f>IF(OR(B1464&amp;""="",C1464&amp;""=""),"",IF(COUNTIFS('الطلاب'!$A$6:$A$505,B1464&amp;"",'الطلاب'!$D$6:$D$505,C1464&amp;"")=0,"الطالب غير مسجل في المجموعة",""))</f>
        <v/>
      </c>
    </row>
    <row r="1465">
      <c r="A1465" s="13" t="n"/>
      <c r="B1465" s="5" t="n"/>
      <c r="C1465" s="5" t="n"/>
      <c r="D1465" s="23" t="n"/>
      <c r="E1465" s="18" t="n"/>
      <c r="F1465" s="5" t="n"/>
      <c r="G1465" s="5" t="n"/>
      <c r="H1465" s="6">
        <f>IF(B1465&amp;""="","",IFERROR(INDEX('الطلاب'!$B$6:$B$505,MATCH(B1465&amp;"",'الطلاب'!$A$6:$A$505,0))&amp;"","كود غير موجود"))</f>
        <v/>
      </c>
      <c r="I1465" s="6">
        <f>IF(OR(B1465&amp;""="",C1465&amp;""=""),"",IF(COUNTIFS('الطلاب'!$A$6:$A$505,B1465&amp;"",'الطلاب'!$D$6:$D$505,C1465&amp;"")=0,"الطالب غير مسجل في المجموعة",""))</f>
        <v/>
      </c>
    </row>
    <row r="1466">
      <c r="A1466" s="13" t="n"/>
      <c r="B1466" s="5" t="n"/>
      <c r="C1466" s="5" t="n"/>
      <c r="D1466" s="23" t="n"/>
      <c r="E1466" s="18" t="n"/>
      <c r="F1466" s="5" t="n"/>
      <c r="G1466" s="5" t="n"/>
      <c r="H1466" s="6">
        <f>IF(B1466&amp;""="","",IFERROR(INDEX('الطلاب'!$B$6:$B$505,MATCH(B1466&amp;"",'الطلاب'!$A$6:$A$505,0))&amp;"","كود غير موجود"))</f>
        <v/>
      </c>
      <c r="I1466" s="6">
        <f>IF(OR(B1466&amp;""="",C1466&amp;""=""),"",IF(COUNTIFS('الطلاب'!$A$6:$A$505,B1466&amp;"",'الطلاب'!$D$6:$D$505,C1466&amp;"")=0,"الطالب غير مسجل في المجموعة",""))</f>
        <v/>
      </c>
    </row>
    <row r="1467">
      <c r="A1467" s="13" t="n"/>
      <c r="B1467" s="5" t="n"/>
      <c r="C1467" s="5" t="n"/>
      <c r="D1467" s="23" t="n"/>
      <c r="E1467" s="18" t="n"/>
      <c r="F1467" s="5" t="n"/>
      <c r="G1467" s="5" t="n"/>
      <c r="H1467" s="6">
        <f>IF(B1467&amp;""="","",IFERROR(INDEX('الطلاب'!$B$6:$B$505,MATCH(B1467&amp;"",'الطلاب'!$A$6:$A$505,0))&amp;"","كود غير موجود"))</f>
        <v/>
      </c>
      <c r="I1467" s="6">
        <f>IF(OR(B1467&amp;""="",C1467&amp;""=""),"",IF(COUNTIFS('الطلاب'!$A$6:$A$505,B1467&amp;"",'الطلاب'!$D$6:$D$505,C1467&amp;"")=0,"الطالب غير مسجل في المجموعة",""))</f>
        <v/>
      </c>
    </row>
    <row r="1468">
      <c r="A1468" s="13" t="n"/>
      <c r="B1468" s="5" t="n"/>
      <c r="C1468" s="5" t="n"/>
      <c r="D1468" s="23" t="n"/>
      <c r="E1468" s="18" t="n"/>
      <c r="F1468" s="5" t="n"/>
      <c r="G1468" s="5" t="n"/>
      <c r="H1468" s="6">
        <f>IF(B1468&amp;""="","",IFERROR(INDEX('الطلاب'!$B$6:$B$505,MATCH(B1468&amp;"",'الطلاب'!$A$6:$A$505,0))&amp;"","كود غير موجود"))</f>
        <v/>
      </c>
      <c r="I1468" s="6">
        <f>IF(OR(B1468&amp;""="",C1468&amp;""=""),"",IF(COUNTIFS('الطلاب'!$A$6:$A$505,B1468&amp;"",'الطلاب'!$D$6:$D$505,C1468&amp;"")=0,"الطالب غير مسجل في المجموعة",""))</f>
        <v/>
      </c>
    </row>
    <row r="1469">
      <c r="A1469" s="13" t="n"/>
      <c r="B1469" s="5" t="n"/>
      <c r="C1469" s="5" t="n"/>
      <c r="D1469" s="23" t="n"/>
      <c r="E1469" s="18" t="n"/>
      <c r="F1469" s="5" t="n"/>
      <c r="G1469" s="5" t="n"/>
      <c r="H1469" s="6">
        <f>IF(B1469&amp;""="","",IFERROR(INDEX('الطلاب'!$B$6:$B$505,MATCH(B1469&amp;"",'الطلاب'!$A$6:$A$505,0))&amp;"","كود غير موجود"))</f>
        <v/>
      </c>
      <c r="I1469" s="6">
        <f>IF(OR(B1469&amp;""="",C1469&amp;""=""),"",IF(COUNTIFS('الطلاب'!$A$6:$A$505,B1469&amp;"",'الطلاب'!$D$6:$D$505,C1469&amp;"")=0,"الطالب غير مسجل في المجموعة",""))</f>
        <v/>
      </c>
    </row>
    <row r="1470">
      <c r="A1470" s="13" t="n"/>
      <c r="B1470" s="5" t="n"/>
      <c r="C1470" s="5" t="n"/>
      <c r="D1470" s="23" t="n"/>
      <c r="E1470" s="18" t="n"/>
      <c r="F1470" s="5" t="n"/>
      <c r="G1470" s="5" t="n"/>
      <c r="H1470" s="6">
        <f>IF(B1470&amp;""="","",IFERROR(INDEX('الطلاب'!$B$6:$B$505,MATCH(B1470&amp;"",'الطلاب'!$A$6:$A$505,0))&amp;"","كود غير موجود"))</f>
        <v/>
      </c>
      <c r="I1470" s="6">
        <f>IF(OR(B1470&amp;""="",C1470&amp;""=""),"",IF(COUNTIFS('الطلاب'!$A$6:$A$505,B1470&amp;"",'الطلاب'!$D$6:$D$505,C1470&amp;"")=0,"الطالب غير مسجل في المجموعة",""))</f>
        <v/>
      </c>
    </row>
    <row r="1471">
      <c r="A1471" s="13" t="n"/>
      <c r="B1471" s="5" t="n"/>
      <c r="C1471" s="5" t="n"/>
      <c r="D1471" s="23" t="n"/>
      <c r="E1471" s="18" t="n"/>
      <c r="F1471" s="5" t="n"/>
      <c r="G1471" s="5" t="n"/>
      <c r="H1471" s="6">
        <f>IF(B1471&amp;""="","",IFERROR(INDEX('الطلاب'!$B$6:$B$505,MATCH(B1471&amp;"",'الطلاب'!$A$6:$A$505,0))&amp;"","كود غير موجود"))</f>
        <v/>
      </c>
      <c r="I1471" s="6">
        <f>IF(OR(B1471&amp;""="",C1471&amp;""=""),"",IF(COUNTIFS('الطلاب'!$A$6:$A$505,B1471&amp;"",'الطلاب'!$D$6:$D$505,C1471&amp;"")=0,"الطالب غير مسجل في المجموعة",""))</f>
        <v/>
      </c>
    </row>
    <row r="1472">
      <c r="A1472" s="13" t="n"/>
      <c r="B1472" s="5" t="n"/>
      <c r="C1472" s="5" t="n"/>
      <c r="D1472" s="23" t="n"/>
      <c r="E1472" s="18" t="n"/>
      <c r="F1472" s="5" t="n"/>
      <c r="G1472" s="5" t="n"/>
      <c r="H1472" s="6">
        <f>IF(B1472&amp;""="","",IFERROR(INDEX('الطلاب'!$B$6:$B$505,MATCH(B1472&amp;"",'الطلاب'!$A$6:$A$505,0))&amp;"","كود غير موجود"))</f>
        <v/>
      </c>
      <c r="I1472" s="6">
        <f>IF(OR(B1472&amp;""="",C1472&amp;""=""),"",IF(COUNTIFS('الطلاب'!$A$6:$A$505,B1472&amp;"",'الطلاب'!$D$6:$D$505,C1472&amp;"")=0,"الطالب غير مسجل في المجموعة",""))</f>
        <v/>
      </c>
    </row>
    <row r="1473">
      <c r="A1473" s="13" t="n"/>
      <c r="B1473" s="5" t="n"/>
      <c r="C1473" s="5" t="n"/>
      <c r="D1473" s="23" t="n"/>
      <c r="E1473" s="18" t="n"/>
      <c r="F1473" s="5" t="n"/>
      <c r="G1473" s="5" t="n"/>
      <c r="H1473" s="6">
        <f>IF(B1473&amp;""="","",IFERROR(INDEX('الطلاب'!$B$6:$B$505,MATCH(B1473&amp;"",'الطلاب'!$A$6:$A$505,0))&amp;"","كود غير موجود"))</f>
        <v/>
      </c>
      <c r="I1473" s="6">
        <f>IF(OR(B1473&amp;""="",C1473&amp;""=""),"",IF(COUNTIFS('الطلاب'!$A$6:$A$505,B1473&amp;"",'الطلاب'!$D$6:$D$505,C1473&amp;"")=0,"الطالب غير مسجل في المجموعة",""))</f>
        <v/>
      </c>
    </row>
    <row r="1474">
      <c r="A1474" s="13" t="n"/>
      <c r="B1474" s="5" t="n"/>
      <c r="C1474" s="5" t="n"/>
      <c r="D1474" s="23" t="n"/>
      <c r="E1474" s="18" t="n"/>
      <c r="F1474" s="5" t="n"/>
      <c r="G1474" s="5" t="n"/>
      <c r="H1474" s="6">
        <f>IF(B1474&amp;""="","",IFERROR(INDEX('الطلاب'!$B$6:$B$505,MATCH(B1474&amp;"",'الطلاب'!$A$6:$A$505,0))&amp;"","كود غير موجود"))</f>
        <v/>
      </c>
      <c r="I1474" s="6">
        <f>IF(OR(B1474&amp;""="",C1474&amp;""=""),"",IF(COUNTIFS('الطلاب'!$A$6:$A$505,B1474&amp;"",'الطلاب'!$D$6:$D$505,C1474&amp;"")=0,"الطالب غير مسجل في المجموعة",""))</f>
        <v/>
      </c>
    </row>
    <row r="1475">
      <c r="A1475" s="13" t="n"/>
      <c r="B1475" s="5" t="n"/>
      <c r="C1475" s="5" t="n"/>
      <c r="D1475" s="23" t="n"/>
      <c r="E1475" s="18" t="n"/>
      <c r="F1475" s="5" t="n"/>
      <c r="G1475" s="5" t="n"/>
      <c r="H1475" s="6">
        <f>IF(B1475&amp;""="","",IFERROR(INDEX('الطلاب'!$B$6:$B$505,MATCH(B1475&amp;"",'الطلاب'!$A$6:$A$505,0))&amp;"","كود غير موجود"))</f>
        <v/>
      </c>
      <c r="I1475" s="6">
        <f>IF(OR(B1475&amp;""="",C1475&amp;""=""),"",IF(COUNTIFS('الطلاب'!$A$6:$A$505,B1475&amp;"",'الطلاب'!$D$6:$D$505,C1475&amp;"")=0,"الطالب غير مسجل في المجموعة",""))</f>
        <v/>
      </c>
    </row>
    <row r="1476">
      <c r="A1476" s="13" t="n"/>
      <c r="B1476" s="5" t="n"/>
      <c r="C1476" s="5" t="n"/>
      <c r="D1476" s="23" t="n"/>
      <c r="E1476" s="18" t="n"/>
      <c r="F1476" s="5" t="n"/>
      <c r="G1476" s="5" t="n"/>
      <c r="H1476" s="6">
        <f>IF(B1476&amp;""="","",IFERROR(INDEX('الطلاب'!$B$6:$B$505,MATCH(B1476&amp;"",'الطلاب'!$A$6:$A$505,0))&amp;"","كود غير موجود"))</f>
        <v/>
      </c>
      <c r="I1476" s="6">
        <f>IF(OR(B1476&amp;""="",C1476&amp;""=""),"",IF(COUNTIFS('الطلاب'!$A$6:$A$505,B1476&amp;"",'الطلاب'!$D$6:$D$505,C1476&amp;"")=0,"الطالب غير مسجل في المجموعة",""))</f>
        <v/>
      </c>
    </row>
    <row r="1477">
      <c r="A1477" s="13" t="n"/>
      <c r="B1477" s="5" t="n"/>
      <c r="C1477" s="5" t="n"/>
      <c r="D1477" s="23" t="n"/>
      <c r="E1477" s="18" t="n"/>
      <c r="F1477" s="5" t="n"/>
      <c r="G1477" s="5" t="n"/>
      <c r="H1477" s="6">
        <f>IF(B1477&amp;""="","",IFERROR(INDEX('الطلاب'!$B$6:$B$505,MATCH(B1477&amp;"",'الطلاب'!$A$6:$A$505,0))&amp;"","كود غير موجود"))</f>
        <v/>
      </c>
      <c r="I1477" s="6">
        <f>IF(OR(B1477&amp;""="",C1477&amp;""=""),"",IF(COUNTIFS('الطلاب'!$A$6:$A$505,B1477&amp;"",'الطلاب'!$D$6:$D$505,C1477&amp;"")=0,"الطالب غير مسجل في المجموعة",""))</f>
        <v/>
      </c>
    </row>
    <row r="1478">
      <c r="A1478" s="13" t="n"/>
      <c r="B1478" s="5" t="n"/>
      <c r="C1478" s="5" t="n"/>
      <c r="D1478" s="23" t="n"/>
      <c r="E1478" s="18" t="n"/>
      <c r="F1478" s="5" t="n"/>
      <c r="G1478" s="5" t="n"/>
      <c r="H1478" s="6">
        <f>IF(B1478&amp;""="","",IFERROR(INDEX('الطلاب'!$B$6:$B$505,MATCH(B1478&amp;"",'الطلاب'!$A$6:$A$505,0))&amp;"","كود غير موجود"))</f>
        <v/>
      </c>
      <c r="I1478" s="6">
        <f>IF(OR(B1478&amp;""="",C1478&amp;""=""),"",IF(COUNTIFS('الطلاب'!$A$6:$A$505,B1478&amp;"",'الطلاب'!$D$6:$D$505,C1478&amp;"")=0,"الطالب غير مسجل في المجموعة",""))</f>
        <v/>
      </c>
    </row>
    <row r="1479">
      <c r="A1479" s="13" t="n"/>
      <c r="B1479" s="5" t="n"/>
      <c r="C1479" s="5" t="n"/>
      <c r="D1479" s="23" t="n"/>
      <c r="E1479" s="18" t="n"/>
      <c r="F1479" s="5" t="n"/>
      <c r="G1479" s="5" t="n"/>
      <c r="H1479" s="6">
        <f>IF(B1479&amp;""="","",IFERROR(INDEX('الطلاب'!$B$6:$B$505,MATCH(B1479&amp;"",'الطلاب'!$A$6:$A$505,0))&amp;"","كود غير موجود"))</f>
        <v/>
      </c>
      <c r="I1479" s="6">
        <f>IF(OR(B1479&amp;""="",C1479&amp;""=""),"",IF(COUNTIFS('الطلاب'!$A$6:$A$505,B1479&amp;"",'الطلاب'!$D$6:$D$505,C1479&amp;"")=0,"الطالب غير مسجل في المجموعة",""))</f>
        <v/>
      </c>
    </row>
    <row r="1480">
      <c r="A1480" s="13" t="n"/>
      <c r="B1480" s="5" t="n"/>
      <c r="C1480" s="5" t="n"/>
      <c r="D1480" s="23" t="n"/>
      <c r="E1480" s="18" t="n"/>
      <c r="F1480" s="5" t="n"/>
      <c r="G1480" s="5" t="n"/>
      <c r="H1480" s="6">
        <f>IF(B1480&amp;""="","",IFERROR(INDEX('الطلاب'!$B$6:$B$505,MATCH(B1480&amp;"",'الطلاب'!$A$6:$A$505,0))&amp;"","كود غير موجود"))</f>
        <v/>
      </c>
      <c r="I1480" s="6">
        <f>IF(OR(B1480&amp;""="",C1480&amp;""=""),"",IF(COUNTIFS('الطلاب'!$A$6:$A$505,B1480&amp;"",'الطلاب'!$D$6:$D$505,C1480&amp;"")=0,"الطالب غير مسجل في المجموعة",""))</f>
        <v/>
      </c>
    </row>
    <row r="1481">
      <c r="A1481" s="13" t="n"/>
      <c r="B1481" s="5" t="n"/>
      <c r="C1481" s="5" t="n"/>
      <c r="D1481" s="23" t="n"/>
      <c r="E1481" s="18" t="n"/>
      <c r="F1481" s="5" t="n"/>
      <c r="G1481" s="5" t="n"/>
      <c r="H1481" s="6">
        <f>IF(B1481&amp;""="","",IFERROR(INDEX('الطلاب'!$B$6:$B$505,MATCH(B1481&amp;"",'الطلاب'!$A$6:$A$505,0))&amp;"","كود غير موجود"))</f>
        <v/>
      </c>
      <c r="I1481" s="6">
        <f>IF(OR(B1481&amp;""="",C1481&amp;""=""),"",IF(COUNTIFS('الطلاب'!$A$6:$A$505,B1481&amp;"",'الطلاب'!$D$6:$D$505,C1481&amp;"")=0,"الطالب غير مسجل في المجموعة",""))</f>
        <v/>
      </c>
    </row>
    <row r="1482">
      <c r="A1482" s="13" t="n"/>
      <c r="B1482" s="5" t="n"/>
      <c r="C1482" s="5" t="n"/>
      <c r="D1482" s="23" t="n"/>
      <c r="E1482" s="18" t="n"/>
      <c r="F1482" s="5" t="n"/>
      <c r="G1482" s="5" t="n"/>
      <c r="H1482" s="6">
        <f>IF(B1482&amp;""="","",IFERROR(INDEX('الطلاب'!$B$6:$B$505,MATCH(B1482&amp;"",'الطلاب'!$A$6:$A$505,0))&amp;"","كود غير موجود"))</f>
        <v/>
      </c>
      <c r="I1482" s="6">
        <f>IF(OR(B1482&amp;""="",C1482&amp;""=""),"",IF(COUNTIFS('الطلاب'!$A$6:$A$505,B1482&amp;"",'الطلاب'!$D$6:$D$505,C1482&amp;"")=0,"الطالب غير مسجل في المجموعة",""))</f>
        <v/>
      </c>
    </row>
    <row r="1483">
      <c r="A1483" s="13" t="n"/>
      <c r="B1483" s="5" t="n"/>
      <c r="C1483" s="5" t="n"/>
      <c r="D1483" s="23" t="n"/>
      <c r="E1483" s="18" t="n"/>
      <c r="F1483" s="5" t="n"/>
      <c r="G1483" s="5" t="n"/>
      <c r="H1483" s="6">
        <f>IF(B1483&amp;""="","",IFERROR(INDEX('الطلاب'!$B$6:$B$505,MATCH(B1483&amp;"",'الطلاب'!$A$6:$A$505,0))&amp;"","كود غير موجود"))</f>
        <v/>
      </c>
      <c r="I1483" s="6">
        <f>IF(OR(B1483&amp;""="",C1483&amp;""=""),"",IF(COUNTIFS('الطلاب'!$A$6:$A$505,B1483&amp;"",'الطلاب'!$D$6:$D$505,C1483&amp;"")=0,"الطالب غير مسجل في المجموعة",""))</f>
        <v/>
      </c>
    </row>
    <row r="1484">
      <c r="A1484" s="13" t="n"/>
      <c r="B1484" s="5" t="n"/>
      <c r="C1484" s="5" t="n"/>
      <c r="D1484" s="23" t="n"/>
      <c r="E1484" s="18" t="n"/>
      <c r="F1484" s="5" t="n"/>
      <c r="G1484" s="5" t="n"/>
      <c r="H1484" s="6">
        <f>IF(B1484&amp;""="","",IFERROR(INDEX('الطلاب'!$B$6:$B$505,MATCH(B1484&amp;"",'الطلاب'!$A$6:$A$505,0))&amp;"","كود غير موجود"))</f>
        <v/>
      </c>
      <c r="I1484" s="6">
        <f>IF(OR(B1484&amp;""="",C1484&amp;""=""),"",IF(COUNTIFS('الطلاب'!$A$6:$A$505,B1484&amp;"",'الطلاب'!$D$6:$D$505,C1484&amp;"")=0,"الطالب غير مسجل في المجموعة",""))</f>
        <v/>
      </c>
    </row>
    <row r="1485">
      <c r="A1485" s="13" t="n"/>
      <c r="B1485" s="5" t="n"/>
      <c r="C1485" s="5" t="n"/>
      <c r="D1485" s="23" t="n"/>
      <c r="E1485" s="18" t="n"/>
      <c r="F1485" s="5" t="n"/>
      <c r="G1485" s="5" t="n"/>
      <c r="H1485" s="6">
        <f>IF(B1485&amp;""="","",IFERROR(INDEX('الطلاب'!$B$6:$B$505,MATCH(B1485&amp;"",'الطلاب'!$A$6:$A$505,0))&amp;"","كود غير موجود"))</f>
        <v/>
      </c>
      <c r="I1485" s="6">
        <f>IF(OR(B1485&amp;""="",C1485&amp;""=""),"",IF(COUNTIFS('الطلاب'!$A$6:$A$505,B1485&amp;"",'الطلاب'!$D$6:$D$505,C1485&amp;"")=0,"الطالب غير مسجل في المجموعة",""))</f>
        <v/>
      </c>
    </row>
    <row r="1486">
      <c r="A1486" s="13" t="n"/>
      <c r="B1486" s="5" t="n"/>
      <c r="C1486" s="5" t="n"/>
      <c r="D1486" s="23" t="n"/>
      <c r="E1486" s="18" t="n"/>
      <c r="F1486" s="5" t="n"/>
      <c r="G1486" s="5" t="n"/>
      <c r="H1486" s="6">
        <f>IF(B1486&amp;""="","",IFERROR(INDEX('الطلاب'!$B$6:$B$505,MATCH(B1486&amp;"",'الطلاب'!$A$6:$A$505,0))&amp;"","كود غير موجود"))</f>
        <v/>
      </c>
      <c r="I1486" s="6">
        <f>IF(OR(B1486&amp;""="",C1486&amp;""=""),"",IF(COUNTIFS('الطلاب'!$A$6:$A$505,B1486&amp;"",'الطلاب'!$D$6:$D$505,C1486&amp;"")=0,"الطالب غير مسجل في المجموعة",""))</f>
        <v/>
      </c>
    </row>
    <row r="1487">
      <c r="A1487" s="13" t="n"/>
      <c r="B1487" s="5" t="n"/>
      <c r="C1487" s="5" t="n"/>
      <c r="D1487" s="23" t="n"/>
      <c r="E1487" s="18" t="n"/>
      <c r="F1487" s="5" t="n"/>
      <c r="G1487" s="5" t="n"/>
      <c r="H1487" s="6">
        <f>IF(B1487&amp;""="","",IFERROR(INDEX('الطلاب'!$B$6:$B$505,MATCH(B1487&amp;"",'الطلاب'!$A$6:$A$505,0))&amp;"","كود غير موجود"))</f>
        <v/>
      </c>
      <c r="I1487" s="6">
        <f>IF(OR(B1487&amp;""="",C1487&amp;""=""),"",IF(COUNTIFS('الطلاب'!$A$6:$A$505,B1487&amp;"",'الطلاب'!$D$6:$D$505,C1487&amp;"")=0,"الطالب غير مسجل في المجموعة",""))</f>
        <v/>
      </c>
    </row>
    <row r="1488">
      <c r="A1488" s="13" t="n"/>
      <c r="B1488" s="5" t="n"/>
      <c r="C1488" s="5" t="n"/>
      <c r="D1488" s="23" t="n"/>
      <c r="E1488" s="18" t="n"/>
      <c r="F1488" s="5" t="n"/>
      <c r="G1488" s="5" t="n"/>
      <c r="H1488" s="6">
        <f>IF(B1488&amp;""="","",IFERROR(INDEX('الطلاب'!$B$6:$B$505,MATCH(B1488&amp;"",'الطلاب'!$A$6:$A$505,0))&amp;"","كود غير موجود"))</f>
        <v/>
      </c>
      <c r="I1488" s="6">
        <f>IF(OR(B1488&amp;""="",C1488&amp;""=""),"",IF(COUNTIFS('الطلاب'!$A$6:$A$505,B1488&amp;"",'الطلاب'!$D$6:$D$505,C1488&amp;"")=0,"الطالب غير مسجل في المجموعة",""))</f>
        <v/>
      </c>
    </row>
    <row r="1489">
      <c r="A1489" s="13" t="n"/>
      <c r="B1489" s="5" t="n"/>
      <c r="C1489" s="5" t="n"/>
      <c r="D1489" s="23" t="n"/>
      <c r="E1489" s="18" t="n"/>
      <c r="F1489" s="5" t="n"/>
      <c r="G1489" s="5" t="n"/>
      <c r="H1489" s="6">
        <f>IF(B1489&amp;""="","",IFERROR(INDEX('الطلاب'!$B$6:$B$505,MATCH(B1489&amp;"",'الطلاب'!$A$6:$A$505,0))&amp;"","كود غير موجود"))</f>
        <v/>
      </c>
      <c r="I1489" s="6">
        <f>IF(OR(B1489&amp;""="",C1489&amp;""=""),"",IF(COUNTIFS('الطلاب'!$A$6:$A$505,B1489&amp;"",'الطلاب'!$D$6:$D$505,C1489&amp;"")=0,"الطالب غير مسجل في المجموعة",""))</f>
        <v/>
      </c>
    </row>
    <row r="1490">
      <c r="A1490" s="13" t="n"/>
      <c r="B1490" s="5" t="n"/>
      <c r="C1490" s="5" t="n"/>
      <c r="D1490" s="23" t="n"/>
      <c r="E1490" s="18" t="n"/>
      <c r="F1490" s="5" t="n"/>
      <c r="G1490" s="5" t="n"/>
      <c r="H1490" s="6">
        <f>IF(B1490&amp;""="","",IFERROR(INDEX('الطلاب'!$B$6:$B$505,MATCH(B1490&amp;"",'الطلاب'!$A$6:$A$505,0))&amp;"","كود غير موجود"))</f>
        <v/>
      </c>
      <c r="I1490" s="6">
        <f>IF(OR(B1490&amp;""="",C1490&amp;""=""),"",IF(COUNTIFS('الطلاب'!$A$6:$A$505,B1490&amp;"",'الطلاب'!$D$6:$D$505,C1490&amp;"")=0,"الطالب غير مسجل في المجموعة",""))</f>
        <v/>
      </c>
    </row>
    <row r="1491">
      <c r="A1491" s="13" t="n"/>
      <c r="B1491" s="5" t="n"/>
      <c r="C1491" s="5" t="n"/>
      <c r="D1491" s="23" t="n"/>
      <c r="E1491" s="18" t="n"/>
      <c r="F1491" s="5" t="n"/>
      <c r="G1491" s="5" t="n"/>
      <c r="H1491" s="6">
        <f>IF(B1491&amp;""="","",IFERROR(INDEX('الطلاب'!$B$6:$B$505,MATCH(B1491&amp;"",'الطلاب'!$A$6:$A$505,0))&amp;"","كود غير موجود"))</f>
        <v/>
      </c>
      <c r="I1491" s="6">
        <f>IF(OR(B1491&amp;""="",C1491&amp;""=""),"",IF(COUNTIFS('الطلاب'!$A$6:$A$505,B1491&amp;"",'الطلاب'!$D$6:$D$505,C1491&amp;"")=0,"الطالب غير مسجل في المجموعة",""))</f>
        <v/>
      </c>
    </row>
    <row r="1492">
      <c r="A1492" s="13" t="n"/>
      <c r="B1492" s="5" t="n"/>
      <c r="C1492" s="5" t="n"/>
      <c r="D1492" s="23" t="n"/>
      <c r="E1492" s="18" t="n"/>
      <c r="F1492" s="5" t="n"/>
      <c r="G1492" s="5" t="n"/>
      <c r="H1492" s="6">
        <f>IF(B1492&amp;""="","",IFERROR(INDEX('الطلاب'!$B$6:$B$505,MATCH(B1492&amp;"",'الطلاب'!$A$6:$A$505,0))&amp;"","كود غير موجود"))</f>
        <v/>
      </c>
      <c r="I1492" s="6">
        <f>IF(OR(B1492&amp;""="",C1492&amp;""=""),"",IF(COUNTIFS('الطلاب'!$A$6:$A$505,B1492&amp;"",'الطلاب'!$D$6:$D$505,C1492&amp;"")=0,"الطالب غير مسجل في المجموعة",""))</f>
        <v/>
      </c>
    </row>
    <row r="1493">
      <c r="A1493" s="13" t="n"/>
      <c r="B1493" s="5" t="n"/>
      <c r="C1493" s="5" t="n"/>
      <c r="D1493" s="23" t="n"/>
      <c r="E1493" s="18" t="n"/>
      <c r="F1493" s="5" t="n"/>
      <c r="G1493" s="5" t="n"/>
      <c r="H1493" s="6">
        <f>IF(B1493&amp;""="","",IFERROR(INDEX('الطلاب'!$B$6:$B$505,MATCH(B1493&amp;"",'الطلاب'!$A$6:$A$505,0))&amp;"","كود غير موجود"))</f>
        <v/>
      </c>
      <c r="I1493" s="6">
        <f>IF(OR(B1493&amp;""="",C1493&amp;""=""),"",IF(COUNTIFS('الطلاب'!$A$6:$A$505,B1493&amp;"",'الطلاب'!$D$6:$D$505,C1493&amp;"")=0,"الطالب غير مسجل في المجموعة",""))</f>
        <v/>
      </c>
    </row>
    <row r="1494">
      <c r="A1494" s="13" t="n"/>
      <c r="B1494" s="5" t="n"/>
      <c r="C1494" s="5" t="n"/>
      <c r="D1494" s="23" t="n"/>
      <c r="E1494" s="18" t="n"/>
      <c r="F1494" s="5" t="n"/>
      <c r="G1494" s="5" t="n"/>
      <c r="H1494" s="6">
        <f>IF(B1494&amp;""="","",IFERROR(INDEX('الطلاب'!$B$6:$B$505,MATCH(B1494&amp;"",'الطلاب'!$A$6:$A$505,0))&amp;"","كود غير موجود"))</f>
        <v/>
      </c>
      <c r="I1494" s="6">
        <f>IF(OR(B1494&amp;""="",C1494&amp;""=""),"",IF(COUNTIFS('الطلاب'!$A$6:$A$505,B1494&amp;"",'الطلاب'!$D$6:$D$505,C1494&amp;"")=0,"الطالب غير مسجل في المجموعة",""))</f>
        <v/>
      </c>
    </row>
    <row r="1495">
      <c r="A1495" s="13" t="n"/>
      <c r="B1495" s="5" t="n"/>
      <c r="C1495" s="5" t="n"/>
      <c r="D1495" s="23" t="n"/>
      <c r="E1495" s="18" t="n"/>
      <c r="F1495" s="5" t="n"/>
      <c r="G1495" s="5" t="n"/>
      <c r="H1495" s="6">
        <f>IF(B1495&amp;""="","",IFERROR(INDEX('الطلاب'!$B$6:$B$505,MATCH(B1495&amp;"",'الطلاب'!$A$6:$A$505,0))&amp;"","كود غير موجود"))</f>
        <v/>
      </c>
      <c r="I1495" s="6">
        <f>IF(OR(B1495&amp;""="",C1495&amp;""=""),"",IF(COUNTIFS('الطلاب'!$A$6:$A$505,B1495&amp;"",'الطلاب'!$D$6:$D$505,C1495&amp;"")=0,"الطالب غير مسجل في المجموعة",""))</f>
        <v/>
      </c>
    </row>
    <row r="1496">
      <c r="A1496" s="13" t="n"/>
      <c r="B1496" s="5" t="n"/>
      <c r="C1496" s="5" t="n"/>
      <c r="D1496" s="23" t="n"/>
      <c r="E1496" s="18" t="n"/>
      <c r="F1496" s="5" t="n"/>
      <c r="G1496" s="5" t="n"/>
      <c r="H1496" s="6">
        <f>IF(B1496&amp;""="","",IFERROR(INDEX('الطلاب'!$B$6:$B$505,MATCH(B1496&amp;"",'الطلاب'!$A$6:$A$505,0))&amp;"","كود غير موجود"))</f>
        <v/>
      </c>
      <c r="I1496" s="6">
        <f>IF(OR(B1496&amp;""="",C1496&amp;""=""),"",IF(COUNTIFS('الطلاب'!$A$6:$A$505,B1496&amp;"",'الطلاب'!$D$6:$D$505,C1496&amp;"")=0,"الطالب غير مسجل في المجموعة",""))</f>
        <v/>
      </c>
    </row>
    <row r="1497">
      <c r="A1497" s="13" t="n"/>
      <c r="B1497" s="5" t="n"/>
      <c r="C1497" s="5" t="n"/>
      <c r="D1497" s="23" t="n"/>
      <c r="E1497" s="18" t="n"/>
      <c r="F1497" s="5" t="n"/>
      <c r="G1497" s="5" t="n"/>
      <c r="H1497" s="6">
        <f>IF(B1497&amp;""="","",IFERROR(INDEX('الطلاب'!$B$6:$B$505,MATCH(B1497&amp;"",'الطلاب'!$A$6:$A$505,0))&amp;"","كود غير موجود"))</f>
        <v/>
      </c>
      <c r="I1497" s="6">
        <f>IF(OR(B1497&amp;""="",C1497&amp;""=""),"",IF(COUNTIFS('الطلاب'!$A$6:$A$505,B1497&amp;"",'الطلاب'!$D$6:$D$505,C1497&amp;"")=0,"الطالب غير مسجل في المجموعة",""))</f>
        <v/>
      </c>
    </row>
    <row r="1498">
      <c r="A1498" s="13" t="n"/>
      <c r="B1498" s="5" t="n"/>
      <c r="C1498" s="5" t="n"/>
      <c r="D1498" s="23" t="n"/>
      <c r="E1498" s="18" t="n"/>
      <c r="F1498" s="5" t="n"/>
      <c r="G1498" s="5" t="n"/>
      <c r="H1498" s="6">
        <f>IF(B1498&amp;""="","",IFERROR(INDEX('الطلاب'!$B$6:$B$505,MATCH(B1498&amp;"",'الطلاب'!$A$6:$A$505,0))&amp;"","كود غير موجود"))</f>
        <v/>
      </c>
      <c r="I1498" s="6">
        <f>IF(OR(B1498&amp;""="",C1498&amp;""=""),"",IF(COUNTIFS('الطلاب'!$A$6:$A$505,B1498&amp;"",'الطلاب'!$D$6:$D$505,C1498&amp;"")=0,"الطالب غير مسجل في المجموعة",""))</f>
        <v/>
      </c>
    </row>
    <row r="1499">
      <c r="A1499" s="13" t="n"/>
      <c r="B1499" s="5" t="n"/>
      <c r="C1499" s="5" t="n"/>
      <c r="D1499" s="23" t="n"/>
      <c r="E1499" s="18" t="n"/>
      <c r="F1499" s="5" t="n"/>
      <c r="G1499" s="5" t="n"/>
      <c r="H1499" s="6">
        <f>IF(B1499&amp;""="","",IFERROR(INDEX('الطلاب'!$B$6:$B$505,MATCH(B1499&amp;"",'الطلاب'!$A$6:$A$505,0))&amp;"","كود غير موجود"))</f>
        <v/>
      </c>
      <c r="I1499" s="6">
        <f>IF(OR(B1499&amp;""="",C1499&amp;""=""),"",IF(COUNTIFS('الطلاب'!$A$6:$A$505,B1499&amp;"",'الطلاب'!$D$6:$D$505,C1499&amp;"")=0,"الطالب غير مسجل في المجموعة",""))</f>
        <v/>
      </c>
    </row>
    <row r="1500">
      <c r="A1500" s="13" t="n"/>
      <c r="B1500" s="5" t="n"/>
      <c r="C1500" s="5" t="n"/>
      <c r="D1500" s="23" t="n"/>
      <c r="E1500" s="18" t="n"/>
      <c r="F1500" s="5" t="n"/>
      <c r="G1500" s="5" t="n"/>
      <c r="H1500" s="6">
        <f>IF(B1500&amp;""="","",IFERROR(INDEX('الطلاب'!$B$6:$B$505,MATCH(B1500&amp;"",'الطلاب'!$A$6:$A$505,0))&amp;"","كود غير موجود"))</f>
        <v/>
      </c>
      <c r="I1500" s="6">
        <f>IF(OR(B1500&amp;""="",C1500&amp;""=""),"",IF(COUNTIFS('الطلاب'!$A$6:$A$505,B1500&amp;"",'الطلاب'!$D$6:$D$505,C1500&amp;"")=0,"الطالب غير مسجل في المجموعة",""))</f>
        <v/>
      </c>
    </row>
    <row r="1501">
      <c r="A1501" s="13" t="n"/>
      <c r="B1501" s="5" t="n"/>
      <c r="C1501" s="5" t="n"/>
      <c r="D1501" s="23" t="n"/>
      <c r="E1501" s="18" t="n"/>
      <c r="F1501" s="5" t="n"/>
      <c r="G1501" s="5" t="n"/>
      <c r="H1501" s="6">
        <f>IF(B1501&amp;""="","",IFERROR(INDEX('الطلاب'!$B$6:$B$505,MATCH(B1501&amp;"",'الطلاب'!$A$6:$A$505,0))&amp;"","كود غير موجود"))</f>
        <v/>
      </c>
      <c r="I1501" s="6">
        <f>IF(OR(B1501&amp;""="",C1501&amp;""=""),"",IF(COUNTIFS('الطلاب'!$A$6:$A$505,B1501&amp;"",'الطلاب'!$D$6:$D$505,C1501&amp;"")=0,"الطالب غير مسجل في المجموعة",""))</f>
        <v/>
      </c>
    </row>
    <row r="1502">
      <c r="A1502" s="13" t="n"/>
      <c r="B1502" s="5" t="n"/>
      <c r="C1502" s="5" t="n"/>
      <c r="D1502" s="23" t="n"/>
      <c r="E1502" s="18" t="n"/>
      <c r="F1502" s="5" t="n"/>
      <c r="G1502" s="5" t="n"/>
      <c r="H1502" s="6">
        <f>IF(B1502&amp;""="","",IFERROR(INDEX('الطلاب'!$B$6:$B$505,MATCH(B1502&amp;"",'الطلاب'!$A$6:$A$505,0))&amp;"","كود غير موجود"))</f>
        <v/>
      </c>
      <c r="I1502" s="6">
        <f>IF(OR(B1502&amp;""="",C1502&amp;""=""),"",IF(COUNTIFS('الطلاب'!$A$6:$A$505,B1502&amp;"",'الطلاب'!$D$6:$D$505,C1502&amp;"")=0,"الطالب غير مسجل في المجموعة",""))</f>
        <v/>
      </c>
    </row>
    <row r="1503">
      <c r="A1503" s="13" t="n"/>
      <c r="B1503" s="5" t="n"/>
      <c r="C1503" s="5" t="n"/>
      <c r="D1503" s="23" t="n"/>
      <c r="E1503" s="18" t="n"/>
      <c r="F1503" s="5" t="n"/>
      <c r="G1503" s="5" t="n"/>
      <c r="H1503" s="6">
        <f>IF(B1503&amp;""="","",IFERROR(INDEX('الطلاب'!$B$6:$B$505,MATCH(B1503&amp;"",'الطلاب'!$A$6:$A$505,0))&amp;"","كود غير موجود"))</f>
        <v/>
      </c>
      <c r="I1503" s="6">
        <f>IF(OR(B1503&amp;""="",C1503&amp;""=""),"",IF(COUNTIFS('الطلاب'!$A$6:$A$505,B1503&amp;"",'الطلاب'!$D$6:$D$505,C1503&amp;"")=0,"الطالب غير مسجل في المجموعة",""))</f>
        <v/>
      </c>
    </row>
    <row r="1504">
      <c r="A1504" s="13" t="n"/>
      <c r="B1504" s="5" t="n"/>
      <c r="C1504" s="5" t="n"/>
      <c r="D1504" s="23" t="n"/>
      <c r="E1504" s="18" t="n"/>
      <c r="F1504" s="5" t="n"/>
      <c r="G1504" s="5" t="n"/>
      <c r="H1504" s="6">
        <f>IF(B1504&amp;""="","",IFERROR(INDEX('الطلاب'!$B$6:$B$505,MATCH(B1504&amp;"",'الطلاب'!$A$6:$A$505,0))&amp;"","كود غير موجود"))</f>
        <v/>
      </c>
      <c r="I1504" s="6">
        <f>IF(OR(B1504&amp;""="",C1504&amp;""=""),"",IF(COUNTIFS('الطلاب'!$A$6:$A$505,B1504&amp;"",'الطلاب'!$D$6:$D$505,C1504&amp;"")=0,"الطالب غير مسجل في المجموعة",""))</f>
        <v/>
      </c>
    </row>
    <row r="1505">
      <c r="A1505" s="13" t="n"/>
      <c r="B1505" s="5" t="n"/>
      <c r="C1505" s="5" t="n"/>
      <c r="D1505" s="23" t="n"/>
      <c r="E1505" s="18" t="n"/>
      <c r="F1505" s="5" t="n"/>
      <c r="G1505" s="5" t="n"/>
      <c r="H1505" s="6">
        <f>IF(B1505&amp;""="","",IFERROR(INDEX('الطلاب'!$B$6:$B$505,MATCH(B1505&amp;"",'الطلاب'!$A$6:$A$505,0))&amp;"","كود غير موجود"))</f>
        <v/>
      </c>
      <c r="I1505" s="6">
        <f>IF(OR(B1505&amp;""="",C1505&amp;""=""),"",IF(COUNTIFS('الطلاب'!$A$6:$A$505,B1505&amp;"",'الطلاب'!$D$6:$D$505,C1505&amp;"")=0,"الطالب غير مسجل في المجموعة",""))</f>
        <v/>
      </c>
    </row>
    <row r="1506">
      <c r="A1506" s="13" t="n"/>
      <c r="B1506" s="5" t="n"/>
      <c r="C1506" s="5" t="n"/>
      <c r="D1506" s="23" t="n"/>
      <c r="E1506" s="18" t="n"/>
      <c r="F1506" s="5" t="n"/>
      <c r="G1506" s="5" t="n"/>
      <c r="H1506" s="6">
        <f>IF(B1506&amp;""="","",IFERROR(INDEX('الطلاب'!$B$6:$B$505,MATCH(B1506&amp;"",'الطلاب'!$A$6:$A$505,0))&amp;"","كود غير موجود"))</f>
        <v/>
      </c>
      <c r="I1506" s="6">
        <f>IF(OR(B1506&amp;""="",C1506&amp;""=""),"",IF(COUNTIFS('الطلاب'!$A$6:$A$505,B1506&amp;"",'الطلاب'!$D$6:$D$505,C1506&amp;"")=0,"الطالب غير مسجل في المجموعة",""))</f>
        <v/>
      </c>
    </row>
    <row r="1507">
      <c r="A1507" s="13" t="n"/>
      <c r="B1507" s="5" t="n"/>
      <c r="C1507" s="5" t="n"/>
      <c r="D1507" s="23" t="n"/>
      <c r="E1507" s="18" t="n"/>
      <c r="F1507" s="5" t="n"/>
      <c r="G1507" s="5" t="n"/>
      <c r="H1507" s="6">
        <f>IF(B1507&amp;""="","",IFERROR(INDEX('الطلاب'!$B$6:$B$505,MATCH(B1507&amp;"",'الطلاب'!$A$6:$A$505,0))&amp;"","كود غير موجود"))</f>
        <v/>
      </c>
      <c r="I1507" s="6">
        <f>IF(OR(B1507&amp;""="",C1507&amp;""=""),"",IF(COUNTIFS('الطلاب'!$A$6:$A$505,B1507&amp;"",'الطلاب'!$D$6:$D$505,C1507&amp;"")=0,"الطالب غير مسجل في المجموعة",""))</f>
        <v/>
      </c>
    </row>
    <row r="1508">
      <c r="A1508" s="13" t="n"/>
      <c r="B1508" s="5" t="n"/>
      <c r="C1508" s="5" t="n"/>
      <c r="D1508" s="23" t="n"/>
      <c r="E1508" s="18" t="n"/>
      <c r="F1508" s="5" t="n"/>
      <c r="G1508" s="5" t="n"/>
      <c r="H1508" s="6">
        <f>IF(B1508&amp;""="","",IFERROR(INDEX('الطلاب'!$B$6:$B$505,MATCH(B1508&amp;"",'الطلاب'!$A$6:$A$505,0))&amp;"","كود غير موجود"))</f>
        <v/>
      </c>
      <c r="I1508" s="6">
        <f>IF(OR(B1508&amp;""="",C1508&amp;""=""),"",IF(COUNTIFS('الطلاب'!$A$6:$A$505,B1508&amp;"",'الطلاب'!$D$6:$D$505,C1508&amp;"")=0,"الطالب غير مسجل في المجموعة",""))</f>
        <v/>
      </c>
    </row>
    <row r="1509">
      <c r="A1509" s="13" t="n"/>
      <c r="B1509" s="5" t="n"/>
      <c r="C1509" s="5" t="n"/>
      <c r="D1509" s="23" t="n"/>
      <c r="E1509" s="18" t="n"/>
      <c r="F1509" s="5" t="n"/>
      <c r="G1509" s="5" t="n"/>
      <c r="H1509" s="6">
        <f>IF(B1509&amp;""="","",IFERROR(INDEX('الطلاب'!$B$6:$B$505,MATCH(B1509&amp;"",'الطلاب'!$A$6:$A$505,0))&amp;"","كود غير موجود"))</f>
        <v/>
      </c>
      <c r="I1509" s="6">
        <f>IF(OR(B1509&amp;""="",C1509&amp;""=""),"",IF(COUNTIFS('الطلاب'!$A$6:$A$505,B1509&amp;"",'الطلاب'!$D$6:$D$505,C1509&amp;"")=0,"الطالب غير مسجل في المجموعة",""))</f>
        <v/>
      </c>
    </row>
    <row r="1510">
      <c r="A1510" s="13" t="n"/>
      <c r="B1510" s="5" t="n"/>
      <c r="C1510" s="5" t="n"/>
      <c r="D1510" s="23" t="n"/>
      <c r="E1510" s="18" t="n"/>
      <c r="F1510" s="5" t="n"/>
      <c r="G1510" s="5" t="n"/>
      <c r="H1510" s="6">
        <f>IF(B1510&amp;""="","",IFERROR(INDEX('الطلاب'!$B$6:$B$505,MATCH(B1510&amp;"",'الطلاب'!$A$6:$A$505,0))&amp;"","كود غير موجود"))</f>
        <v/>
      </c>
      <c r="I1510" s="6">
        <f>IF(OR(B1510&amp;""="",C1510&amp;""=""),"",IF(COUNTIFS('الطلاب'!$A$6:$A$505,B1510&amp;"",'الطلاب'!$D$6:$D$505,C1510&amp;"")=0,"الطالب غير مسجل في المجموعة",""))</f>
        <v/>
      </c>
    </row>
    <row r="1511">
      <c r="A1511" s="13" t="n"/>
      <c r="B1511" s="5" t="n"/>
      <c r="C1511" s="5" t="n"/>
      <c r="D1511" s="23" t="n"/>
      <c r="E1511" s="18" t="n"/>
      <c r="F1511" s="5" t="n"/>
      <c r="G1511" s="5" t="n"/>
      <c r="H1511" s="6">
        <f>IF(B1511&amp;""="","",IFERROR(INDEX('الطلاب'!$B$6:$B$505,MATCH(B1511&amp;"",'الطلاب'!$A$6:$A$505,0))&amp;"","كود غير موجود"))</f>
        <v/>
      </c>
      <c r="I1511" s="6">
        <f>IF(OR(B1511&amp;""="",C1511&amp;""=""),"",IF(COUNTIFS('الطلاب'!$A$6:$A$505,B1511&amp;"",'الطلاب'!$D$6:$D$505,C1511&amp;"")=0,"الطالب غير مسجل في المجموعة",""))</f>
        <v/>
      </c>
    </row>
    <row r="1512">
      <c r="A1512" s="13" t="n"/>
      <c r="B1512" s="5" t="n"/>
      <c r="C1512" s="5" t="n"/>
      <c r="D1512" s="23" t="n"/>
      <c r="E1512" s="18" t="n"/>
      <c r="F1512" s="5" t="n"/>
      <c r="G1512" s="5" t="n"/>
      <c r="H1512" s="6">
        <f>IF(B1512&amp;""="","",IFERROR(INDEX('الطلاب'!$B$6:$B$505,MATCH(B1512&amp;"",'الطلاب'!$A$6:$A$505,0))&amp;"","كود غير موجود"))</f>
        <v/>
      </c>
      <c r="I1512" s="6">
        <f>IF(OR(B1512&amp;""="",C1512&amp;""=""),"",IF(COUNTIFS('الطلاب'!$A$6:$A$505,B1512&amp;"",'الطلاب'!$D$6:$D$505,C1512&amp;"")=0,"الطالب غير مسجل في المجموعة",""))</f>
        <v/>
      </c>
    </row>
    <row r="1513">
      <c r="A1513" s="13" t="n"/>
      <c r="B1513" s="5" t="n"/>
      <c r="C1513" s="5" t="n"/>
      <c r="D1513" s="23" t="n"/>
      <c r="E1513" s="18" t="n"/>
      <c r="F1513" s="5" t="n"/>
      <c r="G1513" s="5" t="n"/>
      <c r="H1513" s="6">
        <f>IF(B1513&amp;""="","",IFERROR(INDEX('الطلاب'!$B$6:$B$505,MATCH(B1513&amp;"",'الطلاب'!$A$6:$A$505,0))&amp;"","كود غير موجود"))</f>
        <v/>
      </c>
      <c r="I1513" s="6">
        <f>IF(OR(B1513&amp;""="",C1513&amp;""=""),"",IF(COUNTIFS('الطلاب'!$A$6:$A$505,B1513&amp;"",'الطلاب'!$D$6:$D$505,C1513&amp;"")=0,"الطالب غير مسجل في المجموعة",""))</f>
        <v/>
      </c>
    </row>
    <row r="1514">
      <c r="A1514" s="13" t="n"/>
      <c r="B1514" s="5" t="n"/>
      <c r="C1514" s="5" t="n"/>
      <c r="D1514" s="23" t="n"/>
      <c r="E1514" s="18" t="n"/>
      <c r="F1514" s="5" t="n"/>
      <c r="G1514" s="5" t="n"/>
      <c r="H1514" s="6">
        <f>IF(B1514&amp;""="","",IFERROR(INDEX('الطلاب'!$B$6:$B$505,MATCH(B1514&amp;"",'الطلاب'!$A$6:$A$505,0))&amp;"","كود غير موجود"))</f>
        <v/>
      </c>
      <c r="I1514" s="6">
        <f>IF(OR(B1514&amp;""="",C1514&amp;""=""),"",IF(COUNTIFS('الطلاب'!$A$6:$A$505,B1514&amp;"",'الطلاب'!$D$6:$D$505,C1514&amp;"")=0,"الطالب غير مسجل في المجموعة",""))</f>
        <v/>
      </c>
    </row>
    <row r="1515">
      <c r="A1515" s="13" t="n"/>
      <c r="B1515" s="5" t="n"/>
      <c r="C1515" s="5" t="n"/>
      <c r="D1515" s="23" t="n"/>
      <c r="E1515" s="18" t="n"/>
      <c r="F1515" s="5" t="n"/>
      <c r="G1515" s="5" t="n"/>
      <c r="H1515" s="6">
        <f>IF(B1515&amp;""="","",IFERROR(INDEX('الطلاب'!$B$6:$B$505,MATCH(B1515&amp;"",'الطلاب'!$A$6:$A$505,0))&amp;"","كود غير موجود"))</f>
        <v/>
      </c>
      <c r="I1515" s="6">
        <f>IF(OR(B1515&amp;""="",C1515&amp;""=""),"",IF(COUNTIFS('الطلاب'!$A$6:$A$505,B1515&amp;"",'الطلاب'!$D$6:$D$505,C1515&amp;"")=0,"الطالب غير مسجل في المجموعة",""))</f>
        <v/>
      </c>
    </row>
    <row r="1516">
      <c r="A1516" s="13" t="n"/>
      <c r="B1516" s="5" t="n"/>
      <c r="C1516" s="5" t="n"/>
      <c r="D1516" s="23" t="n"/>
      <c r="E1516" s="18" t="n"/>
      <c r="F1516" s="5" t="n"/>
      <c r="G1516" s="5" t="n"/>
      <c r="H1516" s="6">
        <f>IF(B1516&amp;""="","",IFERROR(INDEX('الطلاب'!$B$6:$B$505,MATCH(B1516&amp;"",'الطلاب'!$A$6:$A$505,0))&amp;"","كود غير موجود"))</f>
        <v/>
      </c>
      <c r="I1516" s="6">
        <f>IF(OR(B1516&amp;""="",C1516&amp;""=""),"",IF(COUNTIFS('الطلاب'!$A$6:$A$505,B1516&amp;"",'الطلاب'!$D$6:$D$505,C1516&amp;"")=0,"الطالب غير مسجل في المجموعة",""))</f>
        <v/>
      </c>
    </row>
    <row r="1517">
      <c r="A1517" s="13" t="n"/>
      <c r="B1517" s="5" t="n"/>
      <c r="C1517" s="5" t="n"/>
      <c r="D1517" s="23" t="n"/>
      <c r="E1517" s="18" t="n"/>
      <c r="F1517" s="5" t="n"/>
      <c r="G1517" s="5" t="n"/>
      <c r="H1517" s="6">
        <f>IF(B1517&amp;""="","",IFERROR(INDEX('الطلاب'!$B$6:$B$505,MATCH(B1517&amp;"",'الطلاب'!$A$6:$A$505,0))&amp;"","كود غير موجود"))</f>
        <v/>
      </c>
      <c r="I1517" s="6">
        <f>IF(OR(B1517&amp;""="",C1517&amp;""=""),"",IF(COUNTIFS('الطلاب'!$A$6:$A$505,B1517&amp;"",'الطلاب'!$D$6:$D$505,C1517&amp;"")=0,"الطالب غير مسجل في المجموعة",""))</f>
        <v/>
      </c>
    </row>
    <row r="1518">
      <c r="A1518" s="13" t="n"/>
      <c r="B1518" s="5" t="n"/>
      <c r="C1518" s="5" t="n"/>
      <c r="D1518" s="23" t="n"/>
      <c r="E1518" s="18" t="n"/>
      <c r="F1518" s="5" t="n"/>
      <c r="G1518" s="5" t="n"/>
      <c r="H1518" s="6">
        <f>IF(B1518&amp;""="","",IFERROR(INDEX('الطلاب'!$B$6:$B$505,MATCH(B1518&amp;"",'الطلاب'!$A$6:$A$505,0))&amp;"","كود غير موجود"))</f>
        <v/>
      </c>
      <c r="I1518" s="6">
        <f>IF(OR(B1518&amp;""="",C1518&amp;""=""),"",IF(COUNTIFS('الطلاب'!$A$6:$A$505,B1518&amp;"",'الطلاب'!$D$6:$D$505,C1518&amp;"")=0,"الطالب غير مسجل في المجموعة",""))</f>
        <v/>
      </c>
    </row>
    <row r="1519">
      <c r="A1519" s="13" t="n"/>
      <c r="B1519" s="5" t="n"/>
      <c r="C1519" s="5" t="n"/>
      <c r="D1519" s="23" t="n"/>
      <c r="E1519" s="18" t="n"/>
      <c r="F1519" s="5" t="n"/>
      <c r="G1519" s="5" t="n"/>
      <c r="H1519" s="6">
        <f>IF(B1519&amp;""="","",IFERROR(INDEX('الطلاب'!$B$6:$B$505,MATCH(B1519&amp;"",'الطلاب'!$A$6:$A$505,0))&amp;"","كود غير موجود"))</f>
        <v/>
      </c>
      <c r="I1519" s="6">
        <f>IF(OR(B1519&amp;""="",C1519&amp;""=""),"",IF(COUNTIFS('الطلاب'!$A$6:$A$505,B1519&amp;"",'الطلاب'!$D$6:$D$505,C1519&amp;"")=0,"الطالب غير مسجل في المجموعة",""))</f>
        <v/>
      </c>
    </row>
    <row r="1520">
      <c r="A1520" s="13" t="n"/>
      <c r="B1520" s="5" t="n"/>
      <c r="C1520" s="5" t="n"/>
      <c r="D1520" s="23" t="n"/>
      <c r="E1520" s="18" t="n"/>
      <c r="F1520" s="5" t="n"/>
      <c r="G1520" s="5" t="n"/>
      <c r="H1520" s="6">
        <f>IF(B1520&amp;""="","",IFERROR(INDEX('الطلاب'!$B$6:$B$505,MATCH(B1520&amp;"",'الطلاب'!$A$6:$A$505,0))&amp;"","كود غير موجود"))</f>
        <v/>
      </c>
      <c r="I1520" s="6">
        <f>IF(OR(B1520&amp;""="",C1520&amp;""=""),"",IF(COUNTIFS('الطلاب'!$A$6:$A$505,B1520&amp;"",'الطلاب'!$D$6:$D$505,C1520&amp;"")=0,"الطالب غير مسجل في المجموعة",""))</f>
        <v/>
      </c>
    </row>
    <row r="1521">
      <c r="A1521" s="13" t="n"/>
      <c r="B1521" s="5" t="n"/>
      <c r="C1521" s="5" t="n"/>
      <c r="D1521" s="23" t="n"/>
      <c r="E1521" s="18" t="n"/>
      <c r="F1521" s="5" t="n"/>
      <c r="G1521" s="5" t="n"/>
      <c r="H1521" s="6">
        <f>IF(B1521&amp;""="","",IFERROR(INDEX('الطلاب'!$B$6:$B$505,MATCH(B1521&amp;"",'الطلاب'!$A$6:$A$505,0))&amp;"","كود غير موجود"))</f>
        <v/>
      </c>
      <c r="I1521" s="6">
        <f>IF(OR(B1521&amp;""="",C1521&amp;""=""),"",IF(COUNTIFS('الطلاب'!$A$6:$A$505,B1521&amp;"",'الطلاب'!$D$6:$D$505,C1521&amp;"")=0,"الطالب غير مسجل في المجموعة",""))</f>
        <v/>
      </c>
    </row>
    <row r="1522">
      <c r="A1522" s="13" t="n"/>
      <c r="B1522" s="5" t="n"/>
      <c r="C1522" s="5" t="n"/>
      <c r="D1522" s="23" t="n"/>
      <c r="E1522" s="18" t="n"/>
      <c r="F1522" s="5" t="n"/>
      <c r="G1522" s="5" t="n"/>
      <c r="H1522" s="6">
        <f>IF(B1522&amp;""="","",IFERROR(INDEX('الطلاب'!$B$6:$B$505,MATCH(B1522&amp;"",'الطلاب'!$A$6:$A$505,0))&amp;"","كود غير موجود"))</f>
        <v/>
      </c>
      <c r="I1522" s="6">
        <f>IF(OR(B1522&amp;""="",C1522&amp;""=""),"",IF(COUNTIFS('الطلاب'!$A$6:$A$505,B1522&amp;"",'الطلاب'!$D$6:$D$505,C1522&amp;"")=0,"الطالب غير مسجل في المجموعة",""))</f>
        <v/>
      </c>
    </row>
    <row r="1523">
      <c r="A1523" s="13" t="n"/>
      <c r="B1523" s="5" t="n"/>
      <c r="C1523" s="5" t="n"/>
      <c r="D1523" s="23" t="n"/>
      <c r="E1523" s="18" t="n"/>
      <c r="F1523" s="5" t="n"/>
      <c r="G1523" s="5" t="n"/>
      <c r="H1523" s="6">
        <f>IF(B1523&amp;""="","",IFERROR(INDEX('الطلاب'!$B$6:$B$505,MATCH(B1523&amp;"",'الطلاب'!$A$6:$A$505,0))&amp;"","كود غير موجود"))</f>
        <v/>
      </c>
      <c r="I1523" s="6">
        <f>IF(OR(B1523&amp;""="",C1523&amp;""=""),"",IF(COUNTIFS('الطلاب'!$A$6:$A$505,B1523&amp;"",'الطلاب'!$D$6:$D$505,C1523&amp;"")=0,"الطالب غير مسجل في المجموعة",""))</f>
        <v/>
      </c>
    </row>
    <row r="1524">
      <c r="A1524" s="13" t="n"/>
      <c r="B1524" s="5" t="n"/>
      <c r="C1524" s="5" t="n"/>
      <c r="D1524" s="23" t="n"/>
      <c r="E1524" s="18" t="n"/>
      <c r="F1524" s="5" t="n"/>
      <c r="G1524" s="5" t="n"/>
      <c r="H1524" s="6">
        <f>IF(B1524&amp;""="","",IFERROR(INDEX('الطلاب'!$B$6:$B$505,MATCH(B1524&amp;"",'الطلاب'!$A$6:$A$505,0))&amp;"","كود غير موجود"))</f>
        <v/>
      </c>
      <c r="I1524" s="6">
        <f>IF(OR(B1524&amp;""="",C1524&amp;""=""),"",IF(COUNTIFS('الطلاب'!$A$6:$A$505,B1524&amp;"",'الطلاب'!$D$6:$D$505,C1524&amp;"")=0,"الطالب غير مسجل في المجموعة",""))</f>
        <v/>
      </c>
    </row>
    <row r="1525">
      <c r="A1525" s="13" t="n"/>
      <c r="B1525" s="5" t="n"/>
      <c r="C1525" s="5" t="n"/>
      <c r="D1525" s="23" t="n"/>
      <c r="E1525" s="18" t="n"/>
      <c r="F1525" s="5" t="n"/>
      <c r="G1525" s="5" t="n"/>
      <c r="H1525" s="6">
        <f>IF(B1525&amp;""="","",IFERROR(INDEX('الطلاب'!$B$6:$B$505,MATCH(B1525&amp;"",'الطلاب'!$A$6:$A$505,0))&amp;"","كود غير موجود"))</f>
        <v/>
      </c>
      <c r="I1525" s="6">
        <f>IF(OR(B1525&amp;""="",C1525&amp;""=""),"",IF(COUNTIFS('الطلاب'!$A$6:$A$505,B1525&amp;"",'الطلاب'!$D$6:$D$505,C1525&amp;"")=0,"الطالب غير مسجل في المجموعة",""))</f>
        <v/>
      </c>
    </row>
    <row r="1526">
      <c r="A1526" s="13" t="n"/>
      <c r="B1526" s="5" t="n"/>
      <c r="C1526" s="5" t="n"/>
      <c r="D1526" s="23" t="n"/>
      <c r="E1526" s="18" t="n"/>
      <c r="F1526" s="5" t="n"/>
      <c r="G1526" s="5" t="n"/>
      <c r="H1526" s="6">
        <f>IF(B1526&amp;""="","",IFERROR(INDEX('الطلاب'!$B$6:$B$505,MATCH(B1526&amp;"",'الطلاب'!$A$6:$A$505,0))&amp;"","كود غير موجود"))</f>
        <v/>
      </c>
      <c r="I1526" s="6">
        <f>IF(OR(B1526&amp;""="",C1526&amp;""=""),"",IF(COUNTIFS('الطلاب'!$A$6:$A$505,B1526&amp;"",'الطلاب'!$D$6:$D$505,C1526&amp;"")=0,"الطالب غير مسجل في المجموعة",""))</f>
        <v/>
      </c>
    </row>
    <row r="1527">
      <c r="A1527" s="13" t="n"/>
      <c r="B1527" s="5" t="n"/>
      <c r="C1527" s="5" t="n"/>
      <c r="D1527" s="23" t="n"/>
      <c r="E1527" s="18" t="n"/>
      <c r="F1527" s="5" t="n"/>
      <c r="G1527" s="5" t="n"/>
      <c r="H1527" s="6">
        <f>IF(B1527&amp;""="","",IFERROR(INDEX('الطلاب'!$B$6:$B$505,MATCH(B1527&amp;"",'الطلاب'!$A$6:$A$505,0))&amp;"","كود غير موجود"))</f>
        <v/>
      </c>
      <c r="I1527" s="6">
        <f>IF(OR(B1527&amp;""="",C1527&amp;""=""),"",IF(COUNTIFS('الطلاب'!$A$6:$A$505,B1527&amp;"",'الطلاب'!$D$6:$D$505,C1527&amp;"")=0,"الطالب غير مسجل في المجموعة",""))</f>
        <v/>
      </c>
    </row>
    <row r="1528">
      <c r="A1528" s="13" t="n"/>
      <c r="B1528" s="5" t="n"/>
      <c r="C1528" s="5" t="n"/>
      <c r="D1528" s="23" t="n"/>
      <c r="E1528" s="18" t="n"/>
      <c r="F1528" s="5" t="n"/>
      <c r="G1528" s="5" t="n"/>
      <c r="H1528" s="6">
        <f>IF(B1528&amp;""="","",IFERROR(INDEX('الطلاب'!$B$6:$B$505,MATCH(B1528&amp;"",'الطلاب'!$A$6:$A$505,0))&amp;"","كود غير موجود"))</f>
        <v/>
      </c>
      <c r="I1528" s="6">
        <f>IF(OR(B1528&amp;""="",C1528&amp;""=""),"",IF(COUNTIFS('الطلاب'!$A$6:$A$505,B1528&amp;"",'الطلاب'!$D$6:$D$505,C1528&amp;"")=0,"الطالب غير مسجل في المجموعة",""))</f>
        <v/>
      </c>
    </row>
    <row r="1529">
      <c r="A1529" s="13" t="n"/>
      <c r="B1529" s="5" t="n"/>
      <c r="C1529" s="5" t="n"/>
      <c r="D1529" s="23" t="n"/>
      <c r="E1529" s="18" t="n"/>
      <c r="F1529" s="5" t="n"/>
      <c r="G1529" s="5" t="n"/>
      <c r="H1529" s="6">
        <f>IF(B1529&amp;""="","",IFERROR(INDEX('الطلاب'!$B$6:$B$505,MATCH(B1529&amp;"",'الطلاب'!$A$6:$A$505,0))&amp;"","كود غير موجود"))</f>
        <v/>
      </c>
      <c r="I1529" s="6">
        <f>IF(OR(B1529&amp;""="",C1529&amp;""=""),"",IF(COUNTIFS('الطلاب'!$A$6:$A$505,B1529&amp;"",'الطلاب'!$D$6:$D$505,C1529&amp;"")=0,"الطالب غير مسجل في المجموعة",""))</f>
        <v/>
      </c>
    </row>
    <row r="1530">
      <c r="A1530" s="13" t="n"/>
      <c r="B1530" s="5" t="n"/>
      <c r="C1530" s="5" t="n"/>
      <c r="D1530" s="23" t="n"/>
      <c r="E1530" s="18" t="n"/>
      <c r="F1530" s="5" t="n"/>
      <c r="G1530" s="5" t="n"/>
      <c r="H1530" s="6">
        <f>IF(B1530&amp;""="","",IFERROR(INDEX('الطلاب'!$B$6:$B$505,MATCH(B1530&amp;"",'الطلاب'!$A$6:$A$505,0))&amp;"","كود غير موجود"))</f>
        <v/>
      </c>
      <c r="I1530" s="6">
        <f>IF(OR(B1530&amp;""="",C1530&amp;""=""),"",IF(COUNTIFS('الطلاب'!$A$6:$A$505,B1530&amp;"",'الطلاب'!$D$6:$D$505,C1530&amp;"")=0,"الطالب غير مسجل في المجموعة",""))</f>
        <v/>
      </c>
    </row>
    <row r="1531">
      <c r="A1531" s="13" t="n"/>
      <c r="B1531" s="5" t="n"/>
      <c r="C1531" s="5" t="n"/>
      <c r="D1531" s="23" t="n"/>
      <c r="E1531" s="18" t="n"/>
      <c r="F1531" s="5" t="n"/>
      <c r="G1531" s="5" t="n"/>
      <c r="H1531" s="6">
        <f>IF(B1531&amp;""="","",IFERROR(INDEX('الطلاب'!$B$6:$B$505,MATCH(B1531&amp;"",'الطلاب'!$A$6:$A$505,0))&amp;"","كود غير موجود"))</f>
        <v/>
      </c>
      <c r="I1531" s="6">
        <f>IF(OR(B1531&amp;""="",C1531&amp;""=""),"",IF(COUNTIFS('الطلاب'!$A$6:$A$505,B1531&amp;"",'الطلاب'!$D$6:$D$505,C1531&amp;"")=0,"الطالب غير مسجل في المجموعة",""))</f>
        <v/>
      </c>
    </row>
    <row r="1532">
      <c r="A1532" s="13" t="n"/>
      <c r="B1532" s="5" t="n"/>
      <c r="C1532" s="5" t="n"/>
      <c r="D1532" s="23" t="n"/>
      <c r="E1532" s="18" t="n"/>
      <c r="F1532" s="5" t="n"/>
      <c r="G1532" s="5" t="n"/>
      <c r="H1532" s="6">
        <f>IF(B1532&amp;""="","",IFERROR(INDEX('الطلاب'!$B$6:$B$505,MATCH(B1532&amp;"",'الطلاب'!$A$6:$A$505,0))&amp;"","كود غير موجود"))</f>
        <v/>
      </c>
      <c r="I1532" s="6">
        <f>IF(OR(B1532&amp;""="",C1532&amp;""=""),"",IF(COUNTIFS('الطلاب'!$A$6:$A$505,B1532&amp;"",'الطلاب'!$D$6:$D$505,C1532&amp;"")=0,"الطالب غير مسجل في المجموعة",""))</f>
        <v/>
      </c>
    </row>
    <row r="1533">
      <c r="A1533" s="13" t="n"/>
      <c r="B1533" s="5" t="n"/>
      <c r="C1533" s="5" t="n"/>
      <c r="D1533" s="23" t="n"/>
      <c r="E1533" s="18" t="n"/>
      <c r="F1533" s="5" t="n"/>
      <c r="G1533" s="5" t="n"/>
      <c r="H1533" s="6">
        <f>IF(B1533&amp;""="","",IFERROR(INDEX('الطلاب'!$B$6:$B$505,MATCH(B1533&amp;"",'الطلاب'!$A$6:$A$505,0))&amp;"","كود غير موجود"))</f>
        <v/>
      </c>
      <c r="I1533" s="6">
        <f>IF(OR(B1533&amp;""="",C1533&amp;""=""),"",IF(COUNTIFS('الطلاب'!$A$6:$A$505,B1533&amp;"",'الطلاب'!$D$6:$D$505,C1533&amp;"")=0,"الطالب غير مسجل في المجموعة",""))</f>
        <v/>
      </c>
    </row>
    <row r="1534">
      <c r="A1534" s="13" t="n"/>
      <c r="B1534" s="5" t="n"/>
      <c r="C1534" s="5" t="n"/>
      <c r="D1534" s="23" t="n"/>
      <c r="E1534" s="18" t="n"/>
      <c r="F1534" s="5" t="n"/>
      <c r="G1534" s="5" t="n"/>
      <c r="H1534" s="6">
        <f>IF(B1534&amp;""="","",IFERROR(INDEX('الطلاب'!$B$6:$B$505,MATCH(B1534&amp;"",'الطلاب'!$A$6:$A$505,0))&amp;"","كود غير موجود"))</f>
        <v/>
      </c>
      <c r="I1534" s="6">
        <f>IF(OR(B1534&amp;""="",C1534&amp;""=""),"",IF(COUNTIFS('الطلاب'!$A$6:$A$505,B1534&amp;"",'الطلاب'!$D$6:$D$505,C1534&amp;"")=0,"الطالب غير مسجل في المجموعة",""))</f>
        <v/>
      </c>
    </row>
    <row r="1535">
      <c r="A1535" s="13" t="n"/>
      <c r="B1535" s="5" t="n"/>
      <c r="C1535" s="5" t="n"/>
      <c r="D1535" s="23" t="n"/>
      <c r="E1535" s="18" t="n"/>
      <c r="F1535" s="5" t="n"/>
      <c r="G1535" s="5" t="n"/>
      <c r="H1535" s="6">
        <f>IF(B1535&amp;""="","",IFERROR(INDEX('الطلاب'!$B$6:$B$505,MATCH(B1535&amp;"",'الطلاب'!$A$6:$A$505,0))&amp;"","كود غير موجود"))</f>
        <v/>
      </c>
      <c r="I1535" s="6">
        <f>IF(OR(B1535&amp;""="",C1535&amp;""=""),"",IF(COUNTIFS('الطلاب'!$A$6:$A$505,B1535&amp;"",'الطلاب'!$D$6:$D$505,C1535&amp;"")=0,"الطالب غير مسجل في المجموعة",""))</f>
        <v/>
      </c>
    </row>
    <row r="1536">
      <c r="A1536" s="13" t="n"/>
      <c r="B1536" s="5" t="n"/>
      <c r="C1536" s="5" t="n"/>
      <c r="D1536" s="23" t="n"/>
      <c r="E1536" s="18" t="n"/>
      <c r="F1536" s="5" t="n"/>
      <c r="G1536" s="5" t="n"/>
      <c r="H1536" s="6">
        <f>IF(B1536&amp;""="","",IFERROR(INDEX('الطلاب'!$B$6:$B$505,MATCH(B1536&amp;"",'الطلاب'!$A$6:$A$505,0))&amp;"","كود غير موجود"))</f>
        <v/>
      </c>
      <c r="I1536" s="6">
        <f>IF(OR(B1536&amp;""="",C1536&amp;""=""),"",IF(COUNTIFS('الطلاب'!$A$6:$A$505,B1536&amp;"",'الطلاب'!$D$6:$D$505,C1536&amp;"")=0,"الطالب غير مسجل في المجموعة",""))</f>
        <v/>
      </c>
    </row>
    <row r="1537">
      <c r="A1537" s="13" t="n"/>
      <c r="B1537" s="5" t="n"/>
      <c r="C1537" s="5" t="n"/>
      <c r="D1537" s="23" t="n"/>
      <c r="E1537" s="18" t="n"/>
      <c r="F1537" s="5" t="n"/>
      <c r="G1537" s="5" t="n"/>
      <c r="H1537" s="6">
        <f>IF(B1537&amp;""="","",IFERROR(INDEX('الطلاب'!$B$6:$B$505,MATCH(B1537&amp;"",'الطلاب'!$A$6:$A$505,0))&amp;"","كود غير موجود"))</f>
        <v/>
      </c>
      <c r="I1537" s="6">
        <f>IF(OR(B1537&amp;""="",C1537&amp;""=""),"",IF(COUNTIFS('الطلاب'!$A$6:$A$505,B1537&amp;"",'الطلاب'!$D$6:$D$505,C1537&amp;"")=0,"الطالب غير مسجل في المجموعة",""))</f>
        <v/>
      </c>
    </row>
    <row r="1538">
      <c r="A1538" s="13" t="n"/>
      <c r="B1538" s="5" t="n"/>
      <c r="C1538" s="5" t="n"/>
      <c r="D1538" s="23" t="n"/>
      <c r="E1538" s="18" t="n"/>
      <c r="F1538" s="5" t="n"/>
      <c r="G1538" s="5" t="n"/>
      <c r="H1538" s="6">
        <f>IF(B1538&amp;""="","",IFERROR(INDEX('الطلاب'!$B$6:$B$505,MATCH(B1538&amp;"",'الطلاب'!$A$6:$A$505,0))&amp;"","كود غير موجود"))</f>
        <v/>
      </c>
      <c r="I1538" s="6">
        <f>IF(OR(B1538&amp;""="",C1538&amp;""=""),"",IF(COUNTIFS('الطلاب'!$A$6:$A$505,B1538&amp;"",'الطلاب'!$D$6:$D$505,C1538&amp;"")=0,"الطالب غير مسجل في المجموعة",""))</f>
        <v/>
      </c>
    </row>
    <row r="1539">
      <c r="A1539" s="13" t="n"/>
      <c r="B1539" s="5" t="n"/>
      <c r="C1539" s="5" t="n"/>
      <c r="D1539" s="23" t="n"/>
      <c r="E1539" s="18" t="n"/>
      <c r="F1539" s="5" t="n"/>
      <c r="G1539" s="5" t="n"/>
      <c r="H1539" s="6">
        <f>IF(B1539&amp;""="","",IFERROR(INDEX('الطلاب'!$B$6:$B$505,MATCH(B1539&amp;"",'الطلاب'!$A$6:$A$505,0))&amp;"","كود غير موجود"))</f>
        <v/>
      </c>
      <c r="I1539" s="6">
        <f>IF(OR(B1539&amp;""="",C1539&amp;""=""),"",IF(COUNTIFS('الطلاب'!$A$6:$A$505,B1539&amp;"",'الطلاب'!$D$6:$D$505,C1539&amp;"")=0,"الطالب غير مسجل في المجموعة",""))</f>
        <v/>
      </c>
    </row>
    <row r="1540">
      <c r="A1540" s="13" t="n"/>
      <c r="B1540" s="5" t="n"/>
      <c r="C1540" s="5" t="n"/>
      <c r="D1540" s="23" t="n"/>
      <c r="E1540" s="18" t="n"/>
      <c r="F1540" s="5" t="n"/>
      <c r="G1540" s="5" t="n"/>
      <c r="H1540" s="6">
        <f>IF(B1540&amp;""="","",IFERROR(INDEX('الطلاب'!$B$6:$B$505,MATCH(B1540&amp;"",'الطلاب'!$A$6:$A$505,0))&amp;"","كود غير موجود"))</f>
        <v/>
      </c>
      <c r="I1540" s="6">
        <f>IF(OR(B1540&amp;""="",C1540&amp;""=""),"",IF(COUNTIFS('الطلاب'!$A$6:$A$505,B1540&amp;"",'الطلاب'!$D$6:$D$505,C1540&amp;"")=0,"الطالب غير مسجل في المجموعة",""))</f>
        <v/>
      </c>
    </row>
    <row r="1541">
      <c r="A1541" s="13" t="n"/>
      <c r="B1541" s="5" t="n"/>
      <c r="C1541" s="5" t="n"/>
      <c r="D1541" s="23" t="n"/>
      <c r="E1541" s="18" t="n"/>
      <c r="F1541" s="5" t="n"/>
      <c r="G1541" s="5" t="n"/>
      <c r="H1541" s="6">
        <f>IF(B1541&amp;""="","",IFERROR(INDEX('الطلاب'!$B$6:$B$505,MATCH(B1541&amp;"",'الطلاب'!$A$6:$A$505,0))&amp;"","كود غير موجود"))</f>
        <v/>
      </c>
      <c r="I1541" s="6">
        <f>IF(OR(B1541&amp;""="",C1541&amp;""=""),"",IF(COUNTIFS('الطلاب'!$A$6:$A$505,B1541&amp;"",'الطلاب'!$D$6:$D$505,C1541&amp;"")=0,"الطالب غير مسجل في المجموعة",""))</f>
        <v/>
      </c>
    </row>
    <row r="1542">
      <c r="A1542" s="13" t="n"/>
      <c r="B1542" s="5" t="n"/>
      <c r="C1542" s="5" t="n"/>
      <c r="D1542" s="23" t="n"/>
      <c r="E1542" s="18" t="n"/>
      <c r="F1542" s="5" t="n"/>
      <c r="G1542" s="5" t="n"/>
      <c r="H1542" s="6">
        <f>IF(B1542&amp;""="","",IFERROR(INDEX('الطلاب'!$B$6:$B$505,MATCH(B1542&amp;"",'الطلاب'!$A$6:$A$505,0))&amp;"","كود غير موجود"))</f>
        <v/>
      </c>
      <c r="I1542" s="6">
        <f>IF(OR(B1542&amp;""="",C1542&amp;""=""),"",IF(COUNTIFS('الطلاب'!$A$6:$A$505,B1542&amp;"",'الطلاب'!$D$6:$D$505,C1542&amp;"")=0,"الطالب غير مسجل في المجموعة",""))</f>
        <v/>
      </c>
    </row>
    <row r="1543">
      <c r="A1543" s="13" t="n"/>
      <c r="B1543" s="5" t="n"/>
      <c r="C1543" s="5" t="n"/>
      <c r="D1543" s="23" t="n"/>
      <c r="E1543" s="18" t="n"/>
      <c r="F1543" s="5" t="n"/>
      <c r="G1543" s="5" t="n"/>
      <c r="H1543" s="6">
        <f>IF(B1543&amp;""="","",IFERROR(INDEX('الطلاب'!$B$6:$B$505,MATCH(B1543&amp;"",'الطلاب'!$A$6:$A$505,0))&amp;"","كود غير موجود"))</f>
        <v/>
      </c>
      <c r="I1543" s="6">
        <f>IF(OR(B1543&amp;""="",C1543&amp;""=""),"",IF(COUNTIFS('الطلاب'!$A$6:$A$505,B1543&amp;"",'الطلاب'!$D$6:$D$505,C1543&amp;"")=0,"الطالب غير مسجل في المجموعة",""))</f>
        <v/>
      </c>
    </row>
    <row r="1544">
      <c r="A1544" s="13" t="n"/>
      <c r="B1544" s="5" t="n"/>
      <c r="C1544" s="5" t="n"/>
      <c r="D1544" s="23" t="n"/>
      <c r="E1544" s="18" t="n"/>
      <c r="F1544" s="5" t="n"/>
      <c r="G1544" s="5" t="n"/>
      <c r="H1544" s="6">
        <f>IF(B1544&amp;""="","",IFERROR(INDEX('الطلاب'!$B$6:$B$505,MATCH(B1544&amp;"",'الطلاب'!$A$6:$A$505,0))&amp;"","كود غير موجود"))</f>
        <v/>
      </c>
      <c r="I1544" s="6">
        <f>IF(OR(B1544&amp;""="",C1544&amp;""=""),"",IF(COUNTIFS('الطلاب'!$A$6:$A$505,B1544&amp;"",'الطلاب'!$D$6:$D$505,C1544&amp;"")=0,"الطالب غير مسجل في المجموعة",""))</f>
        <v/>
      </c>
    </row>
    <row r="1545">
      <c r="A1545" s="13" t="n"/>
      <c r="B1545" s="5" t="n"/>
      <c r="C1545" s="5" t="n"/>
      <c r="D1545" s="23" t="n"/>
      <c r="E1545" s="18" t="n"/>
      <c r="F1545" s="5" t="n"/>
      <c r="G1545" s="5" t="n"/>
      <c r="H1545" s="6">
        <f>IF(B1545&amp;""="","",IFERROR(INDEX('الطلاب'!$B$6:$B$505,MATCH(B1545&amp;"",'الطلاب'!$A$6:$A$505,0))&amp;"","كود غير موجود"))</f>
        <v/>
      </c>
      <c r="I1545" s="6">
        <f>IF(OR(B1545&amp;""="",C1545&amp;""=""),"",IF(COUNTIFS('الطلاب'!$A$6:$A$505,B1545&amp;"",'الطلاب'!$D$6:$D$505,C1545&amp;"")=0,"الطالب غير مسجل في المجموعة",""))</f>
        <v/>
      </c>
    </row>
    <row r="1546">
      <c r="A1546" s="13" t="n"/>
      <c r="B1546" s="5" t="n"/>
      <c r="C1546" s="5" t="n"/>
      <c r="D1546" s="23" t="n"/>
      <c r="E1546" s="18" t="n"/>
      <c r="F1546" s="5" t="n"/>
      <c r="G1546" s="5" t="n"/>
      <c r="H1546" s="6">
        <f>IF(B1546&amp;""="","",IFERROR(INDEX('الطلاب'!$B$6:$B$505,MATCH(B1546&amp;"",'الطلاب'!$A$6:$A$505,0))&amp;"","كود غير موجود"))</f>
        <v/>
      </c>
      <c r="I1546" s="6">
        <f>IF(OR(B1546&amp;""="",C1546&amp;""=""),"",IF(COUNTIFS('الطلاب'!$A$6:$A$505,B1546&amp;"",'الطلاب'!$D$6:$D$505,C1546&amp;"")=0,"الطالب غير مسجل في المجموعة",""))</f>
        <v/>
      </c>
    </row>
    <row r="1547">
      <c r="A1547" s="13" t="n"/>
      <c r="B1547" s="5" t="n"/>
      <c r="C1547" s="5" t="n"/>
      <c r="D1547" s="23" t="n"/>
      <c r="E1547" s="18" t="n"/>
      <c r="F1547" s="5" t="n"/>
      <c r="G1547" s="5" t="n"/>
      <c r="H1547" s="6">
        <f>IF(B1547&amp;""="","",IFERROR(INDEX('الطلاب'!$B$6:$B$505,MATCH(B1547&amp;"",'الطلاب'!$A$6:$A$505,0))&amp;"","كود غير موجود"))</f>
        <v/>
      </c>
      <c r="I1547" s="6">
        <f>IF(OR(B1547&amp;""="",C1547&amp;""=""),"",IF(COUNTIFS('الطلاب'!$A$6:$A$505,B1547&amp;"",'الطلاب'!$D$6:$D$505,C1547&amp;"")=0,"الطالب غير مسجل في المجموعة",""))</f>
        <v/>
      </c>
    </row>
    <row r="1548">
      <c r="A1548" s="13" t="n"/>
      <c r="B1548" s="5" t="n"/>
      <c r="C1548" s="5" t="n"/>
      <c r="D1548" s="23" t="n"/>
      <c r="E1548" s="18" t="n"/>
      <c r="F1548" s="5" t="n"/>
      <c r="G1548" s="5" t="n"/>
      <c r="H1548" s="6">
        <f>IF(B1548&amp;""="","",IFERROR(INDEX('الطلاب'!$B$6:$B$505,MATCH(B1548&amp;"",'الطلاب'!$A$6:$A$505,0))&amp;"","كود غير موجود"))</f>
        <v/>
      </c>
      <c r="I1548" s="6">
        <f>IF(OR(B1548&amp;""="",C1548&amp;""=""),"",IF(COUNTIFS('الطلاب'!$A$6:$A$505,B1548&amp;"",'الطلاب'!$D$6:$D$505,C1548&amp;"")=0,"الطالب غير مسجل في المجموعة",""))</f>
        <v/>
      </c>
    </row>
    <row r="1549">
      <c r="A1549" s="13" t="n"/>
      <c r="B1549" s="5" t="n"/>
      <c r="C1549" s="5" t="n"/>
      <c r="D1549" s="23" t="n"/>
      <c r="E1549" s="18" t="n"/>
      <c r="F1549" s="5" t="n"/>
      <c r="G1549" s="5" t="n"/>
      <c r="H1549" s="6">
        <f>IF(B1549&amp;""="","",IFERROR(INDEX('الطلاب'!$B$6:$B$505,MATCH(B1549&amp;"",'الطلاب'!$A$6:$A$505,0))&amp;"","كود غير موجود"))</f>
        <v/>
      </c>
      <c r="I1549" s="6">
        <f>IF(OR(B1549&amp;""="",C1549&amp;""=""),"",IF(COUNTIFS('الطلاب'!$A$6:$A$505,B1549&amp;"",'الطلاب'!$D$6:$D$505,C1549&amp;"")=0,"الطالب غير مسجل في المجموعة",""))</f>
        <v/>
      </c>
    </row>
    <row r="1550">
      <c r="A1550" s="13" t="n"/>
      <c r="B1550" s="5" t="n"/>
      <c r="C1550" s="5" t="n"/>
      <c r="D1550" s="23" t="n"/>
      <c r="E1550" s="18" t="n"/>
      <c r="F1550" s="5" t="n"/>
      <c r="G1550" s="5" t="n"/>
      <c r="H1550" s="6">
        <f>IF(B1550&amp;""="","",IFERROR(INDEX('الطلاب'!$B$6:$B$505,MATCH(B1550&amp;"",'الطلاب'!$A$6:$A$505,0))&amp;"","كود غير موجود"))</f>
        <v/>
      </c>
      <c r="I1550" s="6">
        <f>IF(OR(B1550&amp;""="",C1550&amp;""=""),"",IF(COUNTIFS('الطلاب'!$A$6:$A$505,B1550&amp;"",'الطلاب'!$D$6:$D$505,C1550&amp;"")=0,"الطالب غير مسجل في المجموعة",""))</f>
        <v/>
      </c>
    </row>
    <row r="1551">
      <c r="A1551" s="13" t="n"/>
      <c r="B1551" s="5" t="n"/>
      <c r="C1551" s="5" t="n"/>
      <c r="D1551" s="23" t="n"/>
      <c r="E1551" s="18" t="n"/>
      <c r="F1551" s="5" t="n"/>
      <c r="G1551" s="5" t="n"/>
      <c r="H1551" s="6">
        <f>IF(B1551&amp;""="","",IFERROR(INDEX('الطلاب'!$B$6:$B$505,MATCH(B1551&amp;"",'الطلاب'!$A$6:$A$505,0))&amp;"","كود غير موجود"))</f>
        <v/>
      </c>
      <c r="I1551" s="6">
        <f>IF(OR(B1551&amp;""="",C1551&amp;""=""),"",IF(COUNTIFS('الطلاب'!$A$6:$A$505,B1551&amp;"",'الطلاب'!$D$6:$D$505,C1551&amp;"")=0,"الطالب غير مسجل في المجموعة",""))</f>
        <v/>
      </c>
    </row>
    <row r="1552">
      <c r="A1552" s="13" t="n"/>
      <c r="B1552" s="5" t="n"/>
      <c r="C1552" s="5" t="n"/>
      <c r="D1552" s="23" t="n"/>
      <c r="E1552" s="18" t="n"/>
      <c r="F1552" s="5" t="n"/>
      <c r="G1552" s="5" t="n"/>
      <c r="H1552" s="6">
        <f>IF(B1552&amp;""="","",IFERROR(INDEX('الطلاب'!$B$6:$B$505,MATCH(B1552&amp;"",'الطلاب'!$A$6:$A$505,0))&amp;"","كود غير موجود"))</f>
        <v/>
      </c>
      <c r="I1552" s="6">
        <f>IF(OR(B1552&amp;""="",C1552&amp;""=""),"",IF(COUNTIFS('الطلاب'!$A$6:$A$505,B1552&amp;"",'الطلاب'!$D$6:$D$505,C1552&amp;"")=0,"الطالب غير مسجل في المجموعة",""))</f>
        <v/>
      </c>
    </row>
    <row r="1553">
      <c r="A1553" s="13" t="n"/>
      <c r="B1553" s="5" t="n"/>
      <c r="C1553" s="5" t="n"/>
      <c r="D1553" s="23" t="n"/>
      <c r="E1553" s="18" t="n"/>
      <c r="F1553" s="5" t="n"/>
      <c r="G1553" s="5" t="n"/>
      <c r="H1553" s="6">
        <f>IF(B1553&amp;""="","",IFERROR(INDEX('الطلاب'!$B$6:$B$505,MATCH(B1553&amp;"",'الطلاب'!$A$6:$A$505,0))&amp;"","كود غير موجود"))</f>
        <v/>
      </c>
      <c r="I1553" s="6">
        <f>IF(OR(B1553&amp;""="",C1553&amp;""=""),"",IF(COUNTIFS('الطلاب'!$A$6:$A$505,B1553&amp;"",'الطلاب'!$D$6:$D$505,C1553&amp;"")=0,"الطالب غير مسجل في المجموعة",""))</f>
        <v/>
      </c>
    </row>
    <row r="1554">
      <c r="A1554" s="13" t="n"/>
      <c r="B1554" s="5" t="n"/>
      <c r="C1554" s="5" t="n"/>
      <c r="D1554" s="23" t="n"/>
      <c r="E1554" s="18" t="n"/>
      <c r="F1554" s="5" t="n"/>
      <c r="G1554" s="5" t="n"/>
      <c r="H1554" s="6">
        <f>IF(B1554&amp;""="","",IFERROR(INDEX('الطلاب'!$B$6:$B$505,MATCH(B1554&amp;"",'الطلاب'!$A$6:$A$505,0))&amp;"","كود غير موجود"))</f>
        <v/>
      </c>
      <c r="I1554" s="6">
        <f>IF(OR(B1554&amp;""="",C1554&amp;""=""),"",IF(COUNTIFS('الطلاب'!$A$6:$A$505,B1554&amp;"",'الطلاب'!$D$6:$D$505,C1554&amp;"")=0,"الطالب غير مسجل في المجموعة",""))</f>
        <v/>
      </c>
    </row>
    <row r="1555">
      <c r="A1555" s="13" t="n"/>
      <c r="B1555" s="5" t="n"/>
      <c r="C1555" s="5" t="n"/>
      <c r="D1555" s="23" t="n"/>
      <c r="E1555" s="18" t="n"/>
      <c r="F1555" s="5" t="n"/>
      <c r="G1555" s="5" t="n"/>
      <c r="H1555" s="6">
        <f>IF(B1555&amp;""="","",IFERROR(INDEX('الطلاب'!$B$6:$B$505,MATCH(B1555&amp;"",'الطلاب'!$A$6:$A$505,0))&amp;"","كود غير موجود"))</f>
        <v/>
      </c>
      <c r="I1555" s="6">
        <f>IF(OR(B1555&amp;""="",C1555&amp;""=""),"",IF(COUNTIFS('الطلاب'!$A$6:$A$505,B1555&amp;"",'الطلاب'!$D$6:$D$505,C1555&amp;"")=0,"الطالب غير مسجل في المجموعة",""))</f>
        <v/>
      </c>
    </row>
    <row r="1556">
      <c r="A1556" s="13" t="n"/>
      <c r="B1556" s="5" t="n"/>
      <c r="C1556" s="5" t="n"/>
      <c r="D1556" s="23" t="n"/>
      <c r="E1556" s="18" t="n"/>
      <c r="F1556" s="5" t="n"/>
      <c r="G1556" s="5" t="n"/>
      <c r="H1556" s="6">
        <f>IF(B1556&amp;""="","",IFERROR(INDEX('الطلاب'!$B$6:$B$505,MATCH(B1556&amp;"",'الطلاب'!$A$6:$A$505,0))&amp;"","كود غير موجود"))</f>
        <v/>
      </c>
      <c r="I1556" s="6">
        <f>IF(OR(B1556&amp;""="",C1556&amp;""=""),"",IF(COUNTIFS('الطلاب'!$A$6:$A$505,B1556&amp;"",'الطلاب'!$D$6:$D$505,C1556&amp;"")=0,"الطالب غير مسجل في المجموعة",""))</f>
        <v/>
      </c>
    </row>
    <row r="1557">
      <c r="A1557" s="13" t="n"/>
      <c r="B1557" s="5" t="n"/>
      <c r="C1557" s="5" t="n"/>
      <c r="D1557" s="23" t="n"/>
      <c r="E1557" s="18" t="n"/>
      <c r="F1557" s="5" t="n"/>
      <c r="G1557" s="5" t="n"/>
      <c r="H1557" s="6">
        <f>IF(B1557&amp;""="","",IFERROR(INDEX('الطلاب'!$B$6:$B$505,MATCH(B1557&amp;"",'الطلاب'!$A$6:$A$505,0))&amp;"","كود غير موجود"))</f>
        <v/>
      </c>
      <c r="I1557" s="6">
        <f>IF(OR(B1557&amp;""="",C1557&amp;""=""),"",IF(COUNTIFS('الطلاب'!$A$6:$A$505,B1557&amp;"",'الطلاب'!$D$6:$D$505,C1557&amp;"")=0,"الطالب غير مسجل في المجموعة",""))</f>
        <v/>
      </c>
    </row>
    <row r="1558">
      <c r="A1558" s="13" t="n"/>
      <c r="B1558" s="5" t="n"/>
      <c r="C1558" s="5" t="n"/>
      <c r="D1558" s="23" t="n"/>
      <c r="E1558" s="18" t="n"/>
      <c r="F1558" s="5" t="n"/>
      <c r="G1558" s="5" t="n"/>
      <c r="H1558" s="6">
        <f>IF(B1558&amp;""="","",IFERROR(INDEX('الطلاب'!$B$6:$B$505,MATCH(B1558&amp;"",'الطلاب'!$A$6:$A$505,0))&amp;"","كود غير موجود"))</f>
        <v/>
      </c>
      <c r="I1558" s="6">
        <f>IF(OR(B1558&amp;""="",C1558&amp;""=""),"",IF(COUNTIFS('الطلاب'!$A$6:$A$505,B1558&amp;"",'الطلاب'!$D$6:$D$505,C1558&amp;"")=0,"الطالب غير مسجل في المجموعة",""))</f>
        <v/>
      </c>
    </row>
    <row r="1559">
      <c r="A1559" s="13" t="n"/>
      <c r="B1559" s="5" t="n"/>
      <c r="C1559" s="5" t="n"/>
      <c r="D1559" s="23" t="n"/>
      <c r="E1559" s="18" t="n"/>
      <c r="F1559" s="5" t="n"/>
      <c r="G1559" s="5" t="n"/>
      <c r="H1559" s="6">
        <f>IF(B1559&amp;""="","",IFERROR(INDEX('الطلاب'!$B$6:$B$505,MATCH(B1559&amp;"",'الطلاب'!$A$6:$A$505,0))&amp;"","كود غير موجود"))</f>
        <v/>
      </c>
      <c r="I1559" s="6">
        <f>IF(OR(B1559&amp;""="",C1559&amp;""=""),"",IF(COUNTIFS('الطلاب'!$A$6:$A$505,B1559&amp;"",'الطلاب'!$D$6:$D$505,C1559&amp;"")=0,"الطالب غير مسجل في المجموعة",""))</f>
        <v/>
      </c>
    </row>
    <row r="1560">
      <c r="A1560" s="13" t="n"/>
      <c r="B1560" s="5" t="n"/>
      <c r="C1560" s="5" t="n"/>
      <c r="D1560" s="23" t="n"/>
      <c r="E1560" s="18" t="n"/>
      <c r="F1560" s="5" t="n"/>
      <c r="G1560" s="5" t="n"/>
      <c r="H1560" s="6">
        <f>IF(B1560&amp;""="","",IFERROR(INDEX('الطلاب'!$B$6:$B$505,MATCH(B1560&amp;"",'الطلاب'!$A$6:$A$505,0))&amp;"","كود غير موجود"))</f>
        <v/>
      </c>
      <c r="I1560" s="6">
        <f>IF(OR(B1560&amp;""="",C1560&amp;""=""),"",IF(COUNTIFS('الطلاب'!$A$6:$A$505,B1560&amp;"",'الطلاب'!$D$6:$D$505,C1560&amp;"")=0,"الطالب غير مسجل في المجموعة",""))</f>
        <v/>
      </c>
    </row>
    <row r="1561">
      <c r="A1561" s="13" t="n"/>
      <c r="B1561" s="5" t="n"/>
      <c r="C1561" s="5" t="n"/>
      <c r="D1561" s="23" t="n"/>
      <c r="E1561" s="18" t="n"/>
      <c r="F1561" s="5" t="n"/>
      <c r="G1561" s="5" t="n"/>
      <c r="H1561" s="6">
        <f>IF(B1561&amp;""="","",IFERROR(INDEX('الطلاب'!$B$6:$B$505,MATCH(B1561&amp;"",'الطلاب'!$A$6:$A$505,0))&amp;"","كود غير موجود"))</f>
        <v/>
      </c>
      <c r="I1561" s="6">
        <f>IF(OR(B1561&amp;""="",C1561&amp;""=""),"",IF(COUNTIFS('الطلاب'!$A$6:$A$505,B1561&amp;"",'الطلاب'!$D$6:$D$505,C1561&amp;"")=0,"الطالب غير مسجل في المجموعة",""))</f>
        <v/>
      </c>
    </row>
    <row r="1562">
      <c r="A1562" s="13" t="n"/>
      <c r="B1562" s="5" t="n"/>
      <c r="C1562" s="5" t="n"/>
      <c r="D1562" s="23" t="n"/>
      <c r="E1562" s="18" t="n"/>
      <c r="F1562" s="5" t="n"/>
      <c r="G1562" s="5" t="n"/>
      <c r="H1562" s="6">
        <f>IF(B1562&amp;""="","",IFERROR(INDEX('الطلاب'!$B$6:$B$505,MATCH(B1562&amp;"",'الطلاب'!$A$6:$A$505,0))&amp;"","كود غير موجود"))</f>
        <v/>
      </c>
      <c r="I1562" s="6">
        <f>IF(OR(B1562&amp;""="",C1562&amp;""=""),"",IF(COUNTIFS('الطلاب'!$A$6:$A$505,B1562&amp;"",'الطلاب'!$D$6:$D$505,C1562&amp;"")=0,"الطالب غير مسجل في المجموعة",""))</f>
        <v/>
      </c>
    </row>
    <row r="1563">
      <c r="A1563" s="13" t="n"/>
      <c r="B1563" s="5" t="n"/>
      <c r="C1563" s="5" t="n"/>
      <c r="D1563" s="23" t="n"/>
      <c r="E1563" s="18" t="n"/>
      <c r="F1563" s="5" t="n"/>
      <c r="G1563" s="5" t="n"/>
      <c r="H1563" s="6">
        <f>IF(B1563&amp;""="","",IFERROR(INDEX('الطلاب'!$B$6:$B$505,MATCH(B1563&amp;"",'الطلاب'!$A$6:$A$505,0))&amp;"","كود غير موجود"))</f>
        <v/>
      </c>
      <c r="I1563" s="6">
        <f>IF(OR(B1563&amp;""="",C1563&amp;""=""),"",IF(COUNTIFS('الطلاب'!$A$6:$A$505,B1563&amp;"",'الطلاب'!$D$6:$D$505,C1563&amp;"")=0,"الطالب غير مسجل في المجموعة",""))</f>
        <v/>
      </c>
    </row>
    <row r="1564">
      <c r="A1564" s="13" t="n"/>
      <c r="B1564" s="5" t="n"/>
      <c r="C1564" s="5" t="n"/>
      <c r="D1564" s="23" t="n"/>
      <c r="E1564" s="18" t="n"/>
      <c r="F1564" s="5" t="n"/>
      <c r="G1564" s="5" t="n"/>
      <c r="H1564" s="6">
        <f>IF(B1564&amp;""="","",IFERROR(INDEX('الطلاب'!$B$6:$B$505,MATCH(B1564&amp;"",'الطلاب'!$A$6:$A$505,0))&amp;"","كود غير موجود"))</f>
        <v/>
      </c>
      <c r="I1564" s="6">
        <f>IF(OR(B1564&amp;""="",C1564&amp;""=""),"",IF(COUNTIFS('الطلاب'!$A$6:$A$505,B1564&amp;"",'الطلاب'!$D$6:$D$505,C1564&amp;"")=0,"الطالب غير مسجل في المجموعة",""))</f>
        <v/>
      </c>
    </row>
    <row r="1565">
      <c r="A1565" s="13" t="n"/>
      <c r="B1565" s="5" t="n"/>
      <c r="C1565" s="5" t="n"/>
      <c r="D1565" s="23" t="n"/>
      <c r="E1565" s="18" t="n"/>
      <c r="F1565" s="5" t="n"/>
      <c r="G1565" s="5" t="n"/>
      <c r="H1565" s="6">
        <f>IF(B1565&amp;""="","",IFERROR(INDEX('الطلاب'!$B$6:$B$505,MATCH(B1565&amp;"",'الطلاب'!$A$6:$A$505,0))&amp;"","كود غير موجود"))</f>
        <v/>
      </c>
      <c r="I1565" s="6">
        <f>IF(OR(B1565&amp;""="",C1565&amp;""=""),"",IF(COUNTIFS('الطلاب'!$A$6:$A$505,B1565&amp;"",'الطلاب'!$D$6:$D$505,C1565&amp;"")=0,"الطالب غير مسجل في المجموعة",""))</f>
        <v/>
      </c>
    </row>
    <row r="1566">
      <c r="A1566" s="13" t="n"/>
      <c r="B1566" s="5" t="n"/>
      <c r="C1566" s="5" t="n"/>
      <c r="D1566" s="23" t="n"/>
      <c r="E1566" s="18" t="n"/>
      <c r="F1566" s="5" t="n"/>
      <c r="G1566" s="5" t="n"/>
      <c r="H1566" s="6">
        <f>IF(B1566&amp;""="","",IFERROR(INDEX('الطلاب'!$B$6:$B$505,MATCH(B1566&amp;"",'الطلاب'!$A$6:$A$505,0))&amp;"","كود غير موجود"))</f>
        <v/>
      </c>
      <c r="I1566" s="6">
        <f>IF(OR(B1566&amp;""="",C1566&amp;""=""),"",IF(COUNTIFS('الطلاب'!$A$6:$A$505,B1566&amp;"",'الطلاب'!$D$6:$D$505,C1566&amp;"")=0,"الطالب غير مسجل في المجموعة",""))</f>
        <v/>
      </c>
    </row>
    <row r="1567">
      <c r="A1567" s="13" t="n"/>
      <c r="B1567" s="5" t="n"/>
      <c r="C1567" s="5" t="n"/>
      <c r="D1567" s="23" t="n"/>
      <c r="E1567" s="18" t="n"/>
      <c r="F1567" s="5" t="n"/>
      <c r="G1567" s="5" t="n"/>
      <c r="H1567" s="6">
        <f>IF(B1567&amp;""="","",IFERROR(INDEX('الطلاب'!$B$6:$B$505,MATCH(B1567&amp;"",'الطلاب'!$A$6:$A$505,0))&amp;"","كود غير موجود"))</f>
        <v/>
      </c>
      <c r="I1567" s="6">
        <f>IF(OR(B1567&amp;""="",C1567&amp;""=""),"",IF(COUNTIFS('الطلاب'!$A$6:$A$505,B1567&amp;"",'الطلاب'!$D$6:$D$505,C1567&amp;"")=0,"الطالب غير مسجل في المجموعة",""))</f>
        <v/>
      </c>
    </row>
    <row r="1568">
      <c r="A1568" s="13" t="n"/>
      <c r="B1568" s="5" t="n"/>
      <c r="C1568" s="5" t="n"/>
      <c r="D1568" s="23" t="n"/>
      <c r="E1568" s="18" t="n"/>
      <c r="F1568" s="5" t="n"/>
      <c r="G1568" s="5" t="n"/>
      <c r="H1568" s="6">
        <f>IF(B1568&amp;""="","",IFERROR(INDEX('الطلاب'!$B$6:$B$505,MATCH(B1568&amp;"",'الطلاب'!$A$6:$A$505,0))&amp;"","كود غير موجود"))</f>
        <v/>
      </c>
      <c r="I1568" s="6">
        <f>IF(OR(B1568&amp;""="",C1568&amp;""=""),"",IF(COUNTIFS('الطلاب'!$A$6:$A$505,B1568&amp;"",'الطلاب'!$D$6:$D$505,C1568&amp;"")=0,"الطالب غير مسجل في المجموعة",""))</f>
        <v/>
      </c>
    </row>
    <row r="1569">
      <c r="A1569" s="13" t="n"/>
      <c r="B1569" s="5" t="n"/>
      <c r="C1569" s="5" t="n"/>
      <c r="D1569" s="23" t="n"/>
      <c r="E1569" s="18" t="n"/>
      <c r="F1569" s="5" t="n"/>
      <c r="G1569" s="5" t="n"/>
      <c r="H1569" s="6">
        <f>IF(B1569&amp;""="","",IFERROR(INDEX('الطلاب'!$B$6:$B$505,MATCH(B1569&amp;"",'الطلاب'!$A$6:$A$505,0))&amp;"","كود غير موجود"))</f>
        <v/>
      </c>
      <c r="I1569" s="6">
        <f>IF(OR(B1569&amp;""="",C1569&amp;""=""),"",IF(COUNTIFS('الطلاب'!$A$6:$A$505,B1569&amp;"",'الطلاب'!$D$6:$D$505,C1569&amp;"")=0,"الطالب غير مسجل في المجموعة",""))</f>
        <v/>
      </c>
    </row>
    <row r="1570">
      <c r="A1570" s="13" t="n"/>
      <c r="B1570" s="5" t="n"/>
      <c r="C1570" s="5" t="n"/>
      <c r="D1570" s="23" t="n"/>
      <c r="E1570" s="18" t="n"/>
      <c r="F1570" s="5" t="n"/>
      <c r="G1570" s="5" t="n"/>
      <c r="H1570" s="6">
        <f>IF(B1570&amp;""="","",IFERROR(INDEX('الطلاب'!$B$6:$B$505,MATCH(B1570&amp;"",'الطلاب'!$A$6:$A$505,0))&amp;"","كود غير موجود"))</f>
        <v/>
      </c>
      <c r="I1570" s="6">
        <f>IF(OR(B1570&amp;""="",C1570&amp;""=""),"",IF(COUNTIFS('الطلاب'!$A$6:$A$505,B1570&amp;"",'الطلاب'!$D$6:$D$505,C1570&amp;"")=0,"الطالب غير مسجل في المجموعة",""))</f>
        <v/>
      </c>
    </row>
    <row r="1571">
      <c r="A1571" s="13" t="n"/>
      <c r="B1571" s="5" t="n"/>
      <c r="C1571" s="5" t="n"/>
      <c r="D1571" s="23" t="n"/>
      <c r="E1571" s="18" t="n"/>
      <c r="F1571" s="5" t="n"/>
      <c r="G1571" s="5" t="n"/>
      <c r="H1571" s="6">
        <f>IF(B1571&amp;""="","",IFERROR(INDEX('الطلاب'!$B$6:$B$505,MATCH(B1571&amp;"",'الطلاب'!$A$6:$A$505,0))&amp;"","كود غير موجود"))</f>
        <v/>
      </c>
      <c r="I1571" s="6">
        <f>IF(OR(B1571&amp;""="",C1571&amp;""=""),"",IF(COUNTIFS('الطلاب'!$A$6:$A$505,B1571&amp;"",'الطلاب'!$D$6:$D$505,C1571&amp;"")=0,"الطالب غير مسجل في المجموعة",""))</f>
        <v/>
      </c>
    </row>
    <row r="1572">
      <c r="A1572" s="13" t="n"/>
      <c r="B1572" s="5" t="n"/>
      <c r="C1572" s="5" t="n"/>
      <c r="D1572" s="23" t="n"/>
      <c r="E1572" s="18" t="n"/>
      <c r="F1572" s="5" t="n"/>
      <c r="G1572" s="5" t="n"/>
      <c r="H1572" s="6">
        <f>IF(B1572&amp;""="","",IFERROR(INDEX('الطلاب'!$B$6:$B$505,MATCH(B1572&amp;"",'الطلاب'!$A$6:$A$505,0))&amp;"","كود غير موجود"))</f>
        <v/>
      </c>
      <c r="I1572" s="6">
        <f>IF(OR(B1572&amp;""="",C1572&amp;""=""),"",IF(COUNTIFS('الطلاب'!$A$6:$A$505,B1572&amp;"",'الطلاب'!$D$6:$D$505,C1572&amp;"")=0,"الطالب غير مسجل في المجموعة",""))</f>
        <v/>
      </c>
    </row>
    <row r="1573">
      <c r="A1573" s="13" t="n"/>
      <c r="B1573" s="5" t="n"/>
      <c r="C1573" s="5" t="n"/>
      <c r="D1573" s="23" t="n"/>
      <c r="E1573" s="18" t="n"/>
      <c r="F1573" s="5" t="n"/>
      <c r="G1573" s="5" t="n"/>
      <c r="H1573" s="6">
        <f>IF(B1573&amp;""="","",IFERROR(INDEX('الطلاب'!$B$6:$B$505,MATCH(B1573&amp;"",'الطلاب'!$A$6:$A$505,0))&amp;"","كود غير موجود"))</f>
        <v/>
      </c>
      <c r="I1573" s="6">
        <f>IF(OR(B1573&amp;""="",C1573&amp;""=""),"",IF(COUNTIFS('الطلاب'!$A$6:$A$505,B1573&amp;"",'الطلاب'!$D$6:$D$505,C1573&amp;"")=0,"الطالب غير مسجل في المجموعة",""))</f>
        <v/>
      </c>
    </row>
    <row r="1574">
      <c r="A1574" s="13" t="n"/>
      <c r="B1574" s="5" t="n"/>
      <c r="C1574" s="5" t="n"/>
      <c r="D1574" s="23" t="n"/>
      <c r="E1574" s="18" t="n"/>
      <c r="F1574" s="5" t="n"/>
      <c r="G1574" s="5" t="n"/>
      <c r="H1574" s="6">
        <f>IF(B1574&amp;""="","",IFERROR(INDEX('الطلاب'!$B$6:$B$505,MATCH(B1574&amp;"",'الطلاب'!$A$6:$A$505,0))&amp;"","كود غير موجود"))</f>
        <v/>
      </c>
      <c r="I1574" s="6">
        <f>IF(OR(B1574&amp;""="",C1574&amp;""=""),"",IF(COUNTIFS('الطلاب'!$A$6:$A$505,B1574&amp;"",'الطلاب'!$D$6:$D$505,C1574&amp;"")=0,"الطالب غير مسجل في المجموعة",""))</f>
        <v/>
      </c>
    </row>
    <row r="1575">
      <c r="A1575" s="13" t="n"/>
      <c r="B1575" s="5" t="n"/>
      <c r="C1575" s="5" t="n"/>
      <c r="D1575" s="23" t="n"/>
      <c r="E1575" s="18" t="n"/>
      <c r="F1575" s="5" t="n"/>
      <c r="G1575" s="5" t="n"/>
      <c r="H1575" s="6">
        <f>IF(B1575&amp;""="","",IFERROR(INDEX('الطلاب'!$B$6:$B$505,MATCH(B1575&amp;"",'الطلاب'!$A$6:$A$505,0))&amp;"","كود غير موجود"))</f>
        <v/>
      </c>
      <c r="I1575" s="6">
        <f>IF(OR(B1575&amp;""="",C1575&amp;""=""),"",IF(COUNTIFS('الطلاب'!$A$6:$A$505,B1575&amp;"",'الطلاب'!$D$6:$D$505,C1575&amp;"")=0,"الطالب غير مسجل في المجموعة",""))</f>
        <v/>
      </c>
    </row>
    <row r="1576">
      <c r="A1576" s="13" t="n"/>
      <c r="B1576" s="5" t="n"/>
      <c r="C1576" s="5" t="n"/>
      <c r="D1576" s="23" t="n"/>
      <c r="E1576" s="18" t="n"/>
      <c r="F1576" s="5" t="n"/>
      <c r="G1576" s="5" t="n"/>
      <c r="H1576" s="6">
        <f>IF(B1576&amp;""="","",IFERROR(INDEX('الطلاب'!$B$6:$B$505,MATCH(B1576&amp;"",'الطلاب'!$A$6:$A$505,0))&amp;"","كود غير موجود"))</f>
        <v/>
      </c>
      <c r="I1576" s="6">
        <f>IF(OR(B1576&amp;""="",C1576&amp;""=""),"",IF(COUNTIFS('الطلاب'!$A$6:$A$505,B1576&amp;"",'الطلاب'!$D$6:$D$505,C1576&amp;"")=0,"الطالب غير مسجل في المجموعة",""))</f>
        <v/>
      </c>
    </row>
    <row r="1577">
      <c r="A1577" s="13" t="n"/>
      <c r="B1577" s="5" t="n"/>
      <c r="C1577" s="5" t="n"/>
      <c r="D1577" s="23" t="n"/>
      <c r="E1577" s="18" t="n"/>
      <c r="F1577" s="5" t="n"/>
      <c r="G1577" s="5" t="n"/>
      <c r="H1577" s="6">
        <f>IF(B1577&amp;""="","",IFERROR(INDEX('الطلاب'!$B$6:$B$505,MATCH(B1577&amp;"",'الطلاب'!$A$6:$A$505,0))&amp;"","كود غير موجود"))</f>
        <v/>
      </c>
      <c r="I1577" s="6">
        <f>IF(OR(B1577&amp;""="",C1577&amp;""=""),"",IF(COUNTIFS('الطلاب'!$A$6:$A$505,B1577&amp;"",'الطلاب'!$D$6:$D$505,C1577&amp;"")=0,"الطالب غير مسجل في المجموعة",""))</f>
        <v/>
      </c>
    </row>
    <row r="1578">
      <c r="A1578" s="13" t="n"/>
      <c r="B1578" s="5" t="n"/>
      <c r="C1578" s="5" t="n"/>
      <c r="D1578" s="23" t="n"/>
      <c r="E1578" s="18" t="n"/>
      <c r="F1578" s="5" t="n"/>
      <c r="G1578" s="5" t="n"/>
      <c r="H1578" s="6">
        <f>IF(B1578&amp;""="","",IFERROR(INDEX('الطلاب'!$B$6:$B$505,MATCH(B1578&amp;"",'الطلاب'!$A$6:$A$505,0))&amp;"","كود غير موجود"))</f>
        <v/>
      </c>
      <c r="I1578" s="6">
        <f>IF(OR(B1578&amp;""="",C1578&amp;""=""),"",IF(COUNTIFS('الطلاب'!$A$6:$A$505,B1578&amp;"",'الطلاب'!$D$6:$D$505,C1578&amp;"")=0,"الطالب غير مسجل في المجموعة",""))</f>
        <v/>
      </c>
    </row>
    <row r="1579">
      <c r="A1579" s="13" t="n"/>
      <c r="B1579" s="5" t="n"/>
      <c r="C1579" s="5" t="n"/>
      <c r="D1579" s="23" t="n"/>
      <c r="E1579" s="18" t="n"/>
      <c r="F1579" s="5" t="n"/>
      <c r="G1579" s="5" t="n"/>
      <c r="H1579" s="6">
        <f>IF(B1579&amp;""="","",IFERROR(INDEX('الطلاب'!$B$6:$B$505,MATCH(B1579&amp;"",'الطلاب'!$A$6:$A$505,0))&amp;"","كود غير موجود"))</f>
        <v/>
      </c>
      <c r="I1579" s="6">
        <f>IF(OR(B1579&amp;""="",C1579&amp;""=""),"",IF(COUNTIFS('الطلاب'!$A$6:$A$505,B1579&amp;"",'الطلاب'!$D$6:$D$505,C1579&amp;"")=0,"الطالب غير مسجل في المجموعة",""))</f>
        <v/>
      </c>
    </row>
    <row r="1580">
      <c r="A1580" s="13" t="n"/>
      <c r="B1580" s="5" t="n"/>
      <c r="C1580" s="5" t="n"/>
      <c r="D1580" s="23" t="n"/>
      <c r="E1580" s="18" t="n"/>
      <c r="F1580" s="5" t="n"/>
      <c r="G1580" s="5" t="n"/>
      <c r="H1580" s="6">
        <f>IF(B1580&amp;""="","",IFERROR(INDEX('الطلاب'!$B$6:$B$505,MATCH(B1580&amp;"",'الطلاب'!$A$6:$A$505,0))&amp;"","كود غير موجود"))</f>
        <v/>
      </c>
      <c r="I1580" s="6">
        <f>IF(OR(B1580&amp;""="",C1580&amp;""=""),"",IF(COUNTIFS('الطلاب'!$A$6:$A$505,B1580&amp;"",'الطلاب'!$D$6:$D$505,C1580&amp;"")=0,"الطالب غير مسجل في المجموعة",""))</f>
        <v/>
      </c>
    </row>
    <row r="1581">
      <c r="A1581" s="13" t="n"/>
      <c r="B1581" s="5" t="n"/>
      <c r="C1581" s="5" t="n"/>
      <c r="D1581" s="23" t="n"/>
      <c r="E1581" s="18" t="n"/>
      <c r="F1581" s="5" t="n"/>
      <c r="G1581" s="5" t="n"/>
      <c r="H1581" s="6">
        <f>IF(B1581&amp;""="","",IFERROR(INDEX('الطلاب'!$B$6:$B$505,MATCH(B1581&amp;"",'الطلاب'!$A$6:$A$505,0))&amp;"","كود غير موجود"))</f>
        <v/>
      </c>
      <c r="I1581" s="6">
        <f>IF(OR(B1581&amp;""="",C1581&amp;""=""),"",IF(COUNTIFS('الطلاب'!$A$6:$A$505,B1581&amp;"",'الطلاب'!$D$6:$D$505,C1581&amp;"")=0,"الطالب غير مسجل في المجموعة",""))</f>
        <v/>
      </c>
    </row>
    <row r="1582">
      <c r="A1582" s="13" t="n"/>
      <c r="B1582" s="5" t="n"/>
      <c r="C1582" s="5" t="n"/>
      <c r="D1582" s="23" t="n"/>
      <c r="E1582" s="18" t="n"/>
      <c r="F1582" s="5" t="n"/>
      <c r="G1582" s="5" t="n"/>
      <c r="H1582" s="6">
        <f>IF(B1582&amp;""="","",IFERROR(INDEX('الطلاب'!$B$6:$B$505,MATCH(B1582&amp;"",'الطلاب'!$A$6:$A$505,0))&amp;"","كود غير موجود"))</f>
        <v/>
      </c>
      <c r="I1582" s="6">
        <f>IF(OR(B1582&amp;""="",C1582&amp;""=""),"",IF(COUNTIFS('الطلاب'!$A$6:$A$505,B1582&amp;"",'الطلاب'!$D$6:$D$505,C1582&amp;"")=0,"الطالب غير مسجل في المجموعة",""))</f>
        <v/>
      </c>
    </row>
    <row r="1583">
      <c r="A1583" s="13" t="n"/>
      <c r="B1583" s="5" t="n"/>
      <c r="C1583" s="5" t="n"/>
      <c r="D1583" s="23" t="n"/>
      <c r="E1583" s="18" t="n"/>
      <c r="F1583" s="5" t="n"/>
      <c r="G1583" s="5" t="n"/>
      <c r="H1583" s="6">
        <f>IF(B1583&amp;""="","",IFERROR(INDEX('الطلاب'!$B$6:$B$505,MATCH(B1583&amp;"",'الطلاب'!$A$6:$A$505,0))&amp;"","كود غير موجود"))</f>
        <v/>
      </c>
      <c r="I1583" s="6">
        <f>IF(OR(B1583&amp;""="",C1583&amp;""=""),"",IF(COUNTIFS('الطلاب'!$A$6:$A$505,B1583&amp;"",'الطلاب'!$D$6:$D$505,C1583&amp;"")=0,"الطالب غير مسجل في المجموعة",""))</f>
        <v/>
      </c>
    </row>
    <row r="1584">
      <c r="A1584" s="13" t="n"/>
      <c r="B1584" s="5" t="n"/>
      <c r="C1584" s="5" t="n"/>
      <c r="D1584" s="23" t="n"/>
      <c r="E1584" s="18" t="n"/>
      <c r="F1584" s="5" t="n"/>
      <c r="G1584" s="5" t="n"/>
      <c r="H1584" s="6">
        <f>IF(B1584&amp;""="","",IFERROR(INDEX('الطلاب'!$B$6:$B$505,MATCH(B1584&amp;"",'الطلاب'!$A$6:$A$505,0))&amp;"","كود غير موجود"))</f>
        <v/>
      </c>
      <c r="I1584" s="6">
        <f>IF(OR(B1584&amp;""="",C1584&amp;""=""),"",IF(COUNTIFS('الطلاب'!$A$6:$A$505,B1584&amp;"",'الطلاب'!$D$6:$D$505,C1584&amp;"")=0,"الطالب غير مسجل في المجموعة",""))</f>
        <v/>
      </c>
    </row>
    <row r="1585">
      <c r="A1585" s="13" t="n"/>
      <c r="B1585" s="5" t="n"/>
      <c r="C1585" s="5" t="n"/>
      <c r="D1585" s="23" t="n"/>
      <c r="E1585" s="18" t="n"/>
      <c r="F1585" s="5" t="n"/>
      <c r="G1585" s="5" t="n"/>
      <c r="H1585" s="6">
        <f>IF(B1585&amp;""="","",IFERROR(INDEX('الطلاب'!$B$6:$B$505,MATCH(B1585&amp;"",'الطلاب'!$A$6:$A$505,0))&amp;"","كود غير موجود"))</f>
        <v/>
      </c>
      <c r="I1585" s="6">
        <f>IF(OR(B1585&amp;""="",C1585&amp;""=""),"",IF(COUNTIFS('الطلاب'!$A$6:$A$505,B1585&amp;"",'الطلاب'!$D$6:$D$505,C1585&amp;"")=0,"الطالب غير مسجل في المجموعة",""))</f>
        <v/>
      </c>
    </row>
    <row r="1586">
      <c r="A1586" s="13" t="n"/>
      <c r="B1586" s="5" t="n"/>
      <c r="C1586" s="5" t="n"/>
      <c r="D1586" s="23" t="n"/>
      <c r="E1586" s="18" t="n"/>
      <c r="F1586" s="5" t="n"/>
      <c r="G1586" s="5" t="n"/>
      <c r="H1586" s="6">
        <f>IF(B1586&amp;""="","",IFERROR(INDEX('الطلاب'!$B$6:$B$505,MATCH(B1586&amp;"",'الطلاب'!$A$6:$A$505,0))&amp;"","كود غير موجود"))</f>
        <v/>
      </c>
      <c r="I1586" s="6">
        <f>IF(OR(B1586&amp;""="",C1586&amp;""=""),"",IF(COUNTIFS('الطلاب'!$A$6:$A$505,B1586&amp;"",'الطلاب'!$D$6:$D$505,C1586&amp;"")=0,"الطالب غير مسجل في المجموعة",""))</f>
        <v/>
      </c>
    </row>
    <row r="1587">
      <c r="A1587" s="13" t="n"/>
      <c r="B1587" s="5" t="n"/>
      <c r="C1587" s="5" t="n"/>
      <c r="D1587" s="23" t="n"/>
      <c r="E1587" s="18" t="n"/>
      <c r="F1587" s="5" t="n"/>
      <c r="G1587" s="5" t="n"/>
      <c r="H1587" s="6">
        <f>IF(B1587&amp;""="","",IFERROR(INDEX('الطلاب'!$B$6:$B$505,MATCH(B1587&amp;"",'الطلاب'!$A$6:$A$505,0))&amp;"","كود غير موجود"))</f>
        <v/>
      </c>
      <c r="I1587" s="6">
        <f>IF(OR(B1587&amp;""="",C1587&amp;""=""),"",IF(COUNTIFS('الطلاب'!$A$6:$A$505,B1587&amp;"",'الطلاب'!$D$6:$D$505,C1587&amp;"")=0,"الطالب غير مسجل في المجموعة",""))</f>
        <v/>
      </c>
    </row>
    <row r="1588">
      <c r="A1588" s="13" t="n"/>
      <c r="B1588" s="5" t="n"/>
      <c r="C1588" s="5" t="n"/>
      <c r="D1588" s="23" t="n"/>
      <c r="E1588" s="18" t="n"/>
      <c r="F1588" s="5" t="n"/>
      <c r="G1588" s="5" t="n"/>
      <c r="H1588" s="6">
        <f>IF(B1588&amp;""="","",IFERROR(INDEX('الطلاب'!$B$6:$B$505,MATCH(B1588&amp;"",'الطلاب'!$A$6:$A$505,0))&amp;"","كود غير موجود"))</f>
        <v/>
      </c>
      <c r="I1588" s="6">
        <f>IF(OR(B1588&amp;""="",C1588&amp;""=""),"",IF(COUNTIFS('الطلاب'!$A$6:$A$505,B1588&amp;"",'الطلاب'!$D$6:$D$505,C1588&amp;"")=0,"الطالب غير مسجل في المجموعة",""))</f>
        <v/>
      </c>
    </row>
    <row r="1589">
      <c r="A1589" s="13" t="n"/>
      <c r="B1589" s="5" t="n"/>
      <c r="C1589" s="5" t="n"/>
      <c r="D1589" s="23" t="n"/>
      <c r="E1589" s="18" t="n"/>
      <c r="F1589" s="5" t="n"/>
      <c r="G1589" s="5" t="n"/>
      <c r="H1589" s="6">
        <f>IF(B1589&amp;""="","",IFERROR(INDEX('الطلاب'!$B$6:$B$505,MATCH(B1589&amp;"",'الطلاب'!$A$6:$A$505,0))&amp;"","كود غير موجود"))</f>
        <v/>
      </c>
      <c r="I1589" s="6">
        <f>IF(OR(B1589&amp;""="",C1589&amp;""=""),"",IF(COUNTIFS('الطلاب'!$A$6:$A$505,B1589&amp;"",'الطلاب'!$D$6:$D$505,C1589&amp;"")=0,"الطالب غير مسجل في المجموعة",""))</f>
        <v/>
      </c>
    </row>
    <row r="1590">
      <c r="A1590" s="13" t="n"/>
      <c r="B1590" s="5" t="n"/>
      <c r="C1590" s="5" t="n"/>
      <c r="D1590" s="23" t="n"/>
      <c r="E1590" s="18" t="n"/>
      <c r="F1590" s="5" t="n"/>
      <c r="G1590" s="5" t="n"/>
      <c r="H1590" s="6">
        <f>IF(B1590&amp;""="","",IFERROR(INDEX('الطلاب'!$B$6:$B$505,MATCH(B1590&amp;"",'الطلاب'!$A$6:$A$505,0))&amp;"","كود غير موجود"))</f>
        <v/>
      </c>
      <c r="I1590" s="6">
        <f>IF(OR(B1590&amp;""="",C1590&amp;""=""),"",IF(COUNTIFS('الطلاب'!$A$6:$A$505,B1590&amp;"",'الطلاب'!$D$6:$D$505,C1590&amp;"")=0,"الطالب غير مسجل في المجموعة",""))</f>
        <v/>
      </c>
    </row>
    <row r="1591">
      <c r="A1591" s="13" t="n"/>
      <c r="B1591" s="5" t="n"/>
      <c r="C1591" s="5" t="n"/>
      <c r="D1591" s="23" t="n"/>
      <c r="E1591" s="18" t="n"/>
      <c r="F1591" s="5" t="n"/>
      <c r="G1591" s="5" t="n"/>
      <c r="H1591" s="6">
        <f>IF(B1591&amp;""="","",IFERROR(INDEX('الطلاب'!$B$6:$B$505,MATCH(B1591&amp;"",'الطلاب'!$A$6:$A$505,0))&amp;"","كود غير موجود"))</f>
        <v/>
      </c>
      <c r="I1591" s="6">
        <f>IF(OR(B1591&amp;""="",C1591&amp;""=""),"",IF(COUNTIFS('الطلاب'!$A$6:$A$505,B1591&amp;"",'الطلاب'!$D$6:$D$505,C1591&amp;"")=0,"الطالب غير مسجل في المجموعة",""))</f>
        <v/>
      </c>
    </row>
    <row r="1592">
      <c r="A1592" s="13" t="n"/>
      <c r="B1592" s="5" t="n"/>
      <c r="C1592" s="5" t="n"/>
      <c r="D1592" s="23" t="n"/>
      <c r="E1592" s="18" t="n"/>
      <c r="F1592" s="5" t="n"/>
      <c r="G1592" s="5" t="n"/>
      <c r="H1592" s="6">
        <f>IF(B1592&amp;""="","",IFERROR(INDEX('الطلاب'!$B$6:$B$505,MATCH(B1592&amp;"",'الطلاب'!$A$6:$A$505,0))&amp;"","كود غير موجود"))</f>
        <v/>
      </c>
      <c r="I1592" s="6">
        <f>IF(OR(B1592&amp;""="",C1592&amp;""=""),"",IF(COUNTIFS('الطلاب'!$A$6:$A$505,B1592&amp;"",'الطلاب'!$D$6:$D$505,C1592&amp;"")=0,"الطالب غير مسجل في المجموعة",""))</f>
        <v/>
      </c>
    </row>
    <row r="1593">
      <c r="A1593" s="13" t="n"/>
      <c r="B1593" s="5" t="n"/>
      <c r="C1593" s="5" t="n"/>
      <c r="D1593" s="23" t="n"/>
      <c r="E1593" s="18" t="n"/>
      <c r="F1593" s="5" t="n"/>
      <c r="G1593" s="5" t="n"/>
      <c r="H1593" s="6">
        <f>IF(B1593&amp;""="","",IFERROR(INDEX('الطلاب'!$B$6:$B$505,MATCH(B1593&amp;"",'الطلاب'!$A$6:$A$505,0))&amp;"","كود غير موجود"))</f>
        <v/>
      </c>
      <c r="I1593" s="6">
        <f>IF(OR(B1593&amp;""="",C1593&amp;""=""),"",IF(COUNTIFS('الطلاب'!$A$6:$A$505,B1593&amp;"",'الطلاب'!$D$6:$D$505,C1593&amp;"")=0,"الطالب غير مسجل في المجموعة",""))</f>
        <v/>
      </c>
    </row>
    <row r="1594">
      <c r="A1594" s="13" t="n"/>
      <c r="B1594" s="5" t="n"/>
      <c r="C1594" s="5" t="n"/>
      <c r="D1594" s="23" t="n"/>
      <c r="E1594" s="18" t="n"/>
      <c r="F1594" s="5" t="n"/>
      <c r="G1594" s="5" t="n"/>
      <c r="H1594" s="6">
        <f>IF(B1594&amp;""="","",IFERROR(INDEX('الطلاب'!$B$6:$B$505,MATCH(B1594&amp;"",'الطلاب'!$A$6:$A$505,0))&amp;"","كود غير موجود"))</f>
        <v/>
      </c>
      <c r="I1594" s="6">
        <f>IF(OR(B1594&amp;""="",C1594&amp;""=""),"",IF(COUNTIFS('الطلاب'!$A$6:$A$505,B1594&amp;"",'الطلاب'!$D$6:$D$505,C1594&amp;"")=0,"الطالب غير مسجل في المجموعة",""))</f>
        <v/>
      </c>
    </row>
    <row r="1595">
      <c r="A1595" s="13" t="n"/>
      <c r="B1595" s="5" t="n"/>
      <c r="C1595" s="5" t="n"/>
      <c r="D1595" s="23" t="n"/>
      <c r="E1595" s="18" t="n"/>
      <c r="F1595" s="5" t="n"/>
      <c r="G1595" s="5" t="n"/>
      <c r="H1595" s="6">
        <f>IF(B1595&amp;""="","",IFERROR(INDEX('الطلاب'!$B$6:$B$505,MATCH(B1595&amp;"",'الطلاب'!$A$6:$A$505,0))&amp;"","كود غير موجود"))</f>
        <v/>
      </c>
      <c r="I1595" s="6">
        <f>IF(OR(B1595&amp;""="",C1595&amp;""=""),"",IF(COUNTIFS('الطلاب'!$A$6:$A$505,B1595&amp;"",'الطلاب'!$D$6:$D$505,C1595&amp;"")=0,"الطالب غير مسجل في المجموعة",""))</f>
        <v/>
      </c>
    </row>
    <row r="1596">
      <c r="A1596" s="13" t="n"/>
      <c r="B1596" s="5" t="n"/>
      <c r="C1596" s="5" t="n"/>
      <c r="D1596" s="23" t="n"/>
      <c r="E1596" s="18" t="n"/>
      <c r="F1596" s="5" t="n"/>
      <c r="G1596" s="5" t="n"/>
      <c r="H1596" s="6">
        <f>IF(B1596&amp;""="","",IFERROR(INDEX('الطلاب'!$B$6:$B$505,MATCH(B1596&amp;"",'الطلاب'!$A$6:$A$505,0))&amp;"","كود غير موجود"))</f>
        <v/>
      </c>
      <c r="I1596" s="6">
        <f>IF(OR(B1596&amp;""="",C1596&amp;""=""),"",IF(COUNTIFS('الطلاب'!$A$6:$A$505,B1596&amp;"",'الطلاب'!$D$6:$D$505,C1596&amp;"")=0,"الطالب غير مسجل في المجموعة",""))</f>
        <v/>
      </c>
    </row>
    <row r="1597">
      <c r="A1597" s="13" t="n"/>
      <c r="B1597" s="5" t="n"/>
      <c r="C1597" s="5" t="n"/>
      <c r="D1597" s="23" t="n"/>
      <c r="E1597" s="18" t="n"/>
      <c r="F1597" s="5" t="n"/>
      <c r="G1597" s="5" t="n"/>
      <c r="H1597" s="6">
        <f>IF(B1597&amp;""="","",IFERROR(INDEX('الطلاب'!$B$6:$B$505,MATCH(B1597&amp;"",'الطلاب'!$A$6:$A$505,0))&amp;"","كود غير موجود"))</f>
        <v/>
      </c>
      <c r="I1597" s="6">
        <f>IF(OR(B1597&amp;""="",C1597&amp;""=""),"",IF(COUNTIFS('الطلاب'!$A$6:$A$505,B1597&amp;"",'الطلاب'!$D$6:$D$505,C1597&amp;"")=0,"الطالب غير مسجل في المجموعة",""))</f>
        <v/>
      </c>
    </row>
    <row r="1598">
      <c r="A1598" s="13" t="n"/>
      <c r="B1598" s="5" t="n"/>
      <c r="C1598" s="5" t="n"/>
      <c r="D1598" s="23" t="n"/>
      <c r="E1598" s="18" t="n"/>
      <c r="F1598" s="5" t="n"/>
      <c r="G1598" s="5" t="n"/>
      <c r="H1598" s="6">
        <f>IF(B1598&amp;""="","",IFERROR(INDEX('الطلاب'!$B$6:$B$505,MATCH(B1598&amp;"",'الطلاب'!$A$6:$A$505,0))&amp;"","كود غير موجود"))</f>
        <v/>
      </c>
      <c r="I1598" s="6">
        <f>IF(OR(B1598&amp;""="",C1598&amp;""=""),"",IF(COUNTIFS('الطلاب'!$A$6:$A$505,B1598&amp;"",'الطلاب'!$D$6:$D$505,C1598&amp;"")=0,"الطالب غير مسجل في المجموعة",""))</f>
        <v/>
      </c>
    </row>
    <row r="1599">
      <c r="A1599" s="13" t="n"/>
      <c r="B1599" s="5" t="n"/>
      <c r="C1599" s="5" t="n"/>
      <c r="D1599" s="23" t="n"/>
      <c r="E1599" s="18" t="n"/>
      <c r="F1599" s="5" t="n"/>
      <c r="G1599" s="5" t="n"/>
      <c r="H1599" s="6">
        <f>IF(B1599&amp;""="","",IFERROR(INDEX('الطلاب'!$B$6:$B$505,MATCH(B1599&amp;"",'الطلاب'!$A$6:$A$505,0))&amp;"","كود غير موجود"))</f>
        <v/>
      </c>
      <c r="I1599" s="6">
        <f>IF(OR(B1599&amp;""="",C1599&amp;""=""),"",IF(COUNTIFS('الطلاب'!$A$6:$A$505,B1599&amp;"",'الطلاب'!$D$6:$D$505,C1599&amp;"")=0,"الطالب غير مسجل في المجموعة",""))</f>
        <v/>
      </c>
    </row>
    <row r="1600">
      <c r="A1600" s="13" t="n"/>
      <c r="B1600" s="5" t="n"/>
      <c r="C1600" s="5" t="n"/>
      <c r="D1600" s="23" t="n"/>
      <c r="E1600" s="18" t="n"/>
      <c r="F1600" s="5" t="n"/>
      <c r="G1600" s="5" t="n"/>
      <c r="H1600" s="6">
        <f>IF(B1600&amp;""="","",IFERROR(INDEX('الطلاب'!$B$6:$B$505,MATCH(B1600&amp;"",'الطلاب'!$A$6:$A$505,0))&amp;"","كود غير موجود"))</f>
        <v/>
      </c>
      <c r="I1600" s="6">
        <f>IF(OR(B1600&amp;""="",C1600&amp;""=""),"",IF(COUNTIFS('الطلاب'!$A$6:$A$505,B1600&amp;"",'الطلاب'!$D$6:$D$505,C1600&amp;"")=0,"الطالب غير مسجل في المجموعة",""))</f>
        <v/>
      </c>
    </row>
    <row r="1601">
      <c r="A1601" s="13" t="n"/>
      <c r="B1601" s="5" t="n"/>
      <c r="C1601" s="5" t="n"/>
      <c r="D1601" s="23" t="n"/>
      <c r="E1601" s="18" t="n"/>
      <c r="F1601" s="5" t="n"/>
      <c r="G1601" s="5" t="n"/>
      <c r="H1601" s="6">
        <f>IF(B1601&amp;""="","",IFERROR(INDEX('الطلاب'!$B$6:$B$505,MATCH(B1601&amp;"",'الطلاب'!$A$6:$A$505,0))&amp;"","كود غير موجود"))</f>
        <v/>
      </c>
      <c r="I1601" s="6">
        <f>IF(OR(B1601&amp;""="",C1601&amp;""=""),"",IF(COUNTIFS('الطلاب'!$A$6:$A$505,B1601&amp;"",'الطلاب'!$D$6:$D$505,C1601&amp;"")=0,"الطالب غير مسجل في المجموعة",""))</f>
        <v/>
      </c>
    </row>
    <row r="1602">
      <c r="A1602" s="13" t="n"/>
      <c r="B1602" s="5" t="n"/>
      <c r="C1602" s="5" t="n"/>
      <c r="D1602" s="23" t="n"/>
      <c r="E1602" s="18" t="n"/>
      <c r="F1602" s="5" t="n"/>
      <c r="G1602" s="5" t="n"/>
      <c r="H1602" s="6">
        <f>IF(B1602&amp;""="","",IFERROR(INDEX('الطلاب'!$B$6:$B$505,MATCH(B1602&amp;"",'الطلاب'!$A$6:$A$505,0))&amp;"","كود غير موجود"))</f>
        <v/>
      </c>
      <c r="I1602" s="6">
        <f>IF(OR(B1602&amp;""="",C1602&amp;""=""),"",IF(COUNTIFS('الطلاب'!$A$6:$A$505,B1602&amp;"",'الطلاب'!$D$6:$D$505,C1602&amp;"")=0,"الطالب غير مسجل في المجموعة",""))</f>
        <v/>
      </c>
    </row>
    <row r="1603">
      <c r="A1603" s="13" t="n"/>
      <c r="B1603" s="5" t="n"/>
      <c r="C1603" s="5" t="n"/>
      <c r="D1603" s="23" t="n"/>
      <c r="E1603" s="18" t="n"/>
      <c r="F1603" s="5" t="n"/>
      <c r="G1603" s="5" t="n"/>
      <c r="H1603" s="6">
        <f>IF(B1603&amp;""="","",IFERROR(INDEX('الطلاب'!$B$6:$B$505,MATCH(B1603&amp;"",'الطلاب'!$A$6:$A$505,0))&amp;"","كود غير موجود"))</f>
        <v/>
      </c>
      <c r="I1603" s="6">
        <f>IF(OR(B1603&amp;""="",C1603&amp;""=""),"",IF(COUNTIFS('الطلاب'!$A$6:$A$505,B1603&amp;"",'الطلاب'!$D$6:$D$505,C1603&amp;"")=0,"الطالب غير مسجل في المجموعة",""))</f>
        <v/>
      </c>
    </row>
    <row r="1604">
      <c r="A1604" s="13" t="n"/>
      <c r="B1604" s="5" t="n"/>
      <c r="C1604" s="5" t="n"/>
      <c r="D1604" s="23" t="n"/>
      <c r="E1604" s="18" t="n"/>
      <c r="F1604" s="5" t="n"/>
      <c r="G1604" s="5" t="n"/>
      <c r="H1604" s="6">
        <f>IF(B1604&amp;""="","",IFERROR(INDEX('الطلاب'!$B$6:$B$505,MATCH(B1604&amp;"",'الطلاب'!$A$6:$A$505,0))&amp;"","كود غير موجود"))</f>
        <v/>
      </c>
      <c r="I1604" s="6">
        <f>IF(OR(B1604&amp;""="",C1604&amp;""=""),"",IF(COUNTIFS('الطلاب'!$A$6:$A$505,B1604&amp;"",'الطلاب'!$D$6:$D$505,C1604&amp;"")=0,"الطالب غير مسجل في المجموعة",""))</f>
        <v/>
      </c>
    </row>
    <row r="1605">
      <c r="A1605" s="13" t="n"/>
      <c r="B1605" s="5" t="n"/>
      <c r="C1605" s="5" t="n"/>
      <c r="D1605" s="23" t="n"/>
      <c r="E1605" s="18" t="n"/>
      <c r="F1605" s="5" t="n"/>
      <c r="G1605" s="5" t="n"/>
      <c r="H1605" s="6">
        <f>IF(B1605&amp;""="","",IFERROR(INDEX('الطلاب'!$B$6:$B$505,MATCH(B1605&amp;"",'الطلاب'!$A$6:$A$505,0))&amp;"","كود غير موجود"))</f>
        <v/>
      </c>
      <c r="I1605" s="6">
        <f>IF(OR(B1605&amp;""="",C1605&amp;""=""),"",IF(COUNTIFS('الطلاب'!$A$6:$A$505,B1605&amp;"",'الطلاب'!$D$6:$D$505,C1605&amp;"")=0,"الطالب غير مسجل في المجموعة",""))</f>
        <v/>
      </c>
    </row>
    <row r="1606">
      <c r="A1606" s="13" t="n"/>
      <c r="B1606" s="5" t="n"/>
      <c r="C1606" s="5" t="n"/>
      <c r="D1606" s="23" t="n"/>
      <c r="E1606" s="18" t="n"/>
      <c r="F1606" s="5" t="n"/>
      <c r="G1606" s="5" t="n"/>
      <c r="H1606" s="6">
        <f>IF(B1606&amp;""="","",IFERROR(INDEX('الطلاب'!$B$6:$B$505,MATCH(B1606&amp;"",'الطلاب'!$A$6:$A$505,0))&amp;"","كود غير موجود"))</f>
        <v/>
      </c>
      <c r="I1606" s="6">
        <f>IF(OR(B1606&amp;""="",C1606&amp;""=""),"",IF(COUNTIFS('الطلاب'!$A$6:$A$505,B1606&amp;"",'الطلاب'!$D$6:$D$505,C1606&amp;"")=0,"الطالب غير مسجل في المجموعة",""))</f>
        <v/>
      </c>
    </row>
    <row r="1607">
      <c r="A1607" s="13" t="n"/>
      <c r="B1607" s="5" t="n"/>
      <c r="C1607" s="5" t="n"/>
      <c r="D1607" s="23" t="n"/>
      <c r="E1607" s="18" t="n"/>
      <c r="F1607" s="5" t="n"/>
      <c r="G1607" s="5" t="n"/>
      <c r="H1607" s="6">
        <f>IF(B1607&amp;""="","",IFERROR(INDEX('الطلاب'!$B$6:$B$505,MATCH(B1607&amp;"",'الطلاب'!$A$6:$A$505,0))&amp;"","كود غير موجود"))</f>
        <v/>
      </c>
      <c r="I1607" s="6">
        <f>IF(OR(B1607&amp;""="",C1607&amp;""=""),"",IF(COUNTIFS('الطلاب'!$A$6:$A$505,B1607&amp;"",'الطلاب'!$D$6:$D$505,C1607&amp;"")=0,"الطالب غير مسجل في المجموعة",""))</f>
        <v/>
      </c>
    </row>
    <row r="1608">
      <c r="A1608" s="13" t="n"/>
      <c r="B1608" s="5" t="n"/>
      <c r="C1608" s="5" t="n"/>
      <c r="D1608" s="23" t="n"/>
      <c r="E1608" s="18" t="n"/>
      <c r="F1608" s="5" t="n"/>
      <c r="G1608" s="5" t="n"/>
      <c r="H1608" s="6">
        <f>IF(B1608&amp;""="","",IFERROR(INDEX('الطلاب'!$B$6:$B$505,MATCH(B1608&amp;"",'الطلاب'!$A$6:$A$505,0))&amp;"","كود غير موجود"))</f>
        <v/>
      </c>
      <c r="I1608" s="6">
        <f>IF(OR(B1608&amp;""="",C1608&amp;""=""),"",IF(COUNTIFS('الطلاب'!$A$6:$A$505,B1608&amp;"",'الطلاب'!$D$6:$D$505,C1608&amp;"")=0,"الطالب غير مسجل في المجموعة",""))</f>
        <v/>
      </c>
    </row>
    <row r="1609">
      <c r="A1609" s="13" t="n"/>
      <c r="B1609" s="5" t="n"/>
      <c r="C1609" s="5" t="n"/>
      <c r="D1609" s="23" t="n"/>
      <c r="E1609" s="18" t="n"/>
      <c r="F1609" s="5" t="n"/>
      <c r="G1609" s="5" t="n"/>
      <c r="H1609" s="6">
        <f>IF(B1609&amp;""="","",IFERROR(INDEX('الطلاب'!$B$6:$B$505,MATCH(B1609&amp;"",'الطلاب'!$A$6:$A$505,0))&amp;"","كود غير موجود"))</f>
        <v/>
      </c>
      <c r="I1609" s="6">
        <f>IF(OR(B1609&amp;""="",C1609&amp;""=""),"",IF(COUNTIFS('الطلاب'!$A$6:$A$505,B1609&amp;"",'الطلاب'!$D$6:$D$505,C1609&amp;"")=0,"الطالب غير مسجل في المجموعة",""))</f>
        <v/>
      </c>
    </row>
    <row r="1610">
      <c r="A1610" s="13" t="n"/>
      <c r="B1610" s="5" t="n"/>
      <c r="C1610" s="5" t="n"/>
      <c r="D1610" s="23" t="n"/>
      <c r="E1610" s="18" t="n"/>
      <c r="F1610" s="5" t="n"/>
      <c r="G1610" s="5" t="n"/>
      <c r="H1610" s="6">
        <f>IF(B1610&amp;""="","",IFERROR(INDEX('الطلاب'!$B$6:$B$505,MATCH(B1610&amp;"",'الطلاب'!$A$6:$A$505,0))&amp;"","كود غير موجود"))</f>
        <v/>
      </c>
      <c r="I1610" s="6">
        <f>IF(OR(B1610&amp;""="",C1610&amp;""=""),"",IF(COUNTIFS('الطلاب'!$A$6:$A$505,B1610&amp;"",'الطلاب'!$D$6:$D$505,C1610&amp;"")=0,"الطالب غير مسجل في المجموعة",""))</f>
        <v/>
      </c>
    </row>
    <row r="1611">
      <c r="A1611" s="13" t="n"/>
      <c r="B1611" s="5" t="n"/>
      <c r="C1611" s="5" t="n"/>
      <c r="D1611" s="23" t="n"/>
      <c r="E1611" s="18" t="n"/>
      <c r="F1611" s="5" t="n"/>
      <c r="G1611" s="5" t="n"/>
      <c r="H1611" s="6">
        <f>IF(B1611&amp;""="","",IFERROR(INDEX('الطلاب'!$B$6:$B$505,MATCH(B1611&amp;"",'الطلاب'!$A$6:$A$505,0))&amp;"","كود غير موجود"))</f>
        <v/>
      </c>
      <c r="I1611" s="6">
        <f>IF(OR(B1611&amp;""="",C1611&amp;""=""),"",IF(COUNTIFS('الطلاب'!$A$6:$A$505,B1611&amp;"",'الطلاب'!$D$6:$D$505,C1611&amp;"")=0,"الطالب غير مسجل في المجموعة",""))</f>
        <v/>
      </c>
    </row>
    <row r="1612">
      <c r="A1612" s="13" t="n"/>
      <c r="B1612" s="5" t="n"/>
      <c r="C1612" s="5" t="n"/>
      <c r="D1612" s="23" t="n"/>
      <c r="E1612" s="18" t="n"/>
      <c r="F1612" s="5" t="n"/>
      <c r="G1612" s="5" t="n"/>
      <c r="H1612" s="6">
        <f>IF(B1612&amp;""="","",IFERROR(INDEX('الطلاب'!$B$6:$B$505,MATCH(B1612&amp;"",'الطلاب'!$A$6:$A$505,0))&amp;"","كود غير موجود"))</f>
        <v/>
      </c>
      <c r="I1612" s="6">
        <f>IF(OR(B1612&amp;""="",C1612&amp;""=""),"",IF(COUNTIFS('الطلاب'!$A$6:$A$505,B1612&amp;"",'الطلاب'!$D$6:$D$505,C1612&amp;"")=0,"الطالب غير مسجل في المجموعة",""))</f>
        <v/>
      </c>
    </row>
    <row r="1613">
      <c r="A1613" s="13" t="n"/>
      <c r="B1613" s="5" t="n"/>
      <c r="C1613" s="5" t="n"/>
      <c r="D1613" s="23" t="n"/>
      <c r="E1613" s="18" t="n"/>
      <c r="F1613" s="5" t="n"/>
      <c r="G1613" s="5" t="n"/>
      <c r="H1613" s="6">
        <f>IF(B1613&amp;""="","",IFERROR(INDEX('الطلاب'!$B$6:$B$505,MATCH(B1613&amp;"",'الطلاب'!$A$6:$A$505,0))&amp;"","كود غير موجود"))</f>
        <v/>
      </c>
      <c r="I1613" s="6">
        <f>IF(OR(B1613&amp;""="",C1613&amp;""=""),"",IF(COUNTIFS('الطلاب'!$A$6:$A$505,B1613&amp;"",'الطلاب'!$D$6:$D$505,C1613&amp;"")=0,"الطالب غير مسجل في المجموعة",""))</f>
        <v/>
      </c>
    </row>
    <row r="1614">
      <c r="A1614" s="13" t="n"/>
      <c r="B1614" s="5" t="n"/>
      <c r="C1614" s="5" t="n"/>
      <c r="D1614" s="23" t="n"/>
      <c r="E1614" s="18" t="n"/>
      <c r="F1614" s="5" t="n"/>
      <c r="G1614" s="5" t="n"/>
      <c r="H1614" s="6">
        <f>IF(B1614&amp;""="","",IFERROR(INDEX('الطلاب'!$B$6:$B$505,MATCH(B1614&amp;"",'الطلاب'!$A$6:$A$505,0))&amp;"","كود غير موجود"))</f>
        <v/>
      </c>
      <c r="I1614" s="6">
        <f>IF(OR(B1614&amp;""="",C1614&amp;""=""),"",IF(COUNTIFS('الطلاب'!$A$6:$A$505,B1614&amp;"",'الطلاب'!$D$6:$D$505,C1614&amp;"")=0,"الطالب غير مسجل في المجموعة",""))</f>
        <v/>
      </c>
    </row>
    <row r="1615">
      <c r="A1615" s="13" t="n"/>
      <c r="B1615" s="5" t="n"/>
      <c r="C1615" s="5" t="n"/>
      <c r="D1615" s="23" t="n"/>
      <c r="E1615" s="18" t="n"/>
      <c r="F1615" s="5" t="n"/>
      <c r="G1615" s="5" t="n"/>
      <c r="H1615" s="6">
        <f>IF(B1615&amp;""="","",IFERROR(INDEX('الطلاب'!$B$6:$B$505,MATCH(B1615&amp;"",'الطلاب'!$A$6:$A$505,0))&amp;"","كود غير موجود"))</f>
        <v/>
      </c>
      <c r="I1615" s="6">
        <f>IF(OR(B1615&amp;""="",C1615&amp;""=""),"",IF(COUNTIFS('الطلاب'!$A$6:$A$505,B1615&amp;"",'الطلاب'!$D$6:$D$505,C1615&amp;"")=0,"الطالب غير مسجل في المجموعة",""))</f>
        <v/>
      </c>
    </row>
    <row r="1616">
      <c r="A1616" s="13" t="n"/>
      <c r="B1616" s="5" t="n"/>
      <c r="C1616" s="5" t="n"/>
      <c r="D1616" s="23" t="n"/>
      <c r="E1616" s="18" t="n"/>
      <c r="F1616" s="5" t="n"/>
      <c r="G1616" s="5" t="n"/>
      <c r="H1616" s="6">
        <f>IF(B1616&amp;""="","",IFERROR(INDEX('الطلاب'!$B$6:$B$505,MATCH(B1616&amp;"",'الطلاب'!$A$6:$A$505,0))&amp;"","كود غير موجود"))</f>
        <v/>
      </c>
      <c r="I1616" s="6">
        <f>IF(OR(B1616&amp;""="",C1616&amp;""=""),"",IF(COUNTIFS('الطلاب'!$A$6:$A$505,B1616&amp;"",'الطلاب'!$D$6:$D$505,C1616&amp;"")=0,"الطالب غير مسجل في المجموعة",""))</f>
        <v/>
      </c>
    </row>
    <row r="1617">
      <c r="A1617" s="13" t="n"/>
      <c r="B1617" s="5" t="n"/>
      <c r="C1617" s="5" t="n"/>
      <c r="D1617" s="23" t="n"/>
      <c r="E1617" s="18" t="n"/>
      <c r="F1617" s="5" t="n"/>
      <c r="G1617" s="5" t="n"/>
      <c r="H1617" s="6">
        <f>IF(B1617&amp;""="","",IFERROR(INDEX('الطلاب'!$B$6:$B$505,MATCH(B1617&amp;"",'الطلاب'!$A$6:$A$505,0))&amp;"","كود غير موجود"))</f>
        <v/>
      </c>
      <c r="I1617" s="6">
        <f>IF(OR(B1617&amp;""="",C1617&amp;""=""),"",IF(COUNTIFS('الطلاب'!$A$6:$A$505,B1617&amp;"",'الطلاب'!$D$6:$D$505,C1617&amp;"")=0,"الطالب غير مسجل في المجموعة",""))</f>
        <v/>
      </c>
    </row>
    <row r="1618">
      <c r="A1618" s="13" t="n"/>
      <c r="B1618" s="5" t="n"/>
      <c r="C1618" s="5" t="n"/>
      <c r="D1618" s="23" t="n"/>
      <c r="E1618" s="18" t="n"/>
      <c r="F1618" s="5" t="n"/>
      <c r="G1618" s="5" t="n"/>
      <c r="H1618" s="6">
        <f>IF(B1618&amp;""="","",IFERROR(INDEX('الطلاب'!$B$6:$B$505,MATCH(B1618&amp;"",'الطلاب'!$A$6:$A$505,0))&amp;"","كود غير موجود"))</f>
        <v/>
      </c>
      <c r="I1618" s="6">
        <f>IF(OR(B1618&amp;""="",C1618&amp;""=""),"",IF(COUNTIFS('الطلاب'!$A$6:$A$505,B1618&amp;"",'الطلاب'!$D$6:$D$505,C1618&amp;"")=0,"الطالب غير مسجل في المجموعة",""))</f>
        <v/>
      </c>
    </row>
    <row r="1619">
      <c r="A1619" s="13" t="n"/>
      <c r="B1619" s="5" t="n"/>
      <c r="C1619" s="5" t="n"/>
      <c r="D1619" s="23" t="n"/>
      <c r="E1619" s="18" t="n"/>
      <c r="F1619" s="5" t="n"/>
      <c r="G1619" s="5" t="n"/>
      <c r="H1619" s="6">
        <f>IF(B1619&amp;""="","",IFERROR(INDEX('الطلاب'!$B$6:$B$505,MATCH(B1619&amp;"",'الطلاب'!$A$6:$A$505,0))&amp;"","كود غير موجود"))</f>
        <v/>
      </c>
      <c r="I1619" s="6">
        <f>IF(OR(B1619&amp;""="",C1619&amp;""=""),"",IF(COUNTIFS('الطلاب'!$A$6:$A$505,B1619&amp;"",'الطلاب'!$D$6:$D$505,C1619&amp;"")=0,"الطالب غير مسجل في المجموعة",""))</f>
        <v/>
      </c>
    </row>
    <row r="1620">
      <c r="A1620" s="13" t="n"/>
      <c r="B1620" s="5" t="n"/>
      <c r="C1620" s="5" t="n"/>
      <c r="D1620" s="23" t="n"/>
      <c r="E1620" s="18" t="n"/>
      <c r="F1620" s="5" t="n"/>
      <c r="G1620" s="5" t="n"/>
      <c r="H1620" s="6">
        <f>IF(B1620&amp;""="","",IFERROR(INDEX('الطلاب'!$B$6:$B$505,MATCH(B1620&amp;"",'الطلاب'!$A$6:$A$505,0))&amp;"","كود غير موجود"))</f>
        <v/>
      </c>
      <c r="I1620" s="6">
        <f>IF(OR(B1620&amp;""="",C1620&amp;""=""),"",IF(COUNTIFS('الطلاب'!$A$6:$A$505,B1620&amp;"",'الطلاب'!$D$6:$D$505,C1620&amp;"")=0,"الطالب غير مسجل في المجموعة",""))</f>
        <v/>
      </c>
    </row>
    <row r="1621">
      <c r="A1621" s="13" t="n"/>
      <c r="B1621" s="5" t="n"/>
      <c r="C1621" s="5" t="n"/>
      <c r="D1621" s="23" t="n"/>
      <c r="E1621" s="18" t="n"/>
      <c r="F1621" s="5" t="n"/>
      <c r="G1621" s="5" t="n"/>
      <c r="H1621" s="6">
        <f>IF(B1621&amp;""="","",IFERROR(INDEX('الطلاب'!$B$6:$B$505,MATCH(B1621&amp;"",'الطلاب'!$A$6:$A$505,0))&amp;"","كود غير موجود"))</f>
        <v/>
      </c>
      <c r="I1621" s="6">
        <f>IF(OR(B1621&amp;""="",C1621&amp;""=""),"",IF(COUNTIFS('الطلاب'!$A$6:$A$505,B1621&amp;"",'الطلاب'!$D$6:$D$505,C1621&amp;"")=0,"الطالب غير مسجل في المجموعة",""))</f>
        <v/>
      </c>
    </row>
    <row r="1622">
      <c r="A1622" s="13" t="n"/>
      <c r="B1622" s="5" t="n"/>
      <c r="C1622" s="5" t="n"/>
      <c r="D1622" s="23" t="n"/>
      <c r="E1622" s="18" t="n"/>
      <c r="F1622" s="5" t="n"/>
      <c r="G1622" s="5" t="n"/>
      <c r="H1622" s="6">
        <f>IF(B1622&amp;""="","",IFERROR(INDEX('الطلاب'!$B$6:$B$505,MATCH(B1622&amp;"",'الطلاب'!$A$6:$A$505,0))&amp;"","كود غير موجود"))</f>
        <v/>
      </c>
      <c r="I1622" s="6">
        <f>IF(OR(B1622&amp;""="",C1622&amp;""=""),"",IF(COUNTIFS('الطلاب'!$A$6:$A$505,B1622&amp;"",'الطلاب'!$D$6:$D$505,C1622&amp;"")=0,"الطالب غير مسجل في المجموعة",""))</f>
        <v/>
      </c>
    </row>
    <row r="1623">
      <c r="A1623" s="13" t="n"/>
      <c r="B1623" s="5" t="n"/>
      <c r="C1623" s="5" t="n"/>
      <c r="D1623" s="23" t="n"/>
      <c r="E1623" s="18" t="n"/>
      <c r="F1623" s="5" t="n"/>
      <c r="G1623" s="5" t="n"/>
      <c r="H1623" s="6">
        <f>IF(B1623&amp;""="","",IFERROR(INDEX('الطلاب'!$B$6:$B$505,MATCH(B1623&amp;"",'الطلاب'!$A$6:$A$505,0))&amp;"","كود غير موجود"))</f>
        <v/>
      </c>
      <c r="I1623" s="6">
        <f>IF(OR(B1623&amp;""="",C1623&amp;""=""),"",IF(COUNTIFS('الطلاب'!$A$6:$A$505,B1623&amp;"",'الطلاب'!$D$6:$D$505,C1623&amp;"")=0,"الطالب غير مسجل في المجموعة",""))</f>
        <v/>
      </c>
    </row>
    <row r="1624">
      <c r="A1624" s="13" t="n"/>
      <c r="B1624" s="5" t="n"/>
      <c r="C1624" s="5" t="n"/>
      <c r="D1624" s="23" t="n"/>
      <c r="E1624" s="18" t="n"/>
      <c r="F1624" s="5" t="n"/>
      <c r="G1624" s="5" t="n"/>
      <c r="H1624" s="6">
        <f>IF(B1624&amp;""="","",IFERROR(INDEX('الطلاب'!$B$6:$B$505,MATCH(B1624&amp;"",'الطلاب'!$A$6:$A$505,0))&amp;"","كود غير موجود"))</f>
        <v/>
      </c>
      <c r="I1624" s="6">
        <f>IF(OR(B1624&amp;""="",C1624&amp;""=""),"",IF(COUNTIFS('الطلاب'!$A$6:$A$505,B1624&amp;"",'الطلاب'!$D$6:$D$505,C1624&amp;"")=0,"الطالب غير مسجل في المجموعة",""))</f>
        <v/>
      </c>
    </row>
    <row r="1625">
      <c r="A1625" s="13" t="n"/>
      <c r="B1625" s="5" t="n"/>
      <c r="C1625" s="5" t="n"/>
      <c r="D1625" s="23" t="n"/>
      <c r="E1625" s="18" t="n"/>
      <c r="F1625" s="5" t="n"/>
      <c r="G1625" s="5" t="n"/>
      <c r="H1625" s="6">
        <f>IF(B1625&amp;""="","",IFERROR(INDEX('الطلاب'!$B$6:$B$505,MATCH(B1625&amp;"",'الطلاب'!$A$6:$A$505,0))&amp;"","كود غير موجود"))</f>
        <v/>
      </c>
      <c r="I1625" s="6">
        <f>IF(OR(B1625&amp;""="",C1625&amp;""=""),"",IF(COUNTIFS('الطلاب'!$A$6:$A$505,B1625&amp;"",'الطلاب'!$D$6:$D$505,C1625&amp;"")=0,"الطالب غير مسجل في المجموعة",""))</f>
        <v/>
      </c>
    </row>
    <row r="1626">
      <c r="A1626" s="13" t="n"/>
      <c r="B1626" s="5" t="n"/>
      <c r="C1626" s="5" t="n"/>
      <c r="D1626" s="23" t="n"/>
      <c r="E1626" s="18" t="n"/>
      <c r="F1626" s="5" t="n"/>
      <c r="G1626" s="5" t="n"/>
      <c r="H1626" s="6">
        <f>IF(B1626&amp;""="","",IFERROR(INDEX('الطلاب'!$B$6:$B$505,MATCH(B1626&amp;"",'الطلاب'!$A$6:$A$505,0))&amp;"","كود غير موجود"))</f>
        <v/>
      </c>
      <c r="I1626" s="6">
        <f>IF(OR(B1626&amp;""="",C1626&amp;""=""),"",IF(COUNTIFS('الطلاب'!$A$6:$A$505,B1626&amp;"",'الطلاب'!$D$6:$D$505,C1626&amp;"")=0,"الطالب غير مسجل في المجموعة",""))</f>
        <v/>
      </c>
    </row>
    <row r="1627">
      <c r="A1627" s="13" t="n"/>
      <c r="B1627" s="5" t="n"/>
      <c r="C1627" s="5" t="n"/>
      <c r="D1627" s="23" t="n"/>
      <c r="E1627" s="18" t="n"/>
      <c r="F1627" s="5" t="n"/>
      <c r="G1627" s="5" t="n"/>
      <c r="H1627" s="6">
        <f>IF(B1627&amp;""="","",IFERROR(INDEX('الطلاب'!$B$6:$B$505,MATCH(B1627&amp;"",'الطلاب'!$A$6:$A$505,0))&amp;"","كود غير موجود"))</f>
        <v/>
      </c>
      <c r="I1627" s="6">
        <f>IF(OR(B1627&amp;""="",C1627&amp;""=""),"",IF(COUNTIFS('الطلاب'!$A$6:$A$505,B1627&amp;"",'الطلاب'!$D$6:$D$505,C1627&amp;"")=0,"الطالب غير مسجل في المجموعة",""))</f>
        <v/>
      </c>
    </row>
    <row r="1628">
      <c r="A1628" s="13" t="n"/>
      <c r="B1628" s="5" t="n"/>
      <c r="C1628" s="5" t="n"/>
      <c r="D1628" s="23" t="n"/>
      <c r="E1628" s="18" t="n"/>
      <c r="F1628" s="5" t="n"/>
      <c r="G1628" s="5" t="n"/>
      <c r="H1628" s="6">
        <f>IF(B1628&amp;""="","",IFERROR(INDEX('الطلاب'!$B$6:$B$505,MATCH(B1628&amp;"",'الطلاب'!$A$6:$A$505,0))&amp;"","كود غير موجود"))</f>
        <v/>
      </c>
      <c r="I1628" s="6">
        <f>IF(OR(B1628&amp;""="",C1628&amp;""=""),"",IF(COUNTIFS('الطلاب'!$A$6:$A$505,B1628&amp;"",'الطلاب'!$D$6:$D$505,C1628&amp;"")=0,"الطالب غير مسجل في المجموعة",""))</f>
        <v/>
      </c>
    </row>
    <row r="1629">
      <c r="A1629" s="13" t="n"/>
      <c r="B1629" s="5" t="n"/>
      <c r="C1629" s="5" t="n"/>
      <c r="D1629" s="23" t="n"/>
      <c r="E1629" s="18" t="n"/>
      <c r="F1629" s="5" t="n"/>
      <c r="G1629" s="5" t="n"/>
      <c r="H1629" s="6">
        <f>IF(B1629&amp;""="","",IFERROR(INDEX('الطلاب'!$B$6:$B$505,MATCH(B1629&amp;"",'الطلاب'!$A$6:$A$505,0))&amp;"","كود غير موجود"))</f>
        <v/>
      </c>
      <c r="I1629" s="6">
        <f>IF(OR(B1629&amp;""="",C1629&amp;""=""),"",IF(COUNTIFS('الطلاب'!$A$6:$A$505,B1629&amp;"",'الطلاب'!$D$6:$D$505,C1629&amp;"")=0,"الطالب غير مسجل في المجموعة",""))</f>
        <v/>
      </c>
    </row>
    <row r="1630">
      <c r="A1630" s="13" t="n"/>
      <c r="B1630" s="5" t="n"/>
      <c r="C1630" s="5" t="n"/>
      <c r="D1630" s="23" t="n"/>
      <c r="E1630" s="18" t="n"/>
      <c r="F1630" s="5" t="n"/>
      <c r="G1630" s="5" t="n"/>
      <c r="H1630" s="6">
        <f>IF(B1630&amp;""="","",IFERROR(INDEX('الطلاب'!$B$6:$B$505,MATCH(B1630&amp;"",'الطلاب'!$A$6:$A$505,0))&amp;"","كود غير موجود"))</f>
        <v/>
      </c>
      <c r="I1630" s="6">
        <f>IF(OR(B1630&amp;""="",C1630&amp;""=""),"",IF(COUNTIFS('الطلاب'!$A$6:$A$505,B1630&amp;"",'الطلاب'!$D$6:$D$505,C1630&amp;"")=0,"الطالب غير مسجل في المجموعة",""))</f>
        <v/>
      </c>
    </row>
    <row r="1631">
      <c r="A1631" s="13" t="n"/>
      <c r="B1631" s="5" t="n"/>
      <c r="C1631" s="5" t="n"/>
      <c r="D1631" s="23" t="n"/>
      <c r="E1631" s="18" t="n"/>
      <c r="F1631" s="5" t="n"/>
      <c r="G1631" s="5" t="n"/>
      <c r="H1631" s="6">
        <f>IF(B1631&amp;""="","",IFERROR(INDEX('الطلاب'!$B$6:$B$505,MATCH(B1631&amp;"",'الطلاب'!$A$6:$A$505,0))&amp;"","كود غير موجود"))</f>
        <v/>
      </c>
      <c r="I1631" s="6">
        <f>IF(OR(B1631&amp;""="",C1631&amp;""=""),"",IF(COUNTIFS('الطلاب'!$A$6:$A$505,B1631&amp;"",'الطلاب'!$D$6:$D$505,C1631&amp;"")=0,"الطالب غير مسجل في المجموعة",""))</f>
        <v/>
      </c>
    </row>
    <row r="1632">
      <c r="A1632" s="13" t="n"/>
      <c r="B1632" s="5" t="n"/>
      <c r="C1632" s="5" t="n"/>
      <c r="D1632" s="23" t="n"/>
      <c r="E1632" s="18" t="n"/>
      <c r="F1632" s="5" t="n"/>
      <c r="G1632" s="5" t="n"/>
      <c r="H1632" s="6">
        <f>IF(B1632&amp;""="","",IFERROR(INDEX('الطلاب'!$B$6:$B$505,MATCH(B1632&amp;"",'الطلاب'!$A$6:$A$505,0))&amp;"","كود غير موجود"))</f>
        <v/>
      </c>
      <c r="I1632" s="6">
        <f>IF(OR(B1632&amp;""="",C1632&amp;""=""),"",IF(COUNTIFS('الطلاب'!$A$6:$A$505,B1632&amp;"",'الطلاب'!$D$6:$D$505,C1632&amp;"")=0,"الطالب غير مسجل في المجموعة",""))</f>
        <v/>
      </c>
    </row>
    <row r="1633">
      <c r="A1633" s="13" t="n"/>
      <c r="B1633" s="5" t="n"/>
      <c r="C1633" s="5" t="n"/>
      <c r="D1633" s="23" t="n"/>
      <c r="E1633" s="18" t="n"/>
      <c r="F1633" s="5" t="n"/>
      <c r="G1633" s="5" t="n"/>
      <c r="H1633" s="6">
        <f>IF(B1633&amp;""="","",IFERROR(INDEX('الطلاب'!$B$6:$B$505,MATCH(B1633&amp;"",'الطلاب'!$A$6:$A$505,0))&amp;"","كود غير موجود"))</f>
        <v/>
      </c>
      <c r="I1633" s="6">
        <f>IF(OR(B1633&amp;""="",C1633&amp;""=""),"",IF(COUNTIFS('الطلاب'!$A$6:$A$505,B1633&amp;"",'الطلاب'!$D$6:$D$505,C1633&amp;"")=0,"الطالب غير مسجل في المجموعة",""))</f>
        <v/>
      </c>
    </row>
    <row r="1634">
      <c r="A1634" s="13" t="n"/>
      <c r="B1634" s="5" t="n"/>
      <c r="C1634" s="5" t="n"/>
      <c r="D1634" s="23" t="n"/>
      <c r="E1634" s="18" t="n"/>
      <c r="F1634" s="5" t="n"/>
      <c r="G1634" s="5" t="n"/>
      <c r="H1634" s="6">
        <f>IF(B1634&amp;""="","",IFERROR(INDEX('الطلاب'!$B$6:$B$505,MATCH(B1634&amp;"",'الطلاب'!$A$6:$A$505,0))&amp;"","كود غير موجود"))</f>
        <v/>
      </c>
      <c r="I1634" s="6">
        <f>IF(OR(B1634&amp;""="",C1634&amp;""=""),"",IF(COUNTIFS('الطلاب'!$A$6:$A$505,B1634&amp;"",'الطلاب'!$D$6:$D$505,C1634&amp;"")=0,"الطالب غير مسجل في المجموعة",""))</f>
        <v/>
      </c>
    </row>
    <row r="1635">
      <c r="A1635" s="13" t="n"/>
      <c r="B1635" s="5" t="n"/>
      <c r="C1635" s="5" t="n"/>
      <c r="D1635" s="23" t="n"/>
      <c r="E1635" s="18" t="n"/>
      <c r="F1635" s="5" t="n"/>
      <c r="G1635" s="5" t="n"/>
      <c r="H1635" s="6">
        <f>IF(B1635&amp;""="","",IFERROR(INDEX('الطلاب'!$B$6:$B$505,MATCH(B1635&amp;"",'الطلاب'!$A$6:$A$505,0))&amp;"","كود غير موجود"))</f>
        <v/>
      </c>
      <c r="I1635" s="6">
        <f>IF(OR(B1635&amp;""="",C1635&amp;""=""),"",IF(COUNTIFS('الطلاب'!$A$6:$A$505,B1635&amp;"",'الطلاب'!$D$6:$D$505,C1635&amp;"")=0,"الطالب غير مسجل في المجموعة",""))</f>
        <v/>
      </c>
    </row>
    <row r="1636">
      <c r="A1636" s="13" t="n"/>
      <c r="B1636" s="5" t="n"/>
      <c r="C1636" s="5" t="n"/>
      <c r="D1636" s="23" t="n"/>
      <c r="E1636" s="18" t="n"/>
      <c r="F1636" s="5" t="n"/>
      <c r="G1636" s="5" t="n"/>
      <c r="H1636" s="6">
        <f>IF(B1636&amp;""="","",IFERROR(INDEX('الطلاب'!$B$6:$B$505,MATCH(B1636&amp;"",'الطلاب'!$A$6:$A$505,0))&amp;"","كود غير موجود"))</f>
        <v/>
      </c>
      <c r="I1636" s="6">
        <f>IF(OR(B1636&amp;""="",C1636&amp;""=""),"",IF(COUNTIFS('الطلاب'!$A$6:$A$505,B1636&amp;"",'الطلاب'!$D$6:$D$505,C1636&amp;"")=0,"الطالب غير مسجل في المجموعة",""))</f>
        <v/>
      </c>
    </row>
    <row r="1637">
      <c r="A1637" s="13" t="n"/>
      <c r="B1637" s="5" t="n"/>
      <c r="C1637" s="5" t="n"/>
      <c r="D1637" s="23" t="n"/>
      <c r="E1637" s="18" t="n"/>
      <c r="F1637" s="5" t="n"/>
      <c r="G1637" s="5" t="n"/>
      <c r="H1637" s="6">
        <f>IF(B1637&amp;""="","",IFERROR(INDEX('الطلاب'!$B$6:$B$505,MATCH(B1637&amp;"",'الطلاب'!$A$6:$A$505,0))&amp;"","كود غير موجود"))</f>
        <v/>
      </c>
      <c r="I1637" s="6">
        <f>IF(OR(B1637&amp;""="",C1637&amp;""=""),"",IF(COUNTIFS('الطلاب'!$A$6:$A$505,B1637&amp;"",'الطلاب'!$D$6:$D$505,C1637&amp;"")=0,"الطالب غير مسجل في المجموعة",""))</f>
        <v/>
      </c>
    </row>
    <row r="1638">
      <c r="A1638" s="13" t="n"/>
      <c r="B1638" s="5" t="n"/>
      <c r="C1638" s="5" t="n"/>
      <c r="D1638" s="23" t="n"/>
      <c r="E1638" s="18" t="n"/>
      <c r="F1638" s="5" t="n"/>
      <c r="G1638" s="5" t="n"/>
      <c r="H1638" s="6">
        <f>IF(B1638&amp;""="","",IFERROR(INDEX('الطلاب'!$B$6:$B$505,MATCH(B1638&amp;"",'الطلاب'!$A$6:$A$505,0))&amp;"","كود غير موجود"))</f>
        <v/>
      </c>
      <c r="I1638" s="6">
        <f>IF(OR(B1638&amp;""="",C1638&amp;""=""),"",IF(COUNTIFS('الطلاب'!$A$6:$A$505,B1638&amp;"",'الطلاب'!$D$6:$D$505,C1638&amp;"")=0,"الطالب غير مسجل في المجموعة",""))</f>
        <v/>
      </c>
    </row>
    <row r="1639">
      <c r="A1639" s="13" t="n"/>
      <c r="B1639" s="5" t="n"/>
      <c r="C1639" s="5" t="n"/>
      <c r="D1639" s="23" t="n"/>
      <c r="E1639" s="18" t="n"/>
      <c r="F1639" s="5" t="n"/>
      <c r="G1639" s="5" t="n"/>
      <c r="H1639" s="6">
        <f>IF(B1639&amp;""="","",IFERROR(INDEX('الطلاب'!$B$6:$B$505,MATCH(B1639&amp;"",'الطلاب'!$A$6:$A$505,0))&amp;"","كود غير موجود"))</f>
        <v/>
      </c>
      <c r="I1639" s="6">
        <f>IF(OR(B1639&amp;""="",C1639&amp;""=""),"",IF(COUNTIFS('الطلاب'!$A$6:$A$505,B1639&amp;"",'الطلاب'!$D$6:$D$505,C1639&amp;"")=0,"الطالب غير مسجل في المجموعة",""))</f>
        <v/>
      </c>
    </row>
    <row r="1640">
      <c r="A1640" s="13" t="n"/>
      <c r="B1640" s="5" t="n"/>
      <c r="C1640" s="5" t="n"/>
      <c r="D1640" s="23" t="n"/>
      <c r="E1640" s="18" t="n"/>
      <c r="F1640" s="5" t="n"/>
      <c r="G1640" s="5" t="n"/>
      <c r="H1640" s="6">
        <f>IF(B1640&amp;""="","",IFERROR(INDEX('الطلاب'!$B$6:$B$505,MATCH(B1640&amp;"",'الطلاب'!$A$6:$A$505,0))&amp;"","كود غير موجود"))</f>
        <v/>
      </c>
      <c r="I1640" s="6">
        <f>IF(OR(B1640&amp;""="",C1640&amp;""=""),"",IF(COUNTIFS('الطلاب'!$A$6:$A$505,B1640&amp;"",'الطلاب'!$D$6:$D$505,C1640&amp;"")=0,"الطالب غير مسجل في المجموعة",""))</f>
        <v/>
      </c>
    </row>
    <row r="1641">
      <c r="A1641" s="13" t="n"/>
      <c r="B1641" s="5" t="n"/>
      <c r="C1641" s="5" t="n"/>
      <c r="D1641" s="23" t="n"/>
      <c r="E1641" s="18" t="n"/>
      <c r="F1641" s="5" t="n"/>
      <c r="G1641" s="5" t="n"/>
      <c r="H1641" s="6">
        <f>IF(B1641&amp;""="","",IFERROR(INDEX('الطلاب'!$B$6:$B$505,MATCH(B1641&amp;"",'الطلاب'!$A$6:$A$505,0))&amp;"","كود غير موجود"))</f>
        <v/>
      </c>
      <c r="I1641" s="6">
        <f>IF(OR(B1641&amp;""="",C1641&amp;""=""),"",IF(COUNTIFS('الطلاب'!$A$6:$A$505,B1641&amp;"",'الطلاب'!$D$6:$D$505,C1641&amp;"")=0,"الطالب غير مسجل في المجموعة",""))</f>
        <v/>
      </c>
    </row>
    <row r="1642">
      <c r="A1642" s="13" t="n"/>
      <c r="B1642" s="5" t="n"/>
      <c r="C1642" s="5" t="n"/>
      <c r="D1642" s="23" t="n"/>
      <c r="E1642" s="18" t="n"/>
      <c r="F1642" s="5" t="n"/>
      <c r="G1642" s="5" t="n"/>
      <c r="H1642" s="6">
        <f>IF(B1642&amp;""="","",IFERROR(INDEX('الطلاب'!$B$6:$B$505,MATCH(B1642&amp;"",'الطلاب'!$A$6:$A$505,0))&amp;"","كود غير موجود"))</f>
        <v/>
      </c>
      <c r="I1642" s="6">
        <f>IF(OR(B1642&amp;""="",C1642&amp;""=""),"",IF(COUNTIFS('الطلاب'!$A$6:$A$505,B1642&amp;"",'الطلاب'!$D$6:$D$505,C1642&amp;"")=0,"الطالب غير مسجل في المجموعة",""))</f>
        <v/>
      </c>
    </row>
    <row r="1643">
      <c r="A1643" s="13" t="n"/>
      <c r="B1643" s="5" t="n"/>
      <c r="C1643" s="5" t="n"/>
      <c r="D1643" s="23" t="n"/>
      <c r="E1643" s="18" t="n"/>
      <c r="F1643" s="5" t="n"/>
      <c r="G1643" s="5" t="n"/>
      <c r="H1643" s="6">
        <f>IF(B1643&amp;""="","",IFERROR(INDEX('الطلاب'!$B$6:$B$505,MATCH(B1643&amp;"",'الطلاب'!$A$6:$A$505,0))&amp;"","كود غير موجود"))</f>
        <v/>
      </c>
      <c r="I1643" s="6">
        <f>IF(OR(B1643&amp;""="",C1643&amp;""=""),"",IF(COUNTIFS('الطلاب'!$A$6:$A$505,B1643&amp;"",'الطلاب'!$D$6:$D$505,C1643&amp;"")=0,"الطالب غير مسجل في المجموعة",""))</f>
        <v/>
      </c>
    </row>
    <row r="1644">
      <c r="A1644" s="13" t="n"/>
      <c r="B1644" s="5" t="n"/>
      <c r="C1644" s="5" t="n"/>
      <c r="D1644" s="23" t="n"/>
      <c r="E1644" s="18" t="n"/>
      <c r="F1644" s="5" t="n"/>
      <c r="G1644" s="5" t="n"/>
      <c r="H1644" s="6">
        <f>IF(B1644&amp;""="","",IFERROR(INDEX('الطلاب'!$B$6:$B$505,MATCH(B1644&amp;"",'الطلاب'!$A$6:$A$505,0))&amp;"","كود غير موجود"))</f>
        <v/>
      </c>
      <c r="I1644" s="6">
        <f>IF(OR(B1644&amp;""="",C1644&amp;""=""),"",IF(COUNTIFS('الطلاب'!$A$6:$A$505,B1644&amp;"",'الطلاب'!$D$6:$D$505,C1644&amp;"")=0,"الطالب غير مسجل في المجموعة",""))</f>
        <v/>
      </c>
    </row>
    <row r="1645">
      <c r="A1645" s="13" t="n"/>
      <c r="B1645" s="5" t="n"/>
      <c r="C1645" s="5" t="n"/>
      <c r="D1645" s="23" t="n"/>
      <c r="E1645" s="18" t="n"/>
      <c r="F1645" s="5" t="n"/>
      <c r="G1645" s="5" t="n"/>
      <c r="H1645" s="6">
        <f>IF(B1645&amp;""="","",IFERROR(INDEX('الطلاب'!$B$6:$B$505,MATCH(B1645&amp;"",'الطلاب'!$A$6:$A$505,0))&amp;"","كود غير موجود"))</f>
        <v/>
      </c>
      <c r="I1645" s="6">
        <f>IF(OR(B1645&amp;""="",C1645&amp;""=""),"",IF(COUNTIFS('الطلاب'!$A$6:$A$505,B1645&amp;"",'الطلاب'!$D$6:$D$505,C1645&amp;"")=0,"الطالب غير مسجل في المجموعة",""))</f>
        <v/>
      </c>
    </row>
    <row r="1646">
      <c r="A1646" s="13" t="n"/>
      <c r="B1646" s="5" t="n"/>
      <c r="C1646" s="5" t="n"/>
      <c r="D1646" s="23" t="n"/>
      <c r="E1646" s="18" t="n"/>
      <c r="F1646" s="5" t="n"/>
      <c r="G1646" s="5" t="n"/>
      <c r="H1646" s="6">
        <f>IF(B1646&amp;""="","",IFERROR(INDEX('الطلاب'!$B$6:$B$505,MATCH(B1646&amp;"",'الطلاب'!$A$6:$A$505,0))&amp;"","كود غير موجود"))</f>
        <v/>
      </c>
      <c r="I1646" s="6">
        <f>IF(OR(B1646&amp;""="",C1646&amp;""=""),"",IF(COUNTIFS('الطلاب'!$A$6:$A$505,B1646&amp;"",'الطلاب'!$D$6:$D$505,C1646&amp;"")=0,"الطالب غير مسجل في المجموعة",""))</f>
        <v/>
      </c>
    </row>
    <row r="1647">
      <c r="A1647" s="13" t="n"/>
      <c r="B1647" s="5" t="n"/>
      <c r="C1647" s="5" t="n"/>
      <c r="D1647" s="23" t="n"/>
      <c r="E1647" s="18" t="n"/>
      <c r="F1647" s="5" t="n"/>
      <c r="G1647" s="5" t="n"/>
      <c r="H1647" s="6">
        <f>IF(B1647&amp;""="","",IFERROR(INDEX('الطلاب'!$B$6:$B$505,MATCH(B1647&amp;"",'الطلاب'!$A$6:$A$505,0))&amp;"","كود غير موجود"))</f>
        <v/>
      </c>
      <c r="I1647" s="6">
        <f>IF(OR(B1647&amp;""="",C1647&amp;""=""),"",IF(COUNTIFS('الطلاب'!$A$6:$A$505,B1647&amp;"",'الطلاب'!$D$6:$D$505,C1647&amp;"")=0,"الطالب غير مسجل في المجموعة",""))</f>
        <v/>
      </c>
    </row>
    <row r="1648">
      <c r="A1648" s="13" t="n"/>
      <c r="B1648" s="5" t="n"/>
      <c r="C1648" s="5" t="n"/>
      <c r="D1648" s="23" t="n"/>
      <c r="E1648" s="18" t="n"/>
      <c r="F1648" s="5" t="n"/>
      <c r="G1648" s="5" t="n"/>
      <c r="H1648" s="6">
        <f>IF(B1648&amp;""="","",IFERROR(INDEX('الطلاب'!$B$6:$B$505,MATCH(B1648&amp;"",'الطلاب'!$A$6:$A$505,0))&amp;"","كود غير موجود"))</f>
        <v/>
      </c>
      <c r="I1648" s="6">
        <f>IF(OR(B1648&amp;""="",C1648&amp;""=""),"",IF(COUNTIFS('الطلاب'!$A$6:$A$505,B1648&amp;"",'الطلاب'!$D$6:$D$505,C1648&amp;"")=0,"الطالب غير مسجل في المجموعة",""))</f>
        <v/>
      </c>
    </row>
    <row r="1649">
      <c r="A1649" s="13" t="n"/>
      <c r="B1649" s="5" t="n"/>
      <c r="C1649" s="5" t="n"/>
      <c r="D1649" s="23" t="n"/>
      <c r="E1649" s="18" t="n"/>
      <c r="F1649" s="5" t="n"/>
      <c r="G1649" s="5" t="n"/>
      <c r="H1649" s="6">
        <f>IF(B1649&amp;""="","",IFERROR(INDEX('الطلاب'!$B$6:$B$505,MATCH(B1649&amp;"",'الطلاب'!$A$6:$A$505,0))&amp;"","كود غير موجود"))</f>
        <v/>
      </c>
      <c r="I1649" s="6">
        <f>IF(OR(B1649&amp;""="",C1649&amp;""=""),"",IF(COUNTIFS('الطلاب'!$A$6:$A$505,B1649&amp;"",'الطلاب'!$D$6:$D$505,C1649&amp;"")=0,"الطالب غير مسجل في المجموعة",""))</f>
        <v/>
      </c>
    </row>
    <row r="1650">
      <c r="A1650" s="13" t="n"/>
      <c r="B1650" s="5" t="n"/>
      <c r="C1650" s="5" t="n"/>
      <c r="D1650" s="23" t="n"/>
      <c r="E1650" s="18" t="n"/>
      <c r="F1650" s="5" t="n"/>
      <c r="G1650" s="5" t="n"/>
      <c r="H1650" s="6">
        <f>IF(B1650&amp;""="","",IFERROR(INDEX('الطلاب'!$B$6:$B$505,MATCH(B1650&amp;"",'الطلاب'!$A$6:$A$505,0))&amp;"","كود غير موجود"))</f>
        <v/>
      </c>
      <c r="I1650" s="6">
        <f>IF(OR(B1650&amp;""="",C1650&amp;""=""),"",IF(COUNTIFS('الطلاب'!$A$6:$A$505,B1650&amp;"",'الطلاب'!$D$6:$D$505,C1650&amp;"")=0,"الطالب غير مسجل في المجموعة",""))</f>
        <v/>
      </c>
    </row>
    <row r="1651">
      <c r="A1651" s="13" t="n"/>
      <c r="B1651" s="5" t="n"/>
      <c r="C1651" s="5" t="n"/>
      <c r="D1651" s="23" t="n"/>
      <c r="E1651" s="18" t="n"/>
      <c r="F1651" s="5" t="n"/>
      <c r="G1651" s="5" t="n"/>
      <c r="H1651" s="6">
        <f>IF(B1651&amp;""="","",IFERROR(INDEX('الطلاب'!$B$6:$B$505,MATCH(B1651&amp;"",'الطلاب'!$A$6:$A$505,0))&amp;"","كود غير موجود"))</f>
        <v/>
      </c>
      <c r="I1651" s="6">
        <f>IF(OR(B1651&amp;""="",C1651&amp;""=""),"",IF(COUNTIFS('الطلاب'!$A$6:$A$505,B1651&amp;"",'الطلاب'!$D$6:$D$505,C1651&amp;"")=0,"الطالب غير مسجل في المجموعة",""))</f>
        <v/>
      </c>
    </row>
    <row r="1652">
      <c r="A1652" s="13" t="n"/>
      <c r="B1652" s="5" t="n"/>
      <c r="C1652" s="5" t="n"/>
      <c r="D1652" s="23" t="n"/>
      <c r="E1652" s="18" t="n"/>
      <c r="F1652" s="5" t="n"/>
      <c r="G1652" s="5" t="n"/>
      <c r="H1652" s="6">
        <f>IF(B1652&amp;""="","",IFERROR(INDEX('الطلاب'!$B$6:$B$505,MATCH(B1652&amp;"",'الطلاب'!$A$6:$A$505,0))&amp;"","كود غير موجود"))</f>
        <v/>
      </c>
      <c r="I1652" s="6">
        <f>IF(OR(B1652&amp;""="",C1652&amp;""=""),"",IF(COUNTIFS('الطلاب'!$A$6:$A$505,B1652&amp;"",'الطلاب'!$D$6:$D$505,C1652&amp;"")=0,"الطالب غير مسجل في المجموعة",""))</f>
        <v/>
      </c>
    </row>
    <row r="1653">
      <c r="A1653" s="13" t="n"/>
      <c r="B1653" s="5" t="n"/>
      <c r="C1653" s="5" t="n"/>
      <c r="D1653" s="23" t="n"/>
      <c r="E1653" s="18" t="n"/>
      <c r="F1653" s="5" t="n"/>
      <c r="G1653" s="5" t="n"/>
      <c r="H1653" s="6">
        <f>IF(B1653&amp;""="","",IFERROR(INDEX('الطلاب'!$B$6:$B$505,MATCH(B1653&amp;"",'الطلاب'!$A$6:$A$505,0))&amp;"","كود غير موجود"))</f>
        <v/>
      </c>
      <c r="I1653" s="6">
        <f>IF(OR(B1653&amp;""="",C1653&amp;""=""),"",IF(COUNTIFS('الطلاب'!$A$6:$A$505,B1653&amp;"",'الطلاب'!$D$6:$D$505,C1653&amp;"")=0,"الطالب غير مسجل في المجموعة",""))</f>
        <v/>
      </c>
    </row>
    <row r="1654">
      <c r="A1654" s="13" t="n"/>
      <c r="B1654" s="5" t="n"/>
      <c r="C1654" s="5" t="n"/>
      <c r="D1654" s="23" t="n"/>
      <c r="E1654" s="18" t="n"/>
      <c r="F1654" s="5" t="n"/>
      <c r="G1654" s="5" t="n"/>
      <c r="H1654" s="6">
        <f>IF(B1654&amp;""="","",IFERROR(INDEX('الطلاب'!$B$6:$B$505,MATCH(B1654&amp;"",'الطلاب'!$A$6:$A$505,0))&amp;"","كود غير موجود"))</f>
        <v/>
      </c>
      <c r="I1654" s="6">
        <f>IF(OR(B1654&amp;""="",C1654&amp;""=""),"",IF(COUNTIFS('الطلاب'!$A$6:$A$505,B1654&amp;"",'الطلاب'!$D$6:$D$505,C1654&amp;"")=0,"الطالب غير مسجل في المجموعة",""))</f>
        <v/>
      </c>
    </row>
    <row r="1655">
      <c r="A1655" s="13" t="n"/>
      <c r="B1655" s="5" t="n"/>
      <c r="C1655" s="5" t="n"/>
      <c r="D1655" s="23" t="n"/>
      <c r="E1655" s="18" t="n"/>
      <c r="F1655" s="5" t="n"/>
      <c r="G1655" s="5" t="n"/>
      <c r="H1655" s="6">
        <f>IF(B1655&amp;""="","",IFERROR(INDEX('الطلاب'!$B$6:$B$505,MATCH(B1655&amp;"",'الطلاب'!$A$6:$A$505,0))&amp;"","كود غير موجود"))</f>
        <v/>
      </c>
      <c r="I1655" s="6">
        <f>IF(OR(B1655&amp;""="",C1655&amp;""=""),"",IF(COUNTIFS('الطلاب'!$A$6:$A$505,B1655&amp;"",'الطلاب'!$D$6:$D$505,C1655&amp;"")=0,"الطالب غير مسجل في المجموعة",""))</f>
        <v/>
      </c>
    </row>
    <row r="1656">
      <c r="A1656" s="13" t="n"/>
      <c r="B1656" s="5" t="n"/>
      <c r="C1656" s="5" t="n"/>
      <c r="D1656" s="23" t="n"/>
      <c r="E1656" s="18" t="n"/>
      <c r="F1656" s="5" t="n"/>
      <c r="G1656" s="5" t="n"/>
      <c r="H1656" s="6">
        <f>IF(B1656&amp;""="","",IFERROR(INDEX('الطلاب'!$B$6:$B$505,MATCH(B1656&amp;"",'الطلاب'!$A$6:$A$505,0))&amp;"","كود غير موجود"))</f>
        <v/>
      </c>
      <c r="I1656" s="6">
        <f>IF(OR(B1656&amp;""="",C1656&amp;""=""),"",IF(COUNTIFS('الطلاب'!$A$6:$A$505,B1656&amp;"",'الطلاب'!$D$6:$D$505,C1656&amp;"")=0,"الطالب غير مسجل في المجموعة",""))</f>
        <v/>
      </c>
    </row>
    <row r="1657">
      <c r="A1657" s="13" t="n"/>
      <c r="B1657" s="5" t="n"/>
      <c r="C1657" s="5" t="n"/>
      <c r="D1657" s="23" t="n"/>
      <c r="E1657" s="18" t="n"/>
      <c r="F1657" s="5" t="n"/>
      <c r="G1657" s="5" t="n"/>
      <c r="H1657" s="6">
        <f>IF(B1657&amp;""="","",IFERROR(INDEX('الطلاب'!$B$6:$B$505,MATCH(B1657&amp;"",'الطلاب'!$A$6:$A$505,0))&amp;"","كود غير موجود"))</f>
        <v/>
      </c>
      <c r="I1657" s="6">
        <f>IF(OR(B1657&amp;""="",C1657&amp;""=""),"",IF(COUNTIFS('الطلاب'!$A$6:$A$505,B1657&amp;"",'الطلاب'!$D$6:$D$505,C1657&amp;"")=0,"الطالب غير مسجل في المجموعة",""))</f>
        <v/>
      </c>
    </row>
    <row r="1658">
      <c r="A1658" s="13" t="n"/>
      <c r="B1658" s="5" t="n"/>
      <c r="C1658" s="5" t="n"/>
      <c r="D1658" s="23" t="n"/>
      <c r="E1658" s="18" t="n"/>
      <c r="F1658" s="5" t="n"/>
      <c r="G1658" s="5" t="n"/>
      <c r="H1658" s="6">
        <f>IF(B1658&amp;""="","",IFERROR(INDEX('الطلاب'!$B$6:$B$505,MATCH(B1658&amp;"",'الطلاب'!$A$6:$A$505,0))&amp;"","كود غير موجود"))</f>
        <v/>
      </c>
      <c r="I1658" s="6">
        <f>IF(OR(B1658&amp;""="",C1658&amp;""=""),"",IF(COUNTIFS('الطلاب'!$A$6:$A$505,B1658&amp;"",'الطلاب'!$D$6:$D$505,C1658&amp;"")=0,"الطالب غير مسجل في المجموعة",""))</f>
        <v/>
      </c>
    </row>
    <row r="1659">
      <c r="A1659" s="13" t="n"/>
      <c r="B1659" s="5" t="n"/>
      <c r="C1659" s="5" t="n"/>
      <c r="D1659" s="23" t="n"/>
      <c r="E1659" s="18" t="n"/>
      <c r="F1659" s="5" t="n"/>
      <c r="G1659" s="5" t="n"/>
      <c r="H1659" s="6">
        <f>IF(B1659&amp;""="","",IFERROR(INDEX('الطلاب'!$B$6:$B$505,MATCH(B1659&amp;"",'الطلاب'!$A$6:$A$505,0))&amp;"","كود غير موجود"))</f>
        <v/>
      </c>
      <c r="I1659" s="6">
        <f>IF(OR(B1659&amp;""="",C1659&amp;""=""),"",IF(COUNTIFS('الطلاب'!$A$6:$A$505,B1659&amp;"",'الطلاب'!$D$6:$D$505,C1659&amp;"")=0,"الطالب غير مسجل في المجموعة",""))</f>
        <v/>
      </c>
    </row>
    <row r="1660">
      <c r="A1660" s="13" t="n"/>
      <c r="B1660" s="5" t="n"/>
      <c r="C1660" s="5" t="n"/>
      <c r="D1660" s="23" t="n"/>
      <c r="E1660" s="18" t="n"/>
      <c r="F1660" s="5" t="n"/>
      <c r="G1660" s="5" t="n"/>
      <c r="H1660" s="6">
        <f>IF(B1660&amp;""="","",IFERROR(INDEX('الطلاب'!$B$6:$B$505,MATCH(B1660&amp;"",'الطلاب'!$A$6:$A$505,0))&amp;"","كود غير موجود"))</f>
        <v/>
      </c>
      <c r="I1660" s="6">
        <f>IF(OR(B1660&amp;""="",C1660&amp;""=""),"",IF(COUNTIFS('الطلاب'!$A$6:$A$505,B1660&amp;"",'الطلاب'!$D$6:$D$505,C1660&amp;"")=0,"الطالب غير مسجل في المجموعة",""))</f>
        <v/>
      </c>
    </row>
    <row r="1661">
      <c r="A1661" s="13" t="n"/>
      <c r="B1661" s="5" t="n"/>
      <c r="C1661" s="5" t="n"/>
      <c r="D1661" s="23" t="n"/>
      <c r="E1661" s="18" t="n"/>
      <c r="F1661" s="5" t="n"/>
      <c r="G1661" s="5" t="n"/>
      <c r="H1661" s="6">
        <f>IF(B1661&amp;""="","",IFERROR(INDEX('الطلاب'!$B$6:$B$505,MATCH(B1661&amp;"",'الطلاب'!$A$6:$A$505,0))&amp;"","كود غير موجود"))</f>
        <v/>
      </c>
      <c r="I1661" s="6">
        <f>IF(OR(B1661&amp;""="",C1661&amp;""=""),"",IF(COUNTIFS('الطلاب'!$A$6:$A$505,B1661&amp;"",'الطلاب'!$D$6:$D$505,C1661&amp;"")=0,"الطالب غير مسجل في المجموعة",""))</f>
        <v/>
      </c>
    </row>
    <row r="1662">
      <c r="A1662" s="13" t="n"/>
      <c r="B1662" s="5" t="n"/>
      <c r="C1662" s="5" t="n"/>
      <c r="D1662" s="23" t="n"/>
      <c r="E1662" s="18" t="n"/>
      <c r="F1662" s="5" t="n"/>
      <c r="G1662" s="5" t="n"/>
      <c r="H1662" s="6">
        <f>IF(B1662&amp;""="","",IFERROR(INDEX('الطلاب'!$B$6:$B$505,MATCH(B1662&amp;"",'الطلاب'!$A$6:$A$505,0))&amp;"","كود غير موجود"))</f>
        <v/>
      </c>
      <c r="I1662" s="6">
        <f>IF(OR(B1662&amp;""="",C1662&amp;""=""),"",IF(COUNTIFS('الطلاب'!$A$6:$A$505,B1662&amp;"",'الطلاب'!$D$6:$D$505,C1662&amp;"")=0,"الطالب غير مسجل في المجموعة",""))</f>
        <v/>
      </c>
    </row>
    <row r="1663">
      <c r="A1663" s="13" t="n"/>
      <c r="B1663" s="5" t="n"/>
      <c r="C1663" s="5" t="n"/>
      <c r="D1663" s="23" t="n"/>
      <c r="E1663" s="18" t="n"/>
      <c r="F1663" s="5" t="n"/>
      <c r="G1663" s="5" t="n"/>
      <c r="H1663" s="6">
        <f>IF(B1663&amp;""="","",IFERROR(INDEX('الطلاب'!$B$6:$B$505,MATCH(B1663&amp;"",'الطلاب'!$A$6:$A$505,0))&amp;"","كود غير موجود"))</f>
        <v/>
      </c>
      <c r="I1663" s="6">
        <f>IF(OR(B1663&amp;""="",C1663&amp;""=""),"",IF(COUNTIFS('الطلاب'!$A$6:$A$505,B1663&amp;"",'الطلاب'!$D$6:$D$505,C1663&amp;"")=0,"الطالب غير مسجل في المجموعة",""))</f>
        <v/>
      </c>
    </row>
    <row r="1664">
      <c r="A1664" s="13" t="n"/>
      <c r="B1664" s="5" t="n"/>
      <c r="C1664" s="5" t="n"/>
      <c r="D1664" s="23" t="n"/>
      <c r="E1664" s="18" t="n"/>
      <c r="F1664" s="5" t="n"/>
      <c r="G1664" s="5" t="n"/>
      <c r="H1664" s="6">
        <f>IF(B1664&amp;""="","",IFERROR(INDEX('الطلاب'!$B$6:$B$505,MATCH(B1664&amp;"",'الطلاب'!$A$6:$A$505,0))&amp;"","كود غير موجود"))</f>
        <v/>
      </c>
      <c r="I1664" s="6">
        <f>IF(OR(B1664&amp;""="",C1664&amp;""=""),"",IF(COUNTIFS('الطلاب'!$A$6:$A$505,B1664&amp;"",'الطلاب'!$D$6:$D$505,C1664&amp;"")=0,"الطالب غير مسجل في المجموعة",""))</f>
        <v/>
      </c>
    </row>
    <row r="1665">
      <c r="A1665" s="13" t="n"/>
      <c r="B1665" s="5" t="n"/>
      <c r="C1665" s="5" t="n"/>
      <c r="D1665" s="23" t="n"/>
      <c r="E1665" s="18" t="n"/>
      <c r="F1665" s="5" t="n"/>
      <c r="G1665" s="5" t="n"/>
      <c r="H1665" s="6">
        <f>IF(B1665&amp;""="","",IFERROR(INDEX('الطلاب'!$B$6:$B$505,MATCH(B1665&amp;"",'الطلاب'!$A$6:$A$505,0))&amp;"","كود غير موجود"))</f>
        <v/>
      </c>
      <c r="I1665" s="6">
        <f>IF(OR(B1665&amp;""="",C1665&amp;""=""),"",IF(COUNTIFS('الطلاب'!$A$6:$A$505,B1665&amp;"",'الطلاب'!$D$6:$D$505,C1665&amp;"")=0,"الطالب غير مسجل في المجموعة",""))</f>
        <v/>
      </c>
    </row>
    <row r="1666">
      <c r="A1666" s="13" t="n"/>
      <c r="B1666" s="5" t="n"/>
      <c r="C1666" s="5" t="n"/>
      <c r="D1666" s="23" t="n"/>
      <c r="E1666" s="18" t="n"/>
      <c r="F1666" s="5" t="n"/>
      <c r="G1666" s="5" t="n"/>
      <c r="H1666" s="6">
        <f>IF(B1666&amp;""="","",IFERROR(INDEX('الطلاب'!$B$6:$B$505,MATCH(B1666&amp;"",'الطلاب'!$A$6:$A$505,0))&amp;"","كود غير موجود"))</f>
        <v/>
      </c>
      <c r="I1666" s="6">
        <f>IF(OR(B1666&amp;""="",C1666&amp;""=""),"",IF(COUNTIFS('الطلاب'!$A$6:$A$505,B1666&amp;"",'الطلاب'!$D$6:$D$505,C1666&amp;"")=0,"الطالب غير مسجل في المجموعة",""))</f>
        <v/>
      </c>
    </row>
    <row r="1667">
      <c r="A1667" s="13" t="n"/>
      <c r="B1667" s="5" t="n"/>
      <c r="C1667" s="5" t="n"/>
      <c r="D1667" s="23" t="n"/>
      <c r="E1667" s="18" t="n"/>
      <c r="F1667" s="5" t="n"/>
      <c r="G1667" s="5" t="n"/>
      <c r="H1667" s="6">
        <f>IF(B1667&amp;""="","",IFERROR(INDEX('الطلاب'!$B$6:$B$505,MATCH(B1667&amp;"",'الطلاب'!$A$6:$A$505,0))&amp;"","كود غير موجود"))</f>
        <v/>
      </c>
      <c r="I1667" s="6">
        <f>IF(OR(B1667&amp;""="",C1667&amp;""=""),"",IF(COUNTIFS('الطلاب'!$A$6:$A$505,B1667&amp;"",'الطلاب'!$D$6:$D$505,C1667&amp;"")=0,"الطالب غير مسجل في المجموعة",""))</f>
        <v/>
      </c>
    </row>
    <row r="1668">
      <c r="A1668" s="13" t="n"/>
      <c r="B1668" s="5" t="n"/>
      <c r="C1668" s="5" t="n"/>
      <c r="D1668" s="23" t="n"/>
      <c r="E1668" s="18" t="n"/>
      <c r="F1668" s="5" t="n"/>
      <c r="G1668" s="5" t="n"/>
      <c r="H1668" s="6">
        <f>IF(B1668&amp;""="","",IFERROR(INDEX('الطلاب'!$B$6:$B$505,MATCH(B1668&amp;"",'الطلاب'!$A$6:$A$505,0))&amp;"","كود غير موجود"))</f>
        <v/>
      </c>
      <c r="I1668" s="6">
        <f>IF(OR(B1668&amp;""="",C1668&amp;""=""),"",IF(COUNTIFS('الطلاب'!$A$6:$A$505,B1668&amp;"",'الطلاب'!$D$6:$D$505,C1668&amp;"")=0,"الطالب غير مسجل في المجموعة",""))</f>
        <v/>
      </c>
    </row>
    <row r="1669">
      <c r="A1669" s="13" t="n"/>
      <c r="B1669" s="5" t="n"/>
      <c r="C1669" s="5" t="n"/>
      <c r="D1669" s="23" t="n"/>
      <c r="E1669" s="18" t="n"/>
      <c r="F1669" s="5" t="n"/>
      <c r="G1669" s="5" t="n"/>
      <c r="H1669" s="6">
        <f>IF(B1669&amp;""="","",IFERROR(INDEX('الطلاب'!$B$6:$B$505,MATCH(B1669&amp;"",'الطلاب'!$A$6:$A$505,0))&amp;"","كود غير موجود"))</f>
        <v/>
      </c>
      <c r="I1669" s="6">
        <f>IF(OR(B1669&amp;""="",C1669&amp;""=""),"",IF(COUNTIFS('الطلاب'!$A$6:$A$505,B1669&amp;"",'الطلاب'!$D$6:$D$505,C1669&amp;"")=0,"الطالب غير مسجل في المجموعة",""))</f>
        <v/>
      </c>
    </row>
    <row r="1670">
      <c r="A1670" s="13" t="n"/>
      <c r="B1670" s="5" t="n"/>
      <c r="C1670" s="5" t="n"/>
      <c r="D1670" s="23" t="n"/>
      <c r="E1670" s="18" t="n"/>
      <c r="F1670" s="5" t="n"/>
      <c r="G1670" s="5" t="n"/>
      <c r="H1670" s="6">
        <f>IF(B1670&amp;""="","",IFERROR(INDEX('الطلاب'!$B$6:$B$505,MATCH(B1670&amp;"",'الطلاب'!$A$6:$A$505,0))&amp;"","كود غير موجود"))</f>
        <v/>
      </c>
      <c r="I1670" s="6">
        <f>IF(OR(B1670&amp;""="",C1670&amp;""=""),"",IF(COUNTIFS('الطلاب'!$A$6:$A$505,B1670&amp;"",'الطلاب'!$D$6:$D$505,C1670&amp;"")=0,"الطالب غير مسجل في المجموعة",""))</f>
        <v/>
      </c>
    </row>
    <row r="1671">
      <c r="A1671" s="13" t="n"/>
      <c r="B1671" s="5" t="n"/>
      <c r="C1671" s="5" t="n"/>
      <c r="D1671" s="23" t="n"/>
      <c r="E1671" s="18" t="n"/>
      <c r="F1671" s="5" t="n"/>
      <c r="G1671" s="5" t="n"/>
      <c r="H1671" s="6">
        <f>IF(B1671&amp;""="","",IFERROR(INDEX('الطلاب'!$B$6:$B$505,MATCH(B1671&amp;"",'الطلاب'!$A$6:$A$505,0))&amp;"","كود غير موجود"))</f>
        <v/>
      </c>
      <c r="I1671" s="6">
        <f>IF(OR(B1671&amp;""="",C1671&amp;""=""),"",IF(COUNTIFS('الطلاب'!$A$6:$A$505,B1671&amp;"",'الطلاب'!$D$6:$D$505,C1671&amp;"")=0,"الطالب غير مسجل في المجموعة",""))</f>
        <v/>
      </c>
    </row>
    <row r="1672">
      <c r="A1672" s="13" t="n"/>
      <c r="B1672" s="5" t="n"/>
      <c r="C1672" s="5" t="n"/>
      <c r="D1672" s="23" t="n"/>
      <c r="E1672" s="18" t="n"/>
      <c r="F1672" s="5" t="n"/>
      <c r="G1672" s="5" t="n"/>
      <c r="H1672" s="6">
        <f>IF(B1672&amp;""="","",IFERROR(INDEX('الطلاب'!$B$6:$B$505,MATCH(B1672&amp;"",'الطلاب'!$A$6:$A$505,0))&amp;"","كود غير موجود"))</f>
        <v/>
      </c>
      <c r="I1672" s="6">
        <f>IF(OR(B1672&amp;""="",C1672&amp;""=""),"",IF(COUNTIFS('الطلاب'!$A$6:$A$505,B1672&amp;"",'الطلاب'!$D$6:$D$505,C1672&amp;"")=0,"الطالب غير مسجل في المجموعة",""))</f>
        <v/>
      </c>
    </row>
    <row r="1673">
      <c r="A1673" s="13" t="n"/>
      <c r="B1673" s="5" t="n"/>
      <c r="C1673" s="5" t="n"/>
      <c r="D1673" s="23" t="n"/>
      <c r="E1673" s="18" t="n"/>
      <c r="F1673" s="5" t="n"/>
      <c r="G1673" s="5" t="n"/>
      <c r="H1673" s="6">
        <f>IF(B1673&amp;""="","",IFERROR(INDEX('الطلاب'!$B$6:$B$505,MATCH(B1673&amp;"",'الطلاب'!$A$6:$A$505,0))&amp;"","كود غير موجود"))</f>
        <v/>
      </c>
      <c r="I1673" s="6">
        <f>IF(OR(B1673&amp;""="",C1673&amp;""=""),"",IF(COUNTIFS('الطلاب'!$A$6:$A$505,B1673&amp;"",'الطلاب'!$D$6:$D$505,C1673&amp;"")=0,"الطالب غير مسجل في المجموعة",""))</f>
        <v/>
      </c>
    </row>
    <row r="1674">
      <c r="A1674" s="13" t="n"/>
      <c r="B1674" s="5" t="n"/>
      <c r="C1674" s="5" t="n"/>
      <c r="D1674" s="23" t="n"/>
      <c r="E1674" s="18" t="n"/>
      <c r="F1674" s="5" t="n"/>
      <c r="G1674" s="5" t="n"/>
      <c r="H1674" s="6">
        <f>IF(B1674&amp;""="","",IFERROR(INDEX('الطلاب'!$B$6:$B$505,MATCH(B1674&amp;"",'الطلاب'!$A$6:$A$505,0))&amp;"","كود غير موجود"))</f>
        <v/>
      </c>
      <c r="I1674" s="6">
        <f>IF(OR(B1674&amp;""="",C1674&amp;""=""),"",IF(COUNTIFS('الطلاب'!$A$6:$A$505,B1674&amp;"",'الطلاب'!$D$6:$D$505,C1674&amp;"")=0,"الطالب غير مسجل في المجموعة",""))</f>
        <v/>
      </c>
    </row>
    <row r="1675">
      <c r="A1675" s="13" t="n"/>
      <c r="B1675" s="5" t="n"/>
      <c r="C1675" s="5" t="n"/>
      <c r="D1675" s="23" t="n"/>
      <c r="E1675" s="18" t="n"/>
      <c r="F1675" s="5" t="n"/>
      <c r="G1675" s="5" t="n"/>
      <c r="H1675" s="6">
        <f>IF(B1675&amp;""="","",IFERROR(INDEX('الطلاب'!$B$6:$B$505,MATCH(B1675&amp;"",'الطلاب'!$A$6:$A$505,0))&amp;"","كود غير موجود"))</f>
        <v/>
      </c>
      <c r="I1675" s="6">
        <f>IF(OR(B1675&amp;""="",C1675&amp;""=""),"",IF(COUNTIFS('الطلاب'!$A$6:$A$505,B1675&amp;"",'الطلاب'!$D$6:$D$505,C1675&amp;"")=0,"الطالب غير مسجل في المجموعة",""))</f>
        <v/>
      </c>
    </row>
    <row r="1676">
      <c r="A1676" s="13" t="n"/>
      <c r="B1676" s="5" t="n"/>
      <c r="C1676" s="5" t="n"/>
      <c r="D1676" s="23" t="n"/>
      <c r="E1676" s="18" t="n"/>
      <c r="F1676" s="5" t="n"/>
      <c r="G1676" s="5" t="n"/>
      <c r="H1676" s="6">
        <f>IF(B1676&amp;""="","",IFERROR(INDEX('الطلاب'!$B$6:$B$505,MATCH(B1676&amp;"",'الطلاب'!$A$6:$A$505,0))&amp;"","كود غير موجود"))</f>
        <v/>
      </c>
      <c r="I1676" s="6">
        <f>IF(OR(B1676&amp;""="",C1676&amp;""=""),"",IF(COUNTIFS('الطلاب'!$A$6:$A$505,B1676&amp;"",'الطلاب'!$D$6:$D$505,C1676&amp;"")=0,"الطالب غير مسجل في المجموعة",""))</f>
        <v/>
      </c>
    </row>
    <row r="1677">
      <c r="A1677" s="13" t="n"/>
      <c r="B1677" s="5" t="n"/>
      <c r="C1677" s="5" t="n"/>
      <c r="D1677" s="23" t="n"/>
      <c r="E1677" s="18" t="n"/>
      <c r="F1677" s="5" t="n"/>
      <c r="G1677" s="5" t="n"/>
      <c r="H1677" s="6">
        <f>IF(B1677&amp;""="","",IFERROR(INDEX('الطلاب'!$B$6:$B$505,MATCH(B1677&amp;"",'الطلاب'!$A$6:$A$505,0))&amp;"","كود غير موجود"))</f>
        <v/>
      </c>
      <c r="I1677" s="6">
        <f>IF(OR(B1677&amp;""="",C1677&amp;""=""),"",IF(COUNTIFS('الطلاب'!$A$6:$A$505,B1677&amp;"",'الطلاب'!$D$6:$D$505,C1677&amp;"")=0,"الطالب غير مسجل في المجموعة",""))</f>
        <v/>
      </c>
    </row>
    <row r="1678">
      <c r="A1678" s="13" t="n"/>
      <c r="B1678" s="5" t="n"/>
      <c r="C1678" s="5" t="n"/>
      <c r="D1678" s="23" t="n"/>
      <c r="E1678" s="18" t="n"/>
      <c r="F1678" s="5" t="n"/>
      <c r="G1678" s="5" t="n"/>
      <c r="H1678" s="6">
        <f>IF(B1678&amp;""="","",IFERROR(INDEX('الطلاب'!$B$6:$B$505,MATCH(B1678&amp;"",'الطلاب'!$A$6:$A$505,0))&amp;"","كود غير موجود"))</f>
        <v/>
      </c>
      <c r="I1678" s="6">
        <f>IF(OR(B1678&amp;""="",C1678&amp;""=""),"",IF(COUNTIFS('الطلاب'!$A$6:$A$505,B1678&amp;"",'الطلاب'!$D$6:$D$505,C1678&amp;"")=0,"الطالب غير مسجل في المجموعة",""))</f>
        <v/>
      </c>
    </row>
    <row r="1679">
      <c r="A1679" s="13" t="n"/>
      <c r="B1679" s="5" t="n"/>
      <c r="C1679" s="5" t="n"/>
      <c r="D1679" s="23" t="n"/>
      <c r="E1679" s="18" t="n"/>
      <c r="F1679" s="5" t="n"/>
      <c r="G1679" s="5" t="n"/>
      <c r="H1679" s="6">
        <f>IF(B1679&amp;""="","",IFERROR(INDEX('الطلاب'!$B$6:$B$505,MATCH(B1679&amp;"",'الطلاب'!$A$6:$A$505,0))&amp;"","كود غير موجود"))</f>
        <v/>
      </c>
      <c r="I1679" s="6">
        <f>IF(OR(B1679&amp;""="",C1679&amp;""=""),"",IF(COUNTIFS('الطلاب'!$A$6:$A$505,B1679&amp;"",'الطلاب'!$D$6:$D$505,C1679&amp;"")=0,"الطالب غير مسجل في المجموعة",""))</f>
        <v/>
      </c>
    </row>
    <row r="1680">
      <c r="A1680" s="13" t="n"/>
      <c r="B1680" s="5" t="n"/>
      <c r="C1680" s="5" t="n"/>
      <c r="D1680" s="23" t="n"/>
      <c r="E1680" s="18" t="n"/>
      <c r="F1680" s="5" t="n"/>
      <c r="G1680" s="5" t="n"/>
      <c r="H1680" s="6">
        <f>IF(B1680&amp;""="","",IFERROR(INDEX('الطلاب'!$B$6:$B$505,MATCH(B1680&amp;"",'الطلاب'!$A$6:$A$505,0))&amp;"","كود غير موجود"))</f>
        <v/>
      </c>
      <c r="I1680" s="6">
        <f>IF(OR(B1680&amp;""="",C1680&amp;""=""),"",IF(COUNTIFS('الطلاب'!$A$6:$A$505,B1680&amp;"",'الطلاب'!$D$6:$D$505,C1680&amp;"")=0,"الطالب غير مسجل في المجموعة",""))</f>
        <v/>
      </c>
    </row>
    <row r="1681">
      <c r="A1681" s="13" t="n"/>
      <c r="B1681" s="5" t="n"/>
      <c r="C1681" s="5" t="n"/>
      <c r="D1681" s="23" t="n"/>
      <c r="E1681" s="18" t="n"/>
      <c r="F1681" s="5" t="n"/>
      <c r="G1681" s="5" t="n"/>
      <c r="H1681" s="6">
        <f>IF(B1681&amp;""="","",IFERROR(INDEX('الطلاب'!$B$6:$B$505,MATCH(B1681&amp;"",'الطلاب'!$A$6:$A$505,0))&amp;"","كود غير موجود"))</f>
        <v/>
      </c>
      <c r="I1681" s="6">
        <f>IF(OR(B1681&amp;""="",C1681&amp;""=""),"",IF(COUNTIFS('الطلاب'!$A$6:$A$505,B1681&amp;"",'الطلاب'!$D$6:$D$505,C1681&amp;"")=0,"الطالب غير مسجل في المجموعة",""))</f>
        <v/>
      </c>
    </row>
    <row r="1682">
      <c r="A1682" s="13" t="n"/>
      <c r="B1682" s="5" t="n"/>
      <c r="C1682" s="5" t="n"/>
      <c r="D1682" s="23" t="n"/>
      <c r="E1682" s="18" t="n"/>
      <c r="F1682" s="5" t="n"/>
      <c r="G1682" s="5" t="n"/>
      <c r="H1682" s="6">
        <f>IF(B1682&amp;""="","",IFERROR(INDEX('الطلاب'!$B$6:$B$505,MATCH(B1682&amp;"",'الطلاب'!$A$6:$A$505,0))&amp;"","كود غير موجود"))</f>
        <v/>
      </c>
      <c r="I1682" s="6">
        <f>IF(OR(B1682&amp;""="",C1682&amp;""=""),"",IF(COUNTIFS('الطلاب'!$A$6:$A$505,B1682&amp;"",'الطلاب'!$D$6:$D$505,C1682&amp;"")=0,"الطالب غير مسجل في المجموعة",""))</f>
        <v/>
      </c>
    </row>
    <row r="1683">
      <c r="A1683" s="13" t="n"/>
      <c r="B1683" s="5" t="n"/>
      <c r="C1683" s="5" t="n"/>
      <c r="D1683" s="23" t="n"/>
      <c r="E1683" s="18" t="n"/>
      <c r="F1683" s="5" t="n"/>
      <c r="G1683" s="5" t="n"/>
      <c r="H1683" s="6">
        <f>IF(B1683&amp;""="","",IFERROR(INDEX('الطلاب'!$B$6:$B$505,MATCH(B1683&amp;"",'الطلاب'!$A$6:$A$505,0))&amp;"","كود غير موجود"))</f>
        <v/>
      </c>
      <c r="I1683" s="6">
        <f>IF(OR(B1683&amp;""="",C1683&amp;""=""),"",IF(COUNTIFS('الطلاب'!$A$6:$A$505,B1683&amp;"",'الطلاب'!$D$6:$D$505,C1683&amp;"")=0,"الطالب غير مسجل في المجموعة",""))</f>
        <v/>
      </c>
    </row>
    <row r="1684">
      <c r="A1684" s="13" t="n"/>
      <c r="B1684" s="5" t="n"/>
      <c r="C1684" s="5" t="n"/>
      <c r="D1684" s="23" t="n"/>
      <c r="E1684" s="18" t="n"/>
      <c r="F1684" s="5" t="n"/>
      <c r="G1684" s="5" t="n"/>
      <c r="H1684" s="6">
        <f>IF(B1684&amp;""="","",IFERROR(INDEX('الطلاب'!$B$6:$B$505,MATCH(B1684&amp;"",'الطلاب'!$A$6:$A$505,0))&amp;"","كود غير موجود"))</f>
        <v/>
      </c>
      <c r="I1684" s="6">
        <f>IF(OR(B1684&amp;""="",C1684&amp;""=""),"",IF(COUNTIFS('الطلاب'!$A$6:$A$505,B1684&amp;"",'الطلاب'!$D$6:$D$505,C1684&amp;"")=0,"الطالب غير مسجل في المجموعة",""))</f>
        <v/>
      </c>
    </row>
    <row r="1685">
      <c r="A1685" s="13" t="n"/>
      <c r="B1685" s="5" t="n"/>
      <c r="C1685" s="5" t="n"/>
      <c r="D1685" s="23" t="n"/>
      <c r="E1685" s="18" t="n"/>
      <c r="F1685" s="5" t="n"/>
      <c r="G1685" s="5" t="n"/>
      <c r="H1685" s="6">
        <f>IF(B1685&amp;""="","",IFERROR(INDEX('الطلاب'!$B$6:$B$505,MATCH(B1685&amp;"",'الطلاب'!$A$6:$A$505,0))&amp;"","كود غير موجود"))</f>
        <v/>
      </c>
      <c r="I1685" s="6">
        <f>IF(OR(B1685&amp;""="",C1685&amp;""=""),"",IF(COUNTIFS('الطلاب'!$A$6:$A$505,B1685&amp;"",'الطلاب'!$D$6:$D$505,C1685&amp;"")=0,"الطالب غير مسجل في المجموعة",""))</f>
        <v/>
      </c>
    </row>
    <row r="1686">
      <c r="A1686" s="13" t="n"/>
      <c r="B1686" s="5" t="n"/>
      <c r="C1686" s="5" t="n"/>
      <c r="D1686" s="23" t="n"/>
      <c r="E1686" s="18" t="n"/>
      <c r="F1686" s="5" t="n"/>
      <c r="G1686" s="5" t="n"/>
      <c r="H1686" s="6">
        <f>IF(B1686&amp;""="","",IFERROR(INDEX('الطلاب'!$B$6:$B$505,MATCH(B1686&amp;"",'الطلاب'!$A$6:$A$505,0))&amp;"","كود غير موجود"))</f>
        <v/>
      </c>
      <c r="I1686" s="6">
        <f>IF(OR(B1686&amp;""="",C1686&amp;""=""),"",IF(COUNTIFS('الطلاب'!$A$6:$A$505,B1686&amp;"",'الطلاب'!$D$6:$D$505,C1686&amp;"")=0,"الطالب غير مسجل في المجموعة",""))</f>
        <v/>
      </c>
    </row>
    <row r="1687">
      <c r="A1687" s="13" t="n"/>
      <c r="B1687" s="5" t="n"/>
      <c r="C1687" s="5" t="n"/>
      <c r="D1687" s="23" t="n"/>
      <c r="E1687" s="18" t="n"/>
      <c r="F1687" s="5" t="n"/>
      <c r="G1687" s="5" t="n"/>
      <c r="H1687" s="6">
        <f>IF(B1687&amp;""="","",IFERROR(INDEX('الطلاب'!$B$6:$B$505,MATCH(B1687&amp;"",'الطلاب'!$A$6:$A$505,0))&amp;"","كود غير موجود"))</f>
        <v/>
      </c>
      <c r="I1687" s="6">
        <f>IF(OR(B1687&amp;""="",C1687&amp;""=""),"",IF(COUNTIFS('الطلاب'!$A$6:$A$505,B1687&amp;"",'الطلاب'!$D$6:$D$505,C1687&amp;"")=0,"الطالب غير مسجل في المجموعة",""))</f>
        <v/>
      </c>
    </row>
    <row r="1688">
      <c r="A1688" s="13" t="n"/>
      <c r="B1688" s="5" t="n"/>
      <c r="C1688" s="5" t="n"/>
      <c r="D1688" s="23" t="n"/>
      <c r="E1688" s="18" t="n"/>
      <c r="F1688" s="5" t="n"/>
      <c r="G1688" s="5" t="n"/>
      <c r="H1688" s="6">
        <f>IF(B1688&amp;""="","",IFERROR(INDEX('الطلاب'!$B$6:$B$505,MATCH(B1688&amp;"",'الطلاب'!$A$6:$A$505,0))&amp;"","كود غير موجود"))</f>
        <v/>
      </c>
      <c r="I1688" s="6">
        <f>IF(OR(B1688&amp;""="",C1688&amp;""=""),"",IF(COUNTIFS('الطلاب'!$A$6:$A$505,B1688&amp;"",'الطلاب'!$D$6:$D$505,C1688&amp;"")=0,"الطالب غير مسجل في المجموعة",""))</f>
        <v/>
      </c>
    </row>
    <row r="1689">
      <c r="A1689" s="13" t="n"/>
      <c r="B1689" s="5" t="n"/>
      <c r="C1689" s="5" t="n"/>
      <c r="D1689" s="23" t="n"/>
      <c r="E1689" s="18" t="n"/>
      <c r="F1689" s="5" t="n"/>
      <c r="G1689" s="5" t="n"/>
      <c r="H1689" s="6">
        <f>IF(B1689&amp;""="","",IFERROR(INDEX('الطلاب'!$B$6:$B$505,MATCH(B1689&amp;"",'الطلاب'!$A$6:$A$505,0))&amp;"","كود غير موجود"))</f>
        <v/>
      </c>
      <c r="I1689" s="6">
        <f>IF(OR(B1689&amp;""="",C1689&amp;""=""),"",IF(COUNTIFS('الطلاب'!$A$6:$A$505,B1689&amp;"",'الطلاب'!$D$6:$D$505,C1689&amp;"")=0,"الطالب غير مسجل في المجموعة",""))</f>
        <v/>
      </c>
    </row>
    <row r="1690">
      <c r="A1690" s="13" t="n"/>
      <c r="B1690" s="5" t="n"/>
      <c r="C1690" s="5" t="n"/>
      <c r="D1690" s="23" t="n"/>
      <c r="E1690" s="18" t="n"/>
      <c r="F1690" s="5" t="n"/>
      <c r="G1690" s="5" t="n"/>
      <c r="H1690" s="6">
        <f>IF(B1690&amp;""="","",IFERROR(INDEX('الطلاب'!$B$6:$B$505,MATCH(B1690&amp;"",'الطلاب'!$A$6:$A$505,0))&amp;"","كود غير موجود"))</f>
        <v/>
      </c>
      <c r="I1690" s="6">
        <f>IF(OR(B1690&amp;""="",C1690&amp;""=""),"",IF(COUNTIFS('الطلاب'!$A$6:$A$505,B1690&amp;"",'الطلاب'!$D$6:$D$505,C1690&amp;"")=0,"الطالب غير مسجل في المجموعة",""))</f>
        <v/>
      </c>
    </row>
    <row r="1691">
      <c r="A1691" s="13" t="n"/>
      <c r="B1691" s="5" t="n"/>
      <c r="C1691" s="5" t="n"/>
      <c r="D1691" s="23" t="n"/>
      <c r="E1691" s="18" t="n"/>
      <c r="F1691" s="5" t="n"/>
      <c r="G1691" s="5" t="n"/>
      <c r="H1691" s="6">
        <f>IF(B1691&amp;""="","",IFERROR(INDEX('الطلاب'!$B$6:$B$505,MATCH(B1691&amp;"",'الطلاب'!$A$6:$A$505,0))&amp;"","كود غير موجود"))</f>
        <v/>
      </c>
      <c r="I1691" s="6">
        <f>IF(OR(B1691&amp;""="",C1691&amp;""=""),"",IF(COUNTIFS('الطلاب'!$A$6:$A$505,B1691&amp;"",'الطلاب'!$D$6:$D$505,C1691&amp;"")=0,"الطالب غير مسجل في المجموعة",""))</f>
        <v/>
      </c>
    </row>
    <row r="1692">
      <c r="A1692" s="13" t="n"/>
      <c r="B1692" s="5" t="n"/>
      <c r="C1692" s="5" t="n"/>
      <c r="D1692" s="23" t="n"/>
      <c r="E1692" s="18" t="n"/>
      <c r="F1692" s="5" t="n"/>
      <c r="G1692" s="5" t="n"/>
      <c r="H1692" s="6">
        <f>IF(B1692&amp;""="","",IFERROR(INDEX('الطلاب'!$B$6:$B$505,MATCH(B1692&amp;"",'الطلاب'!$A$6:$A$505,0))&amp;"","كود غير موجود"))</f>
        <v/>
      </c>
      <c r="I1692" s="6">
        <f>IF(OR(B1692&amp;""="",C1692&amp;""=""),"",IF(COUNTIFS('الطلاب'!$A$6:$A$505,B1692&amp;"",'الطلاب'!$D$6:$D$505,C1692&amp;"")=0,"الطالب غير مسجل في المجموعة",""))</f>
        <v/>
      </c>
    </row>
    <row r="1693">
      <c r="A1693" s="13" t="n"/>
      <c r="B1693" s="5" t="n"/>
      <c r="C1693" s="5" t="n"/>
      <c r="D1693" s="23" t="n"/>
      <c r="E1693" s="18" t="n"/>
      <c r="F1693" s="5" t="n"/>
      <c r="G1693" s="5" t="n"/>
      <c r="H1693" s="6">
        <f>IF(B1693&amp;""="","",IFERROR(INDEX('الطلاب'!$B$6:$B$505,MATCH(B1693&amp;"",'الطلاب'!$A$6:$A$505,0))&amp;"","كود غير موجود"))</f>
        <v/>
      </c>
      <c r="I1693" s="6">
        <f>IF(OR(B1693&amp;""="",C1693&amp;""=""),"",IF(COUNTIFS('الطلاب'!$A$6:$A$505,B1693&amp;"",'الطلاب'!$D$6:$D$505,C1693&amp;"")=0,"الطالب غير مسجل في المجموعة",""))</f>
        <v/>
      </c>
    </row>
    <row r="1694">
      <c r="A1694" s="13" t="n"/>
      <c r="B1694" s="5" t="n"/>
      <c r="C1694" s="5" t="n"/>
      <c r="D1694" s="23" t="n"/>
      <c r="E1694" s="18" t="n"/>
      <c r="F1694" s="5" t="n"/>
      <c r="G1694" s="5" t="n"/>
      <c r="H1694" s="6">
        <f>IF(B1694&amp;""="","",IFERROR(INDEX('الطلاب'!$B$6:$B$505,MATCH(B1694&amp;"",'الطلاب'!$A$6:$A$505,0))&amp;"","كود غير موجود"))</f>
        <v/>
      </c>
      <c r="I1694" s="6">
        <f>IF(OR(B1694&amp;""="",C1694&amp;""=""),"",IF(COUNTIFS('الطلاب'!$A$6:$A$505,B1694&amp;"",'الطلاب'!$D$6:$D$505,C1694&amp;"")=0,"الطالب غير مسجل في المجموعة",""))</f>
        <v/>
      </c>
    </row>
    <row r="1695">
      <c r="A1695" s="13" t="n"/>
      <c r="B1695" s="5" t="n"/>
      <c r="C1695" s="5" t="n"/>
      <c r="D1695" s="23" t="n"/>
      <c r="E1695" s="18" t="n"/>
      <c r="F1695" s="5" t="n"/>
      <c r="G1695" s="5" t="n"/>
      <c r="H1695" s="6">
        <f>IF(B1695&amp;""="","",IFERROR(INDEX('الطلاب'!$B$6:$B$505,MATCH(B1695&amp;"",'الطلاب'!$A$6:$A$505,0))&amp;"","كود غير موجود"))</f>
        <v/>
      </c>
      <c r="I1695" s="6">
        <f>IF(OR(B1695&amp;""="",C1695&amp;""=""),"",IF(COUNTIFS('الطلاب'!$A$6:$A$505,B1695&amp;"",'الطلاب'!$D$6:$D$505,C1695&amp;"")=0,"الطالب غير مسجل في المجموعة",""))</f>
        <v/>
      </c>
    </row>
    <row r="1696">
      <c r="A1696" s="13" t="n"/>
      <c r="B1696" s="5" t="n"/>
      <c r="C1696" s="5" t="n"/>
      <c r="D1696" s="23" t="n"/>
      <c r="E1696" s="18" t="n"/>
      <c r="F1696" s="5" t="n"/>
      <c r="G1696" s="5" t="n"/>
      <c r="H1696" s="6">
        <f>IF(B1696&amp;""="","",IFERROR(INDEX('الطلاب'!$B$6:$B$505,MATCH(B1696&amp;"",'الطلاب'!$A$6:$A$505,0))&amp;"","كود غير موجود"))</f>
        <v/>
      </c>
      <c r="I1696" s="6">
        <f>IF(OR(B1696&amp;""="",C1696&amp;""=""),"",IF(COUNTIFS('الطلاب'!$A$6:$A$505,B1696&amp;"",'الطلاب'!$D$6:$D$505,C1696&amp;"")=0,"الطالب غير مسجل في المجموعة",""))</f>
        <v/>
      </c>
    </row>
    <row r="1697">
      <c r="A1697" s="13" t="n"/>
      <c r="B1697" s="5" t="n"/>
      <c r="C1697" s="5" t="n"/>
      <c r="D1697" s="23" t="n"/>
      <c r="E1697" s="18" t="n"/>
      <c r="F1697" s="5" t="n"/>
      <c r="G1697" s="5" t="n"/>
      <c r="H1697" s="6">
        <f>IF(B1697&amp;""="","",IFERROR(INDEX('الطلاب'!$B$6:$B$505,MATCH(B1697&amp;"",'الطلاب'!$A$6:$A$505,0))&amp;"","كود غير موجود"))</f>
        <v/>
      </c>
      <c r="I1697" s="6">
        <f>IF(OR(B1697&amp;""="",C1697&amp;""=""),"",IF(COUNTIFS('الطلاب'!$A$6:$A$505,B1697&amp;"",'الطلاب'!$D$6:$D$505,C1697&amp;"")=0,"الطالب غير مسجل في المجموعة",""))</f>
        <v/>
      </c>
    </row>
    <row r="1698">
      <c r="A1698" s="13" t="n"/>
      <c r="B1698" s="5" t="n"/>
      <c r="C1698" s="5" t="n"/>
      <c r="D1698" s="23" t="n"/>
      <c r="E1698" s="18" t="n"/>
      <c r="F1698" s="5" t="n"/>
      <c r="G1698" s="5" t="n"/>
      <c r="H1698" s="6">
        <f>IF(B1698&amp;""="","",IFERROR(INDEX('الطلاب'!$B$6:$B$505,MATCH(B1698&amp;"",'الطلاب'!$A$6:$A$505,0))&amp;"","كود غير موجود"))</f>
        <v/>
      </c>
      <c r="I1698" s="6">
        <f>IF(OR(B1698&amp;""="",C1698&amp;""=""),"",IF(COUNTIFS('الطلاب'!$A$6:$A$505,B1698&amp;"",'الطلاب'!$D$6:$D$505,C1698&amp;"")=0,"الطالب غير مسجل في المجموعة",""))</f>
        <v/>
      </c>
    </row>
    <row r="1699">
      <c r="A1699" s="13" t="n"/>
      <c r="B1699" s="5" t="n"/>
      <c r="C1699" s="5" t="n"/>
      <c r="D1699" s="23" t="n"/>
      <c r="E1699" s="18" t="n"/>
      <c r="F1699" s="5" t="n"/>
      <c r="G1699" s="5" t="n"/>
      <c r="H1699" s="6">
        <f>IF(B1699&amp;""="","",IFERROR(INDEX('الطلاب'!$B$6:$B$505,MATCH(B1699&amp;"",'الطلاب'!$A$6:$A$505,0))&amp;"","كود غير موجود"))</f>
        <v/>
      </c>
      <c r="I1699" s="6">
        <f>IF(OR(B1699&amp;""="",C1699&amp;""=""),"",IF(COUNTIFS('الطلاب'!$A$6:$A$505,B1699&amp;"",'الطلاب'!$D$6:$D$505,C1699&amp;"")=0,"الطالب غير مسجل في المجموعة",""))</f>
        <v/>
      </c>
    </row>
    <row r="1700">
      <c r="A1700" s="13" t="n"/>
      <c r="B1700" s="5" t="n"/>
      <c r="C1700" s="5" t="n"/>
      <c r="D1700" s="23" t="n"/>
      <c r="E1700" s="18" t="n"/>
      <c r="F1700" s="5" t="n"/>
      <c r="G1700" s="5" t="n"/>
      <c r="H1700" s="6">
        <f>IF(B1700&amp;""="","",IFERROR(INDEX('الطلاب'!$B$6:$B$505,MATCH(B1700&amp;"",'الطلاب'!$A$6:$A$505,0))&amp;"","كود غير موجود"))</f>
        <v/>
      </c>
      <c r="I1700" s="6">
        <f>IF(OR(B1700&amp;""="",C1700&amp;""=""),"",IF(COUNTIFS('الطلاب'!$A$6:$A$505,B1700&amp;"",'الطلاب'!$D$6:$D$505,C1700&amp;"")=0,"الطالب غير مسجل في المجموعة",""))</f>
        <v/>
      </c>
    </row>
    <row r="1701">
      <c r="A1701" s="13" t="n"/>
      <c r="B1701" s="5" t="n"/>
      <c r="C1701" s="5" t="n"/>
      <c r="D1701" s="23" t="n"/>
      <c r="E1701" s="18" t="n"/>
      <c r="F1701" s="5" t="n"/>
      <c r="G1701" s="5" t="n"/>
      <c r="H1701" s="6">
        <f>IF(B1701&amp;""="","",IFERROR(INDEX('الطلاب'!$B$6:$B$505,MATCH(B1701&amp;"",'الطلاب'!$A$6:$A$505,0))&amp;"","كود غير موجود"))</f>
        <v/>
      </c>
      <c r="I1701" s="6">
        <f>IF(OR(B1701&amp;""="",C1701&amp;""=""),"",IF(COUNTIFS('الطلاب'!$A$6:$A$505,B1701&amp;"",'الطلاب'!$D$6:$D$505,C1701&amp;"")=0,"الطالب غير مسجل في المجموعة",""))</f>
        <v/>
      </c>
    </row>
    <row r="1702">
      <c r="A1702" s="13" t="n"/>
      <c r="B1702" s="5" t="n"/>
      <c r="C1702" s="5" t="n"/>
      <c r="D1702" s="23" t="n"/>
      <c r="E1702" s="18" t="n"/>
      <c r="F1702" s="5" t="n"/>
      <c r="G1702" s="5" t="n"/>
      <c r="H1702" s="6">
        <f>IF(B1702&amp;""="","",IFERROR(INDEX('الطلاب'!$B$6:$B$505,MATCH(B1702&amp;"",'الطلاب'!$A$6:$A$505,0))&amp;"","كود غير موجود"))</f>
        <v/>
      </c>
      <c r="I1702" s="6">
        <f>IF(OR(B1702&amp;""="",C1702&amp;""=""),"",IF(COUNTIFS('الطلاب'!$A$6:$A$505,B1702&amp;"",'الطلاب'!$D$6:$D$505,C1702&amp;"")=0,"الطالب غير مسجل في المجموعة",""))</f>
        <v/>
      </c>
    </row>
    <row r="1703">
      <c r="A1703" s="13" t="n"/>
      <c r="B1703" s="5" t="n"/>
      <c r="C1703" s="5" t="n"/>
      <c r="D1703" s="23" t="n"/>
      <c r="E1703" s="18" t="n"/>
      <c r="F1703" s="5" t="n"/>
      <c r="G1703" s="5" t="n"/>
      <c r="H1703" s="6">
        <f>IF(B1703&amp;""="","",IFERROR(INDEX('الطلاب'!$B$6:$B$505,MATCH(B1703&amp;"",'الطلاب'!$A$6:$A$505,0))&amp;"","كود غير موجود"))</f>
        <v/>
      </c>
      <c r="I1703" s="6">
        <f>IF(OR(B1703&amp;""="",C1703&amp;""=""),"",IF(COUNTIFS('الطلاب'!$A$6:$A$505,B1703&amp;"",'الطلاب'!$D$6:$D$505,C1703&amp;"")=0,"الطالب غير مسجل في المجموعة",""))</f>
        <v/>
      </c>
    </row>
    <row r="1704">
      <c r="A1704" s="13" t="n"/>
      <c r="B1704" s="5" t="n"/>
      <c r="C1704" s="5" t="n"/>
      <c r="D1704" s="23" t="n"/>
      <c r="E1704" s="18" t="n"/>
      <c r="F1704" s="5" t="n"/>
      <c r="G1704" s="5" t="n"/>
      <c r="H1704" s="6">
        <f>IF(B1704&amp;""="","",IFERROR(INDEX('الطلاب'!$B$6:$B$505,MATCH(B1704&amp;"",'الطلاب'!$A$6:$A$505,0))&amp;"","كود غير موجود"))</f>
        <v/>
      </c>
      <c r="I1704" s="6">
        <f>IF(OR(B1704&amp;""="",C1704&amp;""=""),"",IF(COUNTIFS('الطلاب'!$A$6:$A$505,B1704&amp;"",'الطلاب'!$D$6:$D$505,C1704&amp;"")=0,"الطالب غير مسجل في المجموعة",""))</f>
        <v/>
      </c>
    </row>
    <row r="1705">
      <c r="A1705" s="13" t="n"/>
      <c r="B1705" s="5" t="n"/>
      <c r="C1705" s="5" t="n"/>
      <c r="D1705" s="23" t="n"/>
      <c r="E1705" s="18" t="n"/>
      <c r="F1705" s="5" t="n"/>
      <c r="G1705" s="5" t="n"/>
      <c r="H1705" s="6">
        <f>IF(B1705&amp;""="","",IFERROR(INDEX('الطلاب'!$B$6:$B$505,MATCH(B1705&amp;"",'الطلاب'!$A$6:$A$505,0))&amp;"","كود غير موجود"))</f>
        <v/>
      </c>
      <c r="I1705" s="6">
        <f>IF(OR(B1705&amp;""="",C1705&amp;""=""),"",IF(COUNTIFS('الطلاب'!$A$6:$A$505,B1705&amp;"",'الطلاب'!$D$6:$D$505,C1705&amp;"")=0,"الطالب غير مسجل في المجموعة",""))</f>
        <v/>
      </c>
    </row>
    <row r="1706">
      <c r="A1706" s="13" t="n"/>
      <c r="B1706" s="5" t="n"/>
      <c r="C1706" s="5" t="n"/>
      <c r="D1706" s="23" t="n"/>
      <c r="E1706" s="18" t="n"/>
      <c r="F1706" s="5" t="n"/>
      <c r="G1706" s="5" t="n"/>
      <c r="H1706" s="6">
        <f>IF(B1706&amp;""="","",IFERROR(INDEX('الطلاب'!$B$6:$B$505,MATCH(B1706&amp;"",'الطلاب'!$A$6:$A$505,0))&amp;"","كود غير موجود"))</f>
        <v/>
      </c>
      <c r="I1706" s="6">
        <f>IF(OR(B1706&amp;""="",C1706&amp;""=""),"",IF(COUNTIFS('الطلاب'!$A$6:$A$505,B1706&amp;"",'الطلاب'!$D$6:$D$505,C1706&amp;"")=0,"الطالب غير مسجل في المجموعة",""))</f>
        <v/>
      </c>
    </row>
    <row r="1707">
      <c r="A1707" s="13" t="n"/>
      <c r="B1707" s="5" t="n"/>
      <c r="C1707" s="5" t="n"/>
      <c r="D1707" s="23" t="n"/>
      <c r="E1707" s="18" t="n"/>
      <c r="F1707" s="5" t="n"/>
      <c r="G1707" s="5" t="n"/>
      <c r="H1707" s="6">
        <f>IF(B1707&amp;""="","",IFERROR(INDEX('الطلاب'!$B$6:$B$505,MATCH(B1707&amp;"",'الطلاب'!$A$6:$A$505,0))&amp;"","كود غير موجود"))</f>
        <v/>
      </c>
      <c r="I1707" s="6">
        <f>IF(OR(B1707&amp;""="",C1707&amp;""=""),"",IF(COUNTIFS('الطلاب'!$A$6:$A$505,B1707&amp;"",'الطلاب'!$D$6:$D$505,C1707&amp;"")=0,"الطالب غير مسجل في المجموعة",""))</f>
        <v/>
      </c>
    </row>
    <row r="1708">
      <c r="A1708" s="13" t="n"/>
      <c r="B1708" s="5" t="n"/>
      <c r="C1708" s="5" t="n"/>
      <c r="D1708" s="23" t="n"/>
      <c r="E1708" s="18" t="n"/>
      <c r="F1708" s="5" t="n"/>
      <c r="G1708" s="5" t="n"/>
      <c r="H1708" s="6">
        <f>IF(B1708&amp;""="","",IFERROR(INDEX('الطلاب'!$B$6:$B$505,MATCH(B1708&amp;"",'الطلاب'!$A$6:$A$505,0))&amp;"","كود غير موجود"))</f>
        <v/>
      </c>
      <c r="I1708" s="6">
        <f>IF(OR(B1708&amp;""="",C1708&amp;""=""),"",IF(COUNTIFS('الطلاب'!$A$6:$A$505,B1708&amp;"",'الطلاب'!$D$6:$D$505,C1708&amp;"")=0,"الطالب غير مسجل في المجموعة",""))</f>
        <v/>
      </c>
    </row>
    <row r="1709">
      <c r="A1709" s="13" t="n"/>
      <c r="B1709" s="5" t="n"/>
      <c r="C1709" s="5" t="n"/>
      <c r="D1709" s="23" t="n"/>
      <c r="E1709" s="18" t="n"/>
      <c r="F1709" s="5" t="n"/>
      <c r="G1709" s="5" t="n"/>
      <c r="H1709" s="6">
        <f>IF(B1709&amp;""="","",IFERROR(INDEX('الطلاب'!$B$6:$B$505,MATCH(B1709&amp;"",'الطلاب'!$A$6:$A$505,0))&amp;"","كود غير موجود"))</f>
        <v/>
      </c>
      <c r="I1709" s="6">
        <f>IF(OR(B1709&amp;""="",C1709&amp;""=""),"",IF(COUNTIFS('الطلاب'!$A$6:$A$505,B1709&amp;"",'الطلاب'!$D$6:$D$505,C1709&amp;"")=0,"الطالب غير مسجل في المجموعة",""))</f>
        <v/>
      </c>
    </row>
    <row r="1710">
      <c r="A1710" s="13" t="n"/>
      <c r="B1710" s="5" t="n"/>
      <c r="C1710" s="5" t="n"/>
      <c r="D1710" s="23" t="n"/>
      <c r="E1710" s="18" t="n"/>
      <c r="F1710" s="5" t="n"/>
      <c r="G1710" s="5" t="n"/>
      <c r="H1710" s="6">
        <f>IF(B1710&amp;""="","",IFERROR(INDEX('الطلاب'!$B$6:$B$505,MATCH(B1710&amp;"",'الطلاب'!$A$6:$A$505,0))&amp;"","كود غير موجود"))</f>
        <v/>
      </c>
      <c r="I1710" s="6">
        <f>IF(OR(B1710&amp;""="",C1710&amp;""=""),"",IF(COUNTIFS('الطلاب'!$A$6:$A$505,B1710&amp;"",'الطلاب'!$D$6:$D$505,C1710&amp;"")=0,"الطالب غير مسجل في المجموعة",""))</f>
        <v/>
      </c>
    </row>
    <row r="1711">
      <c r="A1711" s="13" t="n"/>
      <c r="B1711" s="5" t="n"/>
      <c r="C1711" s="5" t="n"/>
      <c r="D1711" s="23" t="n"/>
      <c r="E1711" s="18" t="n"/>
      <c r="F1711" s="5" t="n"/>
      <c r="G1711" s="5" t="n"/>
      <c r="H1711" s="6">
        <f>IF(B1711&amp;""="","",IFERROR(INDEX('الطلاب'!$B$6:$B$505,MATCH(B1711&amp;"",'الطلاب'!$A$6:$A$505,0))&amp;"","كود غير موجود"))</f>
        <v/>
      </c>
      <c r="I1711" s="6">
        <f>IF(OR(B1711&amp;""="",C1711&amp;""=""),"",IF(COUNTIFS('الطلاب'!$A$6:$A$505,B1711&amp;"",'الطلاب'!$D$6:$D$505,C1711&amp;"")=0,"الطالب غير مسجل في المجموعة",""))</f>
        <v/>
      </c>
    </row>
    <row r="1712">
      <c r="A1712" s="13" t="n"/>
      <c r="B1712" s="5" t="n"/>
      <c r="C1712" s="5" t="n"/>
      <c r="D1712" s="23" t="n"/>
      <c r="E1712" s="18" t="n"/>
      <c r="F1712" s="5" t="n"/>
      <c r="G1712" s="5" t="n"/>
      <c r="H1712" s="6">
        <f>IF(B1712&amp;""="","",IFERROR(INDEX('الطلاب'!$B$6:$B$505,MATCH(B1712&amp;"",'الطلاب'!$A$6:$A$505,0))&amp;"","كود غير موجود"))</f>
        <v/>
      </c>
      <c r="I1712" s="6">
        <f>IF(OR(B1712&amp;""="",C1712&amp;""=""),"",IF(COUNTIFS('الطلاب'!$A$6:$A$505,B1712&amp;"",'الطلاب'!$D$6:$D$505,C1712&amp;"")=0,"الطالب غير مسجل في المجموعة",""))</f>
        <v/>
      </c>
    </row>
    <row r="1713">
      <c r="A1713" s="13" t="n"/>
      <c r="B1713" s="5" t="n"/>
      <c r="C1713" s="5" t="n"/>
      <c r="D1713" s="23" t="n"/>
      <c r="E1713" s="18" t="n"/>
      <c r="F1713" s="5" t="n"/>
      <c r="G1713" s="5" t="n"/>
      <c r="H1713" s="6">
        <f>IF(B1713&amp;""="","",IFERROR(INDEX('الطلاب'!$B$6:$B$505,MATCH(B1713&amp;"",'الطلاب'!$A$6:$A$505,0))&amp;"","كود غير موجود"))</f>
        <v/>
      </c>
      <c r="I1713" s="6">
        <f>IF(OR(B1713&amp;""="",C1713&amp;""=""),"",IF(COUNTIFS('الطلاب'!$A$6:$A$505,B1713&amp;"",'الطلاب'!$D$6:$D$505,C1713&amp;"")=0,"الطالب غير مسجل في المجموعة",""))</f>
        <v/>
      </c>
    </row>
    <row r="1714">
      <c r="A1714" s="13" t="n"/>
      <c r="B1714" s="5" t="n"/>
      <c r="C1714" s="5" t="n"/>
      <c r="D1714" s="23" t="n"/>
      <c r="E1714" s="18" t="n"/>
      <c r="F1714" s="5" t="n"/>
      <c r="G1714" s="5" t="n"/>
      <c r="H1714" s="6">
        <f>IF(B1714&amp;""="","",IFERROR(INDEX('الطلاب'!$B$6:$B$505,MATCH(B1714&amp;"",'الطلاب'!$A$6:$A$505,0))&amp;"","كود غير موجود"))</f>
        <v/>
      </c>
      <c r="I1714" s="6">
        <f>IF(OR(B1714&amp;""="",C1714&amp;""=""),"",IF(COUNTIFS('الطلاب'!$A$6:$A$505,B1714&amp;"",'الطلاب'!$D$6:$D$505,C1714&amp;"")=0,"الطالب غير مسجل في المجموعة",""))</f>
        <v/>
      </c>
    </row>
    <row r="1715">
      <c r="A1715" s="13" t="n"/>
      <c r="B1715" s="5" t="n"/>
      <c r="C1715" s="5" t="n"/>
      <c r="D1715" s="23" t="n"/>
      <c r="E1715" s="18" t="n"/>
      <c r="F1715" s="5" t="n"/>
      <c r="G1715" s="5" t="n"/>
      <c r="H1715" s="6">
        <f>IF(B1715&amp;""="","",IFERROR(INDEX('الطلاب'!$B$6:$B$505,MATCH(B1715&amp;"",'الطلاب'!$A$6:$A$505,0))&amp;"","كود غير موجود"))</f>
        <v/>
      </c>
      <c r="I1715" s="6">
        <f>IF(OR(B1715&amp;""="",C1715&amp;""=""),"",IF(COUNTIFS('الطلاب'!$A$6:$A$505,B1715&amp;"",'الطلاب'!$D$6:$D$505,C1715&amp;"")=0,"الطالب غير مسجل في المجموعة",""))</f>
        <v/>
      </c>
    </row>
    <row r="1716">
      <c r="A1716" s="13" t="n"/>
      <c r="B1716" s="5" t="n"/>
      <c r="C1716" s="5" t="n"/>
      <c r="D1716" s="23" t="n"/>
      <c r="E1716" s="18" t="n"/>
      <c r="F1716" s="5" t="n"/>
      <c r="G1716" s="5" t="n"/>
      <c r="H1716" s="6">
        <f>IF(B1716&amp;""="","",IFERROR(INDEX('الطلاب'!$B$6:$B$505,MATCH(B1716&amp;"",'الطلاب'!$A$6:$A$505,0))&amp;"","كود غير موجود"))</f>
        <v/>
      </c>
      <c r="I1716" s="6">
        <f>IF(OR(B1716&amp;""="",C1716&amp;""=""),"",IF(COUNTIFS('الطلاب'!$A$6:$A$505,B1716&amp;"",'الطلاب'!$D$6:$D$505,C1716&amp;"")=0,"الطالب غير مسجل في المجموعة",""))</f>
        <v/>
      </c>
    </row>
    <row r="1717">
      <c r="A1717" s="13" t="n"/>
      <c r="B1717" s="5" t="n"/>
      <c r="C1717" s="5" t="n"/>
      <c r="D1717" s="23" t="n"/>
      <c r="E1717" s="18" t="n"/>
      <c r="F1717" s="5" t="n"/>
      <c r="G1717" s="5" t="n"/>
      <c r="H1717" s="6">
        <f>IF(B1717&amp;""="","",IFERROR(INDEX('الطلاب'!$B$6:$B$505,MATCH(B1717&amp;"",'الطلاب'!$A$6:$A$505,0))&amp;"","كود غير موجود"))</f>
        <v/>
      </c>
      <c r="I1717" s="6">
        <f>IF(OR(B1717&amp;""="",C1717&amp;""=""),"",IF(COUNTIFS('الطلاب'!$A$6:$A$505,B1717&amp;"",'الطلاب'!$D$6:$D$505,C1717&amp;"")=0,"الطالب غير مسجل في المجموعة",""))</f>
        <v/>
      </c>
    </row>
    <row r="1718">
      <c r="A1718" s="13" t="n"/>
      <c r="B1718" s="5" t="n"/>
      <c r="C1718" s="5" t="n"/>
      <c r="D1718" s="23" t="n"/>
      <c r="E1718" s="18" t="n"/>
      <c r="F1718" s="5" t="n"/>
      <c r="G1718" s="5" t="n"/>
      <c r="H1718" s="6">
        <f>IF(B1718&amp;""="","",IFERROR(INDEX('الطلاب'!$B$6:$B$505,MATCH(B1718&amp;"",'الطلاب'!$A$6:$A$505,0))&amp;"","كود غير موجود"))</f>
        <v/>
      </c>
      <c r="I1718" s="6">
        <f>IF(OR(B1718&amp;""="",C1718&amp;""=""),"",IF(COUNTIFS('الطلاب'!$A$6:$A$505,B1718&amp;"",'الطلاب'!$D$6:$D$505,C1718&amp;"")=0,"الطالب غير مسجل في المجموعة",""))</f>
        <v/>
      </c>
    </row>
    <row r="1719">
      <c r="A1719" s="13" t="n"/>
      <c r="B1719" s="5" t="n"/>
      <c r="C1719" s="5" t="n"/>
      <c r="D1719" s="23" t="n"/>
      <c r="E1719" s="18" t="n"/>
      <c r="F1719" s="5" t="n"/>
      <c r="G1719" s="5" t="n"/>
      <c r="H1719" s="6">
        <f>IF(B1719&amp;""="","",IFERROR(INDEX('الطلاب'!$B$6:$B$505,MATCH(B1719&amp;"",'الطلاب'!$A$6:$A$505,0))&amp;"","كود غير موجود"))</f>
        <v/>
      </c>
      <c r="I1719" s="6">
        <f>IF(OR(B1719&amp;""="",C1719&amp;""=""),"",IF(COUNTIFS('الطلاب'!$A$6:$A$505,B1719&amp;"",'الطلاب'!$D$6:$D$505,C1719&amp;"")=0,"الطالب غير مسجل في المجموعة",""))</f>
        <v/>
      </c>
    </row>
    <row r="1720">
      <c r="A1720" s="13" t="n"/>
      <c r="B1720" s="5" t="n"/>
      <c r="C1720" s="5" t="n"/>
      <c r="D1720" s="23" t="n"/>
      <c r="E1720" s="18" t="n"/>
      <c r="F1720" s="5" t="n"/>
      <c r="G1720" s="5" t="n"/>
      <c r="H1720" s="6">
        <f>IF(B1720&amp;""="","",IFERROR(INDEX('الطلاب'!$B$6:$B$505,MATCH(B1720&amp;"",'الطلاب'!$A$6:$A$505,0))&amp;"","كود غير موجود"))</f>
        <v/>
      </c>
      <c r="I1720" s="6">
        <f>IF(OR(B1720&amp;""="",C1720&amp;""=""),"",IF(COUNTIFS('الطلاب'!$A$6:$A$505,B1720&amp;"",'الطلاب'!$D$6:$D$505,C1720&amp;"")=0,"الطالب غير مسجل في المجموعة",""))</f>
        <v/>
      </c>
    </row>
    <row r="1721">
      <c r="A1721" s="13" t="n"/>
      <c r="B1721" s="5" t="n"/>
      <c r="C1721" s="5" t="n"/>
      <c r="D1721" s="23" t="n"/>
      <c r="E1721" s="18" t="n"/>
      <c r="F1721" s="5" t="n"/>
      <c r="G1721" s="5" t="n"/>
      <c r="H1721" s="6">
        <f>IF(B1721&amp;""="","",IFERROR(INDEX('الطلاب'!$B$6:$B$505,MATCH(B1721&amp;"",'الطلاب'!$A$6:$A$505,0))&amp;"","كود غير موجود"))</f>
        <v/>
      </c>
      <c r="I1721" s="6">
        <f>IF(OR(B1721&amp;""="",C1721&amp;""=""),"",IF(COUNTIFS('الطلاب'!$A$6:$A$505,B1721&amp;"",'الطلاب'!$D$6:$D$505,C1721&amp;"")=0,"الطالب غير مسجل في المجموعة",""))</f>
        <v/>
      </c>
    </row>
    <row r="1722">
      <c r="A1722" s="13" t="n"/>
      <c r="B1722" s="5" t="n"/>
      <c r="C1722" s="5" t="n"/>
      <c r="D1722" s="23" t="n"/>
      <c r="E1722" s="18" t="n"/>
      <c r="F1722" s="5" t="n"/>
      <c r="G1722" s="5" t="n"/>
      <c r="H1722" s="6">
        <f>IF(B1722&amp;""="","",IFERROR(INDEX('الطلاب'!$B$6:$B$505,MATCH(B1722&amp;"",'الطلاب'!$A$6:$A$505,0))&amp;"","كود غير موجود"))</f>
        <v/>
      </c>
      <c r="I1722" s="6">
        <f>IF(OR(B1722&amp;""="",C1722&amp;""=""),"",IF(COUNTIFS('الطلاب'!$A$6:$A$505,B1722&amp;"",'الطلاب'!$D$6:$D$505,C1722&amp;"")=0,"الطالب غير مسجل في المجموعة",""))</f>
        <v/>
      </c>
    </row>
    <row r="1723">
      <c r="A1723" s="13" t="n"/>
      <c r="B1723" s="5" t="n"/>
      <c r="C1723" s="5" t="n"/>
      <c r="D1723" s="23" t="n"/>
      <c r="E1723" s="18" t="n"/>
      <c r="F1723" s="5" t="n"/>
      <c r="G1723" s="5" t="n"/>
      <c r="H1723" s="6">
        <f>IF(B1723&amp;""="","",IFERROR(INDEX('الطلاب'!$B$6:$B$505,MATCH(B1723&amp;"",'الطلاب'!$A$6:$A$505,0))&amp;"","كود غير موجود"))</f>
        <v/>
      </c>
      <c r="I1723" s="6">
        <f>IF(OR(B1723&amp;""="",C1723&amp;""=""),"",IF(COUNTIFS('الطلاب'!$A$6:$A$505,B1723&amp;"",'الطلاب'!$D$6:$D$505,C1723&amp;"")=0,"الطالب غير مسجل في المجموعة",""))</f>
        <v/>
      </c>
    </row>
    <row r="1724">
      <c r="A1724" s="13" t="n"/>
      <c r="B1724" s="5" t="n"/>
      <c r="C1724" s="5" t="n"/>
      <c r="D1724" s="23" t="n"/>
      <c r="E1724" s="18" t="n"/>
      <c r="F1724" s="5" t="n"/>
      <c r="G1724" s="5" t="n"/>
      <c r="H1724" s="6">
        <f>IF(B1724&amp;""="","",IFERROR(INDEX('الطلاب'!$B$6:$B$505,MATCH(B1724&amp;"",'الطلاب'!$A$6:$A$505,0))&amp;"","كود غير موجود"))</f>
        <v/>
      </c>
      <c r="I1724" s="6">
        <f>IF(OR(B1724&amp;""="",C1724&amp;""=""),"",IF(COUNTIFS('الطلاب'!$A$6:$A$505,B1724&amp;"",'الطلاب'!$D$6:$D$505,C1724&amp;"")=0,"الطالب غير مسجل في المجموعة",""))</f>
        <v/>
      </c>
    </row>
    <row r="1725">
      <c r="A1725" s="13" t="n"/>
      <c r="B1725" s="5" t="n"/>
      <c r="C1725" s="5" t="n"/>
      <c r="D1725" s="23" t="n"/>
      <c r="E1725" s="18" t="n"/>
      <c r="F1725" s="5" t="n"/>
      <c r="G1725" s="5" t="n"/>
      <c r="H1725" s="6">
        <f>IF(B1725&amp;""="","",IFERROR(INDEX('الطلاب'!$B$6:$B$505,MATCH(B1725&amp;"",'الطلاب'!$A$6:$A$505,0))&amp;"","كود غير موجود"))</f>
        <v/>
      </c>
      <c r="I1725" s="6">
        <f>IF(OR(B1725&amp;""="",C1725&amp;""=""),"",IF(COUNTIFS('الطلاب'!$A$6:$A$505,B1725&amp;"",'الطلاب'!$D$6:$D$505,C1725&amp;"")=0,"الطالب غير مسجل في المجموعة",""))</f>
        <v/>
      </c>
    </row>
    <row r="1726">
      <c r="A1726" s="13" t="n"/>
      <c r="B1726" s="5" t="n"/>
      <c r="C1726" s="5" t="n"/>
      <c r="D1726" s="23" t="n"/>
      <c r="E1726" s="18" t="n"/>
      <c r="F1726" s="5" t="n"/>
      <c r="G1726" s="5" t="n"/>
      <c r="H1726" s="6">
        <f>IF(B1726&amp;""="","",IFERROR(INDEX('الطلاب'!$B$6:$B$505,MATCH(B1726&amp;"",'الطلاب'!$A$6:$A$505,0))&amp;"","كود غير موجود"))</f>
        <v/>
      </c>
      <c r="I1726" s="6">
        <f>IF(OR(B1726&amp;""="",C1726&amp;""=""),"",IF(COUNTIFS('الطلاب'!$A$6:$A$505,B1726&amp;"",'الطلاب'!$D$6:$D$505,C1726&amp;"")=0,"الطالب غير مسجل في المجموعة",""))</f>
        <v/>
      </c>
    </row>
    <row r="1727">
      <c r="A1727" s="13" t="n"/>
      <c r="B1727" s="5" t="n"/>
      <c r="C1727" s="5" t="n"/>
      <c r="D1727" s="23" t="n"/>
      <c r="E1727" s="18" t="n"/>
      <c r="F1727" s="5" t="n"/>
      <c r="G1727" s="5" t="n"/>
      <c r="H1727" s="6">
        <f>IF(B1727&amp;""="","",IFERROR(INDEX('الطلاب'!$B$6:$B$505,MATCH(B1727&amp;"",'الطلاب'!$A$6:$A$505,0))&amp;"","كود غير موجود"))</f>
        <v/>
      </c>
      <c r="I1727" s="6">
        <f>IF(OR(B1727&amp;""="",C1727&amp;""=""),"",IF(COUNTIFS('الطلاب'!$A$6:$A$505,B1727&amp;"",'الطلاب'!$D$6:$D$505,C1727&amp;"")=0,"الطالب غير مسجل في المجموعة",""))</f>
        <v/>
      </c>
    </row>
    <row r="1728">
      <c r="A1728" s="13" t="n"/>
      <c r="B1728" s="5" t="n"/>
      <c r="C1728" s="5" t="n"/>
      <c r="D1728" s="23" t="n"/>
      <c r="E1728" s="18" t="n"/>
      <c r="F1728" s="5" t="n"/>
      <c r="G1728" s="5" t="n"/>
      <c r="H1728" s="6">
        <f>IF(B1728&amp;""="","",IFERROR(INDEX('الطلاب'!$B$6:$B$505,MATCH(B1728&amp;"",'الطلاب'!$A$6:$A$505,0))&amp;"","كود غير موجود"))</f>
        <v/>
      </c>
      <c r="I1728" s="6">
        <f>IF(OR(B1728&amp;""="",C1728&amp;""=""),"",IF(COUNTIFS('الطلاب'!$A$6:$A$505,B1728&amp;"",'الطلاب'!$D$6:$D$505,C1728&amp;"")=0,"الطالب غير مسجل في المجموعة",""))</f>
        <v/>
      </c>
    </row>
    <row r="1729">
      <c r="A1729" s="13" t="n"/>
      <c r="B1729" s="5" t="n"/>
      <c r="C1729" s="5" t="n"/>
      <c r="D1729" s="23" t="n"/>
      <c r="E1729" s="18" t="n"/>
      <c r="F1729" s="5" t="n"/>
      <c r="G1729" s="5" t="n"/>
      <c r="H1729" s="6">
        <f>IF(B1729&amp;""="","",IFERROR(INDEX('الطلاب'!$B$6:$B$505,MATCH(B1729&amp;"",'الطلاب'!$A$6:$A$505,0))&amp;"","كود غير موجود"))</f>
        <v/>
      </c>
      <c r="I1729" s="6">
        <f>IF(OR(B1729&amp;""="",C1729&amp;""=""),"",IF(COUNTIFS('الطلاب'!$A$6:$A$505,B1729&amp;"",'الطلاب'!$D$6:$D$505,C1729&amp;"")=0,"الطالب غير مسجل في المجموعة",""))</f>
        <v/>
      </c>
    </row>
    <row r="1730">
      <c r="A1730" s="13" t="n"/>
      <c r="B1730" s="5" t="n"/>
      <c r="C1730" s="5" t="n"/>
      <c r="D1730" s="23" t="n"/>
      <c r="E1730" s="18" t="n"/>
      <c r="F1730" s="5" t="n"/>
      <c r="G1730" s="5" t="n"/>
      <c r="H1730" s="6">
        <f>IF(B1730&amp;""="","",IFERROR(INDEX('الطلاب'!$B$6:$B$505,MATCH(B1730&amp;"",'الطلاب'!$A$6:$A$505,0))&amp;"","كود غير موجود"))</f>
        <v/>
      </c>
      <c r="I1730" s="6">
        <f>IF(OR(B1730&amp;""="",C1730&amp;""=""),"",IF(COUNTIFS('الطلاب'!$A$6:$A$505,B1730&amp;"",'الطلاب'!$D$6:$D$505,C1730&amp;"")=0,"الطالب غير مسجل في المجموعة",""))</f>
        <v/>
      </c>
    </row>
    <row r="1731">
      <c r="A1731" s="13" t="n"/>
      <c r="B1731" s="5" t="n"/>
      <c r="C1731" s="5" t="n"/>
      <c r="D1731" s="23" t="n"/>
      <c r="E1731" s="18" t="n"/>
      <c r="F1731" s="5" t="n"/>
      <c r="G1731" s="5" t="n"/>
      <c r="H1731" s="6">
        <f>IF(B1731&amp;""="","",IFERROR(INDEX('الطلاب'!$B$6:$B$505,MATCH(B1731&amp;"",'الطلاب'!$A$6:$A$505,0))&amp;"","كود غير موجود"))</f>
        <v/>
      </c>
      <c r="I1731" s="6">
        <f>IF(OR(B1731&amp;""="",C1731&amp;""=""),"",IF(COUNTIFS('الطلاب'!$A$6:$A$505,B1731&amp;"",'الطلاب'!$D$6:$D$505,C1731&amp;"")=0,"الطالب غير مسجل في المجموعة",""))</f>
        <v/>
      </c>
    </row>
    <row r="1732">
      <c r="A1732" s="13" t="n"/>
      <c r="B1732" s="5" t="n"/>
      <c r="C1732" s="5" t="n"/>
      <c r="D1732" s="23" t="n"/>
      <c r="E1732" s="18" t="n"/>
      <c r="F1732" s="5" t="n"/>
      <c r="G1732" s="5" t="n"/>
      <c r="H1732" s="6">
        <f>IF(B1732&amp;""="","",IFERROR(INDEX('الطلاب'!$B$6:$B$505,MATCH(B1732&amp;"",'الطلاب'!$A$6:$A$505,0))&amp;"","كود غير موجود"))</f>
        <v/>
      </c>
      <c r="I1732" s="6">
        <f>IF(OR(B1732&amp;""="",C1732&amp;""=""),"",IF(COUNTIFS('الطلاب'!$A$6:$A$505,B1732&amp;"",'الطلاب'!$D$6:$D$505,C1732&amp;"")=0,"الطالب غير مسجل في المجموعة",""))</f>
        <v/>
      </c>
    </row>
    <row r="1733">
      <c r="A1733" s="13" t="n"/>
      <c r="B1733" s="5" t="n"/>
      <c r="C1733" s="5" t="n"/>
      <c r="D1733" s="23" t="n"/>
      <c r="E1733" s="18" t="n"/>
      <c r="F1733" s="5" t="n"/>
      <c r="G1733" s="5" t="n"/>
      <c r="H1733" s="6">
        <f>IF(B1733&amp;""="","",IFERROR(INDEX('الطلاب'!$B$6:$B$505,MATCH(B1733&amp;"",'الطلاب'!$A$6:$A$505,0))&amp;"","كود غير موجود"))</f>
        <v/>
      </c>
      <c r="I1733" s="6">
        <f>IF(OR(B1733&amp;""="",C1733&amp;""=""),"",IF(COUNTIFS('الطلاب'!$A$6:$A$505,B1733&amp;"",'الطلاب'!$D$6:$D$505,C1733&amp;"")=0,"الطالب غير مسجل في المجموعة",""))</f>
        <v/>
      </c>
    </row>
    <row r="1734">
      <c r="A1734" s="13" t="n"/>
      <c r="B1734" s="5" t="n"/>
      <c r="C1734" s="5" t="n"/>
      <c r="D1734" s="23" t="n"/>
      <c r="E1734" s="18" t="n"/>
      <c r="F1734" s="5" t="n"/>
      <c r="G1734" s="5" t="n"/>
      <c r="H1734" s="6">
        <f>IF(B1734&amp;""="","",IFERROR(INDEX('الطلاب'!$B$6:$B$505,MATCH(B1734&amp;"",'الطلاب'!$A$6:$A$505,0))&amp;"","كود غير موجود"))</f>
        <v/>
      </c>
      <c r="I1734" s="6">
        <f>IF(OR(B1734&amp;""="",C1734&amp;""=""),"",IF(COUNTIFS('الطلاب'!$A$6:$A$505,B1734&amp;"",'الطلاب'!$D$6:$D$505,C1734&amp;"")=0,"الطالب غير مسجل في المجموعة",""))</f>
        <v/>
      </c>
    </row>
    <row r="1735">
      <c r="A1735" s="13" t="n"/>
      <c r="B1735" s="5" t="n"/>
      <c r="C1735" s="5" t="n"/>
      <c r="D1735" s="23" t="n"/>
      <c r="E1735" s="18" t="n"/>
      <c r="F1735" s="5" t="n"/>
      <c r="G1735" s="5" t="n"/>
      <c r="H1735" s="6">
        <f>IF(B1735&amp;""="","",IFERROR(INDEX('الطلاب'!$B$6:$B$505,MATCH(B1735&amp;"",'الطلاب'!$A$6:$A$505,0))&amp;"","كود غير موجود"))</f>
        <v/>
      </c>
      <c r="I1735" s="6">
        <f>IF(OR(B1735&amp;""="",C1735&amp;""=""),"",IF(COUNTIFS('الطلاب'!$A$6:$A$505,B1735&amp;"",'الطلاب'!$D$6:$D$505,C1735&amp;"")=0,"الطالب غير مسجل في المجموعة",""))</f>
        <v/>
      </c>
    </row>
    <row r="1736">
      <c r="A1736" s="13" t="n"/>
      <c r="B1736" s="5" t="n"/>
      <c r="C1736" s="5" t="n"/>
      <c r="D1736" s="23" t="n"/>
      <c r="E1736" s="18" t="n"/>
      <c r="F1736" s="5" t="n"/>
      <c r="G1736" s="5" t="n"/>
      <c r="H1736" s="6">
        <f>IF(B1736&amp;""="","",IFERROR(INDEX('الطلاب'!$B$6:$B$505,MATCH(B1736&amp;"",'الطلاب'!$A$6:$A$505,0))&amp;"","كود غير موجود"))</f>
        <v/>
      </c>
      <c r="I1736" s="6">
        <f>IF(OR(B1736&amp;""="",C1736&amp;""=""),"",IF(COUNTIFS('الطلاب'!$A$6:$A$505,B1736&amp;"",'الطلاب'!$D$6:$D$505,C1736&amp;"")=0,"الطالب غير مسجل في المجموعة",""))</f>
        <v/>
      </c>
    </row>
    <row r="1737">
      <c r="A1737" s="13" t="n"/>
      <c r="B1737" s="5" t="n"/>
      <c r="C1737" s="5" t="n"/>
      <c r="D1737" s="23" t="n"/>
      <c r="E1737" s="18" t="n"/>
      <c r="F1737" s="5" t="n"/>
      <c r="G1737" s="5" t="n"/>
      <c r="H1737" s="6">
        <f>IF(B1737&amp;""="","",IFERROR(INDEX('الطلاب'!$B$6:$B$505,MATCH(B1737&amp;"",'الطلاب'!$A$6:$A$505,0))&amp;"","كود غير موجود"))</f>
        <v/>
      </c>
      <c r="I1737" s="6">
        <f>IF(OR(B1737&amp;""="",C1737&amp;""=""),"",IF(COUNTIFS('الطلاب'!$A$6:$A$505,B1737&amp;"",'الطلاب'!$D$6:$D$505,C1737&amp;"")=0,"الطالب غير مسجل في المجموعة",""))</f>
        <v/>
      </c>
    </row>
    <row r="1738">
      <c r="A1738" s="13" t="n"/>
      <c r="B1738" s="5" t="n"/>
      <c r="C1738" s="5" t="n"/>
      <c r="D1738" s="23" t="n"/>
      <c r="E1738" s="18" t="n"/>
      <c r="F1738" s="5" t="n"/>
      <c r="G1738" s="5" t="n"/>
      <c r="H1738" s="6">
        <f>IF(B1738&amp;""="","",IFERROR(INDEX('الطلاب'!$B$6:$B$505,MATCH(B1738&amp;"",'الطلاب'!$A$6:$A$505,0))&amp;"","كود غير موجود"))</f>
        <v/>
      </c>
      <c r="I1738" s="6">
        <f>IF(OR(B1738&amp;""="",C1738&amp;""=""),"",IF(COUNTIFS('الطلاب'!$A$6:$A$505,B1738&amp;"",'الطلاب'!$D$6:$D$505,C1738&amp;"")=0,"الطالب غير مسجل في المجموعة",""))</f>
        <v/>
      </c>
    </row>
    <row r="1739">
      <c r="A1739" s="13" t="n"/>
      <c r="B1739" s="5" t="n"/>
      <c r="C1739" s="5" t="n"/>
      <c r="D1739" s="23" t="n"/>
      <c r="E1739" s="18" t="n"/>
      <c r="F1739" s="5" t="n"/>
      <c r="G1739" s="5" t="n"/>
      <c r="H1739" s="6">
        <f>IF(B1739&amp;""="","",IFERROR(INDEX('الطلاب'!$B$6:$B$505,MATCH(B1739&amp;"",'الطلاب'!$A$6:$A$505,0))&amp;"","كود غير موجود"))</f>
        <v/>
      </c>
      <c r="I1739" s="6">
        <f>IF(OR(B1739&amp;""="",C1739&amp;""=""),"",IF(COUNTIFS('الطلاب'!$A$6:$A$505,B1739&amp;"",'الطلاب'!$D$6:$D$505,C1739&amp;"")=0,"الطالب غير مسجل في المجموعة",""))</f>
        <v/>
      </c>
    </row>
    <row r="1740">
      <c r="A1740" s="13" t="n"/>
      <c r="B1740" s="5" t="n"/>
      <c r="C1740" s="5" t="n"/>
      <c r="D1740" s="23" t="n"/>
      <c r="E1740" s="18" t="n"/>
      <c r="F1740" s="5" t="n"/>
      <c r="G1740" s="5" t="n"/>
      <c r="H1740" s="6">
        <f>IF(B1740&amp;""="","",IFERROR(INDEX('الطلاب'!$B$6:$B$505,MATCH(B1740&amp;"",'الطلاب'!$A$6:$A$505,0))&amp;"","كود غير موجود"))</f>
        <v/>
      </c>
      <c r="I1740" s="6">
        <f>IF(OR(B1740&amp;""="",C1740&amp;""=""),"",IF(COUNTIFS('الطلاب'!$A$6:$A$505,B1740&amp;"",'الطلاب'!$D$6:$D$505,C1740&amp;"")=0,"الطالب غير مسجل في المجموعة",""))</f>
        <v/>
      </c>
    </row>
    <row r="1741">
      <c r="A1741" s="13" t="n"/>
      <c r="B1741" s="5" t="n"/>
      <c r="C1741" s="5" t="n"/>
      <c r="D1741" s="23" t="n"/>
      <c r="E1741" s="18" t="n"/>
      <c r="F1741" s="5" t="n"/>
      <c r="G1741" s="5" t="n"/>
      <c r="H1741" s="6">
        <f>IF(B1741&amp;""="","",IFERROR(INDEX('الطلاب'!$B$6:$B$505,MATCH(B1741&amp;"",'الطلاب'!$A$6:$A$505,0))&amp;"","كود غير موجود"))</f>
        <v/>
      </c>
      <c r="I1741" s="6">
        <f>IF(OR(B1741&amp;""="",C1741&amp;""=""),"",IF(COUNTIFS('الطلاب'!$A$6:$A$505,B1741&amp;"",'الطلاب'!$D$6:$D$505,C1741&amp;"")=0,"الطالب غير مسجل في المجموعة",""))</f>
        <v/>
      </c>
    </row>
    <row r="1742">
      <c r="A1742" s="13" t="n"/>
      <c r="B1742" s="5" t="n"/>
      <c r="C1742" s="5" t="n"/>
      <c r="D1742" s="23" t="n"/>
      <c r="E1742" s="18" t="n"/>
      <c r="F1742" s="5" t="n"/>
      <c r="G1742" s="5" t="n"/>
      <c r="H1742" s="6">
        <f>IF(B1742&amp;""="","",IFERROR(INDEX('الطلاب'!$B$6:$B$505,MATCH(B1742&amp;"",'الطلاب'!$A$6:$A$505,0))&amp;"","كود غير موجود"))</f>
        <v/>
      </c>
      <c r="I1742" s="6">
        <f>IF(OR(B1742&amp;""="",C1742&amp;""=""),"",IF(COUNTIFS('الطلاب'!$A$6:$A$505,B1742&amp;"",'الطلاب'!$D$6:$D$505,C1742&amp;"")=0,"الطالب غير مسجل في المجموعة",""))</f>
        <v/>
      </c>
    </row>
    <row r="1743">
      <c r="A1743" s="13" t="n"/>
      <c r="B1743" s="5" t="n"/>
      <c r="C1743" s="5" t="n"/>
      <c r="D1743" s="23" t="n"/>
      <c r="E1743" s="18" t="n"/>
      <c r="F1743" s="5" t="n"/>
      <c r="G1743" s="5" t="n"/>
      <c r="H1743" s="6">
        <f>IF(B1743&amp;""="","",IFERROR(INDEX('الطلاب'!$B$6:$B$505,MATCH(B1743&amp;"",'الطلاب'!$A$6:$A$505,0))&amp;"","كود غير موجود"))</f>
        <v/>
      </c>
      <c r="I1743" s="6">
        <f>IF(OR(B1743&amp;""="",C1743&amp;""=""),"",IF(COUNTIFS('الطلاب'!$A$6:$A$505,B1743&amp;"",'الطلاب'!$D$6:$D$505,C1743&amp;"")=0,"الطالب غير مسجل في المجموعة",""))</f>
        <v/>
      </c>
    </row>
    <row r="1744">
      <c r="A1744" s="13" t="n"/>
      <c r="B1744" s="5" t="n"/>
      <c r="C1744" s="5" t="n"/>
      <c r="D1744" s="23" t="n"/>
      <c r="E1744" s="18" t="n"/>
      <c r="F1744" s="5" t="n"/>
      <c r="G1744" s="5" t="n"/>
      <c r="H1744" s="6">
        <f>IF(B1744&amp;""="","",IFERROR(INDEX('الطلاب'!$B$6:$B$505,MATCH(B1744&amp;"",'الطلاب'!$A$6:$A$505,0))&amp;"","كود غير موجود"))</f>
        <v/>
      </c>
      <c r="I1744" s="6">
        <f>IF(OR(B1744&amp;""="",C1744&amp;""=""),"",IF(COUNTIFS('الطلاب'!$A$6:$A$505,B1744&amp;"",'الطلاب'!$D$6:$D$505,C1744&amp;"")=0,"الطالب غير مسجل في المجموعة",""))</f>
        <v/>
      </c>
    </row>
    <row r="1745">
      <c r="A1745" s="13" t="n"/>
      <c r="B1745" s="5" t="n"/>
      <c r="C1745" s="5" t="n"/>
      <c r="D1745" s="23" t="n"/>
      <c r="E1745" s="18" t="n"/>
      <c r="F1745" s="5" t="n"/>
      <c r="G1745" s="5" t="n"/>
      <c r="H1745" s="6">
        <f>IF(B1745&amp;""="","",IFERROR(INDEX('الطلاب'!$B$6:$B$505,MATCH(B1745&amp;"",'الطلاب'!$A$6:$A$505,0))&amp;"","كود غير موجود"))</f>
        <v/>
      </c>
      <c r="I1745" s="6">
        <f>IF(OR(B1745&amp;""="",C1745&amp;""=""),"",IF(COUNTIFS('الطلاب'!$A$6:$A$505,B1745&amp;"",'الطلاب'!$D$6:$D$505,C1745&amp;"")=0,"الطالب غير مسجل في المجموعة",""))</f>
        <v/>
      </c>
    </row>
    <row r="1746">
      <c r="A1746" s="13" t="n"/>
      <c r="B1746" s="5" t="n"/>
      <c r="C1746" s="5" t="n"/>
      <c r="D1746" s="23" t="n"/>
      <c r="E1746" s="18" t="n"/>
      <c r="F1746" s="5" t="n"/>
      <c r="G1746" s="5" t="n"/>
      <c r="H1746" s="6">
        <f>IF(B1746&amp;""="","",IFERROR(INDEX('الطلاب'!$B$6:$B$505,MATCH(B1746&amp;"",'الطلاب'!$A$6:$A$505,0))&amp;"","كود غير موجود"))</f>
        <v/>
      </c>
      <c r="I1746" s="6">
        <f>IF(OR(B1746&amp;""="",C1746&amp;""=""),"",IF(COUNTIFS('الطلاب'!$A$6:$A$505,B1746&amp;"",'الطلاب'!$D$6:$D$505,C1746&amp;"")=0,"الطالب غير مسجل في المجموعة",""))</f>
        <v/>
      </c>
    </row>
    <row r="1747">
      <c r="A1747" s="13" t="n"/>
      <c r="B1747" s="5" t="n"/>
      <c r="C1747" s="5" t="n"/>
      <c r="D1747" s="23" t="n"/>
      <c r="E1747" s="18" t="n"/>
      <c r="F1747" s="5" t="n"/>
      <c r="G1747" s="5" t="n"/>
      <c r="H1747" s="6">
        <f>IF(B1747&amp;""="","",IFERROR(INDEX('الطلاب'!$B$6:$B$505,MATCH(B1747&amp;"",'الطلاب'!$A$6:$A$505,0))&amp;"","كود غير موجود"))</f>
        <v/>
      </c>
      <c r="I1747" s="6">
        <f>IF(OR(B1747&amp;""="",C1747&amp;""=""),"",IF(COUNTIFS('الطلاب'!$A$6:$A$505,B1747&amp;"",'الطلاب'!$D$6:$D$505,C1747&amp;"")=0,"الطالب غير مسجل في المجموعة",""))</f>
        <v/>
      </c>
    </row>
    <row r="1748">
      <c r="A1748" s="13" t="n"/>
      <c r="B1748" s="5" t="n"/>
      <c r="C1748" s="5" t="n"/>
      <c r="D1748" s="23" t="n"/>
      <c r="E1748" s="18" t="n"/>
      <c r="F1748" s="5" t="n"/>
      <c r="G1748" s="5" t="n"/>
      <c r="H1748" s="6">
        <f>IF(B1748&amp;""="","",IFERROR(INDEX('الطلاب'!$B$6:$B$505,MATCH(B1748&amp;"",'الطلاب'!$A$6:$A$505,0))&amp;"","كود غير موجود"))</f>
        <v/>
      </c>
      <c r="I1748" s="6">
        <f>IF(OR(B1748&amp;""="",C1748&amp;""=""),"",IF(COUNTIFS('الطلاب'!$A$6:$A$505,B1748&amp;"",'الطلاب'!$D$6:$D$505,C1748&amp;"")=0,"الطالب غير مسجل في المجموعة",""))</f>
        <v/>
      </c>
    </row>
    <row r="1749">
      <c r="A1749" s="13" t="n"/>
      <c r="B1749" s="5" t="n"/>
      <c r="C1749" s="5" t="n"/>
      <c r="D1749" s="23" t="n"/>
      <c r="E1749" s="18" t="n"/>
      <c r="F1749" s="5" t="n"/>
      <c r="G1749" s="5" t="n"/>
      <c r="H1749" s="6">
        <f>IF(B1749&amp;""="","",IFERROR(INDEX('الطلاب'!$B$6:$B$505,MATCH(B1749&amp;"",'الطلاب'!$A$6:$A$505,0))&amp;"","كود غير موجود"))</f>
        <v/>
      </c>
      <c r="I1749" s="6">
        <f>IF(OR(B1749&amp;""="",C1749&amp;""=""),"",IF(COUNTIFS('الطلاب'!$A$6:$A$505,B1749&amp;"",'الطلاب'!$D$6:$D$505,C1749&amp;"")=0,"الطالب غير مسجل في المجموعة",""))</f>
        <v/>
      </c>
    </row>
    <row r="1750">
      <c r="A1750" s="13" t="n"/>
      <c r="B1750" s="5" t="n"/>
      <c r="C1750" s="5" t="n"/>
      <c r="D1750" s="23" t="n"/>
      <c r="E1750" s="18" t="n"/>
      <c r="F1750" s="5" t="n"/>
      <c r="G1750" s="5" t="n"/>
      <c r="H1750" s="6">
        <f>IF(B1750&amp;""="","",IFERROR(INDEX('الطلاب'!$B$6:$B$505,MATCH(B1750&amp;"",'الطلاب'!$A$6:$A$505,0))&amp;"","كود غير موجود"))</f>
        <v/>
      </c>
      <c r="I1750" s="6">
        <f>IF(OR(B1750&amp;""="",C1750&amp;""=""),"",IF(COUNTIFS('الطلاب'!$A$6:$A$505,B1750&amp;"",'الطلاب'!$D$6:$D$505,C1750&amp;"")=0,"الطالب غير مسجل في المجموعة",""))</f>
        <v/>
      </c>
    </row>
    <row r="1751">
      <c r="A1751" s="13" t="n"/>
      <c r="B1751" s="5" t="n"/>
      <c r="C1751" s="5" t="n"/>
      <c r="D1751" s="23" t="n"/>
      <c r="E1751" s="18" t="n"/>
      <c r="F1751" s="5" t="n"/>
      <c r="G1751" s="5" t="n"/>
      <c r="H1751" s="6">
        <f>IF(B1751&amp;""="","",IFERROR(INDEX('الطلاب'!$B$6:$B$505,MATCH(B1751&amp;"",'الطلاب'!$A$6:$A$505,0))&amp;"","كود غير موجود"))</f>
        <v/>
      </c>
      <c r="I1751" s="6">
        <f>IF(OR(B1751&amp;""="",C1751&amp;""=""),"",IF(COUNTIFS('الطلاب'!$A$6:$A$505,B1751&amp;"",'الطلاب'!$D$6:$D$505,C1751&amp;"")=0,"الطالب غير مسجل في المجموعة",""))</f>
        <v/>
      </c>
    </row>
    <row r="1752">
      <c r="A1752" s="13" t="n"/>
      <c r="B1752" s="5" t="n"/>
      <c r="C1752" s="5" t="n"/>
      <c r="D1752" s="23" t="n"/>
      <c r="E1752" s="18" t="n"/>
      <c r="F1752" s="5" t="n"/>
      <c r="G1752" s="5" t="n"/>
      <c r="H1752" s="6">
        <f>IF(B1752&amp;""="","",IFERROR(INDEX('الطلاب'!$B$6:$B$505,MATCH(B1752&amp;"",'الطلاب'!$A$6:$A$505,0))&amp;"","كود غير موجود"))</f>
        <v/>
      </c>
      <c r="I1752" s="6">
        <f>IF(OR(B1752&amp;""="",C1752&amp;""=""),"",IF(COUNTIFS('الطلاب'!$A$6:$A$505,B1752&amp;"",'الطلاب'!$D$6:$D$505,C1752&amp;"")=0,"الطالب غير مسجل في المجموعة",""))</f>
        <v/>
      </c>
    </row>
    <row r="1753">
      <c r="A1753" s="13" t="n"/>
      <c r="B1753" s="5" t="n"/>
      <c r="C1753" s="5" t="n"/>
      <c r="D1753" s="23" t="n"/>
      <c r="E1753" s="18" t="n"/>
      <c r="F1753" s="5" t="n"/>
      <c r="G1753" s="5" t="n"/>
      <c r="H1753" s="6">
        <f>IF(B1753&amp;""="","",IFERROR(INDEX('الطلاب'!$B$6:$B$505,MATCH(B1753&amp;"",'الطلاب'!$A$6:$A$505,0))&amp;"","كود غير موجود"))</f>
        <v/>
      </c>
      <c r="I1753" s="6">
        <f>IF(OR(B1753&amp;""="",C1753&amp;""=""),"",IF(COUNTIFS('الطلاب'!$A$6:$A$505,B1753&amp;"",'الطلاب'!$D$6:$D$505,C1753&amp;"")=0,"الطالب غير مسجل في المجموعة",""))</f>
        <v/>
      </c>
    </row>
    <row r="1754">
      <c r="A1754" s="13" t="n"/>
      <c r="B1754" s="5" t="n"/>
      <c r="C1754" s="5" t="n"/>
      <c r="D1754" s="23" t="n"/>
      <c r="E1754" s="18" t="n"/>
      <c r="F1754" s="5" t="n"/>
      <c r="G1754" s="5" t="n"/>
      <c r="H1754" s="6">
        <f>IF(B1754&amp;""="","",IFERROR(INDEX('الطلاب'!$B$6:$B$505,MATCH(B1754&amp;"",'الطلاب'!$A$6:$A$505,0))&amp;"","كود غير موجود"))</f>
        <v/>
      </c>
      <c r="I1754" s="6">
        <f>IF(OR(B1754&amp;""="",C1754&amp;""=""),"",IF(COUNTIFS('الطلاب'!$A$6:$A$505,B1754&amp;"",'الطلاب'!$D$6:$D$505,C1754&amp;"")=0,"الطالب غير مسجل في المجموعة",""))</f>
        <v/>
      </c>
    </row>
    <row r="1755">
      <c r="A1755" s="13" t="n"/>
      <c r="B1755" s="5" t="n"/>
      <c r="C1755" s="5" t="n"/>
      <c r="D1755" s="23" t="n"/>
      <c r="E1755" s="18" t="n"/>
      <c r="F1755" s="5" t="n"/>
      <c r="G1755" s="5" t="n"/>
      <c r="H1755" s="6">
        <f>IF(B1755&amp;""="","",IFERROR(INDEX('الطلاب'!$B$6:$B$505,MATCH(B1755&amp;"",'الطلاب'!$A$6:$A$505,0))&amp;"","كود غير موجود"))</f>
        <v/>
      </c>
      <c r="I1755" s="6">
        <f>IF(OR(B1755&amp;""="",C1755&amp;""=""),"",IF(COUNTIFS('الطلاب'!$A$6:$A$505,B1755&amp;"",'الطلاب'!$D$6:$D$505,C1755&amp;"")=0,"الطالب غير مسجل في المجموعة",""))</f>
        <v/>
      </c>
    </row>
    <row r="1756">
      <c r="A1756" s="13" t="n"/>
      <c r="B1756" s="5" t="n"/>
      <c r="C1756" s="5" t="n"/>
      <c r="D1756" s="23" t="n"/>
      <c r="E1756" s="18" t="n"/>
      <c r="F1756" s="5" t="n"/>
      <c r="G1756" s="5" t="n"/>
      <c r="H1756" s="6">
        <f>IF(B1756&amp;""="","",IFERROR(INDEX('الطلاب'!$B$6:$B$505,MATCH(B1756&amp;"",'الطلاب'!$A$6:$A$505,0))&amp;"","كود غير موجود"))</f>
        <v/>
      </c>
      <c r="I1756" s="6">
        <f>IF(OR(B1756&amp;""="",C1756&amp;""=""),"",IF(COUNTIFS('الطلاب'!$A$6:$A$505,B1756&amp;"",'الطلاب'!$D$6:$D$505,C1756&amp;"")=0,"الطالب غير مسجل في المجموعة",""))</f>
        <v/>
      </c>
    </row>
    <row r="1757">
      <c r="A1757" s="13" t="n"/>
      <c r="B1757" s="5" t="n"/>
      <c r="C1757" s="5" t="n"/>
      <c r="D1757" s="23" t="n"/>
      <c r="E1757" s="18" t="n"/>
      <c r="F1757" s="5" t="n"/>
      <c r="G1757" s="5" t="n"/>
      <c r="H1757" s="6">
        <f>IF(B1757&amp;""="","",IFERROR(INDEX('الطلاب'!$B$6:$B$505,MATCH(B1757&amp;"",'الطلاب'!$A$6:$A$505,0))&amp;"","كود غير موجود"))</f>
        <v/>
      </c>
      <c r="I1757" s="6">
        <f>IF(OR(B1757&amp;""="",C1757&amp;""=""),"",IF(COUNTIFS('الطلاب'!$A$6:$A$505,B1757&amp;"",'الطلاب'!$D$6:$D$505,C1757&amp;"")=0,"الطالب غير مسجل في المجموعة",""))</f>
        <v/>
      </c>
    </row>
    <row r="1758">
      <c r="A1758" s="13" t="n"/>
      <c r="B1758" s="5" t="n"/>
      <c r="C1758" s="5" t="n"/>
      <c r="D1758" s="23" t="n"/>
      <c r="E1758" s="18" t="n"/>
      <c r="F1758" s="5" t="n"/>
      <c r="G1758" s="5" t="n"/>
      <c r="H1758" s="6">
        <f>IF(B1758&amp;""="","",IFERROR(INDEX('الطلاب'!$B$6:$B$505,MATCH(B1758&amp;"",'الطلاب'!$A$6:$A$505,0))&amp;"","كود غير موجود"))</f>
        <v/>
      </c>
      <c r="I1758" s="6">
        <f>IF(OR(B1758&amp;""="",C1758&amp;""=""),"",IF(COUNTIFS('الطلاب'!$A$6:$A$505,B1758&amp;"",'الطلاب'!$D$6:$D$505,C1758&amp;"")=0,"الطالب غير مسجل في المجموعة",""))</f>
        <v/>
      </c>
    </row>
    <row r="1759">
      <c r="A1759" s="13" t="n"/>
      <c r="B1759" s="5" t="n"/>
      <c r="C1759" s="5" t="n"/>
      <c r="D1759" s="23" t="n"/>
      <c r="E1759" s="18" t="n"/>
      <c r="F1759" s="5" t="n"/>
      <c r="G1759" s="5" t="n"/>
      <c r="H1759" s="6">
        <f>IF(B1759&amp;""="","",IFERROR(INDEX('الطلاب'!$B$6:$B$505,MATCH(B1759&amp;"",'الطلاب'!$A$6:$A$505,0))&amp;"","كود غير موجود"))</f>
        <v/>
      </c>
      <c r="I1759" s="6">
        <f>IF(OR(B1759&amp;""="",C1759&amp;""=""),"",IF(COUNTIFS('الطلاب'!$A$6:$A$505,B1759&amp;"",'الطلاب'!$D$6:$D$505,C1759&amp;"")=0,"الطالب غير مسجل في المجموعة",""))</f>
        <v/>
      </c>
    </row>
    <row r="1760">
      <c r="A1760" s="13" t="n"/>
      <c r="B1760" s="5" t="n"/>
      <c r="C1760" s="5" t="n"/>
      <c r="D1760" s="23" t="n"/>
      <c r="E1760" s="18" t="n"/>
      <c r="F1760" s="5" t="n"/>
      <c r="G1760" s="5" t="n"/>
      <c r="H1760" s="6">
        <f>IF(B1760&amp;""="","",IFERROR(INDEX('الطلاب'!$B$6:$B$505,MATCH(B1760&amp;"",'الطلاب'!$A$6:$A$505,0))&amp;"","كود غير موجود"))</f>
        <v/>
      </c>
      <c r="I1760" s="6">
        <f>IF(OR(B1760&amp;""="",C1760&amp;""=""),"",IF(COUNTIFS('الطلاب'!$A$6:$A$505,B1760&amp;"",'الطلاب'!$D$6:$D$505,C1760&amp;"")=0,"الطالب غير مسجل في المجموعة",""))</f>
        <v/>
      </c>
    </row>
    <row r="1761">
      <c r="A1761" s="13" t="n"/>
      <c r="B1761" s="5" t="n"/>
      <c r="C1761" s="5" t="n"/>
      <c r="D1761" s="23" t="n"/>
      <c r="E1761" s="18" t="n"/>
      <c r="F1761" s="5" t="n"/>
      <c r="G1761" s="5" t="n"/>
      <c r="H1761" s="6">
        <f>IF(B1761&amp;""="","",IFERROR(INDEX('الطلاب'!$B$6:$B$505,MATCH(B1761&amp;"",'الطلاب'!$A$6:$A$505,0))&amp;"","كود غير موجود"))</f>
        <v/>
      </c>
      <c r="I1761" s="6">
        <f>IF(OR(B1761&amp;""="",C1761&amp;""=""),"",IF(COUNTIFS('الطلاب'!$A$6:$A$505,B1761&amp;"",'الطلاب'!$D$6:$D$505,C1761&amp;"")=0,"الطالب غير مسجل في المجموعة",""))</f>
        <v/>
      </c>
    </row>
    <row r="1762">
      <c r="A1762" s="13" t="n"/>
      <c r="B1762" s="5" t="n"/>
      <c r="C1762" s="5" t="n"/>
      <c r="D1762" s="23" t="n"/>
      <c r="E1762" s="18" t="n"/>
      <c r="F1762" s="5" t="n"/>
      <c r="G1762" s="5" t="n"/>
      <c r="H1762" s="6">
        <f>IF(B1762&amp;""="","",IFERROR(INDEX('الطلاب'!$B$6:$B$505,MATCH(B1762&amp;"",'الطلاب'!$A$6:$A$505,0))&amp;"","كود غير موجود"))</f>
        <v/>
      </c>
      <c r="I1762" s="6">
        <f>IF(OR(B1762&amp;""="",C1762&amp;""=""),"",IF(COUNTIFS('الطلاب'!$A$6:$A$505,B1762&amp;"",'الطلاب'!$D$6:$D$505,C1762&amp;"")=0,"الطالب غير مسجل في المجموعة",""))</f>
        <v/>
      </c>
    </row>
    <row r="1763">
      <c r="A1763" s="13" t="n"/>
      <c r="B1763" s="5" t="n"/>
      <c r="C1763" s="5" t="n"/>
      <c r="D1763" s="23" t="n"/>
      <c r="E1763" s="18" t="n"/>
      <c r="F1763" s="5" t="n"/>
      <c r="G1763" s="5" t="n"/>
      <c r="H1763" s="6">
        <f>IF(B1763&amp;""="","",IFERROR(INDEX('الطلاب'!$B$6:$B$505,MATCH(B1763&amp;"",'الطلاب'!$A$6:$A$505,0))&amp;"","كود غير موجود"))</f>
        <v/>
      </c>
      <c r="I1763" s="6">
        <f>IF(OR(B1763&amp;""="",C1763&amp;""=""),"",IF(COUNTIFS('الطلاب'!$A$6:$A$505,B1763&amp;"",'الطلاب'!$D$6:$D$505,C1763&amp;"")=0,"الطالب غير مسجل في المجموعة",""))</f>
        <v/>
      </c>
    </row>
    <row r="1764">
      <c r="A1764" s="13" t="n"/>
      <c r="B1764" s="5" t="n"/>
      <c r="C1764" s="5" t="n"/>
      <c r="D1764" s="23" t="n"/>
      <c r="E1764" s="18" t="n"/>
      <c r="F1764" s="5" t="n"/>
      <c r="G1764" s="5" t="n"/>
      <c r="H1764" s="6">
        <f>IF(B1764&amp;""="","",IFERROR(INDEX('الطلاب'!$B$6:$B$505,MATCH(B1764&amp;"",'الطلاب'!$A$6:$A$505,0))&amp;"","كود غير موجود"))</f>
        <v/>
      </c>
      <c r="I1764" s="6">
        <f>IF(OR(B1764&amp;""="",C1764&amp;""=""),"",IF(COUNTIFS('الطلاب'!$A$6:$A$505,B1764&amp;"",'الطلاب'!$D$6:$D$505,C1764&amp;"")=0,"الطالب غير مسجل في المجموعة",""))</f>
        <v/>
      </c>
    </row>
    <row r="1765">
      <c r="A1765" s="13" t="n"/>
      <c r="B1765" s="5" t="n"/>
      <c r="C1765" s="5" t="n"/>
      <c r="D1765" s="23" t="n"/>
      <c r="E1765" s="18" t="n"/>
      <c r="F1765" s="5" t="n"/>
      <c r="G1765" s="5" t="n"/>
      <c r="H1765" s="6">
        <f>IF(B1765&amp;""="","",IFERROR(INDEX('الطلاب'!$B$6:$B$505,MATCH(B1765&amp;"",'الطلاب'!$A$6:$A$505,0))&amp;"","كود غير موجود"))</f>
        <v/>
      </c>
      <c r="I1765" s="6">
        <f>IF(OR(B1765&amp;""="",C1765&amp;""=""),"",IF(COUNTIFS('الطلاب'!$A$6:$A$505,B1765&amp;"",'الطلاب'!$D$6:$D$505,C1765&amp;"")=0,"الطالب غير مسجل في المجموعة",""))</f>
        <v/>
      </c>
    </row>
    <row r="1766">
      <c r="A1766" s="13" t="n"/>
      <c r="B1766" s="5" t="n"/>
      <c r="C1766" s="5" t="n"/>
      <c r="D1766" s="23" t="n"/>
      <c r="E1766" s="18" t="n"/>
      <c r="F1766" s="5" t="n"/>
      <c r="G1766" s="5" t="n"/>
      <c r="H1766" s="6">
        <f>IF(B1766&amp;""="","",IFERROR(INDEX('الطلاب'!$B$6:$B$505,MATCH(B1766&amp;"",'الطلاب'!$A$6:$A$505,0))&amp;"","كود غير موجود"))</f>
        <v/>
      </c>
      <c r="I1766" s="6">
        <f>IF(OR(B1766&amp;""="",C1766&amp;""=""),"",IF(COUNTIFS('الطلاب'!$A$6:$A$505,B1766&amp;"",'الطلاب'!$D$6:$D$505,C1766&amp;"")=0,"الطالب غير مسجل في المجموعة",""))</f>
        <v/>
      </c>
    </row>
    <row r="1767">
      <c r="A1767" s="13" t="n"/>
      <c r="B1767" s="5" t="n"/>
      <c r="C1767" s="5" t="n"/>
      <c r="D1767" s="23" t="n"/>
      <c r="E1767" s="18" t="n"/>
      <c r="F1767" s="5" t="n"/>
      <c r="G1767" s="5" t="n"/>
      <c r="H1767" s="6">
        <f>IF(B1767&amp;""="","",IFERROR(INDEX('الطلاب'!$B$6:$B$505,MATCH(B1767&amp;"",'الطلاب'!$A$6:$A$505,0))&amp;"","كود غير موجود"))</f>
        <v/>
      </c>
      <c r="I1767" s="6">
        <f>IF(OR(B1767&amp;""="",C1767&amp;""=""),"",IF(COUNTIFS('الطلاب'!$A$6:$A$505,B1767&amp;"",'الطلاب'!$D$6:$D$505,C1767&amp;"")=0,"الطالب غير مسجل في المجموعة",""))</f>
        <v/>
      </c>
    </row>
    <row r="1768">
      <c r="A1768" s="13" t="n"/>
      <c r="B1768" s="5" t="n"/>
      <c r="C1768" s="5" t="n"/>
      <c r="D1768" s="23" t="n"/>
      <c r="E1768" s="18" t="n"/>
      <c r="F1768" s="5" t="n"/>
      <c r="G1768" s="5" t="n"/>
      <c r="H1768" s="6">
        <f>IF(B1768&amp;""="","",IFERROR(INDEX('الطلاب'!$B$6:$B$505,MATCH(B1768&amp;"",'الطلاب'!$A$6:$A$505,0))&amp;"","كود غير موجود"))</f>
        <v/>
      </c>
      <c r="I1768" s="6">
        <f>IF(OR(B1768&amp;""="",C1768&amp;""=""),"",IF(COUNTIFS('الطلاب'!$A$6:$A$505,B1768&amp;"",'الطلاب'!$D$6:$D$505,C1768&amp;"")=0,"الطالب غير مسجل في المجموعة",""))</f>
        <v/>
      </c>
    </row>
    <row r="1769">
      <c r="A1769" s="13" t="n"/>
      <c r="B1769" s="5" t="n"/>
      <c r="C1769" s="5" t="n"/>
      <c r="D1769" s="23" t="n"/>
      <c r="E1769" s="18" t="n"/>
      <c r="F1769" s="5" t="n"/>
      <c r="G1769" s="5" t="n"/>
      <c r="H1769" s="6">
        <f>IF(B1769&amp;""="","",IFERROR(INDEX('الطلاب'!$B$6:$B$505,MATCH(B1769&amp;"",'الطلاب'!$A$6:$A$505,0))&amp;"","كود غير موجود"))</f>
        <v/>
      </c>
      <c r="I1769" s="6">
        <f>IF(OR(B1769&amp;""="",C1769&amp;""=""),"",IF(COUNTIFS('الطلاب'!$A$6:$A$505,B1769&amp;"",'الطلاب'!$D$6:$D$505,C1769&amp;"")=0,"الطالب غير مسجل في المجموعة",""))</f>
        <v/>
      </c>
    </row>
    <row r="1770">
      <c r="A1770" s="13" t="n"/>
      <c r="B1770" s="5" t="n"/>
      <c r="C1770" s="5" t="n"/>
      <c r="D1770" s="23" t="n"/>
      <c r="E1770" s="18" t="n"/>
      <c r="F1770" s="5" t="n"/>
      <c r="G1770" s="5" t="n"/>
      <c r="H1770" s="6">
        <f>IF(B1770&amp;""="","",IFERROR(INDEX('الطلاب'!$B$6:$B$505,MATCH(B1770&amp;"",'الطلاب'!$A$6:$A$505,0))&amp;"","كود غير موجود"))</f>
        <v/>
      </c>
      <c r="I1770" s="6">
        <f>IF(OR(B1770&amp;""="",C1770&amp;""=""),"",IF(COUNTIFS('الطلاب'!$A$6:$A$505,B1770&amp;"",'الطلاب'!$D$6:$D$505,C1770&amp;"")=0,"الطالب غير مسجل في المجموعة",""))</f>
        <v/>
      </c>
    </row>
    <row r="1771">
      <c r="A1771" s="13" t="n"/>
      <c r="B1771" s="5" t="n"/>
      <c r="C1771" s="5" t="n"/>
      <c r="D1771" s="23" t="n"/>
      <c r="E1771" s="18" t="n"/>
      <c r="F1771" s="5" t="n"/>
      <c r="G1771" s="5" t="n"/>
      <c r="H1771" s="6">
        <f>IF(B1771&amp;""="","",IFERROR(INDEX('الطلاب'!$B$6:$B$505,MATCH(B1771&amp;"",'الطلاب'!$A$6:$A$505,0))&amp;"","كود غير موجود"))</f>
        <v/>
      </c>
      <c r="I1771" s="6">
        <f>IF(OR(B1771&amp;""="",C1771&amp;""=""),"",IF(COUNTIFS('الطلاب'!$A$6:$A$505,B1771&amp;"",'الطلاب'!$D$6:$D$505,C1771&amp;"")=0,"الطالب غير مسجل في المجموعة",""))</f>
        <v/>
      </c>
    </row>
    <row r="1772">
      <c r="A1772" s="13" t="n"/>
      <c r="B1772" s="5" t="n"/>
      <c r="C1772" s="5" t="n"/>
      <c r="D1772" s="23" t="n"/>
      <c r="E1772" s="18" t="n"/>
      <c r="F1772" s="5" t="n"/>
      <c r="G1772" s="5" t="n"/>
      <c r="H1772" s="6">
        <f>IF(B1772&amp;""="","",IFERROR(INDEX('الطلاب'!$B$6:$B$505,MATCH(B1772&amp;"",'الطلاب'!$A$6:$A$505,0))&amp;"","كود غير موجود"))</f>
        <v/>
      </c>
      <c r="I1772" s="6">
        <f>IF(OR(B1772&amp;""="",C1772&amp;""=""),"",IF(COUNTIFS('الطلاب'!$A$6:$A$505,B1772&amp;"",'الطلاب'!$D$6:$D$505,C1772&amp;"")=0,"الطالب غير مسجل في المجموعة",""))</f>
        <v/>
      </c>
    </row>
    <row r="1773">
      <c r="A1773" s="13" t="n"/>
      <c r="B1773" s="5" t="n"/>
      <c r="C1773" s="5" t="n"/>
      <c r="D1773" s="23" t="n"/>
      <c r="E1773" s="18" t="n"/>
      <c r="F1773" s="5" t="n"/>
      <c r="G1773" s="5" t="n"/>
      <c r="H1773" s="6">
        <f>IF(B1773&amp;""="","",IFERROR(INDEX('الطلاب'!$B$6:$B$505,MATCH(B1773&amp;"",'الطلاب'!$A$6:$A$505,0))&amp;"","كود غير موجود"))</f>
        <v/>
      </c>
      <c r="I1773" s="6">
        <f>IF(OR(B1773&amp;""="",C1773&amp;""=""),"",IF(COUNTIFS('الطلاب'!$A$6:$A$505,B1773&amp;"",'الطلاب'!$D$6:$D$505,C1773&amp;"")=0,"الطالب غير مسجل في المجموعة",""))</f>
        <v/>
      </c>
    </row>
    <row r="1774">
      <c r="A1774" s="13" t="n"/>
      <c r="B1774" s="5" t="n"/>
      <c r="C1774" s="5" t="n"/>
      <c r="D1774" s="23" t="n"/>
      <c r="E1774" s="18" t="n"/>
      <c r="F1774" s="5" t="n"/>
      <c r="G1774" s="5" t="n"/>
      <c r="H1774" s="6">
        <f>IF(B1774&amp;""="","",IFERROR(INDEX('الطلاب'!$B$6:$B$505,MATCH(B1774&amp;"",'الطلاب'!$A$6:$A$505,0))&amp;"","كود غير موجود"))</f>
        <v/>
      </c>
      <c r="I1774" s="6">
        <f>IF(OR(B1774&amp;""="",C1774&amp;""=""),"",IF(COUNTIFS('الطلاب'!$A$6:$A$505,B1774&amp;"",'الطلاب'!$D$6:$D$505,C1774&amp;"")=0,"الطالب غير مسجل في المجموعة",""))</f>
        <v/>
      </c>
    </row>
    <row r="1775">
      <c r="A1775" s="13" t="n"/>
      <c r="B1775" s="5" t="n"/>
      <c r="C1775" s="5" t="n"/>
      <c r="D1775" s="23" t="n"/>
      <c r="E1775" s="18" t="n"/>
      <c r="F1775" s="5" t="n"/>
      <c r="G1775" s="5" t="n"/>
      <c r="H1775" s="6">
        <f>IF(B1775&amp;""="","",IFERROR(INDEX('الطلاب'!$B$6:$B$505,MATCH(B1775&amp;"",'الطلاب'!$A$6:$A$505,0))&amp;"","كود غير موجود"))</f>
        <v/>
      </c>
      <c r="I1775" s="6">
        <f>IF(OR(B1775&amp;""="",C1775&amp;""=""),"",IF(COUNTIFS('الطلاب'!$A$6:$A$505,B1775&amp;"",'الطلاب'!$D$6:$D$505,C1775&amp;"")=0,"الطالب غير مسجل في المجموعة",""))</f>
        <v/>
      </c>
    </row>
    <row r="1776">
      <c r="A1776" s="13" t="n"/>
      <c r="B1776" s="5" t="n"/>
      <c r="C1776" s="5" t="n"/>
      <c r="D1776" s="23" t="n"/>
      <c r="E1776" s="18" t="n"/>
      <c r="F1776" s="5" t="n"/>
      <c r="G1776" s="5" t="n"/>
      <c r="H1776" s="6">
        <f>IF(B1776&amp;""="","",IFERROR(INDEX('الطلاب'!$B$6:$B$505,MATCH(B1776&amp;"",'الطلاب'!$A$6:$A$505,0))&amp;"","كود غير موجود"))</f>
        <v/>
      </c>
      <c r="I1776" s="6">
        <f>IF(OR(B1776&amp;""="",C1776&amp;""=""),"",IF(COUNTIFS('الطلاب'!$A$6:$A$505,B1776&amp;"",'الطلاب'!$D$6:$D$505,C1776&amp;"")=0,"الطالب غير مسجل في المجموعة",""))</f>
        <v/>
      </c>
    </row>
    <row r="1777">
      <c r="A1777" s="13" t="n"/>
      <c r="B1777" s="5" t="n"/>
      <c r="C1777" s="5" t="n"/>
      <c r="D1777" s="23" t="n"/>
      <c r="E1777" s="18" t="n"/>
      <c r="F1777" s="5" t="n"/>
      <c r="G1777" s="5" t="n"/>
      <c r="H1777" s="6">
        <f>IF(B1777&amp;""="","",IFERROR(INDEX('الطلاب'!$B$6:$B$505,MATCH(B1777&amp;"",'الطلاب'!$A$6:$A$505,0))&amp;"","كود غير موجود"))</f>
        <v/>
      </c>
      <c r="I1777" s="6">
        <f>IF(OR(B1777&amp;""="",C1777&amp;""=""),"",IF(COUNTIFS('الطلاب'!$A$6:$A$505,B1777&amp;"",'الطلاب'!$D$6:$D$505,C1777&amp;"")=0,"الطالب غير مسجل في المجموعة",""))</f>
        <v/>
      </c>
    </row>
    <row r="1778">
      <c r="A1778" s="13" t="n"/>
      <c r="B1778" s="5" t="n"/>
      <c r="C1778" s="5" t="n"/>
      <c r="D1778" s="23" t="n"/>
      <c r="E1778" s="18" t="n"/>
      <c r="F1778" s="5" t="n"/>
      <c r="G1778" s="5" t="n"/>
      <c r="H1778" s="6">
        <f>IF(B1778&amp;""="","",IFERROR(INDEX('الطلاب'!$B$6:$B$505,MATCH(B1778&amp;"",'الطلاب'!$A$6:$A$505,0))&amp;"","كود غير موجود"))</f>
        <v/>
      </c>
      <c r="I1778" s="6">
        <f>IF(OR(B1778&amp;""="",C1778&amp;""=""),"",IF(COUNTIFS('الطلاب'!$A$6:$A$505,B1778&amp;"",'الطلاب'!$D$6:$D$505,C1778&amp;"")=0,"الطالب غير مسجل في المجموعة",""))</f>
        <v/>
      </c>
    </row>
    <row r="1779">
      <c r="A1779" s="13" t="n"/>
      <c r="B1779" s="5" t="n"/>
      <c r="C1779" s="5" t="n"/>
      <c r="D1779" s="23" t="n"/>
      <c r="E1779" s="18" t="n"/>
      <c r="F1779" s="5" t="n"/>
      <c r="G1779" s="5" t="n"/>
      <c r="H1779" s="6">
        <f>IF(B1779&amp;""="","",IFERROR(INDEX('الطلاب'!$B$6:$B$505,MATCH(B1779&amp;"",'الطلاب'!$A$6:$A$505,0))&amp;"","كود غير موجود"))</f>
        <v/>
      </c>
      <c r="I1779" s="6">
        <f>IF(OR(B1779&amp;""="",C1779&amp;""=""),"",IF(COUNTIFS('الطلاب'!$A$6:$A$505,B1779&amp;"",'الطلاب'!$D$6:$D$505,C1779&amp;"")=0,"الطالب غير مسجل في المجموعة",""))</f>
        <v/>
      </c>
    </row>
    <row r="1780">
      <c r="A1780" s="13" t="n"/>
      <c r="B1780" s="5" t="n"/>
      <c r="C1780" s="5" t="n"/>
      <c r="D1780" s="23" t="n"/>
      <c r="E1780" s="18" t="n"/>
      <c r="F1780" s="5" t="n"/>
      <c r="G1780" s="5" t="n"/>
      <c r="H1780" s="6">
        <f>IF(B1780&amp;""="","",IFERROR(INDEX('الطلاب'!$B$6:$B$505,MATCH(B1780&amp;"",'الطلاب'!$A$6:$A$505,0))&amp;"","كود غير موجود"))</f>
        <v/>
      </c>
      <c r="I1780" s="6">
        <f>IF(OR(B1780&amp;""="",C1780&amp;""=""),"",IF(COUNTIFS('الطلاب'!$A$6:$A$505,B1780&amp;"",'الطلاب'!$D$6:$D$505,C1780&amp;"")=0,"الطالب غير مسجل في المجموعة",""))</f>
        <v/>
      </c>
    </row>
    <row r="1781">
      <c r="A1781" s="13" t="n"/>
      <c r="B1781" s="5" t="n"/>
      <c r="C1781" s="5" t="n"/>
      <c r="D1781" s="23" t="n"/>
      <c r="E1781" s="18" t="n"/>
      <c r="F1781" s="5" t="n"/>
      <c r="G1781" s="5" t="n"/>
      <c r="H1781" s="6">
        <f>IF(B1781&amp;""="","",IFERROR(INDEX('الطلاب'!$B$6:$B$505,MATCH(B1781&amp;"",'الطلاب'!$A$6:$A$505,0))&amp;"","كود غير موجود"))</f>
        <v/>
      </c>
      <c r="I1781" s="6">
        <f>IF(OR(B1781&amp;""="",C1781&amp;""=""),"",IF(COUNTIFS('الطلاب'!$A$6:$A$505,B1781&amp;"",'الطلاب'!$D$6:$D$505,C1781&amp;"")=0,"الطالب غير مسجل في المجموعة",""))</f>
        <v/>
      </c>
    </row>
    <row r="1782">
      <c r="A1782" s="13" t="n"/>
      <c r="B1782" s="5" t="n"/>
      <c r="C1782" s="5" t="n"/>
      <c r="D1782" s="23" t="n"/>
      <c r="E1782" s="18" t="n"/>
      <c r="F1782" s="5" t="n"/>
      <c r="G1782" s="5" t="n"/>
      <c r="H1782" s="6">
        <f>IF(B1782&amp;""="","",IFERROR(INDEX('الطلاب'!$B$6:$B$505,MATCH(B1782&amp;"",'الطلاب'!$A$6:$A$505,0))&amp;"","كود غير موجود"))</f>
        <v/>
      </c>
      <c r="I1782" s="6">
        <f>IF(OR(B1782&amp;""="",C1782&amp;""=""),"",IF(COUNTIFS('الطلاب'!$A$6:$A$505,B1782&amp;"",'الطلاب'!$D$6:$D$505,C1782&amp;"")=0,"الطالب غير مسجل في المجموعة",""))</f>
        <v/>
      </c>
    </row>
    <row r="1783">
      <c r="A1783" s="13" t="n"/>
      <c r="B1783" s="5" t="n"/>
      <c r="C1783" s="5" t="n"/>
      <c r="D1783" s="23" t="n"/>
      <c r="E1783" s="18" t="n"/>
      <c r="F1783" s="5" t="n"/>
      <c r="G1783" s="5" t="n"/>
      <c r="H1783" s="6">
        <f>IF(B1783&amp;""="","",IFERROR(INDEX('الطلاب'!$B$6:$B$505,MATCH(B1783&amp;"",'الطلاب'!$A$6:$A$505,0))&amp;"","كود غير موجود"))</f>
        <v/>
      </c>
      <c r="I1783" s="6">
        <f>IF(OR(B1783&amp;""="",C1783&amp;""=""),"",IF(COUNTIFS('الطلاب'!$A$6:$A$505,B1783&amp;"",'الطلاب'!$D$6:$D$505,C1783&amp;"")=0,"الطالب غير مسجل في المجموعة",""))</f>
        <v/>
      </c>
    </row>
    <row r="1784">
      <c r="A1784" s="13" t="n"/>
      <c r="B1784" s="5" t="n"/>
      <c r="C1784" s="5" t="n"/>
      <c r="D1784" s="23" t="n"/>
      <c r="E1784" s="18" t="n"/>
      <c r="F1784" s="5" t="n"/>
      <c r="G1784" s="5" t="n"/>
      <c r="H1784" s="6">
        <f>IF(B1784&amp;""="","",IFERROR(INDEX('الطلاب'!$B$6:$B$505,MATCH(B1784&amp;"",'الطلاب'!$A$6:$A$505,0))&amp;"","كود غير موجود"))</f>
        <v/>
      </c>
      <c r="I1784" s="6">
        <f>IF(OR(B1784&amp;""="",C1784&amp;""=""),"",IF(COUNTIFS('الطلاب'!$A$6:$A$505,B1784&amp;"",'الطلاب'!$D$6:$D$505,C1784&amp;"")=0,"الطالب غير مسجل في المجموعة",""))</f>
        <v/>
      </c>
    </row>
    <row r="1785">
      <c r="A1785" s="13" t="n"/>
      <c r="B1785" s="5" t="n"/>
      <c r="C1785" s="5" t="n"/>
      <c r="D1785" s="23" t="n"/>
      <c r="E1785" s="18" t="n"/>
      <c r="F1785" s="5" t="n"/>
      <c r="G1785" s="5" t="n"/>
      <c r="H1785" s="6">
        <f>IF(B1785&amp;""="","",IFERROR(INDEX('الطلاب'!$B$6:$B$505,MATCH(B1785&amp;"",'الطلاب'!$A$6:$A$505,0))&amp;"","كود غير موجود"))</f>
        <v/>
      </c>
      <c r="I1785" s="6">
        <f>IF(OR(B1785&amp;""="",C1785&amp;""=""),"",IF(COUNTIFS('الطلاب'!$A$6:$A$505,B1785&amp;"",'الطلاب'!$D$6:$D$505,C1785&amp;"")=0,"الطالب غير مسجل في المجموعة",""))</f>
        <v/>
      </c>
    </row>
    <row r="1786">
      <c r="A1786" s="13" t="n"/>
      <c r="B1786" s="5" t="n"/>
      <c r="C1786" s="5" t="n"/>
      <c r="D1786" s="23" t="n"/>
      <c r="E1786" s="18" t="n"/>
      <c r="F1786" s="5" t="n"/>
      <c r="G1786" s="5" t="n"/>
      <c r="H1786" s="6">
        <f>IF(B1786&amp;""="","",IFERROR(INDEX('الطلاب'!$B$6:$B$505,MATCH(B1786&amp;"",'الطلاب'!$A$6:$A$505,0))&amp;"","كود غير موجود"))</f>
        <v/>
      </c>
      <c r="I1786" s="6">
        <f>IF(OR(B1786&amp;""="",C1786&amp;""=""),"",IF(COUNTIFS('الطلاب'!$A$6:$A$505,B1786&amp;"",'الطلاب'!$D$6:$D$505,C1786&amp;"")=0,"الطالب غير مسجل في المجموعة",""))</f>
        <v/>
      </c>
    </row>
    <row r="1787">
      <c r="A1787" s="13" t="n"/>
      <c r="B1787" s="5" t="n"/>
      <c r="C1787" s="5" t="n"/>
      <c r="D1787" s="23" t="n"/>
      <c r="E1787" s="18" t="n"/>
      <c r="F1787" s="5" t="n"/>
      <c r="G1787" s="5" t="n"/>
      <c r="H1787" s="6">
        <f>IF(B1787&amp;""="","",IFERROR(INDEX('الطلاب'!$B$6:$B$505,MATCH(B1787&amp;"",'الطلاب'!$A$6:$A$505,0))&amp;"","كود غير موجود"))</f>
        <v/>
      </c>
      <c r="I1787" s="6">
        <f>IF(OR(B1787&amp;""="",C1787&amp;""=""),"",IF(COUNTIFS('الطلاب'!$A$6:$A$505,B1787&amp;"",'الطلاب'!$D$6:$D$505,C1787&amp;"")=0,"الطالب غير مسجل في المجموعة",""))</f>
        <v/>
      </c>
    </row>
    <row r="1788">
      <c r="A1788" s="13" t="n"/>
      <c r="B1788" s="5" t="n"/>
      <c r="C1788" s="5" t="n"/>
      <c r="D1788" s="23" t="n"/>
      <c r="E1788" s="18" t="n"/>
      <c r="F1788" s="5" t="n"/>
      <c r="G1788" s="5" t="n"/>
      <c r="H1788" s="6">
        <f>IF(B1788&amp;""="","",IFERROR(INDEX('الطلاب'!$B$6:$B$505,MATCH(B1788&amp;"",'الطلاب'!$A$6:$A$505,0))&amp;"","كود غير موجود"))</f>
        <v/>
      </c>
      <c r="I1788" s="6">
        <f>IF(OR(B1788&amp;""="",C1788&amp;""=""),"",IF(COUNTIFS('الطلاب'!$A$6:$A$505,B1788&amp;"",'الطلاب'!$D$6:$D$505,C1788&amp;"")=0,"الطالب غير مسجل في المجموعة",""))</f>
        <v/>
      </c>
    </row>
    <row r="1789">
      <c r="A1789" s="13" t="n"/>
      <c r="B1789" s="5" t="n"/>
      <c r="C1789" s="5" t="n"/>
      <c r="D1789" s="23" t="n"/>
      <c r="E1789" s="18" t="n"/>
      <c r="F1789" s="5" t="n"/>
      <c r="G1789" s="5" t="n"/>
      <c r="H1789" s="6">
        <f>IF(B1789&amp;""="","",IFERROR(INDEX('الطلاب'!$B$6:$B$505,MATCH(B1789&amp;"",'الطلاب'!$A$6:$A$505,0))&amp;"","كود غير موجود"))</f>
        <v/>
      </c>
      <c r="I1789" s="6">
        <f>IF(OR(B1789&amp;""="",C1789&amp;""=""),"",IF(COUNTIFS('الطلاب'!$A$6:$A$505,B1789&amp;"",'الطلاب'!$D$6:$D$505,C1789&amp;"")=0,"الطالب غير مسجل في المجموعة",""))</f>
        <v/>
      </c>
    </row>
    <row r="1790">
      <c r="A1790" s="13" t="n"/>
      <c r="B1790" s="5" t="n"/>
      <c r="C1790" s="5" t="n"/>
      <c r="D1790" s="23" t="n"/>
      <c r="E1790" s="18" t="n"/>
      <c r="F1790" s="5" t="n"/>
      <c r="G1790" s="5" t="n"/>
      <c r="H1790" s="6">
        <f>IF(B1790&amp;""="","",IFERROR(INDEX('الطلاب'!$B$6:$B$505,MATCH(B1790&amp;"",'الطلاب'!$A$6:$A$505,0))&amp;"","كود غير موجود"))</f>
        <v/>
      </c>
      <c r="I1790" s="6">
        <f>IF(OR(B1790&amp;""="",C1790&amp;""=""),"",IF(COUNTIFS('الطلاب'!$A$6:$A$505,B1790&amp;"",'الطلاب'!$D$6:$D$505,C1790&amp;"")=0,"الطالب غير مسجل في المجموعة",""))</f>
        <v/>
      </c>
    </row>
    <row r="1791">
      <c r="A1791" s="13" t="n"/>
      <c r="B1791" s="5" t="n"/>
      <c r="C1791" s="5" t="n"/>
      <c r="D1791" s="23" t="n"/>
      <c r="E1791" s="18" t="n"/>
      <c r="F1791" s="5" t="n"/>
      <c r="G1791" s="5" t="n"/>
      <c r="H1791" s="6">
        <f>IF(B1791&amp;""="","",IFERROR(INDEX('الطلاب'!$B$6:$B$505,MATCH(B1791&amp;"",'الطلاب'!$A$6:$A$505,0))&amp;"","كود غير موجود"))</f>
        <v/>
      </c>
      <c r="I1791" s="6">
        <f>IF(OR(B1791&amp;""="",C1791&amp;""=""),"",IF(COUNTIFS('الطلاب'!$A$6:$A$505,B1791&amp;"",'الطلاب'!$D$6:$D$505,C1791&amp;"")=0,"الطالب غير مسجل في المجموعة",""))</f>
        <v/>
      </c>
    </row>
    <row r="1792">
      <c r="A1792" s="13" t="n"/>
      <c r="B1792" s="5" t="n"/>
      <c r="C1792" s="5" t="n"/>
      <c r="D1792" s="23" t="n"/>
      <c r="E1792" s="18" t="n"/>
      <c r="F1792" s="5" t="n"/>
      <c r="G1792" s="5" t="n"/>
      <c r="H1792" s="6">
        <f>IF(B1792&amp;""="","",IFERROR(INDEX('الطلاب'!$B$6:$B$505,MATCH(B1792&amp;"",'الطلاب'!$A$6:$A$505,0))&amp;"","كود غير موجود"))</f>
        <v/>
      </c>
      <c r="I1792" s="6">
        <f>IF(OR(B1792&amp;""="",C1792&amp;""=""),"",IF(COUNTIFS('الطلاب'!$A$6:$A$505,B1792&amp;"",'الطلاب'!$D$6:$D$505,C1792&amp;"")=0,"الطالب غير مسجل في المجموعة",""))</f>
        <v/>
      </c>
    </row>
    <row r="1793">
      <c r="A1793" s="13" t="n"/>
      <c r="B1793" s="5" t="n"/>
      <c r="C1793" s="5" t="n"/>
      <c r="D1793" s="23" t="n"/>
      <c r="E1793" s="18" t="n"/>
      <c r="F1793" s="5" t="n"/>
      <c r="G1793" s="5" t="n"/>
      <c r="H1793" s="6">
        <f>IF(B1793&amp;""="","",IFERROR(INDEX('الطلاب'!$B$6:$B$505,MATCH(B1793&amp;"",'الطلاب'!$A$6:$A$505,0))&amp;"","كود غير موجود"))</f>
        <v/>
      </c>
      <c r="I1793" s="6">
        <f>IF(OR(B1793&amp;""="",C1793&amp;""=""),"",IF(COUNTIFS('الطلاب'!$A$6:$A$505,B1793&amp;"",'الطلاب'!$D$6:$D$505,C1793&amp;"")=0,"الطالب غير مسجل في المجموعة",""))</f>
        <v/>
      </c>
    </row>
    <row r="1794">
      <c r="A1794" s="13" t="n"/>
      <c r="B1794" s="5" t="n"/>
      <c r="C1794" s="5" t="n"/>
      <c r="D1794" s="23" t="n"/>
      <c r="E1794" s="18" t="n"/>
      <c r="F1794" s="5" t="n"/>
      <c r="G1794" s="5" t="n"/>
      <c r="H1794" s="6">
        <f>IF(B1794&amp;""="","",IFERROR(INDEX('الطلاب'!$B$6:$B$505,MATCH(B1794&amp;"",'الطلاب'!$A$6:$A$505,0))&amp;"","كود غير موجود"))</f>
        <v/>
      </c>
      <c r="I1794" s="6">
        <f>IF(OR(B1794&amp;""="",C1794&amp;""=""),"",IF(COUNTIFS('الطلاب'!$A$6:$A$505,B1794&amp;"",'الطلاب'!$D$6:$D$505,C1794&amp;"")=0,"الطالب غير مسجل في المجموعة",""))</f>
        <v/>
      </c>
    </row>
    <row r="1795">
      <c r="A1795" s="13" t="n"/>
      <c r="B1795" s="5" t="n"/>
      <c r="C1795" s="5" t="n"/>
      <c r="D1795" s="23" t="n"/>
      <c r="E1795" s="18" t="n"/>
      <c r="F1795" s="5" t="n"/>
      <c r="G1795" s="5" t="n"/>
      <c r="H1795" s="6">
        <f>IF(B1795&amp;""="","",IFERROR(INDEX('الطلاب'!$B$6:$B$505,MATCH(B1795&amp;"",'الطلاب'!$A$6:$A$505,0))&amp;"","كود غير موجود"))</f>
        <v/>
      </c>
      <c r="I1795" s="6">
        <f>IF(OR(B1795&amp;""="",C1795&amp;""=""),"",IF(COUNTIFS('الطلاب'!$A$6:$A$505,B1795&amp;"",'الطلاب'!$D$6:$D$505,C1795&amp;"")=0,"الطالب غير مسجل في المجموعة",""))</f>
        <v/>
      </c>
    </row>
    <row r="1796">
      <c r="A1796" s="13" t="n"/>
      <c r="B1796" s="5" t="n"/>
      <c r="C1796" s="5" t="n"/>
      <c r="D1796" s="23" t="n"/>
      <c r="E1796" s="18" t="n"/>
      <c r="F1796" s="5" t="n"/>
      <c r="G1796" s="5" t="n"/>
      <c r="H1796" s="6">
        <f>IF(B1796&amp;""="","",IFERROR(INDEX('الطلاب'!$B$6:$B$505,MATCH(B1796&amp;"",'الطلاب'!$A$6:$A$505,0))&amp;"","كود غير موجود"))</f>
        <v/>
      </c>
      <c r="I1796" s="6">
        <f>IF(OR(B1796&amp;""="",C1796&amp;""=""),"",IF(COUNTIFS('الطلاب'!$A$6:$A$505,B1796&amp;"",'الطلاب'!$D$6:$D$505,C1796&amp;"")=0,"الطالب غير مسجل في المجموعة",""))</f>
        <v/>
      </c>
    </row>
    <row r="1797">
      <c r="A1797" s="13" t="n"/>
      <c r="B1797" s="5" t="n"/>
      <c r="C1797" s="5" t="n"/>
      <c r="D1797" s="23" t="n"/>
      <c r="E1797" s="18" t="n"/>
      <c r="F1797" s="5" t="n"/>
      <c r="G1797" s="5" t="n"/>
      <c r="H1797" s="6">
        <f>IF(B1797&amp;""="","",IFERROR(INDEX('الطلاب'!$B$6:$B$505,MATCH(B1797&amp;"",'الطلاب'!$A$6:$A$505,0))&amp;"","كود غير موجود"))</f>
        <v/>
      </c>
      <c r="I1797" s="6">
        <f>IF(OR(B1797&amp;""="",C1797&amp;""=""),"",IF(COUNTIFS('الطلاب'!$A$6:$A$505,B1797&amp;"",'الطلاب'!$D$6:$D$505,C1797&amp;"")=0,"الطالب غير مسجل في المجموعة",""))</f>
        <v/>
      </c>
    </row>
    <row r="1798">
      <c r="A1798" s="13" t="n"/>
      <c r="B1798" s="5" t="n"/>
      <c r="C1798" s="5" t="n"/>
      <c r="D1798" s="23" t="n"/>
      <c r="E1798" s="18" t="n"/>
      <c r="F1798" s="5" t="n"/>
      <c r="G1798" s="5" t="n"/>
      <c r="H1798" s="6">
        <f>IF(B1798&amp;""="","",IFERROR(INDEX('الطلاب'!$B$6:$B$505,MATCH(B1798&amp;"",'الطلاب'!$A$6:$A$505,0))&amp;"","كود غير موجود"))</f>
        <v/>
      </c>
      <c r="I1798" s="6">
        <f>IF(OR(B1798&amp;""="",C1798&amp;""=""),"",IF(COUNTIFS('الطلاب'!$A$6:$A$505,B1798&amp;"",'الطلاب'!$D$6:$D$505,C1798&amp;"")=0,"الطالب غير مسجل في المجموعة",""))</f>
        <v/>
      </c>
    </row>
    <row r="1799">
      <c r="A1799" s="13" t="n"/>
      <c r="B1799" s="5" t="n"/>
      <c r="C1799" s="5" t="n"/>
      <c r="D1799" s="23" t="n"/>
      <c r="E1799" s="18" t="n"/>
      <c r="F1799" s="5" t="n"/>
      <c r="G1799" s="5" t="n"/>
      <c r="H1799" s="6">
        <f>IF(B1799&amp;""="","",IFERROR(INDEX('الطلاب'!$B$6:$B$505,MATCH(B1799&amp;"",'الطلاب'!$A$6:$A$505,0))&amp;"","كود غير موجود"))</f>
        <v/>
      </c>
      <c r="I1799" s="6">
        <f>IF(OR(B1799&amp;""="",C1799&amp;""=""),"",IF(COUNTIFS('الطلاب'!$A$6:$A$505,B1799&amp;"",'الطلاب'!$D$6:$D$505,C1799&amp;"")=0,"الطالب غير مسجل في المجموعة",""))</f>
        <v/>
      </c>
    </row>
    <row r="1800">
      <c r="A1800" s="13" t="n"/>
      <c r="B1800" s="5" t="n"/>
      <c r="C1800" s="5" t="n"/>
      <c r="D1800" s="23" t="n"/>
      <c r="E1800" s="18" t="n"/>
      <c r="F1800" s="5" t="n"/>
      <c r="G1800" s="5" t="n"/>
      <c r="H1800" s="6">
        <f>IF(B1800&amp;""="","",IFERROR(INDEX('الطلاب'!$B$6:$B$505,MATCH(B1800&amp;"",'الطلاب'!$A$6:$A$505,0))&amp;"","كود غير موجود"))</f>
        <v/>
      </c>
      <c r="I1800" s="6">
        <f>IF(OR(B1800&amp;""="",C1800&amp;""=""),"",IF(COUNTIFS('الطلاب'!$A$6:$A$505,B1800&amp;"",'الطلاب'!$D$6:$D$505,C1800&amp;"")=0,"الطالب غير مسجل في المجموعة",""))</f>
        <v/>
      </c>
    </row>
    <row r="1801">
      <c r="A1801" s="13" t="n"/>
      <c r="B1801" s="5" t="n"/>
      <c r="C1801" s="5" t="n"/>
      <c r="D1801" s="23" t="n"/>
      <c r="E1801" s="18" t="n"/>
      <c r="F1801" s="5" t="n"/>
      <c r="G1801" s="5" t="n"/>
      <c r="H1801" s="6">
        <f>IF(B1801&amp;""="","",IFERROR(INDEX('الطلاب'!$B$6:$B$505,MATCH(B1801&amp;"",'الطلاب'!$A$6:$A$505,0))&amp;"","كود غير موجود"))</f>
        <v/>
      </c>
      <c r="I1801" s="6">
        <f>IF(OR(B1801&amp;""="",C1801&amp;""=""),"",IF(COUNTIFS('الطلاب'!$A$6:$A$505,B1801&amp;"",'الطلاب'!$D$6:$D$505,C1801&amp;"")=0,"الطالب غير مسجل في المجموعة",""))</f>
        <v/>
      </c>
    </row>
    <row r="1802">
      <c r="A1802" s="13" t="n"/>
      <c r="B1802" s="5" t="n"/>
      <c r="C1802" s="5" t="n"/>
      <c r="D1802" s="23" t="n"/>
      <c r="E1802" s="18" t="n"/>
      <c r="F1802" s="5" t="n"/>
      <c r="G1802" s="5" t="n"/>
      <c r="H1802" s="6">
        <f>IF(B1802&amp;""="","",IFERROR(INDEX('الطلاب'!$B$6:$B$505,MATCH(B1802&amp;"",'الطلاب'!$A$6:$A$505,0))&amp;"","كود غير موجود"))</f>
        <v/>
      </c>
      <c r="I1802" s="6">
        <f>IF(OR(B1802&amp;""="",C1802&amp;""=""),"",IF(COUNTIFS('الطلاب'!$A$6:$A$505,B1802&amp;"",'الطلاب'!$D$6:$D$505,C1802&amp;"")=0,"الطالب غير مسجل في المجموعة",""))</f>
        <v/>
      </c>
    </row>
    <row r="1803">
      <c r="A1803" s="13" t="n"/>
      <c r="B1803" s="5" t="n"/>
      <c r="C1803" s="5" t="n"/>
      <c r="D1803" s="23" t="n"/>
      <c r="E1803" s="18" t="n"/>
      <c r="F1803" s="5" t="n"/>
      <c r="G1803" s="5" t="n"/>
      <c r="H1803" s="6">
        <f>IF(B1803&amp;""="","",IFERROR(INDEX('الطلاب'!$B$6:$B$505,MATCH(B1803&amp;"",'الطلاب'!$A$6:$A$505,0))&amp;"","كود غير موجود"))</f>
        <v/>
      </c>
      <c r="I1803" s="6">
        <f>IF(OR(B1803&amp;""="",C1803&amp;""=""),"",IF(COUNTIFS('الطلاب'!$A$6:$A$505,B1803&amp;"",'الطلاب'!$D$6:$D$505,C1803&amp;"")=0,"الطالب غير مسجل في المجموعة",""))</f>
        <v/>
      </c>
    </row>
    <row r="1804">
      <c r="A1804" s="13" t="n"/>
      <c r="B1804" s="5" t="n"/>
      <c r="C1804" s="5" t="n"/>
      <c r="D1804" s="23" t="n"/>
      <c r="E1804" s="18" t="n"/>
      <c r="F1804" s="5" t="n"/>
      <c r="G1804" s="5" t="n"/>
      <c r="H1804" s="6">
        <f>IF(B1804&amp;""="","",IFERROR(INDEX('الطلاب'!$B$6:$B$505,MATCH(B1804&amp;"",'الطلاب'!$A$6:$A$505,0))&amp;"","كود غير موجود"))</f>
        <v/>
      </c>
      <c r="I1804" s="6">
        <f>IF(OR(B1804&amp;""="",C1804&amp;""=""),"",IF(COUNTIFS('الطلاب'!$A$6:$A$505,B1804&amp;"",'الطلاب'!$D$6:$D$505,C1804&amp;"")=0,"الطالب غير مسجل في المجموعة",""))</f>
        <v/>
      </c>
    </row>
    <row r="1805">
      <c r="A1805" s="13" t="n"/>
      <c r="B1805" s="5" t="n"/>
      <c r="C1805" s="5" t="n"/>
      <c r="D1805" s="23" t="n"/>
      <c r="E1805" s="18" t="n"/>
      <c r="F1805" s="5" t="n"/>
      <c r="G1805" s="5" t="n"/>
      <c r="H1805" s="6">
        <f>IF(B1805&amp;""="","",IFERROR(INDEX('الطلاب'!$B$6:$B$505,MATCH(B1805&amp;"",'الطلاب'!$A$6:$A$505,0))&amp;"","كود غير موجود"))</f>
        <v/>
      </c>
      <c r="I1805" s="6">
        <f>IF(OR(B1805&amp;""="",C1805&amp;""=""),"",IF(COUNTIFS('الطلاب'!$A$6:$A$505,B1805&amp;"",'الطلاب'!$D$6:$D$505,C1805&amp;"")=0,"الطالب غير مسجل في المجموعة",""))</f>
        <v/>
      </c>
    </row>
    <row r="1806">
      <c r="A1806" s="13" t="n"/>
      <c r="B1806" s="5" t="n"/>
      <c r="C1806" s="5" t="n"/>
      <c r="D1806" s="23" t="n"/>
      <c r="E1806" s="18" t="n"/>
      <c r="F1806" s="5" t="n"/>
      <c r="G1806" s="5" t="n"/>
      <c r="H1806" s="6">
        <f>IF(B1806&amp;""="","",IFERROR(INDEX('الطلاب'!$B$6:$B$505,MATCH(B1806&amp;"",'الطلاب'!$A$6:$A$505,0))&amp;"","كود غير موجود"))</f>
        <v/>
      </c>
      <c r="I1806" s="6">
        <f>IF(OR(B1806&amp;""="",C1806&amp;""=""),"",IF(COUNTIFS('الطلاب'!$A$6:$A$505,B1806&amp;"",'الطلاب'!$D$6:$D$505,C1806&amp;"")=0,"الطالب غير مسجل في المجموعة",""))</f>
        <v/>
      </c>
    </row>
    <row r="1807">
      <c r="A1807" s="13" t="n"/>
      <c r="B1807" s="5" t="n"/>
      <c r="C1807" s="5" t="n"/>
      <c r="D1807" s="23" t="n"/>
      <c r="E1807" s="18" t="n"/>
      <c r="F1807" s="5" t="n"/>
      <c r="G1807" s="5" t="n"/>
      <c r="H1807" s="6">
        <f>IF(B1807&amp;""="","",IFERROR(INDEX('الطلاب'!$B$6:$B$505,MATCH(B1807&amp;"",'الطلاب'!$A$6:$A$505,0))&amp;"","كود غير موجود"))</f>
        <v/>
      </c>
      <c r="I1807" s="6">
        <f>IF(OR(B1807&amp;""="",C1807&amp;""=""),"",IF(COUNTIFS('الطلاب'!$A$6:$A$505,B1807&amp;"",'الطلاب'!$D$6:$D$505,C1807&amp;"")=0,"الطالب غير مسجل في المجموعة",""))</f>
        <v/>
      </c>
    </row>
    <row r="1808">
      <c r="A1808" s="13" t="n"/>
      <c r="B1808" s="5" t="n"/>
      <c r="C1808" s="5" t="n"/>
      <c r="D1808" s="23" t="n"/>
      <c r="E1808" s="18" t="n"/>
      <c r="F1808" s="5" t="n"/>
      <c r="G1808" s="5" t="n"/>
      <c r="H1808" s="6">
        <f>IF(B1808&amp;""="","",IFERROR(INDEX('الطلاب'!$B$6:$B$505,MATCH(B1808&amp;"",'الطلاب'!$A$6:$A$505,0))&amp;"","كود غير موجود"))</f>
        <v/>
      </c>
      <c r="I1808" s="6">
        <f>IF(OR(B1808&amp;""="",C1808&amp;""=""),"",IF(COUNTIFS('الطلاب'!$A$6:$A$505,B1808&amp;"",'الطلاب'!$D$6:$D$505,C1808&amp;"")=0,"الطالب غير مسجل في المجموعة",""))</f>
        <v/>
      </c>
    </row>
    <row r="1809">
      <c r="A1809" s="13" t="n"/>
      <c r="B1809" s="5" t="n"/>
      <c r="C1809" s="5" t="n"/>
      <c r="D1809" s="23" t="n"/>
      <c r="E1809" s="18" t="n"/>
      <c r="F1809" s="5" t="n"/>
      <c r="G1809" s="5" t="n"/>
      <c r="H1809" s="6">
        <f>IF(B1809&amp;""="","",IFERROR(INDEX('الطلاب'!$B$6:$B$505,MATCH(B1809&amp;"",'الطلاب'!$A$6:$A$505,0))&amp;"","كود غير موجود"))</f>
        <v/>
      </c>
      <c r="I1809" s="6">
        <f>IF(OR(B1809&amp;""="",C1809&amp;""=""),"",IF(COUNTIFS('الطلاب'!$A$6:$A$505,B1809&amp;"",'الطلاب'!$D$6:$D$505,C1809&amp;"")=0,"الطالب غير مسجل في المجموعة",""))</f>
        <v/>
      </c>
    </row>
    <row r="1810">
      <c r="A1810" s="13" t="n"/>
      <c r="B1810" s="5" t="n"/>
      <c r="C1810" s="5" t="n"/>
      <c r="D1810" s="23" t="n"/>
      <c r="E1810" s="18" t="n"/>
      <c r="F1810" s="5" t="n"/>
      <c r="G1810" s="5" t="n"/>
      <c r="H1810" s="6">
        <f>IF(B1810&amp;""="","",IFERROR(INDEX('الطلاب'!$B$6:$B$505,MATCH(B1810&amp;"",'الطلاب'!$A$6:$A$505,0))&amp;"","كود غير موجود"))</f>
        <v/>
      </c>
      <c r="I1810" s="6">
        <f>IF(OR(B1810&amp;""="",C1810&amp;""=""),"",IF(COUNTIFS('الطلاب'!$A$6:$A$505,B1810&amp;"",'الطلاب'!$D$6:$D$505,C1810&amp;"")=0,"الطالب غير مسجل في المجموعة",""))</f>
        <v/>
      </c>
    </row>
    <row r="1811">
      <c r="A1811" s="13" t="n"/>
      <c r="B1811" s="5" t="n"/>
      <c r="C1811" s="5" t="n"/>
      <c r="D1811" s="23" t="n"/>
      <c r="E1811" s="18" t="n"/>
      <c r="F1811" s="5" t="n"/>
      <c r="G1811" s="5" t="n"/>
      <c r="H1811" s="6">
        <f>IF(B1811&amp;""="","",IFERROR(INDEX('الطلاب'!$B$6:$B$505,MATCH(B1811&amp;"",'الطلاب'!$A$6:$A$505,0))&amp;"","كود غير موجود"))</f>
        <v/>
      </c>
      <c r="I1811" s="6">
        <f>IF(OR(B1811&amp;""="",C1811&amp;""=""),"",IF(COUNTIFS('الطلاب'!$A$6:$A$505,B1811&amp;"",'الطلاب'!$D$6:$D$505,C1811&amp;"")=0,"الطالب غير مسجل في المجموعة",""))</f>
        <v/>
      </c>
    </row>
    <row r="1812">
      <c r="A1812" s="13" t="n"/>
      <c r="B1812" s="5" t="n"/>
      <c r="C1812" s="5" t="n"/>
      <c r="D1812" s="23" t="n"/>
      <c r="E1812" s="18" t="n"/>
      <c r="F1812" s="5" t="n"/>
      <c r="G1812" s="5" t="n"/>
      <c r="H1812" s="6">
        <f>IF(B1812&amp;""="","",IFERROR(INDEX('الطلاب'!$B$6:$B$505,MATCH(B1812&amp;"",'الطلاب'!$A$6:$A$505,0))&amp;"","كود غير موجود"))</f>
        <v/>
      </c>
      <c r="I1812" s="6">
        <f>IF(OR(B1812&amp;""="",C1812&amp;""=""),"",IF(COUNTIFS('الطلاب'!$A$6:$A$505,B1812&amp;"",'الطلاب'!$D$6:$D$505,C1812&amp;"")=0,"الطالب غير مسجل في المجموعة",""))</f>
        <v/>
      </c>
    </row>
    <row r="1813">
      <c r="A1813" s="13" t="n"/>
      <c r="B1813" s="5" t="n"/>
      <c r="C1813" s="5" t="n"/>
      <c r="D1813" s="23" t="n"/>
      <c r="E1813" s="18" t="n"/>
      <c r="F1813" s="5" t="n"/>
      <c r="G1813" s="5" t="n"/>
      <c r="H1813" s="6">
        <f>IF(B1813&amp;""="","",IFERROR(INDEX('الطلاب'!$B$6:$B$505,MATCH(B1813&amp;"",'الطلاب'!$A$6:$A$505,0))&amp;"","كود غير موجود"))</f>
        <v/>
      </c>
      <c r="I1813" s="6">
        <f>IF(OR(B1813&amp;""="",C1813&amp;""=""),"",IF(COUNTIFS('الطلاب'!$A$6:$A$505,B1813&amp;"",'الطلاب'!$D$6:$D$505,C1813&amp;"")=0,"الطالب غير مسجل في المجموعة",""))</f>
        <v/>
      </c>
    </row>
    <row r="1814">
      <c r="A1814" s="13" t="n"/>
      <c r="B1814" s="5" t="n"/>
      <c r="C1814" s="5" t="n"/>
      <c r="D1814" s="23" t="n"/>
      <c r="E1814" s="18" t="n"/>
      <c r="F1814" s="5" t="n"/>
      <c r="G1814" s="5" t="n"/>
      <c r="H1814" s="6">
        <f>IF(B1814&amp;""="","",IFERROR(INDEX('الطلاب'!$B$6:$B$505,MATCH(B1814&amp;"",'الطلاب'!$A$6:$A$505,0))&amp;"","كود غير موجود"))</f>
        <v/>
      </c>
      <c r="I1814" s="6">
        <f>IF(OR(B1814&amp;""="",C1814&amp;""=""),"",IF(COUNTIFS('الطلاب'!$A$6:$A$505,B1814&amp;"",'الطلاب'!$D$6:$D$505,C1814&amp;"")=0,"الطالب غير مسجل في المجموعة",""))</f>
        <v/>
      </c>
    </row>
    <row r="1815">
      <c r="A1815" s="13" t="n"/>
      <c r="B1815" s="5" t="n"/>
      <c r="C1815" s="5" t="n"/>
      <c r="D1815" s="23" t="n"/>
      <c r="E1815" s="18" t="n"/>
      <c r="F1815" s="5" t="n"/>
      <c r="G1815" s="5" t="n"/>
      <c r="H1815" s="6">
        <f>IF(B1815&amp;""="","",IFERROR(INDEX('الطلاب'!$B$6:$B$505,MATCH(B1815&amp;"",'الطلاب'!$A$6:$A$505,0))&amp;"","كود غير موجود"))</f>
        <v/>
      </c>
      <c r="I1815" s="6">
        <f>IF(OR(B1815&amp;""="",C1815&amp;""=""),"",IF(COUNTIFS('الطلاب'!$A$6:$A$505,B1815&amp;"",'الطلاب'!$D$6:$D$505,C1815&amp;"")=0,"الطالب غير مسجل في المجموعة",""))</f>
        <v/>
      </c>
    </row>
    <row r="1816">
      <c r="A1816" s="13" t="n"/>
      <c r="B1816" s="5" t="n"/>
      <c r="C1816" s="5" t="n"/>
      <c r="D1816" s="23" t="n"/>
      <c r="E1816" s="18" t="n"/>
      <c r="F1816" s="5" t="n"/>
      <c r="G1816" s="5" t="n"/>
      <c r="H1816" s="6">
        <f>IF(B1816&amp;""="","",IFERROR(INDEX('الطلاب'!$B$6:$B$505,MATCH(B1816&amp;"",'الطلاب'!$A$6:$A$505,0))&amp;"","كود غير موجود"))</f>
        <v/>
      </c>
      <c r="I1816" s="6">
        <f>IF(OR(B1816&amp;""="",C1816&amp;""=""),"",IF(COUNTIFS('الطلاب'!$A$6:$A$505,B1816&amp;"",'الطلاب'!$D$6:$D$505,C1816&amp;"")=0,"الطالب غير مسجل في المجموعة",""))</f>
        <v/>
      </c>
    </row>
    <row r="1817">
      <c r="A1817" s="13" t="n"/>
      <c r="B1817" s="5" t="n"/>
      <c r="C1817" s="5" t="n"/>
      <c r="D1817" s="23" t="n"/>
      <c r="E1817" s="18" t="n"/>
      <c r="F1817" s="5" t="n"/>
      <c r="G1817" s="5" t="n"/>
      <c r="H1817" s="6">
        <f>IF(B1817&amp;""="","",IFERROR(INDEX('الطلاب'!$B$6:$B$505,MATCH(B1817&amp;"",'الطلاب'!$A$6:$A$505,0))&amp;"","كود غير موجود"))</f>
        <v/>
      </c>
      <c r="I1817" s="6">
        <f>IF(OR(B1817&amp;""="",C1817&amp;""=""),"",IF(COUNTIFS('الطلاب'!$A$6:$A$505,B1817&amp;"",'الطلاب'!$D$6:$D$505,C1817&amp;"")=0,"الطالب غير مسجل في المجموعة",""))</f>
        <v/>
      </c>
    </row>
    <row r="1818">
      <c r="A1818" s="13" t="n"/>
      <c r="B1818" s="5" t="n"/>
      <c r="C1818" s="5" t="n"/>
      <c r="D1818" s="23" t="n"/>
      <c r="E1818" s="18" t="n"/>
      <c r="F1818" s="5" t="n"/>
      <c r="G1818" s="5" t="n"/>
      <c r="H1818" s="6">
        <f>IF(B1818&amp;""="","",IFERROR(INDEX('الطلاب'!$B$6:$B$505,MATCH(B1818&amp;"",'الطلاب'!$A$6:$A$505,0))&amp;"","كود غير موجود"))</f>
        <v/>
      </c>
      <c r="I1818" s="6">
        <f>IF(OR(B1818&amp;""="",C1818&amp;""=""),"",IF(COUNTIFS('الطلاب'!$A$6:$A$505,B1818&amp;"",'الطلاب'!$D$6:$D$505,C1818&amp;"")=0,"الطالب غير مسجل في المجموعة",""))</f>
        <v/>
      </c>
    </row>
    <row r="1819">
      <c r="A1819" s="13" t="n"/>
      <c r="B1819" s="5" t="n"/>
      <c r="C1819" s="5" t="n"/>
      <c r="D1819" s="23" t="n"/>
      <c r="E1819" s="18" t="n"/>
      <c r="F1819" s="5" t="n"/>
      <c r="G1819" s="5" t="n"/>
      <c r="H1819" s="6">
        <f>IF(B1819&amp;""="","",IFERROR(INDEX('الطلاب'!$B$6:$B$505,MATCH(B1819&amp;"",'الطلاب'!$A$6:$A$505,0))&amp;"","كود غير موجود"))</f>
        <v/>
      </c>
      <c r="I1819" s="6">
        <f>IF(OR(B1819&amp;""="",C1819&amp;""=""),"",IF(COUNTIFS('الطلاب'!$A$6:$A$505,B1819&amp;"",'الطلاب'!$D$6:$D$505,C1819&amp;"")=0,"الطالب غير مسجل في المجموعة",""))</f>
        <v/>
      </c>
    </row>
    <row r="1820">
      <c r="A1820" s="13" t="n"/>
      <c r="B1820" s="5" t="n"/>
      <c r="C1820" s="5" t="n"/>
      <c r="D1820" s="23" t="n"/>
      <c r="E1820" s="18" t="n"/>
      <c r="F1820" s="5" t="n"/>
      <c r="G1820" s="5" t="n"/>
      <c r="H1820" s="6">
        <f>IF(B1820&amp;""="","",IFERROR(INDEX('الطلاب'!$B$6:$B$505,MATCH(B1820&amp;"",'الطلاب'!$A$6:$A$505,0))&amp;"","كود غير موجود"))</f>
        <v/>
      </c>
      <c r="I1820" s="6">
        <f>IF(OR(B1820&amp;""="",C1820&amp;""=""),"",IF(COUNTIFS('الطلاب'!$A$6:$A$505,B1820&amp;"",'الطلاب'!$D$6:$D$505,C1820&amp;"")=0,"الطالب غير مسجل في المجموعة",""))</f>
        <v/>
      </c>
    </row>
    <row r="1821">
      <c r="A1821" s="13" t="n"/>
      <c r="B1821" s="5" t="n"/>
      <c r="C1821" s="5" t="n"/>
      <c r="D1821" s="23" t="n"/>
      <c r="E1821" s="18" t="n"/>
      <c r="F1821" s="5" t="n"/>
      <c r="G1821" s="5" t="n"/>
      <c r="H1821" s="6">
        <f>IF(B1821&amp;""="","",IFERROR(INDEX('الطلاب'!$B$6:$B$505,MATCH(B1821&amp;"",'الطلاب'!$A$6:$A$505,0))&amp;"","كود غير موجود"))</f>
        <v/>
      </c>
      <c r="I1821" s="6">
        <f>IF(OR(B1821&amp;""="",C1821&amp;""=""),"",IF(COUNTIFS('الطلاب'!$A$6:$A$505,B1821&amp;"",'الطلاب'!$D$6:$D$505,C1821&amp;"")=0,"الطالب غير مسجل في المجموعة",""))</f>
        <v/>
      </c>
    </row>
    <row r="1822">
      <c r="A1822" s="13" t="n"/>
      <c r="B1822" s="5" t="n"/>
      <c r="C1822" s="5" t="n"/>
      <c r="D1822" s="23" t="n"/>
      <c r="E1822" s="18" t="n"/>
      <c r="F1822" s="5" t="n"/>
      <c r="G1822" s="5" t="n"/>
      <c r="H1822" s="6">
        <f>IF(B1822&amp;""="","",IFERROR(INDEX('الطلاب'!$B$6:$B$505,MATCH(B1822&amp;"",'الطلاب'!$A$6:$A$505,0))&amp;"","كود غير موجود"))</f>
        <v/>
      </c>
      <c r="I1822" s="6">
        <f>IF(OR(B1822&amp;""="",C1822&amp;""=""),"",IF(COUNTIFS('الطلاب'!$A$6:$A$505,B1822&amp;"",'الطلاب'!$D$6:$D$505,C1822&amp;"")=0,"الطالب غير مسجل في المجموعة",""))</f>
        <v/>
      </c>
    </row>
    <row r="1823">
      <c r="A1823" s="13" t="n"/>
      <c r="B1823" s="5" t="n"/>
      <c r="C1823" s="5" t="n"/>
      <c r="D1823" s="23" t="n"/>
      <c r="E1823" s="18" t="n"/>
      <c r="F1823" s="5" t="n"/>
      <c r="G1823" s="5" t="n"/>
      <c r="H1823" s="6">
        <f>IF(B1823&amp;""="","",IFERROR(INDEX('الطلاب'!$B$6:$B$505,MATCH(B1823&amp;"",'الطلاب'!$A$6:$A$505,0))&amp;"","كود غير موجود"))</f>
        <v/>
      </c>
      <c r="I1823" s="6">
        <f>IF(OR(B1823&amp;""="",C1823&amp;""=""),"",IF(COUNTIFS('الطلاب'!$A$6:$A$505,B1823&amp;"",'الطلاب'!$D$6:$D$505,C1823&amp;"")=0,"الطالب غير مسجل في المجموعة",""))</f>
        <v/>
      </c>
    </row>
    <row r="1824">
      <c r="A1824" s="13" t="n"/>
      <c r="B1824" s="5" t="n"/>
      <c r="C1824" s="5" t="n"/>
      <c r="D1824" s="23" t="n"/>
      <c r="E1824" s="18" t="n"/>
      <c r="F1824" s="5" t="n"/>
      <c r="G1824" s="5" t="n"/>
      <c r="H1824" s="6">
        <f>IF(B1824&amp;""="","",IFERROR(INDEX('الطلاب'!$B$6:$B$505,MATCH(B1824&amp;"",'الطلاب'!$A$6:$A$505,0))&amp;"","كود غير موجود"))</f>
        <v/>
      </c>
      <c r="I1824" s="6">
        <f>IF(OR(B1824&amp;""="",C1824&amp;""=""),"",IF(COUNTIFS('الطلاب'!$A$6:$A$505,B1824&amp;"",'الطلاب'!$D$6:$D$505,C1824&amp;"")=0,"الطالب غير مسجل في المجموعة",""))</f>
        <v/>
      </c>
    </row>
    <row r="1825">
      <c r="A1825" s="13" t="n"/>
      <c r="B1825" s="5" t="n"/>
      <c r="C1825" s="5" t="n"/>
      <c r="D1825" s="23" t="n"/>
      <c r="E1825" s="18" t="n"/>
      <c r="F1825" s="5" t="n"/>
      <c r="G1825" s="5" t="n"/>
      <c r="H1825" s="6">
        <f>IF(B1825&amp;""="","",IFERROR(INDEX('الطلاب'!$B$6:$B$505,MATCH(B1825&amp;"",'الطلاب'!$A$6:$A$505,0))&amp;"","كود غير موجود"))</f>
        <v/>
      </c>
      <c r="I1825" s="6">
        <f>IF(OR(B1825&amp;""="",C1825&amp;""=""),"",IF(COUNTIFS('الطلاب'!$A$6:$A$505,B1825&amp;"",'الطلاب'!$D$6:$D$505,C1825&amp;"")=0,"الطالب غير مسجل في المجموعة",""))</f>
        <v/>
      </c>
    </row>
    <row r="1826">
      <c r="A1826" s="13" t="n"/>
      <c r="B1826" s="5" t="n"/>
      <c r="C1826" s="5" t="n"/>
      <c r="D1826" s="23" t="n"/>
      <c r="E1826" s="18" t="n"/>
      <c r="F1826" s="5" t="n"/>
      <c r="G1826" s="5" t="n"/>
      <c r="H1826" s="6">
        <f>IF(B1826&amp;""="","",IFERROR(INDEX('الطلاب'!$B$6:$B$505,MATCH(B1826&amp;"",'الطلاب'!$A$6:$A$505,0))&amp;"","كود غير موجود"))</f>
        <v/>
      </c>
      <c r="I1826" s="6">
        <f>IF(OR(B1826&amp;""="",C1826&amp;""=""),"",IF(COUNTIFS('الطلاب'!$A$6:$A$505,B1826&amp;"",'الطلاب'!$D$6:$D$505,C1826&amp;"")=0,"الطالب غير مسجل في المجموعة",""))</f>
        <v/>
      </c>
    </row>
    <row r="1827">
      <c r="A1827" s="13" t="n"/>
      <c r="B1827" s="5" t="n"/>
      <c r="C1827" s="5" t="n"/>
      <c r="D1827" s="23" t="n"/>
      <c r="E1827" s="18" t="n"/>
      <c r="F1827" s="5" t="n"/>
      <c r="G1827" s="5" t="n"/>
      <c r="H1827" s="6">
        <f>IF(B1827&amp;""="","",IFERROR(INDEX('الطلاب'!$B$6:$B$505,MATCH(B1827&amp;"",'الطلاب'!$A$6:$A$505,0))&amp;"","كود غير موجود"))</f>
        <v/>
      </c>
      <c r="I1827" s="6">
        <f>IF(OR(B1827&amp;""="",C1827&amp;""=""),"",IF(COUNTIFS('الطلاب'!$A$6:$A$505,B1827&amp;"",'الطلاب'!$D$6:$D$505,C1827&amp;"")=0,"الطالب غير مسجل في المجموعة",""))</f>
        <v/>
      </c>
    </row>
    <row r="1828">
      <c r="A1828" s="13" t="n"/>
      <c r="B1828" s="5" t="n"/>
      <c r="C1828" s="5" t="n"/>
      <c r="D1828" s="23" t="n"/>
      <c r="E1828" s="18" t="n"/>
      <c r="F1828" s="5" t="n"/>
      <c r="G1828" s="5" t="n"/>
      <c r="H1828" s="6">
        <f>IF(B1828&amp;""="","",IFERROR(INDEX('الطلاب'!$B$6:$B$505,MATCH(B1828&amp;"",'الطلاب'!$A$6:$A$505,0))&amp;"","كود غير موجود"))</f>
        <v/>
      </c>
      <c r="I1828" s="6">
        <f>IF(OR(B1828&amp;""="",C1828&amp;""=""),"",IF(COUNTIFS('الطلاب'!$A$6:$A$505,B1828&amp;"",'الطلاب'!$D$6:$D$505,C1828&amp;"")=0,"الطالب غير مسجل في المجموعة",""))</f>
        <v/>
      </c>
    </row>
    <row r="1829">
      <c r="A1829" s="13" t="n"/>
      <c r="B1829" s="5" t="n"/>
      <c r="C1829" s="5" t="n"/>
      <c r="D1829" s="23" t="n"/>
      <c r="E1829" s="18" t="n"/>
      <c r="F1829" s="5" t="n"/>
      <c r="G1829" s="5" t="n"/>
      <c r="H1829" s="6">
        <f>IF(B1829&amp;""="","",IFERROR(INDEX('الطلاب'!$B$6:$B$505,MATCH(B1829&amp;"",'الطلاب'!$A$6:$A$505,0))&amp;"","كود غير موجود"))</f>
        <v/>
      </c>
      <c r="I1829" s="6">
        <f>IF(OR(B1829&amp;""="",C1829&amp;""=""),"",IF(COUNTIFS('الطلاب'!$A$6:$A$505,B1829&amp;"",'الطلاب'!$D$6:$D$505,C1829&amp;"")=0,"الطالب غير مسجل في المجموعة",""))</f>
        <v/>
      </c>
    </row>
    <row r="1830">
      <c r="A1830" s="13" t="n"/>
      <c r="B1830" s="5" t="n"/>
      <c r="C1830" s="5" t="n"/>
      <c r="D1830" s="23" t="n"/>
      <c r="E1830" s="18" t="n"/>
      <c r="F1830" s="5" t="n"/>
      <c r="G1830" s="5" t="n"/>
      <c r="H1830" s="6">
        <f>IF(B1830&amp;""="","",IFERROR(INDEX('الطلاب'!$B$6:$B$505,MATCH(B1830&amp;"",'الطلاب'!$A$6:$A$505,0))&amp;"","كود غير موجود"))</f>
        <v/>
      </c>
      <c r="I1830" s="6">
        <f>IF(OR(B1830&amp;""="",C1830&amp;""=""),"",IF(COUNTIFS('الطلاب'!$A$6:$A$505,B1830&amp;"",'الطلاب'!$D$6:$D$505,C1830&amp;"")=0,"الطالب غير مسجل في المجموعة",""))</f>
        <v/>
      </c>
    </row>
    <row r="1831">
      <c r="A1831" s="13" t="n"/>
      <c r="B1831" s="5" t="n"/>
      <c r="C1831" s="5" t="n"/>
      <c r="D1831" s="23" t="n"/>
      <c r="E1831" s="18" t="n"/>
      <c r="F1831" s="5" t="n"/>
      <c r="G1831" s="5" t="n"/>
      <c r="H1831" s="6">
        <f>IF(B1831&amp;""="","",IFERROR(INDEX('الطلاب'!$B$6:$B$505,MATCH(B1831&amp;"",'الطلاب'!$A$6:$A$505,0))&amp;"","كود غير موجود"))</f>
        <v/>
      </c>
      <c r="I1831" s="6">
        <f>IF(OR(B1831&amp;""="",C1831&amp;""=""),"",IF(COUNTIFS('الطلاب'!$A$6:$A$505,B1831&amp;"",'الطلاب'!$D$6:$D$505,C1831&amp;"")=0,"الطالب غير مسجل في المجموعة",""))</f>
        <v/>
      </c>
    </row>
    <row r="1832">
      <c r="A1832" s="13" t="n"/>
      <c r="B1832" s="5" t="n"/>
      <c r="C1832" s="5" t="n"/>
      <c r="D1832" s="23" t="n"/>
      <c r="E1832" s="18" t="n"/>
      <c r="F1832" s="5" t="n"/>
      <c r="G1832" s="5" t="n"/>
      <c r="H1832" s="6">
        <f>IF(B1832&amp;""="","",IFERROR(INDEX('الطلاب'!$B$6:$B$505,MATCH(B1832&amp;"",'الطلاب'!$A$6:$A$505,0))&amp;"","كود غير موجود"))</f>
        <v/>
      </c>
      <c r="I1832" s="6">
        <f>IF(OR(B1832&amp;""="",C1832&amp;""=""),"",IF(COUNTIFS('الطلاب'!$A$6:$A$505,B1832&amp;"",'الطلاب'!$D$6:$D$505,C1832&amp;"")=0,"الطالب غير مسجل في المجموعة",""))</f>
        <v/>
      </c>
    </row>
    <row r="1833">
      <c r="A1833" s="13" t="n"/>
      <c r="B1833" s="5" t="n"/>
      <c r="C1833" s="5" t="n"/>
      <c r="D1833" s="23" t="n"/>
      <c r="E1833" s="18" t="n"/>
      <c r="F1833" s="5" t="n"/>
      <c r="G1833" s="5" t="n"/>
      <c r="H1833" s="6">
        <f>IF(B1833&amp;""="","",IFERROR(INDEX('الطلاب'!$B$6:$B$505,MATCH(B1833&amp;"",'الطلاب'!$A$6:$A$505,0))&amp;"","كود غير موجود"))</f>
        <v/>
      </c>
      <c r="I1833" s="6">
        <f>IF(OR(B1833&amp;""="",C1833&amp;""=""),"",IF(COUNTIFS('الطلاب'!$A$6:$A$505,B1833&amp;"",'الطلاب'!$D$6:$D$505,C1833&amp;"")=0,"الطالب غير مسجل في المجموعة",""))</f>
        <v/>
      </c>
    </row>
    <row r="1834">
      <c r="A1834" s="13" t="n"/>
      <c r="B1834" s="5" t="n"/>
      <c r="C1834" s="5" t="n"/>
      <c r="D1834" s="23" t="n"/>
      <c r="E1834" s="18" t="n"/>
      <c r="F1834" s="5" t="n"/>
      <c r="G1834" s="5" t="n"/>
      <c r="H1834" s="6">
        <f>IF(B1834&amp;""="","",IFERROR(INDEX('الطلاب'!$B$6:$B$505,MATCH(B1834&amp;"",'الطلاب'!$A$6:$A$505,0))&amp;"","كود غير موجود"))</f>
        <v/>
      </c>
      <c r="I1834" s="6">
        <f>IF(OR(B1834&amp;""="",C1834&amp;""=""),"",IF(COUNTIFS('الطلاب'!$A$6:$A$505,B1834&amp;"",'الطلاب'!$D$6:$D$505,C1834&amp;"")=0,"الطالب غير مسجل في المجموعة",""))</f>
        <v/>
      </c>
    </row>
    <row r="1835">
      <c r="A1835" s="13" t="n"/>
      <c r="B1835" s="5" t="n"/>
      <c r="C1835" s="5" t="n"/>
      <c r="D1835" s="23" t="n"/>
      <c r="E1835" s="18" t="n"/>
      <c r="F1835" s="5" t="n"/>
      <c r="G1835" s="5" t="n"/>
      <c r="H1835" s="6">
        <f>IF(B1835&amp;""="","",IFERROR(INDEX('الطلاب'!$B$6:$B$505,MATCH(B1835&amp;"",'الطلاب'!$A$6:$A$505,0))&amp;"","كود غير موجود"))</f>
        <v/>
      </c>
      <c r="I1835" s="6">
        <f>IF(OR(B1835&amp;""="",C1835&amp;""=""),"",IF(COUNTIFS('الطلاب'!$A$6:$A$505,B1835&amp;"",'الطلاب'!$D$6:$D$505,C1835&amp;"")=0,"الطالب غير مسجل في المجموعة",""))</f>
        <v/>
      </c>
    </row>
    <row r="1836">
      <c r="A1836" s="13" t="n"/>
      <c r="B1836" s="5" t="n"/>
      <c r="C1836" s="5" t="n"/>
      <c r="D1836" s="23" t="n"/>
      <c r="E1836" s="18" t="n"/>
      <c r="F1836" s="5" t="n"/>
      <c r="G1836" s="5" t="n"/>
      <c r="H1836" s="6">
        <f>IF(B1836&amp;""="","",IFERROR(INDEX('الطلاب'!$B$6:$B$505,MATCH(B1836&amp;"",'الطلاب'!$A$6:$A$505,0))&amp;"","كود غير موجود"))</f>
        <v/>
      </c>
      <c r="I1836" s="6">
        <f>IF(OR(B1836&amp;""="",C1836&amp;""=""),"",IF(COUNTIFS('الطلاب'!$A$6:$A$505,B1836&amp;"",'الطلاب'!$D$6:$D$505,C1836&amp;"")=0,"الطالب غير مسجل في المجموعة",""))</f>
        <v/>
      </c>
    </row>
    <row r="1837">
      <c r="A1837" s="13" t="n"/>
      <c r="B1837" s="5" t="n"/>
      <c r="C1837" s="5" t="n"/>
      <c r="D1837" s="23" t="n"/>
      <c r="E1837" s="18" t="n"/>
      <c r="F1837" s="5" t="n"/>
      <c r="G1837" s="5" t="n"/>
      <c r="H1837" s="6">
        <f>IF(B1837&amp;""="","",IFERROR(INDEX('الطلاب'!$B$6:$B$505,MATCH(B1837&amp;"",'الطلاب'!$A$6:$A$505,0))&amp;"","كود غير موجود"))</f>
        <v/>
      </c>
      <c r="I1837" s="6">
        <f>IF(OR(B1837&amp;""="",C1837&amp;""=""),"",IF(COUNTIFS('الطلاب'!$A$6:$A$505,B1837&amp;"",'الطلاب'!$D$6:$D$505,C1837&amp;"")=0,"الطالب غير مسجل في المجموعة",""))</f>
        <v/>
      </c>
    </row>
    <row r="1838">
      <c r="A1838" s="13" t="n"/>
      <c r="B1838" s="5" t="n"/>
      <c r="C1838" s="5" t="n"/>
      <c r="D1838" s="23" t="n"/>
      <c r="E1838" s="18" t="n"/>
      <c r="F1838" s="5" t="n"/>
      <c r="G1838" s="5" t="n"/>
      <c r="H1838" s="6">
        <f>IF(B1838&amp;""="","",IFERROR(INDEX('الطلاب'!$B$6:$B$505,MATCH(B1838&amp;"",'الطلاب'!$A$6:$A$505,0))&amp;"","كود غير موجود"))</f>
        <v/>
      </c>
      <c r="I1838" s="6">
        <f>IF(OR(B1838&amp;""="",C1838&amp;""=""),"",IF(COUNTIFS('الطلاب'!$A$6:$A$505,B1838&amp;"",'الطلاب'!$D$6:$D$505,C1838&amp;"")=0,"الطالب غير مسجل في المجموعة",""))</f>
        <v/>
      </c>
    </row>
    <row r="1839">
      <c r="A1839" s="13" t="n"/>
      <c r="B1839" s="5" t="n"/>
      <c r="C1839" s="5" t="n"/>
      <c r="D1839" s="23" t="n"/>
      <c r="E1839" s="18" t="n"/>
      <c r="F1839" s="5" t="n"/>
      <c r="G1839" s="5" t="n"/>
      <c r="H1839" s="6">
        <f>IF(B1839&amp;""="","",IFERROR(INDEX('الطلاب'!$B$6:$B$505,MATCH(B1839&amp;"",'الطلاب'!$A$6:$A$505,0))&amp;"","كود غير موجود"))</f>
        <v/>
      </c>
      <c r="I1839" s="6">
        <f>IF(OR(B1839&amp;""="",C1839&amp;""=""),"",IF(COUNTIFS('الطلاب'!$A$6:$A$505,B1839&amp;"",'الطلاب'!$D$6:$D$505,C1839&amp;"")=0,"الطالب غير مسجل في المجموعة",""))</f>
        <v/>
      </c>
    </row>
    <row r="1840">
      <c r="A1840" s="13" t="n"/>
      <c r="B1840" s="5" t="n"/>
      <c r="C1840" s="5" t="n"/>
      <c r="D1840" s="23" t="n"/>
      <c r="E1840" s="18" t="n"/>
      <c r="F1840" s="5" t="n"/>
      <c r="G1840" s="5" t="n"/>
      <c r="H1840" s="6">
        <f>IF(B1840&amp;""="","",IFERROR(INDEX('الطلاب'!$B$6:$B$505,MATCH(B1840&amp;"",'الطلاب'!$A$6:$A$505,0))&amp;"","كود غير موجود"))</f>
        <v/>
      </c>
      <c r="I1840" s="6">
        <f>IF(OR(B1840&amp;""="",C1840&amp;""=""),"",IF(COUNTIFS('الطلاب'!$A$6:$A$505,B1840&amp;"",'الطلاب'!$D$6:$D$505,C1840&amp;"")=0,"الطالب غير مسجل في المجموعة",""))</f>
        <v/>
      </c>
    </row>
    <row r="1841">
      <c r="A1841" s="13" t="n"/>
      <c r="B1841" s="5" t="n"/>
      <c r="C1841" s="5" t="n"/>
      <c r="D1841" s="23" t="n"/>
      <c r="E1841" s="18" t="n"/>
      <c r="F1841" s="5" t="n"/>
      <c r="G1841" s="5" t="n"/>
      <c r="H1841" s="6">
        <f>IF(B1841&amp;""="","",IFERROR(INDEX('الطلاب'!$B$6:$B$505,MATCH(B1841&amp;"",'الطلاب'!$A$6:$A$505,0))&amp;"","كود غير موجود"))</f>
        <v/>
      </c>
      <c r="I1841" s="6">
        <f>IF(OR(B1841&amp;""="",C1841&amp;""=""),"",IF(COUNTIFS('الطلاب'!$A$6:$A$505,B1841&amp;"",'الطلاب'!$D$6:$D$505,C1841&amp;"")=0,"الطالب غير مسجل في المجموعة",""))</f>
        <v/>
      </c>
    </row>
    <row r="1842">
      <c r="A1842" s="13" t="n"/>
      <c r="B1842" s="5" t="n"/>
      <c r="C1842" s="5" t="n"/>
      <c r="D1842" s="23" t="n"/>
      <c r="E1842" s="18" t="n"/>
      <c r="F1842" s="5" t="n"/>
      <c r="G1842" s="5" t="n"/>
      <c r="H1842" s="6">
        <f>IF(B1842&amp;""="","",IFERROR(INDEX('الطلاب'!$B$6:$B$505,MATCH(B1842&amp;"",'الطلاب'!$A$6:$A$505,0))&amp;"","كود غير موجود"))</f>
        <v/>
      </c>
      <c r="I1842" s="6">
        <f>IF(OR(B1842&amp;""="",C1842&amp;""=""),"",IF(COUNTIFS('الطلاب'!$A$6:$A$505,B1842&amp;"",'الطلاب'!$D$6:$D$505,C1842&amp;"")=0,"الطالب غير مسجل في المجموعة",""))</f>
        <v/>
      </c>
    </row>
    <row r="1843">
      <c r="A1843" s="13" t="n"/>
      <c r="B1843" s="5" t="n"/>
      <c r="C1843" s="5" t="n"/>
      <c r="D1843" s="23" t="n"/>
      <c r="E1843" s="18" t="n"/>
      <c r="F1843" s="5" t="n"/>
      <c r="G1843" s="5" t="n"/>
      <c r="H1843" s="6">
        <f>IF(B1843&amp;""="","",IFERROR(INDEX('الطلاب'!$B$6:$B$505,MATCH(B1843&amp;"",'الطلاب'!$A$6:$A$505,0))&amp;"","كود غير موجود"))</f>
        <v/>
      </c>
      <c r="I1843" s="6">
        <f>IF(OR(B1843&amp;""="",C1843&amp;""=""),"",IF(COUNTIFS('الطلاب'!$A$6:$A$505,B1843&amp;"",'الطلاب'!$D$6:$D$505,C1843&amp;"")=0,"الطالب غير مسجل في المجموعة",""))</f>
        <v/>
      </c>
    </row>
    <row r="1844">
      <c r="A1844" s="13" t="n"/>
      <c r="B1844" s="5" t="n"/>
      <c r="C1844" s="5" t="n"/>
      <c r="D1844" s="23" t="n"/>
      <c r="E1844" s="18" t="n"/>
      <c r="F1844" s="5" t="n"/>
      <c r="G1844" s="5" t="n"/>
      <c r="H1844" s="6">
        <f>IF(B1844&amp;""="","",IFERROR(INDEX('الطلاب'!$B$6:$B$505,MATCH(B1844&amp;"",'الطلاب'!$A$6:$A$505,0))&amp;"","كود غير موجود"))</f>
        <v/>
      </c>
      <c r="I1844" s="6">
        <f>IF(OR(B1844&amp;""="",C1844&amp;""=""),"",IF(COUNTIFS('الطلاب'!$A$6:$A$505,B1844&amp;"",'الطلاب'!$D$6:$D$505,C1844&amp;"")=0,"الطالب غير مسجل في المجموعة",""))</f>
        <v/>
      </c>
    </row>
    <row r="1845">
      <c r="A1845" s="13" t="n"/>
      <c r="B1845" s="5" t="n"/>
      <c r="C1845" s="5" t="n"/>
      <c r="D1845" s="23" t="n"/>
      <c r="E1845" s="18" t="n"/>
      <c r="F1845" s="5" t="n"/>
      <c r="G1845" s="5" t="n"/>
      <c r="H1845" s="6">
        <f>IF(B1845&amp;""="","",IFERROR(INDEX('الطلاب'!$B$6:$B$505,MATCH(B1845&amp;"",'الطلاب'!$A$6:$A$505,0))&amp;"","كود غير موجود"))</f>
        <v/>
      </c>
      <c r="I1845" s="6">
        <f>IF(OR(B1845&amp;""="",C1845&amp;""=""),"",IF(COUNTIFS('الطلاب'!$A$6:$A$505,B1845&amp;"",'الطلاب'!$D$6:$D$505,C1845&amp;"")=0,"الطالب غير مسجل في المجموعة",""))</f>
        <v/>
      </c>
    </row>
    <row r="1846">
      <c r="A1846" s="13" t="n"/>
      <c r="B1846" s="5" t="n"/>
      <c r="C1846" s="5" t="n"/>
      <c r="D1846" s="23" t="n"/>
      <c r="E1846" s="18" t="n"/>
      <c r="F1846" s="5" t="n"/>
      <c r="G1846" s="5" t="n"/>
      <c r="H1846" s="6">
        <f>IF(B1846&amp;""="","",IFERROR(INDEX('الطلاب'!$B$6:$B$505,MATCH(B1846&amp;"",'الطلاب'!$A$6:$A$505,0))&amp;"","كود غير موجود"))</f>
        <v/>
      </c>
      <c r="I1846" s="6">
        <f>IF(OR(B1846&amp;""="",C1846&amp;""=""),"",IF(COUNTIFS('الطلاب'!$A$6:$A$505,B1846&amp;"",'الطلاب'!$D$6:$D$505,C1846&amp;"")=0,"الطالب غير مسجل في المجموعة",""))</f>
        <v/>
      </c>
    </row>
    <row r="1847">
      <c r="A1847" s="13" t="n"/>
      <c r="B1847" s="5" t="n"/>
      <c r="C1847" s="5" t="n"/>
      <c r="D1847" s="23" t="n"/>
      <c r="E1847" s="18" t="n"/>
      <c r="F1847" s="5" t="n"/>
      <c r="G1847" s="5" t="n"/>
      <c r="H1847" s="6">
        <f>IF(B1847&amp;""="","",IFERROR(INDEX('الطلاب'!$B$6:$B$505,MATCH(B1847&amp;"",'الطلاب'!$A$6:$A$505,0))&amp;"","كود غير موجود"))</f>
        <v/>
      </c>
      <c r="I1847" s="6">
        <f>IF(OR(B1847&amp;""="",C1847&amp;""=""),"",IF(COUNTIFS('الطلاب'!$A$6:$A$505,B1847&amp;"",'الطلاب'!$D$6:$D$505,C1847&amp;"")=0,"الطالب غير مسجل في المجموعة",""))</f>
        <v/>
      </c>
    </row>
    <row r="1848">
      <c r="A1848" s="13" t="n"/>
      <c r="B1848" s="5" t="n"/>
      <c r="C1848" s="5" t="n"/>
      <c r="D1848" s="23" t="n"/>
      <c r="E1848" s="18" t="n"/>
      <c r="F1848" s="5" t="n"/>
      <c r="G1848" s="5" t="n"/>
      <c r="H1848" s="6">
        <f>IF(B1848&amp;""="","",IFERROR(INDEX('الطلاب'!$B$6:$B$505,MATCH(B1848&amp;"",'الطلاب'!$A$6:$A$505,0))&amp;"","كود غير موجود"))</f>
        <v/>
      </c>
      <c r="I1848" s="6">
        <f>IF(OR(B1848&amp;""="",C1848&amp;""=""),"",IF(COUNTIFS('الطلاب'!$A$6:$A$505,B1848&amp;"",'الطلاب'!$D$6:$D$505,C1848&amp;"")=0,"الطالب غير مسجل في المجموعة",""))</f>
        <v/>
      </c>
    </row>
    <row r="1849">
      <c r="A1849" s="13" t="n"/>
      <c r="B1849" s="5" t="n"/>
      <c r="C1849" s="5" t="n"/>
      <c r="D1849" s="23" t="n"/>
      <c r="E1849" s="18" t="n"/>
      <c r="F1849" s="5" t="n"/>
      <c r="G1849" s="5" t="n"/>
      <c r="H1849" s="6">
        <f>IF(B1849&amp;""="","",IFERROR(INDEX('الطلاب'!$B$6:$B$505,MATCH(B1849&amp;"",'الطلاب'!$A$6:$A$505,0))&amp;"","كود غير موجود"))</f>
        <v/>
      </c>
      <c r="I1849" s="6">
        <f>IF(OR(B1849&amp;""="",C1849&amp;""=""),"",IF(COUNTIFS('الطلاب'!$A$6:$A$505,B1849&amp;"",'الطلاب'!$D$6:$D$505,C1849&amp;"")=0,"الطالب غير مسجل في المجموعة",""))</f>
        <v/>
      </c>
    </row>
    <row r="1850">
      <c r="A1850" s="13" t="n"/>
      <c r="B1850" s="5" t="n"/>
      <c r="C1850" s="5" t="n"/>
      <c r="D1850" s="23" t="n"/>
      <c r="E1850" s="18" t="n"/>
      <c r="F1850" s="5" t="n"/>
      <c r="G1850" s="5" t="n"/>
      <c r="H1850" s="6">
        <f>IF(B1850&amp;""="","",IFERROR(INDEX('الطلاب'!$B$6:$B$505,MATCH(B1850&amp;"",'الطلاب'!$A$6:$A$505,0))&amp;"","كود غير موجود"))</f>
        <v/>
      </c>
      <c r="I1850" s="6">
        <f>IF(OR(B1850&amp;""="",C1850&amp;""=""),"",IF(COUNTIFS('الطلاب'!$A$6:$A$505,B1850&amp;"",'الطلاب'!$D$6:$D$505,C1850&amp;"")=0,"الطالب غير مسجل في المجموعة",""))</f>
        <v/>
      </c>
    </row>
    <row r="1851">
      <c r="A1851" s="13" t="n"/>
      <c r="B1851" s="5" t="n"/>
      <c r="C1851" s="5" t="n"/>
      <c r="D1851" s="23" t="n"/>
      <c r="E1851" s="18" t="n"/>
      <c r="F1851" s="5" t="n"/>
      <c r="G1851" s="5" t="n"/>
      <c r="H1851" s="6">
        <f>IF(B1851&amp;""="","",IFERROR(INDEX('الطلاب'!$B$6:$B$505,MATCH(B1851&amp;"",'الطلاب'!$A$6:$A$505,0))&amp;"","كود غير موجود"))</f>
        <v/>
      </c>
      <c r="I1851" s="6">
        <f>IF(OR(B1851&amp;""="",C1851&amp;""=""),"",IF(COUNTIFS('الطلاب'!$A$6:$A$505,B1851&amp;"",'الطلاب'!$D$6:$D$505,C1851&amp;"")=0,"الطالب غير مسجل في المجموعة",""))</f>
        <v/>
      </c>
    </row>
    <row r="1852">
      <c r="A1852" s="13" t="n"/>
      <c r="B1852" s="5" t="n"/>
      <c r="C1852" s="5" t="n"/>
      <c r="D1852" s="23" t="n"/>
      <c r="E1852" s="18" t="n"/>
      <c r="F1852" s="5" t="n"/>
      <c r="G1852" s="5" t="n"/>
      <c r="H1852" s="6">
        <f>IF(B1852&amp;""="","",IFERROR(INDEX('الطلاب'!$B$6:$B$505,MATCH(B1852&amp;"",'الطلاب'!$A$6:$A$505,0))&amp;"","كود غير موجود"))</f>
        <v/>
      </c>
      <c r="I1852" s="6">
        <f>IF(OR(B1852&amp;""="",C1852&amp;""=""),"",IF(COUNTIFS('الطلاب'!$A$6:$A$505,B1852&amp;"",'الطلاب'!$D$6:$D$505,C1852&amp;"")=0,"الطالب غير مسجل في المجموعة",""))</f>
        <v/>
      </c>
    </row>
    <row r="1853">
      <c r="A1853" s="13" t="n"/>
      <c r="B1853" s="5" t="n"/>
      <c r="C1853" s="5" t="n"/>
      <c r="D1853" s="23" t="n"/>
      <c r="E1853" s="18" t="n"/>
      <c r="F1853" s="5" t="n"/>
      <c r="G1853" s="5" t="n"/>
      <c r="H1853" s="6">
        <f>IF(B1853&amp;""="","",IFERROR(INDEX('الطلاب'!$B$6:$B$505,MATCH(B1853&amp;"",'الطلاب'!$A$6:$A$505,0))&amp;"","كود غير موجود"))</f>
        <v/>
      </c>
      <c r="I1853" s="6">
        <f>IF(OR(B1853&amp;""="",C1853&amp;""=""),"",IF(COUNTIFS('الطلاب'!$A$6:$A$505,B1853&amp;"",'الطلاب'!$D$6:$D$505,C1853&amp;"")=0,"الطالب غير مسجل في المجموعة",""))</f>
        <v/>
      </c>
    </row>
    <row r="1854">
      <c r="A1854" s="13" t="n"/>
      <c r="B1854" s="5" t="n"/>
      <c r="C1854" s="5" t="n"/>
      <c r="D1854" s="23" t="n"/>
      <c r="E1854" s="18" t="n"/>
      <c r="F1854" s="5" t="n"/>
      <c r="G1854" s="5" t="n"/>
      <c r="H1854" s="6">
        <f>IF(B1854&amp;""="","",IFERROR(INDEX('الطلاب'!$B$6:$B$505,MATCH(B1854&amp;"",'الطلاب'!$A$6:$A$505,0))&amp;"","كود غير موجود"))</f>
        <v/>
      </c>
      <c r="I1854" s="6">
        <f>IF(OR(B1854&amp;""="",C1854&amp;""=""),"",IF(COUNTIFS('الطلاب'!$A$6:$A$505,B1854&amp;"",'الطلاب'!$D$6:$D$505,C1854&amp;"")=0,"الطالب غير مسجل في المجموعة",""))</f>
        <v/>
      </c>
    </row>
    <row r="1855">
      <c r="A1855" s="13" t="n"/>
      <c r="B1855" s="5" t="n"/>
      <c r="C1855" s="5" t="n"/>
      <c r="D1855" s="23" t="n"/>
      <c r="E1855" s="18" t="n"/>
      <c r="F1855" s="5" t="n"/>
      <c r="G1855" s="5" t="n"/>
      <c r="H1855" s="6">
        <f>IF(B1855&amp;""="","",IFERROR(INDEX('الطلاب'!$B$6:$B$505,MATCH(B1855&amp;"",'الطلاب'!$A$6:$A$505,0))&amp;"","كود غير موجود"))</f>
        <v/>
      </c>
      <c r="I1855" s="6">
        <f>IF(OR(B1855&amp;""="",C1855&amp;""=""),"",IF(COUNTIFS('الطلاب'!$A$6:$A$505,B1855&amp;"",'الطلاب'!$D$6:$D$505,C1855&amp;"")=0,"الطالب غير مسجل في المجموعة",""))</f>
        <v/>
      </c>
    </row>
    <row r="1856">
      <c r="A1856" s="13" t="n"/>
      <c r="B1856" s="5" t="n"/>
      <c r="C1856" s="5" t="n"/>
      <c r="D1856" s="23" t="n"/>
      <c r="E1856" s="18" t="n"/>
      <c r="F1856" s="5" t="n"/>
      <c r="G1856" s="5" t="n"/>
      <c r="H1856" s="6">
        <f>IF(B1856&amp;""="","",IFERROR(INDEX('الطلاب'!$B$6:$B$505,MATCH(B1856&amp;"",'الطلاب'!$A$6:$A$505,0))&amp;"","كود غير موجود"))</f>
        <v/>
      </c>
      <c r="I1856" s="6">
        <f>IF(OR(B1856&amp;""="",C1856&amp;""=""),"",IF(COUNTIFS('الطلاب'!$A$6:$A$505,B1856&amp;"",'الطلاب'!$D$6:$D$505,C1856&amp;"")=0,"الطالب غير مسجل في المجموعة",""))</f>
        <v/>
      </c>
    </row>
    <row r="1857">
      <c r="A1857" s="13" t="n"/>
      <c r="B1857" s="5" t="n"/>
      <c r="C1857" s="5" t="n"/>
      <c r="D1857" s="23" t="n"/>
      <c r="E1857" s="18" t="n"/>
      <c r="F1857" s="5" t="n"/>
      <c r="G1857" s="5" t="n"/>
      <c r="H1857" s="6">
        <f>IF(B1857&amp;""="","",IFERROR(INDEX('الطلاب'!$B$6:$B$505,MATCH(B1857&amp;"",'الطلاب'!$A$6:$A$505,0))&amp;"","كود غير موجود"))</f>
        <v/>
      </c>
      <c r="I1857" s="6">
        <f>IF(OR(B1857&amp;""="",C1857&amp;""=""),"",IF(COUNTIFS('الطلاب'!$A$6:$A$505,B1857&amp;"",'الطلاب'!$D$6:$D$505,C1857&amp;"")=0,"الطالب غير مسجل في المجموعة",""))</f>
        <v/>
      </c>
    </row>
    <row r="1858">
      <c r="A1858" s="13" t="n"/>
      <c r="B1858" s="5" t="n"/>
      <c r="C1858" s="5" t="n"/>
      <c r="D1858" s="23" t="n"/>
      <c r="E1858" s="18" t="n"/>
      <c r="F1858" s="5" t="n"/>
      <c r="G1858" s="5" t="n"/>
      <c r="H1858" s="6">
        <f>IF(B1858&amp;""="","",IFERROR(INDEX('الطلاب'!$B$6:$B$505,MATCH(B1858&amp;"",'الطلاب'!$A$6:$A$505,0))&amp;"","كود غير موجود"))</f>
        <v/>
      </c>
      <c r="I1858" s="6">
        <f>IF(OR(B1858&amp;""="",C1858&amp;""=""),"",IF(COUNTIFS('الطلاب'!$A$6:$A$505,B1858&amp;"",'الطلاب'!$D$6:$D$505,C1858&amp;"")=0,"الطالب غير مسجل في المجموعة",""))</f>
        <v/>
      </c>
    </row>
    <row r="1859">
      <c r="A1859" s="13" t="n"/>
      <c r="B1859" s="5" t="n"/>
      <c r="C1859" s="5" t="n"/>
      <c r="D1859" s="23" t="n"/>
      <c r="E1859" s="18" t="n"/>
      <c r="F1859" s="5" t="n"/>
      <c r="G1859" s="5" t="n"/>
      <c r="H1859" s="6">
        <f>IF(B1859&amp;""="","",IFERROR(INDEX('الطلاب'!$B$6:$B$505,MATCH(B1859&amp;"",'الطلاب'!$A$6:$A$505,0))&amp;"","كود غير موجود"))</f>
        <v/>
      </c>
      <c r="I1859" s="6">
        <f>IF(OR(B1859&amp;""="",C1859&amp;""=""),"",IF(COUNTIFS('الطلاب'!$A$6:$A$505,B1859&amp;"",'الطلاب'!$D$6:$D$505,C1859&amp;"")=0,"الطالب غير مسجل في المجموعة",""))</f>
        <v/>
      </c>
    </row>
    <row r="1860">
      <c r="A1860" s="13" t="n"/>
      <c r="B1860" s="5" t="n"/>
      <c r="C1860" s="5" t="n"/>
      <c r="D1860" s="23" t="n"/>
      <c r="E1860" s="18" t="n"/>
      <c r="F1860" s="5" t="n"/>
      <c r="G1860" s="5" t="n"/>
      <c r="H1860" s="6">
        <f>IF(B1860&amp;""="","",IFERROR(INDEX('الطلاب'!$B$6:$B$505,MATCH(B1860&amp;"",'الطلاب'!$A$6:$A$505,0))&amp;"","كود غير موجود"))</f>
        <v/>
      </c>
      <c r="I1860" s="6">
        <f>IF(OR(B1860&amp;""="",C1860&amp;""=""),"",IF(COUNTIFS('الطلاب'!$A$6:$A$505,B1860&amp;"",'الطلاب'!$D$6:$D$505,C1860&amp;"")=0,"الطالب غير مسجل في المجموعة",""))</f>
        <v/>
      </c>
    </row>
    <row r="1861">
      <c r="A1861" s="13" t="n"/>
      <c r="B1861" s="5" t="n"/>
      <c r="C1861" s="5" t="n"/>
      <c r="D1861" s="23" t="n"/>
      <c r="E1861" s="18" t="n"/>
      <c r="F1861" s="5" t="n"/>
      <c r="G1861" s="5" t="n"/>
      <c r="H1861" s="6">
        <f>IF(B1861&amp;""="","",IFERROR(INDEX('الطلاب'!$B$6:$B$505,MATCH(B1861&amp;"",'الطلاب'!$A$6:$A$505,0))&amp;"","كود غير موجود"))</f>
        <v/>
      </c>
      <c r="I1861" s="6">
        <f>IF(OR(B1861&amp;""="",C1861&amp;""=""),"",IF(COUNTIFS('الطلاب'!$A$6:$A$505,B1861&amp;"",'الطلاب'!$D$6:$D$505,C1861&amp;"")=0,"الطالب غير مسجل في المجموعة",""))</f>
        <v/>
      </c>
    </row>
    <row r="1862">
      <c r="A1862" s="13" t="n"/>
      <c r="B1862" s="5" t="n"/>
      <c r="C1862" s="5" t="n"/>
      <c r="D1862" s="23" t="n"/>
      <c r="E1862" s="18" t="n"/>
      <c r="F1862" s="5" t="n"/>
      <c r="G1862" s="5" t="n"/>
      <c r="H1862" s="6">
        <f>IF(B1862&amp;""="","",IFERROR(INDEX('الطلاب'!$B$6:$B$505,MATCH(B1862&amp;"",'الطلاب'!$A$6:$A$505,0))&amp;"","كود غير موجود"))</f>
        <v/>
      </c>
      <c r="I1862" s="6">
        <f>IF(OR(B1862&amp;""="",C1862&amp;""=""),"",IF(COUNTIFS('الطلاب'!$A$6:$A$505,B1862&amp;"",'الطلاب'!$D$6:$D$505,C1862&amp;"")=0,"الطالب غير مسجل في المجموعة",""))</f>
        <v/>
      </c>
    </row>
    <row r="1863">
      <c r="A1863" s="13" t="n"/>
      <c r="B1863" s="5" t="n"/>
      <c r="C1863" s="5" t="n"/>
      <c r="D1863" s="23" t="n"/>
      <c r="E1863" s="18" t="n"/>
      <c r="F1863" s="5" t="n"/>
      <c r="G1863" s="5" t="n"/>
      <c r="H1863" s="6">
        <f>IF(B1863&amp;""="","",IFERROR(INDEX('الطلاب'!$B$6:$B$505,MATCH(B1863&amp;"",'الطلاب'!$A$6:$A$505,0))&amp;"","كود غير موجود"))</f>
        <v/>
      </c>
      <c r="I1863" s="6">
        <f>IF(OR(B1863&amp;""="",C1863&amp;""=""),"",IF(COUNTIFS('الطلاب'!$A$6:$A$505,B1863&amp;"",'الطلاب'!$D$6:$D$505,C1863&amp;"")=0,"الطالب غير مسجل في المجموعة",""))</f>
        <v/>
      </c>
    </row>
    <row r="1864">
      <c r="A1864" s="13" t="n"/>
      <c r="B1864" s="5" t="n"/>
      <c r="C1864" s="5" t="n"/>
      <c r="D1864" s="23" t="n"/>
      <c r="E1864" s="18" t="n"/>
      <c r="F1864" s="5" t="n"/>
      <c r="G1864" s="5" t="n"/>
      <c r="H1864" s="6">
        <f>IF(B1864&amp;""="","",IFERROR(INDEX('الطلاب'!$B$6:$B$505,MATCH(B1864&amp;"",'الطلاب'!$A$6:$A$505,0))&amp;"","كود غير موجود"))</f>
        <v/>
      </c>
      <c r="I1864" s="6">
        <f>IF(OR(B1864&amp;""="",C1864&amp;""=""),"",IF(COUNTIFS('الطلاب'!$A$6:$A$505,B1864&amp;"",'الطلاب'!$D$6:$D$505,C1864&amp;"")=0,"الطالب غير مسجل في المجموعة",""))</f>
        <v/>
      </c>
    </row>
    <row r="1865">
      <c r="A1865" s="13" t="n"/>
      <c r="B1865" s="5" t="n"/>
      <c r="C1865" s="5" t="n"/>
      <c r="D1865" s="23" t="n"/>
      <c r="E1865" s="18" t="n"/>
      <c r="F1865" s="5" t="n"/>
      <c r="G1865" s="5" t="n"/>
      <c r="H1865" s="6">
        <f>IF(B1865&amp;""="","",IFERROR(INDEX('الطلاب'!$B$6:$B$505,MATCH(B1865&amp;"",'الطلاب'!$A$6:$A$505,0))&amp;"","كود غير موجود"))</f>
        <v/>
      </c>
      <c r="I1865" s="6">
        <f>IF(OR(B1865&amp;""="",C1865&amp;""=""),"",IF(COUNTIFS('الطلاب'!$A$6:$A$505,B1865&amp;"",'الطلاب'!$D$6:$D$505,C1865&amp;"")=0,"الطالب غير مسجل في المجموعة",""))</f>
        <v/>
      </c>
    </row>
    <row r="1866">
      <c r="A1866" s="13" t="n"/>
      <c r="B1866" s="5" t="n"/>
      <c r="C1866" s="5" t="n"/>
      <c r="D1866" s="23" t="n"/>
      <c r="E1866" s="18" t="n"/>
      <c r="F1866" s="5" t="n"/>
      <c r="G1866" s="5" t="n"/>
      <c r="H1866" s="6">
        <f>IF(B1866&amp;""="","",IFERROR(INDEX('الطلاب'!$B$6:$B$505,MATCH(B1866&amp;"",'الطلاب'!$A$6:$A$505,0))&amp;"","كود غير موجود"))</f>
        <v/>
      </c>
      <c r="I1866" s="6">
        <f>IF(OR(B1866&amp;""="",C1866&amp;""=""),"",IF(COUNTIFS('الطلاب'!$A$6:$A$505,B1866&amp;"",'الطلاب'!$D$6:$D$505,C1866&amp;"")=0,"الطالب غير مسجل في المجموعة",""))</f>
        <v/>
      </c>
    </row>
    <row r="1867">
      <c r="A1867" s="13" t="n"/>
      <c r="B1867" s="5" t="n"/>
      <c r="C1867" s="5" t="n"/>
      <c r="D1867" s="23" t="n"/>
      <c r="E1867" s="18" t="n"/>
      <c r="F1867" s="5" t="n"/>
      <c r="G1867" s="5" t="n"/>
      <c r="H1867" s="6">
        <f>IF(B1867&amp;""="","",IFERROR(INDEX('الطلاب'!$B$6:$B$505,MATCH(B1867&amp;"",'الطلاب'!$A$6:$A$505,0))&amp;"","كود غير موجود"))</f>
        <v/>
      </c>
      <c r="I1867" s="6">
        <f>IF(OR(B1867&amp;""="",C1867&amp;""=""),"",IF(COUNTIFS('الطلاب'!$A$6:$A$505,B1867&amp;"",'الطلاب'!$D$6:$D$505,C1867&amp;"")=0,"الطالب غير مسجل في المجموعة",""))</f>
        <v/>
      </c>
    </row>
    <row r="1868">
      <c r="A1868" s="13" t="n"/>
      <c r="B1868" s="5" t="n"/>
      <c r="C1868" s="5" t="n"/>
      <c r="D1868" s="23" t="n"/>
      <c r="E1868" s="18" t="n"/>
      <c r="F1868" s="5" t="n"/>
      <c r="G1868" s="5" t="n"/>
      <c r="H1868" s="6">
        <f>IF(B1868&amp;""="","",IFERROR(INDEX('الطلاب'!$B$6:$B$505,MATCH(B1868&amp;"",'الطلاب'!$A$6:$A$505,0))&amp;"","كود غير موجود"))</f>
        <v/>
      </c>
      <c r="I1868" s="6">
        <f>IF(OR(B1868&amp;""="",C1868&amp;""=""),"",IF(COUNTIFS('الطلاب'!$A$6:$A$505,B1868&amp;"",'الطلاب'!$D$6:$D$505,C1868&amp;"")=0,"الطالب غير مسجل في المجموعة",""))</f>
        <v/>
      </c>
    </row>
    <row r="1869">
      <c r="A1869" s="13" t="n"/>
      <c r="B1869" s="5" t="n"/>
      <c r="C1869" s="5" t="n"/>
      <c r="D1869" s="23" t="n"/>
      <c r="E1869" s="18" t="n"/>
      <c r="F1869" s="5" t="n"/>
      <c r="G1869" s="5" t="n"/>
      <c r="H1869" s="6">
        <f>IF(B1869&amp;""="","",IFERROR(INDEX('الطلاب'!$B$6:$B$505,MATCH(B1869&amp;"",'الطلاب'!$A$6:$A$505,0))&amp;"","كود غير موجود"))</f>
        <v/>
      </c>
      <c r="I1869" s="6">
        <f>IF(OR(B1869&amp;""="",C1869&amp;""=""),"",IF(COUNTIFS('الطلاب'!$A$6:$A$505,B1869&amp;"",'الطلاب'!$D$6:$D$505,C1869&amp;"")=0,"الطالب غير مسجل في المجموعة",""))</f>
        <v/>
      </c>
    </row>
    <row r="1870">
      <c r="A1870" s="13" t="n"/>
      <c r="B1870" s="5" t="n"/>
      <c r="C1870" s="5" t="n"/>
      <c r="D1870" s="23" t="n"/>
      <c r="E1870" s="18" t="n"/>
      <c r="F1870" s="5" t="n"/>
      <c r="G1870" s="5" t="n"/>
      <c r="H1870" s="6">
        <f>IF(B1870&amp;""="","",IFERROR(INDEX('الطلاب'!$B$6:$B$505,MATCH(B1870&amp;"",'الطلاب'!$A$6:$A$505,0))&amp;"","كود غير موجود"))</f>
        <v/>
      </c>
      <c r="I1870" s="6">
        <f>IF(OR(B1870&amp;""="",C1870&amp;""=""),"",IF(COUNTIFS('الطلاب'!$A$6:$A$505,B1870&amp;"",'الطلاب'!$D$6:$D$505,C1870&amp;"")=0,"الطالب غير مسجل في المجموعة",""))</f>
        <v/>
      </c>
    </row>
    <row r="1871">
      <c r="A1871" s="13" t="n"/>
      <c r="B1871" s="5" t="n"/>
      <c r="C1871" s="5" t="n"/>
      <c r="D1871" s="23" t="n"/>
      <c r="E1871" s="18" t="n"/>
      <c r="F1871" s="5" t="n"/>
      <c r="G1871" s="5" t="n"/>
      <c r="H1871" s="6">
        <f>IF(B1871&amp;""="","",IFERROR(INDEX('الطلاب'!$B$6:$B$505,MATCH(B1871&amp;"",'الطلاب'!$A$6:$A$505,0))&amp;"","كود غير موجود"))</f>
        <v/>
      </c>
      <c r="I1871" s="6">
        <f>IF(OR(B1871&amp;""="",C1871&amp;""=""),"",IF(COUNTIFS('الطلاب'!$A$6:$A$505,B1871&amp;"",'الطلاب'!$D$6:$D$505,C1871&amp;"")=0,"الطالب غير مسجل في المجموعة",""))</f>
        <v/>
      </c>
    </row>
    <row r="1872">
      <c r="A1872" s="13" t="n"/>
      <c r="B1872" s="5" t="n"/>
      <c r="C1872" s="5" t="n"/>
      <c r="D1872" s="23" t="n"/>
      <c r="E1872" s="18" t="n"/>
      <c r="F1872" s="5" t="n"/>
      <c r="G1872" s="5" t="n"/>
      <c r="H1872" s="6">
        <f>IF(B1872&amp;""="","",IFERROR(INDEX('الطلاب'!$B$6:$B$505,MATCH(B1872&amp;"",'الطلاب'!$A$6:$A$505,0))&amp;"","كود غير موجود"))</f>
        <v/>
      </c>
      <c r="I1872" s="6">
        <f>IF(OR(B1872&amp;""="",C1872&amp;""=""),"",IF(COUNTIFS('الطلاب'!$A$6:$A$505,B1872&amp;"",'الطلاب'!$D$6:$D$505,C1872&amp;"")=0,"الطالب غير مسجل في المجموعة",""))</f>
        <v/>
      </c>
    </row>
    <row r="1873">
      <c r="A1873" s="13" t="n"/>
      <c r="B1873" s="5" t="n"/>
      <c r="C1873" s="5" t="n"/>
      <c r="D1873" s="23" t="n"/>
      <c r="E1873" s="18" t="n"/>
      <c r="F1873" s="5" t="n"/>
      <c r="G1873" s="5" t="n"/>
      <c r="H1873" s="6">
        <f>IF(B1873&amp;""="","",IFERROR(INDEX('الطلاب'!$B$6:$B$505,MATCH(B1873&amp;"",'الطلاب'!$A$6:$A$505,0))&amp;"","كود غير موجود"))</f>
        <v/>
      </c>
      <c r="I1873" s="6">
        <f>IF(OR(B1873&amp;""="",C1873&amp;""=""),"",IF(COUNTIFS('الطلاب'!$A$6:$A$505,B1873&amp;"",'الطلاب'!$D$6:$D$505,C1873&amp;"")=0,"الطالب غير مسجل في المجموعة",""))</f>
        <v/>
      </c>
    </row>
    <row r="1874">
      <c r="A1874" s="13" t="n"/>
      <c r="B1874" s="5" t="n"/>
      <c r="C1874" s="5" t="n"/>
      <c r="D1874" s="23" t="n"/>
      <c r="E1874" s="18" t="n"/>
      <c r="F1874" s="5" t="n"/>
      <c r="G1874" s="5" t="n"/>
      <c r="H1874" s="6">
        <f>IF(B1874&amp;""="","",IFERROR(INDEX('الطلاب'!$B$6:$B$505,MATCH(B1874&amp;"",'الطلاب'!$A$6:$A$505,0))&amp;"","كود غير موجود"))</f>
        <v/>
      </c>
      <c r="I1874" s="6">
        <f>IF(OR(B1874&amp;""="",C1874&amp;""=""),"",IF(COUNTIFS('الطلاب'!$A$6:$A$505,B1874&amp;"",'الطلاب'!$D$6:$D$505,C1874&amp;"")=0,"الطالب غير مسجل في المجموعة",""))</f>
        <v/>
      </c>
    </row>
    <row r="1875">
      <c r="A1875" s="13" t="n"/>
      <c r="B1875" s="5" t="n"/>
      <c r="C1875" s="5" t="n"/>
      <c r="D1875" s="23" t="n"/>
      <c r="E1875" s="18" t="n"/>
      <c r="F1875" s="5" t="n"/>
      <c r="G1875" s="5" t="n"/>
      <c r="H1875" s="6">
        <f>IF(B1875&amp;""="","",IFERROR(INDEX('الطلاب'!$B$6:$B$505,MATCH(B1875&amp;"",'الطلاب'!$A$6:$A$505,0))&amp;"","كود غير موجود"))</f>
        <v/>
      </c>
      <c r="I1875" s="6">
        <f>IF(OR(B1875&amp;""="",C1875&amp;""=""),"",IF(COUNTIFS('الطلاب'!$A$6:$A$505,B1875&amp;"",'الطلاب'!$D$6:$D$505,C1875&amp;"")=0,"الطالب غير مسجل في المجموعة",""))</f>
        <v/>
      </c>
    </row>
    <row r="1876">
      <c r="A1876" s="13" t="n"/>
      <c r="B1876" s="5" t="n"/>
      <c r="C1876" s="5" t="n"/>
      <c r="D1876" s="23" t="n"/>
      <c r="E1876" s="18" t="n"/>
      <c r="F1876" s="5" t="n"/>
      <c r="G1876" s="5" t="n"/>
      <c r="H1876" s="6">
        <f>IF(B1876&amp;""="","",IFERROR(INDEX('الطلاب'!$B$6:$B$505,MATCH(B1876&amp;"",'الطلاب'!$A$6:$A$505,0))&amp;"","كود غير موجود"))</f>
        <v/>
      </c>
      <c r="I1876" s="6">
        <f>IF(OR(B1876&amp;""="",C1876&amp;""=""),"",IF(COUNTIFS('الطلاب'!$A$6:$A$505,B1876&amp;"",'الطلاب'!$D$6:$D$505,C1876&amp;"")=0,"الطالب غير مسجل في المجموعة",""))</f>
        <v/>
      </c>
    </row>
    <row r="1877">
      <c r="A1877" s="13" t="n"/>
      <c r="B1877" s="5" t="n"/>
      <c r="C1877" s="5" t="n"/>
      <c r="D1877" s="23" t="n"/>
      <c r="E1877" s="18" t="n"/>
      <c r="F1877" s="5" t="n"/>
      <c r="G1877" s="5" t="n"/>
      <c r="H1877" s="6">
        <f>IF(B1877&amp;""="","",IFERROR(INDEX('الطلاب'!$B$6:$B$505,MATCH(B1877&amp;"",'الطلاب'!$A$6:$A$505,0))&amp;"","كود غير موجود"))</f>
        <v/>
      </c>
      <c r="I1877" s="6">
        <f>IF(OR(B1877&amp;""="",C1877&amp;""=""),"",IF(COUNTIFS('الطلاب'!$A$6:$A$505,B1877&amp;"",'الطلاب'!$D$6:$D$505,C1877&amp;"")=0,"الطالب غير مسجل في المجموعة",""))</f>
        <v/>
      </c>
    </row>
    <row r="1878">
      <c r="A1878" s="13" t="n"/>
      <c r="B1878" s="5" t="n"/>
      <c r="C1878" s="5" t="n"/>
      <c r="D1878" s="23" t="n"/>
      <c r="E1878" s="18" t="n"/>
      <c r="F1878" s="5" t="n"/>
      <c r="G1878" s="5" t="n"/>
      <c r="H1878" s="6">
        <f>IF(B1878&amp;""="","",IFERROR(INDEX('الطلاب'!$B$6:$B$505,MATCH(B1878&amp;"",'الطلاب'!$A$6:$A$505,0))&amp;"","كود غير موجود"))</f>
        <v/>
      </c>
      <c r="I1878" s="6">
        <f>IF(OR(B1878&amp;""="",C1878&amp;""=""),"",IF(COUNTIFS('الطلاب'!$A$6:$A$505,B1878&amp;"",'الطلاب'!$D$6:$D$505,C1878&amp;"")=0,"الطالب غير مسجل في المجموعة",""))</f>
        <v/>
      </c>
    </row>
    <row r="1879">
      <c r="A1879" s="13" t="n"/>
      <c r="B1879" s="5" t="n"/>
      <c r="C1879" s="5" t="n"/>
      <c r="D1879" s="23" t="n"/>
      <c r="E1879" s="18" t="n"/>
      <c r="F1879" s="5" t="n"/>
      <c r="G1879" s="5" t="n"/>
      <c r="H1879" s="6">
        <f>IF(B1879&amp;""="","",IFERROR(INDEX('الطلاب'!$B$6:$B$505,MATCH(B1879&amp;"",'الطلاب'!$A$6:$A$505,0))&amp;"","كود غير موجود"))</f>
        <v/>
      </c>
      <c r="I1879" s="6">
        <f>IF(OR(B1879&amp;""="",C1879&amp;""=""),"",IF(COUNTIFS('الطلاب'!$A$6:$A$505,B1879&amp;"",'الطلاب'!$D$6:$D$505,C1879&amp;"")=0,"الطالب غير مسجل في المجموعة",""))</f>
        <v/>
      </c>
    </row>
    <row r="1880">
      <c r="A1880" s="13" t="n"/>
      <c r="B1880" s="5" t="n"/>
      <c r="C1880" s="5" t="n"/>
      <c r="D1880" s="23" t="n"/>
      <c r="E1880" s="18" t="n"/>
      <c r="F1880" s="5" t="n"/>
      <c r="G1880" s="5" t="n"/>
      <c r="H1880" s="6">
        <f>IF(B1880&amp;""="","",IFERROR(INDEX('الطلاب'!$B$6:$B$505,MATCH(B1880&amp;"",'الطلاب'!$A$6:$A$505,0))&amp;"","كود غير موجود"))</f>
        <v/>
      </c>
      <c r="I1880" s="6">
        <f>IF(OR(B1880&amp;""="",C1880&amp;""=""),"",IF(COUNTIFS('الطلاب'!$A$6:$A$505,B1880&amp;"",'الطلاب'!$D$6:$D$505,C1880&amp;"")=0,"الطالب غير مسجل في المجموعة",""))</f>
        <v/>
      </c>
    </row>
    <row r="1881">
      <c r="A1881" s="13" t="n"/>
      <c r="B1881" s="5" t="n"/>
      <c r="C1881" s="5" t="n"/>
      <c r="D1881" s="23" t="n"/>
      <c r="E1881" s="18" t="n"/>
      <c r="F1881" s="5" t="n"/>
      <c r="G1881" s="5" t="n"/>
      <c r="H1881" s="6">
        <f>IF(B1881&amp;""="","",IFERROR(INDEX('الطلاب'!$B$6:$B$505,MATCH(B1881&amp;"",'الطلاب'!$A$6:$A$505,0))&amp;"","كود غير موجود"))</f>
        <v/>
      </c>
      <c r="I1881" s="6">
        <f>IF(OR(B1881&amp;""="",C1881&amp;""=""),"",IF(COUNTIFS('الطلاب'!$A$6:$A$505,B1881&amp;"",'الطلاب'!$D$6:$D$505,C1881&amp;"")=0,"الطالب غير مسجل في المجموعة",""))</f>
        <v/>
      </c>
    </row>
    <row r="1882">
      <c r="A1882" s="13" t="n"/>
      <c r="B1882" s="5" t="n"/>
      <c r="C1882" s="5" t="n"/>
      <c r="D1882" s="23" t="n"/>
      <c r="E1882" s="18" t="n"/>
      <c r="F1882" s="5" t="n"/>
      <c r="G1882" s="5" t="n"/>
      <c r="H1882" s="6">
        <f>IF(B1882&amp;""="","",IFERROR(INDEX('الطلاب'!$B$6:$B$505,MATCH(B1882&amp;"",'الطلاب'!$A$6:$A$505,0))&amp;"","كود غير موجود"))</f>
        <v/>
      </c>
      <c r="I1882" s="6">
        <f>IF(OR(B1882&amp;""="",C1882&amp;""=""),"",IF(COUNTIFS('الطلاب'!$A$6:$A$505,B1882&amp;"",'الطلاب'!$D$6:$D$505,C1882&amp;"")=0,"الطالب غير مسجل في المجموعة",""))</f>
        <v/>
      </c>
    </row>
    <row r="1883">
      <c r="A1883" s="13" t="n"/>
      <c r="B1883" s="5" t="n"/>
      <c r="C1883" s="5" t="n"/>
      <c r="D1883" s="23" t="n"/>
      <c r="E1883" s="18" t="n"/>
      <c r="F1883" s="5" t="n"/>
      <c r="G1883" s="5" t="n"/>
      <c r="H1883" s="6">
        <f>IF(B1883&amp;""="","",IFERROR(INDEX('الطلاب'!$B$6:$B$505,MATCH(B1883&amp;"",'الطلاب'!$A$6:$A$505,0))&amp;"","كود غير موجود"))</f>
        <v/>
      </c>
      <c r="I1883" s="6">
        <f>IF(OR(B1883&amp;""="",C1883&amp;""=""),"",IF(COUNTIFS('الطلاب'!$A$6:$A$505,B1883&amp;"",'الطلاب'!$D$6:$D$505,C1883&amp;"")=0,"الطالب غير مسجل في المجموعة",""))</f>
        <v/>
      </c>
    </row>
    <row r="1884">
      <c r="A1884" s="13" t="n"/>
      <c r="B1884" s="5" t="n"/>
      <c r="C1884" s="5" t="n"/>
      <c r="D1884" s="23" t="n"/>
      <c r="E1884" s="18" t="n"/>
      <c r="F1884" s="5" t="n"/>
      <c r="G1884" s="5" t="n"/>
      <c r="H1884" s="6">
        <f>IF(B1884&amp;""="","",IFERROR(INDEX('الطلاب'!$B$6:$B$505,MATCH(B1884&amp;"",'الطلاب'!$A$6:$A$505,0))&amp;"","كود غير موجود"))</f>
        <v/>
      </c>
      <c r="I1884" s="6">
        <f>IF(OR(B1884&amp;""="",C1884&amp;""=""),"",IF(COUNTIFS('الطلاب'!$A$6:$A$505,B1884&amp;"",'الطلاب'!$D$6:$D$505,C1884&amp;"")=0,"الطالب غير مسجل في المجموعة",""))</f>
        <v/>
      </c>
    </row>
    <row r="1885">
      <c r="A1885" s="13" t="n"/>
      <c r="B1885" s="5" t="n"/>
      <c r="C1885" s="5" t="n"/>
      <c r="D1885" s="23" t="n"/>
      <c r="E1885" s="18" t="n"/>
      <c r="F1885" s="5" t="n"/>
      <c r="G1885" s="5" t="n"/>
      <c r="H1885" s="6">
        <f>IF(B1885&amp;""="","",IFERROR(INDEX('الطلاب'!$B$6:$B$505,MATCH(B1885&amp;"",'الطلاب'!$A$6:$A$505,0))&amp;"","كود غير موجود"))</f>
        <v/>
      </c>
      <c r="I1885" s="6">
        <f>IF(OR(B1885&amp;""="",C1885&amp;""=""),"",IF(COUNTIFS('الطلاب'!$A$6:$A$505,B1885&amp;"",'الطلاب'!$D$6:$D$505,C1885&amp;"")=0,"الطالب غير مسجل في المجموعة",""))</f>
        <v/>
      </c>
    </row>
    <row r="1886">
      <c r="A1886" s="13" t="n"/>
      <c r="B1886" s="5" t="n"/>
      <c r="C1886" s="5" t="n"/>
      <c r="D1886" s="23" t="n"/>
      <c r="E1886" s="18" t="n"/>
      <c r="F1886" s="5" t="n"/>
      <c r="G1886" s="5" t="n"/>
      <c r="H1886" s="6">
        <f>IF(B1886&amp;""="","",IFERROR(INDEX('الطلاب'!$B$6:$B$505,MATCH(B1886&amp;"",'الطلاب'!$A$6:$A$505,0))&amp;"","كود غير موجود"))</f>
        <v/>
      </c>
      <c r="I1886" s="6">
        <f>IF(OR(B1886&amp;""="",C1886&amp;""=""),"",IF(COUNTIFS('الطلاب'!$A$6:$A$505,B1886&amp;"",'الطلاب'!$D$6:$D$505,C1886&amp;"")=0,"الطالب غير مسجل في المجموعة",""))</f>
        <v/>
      </c>
    </row>
    <row r="1887">
      <c r="A1887" s="13" t="n"/>
      <c r="B1887" s="5" t="n"/>
      <c r="C1887" s="5" t="n"/>
      <c r="D1887" s="23" t="n"/>
      <c r="E1887" s="18" t="n"/>
      <c r="F1887" s="5" t="n"/>
      <c r="G1887" s="5" t="n"/>
      <c r="H1887" s="6">
        <f>IF(B1887&amp;""="","",IFERROR(INDEX('الطلاب'!$B$6:$B$505,MATCH(B1887&amp;"",'الطلاب'!$A$6:$A$505,0))&amp;"","كود غير موجود"))</f>
        <v/>
      </c>
      <c r="I1887" s="6">
        <f>IF(OR(B1887&amp;""="",C1887&amp;""=""),"",IF(COUNTIFS('الطلاب'!$A$6:$A$505,B1887&amp;"",'الطلاب'!$D$6:$D$505,C1887&amp;"")=0,"الطالب غير مسجل في المجموعة",""))</f>
        <v/>
      </c>
    </row>
    <row r="1888">
      <c r="A1888" s="13" t="n"/>
      <c r="B1888" s="5" t="n"/>
      <c r="C1888" s="5" t="n"/>
      <c r="D1888" s="23" t="n"/>
      <c r="E1888" s="18" t="n"/>
      <c r="F1888" s="5" t="n"/>
      <c r="G1888" s="5" t="n"/>
      <c r="H1888" s="6">
        <f>IF(B1888&amp;""="","",IFERROR(INDEX('الطلاب'!$B$6:$B$505,MATCH(B1888&amp;"",'الطلاب'!$A$6:$A$505,0))&amp;"","كود غير موجود"))</f>
        <v/>
      </c>
      <c r="I1888" s="6">
        <f>IF(OR(B1888&amp;""="",C1888&amp;""=""),"",IF(COUNTIFS('الطلاب'!$A$6:$A$505,B1888&amp;"",'الطلاب'!$D$6:$D$505,C1888&amp;"")=0,"الطالب غير مسجل في المجموعة",""))</f>
        <v/>
      </c>
    </row>
    <row r="1889">
      <c r="A1889" s="13" t="n"/>
      <c r="B1889" s="5" t="n"/>
      <c r="C1889" s="5" t="n"/>
      <c r="D1889" s="23" t="n"/>
      <c r="E1889" s="18" t="n"/>
      <c r="F1889" s="5" t="n"/>
      <c r="G1889" s="5" t="n"/>
      <c r="H1889" s="6">
        <f>IF(B1889&amp;""="","",IFERROR(INDEX('الطلاب'!$B$6:$B$505,MATCH(B1889&amp;"",'الطلاب'!$A$6:$A$505,0))&amp;"","كود غير موجود"))</f>
        <v/>
      </c>
      <c r="I1889" s="6">
        <f>IF(OR(B1889&amp;""="",C1889&amp;""=""),"",IF(COUNTIFS('الطلاب'!$A$6:$A$505,B1889&amp;"",'الطلاب'!$D$6:$D$505,C1889&amp;"")=0,"الطالب غير مسجل في المجموعة",""))</f>
        <v/>
      </c>
    </row>
    <row r="1890">
      <c r="A1890" s="13" t="n"/>
      <c r="B1890" s="5" t="n"/>
      <c r="C1890" s="5" t="n"/>
      <c r="D1890" s="23" t="n"/>
      <c r="E1890" s="18" t="n"/>
      <c r="F1890" s="5" t="n"/>
      <c r="G1890" s="5" t="n"/>
      <c r="H1890" s="6">
        <f>IF(B1890&amp;""="","",IFERROR(INDEX('الطلاب'!$B$6:$B$505,MATCH(B1890&amp;"",'الطلاب'!$A$6:$A$505,0))&amp;"","كود غير موجود"))</f>
        <v/>
      </c>
      <c r="I1890" s="6">
        <f>IF(OR(B1890&amp;""="",C1890&amp;""=""),"",IF(COUNTIFS('الطلاب'!$A$6:$A$505,B1890&amp;"",'الطلاب'!$D$6:$D$505,C1890&amp;"")=0,"الطالب غير مسجل في المجموعة",""))</f>
        <v/>
      </c>
    </row>
    <row r="1891">
      <c r="A1891" s="13" t="n"/>
      <c r="B1891" s="5" t="n"/>
      <c r="C1891" s="5" t="n"/>
      <c r="D1891" s="23" t="n"/>
      <c r="E1891" s="18" t="n"/>
      <c r="F1891" s="5" t="n"/>
      <c r="G1891" s="5" t="n"/>
      <c r="H1891" s="6">
        <f>IF(B1891&amp;""="","",IFERROR(INDEX('الطلاب'!$B$6:$B$505,MATCH(B1891&amp;"",'الطلاب'!$A$6:$A$505,0))&amp;"","كود غير موجود"))</f>
        <v/>
      </c>
      <c r="I1891" s="6">
        <f>IF(OR(B1891&amp;""="",C1891&amp;""=""),"",IF(COUNTIFS('الطلاب'!$A$6:$A$505,B1891&amp;"",'الطلاب'!$D$6:$D$505,C1891&amp;"")=0,"الطالب غير مسجل في المجموعة",""))</f>
        <v/>
      </c>
    </row>
    <row r="1892">
      <c r="A1892" s="13" t="n"/>
      <c r="B1892" s="5" t="n"/>
      <c r="C1892" s="5" t="n"/>
      <c r="D1892" s="23" t="n"/>
      <c r="E1892" s="18" t="n"/>
      <c r="F1892" s="5" t="n"/>
      <c r="G1892" s="5" t="n"/>
      <c r="H1892" s="6">
        <f>IF(B1892&amp;""="","",IFERROR(INDEX('الطلاب'!$B$6:$B$505,MATCH(B1892&amp;"",'الطلاب'!$A$6:$A$505,0))&amp;"","كود غير موجود"))</f>
        <v/>
      </c>
      <c r="I1892" s="6">
        <f>IF(OR(B1892&amp;""="",C1892&amp;""=""),"",IF(COUNTIFS('الطلاب'!$A$6:$A$505,B1892&amp;"",'الطلاب'!$D$6:$D$505,C1892&amp;"")=0,"الطالب غير مسجل في المجموعة",""))</f>
        <v/>
      </c>
    </row>
    <row r="1893">
      <c r="A1893" s="13" t="n"/>
      <c r="B1893" s="5" t="n"/>
      <c r="C1893" s="5" t="n"/>
      <c r="D1893" s="23" t="n"/>
      <c r="E1893" s="18" t="n"/>
      <c r="F1893" s="5" t="n"/>
      <c r="G1893" s="5" t="n"/>
      <c r="H1893" s="6">
        <f>IF(B1893&amp;""="","",IFERROR(INDEX('الطلاب'!$B$6:$B$505,MATCH(B1893&amp;"",'الطلاب'!$A$6:$A$505,0))&amp;"","كود غير موجود"))</f>
        <v/>
      </c>
      <c r="I1893" s="6">
        <f>IF(OR(B1893&amp;""="",C1893&amp;""=""),"",IF(COUNTIFS('الطلاب'!$A$6:$A$505,B1893&amp;"",'الطلاب'!$D$6:$D$505,C1893&amp;"")=0,"الطالب غير مسجل في المجموعة",""))</f>
        <v/>
      </c>
    </row>
    <row r="1894">
      <c r="A1894" s="13" t="n"/>
      <c r="B1894" s="5" t="n"/>
      <c r="C1894" s="5" t="n"/>
      <c r="D1894" s="23" t="n"/>
      <c r="E1894" s="18" t="n"/>
      <c r="F1894" s="5" t="n"/>
      <c r="G1894" s="5" t="n"/>
      <c r="H1894" s="6">
        <f>IF(B1894&amp;""="","",IFERROR(INDEX('الطلاب'!$B$6:$B$505,MATCH(B1894&amp;"",'الطلاب'!$A$6:$A$505,0))&amp;"","كود غير موجود"))</f>
        <v/>
      </c>
      <c r="I1894" s="6">
        <f>IF(OR(B1894&amp;""="",C1894&amp;""=""),"",IF(COUNTIFS('الطلاب'!$A$6:$A$505,B1894&amp;"",'الطلاب'!$D$6:$D$505,C1894&amp;"")=0,"الطالب غير مسجل في المجموعة",""))</f>
        <v/>
      </c>
    </row>
    <row r="1895">
      <c r="A1895" s="13" t="n"/>
      <c r="B1895" s="5" t="n"/>
      <c r="C1895" s="5" t="n"/>
      <c r="D1895" s="23" t="n"/>
      <c r="E1895" s="18" t="n"/>
      <c r="F1895" s="5" t="n"/>
      <c r="G1895" s="5" t="n"/>
      <c r="H1895" s="6">
        <f>IF(B1895&amp;""="","",IFERROR(INDEX('الطلاب'!$B$6:$B$505,MATCH(B1895&amp;"",'الطلاب'!$A$6:$A$505,0))&amp;"","كود غير موجود"))</f>
        <v/>
      </c>
      <c r="I1895" s="6">
        <f>IF(OR(B1895&amp;""="",C1895&amp;""=""),"",IF(COUNTIFS('الطلاب'!$A$6:$A$505,B1895&amp;"",'الطلاب'!$D$6:$D$505,C1895&amp;"")=0,"الطالب غير مسجل في المجموعة",""))</f>
        <v/>
      </c>
    </row>
    <row r="1896">
      <c r="A1896" s="13" t="n"/>
      <c r="B1896" s="5" t="n"/>
      <c r="C1896" s="5" t="n"/>
      <c r="D1896" s="23" t="n"/>
      <c r="E1896" s="18" t="n"/>
      <c r="F1896" s="5" t="n"/>
      <c r="G1896" s="5" t="n"/>
      <c r="H1896" s="6">
        <f>IF(B1896&amp;""="","",IFERROR(INDEX('الطلاب'!$B$6:$B$505,MATCH(B1896&amp;"",'الطلاب'!$A$6:$A$505,0))&amp;"","كود غير موجود"))</f>
        <v/>
      </c>
      <c r="I1896" s="6">
        <f>IF(OR(B1896&amp;""="",C1896&amp;""=""),"",IF(COUNTIFS('الطلاب'!$A$6:$A$505,B1896&amp;"",'الطلاب'!$D$6:$D$505,C1896&amp;"")=0,"الطالب غير مسجل في المجموعة",""))</f>
        <v/>
      </c>
    </row>
    <row r="1897">
      <c r="A1897" s="13" t="n"/>
      <c r="B1897" s="5" t="n"/>
      <c r="C1897" s="5" t="n"/>
      <c r="D1897" s="23" t="n"/>
      <c r="E1897" s="18" t="n"/>
      <c r="F1897" s="5" t="n"/>
      <c r="G1897" s="5" t="n"/>
      <c r="H1897" s="6">
        <f>IF(B1897&amp;""="","",IFERROR(INDEX('الطلاب'!$B$6:$B$505,MATCH(B1897&amp;"",'الطلاب'!$A$6:$A$505,0))&amp;"","كود غير موجود"))</f>
        <v/>
      </c>
      <c r="I1897" s="6">
        <f>IF(OR(B1897&amp;""="",C1897&amp;""=""),"",IF(COUNTIFS('الطلاب'!$A$6:$A$505,B1897&amp;"",'الطلاب'!$D$6:$D$505,C1897&amp;"")=0,"الطالب غير مسجل في المجموعة",""))</f>
        <v/>
      </c>
    </row>
    <row r="1898">
      <c r="A1898" s="13" t="n"/>
      <c r="B1898" s="5" t="n"/>
      <c r="C1898" s="5" t="n"/>
      <c r="D1898" s="23" t="n"/>
      <c r="E1898" s="18" t="n"/>
      <c r="F1898" s="5" t="n"/>
      <c r="G1898" s="5" t="n"/>
      <c r="H1898" s="6">
        <f>IF(B1898&amp;""="","",IFERROR(INDEX('الطلاب'!$B$6:$B$505,MATCH(B1898&amp;"",'الطلاب'!$A$6:$A$505,0))&amp;"","كود غير موجود"))</f>
        <v/>
      </c>
      <c r="I1898" s="6">
        <f>IF(OR(B1898&amp;""="",C1898&amp;""=""),"",IF(COUNTIFS('الطلاب'!$A$6:$A$505,B1898&amp;"",'الطلاب'!$D$6:$D$505,C1898&amp;"")=0,"الطالب غير مسجل في المجموعة",""))</f>
        <v/>
      </c>
    </row>
    <row r="1899">
      <c r="A1899" s="13" t="n"/>
      <c r="B1899" s="5" t="n"/>
      <c r="C1899" s="5" t="n"/>
      <c r="D1899" s="23" t="n"/>
      <c r="E1899" s="18" t="n"/>
      <c r="F1899" s="5" t="n"/>
      <c r="G1899" s="5" t="n"/>
      <c r="H1899" s="6">
        <f>IF(B1899&amp;""="","",IFERROR(INDEX('الطلاب'!$B$6:$B$505,MATCH(B1899&amp;"",'الطلاب'!$A$6:$A$505,0))&amp;"","كود غير موجود"))</f>
        <v/>
      </c>
      <c r="I1899" s="6">
        <f>IF(OR(B1899&amp;""="",C1899&amp;""=""),"",IF(COUNTIFS('الطلاب'!$A$6:$A$505,B1899&amp;"",'الطلاب'!$D$6:$D$505,C1899&amp;"")=0,"الطالب غير مسجل في المجموعة",""))</f>
        <v/>
      </c>
    </row>
    <row r="1900">
      <c r="A1900" s="13" t="n"/>
      <c r="B1900" s="5" t="n"/>
      <c r="C1900" s="5" t="n"/>
      <c r="D1900" s="23" t="n"/>
      <c r="E1900" s="18" t="n"/>
      <c r="F1900" s="5" t="n"/>
      <c r="G1900" s="5" t="n"/>
      <c r="H1900" s="6">
        <f>IF(B1900&amp;""="","",IFERROR(INDEX('الطلاب'!$B$6:$B$505,MATCH(B1900&amp;"",'الطلاب'!$A$6:$A$505,0))&amp;"","كود غير موجود"))</f>
        <v/>
      </c>
      <c r="I1900" s="6">
        <f>IF(OR(B1900&amp;""="",C1900&amp;""=""),"",IF(COUNTIFS('الطلاب'!$A$6:$A$505,B1900&amp;"",'الطلاب'!$D$6:$D$505,C1900&amp;"")=0,"الطالب غير مسجل في المجموعة",""))</f>
        <v/>
      </c>
    </row>
    <row r="1901">
      <c r="A1901" s="13" t="n"/>
      <c r="B1901" s="5" t="n"/>
      <c r="C1901" s="5" t="n"/>
      <c r="D1901" s="23" t="n"/>
      <c r="E1901" s="18" t="n"/>
      <c r="F1901" s="5" t="n"/>
      <c r="G1901" s="5" t="n"/>
      <c r="H1901" s="6">
        <f>IF(B1901&amp;""="","",IFERROR(INDEX('الطلاب'!$B$6:$B$505,MATCH(B1901&amp;"",'الطلاب'!$A$6:$A$505,0))&amp;"","كود غير موجود"))</f>
        <v/>
      </c>
      <c r="I1901" s="6">
        <f>IF(OR(B1901&amp;""="",C1901&amp;""=""),"",IF(COUNTIFS('الطلاب'!$A$6:$A$505,B1901&amp;"",'الطلاب'!$D$6:$D$505,C1901&amp;"")=0,"الطالب غير مسجل في المجموعة",""))</f>
        <v/>
      </c>
    </row>
    <row r="1902">
      <c r="A1902" s="13" t="n"/>
      <c r="B1902" s="5" t="n"/>
      <c r="C1902" s="5" t="n"/>
      <c r="D1902" s="23" t="n"/>
      <c r="E1902" s="18" t="n"/>
      <c r="F1902" s="5" t="n"/>
      <c r="G1902" s="5" t="n"/>
      <c r="H1902" s="6">
        <f>IF(B1902&amp;""="","",IFERROR(INDEX('الطلاب'!$B$6:$B$505,MATCH(B1902&amp;"",'الطلاب'!$A$6:$A$505,0))&amp;"","كود غير موجود"))</f>
        <v/>
      </c>
      <c r="I1902" s="6">
        <f>IF(OR(B1902&amp;""="",C1902&amp;""=""),"",IF(COUNTIFS('الطلاب'!$A$6:$A$505,B1902&amp;"",'الطلاب'!$D$6:$D$505,C1902&amp;"")=0,"الطالب غير مسجل في المجموعة",""))</f>
        <v/>
      </c>
    </row>
    <row r="1903">
      <c r="A1903" s="13" t="n"/>
      <c r="B1903" s="5" t="n"/>
      <c r="C1903" s="5" t="n"/>
      <c r="D1903" s="23" t="n"/>
      <c r="E1903" s="18" t="n"/>
      <c r="F1903" s="5" t="n"/>
      <c r="G1903" s="5" t="n"/>
      <c r="H1903" s="6">
        <f>IF(B1903&amp;""="","",IFERROR(INDEX('الطلاب'!$B$6:$B$505,MATCH(B1903&amp;"",'الطلاب'!$A$6:$A$505,0))&amp;"","كود غير موجود"))</f>
        <v/>
      </c>
      <c r="I1903" s="6">
        <f>IF(OR(B1903&amp;""="",C1903&amp;""=""),"",IF(COUNTIFS('الطلاب'!$A$6:$A$505,B1903&amp;"",'الطلاب'!$D$6:$D$505,C1903&amp;"")=0,"الطالب غير مسجل في المجموعة",""))</f>
        <v/>
      </c>
    </row>
    <row r="1904">
      <c r="A1904" s="13" t="n"/>
      <c r="B1904" s="5" t="n"/>
      <c r="C1904" s="5" t="n"/>
      <c r="D1904" s="23" t="n"/>
      <c r="E1904" s="18" t="n"/>
      <c r="F1904" s="5" t="n"/>
      <c r="G1904" s="5" t="n"/>
      <c r="H1904" s="6">
        <f>IF(B1904&amp;""="","",IFERROR(INDEX('الطلاب'!$B$6:$B$505,MATCH(B1904&amp;"",'الطلاب'!$A$6:$A$505,0))&amp;"","كود غير موجود"))</f>
        <v/>
      </c>
      <c r="I1904" s="6">
        <f>IF(OR(B1904&amp;""="",C1904&amp;""=""),"",IF(COUNTIFS('الطلاب'!$A$6:$A$505,B1904&amp;"",'الطلاب'!$D$6:$D$505,C1904&amp;"")=0,"الطالب غير مسجل في المجموعة",""))</f>
        <v/>
      </c>
    </row>
    <row r="1905">
      <c r="A1905" s="13" t="n"/>
      <c r="B1905" s="5" t="n"/>
      <c r="C1905" s="5" t="n"/>
      <c r="D1905" s="23" t="n"/>
      <c r="E1905" s="18" t="n"/>
      <c r="F1905" s="5" t="n"/>
      <c r="G1905" s="5" t="n"/>
      <c r="H1905" s="6">
        <f>IF(B1905&amp;""="","",IFERROR(INDEX('الطلاب'!$B$6:$B$505,MATCH(B1905&amp;"",'الطلاب'!$A$6:$A$505,0))&amp;"","كود غير موجود"))</f>
        <v/>
      </c>
      <c r="I1905" s="6">
        <f>IF(OR(B1905&amp;""="",C1905&amp;""=""),"",IF(COUNTIFS('الطلاب'!$A$6:$A$505,B1905&amp;"",'الطلاب'!$D$6:$D$505,C1905&amp;"")=0,"الطالب غير مسجل في المجموعة",""))</f>
        <v/>
      </c>
    </row>
    <row r="1906">
      <c r="A1906" s="13" t="n"/>
      <c r="B1906" s="5" t="n"/>
      <c r="C1906" s="5" t="n"/>
      <c r="D1906" s="23" t="n"/>
      <c r="E1906" s="18" t="n"/>
      <c r="F1906" s="5" t="n"/>
      <c r="G1906" s="5" t="n"/>
      <c r="H1906" s="6">
        <f>IF(B1906&amp;""="","",IFERROR(INDEX('الطلاب'!$B$6:$B$505,MATCH(B1906&amp;"",'الطلاب'!$A$6:$A$505,0))&amp;"","كود غير موجود"))</f>
        <v/>
      </c>
      <c r="I1906" s="6">
        <f>IF(OR(B1906&amp;""="",C1906&amp;""=""),"",IF(COUNTIFS('الطلاب'!$A$6:$A$505,B1906&amp;"",'الطلاب'!$D$6:$D$505,C1906&amp;"")=0,"الطالب غير مسجل في المجموعة",""))</f>
        <v/>
      </c>
    </row>
    <row r="1907">
      <c r="A1907" s="13" t="n"/>
      <c r="B1907" s="5" t="n"/>
      <c r="C1907" s="5" t="n"/>
      <c r="D1907" s="23" t="n"/>
      <c r="E1907" s="18" t="n"/>
      <c r="F1907" s="5" t="n"/>
      <c r="G1907" s="5" t="n"/>
      <c r="H1907" s="6">
        <f>IF(B1907&amp;""="","",IFERROR(INDEX('الطلاب'!$B$6:$B$505,MATCH(B1907&amp;"",'الطلاب'!$A$6:$A$505,0))&amp;"","كود غير موجود"))</f>
        <v/>
      </c>
      <c r="I1907" s="6">
        <f>IF(OR(B1907&amp;""="",C1907&amp;""=""),"",IF(COUNTIFS('الطلاب'!$A$6:$A$505,B1907&amp;"",'الطلاب'!$D$6:$D$505,C1907&amp;"")=0,"الطالب غير مسجل في المجموعة",""))</f>
        <v/>
      </c>
    </row>
    <row r="1908">
      <c r="A1908" s="13" t="n"/>
      <c r="B1908" s="5" t="n"/>
      <c r="C1908" s="5" t="n"/>
      <c r="D1908" s="23" t="n"/>
      <c r="E1908" s="18" t="n"/>
      <c r="F1908" s="5" t="n"/>
      <c r="G1908" s="5" t="n"/>
      <c r="H1908" s="6">
        <f>IF(B1908&amp;""="","",IFERROR(INDEX('الطلاب'!$B$6:$B$505,MATCH(B1908&amp;"",'الطلاب'!$A$6:$A$505,0))&amp;"","كود غير موجود"))</f>
        <v/>
      </c>
      <c r="I1908" s="6">
        <f>IF(OR(B1908&amp;""="",C1908&amp;""=""),"",IF(COUNTIFS('الطلاب'!$A$6:$A$505,B1908&amp;"",'الطلاب'!$D$6:$D$505,C1908&amp;"")=0,"الطالب غير مسجل في المجموعة",""))</f>
        <v/>
      </c>
    </row>
    <row r="1909">
      <c r="A1909" s="13" t="n"/>
      <c r="B1909" s="5" t="n"/>
      <c r="C1909" s="5" t="n"/>
      <c r="D1909" s="23" t="n"/>
      <c r="E1909" s="18" t="n"/>
      <c r="F1909" s="5" t="n"/>
      <c r="G1909" s="5" t="n"/>
      <c r="H1909" s="6">
        <f>IF(B1909&amp;""="","",IFERROR(INDEX('الطلاب'!$B$6:$B$505,MATCH(B1909&amp;"",'الطلاب'!$A$6:$A$505,0))&amp;"","كود غير موجود"))</f>
        <v/>
      </c>
      <c r="I1909" s="6">
        <f>IF(OR(B1909&amp;""="",C1909&amp;""=""),"",IF(COUNTIFS('الطلاب'!$A$6:$A$505,B1909&amp;"",'الطلاب'!$D$6:$D$505,C1909&amp;"")=0,"الطالب غير مسجل في المجموعة",""))</f>
        <v/>
      </c>
    </row>
    <row r="1910">
      <c r="A1910" s="13" t="n"/>
      <c r="B1910" s="5" t="n"/>
      <c r="C1910" s="5" t="n"/>
      <c r="D1910" s="23" t="n"/>
      <c r="E1910" s="18" t="n"/>
      <c r="F1910" s="5" t="n"/>
      <c r="G1910" s="5" t="n"/>
      <c r="H1910" s="6">
        <f>IF(B1910&amp;""="","",IFERROR(INDEX('الطلاب'!$B$6:$B$505,MATCH(B1910&amp;"",'الطلاب'!$A$6:$A$505,0))&amp;"","كود غير موجود"))</f>
        <v/>
      </c>
      <c r="I1910" s="6">
        <f>IF(OR(B1910&amp;""="",C1910&amp;""=""),"",IF(COUNTIFS('الطلاب'!$A$6:$A$505,B1910&amp;"",'الطلاب'!$D$6:$D$505,C1910&amp;"")=0,"الطالب غير مسجل في المجموعة",""))</f>
        <v/>
      </c>
    </row>
    <row r="1911">
      <c r="A1911" s="13" t="n"/>
      <c r="B1911" s="5" t="n"/>
      <c r="C1911" s="5" t="n"/>
      <c r="D1911" s="23" t="n"/>
      <c r="E1911" s="18" t="n"/>
      <c r="F1911" s="5" t="n"/>
      <c r="G1911" s="5" t="n"/>
      <c r="H1911" s="6">
        <f>IF(B1911&amp;""="","",IFERROR(INDEX('الطلاب'!$B$6:$B$505,MATCH(B1911&amp;"",'الطلاب'!$A$6:$A$505,0))&amp;"","كود غير موجود"))</f>
        <v/>
      </c>
      <c r="I1911" s="6">
        <f>IF(OR(B1911&amp;""="",C1911&amp;""=""),"",IF(COUNTIFS('الطلاب'!$A$6:$A$505,B1911&amp;"",'الطلاب'!$D$6:$D$505,C1911&amp;"")=0,"الطالب غير مسجل في المجموعة",""))</f>
        <v/>
      </c>
    </row>
    <row r="1912">
      <c r="A1912" s="13" t="n"/>
      <c r="B1912" s="5" t="n"/>
      <c r="C1912" s="5" t="n"/>
      <c r="D1912" s="23" t="n"/>
      <c r="E1912" s="18" t="n"/>
      <c r="F1912" s="5" t="n"/>
      <c r="G1912" s="5" t="n"/>
      <c r="H1912" s="6">
        <f>IF(B1912&amp;""="","",IFERROR(INDEX('الطلاب'!$B$6:$B$505,MATCH(B1912&amp;"",'الطلاب'!$A$6:$A$505,0))&amp;"","كود غير موجود"))</f>
        <v/>
      </c>
      <c r="I1912" s="6">
        <f>IF(OR(B1912&amp;""="",C1912&amp;""=""),"",IF(COUNTIFS('الطلاب'!$A$6:$A$505,B1912&amp;"",'الطلاب'!$D$6:$D$505,C1912&amp;"")=0,"الطالب غير مسجل في المجموعة",""))</f>
        <v/>
      </c>
    </row>
    <row r="1913">
      <c r="A1913" s="13" t="n"/>
      <c r="B1913" s="5" t="n"/>
      <c r="C1913" s="5" t="n"/>
      <c r="D1913" s="23" t="n"/>
      <c r="E1913" s="18" t="n"/>
      <c r="F1913" s="5" t="n"/>
      <c r="G1913" s="5" t="n"/>
      <c r="H1913" s="6">
        <f>IF(B1913&amp;""="","",IFERROR(INDEX('الطلاب'!$B$6:$B$505,MATCH(B1913&amp;"",'الطلاب'!$A$6:$A$505,0))&amp;"","كود غير موجود"))</f>
        <v/>
      </c>
      <c r="I1913" s="6">
        <f>IF(OR(B1913&amp;""="",C1913&amp;""=""),"",IF(COUNTIFS('الطلاب'!$A$6:$A$505,B1913&amp;"",'الطلاب'!$D$6:$D$505,C1913&amp;"")=0,"الطالب غير مسجل في المجموعة",""))</f>
        <v/>
      </c>
    </row>
    <row r="1914">
      <c r="A1914" s="13" t="n"/>
      <c r="B1914" s="5" t="n"/>
      <c r="C1914" s="5" t="n"/>
      <c r="D1914" s="23" t="n"/>
      <c r="E1914" s="18" t="n"/>
      <c r="F1914" s="5" t="n"/>
      <c r="G1914" s="5" t="n"/>
      <c r="H1914" s="6">
        <f>IF(B1914&amp;""="","",IFERROR(INDEX('الطلاب'!$B$6:$B$505,MATCH(B1914&amp;"",'الطلاب'!$A$6:$A$505,0))&amp;"","كود غير موجود"))</f>
        <v/>
      </c>
      <c r="I1914" s="6">
        <f>IF(OR(B1914&amp;""="",C1914&amp;""=""),"",IF(COUNTIFS('الطلاب'!$A$6:$A$505,B1914&amp;"",'الطلاب'!$D$6:$D$505,C1914&amp;"")=0,"الطالب غير مسجل في المجموعة",""))</f>
        <v/>
      </c>
    </row>
    <row r="1915">
      <c r="A1915" s="13" t="n"/>
      <c r="B1915" s="5" t="n"/>
      <c r="C1915" s="5" t="n"/>
      <c r="D1915" s="23" t="n"/>
      <c r="E1915" s="18" t="n"/>
      <c r="F1915" s="5" t="n"/>
      <c r="G1915" s="5" t="n"/>
      <c r="H1915" s="6">
        <f>IF(B1915&amp;""="","",IFERROR(INDEX('الطلاب'!$B$6:$B$505,MATCH(B1915&amp;"",'الطلاب'!$A$6:$A$505,0))&amp;"","كود غير موجود"))</f>
        <v/>
      </c>
      <c r="I1915" s="6">
        <f>IF(OR(B1915&amp;""="",C1915&amp;""=""),"",IF(COUNTIFS('الطلاب'!$A$6:$A$505,B1915&amp;"",'الطلاب'!$D$6:$D$505,C1915&amp;"")=0,"الطالب غير مسجل في المجموعة",""))</f>
        <v/>
      </c>
    </row>
    <row r="1916">
      <c r="A1916" s="13" t="n"/>
      <c r="B1916" s="5" t="n"/>
      <c r="C1916" s="5" t="n"/>
      <c r="D1916" s="23" t="n"/>
      <c r="E1916" s="18" t="n"/>
      <c r="F1916" s="5" t="n"/>
      <c r="G1916" s="5" t="n"/>
      <c r="H1916" s="6">
        <f>IF(B1916&amp;""="","",IFERROR(INDEX('الطلاب'!$B$6:$B$505,MATCH(B1916&amp;"",'الطلاب'!$A$6:$A$505,0))&amp;"","كود غير موجود"))</f>
        <v/>
      </c>
      <c r="I1916" s="6">
        <f>IF(OR(B1916&amp;""="",C1916&amp;""=""),"",IF(COUNTIFS('الطلاب'!$A$6:$A$505,B1916&amp;"",'الطلاب'!$D$6:$D$505,C1916&amp;"")=0,"الطالب غير مسجل في المجموعة",""))</f>
        <v/>
      </c>
    </row>
    <row r="1917">
      <c r="A1917" s="13" t="n"/>
      <c r="B1917" s="5" t="n"/>
      <c r="C1917" s="5" t="n"/>
      <c r="D1917" s="23" t="n"/>
      <c r="E1917" s="18" t="n"/>
      <c r="F1917" s="5" t="n"/>
      <c r="G1917" s="5" t="n"/>
      <c r="H1917" s="6">
        <f>IF(B1917&amp;""="","",IFERROR(INDEX('الطلاب'!$B$6:$B$505,MATCH(B1917&amp;"",'الطلاب'!$A$6:$A$505,0))&amp;"","كود غير موجود"))</f>
        <v/>
      </c>
      <c r="I1917" s="6">
        <f>IF(OR(B1917&amp;""="",C1917&amp;""=""),"",IF(COUNTIFS('الطلاب'!$A$6:$A$505,B1917&amp;"",'الطلاب'!$D$6:$D$505,C1917&amp;"")=0,"الطالب غير مسجل في المجموعة",""))</f>
        <v/>
      </c>
    </row>
    <row r="1918">
      <c r="A1918" s="13" t="n"/>
      <c r="B1918" s="5" t="n"/>
      <c r="C1918" s="5" t="n"/>
      <c r="D1918" s="23" t="n"/>
      <c r="E1918" s="18" t="n"/>
      <c r="F1918" s="5" t="n"/>
      <c r="G1918" s="5" t="n"/>
      <c r="H1918" s="6">
        <f>IF(B1918&amp;""="","",IFERROR(INDEX('الطلاب'!$B$6:$B$505,MATCH(B1918&amp;"",'الطلاب'!$A$6:$A$505,0))&amp;"","كود غير موجود"))</f>
        <v/>
      </c>
      <c r="I1918" s="6">
        <f>IF(OR(B1918&amp;""="",C1918&amp;""=""),"",IF(COUNTIFS('الطلاب'!$A$6:$A$505,B1918&amp;"",'الطلاب'!$D$6:$D$505,C1918&amp;"")=0,"الطالب غير مسجل في المجموعة",""))</f>
        <v/>
      </c>
    </row>
    <row r="1919">
      <c r="A1919" s="13" t="n"/>
      <c r="B1919" s="5" t="n"/>
      <c r="C1919" s="5" t="n"/>
      <c r="D1919" s="23" t="n"/>
      <c r="E1919" s="18" t="n"/>
      <c r="F1919" s="5" t="n"/>
      <c r="G1919" s="5" t="n"/>
      <c r="H1919" s="6">
        <f>IF(B1919&amp;""="","",IFERROR(INDEX('الطلاب'!$B$6:$B$505,MATCH(B1919&amp;"",'الطلاب'!$A$6:$A$505,0))&amp;"","كود غير موجود"))</f>
        <v/>
      </c>
      <c r="I1919" s="6">
        <f>IF(OR(B1919&amp;""="",C1919&amp;""=""),"",IF(COUNTIFS('الطلاب'!$A$6:$A$505,B1919&amp;"",'الطلاب'!$D$6:$D$505,C1919&amp;"")=0,"الطالب غير مسجل في المجموعة",""))</f>
        <v/>
      </c>
    </row>
    <row r="1920">
      <c r="A1920" s="13" t="n"/>
      <c r="B1920" s="5" t="n"/>
      <c r="C1920" s="5" t="n"/>
      <c r="D1920" s="23" t="n"/>
      <c r="E1920" s="18" t="n"/>
      <c r="F1920" s="5" t="n"/>
      <c r="G1920" s="5" t="n"/>
      <c r="H1920" s="6">
        <f>IF(B1920&amp;""="","",IFERROR(INDEX('الطلاب'!$B$6:$B$505,MATCH(B1920&amp;"",'الطلاب'!$A$6:$A$505,0))&amp;"","كود غير موجود"))</f>
        <v/>
      </c>
      <c r="I1920" s="6">
        <f>IF(OR(B1920&amp;""="",C1920&amp;""=""),"",IF(COUNTIFS('الطلاب'!$A$6:$A$505,B1920&amp;"",'الطلاب'!$D$6:$D$505,C1920&amp;"")=0,"الطالب غير مسجل في المجموعة",""))</f>
        <v/>
      </c>
    </row>
    <row r="1921">
      <c r="A1921" s="13" t="n"/>
      <c r="B1921" s="5" t="n"/>
      <c r="C1921" s="5" t="n"/>
      <c r="D1921" s="23" t="n"/>
      <c r="E1921" s="18" t="n"/>
      <c r="F1921" s="5" t="n"/>
      <c r="G1921" s="5" t="n"/>
      <c r="H1921" s="6">
        <f>IF(B1921&amp;""="","",IFERROR(INDEX('الطلاب'!$B$6:$B$505,MATCH(B1921&amp;"",'الطلاب'!$A$6:$A$505,0))&amp;"","كود غير موجود"))</f>
        <v/>
      </c>
      <c r="I1921" s="6">
        <f>IF(OR(B1921&amp;""="",C1921&amp;""=""),"",IF(COUNTIFS('الطلاب'!$A$6:$A$505,B1921&amp;"",'الطلاب'!$D$6:$D$505,C1921&amp;"")=0,"الطالب غير مسجل في المجموعة",""))</f>
        <v/>
      </c>
    </row>
    <row r="1922">
      <c r="A1922" s="13" t="n"/>
      <c r="B1922" s="5" t="n"/>
      <c r="C1922" s="5" t="n"/>
      <c r="D1922" s="23" t="n"/>
      <c r="E1922" s="18" t="n"/>
      <c r="F1922" s="5" t="n"/>
      <c r="G1922" s="5" t="n"/>
      <c r="H1922" s="6">
        <f>IF(B1922&amp;""="","",IFERROR(INDEX('الطلاب'!$B$6:$B$505,MATCH(B1922&amp;"",'الطلاب'!$A$6:$A$505,0))&amp;"","كود غير موجود"))</f>
        <v/>
      </c>
      <c r="I1922" s="6">
        <f>IF(OR(B1922&amp;""="",C1922&amp;""=""),"",IF(COUNTIFS('الطلاب'!$A$6:$A$505,B1922&amp;"",'الطلاب'!$D$6:$D$505,C1922&amp;"")=0,"الطالب غير مسجل في المجموعة",""))</f>
        <v/>
      </c>
    </row>
    <row r="1923">
      <c r="A1923" s="13" t="n"/>
      <c r="B1923" s="5" t="n"/>
      <c r="C1923" s="5" t="n"/>
      <c r="D1923" s="23" t="n"/>
      <c r="E1923" s="18" t="n"/>
      <c r="F1923" s="5" t="n"/>
      <c r="G1923" s="5" t="n"/>
      <c r="H1923" s="6">
        <f>IF(B1923&amp;""="","",IFERROR(INDEX('الطلاب'!$B$6:$B$505,MATCH(B1923&amp;"",'الطلاب'!$A$6:$A$505,0))&amp;"","كود غير موجود"))</f>
        <v/>
      </c>
      <c r="I1923" s="6">
        <f>IF(OR(B1923&amp;""="",C1923&amp;""=""),"",IF(COUNTIFS('الطلاب'!$A$6:$A$505,B1923&amp;"",'الطلاب'!$D$6:$D$505,C1923&amp;"")=0,"الطالب غير مسجل في المجموعة",""))</f>
        <v/>
      </c>
    </row>
    <row r="1924">
      <c r="A1924" s="13" t="n"/>
      <c r="B1924" s="5" t="n"/>
      <c r="C1924" s="5" t="n"/>
      <c r="D1924" s="23" t="n"/>
      <c r="E1924" s="18" t="n"/>
      <c r="F1924" s="5" t="n"/>
      <c r="G1924" s="5" t="n"/>
      <c r="H1924" s="6">
        <f>IF(B1924&amp;""="","",IFERROR(INDEX('الطلاب'!$B$6:$B$505,MATCH(B1924&amp;"",'الطلاب'!$A$6:$A$505,0))&amp;"","كود غير موجود"))</f>
        <v/>
      </c>
      <c r="I1924" s="6">
        <f>IF(OR(B1924&amp;""="",C1924&amp;""=""),"",IF(COUNTIFS('الطلاب'!$A$6:$A$505,B1924&amp;"",'الطلاب'!$D$6:$D$505,C1924&amp;"")=0,"الطالب غير مسجل في المجموعة",""))</f>
        <v/>
      </c>
    </row>
    <row r="1925">
      <c r="A1925" s="13" t="n"/>
      <c r="B1925" s="5" t="n"/>
      <c r="C1925" s="5" t="n"/>
      <c r="D1925" s="23" t="n"/>
      <c r="E1925" s="18" t="n"/>
      <c r="F1925" s="5" t="n"/>
      <c r="G1925" s="5" t="n"/>
      <c r="H1925" s="6">
        <f>IF(B1925&amp;""="","",IFERROR(INDEX('الطلاب'!$B$6:$B$505,MATCH(B1925&amp;"",'الطلاب'!$A$6:$A$505,0))&amp;"","كود غير موجود"))</f>
        <v/>
      </c>
      <c r="I1925" s="6">
        <f>IF(OR(B1925&amp;""="",C1925&amp;""=""),"",IF(COUNTIFS('الطلاب'!$A$6:$A$505,B1925&amp;"",'الطلاب'!$D$6:$D$505,C1925&amp;"")=0,"الطالب غير مسجل في المجموعة",""))</f>
        <v/>
      </c>
    </row>
    <row r="1926">
      <c r="A1926" s="13" t="n"/>
      <c r="B1926" s="5" t="n"/>
      <c r="C1926" s="5" t="n"/>
      <c r="D1926" s="23" t="n"/>
      <c r="E1926" s="18" t="n"/>
      <c r="F1926" s="5" t="n"/>
      <c r="G1926" s="5" t="n"/>
      <c r="H1926" s="6">
        <f>IF(B1926&amp;""="","",IFERROR(INDEX('الطلاب'!$B$6:$B$505,MATCH(B1926&amp;"",'الطلاب'!$A$6:$A$505,0))&amp;"","كود غير موجود"))</f>
        <v/>
      </c>
      <c r="I1926" s="6">
        <f>IF(OR(B1926&amp;""="",C1926&amp;""=""),"",IF(COUNTIFS('الطلاب'!$A$6:$A$505,B1926&amp;"",'الطلاب'!$D$6:$D$505,C1926&amp;"")=0,"الطالب غير مسجل في المجموعة",""))</f>
        <v/>
      </c>
    </row>
    <row r="1927">
      <c r="A1927" s="13" t="n"/>
      <c r="B1927" s="5" t="n"/>
      <c r="C1927" s="5" t="n"/>
      <c r="D1927" s="23" t="n"/>
      <c r="E1927" s="18" t="n"/>
      <c r="F1927" s="5" t="n"/>
      <c r="G1927" s="5" t="n"/>
      <c r="H1927" s="6">
        <f>IF(B1927&amp;""="","",IFERROR(INDEX('الطلاب'!$B$6:$B$505,MATCH(B1927&amp;"",'الطلاب'!$A$6:$A$505,0))&amp;"","كود غير موجود"))</f>
        <v/>
      </c>
      <c r="I1927" s="6">
        <f>IF(OR(B1927&amp;""="",C1927&amp;""=""),"",IF(COUNTIFS('الطلاب'!$A$6:$A$505,B1927&amp;"",'الطلاب'!$D$6:$D$505,C1927&amp;"")=0,"الطالب غير مسجل في المجموعة",""))</f>
        <v/>
      </c>
    </row>
    <row r="1928">
      <c r="A1928" s="13" t="n"/>
      <c r="B1928" s="5" t="n"/>
      <c r="C1928" s="5" t="n"/>
      <c r="D1928" s="23" t="n"/>
      <c r="E1928" s="18" t="n"/>
      <c r="F1928" s="5" t="n"/>
      <c r="G1928" s="5" t="n"/>
      <c r="H1928" s="6">
        <f>IF(B1928&amp;""="","",IFERROR(INDEX('الطلاب'!$B$6:$B$505,MATCH(B1928&amp;"",'الطلاب'!$A$6:$A$505,0))&amp;"","كود غير موجود"))</f>
        <v/>
      </c>
      <c r="I1928" s="6">
        <f>IF(OR(B1928&amp;""="",C1928&amp;""=""),"",IF(COUNTIFS('الطلاب'!$A$6:$A$505,B1928&amp;"",'الطلاب'!$D$6:$D$505,C1928&amp;"")=0,"الطالب غير مسجل في المجموعة",""))</f>
        <v/>
      </c>
    </row>
    <row r="1929">
      <c r="A1929" s="13" t="n"/>
      <c r="B1929" s="5" t="n"/>
      <c r="C1929" s="5" t="n"/>
      <c r="D1929" s="23" t="n"/>
      <c r="E1929" s="18" t="n"/>
      <c r="F1929" s="5" t="n"/>
      <c r="G1929" s="5" t="n"/>
      <c r="H1929" s="6">
        <f>IF(B1929&amp;""="","",IFERROR(INDEX('الطلاب'!$B$6:$B$505,MATCH(B1929&amp;"",'الطلاب'!$A$6:$A$505,0))&amp;"","كود غير موجود"))</f>
        <v/>
      </c>
      <c r="I1929" s="6">
        <f>IF(OR(B1929&amp;""="",C1929&amp;""=""),"",IF(COUNTIFS('الطلاب'!$A$6:$A$505,B1929&amp;"",'الطلاب'!$D$6:$D$505,C1929&amp;"")=0,"الطالب غير مسجل في المجموعة",""))</f>
        <v/>
      </c>
    </row>
    <row r="1930">
      <c r="A1930" s="13" t="n"/>
      <c r="B1930" s="5" t="n"/>
      <c r="C1930" s="5" t="n"/>
      <c r="D1930" s="23" t="n"/>
      <c r="E1930" s="18" t="n"/>
      <c r="F1930" s="5" t="n"/>
      <c r="G1930" s="5" t="n"/>
      <c r="H1930" s="6">
        <f>IF(B1930&amp;""="","",IFERROR(INDEX('الطلاب'!$B$6:$B$505,MATCH(B1930&amp;"",'الطلاب'!$A$6:$A$505,0))&amp;"","كود غير موجود"))</f>
        <v/>
      </c>
      <c r="I1930" s="6">
        <f>IF(OR(B1930&amp;""="",C1930&amp;""=""),"",IF(COUNTIFS('الطلاب'!$A$6:$A$505,B1930&amp;"",'الطلاب'!$D$6:$D$505,C1930&amp;"")=0,"الطالب غير مسجل في المجموعة",""))</f>
        <v/>
      </c>
    </row>
    <row r="1931">
      <c r="A1931" s="13" t="n"/>
      <c r="B1931" s="5" t="n"/>
      <c r="C1931" s="5" t="n"/>
      <c r="D1931" s="23" t="n"/>
      <c r="E1931" s="18" t="n"/>
      <c r="F1931" s="5" t="n"/>
      <c r="G1931" s="5" t="n"/>
      <c r="H1931" s="6">
        <f>IF(B1931&amp;""="","",IFERROR(INDEX('الطلاب'!$B$6:$B$505,MATCH(B1931&amp;"",'الطلاب'!$A$6:$A$505,0))&amp;"","كود غير موجود"))</f>
        <v/>
      </c>
      <c r="I1931" s="6">
        <f>IF(OR(B1931&amp;""="",C1931&amp;""=""),"",IF(COUNTIFS('الطلاب'!$A$6:$A$505,B1931&amp;"",'الطلاب'!$D$6:$D$505,C1931&amp;"")=0,"الطالب غير مسجل في المجموعة",""))</f>
        <v/>
      </c>
    </row>
    <row r="1932">
      <c r="A1932" s="13" t="n"/>
      <c r="B1932" s="5" t="n"/>
      <c r="C1932" s="5" t="n"/>
      <c r="D1932" s="23" t="n"/>
      <c r="E1932" s="18" t="n"/>
      <c r="F1932" s="5" t="n"/>
      <c r="G1932" s="5" t="n"/>
      <c r="H1932" s="6">
        <f>IF(B1932&amp;""="","",IFERROR(INDEX('الطلاب'!$B$6:$B$505,MATCH(B1932&amp;"",'الطلاب'!$A$6:$A$505,0))&amp;"","كود غير موجود"))</f>
        <v/>
      </c>
      <c r="I1932" s="6">
        <f>IF(OR(B1932&amp;""="",C1932&amp;""=""),"",IF(COUNTIFS('الطلاب'!$A$6:$A$505,B1932&amp;"",'الطلاب'!$D$6:$D$505,C1932&amp;"")=0,"الطالب غير مسجل في المجموعة",""))</f>
        <v/>
      </c>
    </row>
    <row r="1933">
      <c r="A1933" s="13" t="n"/>
      <c r="B1933" s="5" t="n"/>
      <c r="C1933" s="5" t="n"/>
      <c r="D1933" s="23" t="n"/>
      <c r="E1933" s="18" t="n"/>
      <c r="F1933" s="5" t="n"/>
      <c r="G1933" s="5" t="n"/>
      <c r="H1933" s="6">
        <f>IF(B1933&amp;""="","",IFERROR(INDEX('الطلاب'!$B$6:$B$505,MATCH(B1933&amp;"",'الطلاب'!$A$6:$A$505,0))&amp;"","كود غير موجود"))</f>
        <v/>
      </c>
      <c r="I1933" s="6">
        <f>IF(OR(B1933&amp;""="",C1933&amp;""=""),"",IF(COUNTIFS('الطلاب'!$A$6:$A$505,B1933&amp;"",'الطلاب'!$D$6:$D$505,C1933&amp;"")=0,"الطالب غير مسجل في المجموعة",""))</f>
        <v/>
      </c>
    </row>
    <row r="1934">
      <c r="A1934" s="13" t="n"/>
      <c r="B1934" s="5" t="n"/>
      <c r="C1934" s="5" t="n"/>
      <c r="D1934" s="23" t="n"/>
      <c r="E1934" s="18" t="n"/>
      <c r="F1934" s="5" t="n"/>
      <c r="G1934" s="5" t="n"/>
      <c r="H1934" s="6">
        <f>IF(B1934&amp;""="","",IFERROR(INDEX('الطلاب'!$B$6:$B$505,MATCH(B1934&amp;"",'الطلاب'!$A$6:$A$505,0))&amp;"","كود غير موجود"))</f>
        <v/>
      </c>
      <c r="I1934" s="6">
        <f>IF(OR(B1934&amp;""="",C1934&amp;""=""),"",IF(COUNTIFS('الطلاب'!$A$6:$A$505,B1934&amp;"",'الطلاب'!$D$6:$D$505,C1934&amp;"")=0,"الطالب غير مسجل في المجموعة",""))</f>
        <v/>
      </c>
    </row>
    <row r="1935">
      <c r="A1935" s="13" t="n"/>
      <c r="B1935" s="5" t="n"/>
      <c r="C1935" s="5" t="n"/>
      <c r="D1935" s="23" t="n"/>
      <c r="E1935" s="18" t="n"/>
      <c r="F1935" s="5" t="n"/>
      <c r="G1935" s="5" t="n"/>
      <c r="H1935" s="6">
        <f>IF(B1935&amp;""="","",IFERROR(INDEX('الطلاب'!$B$6:$B$505,MATCH(B1935&amp;"",'الطلاب'!$A$6:$A$505,0))&amp;"","كود غير موجود"))</f>
        <v/>
      </c>
      <c r="I1935" s="6">
        <f>IF(OR(B1935&amp;""="",C1935&amp;""=""),"",IF(COUNTIFS('الطلاب'!$A$6:$A$505,B1935&amp;"",'الطلاب'!$D$6:$D$505,C1935&amp;"")=0,"الطالب غير مسجل في المجموعة",""))</f>
        <v/>
      </c>
    </row>
    <row r="1936">
      <c r="A1936" s="13" t="n"/>
      <c r="B1936" s="5" t="n"/>
      <c r="C1936" s="5" t="n"/>
      <c r="D1936" s="23" t="n"/>
      <c r="E1936" s="18" t="n"/>
      <c r="F1936" s="5" t="n"/>
      <c r="G1936" s="5" t="n"/>
      <c r="H1936" s="6">
        <f>IF(B1936&amp;""="","",IFERROR(INDEX('الطلاب'!$B$6:$B$505,MATCH(B1936&amp;"",'الطلاب'!$A$6:$A$505,0))&amp;"","كود غير موجود"))</f>
        <v/>
      </c>
      <c r="I1936" s="6">
        <f>IF(OR(B1936&amp;""="",C1936&amp;""=""),"",IF(COUNTIFS('الطلاب'!$A$6:$A$505,B1936&amp;"",'الطلاب'!$D$6:$D$505,C1936&amp;"")=0,"الطالب غير مسجل في المجموعة",""))</f>
        <v/>
      </c>
    </row>
    <row r="1937">
      <c r="A1937" s="13" t="n"/>
      <c r="B1937" s="5" t="n"/>
      <c r="C1937" s="5" t="n"/>
      <c r="D1937" s="23" t="n"/>
      <c r="E1937" s="18" t="n"/>
      <c r="F1937" s="5" t="n"/>
      <c r="G1937" s="5" t="n"/>
      <c r="H1937" s="6">
        <f>IF(B1937&amp;""="","",IFERROR(INDEX('الطلاب'!$B$6:$B$505,MATCH(B1937&amp;"",'الطلاب'!$A$6:$A$505,0))&amp;"","كود غير موجود"))</f>
        <v/>
      </c>
      <c r="I1937" s="6">
        <f>IF(OR(B1937&amp;""="",C1937&amp;""=""),"",IF(COUNTIFS('الطلاب'!$A$6:$A$505,B1937&amp;"",'الطلاب'!$D$6:$D$505,C1937&amp;"")=0,"الطالب غير مسجل في المجموعة",""))</f>
        <v/>
      </c>
    </row>
    <row r="1938">
      <c r="A1938" s="13" t="n"/>
      <c r="B1938" s="5" t="n"/>
      <c r="C1938" s="5" t="n"/>
      <c r="D1938" s="23" t="n"/>
      <c r="E1938" s="18" t="n"/>
      <c r="F1938" s="5" t="n"/>
      <c r="G1938" s="5" t="n"/>
      <c r="H1938" s="6">
        <f>IF(B1938&amp;""="","",IFERROR(INDEX('الطلاب'!$B$6:$B$505,MATCH(B1938&amp;"",'الطلاب'!$A$6:$A$505,0))&amp;"","كود غير موجود"))</f>
        <v/>
      </c>
      <c r="I1938" s="6">
        <f>IF(OR(B1938&amp;""="",C1938&amp;""=""),"",IF(COUNTIFS('الطلاب'!$A$6:$A$505,B1938&amp;"",'الطلاب'!$D$6:$D$505,C1938&amp;"")=0,"الطالب غير مسجل في المجموعة",""))</f>
        <v/>
      </c>
    </row>
    <row r="1939">
      <c r="A1939" s="13" t="n"/>
      <c r="B1939" s="5" t="n"/>
      <c r="C1939" s="5" t="n"/>
      <c r="D1939" s="23" t="n"/>
      <c r="E1939" s="18" t="n"/>
      <c r="F1939" s="5" t="n"/>
      <c r="G1939" s="5" t="n"/>
      <c r="H1939" s="6">
        <f>IF(B1939&amp;""="","",IFERROR(INDEX('الطلاب'!$B$6:$B$505,MATCH(B1939&amp;"",'الطلاب'!$A$6:$A$505,0))&amp;"","كود غير موجود"))</f>
        <v/>
      </c>
      <c r="I1939" s="6">
        <f>IF(OR(B1939&amp;""="",C1939&amp;""=""),"",IF(COUNTIFS('الطلاب'!$A$6:$A$505,B1939&amp;"",'الطلاب'!$D$6:$D$505,C1939&amp;"")=0,"الطالب غير مسجل في المجموعة",""))</f>
        <v/>
      </c>
    </row>
    <row r="1940">
      <c r="A1940" s="13" t="n"/>
      <c r="B1940" s="5" t="n"/>
      <c r="C1940" s="5" t="n"/>
      <c r="D1940" s="23" t="n"/>
      <c r="E1940" s="18" t="n"/>
      <c r="F1940" s="5" t="n"/>
      <c r="G1940" s="5" t="n"/>
      <c r="H1940" s="6">
        <f>IF(B1940&amp;""="","",IFERROR(INDEX('الطلاب'!$B$6:$B$505,MATCH(B1940&amp;"",'الطلاب'!$A$6:$A$505,0))&amp;"","كود غير موجود"))</f>
        <v/>
      </c>
      <c r="I1940" s="6">
        <f>IF(OR(B1940&amp;""="",C1940&amp;""=""),"",IF(COUNTIFS('الطلاب'!$A$6:$A$505,B1940&amp;"",'الطلاب'!$D$6:$D$505,C1940&amp;"")=0,"الطالب غير مسجل في المجموعة",""))</f>
        <v/>
      </c>
    </row>
    <row r="1941">
      <c r="A1941" s="13" t="n"/>
      <c r="B1941" s="5" t="n"/>
      <c r="C1941" s="5" t="n"/>
      <c r="D1941" s="23" t="n"/>
      <c r="E1941" s="18" t="n"/>
      <c r="F1941" s="5" t="n"/>
      <c r="G1941" s="5" t="n"/>
      <c r="H1941" s="6">
        <f>IF(B1941&amp;""="","",IFERROR(INDEX('الطلاب'!$B$6:$B$505,MATCH(B1941&amp;"",'الطلاب'!$A$6:$A$505,0))&amp;"","كود غير موجود"))</f>
        <v/>
      </c>
      <c r="I1941" s="6">
        <f>IF(OR(B1941&amp;""="",C1941&amp;""=""),"",IF(COUNTIFS('الطلاب'!$A$6:$A$505,B1941&amp;"",'الطلاب'!$D$6:$D$505,C1941&amp;"")=0,"الطالب غير مسجل في المجموعة",""))</f>
        <v/>
      </c>
    </row>
    <row r="1942">
      <c r="A1942" s="13" t="n"/>
      <c r="B1942" s="5" t="n"/>
      <c r="C1942" s="5" t="n"/>
      <c r="D1942" s="23" t="n"/>
      <c r="E1942" s="18" t="n"/>
      <c r="F1942" s="5" t="n"/>
      <c r="G1942" s="5" t="n"/>
      <c r="H1942" s="6">
        <f>IF(B1942&amp;""="","",IFERROR(INDEX('الطلاب'!$B$6:$B$505,MATCH(B1942&amp;"",'الطلاب'!$A$6:$A$505,0))&amp;"","كود غير موجود"))</f>
        <v/>
      </c>
      <c r="I1942" s="6">
        <f>IF(OR(B1942&amp;""="",C1942&amp;""=""),"",IF(COUNTIFS('الطلاب'!$A$6:$A$505,B1942&amp;"",'الطلاب'!$D$6:$D$505,C1942&amp;"")=0,"الطالب غير مسجل في المجموعة",""))</f>
        <v/>
      </c>
    </row>
    <row r="1943">
      <c r="A1943" s="13" t="n"/>
      <c r="B1943" s="5" t="n"/>
      <c r="C1943" s="5" t="n"/>
      <c r="D1943" s="23" t="n"/>
      <c r="E1943" s="18" t="n"/>
      <c r="F1943" s="5" t="n"/>
      <c r="G1943" s="5" t="n"/>
      <c r="H1943" s="6">
        <f>IF(B1943&amp;""="","",IFERROR(INDEX('الطلاب'!$B$6:$B$505,MATCH(B1943&amp;"",'الطلاب'!$A$6:$A$505,0))&amp;"","كود غير موجود"))</f>
        <v/>
      </c>
      <c r="I1943" s="6">
        <f>IF(OR(B1943&amp;""="",C1943&amp;""=""),"",IF(COUNTIFS('الطلاب'!$A$6:$A$505,B1943&amp;"",'الطلاب'!$D$6:$D$505,C1943&amp;"")=0,"الطالب غير مسجل في المجموعة",""))</f>
        <v/>
      </c>
    </row>
    <row r="1944">
      <c r="A1944" s="13" t="n"/>
      <c r="B1944" s="5" t="n"/>
      <c r="C1944" s="5" t="n"/>
      <c r="D1944" s="23" t="n"/>
      <c r="E1944" s="18" t="n"/>
      <c r="F1944" s="5" t="n"/>
      <c r="G1944" s="5" t="n"/>
      <c r="H1944" s="6">
        <f>IF(B1944&amp;""="","",IFERROR(INDEX('الطلاب'!$B$6:$B$505,MATCH(B1944&amp;"",'الطلاب'!$A$6:$A$505,0))&amp;"","كود غير موجود"))</f>
        <v/>
      </c>
      <c r="I1944" s="6">
        <f>IF(OR(B1944&amp;""="",C1944&amp;""=""),"",IF(COUNTIFS('الطلاب'!$A$6:$A$505,B1944&amp;"",'الطلاب'!$D$6:$D$505,C1944&amp;"")=0,"الطالب غير مسجل في المجموعة",""))</f>
        <v/>
      </c>
    </row>
    <row r="1945">
      <c r="A1945" s="13" t="n"/>
      <c r="B1945" s="5" t="n"/>
      <c r="C1945" s="5" t="n"/>
      <c r="D1945" s="23" t="n"/>
      <c r="E1945" s="18" t="n"/>
      <c r="F1945" s="5" t="n"/>
      <c r="G1945" s="5" t="n"/>
      <c r="H1945" s="6">
        <f>IF(B1945&amp;""="","",IFERROR(INDEX('الطلاب'!$B$6:$B$505,MATCH(B1945&amp;"",'الطلاب'!$A$6:$A$505,0))&amp;"","كود غير موجود"))</f>
        <v/>
      </c>
      <c r="I1945" s="6">
        <f>IF(OR(B1945&amp;""="",C1945&amp;""=""),"",IF(COUNTIFS('الطلاب'!$A$6:$A$505,B1945&amp;"",'الطلاب'!$D$6:$D$505,C1945&amp;"")=0,"الطالب غير مسجل في المجموعة",""))</f>
        <v/>
      </c>
    </row>
    <row r="1946">
      <c r="A1946" s="13" t="n"/>
      <c r="B1946" s="5" t="n"/>
      <c r="C1946" s="5" t="n"/>
      <c r="D1946" s="23" t="n"/>
      <c r="E1946" s="18" t="n"/>
      <c r="F1946" s="5" t="n"/>
      <c r="G1946" s="5" t="n"/>
      <c r="H1946" s="6">
        <f>IF(B1946&amp;""="","",IFERROR(INDEX('الطلاب'!$B$6:$B$505,MATCH(B1946&amp;"",'الطلاب'!$A$6:$A$505,0))&amp;"","كود غير موجود"))</f>
        <v/>
      </c>
      <c r="I1946" s="6">
        <f>IF(OR(B1946&amp;""="",C1946&amp;""=""),"",IF(COUNTIFS('الطلاب'!$A$6:$A$505,B1946&amp;"",'الطلاب'!$D$6:$D$505,C1946&amp;"")=0,"الطالب غير مسجل في المجموعة",""))</f>
        <v/>
      </c>
    </row>
    <row r="1947">
      <c r="A1947" s="13" t="n"/>
      <c r="B1947" s="5" t="n"/>
      <c r="C1947" s="5" t="n"/>
      <c r="D1947" s="23" t="n"/>
      <c r="E1947" s="18" t="n"/>
      <c r="F1947" s="5" t="n"/>
      <c r="G1947" s="5" t="n"/>
      <c r="H1947" s="6">
        <f>IF(B1947&amp;""="","",IFERROR(INDEX('الطلاب'!$B$6:$B$505,MATCH(B1947&amp;"",'الطلاب'!$A$6:$A$505,0))&amp;"","كود غير موجود"))</f>
        <v/>
      </c>
      <c r="I1947" s="6">
        <f>IF(OR(B1947&amp;""="",C1947&amp;""=""),"",IF(COUNTIFS('الطلاب'!$A$6:$A$505,B1947&amp;"",'الطلاب'!$D$6:$D$505,C1947&amp;"")=0,"الطالب غير مسجل في المجموعة",""))</f>
        <v/>
      </c>
    </row>
    <row r="1948">
      <c r="A1948" s="13" t="n"/>
      <c r="B1948" s="5" t="n"/>
      <c r="C1948" s="5" t="n"/>
      <c r="D1948" s="23" t="n"/>
      <c r="E1948" s="18" t="n"/>
      <c r="F1948" s="5" t="n"/>
      <c r="G1948" s="5" t="n"/>
      <c r="H1948" s="6">
        <f>IF(B1948&amp;""="","",IFERROR(INDEX('الطلاب'!$B$6:$B$505,MATCH(B1948&amp;"",'الطلاب'!$A$6:$A$505,0))&amp;"","كود غير موجود"))</f>
        <v/>
      </c>
      <c r="I1948" s="6">
        <f>IF(OR(B1948&amp;""="",C1948&amp;""=""),"",IF(COUNTIFS('الطلاب'!$A$6:$A$505,B1948&amp;"",'الطلاب'!$D$6:$D$505,C1948&amp;"")=0,"الطالب غير مسجل في المجموعة",""))</f>
        <v/>
      </c>
    </row>
    <row r="1949">
      <c r="A1949" s="13" t="n"/>
      <c r="B1949" s="5" t="n"/>
      <c r="C1949" s="5" t="n"/>
      <c r="D1949" s="23" t="n"/>
      <c r="E1949" s="18" t="n"/>
      <c r="F1949" s="5" t="n"/>
      <c r="G1949" s="5" t="n"/>
      <c r="H1949" s="6">
        <f>IF(B1949&amp;""="","",IFERROR(INDEX('الطلاب'!$B$6:$B$505,MATCH(B1949&amp;"",'الطلاب'!$A$6:$A$505,0))&amp;"","كود غير موجود"))</f>
        <v/>
      </c>
      <c r="I1949" s="6">
        <f>IF(OR(B1949&amp;""="",C1949&amp;""=""),"",IF(COUNTIFS('الطلاب'!$A$6:$A$505,B1949&amp;"",'الطلاب'!$D$6:$D$505,C1949&amp;"")=0,"الطالب غير مسجل في المجموعة",""))</f>
        <v/>
      </c>
    </row>
    <row r="1950">
      <c r="A1950" s="13" t="n"/>
      <c r="B1950" s="5" t="n"/>
      <c r="C1950" s="5" t="n"/>
      <c r="D1950" s="23" t="n"/>
      <c r="E1950" s="18" t="n"/>
      <c r="F1950" s="5" t="n"/>
      <c r="G1950" s="5" t="n"/>
      <c r="H1950" s="6">
        <f>IF(B1950&amp;""="","",IFERROR(INDEX('الطلاب'!$B$6:$B$505,MATCH(B1950&amp;"",'الطلاب'!$A$6:$A$505,0))&amp;"","كود غير موجود"))</f>
        <v/>
      </c>
      <c r="I1950" s="6">
        <f>IF(OR(B1950&amp;""="",C1950&amp;""=""),"",IF(COUNTIFS('الطلاب'!$A$6:$A$505,B1950&amp;"",'الطلاب'!$D$6:$D$505,C1950&amp;"")=0,"الطالب غير مسجل في المجموعة",""))</f>
        <v/>
      </c>
    </row>
    <row r="1951">
      <c r="A1951" s="13" t="n"/>
      <c r="B1951" s="5" t="n"/>
      <c r="C1951" s="5" t="n"/>
      <c r="D1951" s="23" t="n"/>
      <c r="E1951" s="18" t="n"/>
      <c r="F1951" s="5" t="n"/>
      <c r="G1951" s="5" t="n"/>
      <c r="H1951" s="6">
        <f>IF(B1951&amp;""="","",IFERROR(INDEX('الطلاب'!$B$6:$B$505,MATCH(B1951&amp;"",'الطلاب'!$A$6:$A$505,0))&amp;"","كود غير موجود"))</f>
        <v/>
      </c>
      <c r="I1951" s="6">
        <f>IF(OR(B1951&amp;""="",C1951&amp;""=""),"",IF(COUNTIFS('الطلاب'!$A$6:$A$505,B1951&amp;"",'الطلاب'!$D$6:$D$505,C1951&amp;"")=0,"الطالب غير مسجل في المجموعة",""))</f>
        <v/>
      </c>
    </row>
    <row r="1952">
      <c r="A1952" s="13" t="n"/>
      <c r="B1952" s="5" t="n"/>
      <c r="C1952" s="5" t="n"/>
      <c r="D1952" s="23" t="n"/>
      <c r="E1952" s="18" t="n"/>
      <c r="F1952" s="5" t="n"/>
      <c r="G1952" s="5" t="n"/>
      <c r="H1952" s="6">
        <f>IF(B1952&amp;""="","",IFERROR(INDEX('الطلاب'!$B$6:$B$505,MATCH(B1952&amp;"",'الطلاب'!$A$6:$A$505,0))&amp;"","كود غير موجود"))</f>
        <v/>
      </c>
      <c r="I1952" s="6">
        <f>IF(OR(B1952&amp;""="",C1952&amp;""=""),"",IF(COUNTIFS('الطلاب'!$A$6:$A$505,B1952&amp;"",'الطلاب'!$D$6:$D$505,C1952&amp;"")=0,"الطالب غير مسجل في المجموعة",""))</f>
        <v/>
      </c>
    </row>
    <row r="1953">
      <c r="A1953" s="13" t="n"/>
      <c r="B1953" s="5" t="n"/>
      <c r="C1953" s="5" t="n"/>
      <c r="D1953" s="23" t="n"/>
      <c r="E1953" s="18" t="n"/>
      <c r="F1953" s="5" t="n"/>
      <c r="G1953" s="5" t="n"/>
      <c r="H1953" s="6">
        <f>IF(B1953&amp;""="","",IFERROR(INDEX('الطلاب'!$B$6:$B$505,MATCH(B1953&amp;"",'الطلاب'!$A$6:$A$505,0))&amp;"","كود غير موجود"))</f>
        <v/>
      </c>
      <c r="I1953" s="6">
        <f>IF(OR(B1953&amp;""="",C1953&amp;""=""),"",IF(COUNTIFS('الطلاب'!$A$6:$A$505,B1953&amp;"",'الطلاب'!$D$6:$D$505,C1953&amp;"")=0,"الطالب غير مسجل في المجموعة",""))</f>
        <v/>
      </c>
    </row>
    <row r="1954">
      <c r="A1954" s="13" t="n"/>
      <c r="B1954" s="5" t="n"/>
      <c r="C1954" s="5" t="n"/>
      <c r="D1954" s="23" t="n"/>
      <c r="E1954" s="18" t="n"/>
      <c r="F1954" s="5" t="n"/>
      <c r="G1954" s="5" t="n"/>
      <c r="H1954" s="6">
        <f>IF(B1954&amp;""="","",IFERROR(INDEX('الطلاب'!$B$6:$B$505,MATCH(B1954&amp;"",'الطلاب'!$A$6:$A$505,0))&amp;"","كود غير موجود"))</f>
        <v/>
      </c>
      <c r="I1954" s="6">
        <f>IF(OR(B1954&amp;""="",C1954&amp;""=""),"",IF(COUNTIFS('الطلاب'!$A$6:$A$505,B1954&amp;"",'الطلاب'!$D$6:$D$505,C1954&amp;"")=0,"الطالب غير مسجل في المجموعة",""))</f>
        <v/>
      </c>
    </row>
    <row r="1955">
      <c r="A1955" s="13" t="n"/>
      <c r="B1955" s="5" t="n"/>
      <c r="C1955" s="5" t="n"/>
      <c r="D1955" s="23" t="n"/>
      <c r="E1955" s="18" t="n"/>
      <c r="F1955" s="5" t="n"/>
      <c r="G1955" s="5" t="n"/>
      <c r="H1955" s="6">
        <f>IF(B1955&amp;""="","",IFERROR(INDEX('الطلاب'!$B$6:$B$505,MATCH(B1955&amp;"",'الطلاب'!$A$6:$A$505,0))&amp;"","كود غير موجود"))</f>
        <v/>
      </c>
      <c r="I1955" s="6">
        <f>IF(OR(B1955&amp;""="",C1955&amp;""=""),"",IF(COUNTIFS('الطلاب'!$A$6:$A$505,B1955&amp;"",'الطلاب'!$D$6:$D$505,C1955&amp;"")=0,"الطالب غير مسجل في المجموعة",""))</f>
        <v/>
      </c>
    </row>
    <row r="1956">
      <c r="A1956" s="13" t="n"/>
      <c r="B1956" s="5" t="n"/>
      <c r="C1956" s="5" t="n"/>
      <c r="D1956" s="23" t="n"/>
      <c r="E1956" s="18" t="n"/>
      <c r="F1956" s="5" t="n"/>
      <c r="G1956" s="5" t="n"/>
      <c r="H1956" s="6">
        <f>IF(B1956&amp;""="","",IFERROR(INDEX('الطلاب'!$B$6:$B$505,MATCH(B1956&amp;"",'الطلاب'!$A$6:$A$505,0))&amp;"","كود غير موجود"))</f>
        <v/>
      </c>
      <c r="I1956" s="6">
        <f>IF(OR(B1956&amp;""="",C1956&amp;""=""),"",IF(COUNTIFS('الطلاب'!$A$6:$A$505,B1956&amp;"",'الطلاب'!$D$6:$D$505,C1956&amp;"")=0,"الطالب غير مسجل في المجموعة",""))</f>
        <v/>
      </c>
    </row>
    <row r="1957">
      <c r="A1957" s="13" t="n"/>
      <c r="B1957" s="5" t="n"/>
      <c r="C1957" s="5" t="n"/>
      <c r="D1957" s="23" t="n"/>
      <c r="E1957" s="18" t="n"/>
      <c r="F1957" s="5" t="n"/>
      <c r="G1957" s="5" t="n"/>
      <c r="H1957" s="6">
        <f>IF(B1957&amp;""="","",IFERROR(INDEX('الطلاب'!$B$6:$B$505,MATCH(B1957&amp;"",'الطلاب'!$A$6:$A$505,0))&amp;"","كود غير موجود"))</f>
        <v/>
      </c>
      <c r="I1957" s="6">
        <f>IF(OR(B1957&amp;""="",C1957&amp;""=""),"",IF(COUNTIFS('الطلاب'!$A$6:$A$505,B1957&amp;"",'الطلاب'!$D$6:$D$505,C1957&amp;"")=0,"الطالب غير مسجل في المجموعة",""))</f>
        <v/>
      </c>
    </row>
    <row r="1958">
      <c r="A1958" s="13" t="n"/>
      <c r="B1958" s="5" t="n"/>
      <c r="C1958" s="5" t="n"/>
      <c r="D1958" s="23" t="n"/>
      <c r="E1958" s="18" t="n"/>
      <c r="F1958" s="5" t="n"/>
      <c r="G1958" s="5" t="n"/>
      <c r="H1958" s="6">
        <f>IF(B1958&amp;""="","",IFERROR(INDEX('الطلاب'!$B$6:$B$505,MATCH(B1958&amp;"",'الطلاب'!$A$6:$A$505,0))&amp;"","كود غير موجود"))</f>
        <v/>
      </c>
      <c r="I1958" s="6">
        <f>IF(OR(B1958&amp;""="",C1958&amp;""=""),"",IF(COUNTIFS('الطلاب'!$A$6:$A$505,B1958&amp;"",'الطلاب'!$D$6:$D$505,C1958&amp;"")=0,"الطالب غير مسجل في المجموعة",""))</f>
        <v/>
      </c>
    </row>
    <row r="1959">
      <c r="A1959" s="13" t="n"/>
      <c r="B1959" s="5" t="n"/>
      <c r="C1959" s="5" t="n"/>
      <c r="D1959" s="23" t="n"/>
      <c r="E1959" s="18" t="n"/>
      <c r="F1959" s="5" t="n"/>
      <c r="G1959" s="5" t="n"/>
      <c r="H1959" s="6">
        <f>IF(B1959&amp;""="","",IFERROR(INDEX('الطلاب'!$B$6:$B$505,MATCH(B1959&amp;"",'الطلاب'!$A$6:$A$505,0))&amp;"","كود غير موجود"))</f>
        <v/>
      </c>
      <c r="I1959" s="6">
        <f>IF(OR(B1959&amp;""="",C1959&amp;""=""),"",IF(COUNTIFS('الطلاب'!$A$6:$A$505,B1959&amp;"",'الطلاب'!$D$6:$D$505,C1959&amp;"")=0,"الطالب غير مسجل في المجموعة",""))</f>
        <v/>
      </c>
    </row>
    <row r="1960">
      <c r="A1960" s="13" t="n"/>
      <c r="B1960" s="5" t="n"/>
      <c r="C1960" s="5" t="n"/>
      <c r="D1960" s="23" t="n"/>
      <c r="E1960" s="18" t="n"/>
      <c r="F1960" s="5" t="n"/>
      <c r="G1960" s="5" t="n"/>
      <c r="H1960" s="6">
        <f>IF(B1960&amp;""="","",IFERROR(INDEX('الطلاب'!$B$6:$B$505,MATCH(B1960&amp;"",'الطلاب'!$A$6:$A$505,0))&amp;"","كود غير موجود"))</f>
        <v/>
      </c>
      <c r="I1960" s="6">
        <f>IF(OR(B1960&amp;""="",C1960&amp;""=""),"",IF(COUNTIFS('الطلاب'!$A$6:$A$505,B1960&amp;"",'الطلاب'!$D$6:$D$505,C1960&amp;"")=0,"الطالب غير مسجل في المجموعة",""))</f>
        <v/>
      </c>
    </row>
    <row r="1961">
      <c r="A1961" s="13" t="n"/>
      <c r="B1961" s="5" t="n"/>
      <c r="C1961" s="5" t="n"/>
      <c r="D1961" s="23" t="n"/>
      <c r="E1961" s="18" t="n"/>
      <c r="F1961" s="5" t="n"/>
      <c r="G1961" s="5" t="n"/>
      <c r="H1961" s="6">
        <f>IF(B1961&amp;""="","",IFERROR(INDEX('الطلاب'!$B$6:$B$505,MATCH(B1961&amp;"",'الطلاب'!$A$6:$A$505,0))&amp;"","كود غير موجود"))</f>
        <v/>
      </c>
      <c r="I1961" s="6">
        <f>IF(OR(B1961&amp;""="",C1961&amp;""=""),"",IF(COUNTIFS('الطلاب'!$A$6:$A$505,B1961&amp;"",'الطلاب'!$D$6:$D$505,C1961&amp;"")=0,"الطالب غير مسجل في المجموعة",""))</f>
        <v/>
      </c>
    </row>
    <row r="1962">
      <c r="A1962" s="13" t="n"/>
      <c r="B1962" s="5" t="n"/>
      <c r="C1962" s="5" t="n"/>
      <c r="D1962" s="23" t="n"/>
      <c r="E1962" s="18" t="n"/>
      <c r="F1962" s="5" t="n"/>
      <c r="G1962" s="5" t="n"/>
      <c r="H1962" s="6">
        <f>IF(B1962&amp;""="","",IFERROR(INDEX('الطلاب'!$B$6:$B$505,MATCH(B1962&amp;"",'الطلاب'!$A$6:$A$505,0))&amp;"","كود غير موجود"))</f>
        <v/>
      </c>
      <c r="I1962" s="6">
        <f>IF(OR(B1962&amp;""="",C1962&amp;""=""),"",IF(COUNTIFS('الطلاب'!$A$6:$A$505,B1962&amp;"",'الطلاب'!$D$6:$D$505,C1962&amp;"")=0,"الطالب غير مسجل في المجموعة",""))</f>
        <v/>
      </c>
    </row>
    <row r="1963">
      <c r="A1963" s="13" t="n"/>
      <c r="B1963" s="5" t="n"/>
      <c r="C1963" s="5" t="n"/>
      <c r="D1963" s="23" t="n"/>
      <c r="E1963" s="18" t="n"/>
      <c r="F1963" s="5" t="n"/>
      <c r="G1963" s="5" t="n"/>
      <c r="H1963" s="6">
        <f>IF(B1963&amp;""="","",IFERROR(INDEX('الطلاب'!$B$6:$B$505,MATCH(B1963&amp;"",'الطلاب'!$A$6:$A$505,0))&amp;"","كود غير موجود"))</f>
        <v/>
      </c>
      <c r="I1963" s="6">
        <f>IF(OR(B1963&amp;""="",C1963&amp;""=""),"",IF(COUNTIFS('الطلاب'!$A$6:$A$505,B1963&amp;"",'الطلاب'!$D$6:$D$505,C1963&amp;"")=0,"الطالب غير مسجل في المجموعة",""))</f>
        <v/>
      </c>
    </row>
    <row r="1964">
      <c r="A1964" s="13" t="n"/>
      <c r="B1964" s="5" t="n"/>
      <c r="C1964" s="5" t="n"/>
      <c r="D1964" s="23" t="n"/>
      <c r="E1964" s="18" t="n"/>
      <c r="F1964" s="5" t="n"/>
      <c r="G1964" s="5" t="n"/>
      <c r="H1964" s="6">
        <f>IF(B1964&amp;""="","",IFERROR(INDEX('الطلاب'!$B$6:$B$505,MATCH(B1964&amp;"",'الطلاب'!$A$6:$A$505,0))&amp;"","كود غير موجود"))</f>
        <v/>
      </c>
      <c r="I1964" s="6">
        <f>IF(OR(B1964&amp;""="",C1964&amp;""=""),"",IF(COUNTIFS('الطلاب'!$A$6:$A$505,B1964&amp;"",'الطلاب'!$D$6:$D$505,C1964&amp;"")=0,"الطالب غير مسجل في المجموعة",""))</f>
        <v/>
      </c>
    </row>
    <row r="1965">
      <c r="A1965" s="13" t="n"/>
      <c r="B1965" s="5" t="n"/>
      <c r="C1965" s="5" t="n"/>
      <c r="D1965" s="23" t="n"/>
      <c r="E1965" s="18" t="n"/>
      <c r="F1965" s="5" t="n"/>
      <c r="G1965" s="5" t="n"/>
      <c r="H1965" s="6">
        <f>IF(B1965&amp;""="","",IFERROR(INDEX('الطلاب'!$B$6:$B$505,MATCH(B1965&amp;"",'الطلاب'!$A$6:$A$505,0))&amp;"","كود غير موجود"))</f>
        <v/>
      </c>
      <c r="I1965" s="6">
        <f>IF(OR(B1965&amp;""="",C1965&amp;""=""),"",IF(COUNTIFS('الطلاب'!$A$6:$A$505,B1965&amp;"",'الطلاب'!$D$6:$D$505,C1965&amp;"")=0,"الطالب غير مسجل في المجموعة",""))</f>
        <v/>
      </c>
    </row>
    <row r="1966">
      <c r="A1966" s="13" t="n"/>
      <c r="B1966" s="5" t="n"/>
      <c r="C1966" s="5" t="n"/>
      <c r="D1966" s="23" t="n"/>
      <c r="E1966" s="18" t="n"/>
      <c r="F1966" s="5" t="n"/>
      <c r="G1966" s="5" t="n"/>
      <c r="H1966" s="6">
        <f>IF(B1966&amp;""="","",IFERROR(INDEX('الطلاب'!$B$6:$B$505,MATCH(B1966&amp;"",'الطلاب'!$A$6:$A$505,0))&amp;"","كود غير موجود"))</f>
        <v/>
      </c>
      <c r="I1966" s="6">
        <f>IF(OR(B1966&amp;""="",C1966&amp;""=""),"",IF(COUNTIFS('الطلاب'!$A$6:$A$505,B1966&amp;"",'الطلاب'!$D$6:$D$505,C1966&amp;"")=0,"الطالب غير مسجل في المجموعة",""))</f>
        <v/>
      </c>
    </row>
    <row r="1967">
      <c r="A1967" s="13" t="n"/>
      <c r="B1967" s="5" t="n"/>
      <c r="C1967" s="5" t="n"/>
      <c r="D1967" s="23" t="n"/>
      <c r="E1967" s="18" t="n"/>
      <c r="F1967" s="5" t="n"/>
      <c r="G1967" s="5" t="n"/>
      <c r="H1967" s="6">
        <f>IF(B1967&amp;""="","",IFERROR(INDEX('الطلاب'!$B$6:$B$505,MATCH(B1967&amp;"",'الطلاب'!$A$6:$A$505,0))&amp;"","كود غير موجود"))</f>
        <v/>
      </c>
      <c r="I1967" s="6">
        <f>IF(OR(B1967&amp;""="",C1967&amp;""=""),"",IF(COUNTIFS('الطلاب'!$A$6:$A$505,B1967&amp;"",'الطلاب'!$D$6:$D$505,C1967&amp;"")=0,"الطالب غير مسجل في المجموعة",""))</f>
        <v/>
      </c>
    </row>
    <row r="1968">
      <c r="A1968" s="13" t="n"/>
      <c r="B1968" s="5" t="n"/>
      <c r="C1968" s="5" t="n"/>
      <c r="D1968" s="23" t="n"/>
      <c r="E1968" s="18" t="n"/>
      <c r="F1968" s="5" t="n"/>
      <c r="G1968" s="5" t="n"/>
      <c r="H1968" s="6">
        <f>IF(B1968&amp;""="","",IFERROR(INDEX('الطلاب'!$B$6:$B$505,MATCH(B1968&amp;"",'الطلاب'!$A$6:$A$505,0))&amp;"","كود غير موجود"))</f>
        <v/>
      </c>
      <c r="I1968" s="6">
        <f>IF(OR(B1968&amp;""="",C1968&amp;""=""),"",IF(COUNTIFS('الطلاب'!$A$6:$A$505,B1968&amp;"",'الطلاب'!$D$6:$D$505,C1968&amp;"")=0,"الطالب غير مسجل في المجموعة",""))</f>
        <v/>
      </c>
    </row>
    <row r="1969">
      <c r="A1969" s="13" t="n"/>
      <c r="B1969" s="5" t="n"/>
      <c r="C1969" s="5" t="n"/>
      <c r="D1969" s="23" t="n"/>
      <c r="E1969" s="18" t="n"/>
      <c r="F1969" s="5" t="n"/>
      <c r="G1969" s="5" t="n"/>
      <c r="H1969" s="6">
        <f>IF(B1969&amp;""="","",IFERROR(INDEX('الطلاب'!$B$6:$B$505,MATCH(B1969&amp;"",'الطلاب'!$A$6:$A$505,0))&amp;"","كود غير موجود"))</f>
        <v/>
      </c>
      <c r="I1969" s="6">
        <f>IF(OR(B1969&amp;""="",C1969&amp;""=""),"",IF(COUNTIFS('الطلاب'!$A$6:$A$505,B1969&amp;"",'الطلاب'!$D$6:$D$505,C1969&amp;"")=0,"الطالب غير مسجل في المجموعة",""))</f>
        <v/>
      </c>
    </row>
    <row r="1970">
      <c r="A1970" s="13" t="n"/>
      <c r="B1970" s="5" t="n"/>
      <c r="C1970" s="5" t="n"/>
      <c r="D1970" s="23" t="n"/>
      <c r="E1970" s="18" t="n"/>
      <c r="F1970" s="5" t="n"/>
      <c r="G1970" s="5" t="n"/>
      <c r="H1970" s="6">
        <f>IF(B1970&amp;""="","",IFERROR(INDEX('الطلاب'!$B$6:$B$505,MATCH(B1970&amp;"",'الطلاب'!$A$6:$A$505,0))&amp;"","كود غير موجود"))</f>
        <v/>
      </c>
      <c r="I1970" s="6">
        <f>IF(OR(B1970&amp;""="",C1970&amp;""=""),"",IF(COUNTIFS('الطلاب'!$A$6:$A$505,B1970&amp;"",'الطلاب'!$D$6:$D$505,C1970&amp;"")=0,"الطالب غير مسجل في المجموعة",""))</f>
        <v/>
      </c>
    </row>
    <row r="1971">
      <c r="A1971" s="13" t="n"/>
      <c r="B1971" s="5" t="n"/>
      <c r="C1971" s="5" t="n"/>
      <c r="D1971" s="23" t="n"/>
      <c r="E1971" s="18" t="n"/>
      <c r="F1971" s="5" t="n"/>
      <c r="G1971" s="5" t="n"/>
      <c r="H1971" s="6">
        <f>IF(B1971&amp;""="","",IFERROR(INDEX('الطلاب'!$B$6:$B$505,MATCH(B1971&amp;"",'الطلاب'!$A$6:$A$505,0))&amp;"","كود غير موجود"))</f>
        <v/>
      </c>
      <c r="I1971" s="6">
        <f>IF(OR(B1971&amp;""="",C1971&amp;""=""),"",IF(COUNTIFS('الطلاب'!$A$6:$A$505,B1971&amp;"",'الطلاب'!$D$6:$D$505,C1971&amp;"")=0,"الطالب غير مسجل في المجموعة",""))</f>
        <v/>
      </c>
    </row>
    <row r="1972">
      <c r="A1972" s="13" t="n"/>
      <c r="B1972" s="5" t="n"/>
      <c r="C1972" s="5" t="n"/>
      <c r="D1972" s="23" t="n"/>
      <c r="E1972" s="18" t="n"/>
      <c r="F1972" s="5" t="n"/>
      <c r="G1972" s="5" t="n"/>
      <c r="H1972" s="6">
        <f>IF(B1972&amp;""="","",IFERROR(INDEX('الطلاب'!$B$6:$B$505,MATCH(B1972&amp;"",'الطلاب'!$A$6:$A$505,0))&amp;"","كود غير موجود"))</f>
        <v/>
      </c>
      <c r="I1972" s="6">
        <f>IF(OR(B1972&amp;""="",C1972&amp;""=""),"",IF(COUNTIFS('الطلاب'!$A$6:$A$505,B1972&amp;"",'الطلاب'!$D$6:$D$505,C1972&amp;"")=0,"الطالب غير مسجل في المجموعة",""))</f>
        <v/>
      </c>
    </row>
    <row r="1973">
      <c r="A1973" s="13" t="n"/>
      <c r="B1973" s="5" t="n"/>
      <c r="C1973" s="5" t="n"/>
      <c r="D1973" s="23" t="n"/>
      <c r="E1973" s="18" t="n"/>
      <c r="F1973" s="5" t="n"/>
      <c r="G1973" s="5" t="n"/>
      <c r="H1973" s="6">
        <f>IF(B1973&amp;""="","",IFERROR(INDEX('الطلاب'!$B$6:$B$505,MATCH(B1973&amp;"",'الطلاب'!$A$6:$A$505,0))&amp;"","كود غير موجود"))</f>
        <v/>
      </c>
      <c r="I1973" s="6">
        <f>IF(OR(B1973&amp;""="",C1973&amp;""=""),"",IF(COUNTIFS('الطلاب'!$A$6:$A$505,B1973&amp;"",'الطلاب'!$D$6:$D$505,C1973&amp;"")=0,"الطالب غير مسجل في المجموعة",""))</f>
        <v/>
      </c>
    </row>
    <row r="1974">
      <c r="A1974" s="13" t="n"/>
      <c r="B1974" s="5" t="n"/>
      <c r="C1974" s="5" t="n"/>
      <c r="D1974" s="23" t="n"/>
      <c r="E1974" s="18" t="n"/>
      <c r="F1974" s="5" t="n"/>
      <c r="G1974" s="5" t="n"/>
      <c r="H1974" s="6">
        <f>IF(B1974&amp;""="","",IFERROR(INDEX('الطلاب'!$B$6:$B$505,MATCH(B1974&amp;"",'الطلاب'!$A$6:$A$505,0))&amp;"","كود غير موجود"))</f>
        <v/>
      </c>
      <c r="I1974" s="6">
        <f>IF(OR(B1974&amp;""="",C1974&amp;""=""),"",IF(COUNTIFS('الطلاب'!$A$6:$A$505,B1974&amp;"",'الطلاب'!$D$6:$D$505,C1974&amp;"")=0,"الطالب غير مسجل في المجموعة",""))</f>
        <v/>
      </c>
    </row>
    <row r="1975">
      <c r="A1975" s="13" t="n"/>
      <c r="B1975" s="5" t="n"/>
      <c r="C1975" s="5" t="n"/>
      <c r="D1975" s="23" t="n"/>
      <c r="E1975" s="18" t="n"/>
      <c r="F1975" s="5" t="n"/>
      <c r="G1975" s="5" t="n"/>
      <c r="H1975" s="6">
        <f>IF(B1975&amp;""="","",IFERROR(INDEX('الطلاب'!$B$6:$B$505,MATCH(B1975&amp;"",'الطلاب'!$A$6:$A$505,0))&amp;"","كود غير موجود"))</f>
        <v/>
      </c>
      <c r="I1975" s="6">
        <f>IF(OR(B1975&amp;""="",C1975&amp;""=""),"",IF(COUNTIFS('الطلاب'!$A$6:$A$505,B1975&amp;"",'الطلاب'!$D$6:$D$505,C1975&amp;"")=0,"الطالب غير مسجل في المجموعة",""))</f>
        <v/>
      </c>
    </row>
    <row r="1976">
      <c r="A1976" s="13" t="n"/>
      <c r="B1976" s="5" t="n"/>
      <c r="C1976" s="5" t="n"/>
      <c r="D1976" s="23" t="n"/>
      <c r="E1976" s="18" t="n"/>
      <c r="F1976" s="5" t="n"/>
      <c r="G1976" s="5" t="n"/>
      <c r="H1976" s="6">
        <f>IF(B1976&amp;""="","",IFERROR(INDEX('الطلاب'!$B$6:$B$505,MATCH(B1976&amp;"",'الطلاب'!$A$6:$A$505,0))&amp;"","كود غير موجود"))</f>
        <v/>
      </c>
      <c r="I1976" s="6">
        <f>IF(OR(B1976&amp;""="",C1976&amp;""=""),"",IF(COUNTIFS('الطلاب'!$A$6:$A$505,B1976&amp;"",'الطلاب'!$D$6:$D$505,C1976&amp;"")=0,"الطالب غير مسجل في المجموعة",""))</f>
        <v/>
      </c>
    </row>
    <row r="1977">
      <c r="A1977" s="13" t="n"/>
      <c r="B1977" s="5" t="n"/>
      <c r="C1977" s="5" t="n"/>
      <c r="D1977" s="23" t="n"/>
      <c r="E1977" s="18" t="n"/>
      <c r="F1977" s="5" t="n"/>
      <c r="G1977" s="5" t="n"/>
      <c r="H1977" s="6">
        <f>IF(B1977&amp;""="","",IFERROR(INDEX('الطلاب'!$B$6:$B$505,MATCH(B1977&amp;"",'الطلاب'!$A$6:$A$505,0))&amp;"","كود غير موجود"))</f>
        <v/>
      </c>
      <c r="I1977" s="6">
        <f>IF(OR(B1977&amp;""="",C1977&amp;""=""),"",IF(COUNTIFS('الطلاب'!$A$6:$A$505,B1977&amp;"",'الطلاب'!$D$6:$D$505,C1977&amp;"")=0,"الطالب غير مسجل في المجموعة",""))</f>
        <v/>
      </c>
    </row>
    <row r="1978">
      <c r="A1978" s="13" t="n"/>
      <c r="B1978" s="5" t="n"/>
      <c r="C1978" s="5" t="n"/>
      <c r="D1978" s="23" t="n"/>
      <c r="E1978" s="18" t="n"/>
      <c r="F1978" s="5" t="n"/>
      <c r="G1978" s="5" t="n"/>
      <c r="H1978" s="6">
        <f>IF(B1978&amp;""="","",IFERROR(INDEX('الطلاب'!$B$6:$B$505,MATCH(B1978&amp;"",'الطلاب'!$A$6:$A$505,0))&amp;"","كود غير موجود"))</f>
        <v/>
      </c>
      <c r="I1978" s="6">
        <f>IF(OR(B1978&amp;""="",C1978&amp;""=""),"",IF(COUNTIFS('الطلاب'!$A$6:$A$505,B1978&amp;"",'الطلاب'!$D$6:$D$505,C1978&amp;"")=0,"الطالب غير مسجل في المجموعة",""))</f>
        <v/>
      </c>
    </row>
    <row r="1979">
      <c r="A1979" s="13" t="n"/>
      <c r="B1979" s="5" t="n"/>
      <c r="C1979" s="5" t="n"/>
      <c r="D1979" s="23" t="n"/>
      <c r="E1979" s="18" t="n"/>
      <c r="F1979" s="5" t="n"/>
      <c r="G1979" s="5" t="n"/>
      <c r="H1979" s="6">
        <f>IF(B1979&amp;""="","",IFERROR(INDEX('الطلاب'!$B$6:$B$505,MATCH(B1979&amp;"",'الطلاب'!$A$6:$A$505,0))&amp;"","كود غير موجود"))</f>
        <v/>
      </c>
      <c r="I1979" s="6">
        <f>IF(OR(B1979&amp;""="",C1979&amp;""=""),"",IF(COUNTIFS('الطلاب'!$A$6:$A$505,B1979&amp;"",'الطلاب'!$D$6:$D$505,C1979&amp;"")=0,"الطالب غير مسجل في المجموعة",""))</f>
        <v/>
      </c>
    </row>
    <row r="1980">
      <c r="A1980" s="13" t="n"/>
      <c r="B1980" s="5" t="n"/>
      <c r="C1980" s="5" t="n"/>
      <c r="D1980" s="23" t="n"/>
      <c r="E1980" s="18" t="n"/>
      <c r="F1980" s="5" t="n"/>
      <c r="G1980" s="5" t="n"/>
      <c r="H1980" s="6">
        <f>IF(B1980&amp;""="","",IFERROR(INDEX('الطلاب'!$B$6:$B$505,MATCH(B1980&amp;"",'الطلاب'!$A$6:$A$505,0))&amp;"","كود غير موجود"))</f>
        <v/>
      </c>
      <c r="I1980" s="6">
        <f>IF(OR(B1980&amp;""="",C1980&amp;""=""),"",IF(COUNTIFS('الطلاب'!$A$6:$A$505,B1980&amp;"",'الطلاب'!$D$6:$D$505,C1980&amp;"")=0,"الطالب غير مسجل في المجموعة",""))</f>
        <v/>
      </c>
    </row>
    <row r="1981">
      <c r="A1981" s="13" t="n"/>
      <c r="B1981" s="5" t="n"/>
      <c r="C1981" s="5" t="n"/>
      <c r="D1981" s="23" t="n"/>
      <c r="E1981" s="18" t="n"/>
      <c r="F1981" s="5" t="n"/>
      <c r="G1981" s="5" t="n"/>
      <c r="H1981" s="6">
        <f>IF(B1981&amp;""="","",IFERROR(INDEX('الطلاب'!$B$6:$B$505,MATCH(B1981&amp;"",'الطلاب'!$A$6:$A$505,0))&amp;"","كود غير موجود"))</f>
        <v/>
      </c>
      <c r="I1981" s="6">
        <f>IF(OR(B1981&amp;""="",C1981&amp;""=""),"",IF(COUNTIFS('الطلاب'!$A$6:$A$505,B1981&amp;"",'الطلاب'!$D$6:$D$505,C1981&amp;"")=0,"الطالب غير مسجل في المجموعة",""))</f>
        <v/>
      </c>
    </row>
    <row r="1982">
      <c r="A1982" s="13" t="n"/>
      <c r="B1982" s="5" t="n"/>
      <c r="C1982" s="5" t="n"/>
      <c r="D1982" s="23" t="n"/>
      <c r="E1982" s="18" t="n"/>
      <c r="F1982" s="5" t="n"/>
      <c r="G1982" s="5" t="n"/>
      <c r="H1982" s="6">
        <f>IF(B1982&amp;""="","",IFERROR(INDEX('الطلاب'!$B$6:$B$505,MATCH(B1982&amp;"",'الطلاب'!$A$6:$A$505,0))&amp;"","كود غير موجود"))</f>
        <v/>
      </c>
      <c r="I1982" s="6">
        <f>IF(OR(B1982&amp;""="",C1982&amp;""=""),"",IF(COUNTIFS('الطلاب'!$A$6:$A$505,B1982&amp;"",'الطلاب'!$D$6:$D$505,C1982&amp;"")=0,"الطالب غير مسجل في المجموعة",""))</f>
        <v/>
      </c>
    </row>
    <row r="1983">
      <c r="A1983" s="13" t="n"/>
      <c r="B1983" s="5" t="n"/>
      <c r="C1983" s="5" t="n"/>
      <c r="D1983" s="23" t="n"/>
      <c r="E1983" s="18" t="n"/>
      <c r="F1983" s="5" t="n"/>
      <c r="G1983" s="5" t="n"/>
      <c r="H1983" s="6">
        <f>IF(B1983&amp;""="","",IFERROR(INDEX('الطلاب'!$B$6:$B$505,MATCH(B1983&amp;"",'الطلاب'!$A$6:$A$505,0))&amp;"","كود غير موجود"))</f>
        <v/>
      </c>
      <c r="I1983" s="6">
        <f>IF(OR(B1983&amp;""="",C1983&amp;""=""),"",IF(COUNTIFS('الطلاب'!$A$6:$A$505,B1983&amp;"",'الطلاب'!$D$6:$D$505,C1983&amp;"")=0,"الطالب غير مسجل في المجموعة",""))</f>
        <v/>
      </c>
    </row>
    <row r="1984">
      <c r="A1984" s="13" t="n"/>
      <c r="B1984" s="5" t="n"/>
      <c r="C1984" s="5" t="n"/>
      <c r="D1984" s="23" t="n"/>
      <c r="E1984" s="18" t="n"/>
      <c r="F1984" s="5" t="n"/>
      <c r="G1984" s="5" t="n"/>
      <c r="H1984" s="6">
        <f>IF(B1984&amp;""="","",IFERROR(INDEX('الطلاب'!$B$6:$B$505,MATCH(B1984&amp;"",'الطلاب'!$A$6:$A$505,0))&amp;"","كود غير موجود"))</f>
        <v/>
      </c>
      <c r="I1984" s="6">
        <f>IF(OR(B1984&amp;""="",C1984&amp;""=""),"",IF(COUNTIFS('الطلاب'!$A$6:$A$505,B1984&amp;"",'الطلاب'!$D$6:$D$505,C1984&amp;"")=0,"الطالب غير مسجل في المجموعة",""))</f>
        <v/>
      </c>
    </row>
    <row r="1985">
      <c r="A1985" s="13" t="n"/>
      <c r="B1985" s="5" t="n"/>
      <c r="C1985" s="5" t="n"/>
      <c r="D1985" s="23" t="n"/>
      <c r="E1985" s="18" t="n"/>
      <c r="F1985" s="5" t="n"/>
      <c r="G1985" s="5" t="n"/>
      <c r="H1985" s="6">
        <f>IF(B1985&amp;""="","",IFERROR(INDEX('الطلاب'!$B$6:$B$505,MATCH(B1985&amp;"",'الطلاب'!$A$6:$A$505,0))&amp;"","كود غير موجود"))</f>
        <v/>
      </c>
      <c r="I1985" s="6">
        <f>IF(OR(B1985&amp;""="",C1985&amp;""=""),"",IF(COUNTIFS('الطلاب'!$A$6:$A$505,B1985&amp;"",'الطلاب'!$D$6:$D$505,C1985&amp;"")=0,"الطالب غير مسجل في المجموعة",""))</f>
        <v/>
      </c>
    </row>
    <row r="1986">
      <c r="A1986" s="13" t="n"/>
      <c r="B1986" s="5" t="n"/>
      <c r="C1986" s="5" t="n"/>
      <c r="D1986" s="23" t="n"/>
      <c r="E1986" s="18" t="n"/>
      <c r="F1986" s="5" t="n"/>
      <c r="G1986" s="5" t="n"/>
      <c r="H1986" s="6">
        <f>IF(B1986&amp;""="","",IFERROR(INDEX('الطلاب'!$B$6:$B$505,MATCH(B1986&amp;"",'الطلاب'!$A$6:$A$505,0))&amp;"","كود غير موجود"))</f>
        <v/>
      </c>
      <c r="I1986" s="6">
        <f>IF(OR(B1986&amp;""="",C1986&amp;""=""),"",IF(COUNTIFS('الطلاب'!$A$6:$A$505,B1986&amp;"",'الطلاب'!$D$6:$D$505,C1986&amp;"")=0,"الطالب غير مسجل في المجموعة",""))</f>
        <v/>
      </c>
    </row>
    <row r="1987">
      <c r="A1987" s="13" t="n"/>
      <c r="B1987" s="5" t="n"/>
      <c r="C1987" s="5" t="n"/>
      <c r="D1987" s="23" t="n"/>
      <c r="E1987" s="18" t="n"/>
      <c r="F1987" s="5" t="n"/>
      <c r="G1987" s="5" t="n"/>
      <c r="H1987" s="6">
        <f>IF(B1987&amp;""="","",IFERROR(INDEX('الطلاب'!$B$6:$B$505,MATCH(B1987&amp;"",'الطلاب'!$A$6:$A$505,0))&amp;"","كود غير موجود"))</f>
        <v/>
      </c>
      <c r="I1987" s="6">
        <f>IF(OR(B1987&amp;""="",C1987&amp;""=""),"",IF(COUNTIFS('الطلاب'!$A$6:$A$505,B1987&amp;"",'الطلاب'!$D$6:$D$505,C1987&amp;"")=0,"الطالب غير مسجل في المجموعة",""))</f>
        <v/>
      </c>
    </row>
    <row r="1988">
      <c r="A1988" s="13" t="n"/>
      <c r="B1988" s="5" t="n"/>
      <c r="C1988" s="5" t="n"/>
      <c r="D1988" s="23" t="n"/>
      <c r="E1988" s="18" t="n"/>
      <c r="F1988" s="5" t="n"/>
      <c r="G1988" s="5" t="n"/>
      <c r="H1988" s="6">
        <f>IF(B1988&amp;""="","",IFERROR(INDEX('الطلاب'!$B$6:$B$505,MATCH(B1988&amp;"",'الطلاب'!$A$6:$A$505,0))&amp;"","كود غير موجود"))</f>
        <v/>
      </c>
      <c r="I1988" s="6">
        <f>IF(OR(B1988&amp;""="",C1988&amp;""=""),"",IF(COUNTIFS('الطلاب'!$A$6:$A$505,B1988&amp;"",'الطلاب'!$D$6:$D$505,C1988&amp;"")=0,"الطالب غير مسجل في المجموعة",""))</f>
        <v/>
      </c>
    </row>
    <row r="1989">
      <c r="A1989" s="13" t="n"/>
      <c r="B1989" s="5" t="n"/>
      <c r="C1989" s="5" t="n"/>
      <c r="D1989" s="23" t="n"/>
      <c r="E1989" s="18" t="n"/>
      <c r="F1989" s="5" t="n"/>
      <c r="G1989" s="5" t="n"/>
      <c r="H1989" s="6">
        <f>IF(B1989&amp;""="","",IFERROR(INDEX('الطلاب'!$B$6:$B$505,MATCH(B1989&amp;"",'الطلاب'!$A$6:$A$505,0))&amp;"","كود غير موجود"))</f>
        <v/>
      </c>
      <c r="I1989" s="6">
        <f>IF(OR(B1989&amp;""="",C1989&amp;""=""),"",IF(COUNTIFS('الطلاب'!$A$6:$A$505,B1989&amp;"",'الطلاب'!$D$6:$D$505,C1989&amp;"")=0,"الطالب غير مسجل في المجموعة",""))</f>
        <v/>
      </c>
    </row>
    <row r="1990">
      <c r="A1990" s="13" t="n"/>
      <c r="B1990" s="5" t="n"/>
      <c r="C1990" s="5" t="n"/>
      <c r="D1990" s="23" t="n"/>
      <c r="E1990" s="18" t="n"/>
      <c r="F1990" s="5" t="n"/>
      <c r="G1990" s="5" t="n"/>
      <c r="H1990" s="6">
        <f>IF(B1990&amp;""="","",IFERROR(INDEX('الطلاب'!$B$6:$B$505,MATCH(B1990&amp;"",'الطلاب'!$A$6:$A$505,0))&amp;"","كود غير موجود"))</f>
        <v/>
      </c>
      <c r="I1990" s="6">
        <f>IF(OR(B1990&amp;""="",C1990&amp;""=""),"",IF(COUNTIFS('الطلاب'!$A$6:$A$505,B1990&amp;"",'الطلاب'!$D$6:$D$505,C1990&amp;"")=0,"الطالب غير مسجل في المجموعة",""))</f>
        <v/>
      </c>
    </row>
    <row r="1991">
      <c r="A1991" s="13" t="n"/>
      <c r="B1991" s="5" t="n"/>
      <c r="C1991" s="5" t="n"/>
      <c r="D1991" s="23" t="n"/>
      <c r="E1991" s="18" t="n"/>
      <c r="F1991" s="5" t="n"/>
      <c r="G1991" s="5" t="n"/>
      <c r="H1991" s="6">
        <f>IF(B1991&amp;""="","",IFERROR(INDEX('الطلاب'!$B$6:$B$505,MATCH(B1991&amp;"",'الطلاب'!$A$6:$A$505,0))&amp;"","كود غير موجود"))</f>
        <v/>
      </c>
      <c r="I1991" s="6">
        <f>IF(OR(B1991&amp;""="",C1991&amp;""=""),"",IF(COUNTIFS('الطلاب'!$A$6:$A$505,B1991&amp;"",'الطلاب'!$D$6:$D$505,C1991&amp;"")=0,"الطالب غير مسجل في المجموعة",""))</f>
        <v/>
      </c>
    </row>
    <row r="1992">
      <c r="A1992" s="13" t="n"/>
      <c r="B1992" s="5" t="n"/>
      <c r="C1992" s="5" t="n"/>
      <c r="D1992" s="23" t="n"/>
      <c r="E1992" s="18" t="n"/>
      <c r="F1992" s="5" t="n"/>
      <c r="G1992" s="5" t="n"/>
      <c r="H1992" s="6">
        <f>IF(B1992&amp;""="","",IFERROR(INDEX('الطلاب'!$B$6:$B$505,MATCH(B1992&amp;"",'الطلاب'!$A$6:$A$505,0))&amp;"","كود غير موجود"))</f>
        <v/>
      </c>
      <c r="I1992" s="6">
        <f>IF(OR(B1992&amp;""="",C1992&amp;""=""),"",IF(COUNTIFS('الطلاب'!$A$6:$A$505,B1992&amp;"",'الطلاب'!$D$6:$D$505,C1992&amp;"")=0,"الطالب غير مسجل في المجموعة",""))</f>
        <v/>
      </c>
    </row>
    <row r="1993">
      <c r="A1993" s="13" t="n"/>
      <c r="B1993" s="5" t="n"/>
      <c r="C1993" s="5" t="n"/>
      <c r="D1993" s="23" t="n"/>
      <c r="E1993" s="18" t="n"/>
      <c r="F1993" s="5" t="n"/>
      <c r="G1993" s="5" t="n"/>
      <c r="H1993" s="6">
        <f>IF(B1993&amp;""="","",IFERROR(INDEX('الطلاب'!$B$6:$B$505,MATCH(B1993&amp;"",'الطلاب'!$A$6:$A$505,0))&amp;"","كود غير موجود"))</f>
        <v/>
      </c>
      <c r="I1993" s="6">
        <f>IF(OR(B1993&amp;""="",C1993&amp;""=""),"",IF(COUNTIFS('الطلاب'!$A$6:$A$505,B1993&amp;"",'الطلاب'!$D$6:$D$505,C1993&amp;"")=0,"الطالب غير مسجل في المجموعة",""))</f>
        <v/>
      </c>
    </row>
    <row r="1994">
      <c r="A1994" s="13" t="n"/>
      <c r="B1994" s="5" t="n"/>
      <c r="C1994" s="5" t="n"/>
      <c r="D1994" s="23" t="n"/>
      <c r="E1994" s="18" t="n"/>
      <c r="F1994" s="5" t="n"/>
      <c r="G1994" s="5" t="n"/>
      <c r="H1994" s="6">
        <f>IF(B1994&amp;""="","",IFERROR(INDEX('الطلاب'!$B$6:$B$505,MATCH(B1994&amp;"",'الطلاب'!$A$6:$A$505,0))&amp;"","كود غير موجود"))</f>
        <v/>
      </c>
      <c r="I1994" s="6">
        <f>IF(OR(B1994&amp;""="",C1994&amp;""=""),"",IF(COUNTIFS('الطلاب'!$A$6:$A$505,B1994&amp;"",'الطلاب'!$D$6:$D$505,C1994&amp;"")=0,"الطالب غير مسجل في المجموعة",""))</f>
        <v/>
      </c>
    </row>
    <row r="1995">
      <c r="A1995" s="13" t="n"/>
      <c r="B1995" s="5" t="n"/>
      <c r="C1995" s="5" t="n"/>
      <c r="D1995" s="23" t="n"/>
      <c r="E1995" s="18" t="n"/>
      <c r="F1995" s="5" t="n"/>
      <c r="G1995" s="5" t="n"/>
      <c r="H1995" s="6">
        <f>IF(B1995&amp;""="","",IFERROR(INDEX('الطلاب'!$B$6:$B$505,MATCH(B1995&amp;"",'الطلاب'!$A$6:$A$505,0))&amp;"","كود غير موجود"))</f>
        <v/>
      </c>
      <c r="I1995" s="6">
        <f>IF(OR(B1995&amp;""="",C1995&amp;""=""),"",IF(COUNTIFS('الطلاب'!$A$6:$A$505,B1995&amp;"",'الطلاب'!$D$6:$D$505,C1995&amp;"")=0,"الطالب غير مسجل في المجموعة",""))</f>
        <v/>
      </c>
    </row>
    <row r="1996">
      <c r="A1996" s="13" t="n"/>
      <c r="B1996" s="5" t="n"/>
      <c r="C1996" s="5" t="n"/>
      <c r="D1996" s="23" t="n"/>
      <c r="E1996" s="18" t="n"/>
      <c r="F1996" s="5" t="n"/>
      <c r="G1996" s="5" t="n"/>
      <c r="H1996" s="6">
        <f>IF(B1996&amp;""="","",IFERROR(INDEX('الطلاب'!$B$6:$B$505,MATCH(B1996&amp;"",'الطلاب'!$A$6:$A$505,0))&amp;"","كود غير موجود"))</f>
        <v/>
      </c>
      <c r="I1996" s="6">
        <f>IF(OR(B1996&amp;""="",C1996&amp;""=""),"",IF(COUNTIFS('الطلاب'!$A$6:$A$505,B1996&amp;"",'الطلاب'!$D$6:$D$505,C1996&amp;"")=0,"الطالب غير مسجل في المجموعة",""))</f>
        <v/>
      </c>
    </row>
    <row r="1997">
      <c r="A1997" s="13" t="n"/>
      <c r="B1997" s="5" t="n"/>
      <c r="C1997" s="5" t="n"/>
      <c r="D1997" s="23" t="n"/>
      <c r="E1997" s="18" t="n"/>
      <c r="F1997" s="5" t="n"/>
      <c r="G1997" s="5" t="n"/>
      <c r="H1997" s="6">
        <f>IF(B1997&amp;""="","",IFERROR(INDEX('الطلاب'!$B$6:$B$505,MATCH(B1997&amp;"",'الطلاب'!$A$6:$A$505,0))&amp;"","كود غير موجود"))</f>
        <v/>
      </c>
      <c r="I1997" s="6">
        <f>IF(OR(B1997&amp;""="",C1997&amp;""=""),"",IF(COUNTIFS('الطلاب'!$A$6:$A$505,B1997&amp;"",'الطلاب'!$D$6:$D$505,C1997&amp;"")=0,"الطالب غير مسجل في المجموعة",""))</f>
        <v/>
      </c>
    </row>
    <row r="1998">
      <c r="A1998" s="13" t="n"/>
      <c r="B1998" s="5" t="n"/>
      <c r="C1998" s="5" t="n"/>
      <c r="D1998" s="23" t="n"/>
      <c r="E1998" s="18" t="n"/>
      <c r="F1998" s="5" t="n"/>
      <c r="G1998" s="5" t="n"/>
      <c r="H1998" s="6">
        <f>IF(B1998&amp;""="","",IFERROR(INDEX('الطلاب'!$B$6:$B$505,MATCH(B1998&amp;"",'الطلاب'!$A$6:$A$505,0))&amp;"","كود غير موجود"))</f>
        <v/>
      </c>
      <c r="I1998" s="6">
        <f>IF(OR(B1998&amp;""="",C1998&amp;""=""),"",IF(COUNTIFS('الطلاب'!$A$6:$A$505,B1998&amp;"",'الطلاب'!$D$6:$D$505,C1998&amp;"")=0,"الطالب غير مسجل في المجموعة",""))</f>
        <v/>
      </c>
    </row>
    <row r="1999">
      <c r="A1999" s="13" t="n"/>
      <c r="B1999" s="5" t="n"/>
      <c r="C1999" s="5" t="n"/>
      <c r="D1999" s="23" t="n"/>
      <c r="E1999" s="18" t="n"/>
      <c r="F1999" s="5" t="n"/>
      <c r="G1999" s="5" t="n"/>
      <c r="H1999" s="6">
        <f>IF(B1999&amp;""="","",IFERROR(INDEX('الطلاب'!$B$6:$B$505,MATCH(B1999&amp;"",'الطلاب'!$A$6:$A$505,0))&amp;"","كود غير موجود"))</f>
        <v/>
      </c>
      <c r="I1999" s="6">
        <f>IF(OR(B1999&amp;""="",C1999&amp;""=""),"",IF(COUNTIFS('الطلاب'!$A$6:$A$505,B1999&amp;"",'الطلاب'!$D$6:$D$505,C1999&amp;"")=0,"الطالب غير مسجل في المجموعة",""))</f>
        <v/>
      </c>
    </row>
    <row r="2000">
      <c r="A2000" s="13" t="n"/>
      <c r="B2000" s="5" t="n"/>
      <c r="C2000" s="5" t="n"/>
      <c r="D2000" s="23" t="n"/>
      <c r="E2000" s="18" t="n"/>
      <c r="F2000" s="5" t="n"/>
      <c r="G2000" s="5" t="n"/>
      <c r="H2000" s="6">
        <f>IF(B2000&amp;""="","",IFERROR(INDEX('الطلاب'!$B$6:$B$505,MATCH(B2000&amp;"",'الطلاب'!$A$6:$A$505,0))&amp;"","كود غير موجود"))</f>
        <v/>
      </c>
      <c r="I2000" s="6">
        <f>IF(OR(B2000&amp;""="",C2000&amp;""=""),"",IF(COUNTIFS('الطلاب'!$A$6:$A$505,B2000&amp;"",'الطلاب'!$D$6:$D$505,C2000&amp;"")=0,"الطالب غير مسجل في المجموعة",""))</f>
        <v/>
      </c>
    </row>
    <row r="2001">
      <c r="A2001" s="13" t="n"/>
      <c r="B2001" s="5" t="n"/>
      <c r="C2001" s="5" t="n"/>
      <c r="D2001" s="23" t="n"/>
      <c r="E2001" s="18" t="n"/>
      <c r="F2001" s="5" t="n"/>
      <c r="G2001" s="5" t="n"/>
      <c r="H2001" s="6">
        <f>IF(B2001&amp;""="","",IFERROR(INDEX('الطلاب'!$B$6:$B$505,MATCH(B2001&amp;"",'الطلاب'!$A$6:$A$505,0))&amp;"","كود غير موجود"))</f>
        <v/>
      </c>
      <c r="I2001" s="6">
        <f>IF(OR(B2001&amp;""="",C2001&amp;""=""),"",IF(COUNTIFS('الطلاب'!$A$6:$A$505,B2001&amp;"",'الطلاب'!$D$6:$D$505,C2001&amp;"")=0,"الطالب غير مسجل في المجموعة",""))</f>
        <v/>
      </c>
    </row>
    <row r="2002">
      <c r="A2002" s="13" t="n"/>
      <c r="B2002" s="5" t="n"/>
      <c r="C2002" s="5" t="n"/>
      <c r="D2002" s="23" t="n"/>
      <c r="E2002" s="18" t="n"/>
      <c r="F2002" s="5" t="n"/>
      <c r="G2002" s="5" t="n"/>
      <c r="H2002" s="6">
        <f>IF(B2002&amp;""="","",IFERROR(INDEX('الطلاب'!$B$6:$B$505,MATCH(B2002&amp;"",'الطلاب'!$A$6:$A$505,0))&amp;"","كود غير موجود"))</f>
        <v/>
      </c>
      <c r="I2002" s="6">
        <f>IF(OR(B2002&amp;""="",C2002&amp;""=""),"",IF(COUNTIFS('الطلاب'!$A$6:$A$505,B2002&amp;"",'الطلاب'!$D$6:$D$505,C2002&amp;"")=0,"الطالب غير مسجل في المجموعة",""))</f>
        <v/>
      </c>
    </row>
    <row r="2003">
      <c r="A2003" s="13" t="n"/>
      <c r="B2003" s="5" t="n"/>
      <c r="C2003" s="5" t="n"/>
      <c r="D2003" s="23" t="n"/>
      <c r="E2003" s="18" t="n"/>
      <c r="F2003" s="5" t="n"/>
      <c r="G2003" s="5" t="n"/>
      <c r="H2003" s="6">
        <f>IF(B2003&amp;""="","",IFERROR(INDEX('الطلاب'!$B$6:$B$505,MATCH(B2003&amp;"",'الطلاب'!$A$6:$A$505,0))&amp;"","كود غير موجود"))</f>
        <v/>
      </c>
      <c r="I2003" s="6">
        <f>IF(OR(B2003&amp;""="",C2003&amp;""=""),"",IF(COUNTIFS('الطلاب'!$A$6:$A$505,B2003&amp;"",'الطلاب'!$D$6:$D$505,C2003&amp;"")=0,"الطالب غير مسجل في المجموعة",""))</f>
        <v/>
      </c>
    </row>
    <row r="2004">
      <c r="A2004" s="13" t="n"/>
      <c r="B2004" s="5" t="n"/>
      <c r="C2004" s="5" t="n"/>
      <c r="D2004" s="23" t="n"/>
      <c r="E2004" s="18" t="n"/>
      <c r="F2004" s="5" t="n"/>
      <c r="G2004" s="5" t="n"/>
      <c r="H2004" s="6">
        <f>IF(B2004&amp;""="","",IFERROR(INDEX('الطلاب'!$B$6:$B$505,MATCH(B2004&amp;"",'الطلاب'!$A$6:$A$505,0))&amp;"","كود غير موجود"))</f>
        <v/>
      </c>
      <c r="I2004" s="6">
        <f>IF(OR(B2004&amp;""="",C2004&amp;""=""),"",IF(COUNTIFS('الطلاب'!$A$6:$A$505,B2004&amp;"",'الطلاب'!$D$6:$D$505,C2004&amp;"")=0,"الطالب غير مسجل في المجموعة",""))</f>
        <v/>
      </c>
    </row>
    <row r="2005">
      <c r="A2005" s="13" t="n"/>
      <c r="B2005" s="5" t="n"/>
      <c r="C2005" s="5" t="n"/>
      <c r="D2005" s="23" t="n"/>
      <c r="E2005" s="18" t="n"/>
      <c r="F2005" s="5" t="n"/>
      <c r="G2005" s="5" t="n"/>
      <c r="H2005" s="6">
        <f>IF(B2005&amp;""="","",IFERROR(INDEX('الطلاب'!$B$6:$B$505,MATCH(B2005&amp;"",'الطلاب'!$A$6:$A$505,0))&amp;"","كود غير موجود"))</f>
        <v/>
      </c>
      <c r="I2005" s="6">
        <f>IF(OR(B2005&amp;""="",C2005&amp;""=""),"",IF(COUNTIFS('الطلاب'!$A$6:$A$505,B2005&amp;"",'الطلاب'!$D$6:$D$505,C2005&amp;"")=0,"الطالب غير مسجل في المجموعة",""))</f>
        <v/>
      </c>
    </row>
  </sheetData>
  <autoFilter ref="A5:I2005"/>
  <mergeCells count="2">
    <mergeCell ref="A1:I1"/>
    <mergeCell ref="A2:I2"/>
  </mergeCells>
  <conditionalFormatting sqref="H6:I2005">
    <cfRule type="expression" priority="1" dxfId="1">
      <formula>OR($H6="كود غير موجود",$I6&lt;&gt;"")</formula>
    </cfRule>
  </conditionalFormatting>
  <dataValidations count="3">
    <dataValidation sqref="B6:B2005" showDropDown="0" showInputMessage="0" showErrorMessage="0" allowBlank="1" type="list">
      <formula1>='الطلاب'!$A$6:$A$505</formula1>
    </dataValidation>
    <dataValidation sqref="C6:C2005" showDropDown="0" showInputMessage="0" showErrorMessage="0" allowBlank="1" type="list">
      <formula1>='المجموعات'!$A$6:$A$105</formula1>
    </dataValidation>
    <dataValidation sqref="F6:F2005" showDropDown="0" showInputMessage="0" showErrorMessage="0" allowBlank="1" type="list">
      <formula1>"نقدًا,تحويل بنكي,محفظة إلكترونية"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G10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14" customWidth="1" min="3" max="3"/>
    <col width="15" customWidth="1" min="4" max="4"/>
    <col width="15" customWidth="1" min="5" max="5"/>
    <col width="15" customWidth="1" min="6" max="6"/>
    <col width="15" customWidth="1" min="7" max="7"/>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المدرس</t>
        </is>
      </c>
      <c r="B5" s="16" t="inlineStr">
        <is>
          <t>عدد المجموعات</t>
        </is>
      </c>
      <c r="C5" s="16" t="inlineStr">
        <is>
          <t>الطلاب المنتظمون</t>
        </is>
      </c>
      <c r="D5" s="16" t="inlineStr">
        <is>
          <t>المحصّل عن الشهر</t>
        </is>
      </c>
      <c r="E5" s="16" t="inlineStr">
        <is>
          <t>الأجر المستحق</t>
        </is>
      </c>
      <c r="F5" s="16" t="inlineStr">
        <is>
          <t>المدفوع له عن الشهر</t>
        </is>
      </c>
      <c r="G5" s="16" t="inlineStr">
        <is>
          <t>المتبقي له</t>
        </is>
      </c>
    </row>
    <row r="6">
      <c r="A6" s="5" t="inlineStr">
        <is>
          <t>أ. عماد فؤاد</t>
        </is>
      </c>
      <c r="B6" s="20">
        <f>IF(A6&amp;""="","",COUNTIF('المجموعات'!$D$6:$D$105,A6&amp;""))</f>
        <v/>
      </c>
      <c r="C6" s="20">
        <f>IF(A6&amp;""="","",SUMIFS('المجموعات'!$H$6:$H$105,'المجموعات'!$D$6:$D$105,A6&amp;""))</f>
        <v/>
      </c>
      <c r="D6" s="21">
        <f>IF(A6&amp;""="","",SUMIFS('المجموعات'!$J$6:$J$105,'المجموعات'!$D$6:$D$105,A6&amp;""))</f>
        <v/>
      </c>
      <c r="E6" s="21">
        <f>IF(A6&amp;""="","",SUMIFS('المجموعات'!$L$6:$L$105,'المجموعات'!$D$6:$D$105,A6&amp;""))</f>
        <v/>
      </c>
      <c r="F6" s="21">
        <f>IF(A6&amp;""="","",SUMIFS('أجور المدرسين'!$D$6:$D$305,'أجور المدرسين'!$B$6:$B$305,A6&amp;"",'أجور المدرسين'!$C$6:$C$305,"&gt;="&amp;'الإعدادات'!$B$5,'أجور المدرسين'!$C$6:$C$305,"&lt;"&amp;'الإعدادات'!$B$6))</f>
        <v/>
      </c>
      <c r="G6" s="21">
        <f>IF(A6&amp;""="","",ROUND(E6-F6,2))</f>
        <v/>
      </c>
    </row>
    <row r="7">
      <c r="A7" s="5" t="inlineStr">
        <is>
          <t>أ. هالة منصور</t>
        </is>
      </c>
      <c r="B7" s="20">
        <f>IF(A7&amp;""="","",COUNTIF('المجموعات'!$D$6:$D$105,A7&amp;""))</f>
        <v/>
      </c>
      <c r="C7" s="20">
        <f>IF(A7&amp;""="","",SUMIFS('المجموعات'!$H$6:$H$105,'المجموعات'!$D$6:$D$105,A7&amp;""))</f>
        <v/>
      </c>
      <c r="D7" s="21">
        <f>IF(A7&amp;""="","",SUMIFS('المجموعات'!$J$6:$J$105,'المجموعات'!$D$6:$D$105,A7&amp;""))</f>
        <v/>
      </c>
      <c r="E7" s="21">
        <f>IF(A7&amp;""="","",SUMIFS('المجموعات'!$L$6:$L$105,'المجموعات'!$D$6:$D$105,A7&amp;""))</f>
        <v/>
      </c>
      <c r="F7" s="21">
        <f>IF(A7&amp;""="","",SUMIFS('أجور المدرسين'!$D$6:$D$305,'أجور المدرسين'!$B$6:$B$305,A7&amp;"",'أجور المدرسين'!$C$6:$C$305,"&gt;="&amp;'الإعدادات'!$B$5,'أجور المدرسين'!$C$6:$C$305,"&lt;"&amp;'الإعدادات'!$B$6))</f>
        <v/>
      </c>
      <c r="G7" s="21">
        <f>IF(A7&amp;""="","",ROUND(E7-F7,2))</f>
        <v/>
      </c>
    </row>
    <row r="8">
      <c r="A8" s="5" t="inlineStr">
        <is>
          <t>أ. وليد رمزي</t>
        </is>
      </c>
      <c r="B8" s="20">
        <f>IF(A8&amp;""="","",COUNTIF('المجموعات'!$D$6:$D$105,A8&amp;""))</f>
        <v/>
      </c>
      <c r="C8" s="20">
        <f>IF(A8&amp;""="","",SUMIFS('المجموعات'!$H$6:$H$105,'المجموعات'!$D$6:$D$105,A8&amp;""))</f>
        <v/>
      </c>
      <c r="D8" s="21">
        <f>IF(A8&amp;""="","",SUMIFS('المجموعات'!$J$6:$J$105,'المجموعات'!$D$6:$D$105,A8&amp;""))</f>
        <v/>
      </c>
      <c r="E8" s="21">
        <f>IF(A8&amp;""="","",SUMIFS('المجموعات'!$L$6:$L$105,'المجموعات'!$D$6:$D$105,A8&amp;""))</f>
        <v/>
      </c>
      <c r="F8" s="21">
        <f>IF(A8&amp;""="","",SUMIFS('أجور المدرسين'!$D$6:$D$305,'أجور المدرسين'!$B$6:$B$305,A8&amp;"",'أجور المدرسين'!$C$6:$C$305,"&gt;="&amp;'الإعدادات'!$B$5,'أجور المدرسين'!$C$6:$C$305,"&lt;"&amp;'الإعدادات'!$B$6))</f>
        <v/>
      </c>
      <c r="G8" s="21">
        <f>IF(A8&amp;""="","",ROUND(E8-F8,2))</f>
        <v/>
      </c>
    </row>
    <row r="9">
      <c r="A9" s="5" t="inlineStr">
        <is>
          <t>أ. سلمى كمال</t>
        </is>
      </c>
      <c r="B9" s="20">
        <f>IF(A9&amp;""="","",COUNTIF('المجموعات'!$D$6:$D$105,A9&amp;""))</f>
        <v/>
      </c>
      <c r="C9" s="20">
        <f>IF(A9&amp;""="","",SUMIFS('المجموعات'!$H$6:$H$105,'المجموعات'!$D$6:$D$105,A9&amp;""))</f>
        <v/>
      </c>
      <c r="D9" s="21">
        <f>IF(A9&amp;""="","",SUMIFS('المجموعات'!$J$6:$J$105,'المجموعات'!$D$6:$D$105,A9&amp;""))</f>
        <v/>
      </c>
      <c r="E9" s="21">
        <f>IF(A9&amp;""="","",SUMIFS('المجموعات'!$L$6:$L$105,'المجموعات'!$D$6:$D$105,A9&amp;""))</f>
        <v/>
      </c>
      <c r="F9" s="21">
        <f>IF(A9&amp;""="","",SUMIFS('أجور المدرسين'!$D$6:$D$305,'أجور المدرسين'!$B$6:$B$305,A9&amp;"",'أجور المدرسين'!$C$6:$C$305,"&gt;="&amp;'الإعدادات'!$B$5,'أجور المدرسين'!$C$6:$C$305,"&lt;"&amp;'الإعدادات'!$B$6))</f>
        <v/>
      </c>
      <c r="G9" s="21">
        <f>IF(A9&amp;""="","",ROUND(E9-F9,2))</f>
        <v/>
      </c>
    </row>
    <row r="10">
      <c r="A10" s="5" t="inlineStr">
        <is>
          <t>أ. نبيل عادل</t>
        </is>
      </c>
      <c r="B10" s="20">
        <f>IF(A10&amp;""="","",COUNTIF('المجموعات'!$D$6:$D$105,A10&amp;""))</f>
        <v/>
      </c>
      <c r="C10" s="20">
        <f>IF(A10&amp;""="","",SUMIFS('المجموعات'!$H$6:$H$105,'المجموعات'!$D$6:$D$105,A10&amp;""))</f>
        <v/>
      </c>
      <c r="D10" s="21">
        <f>IF(A10&amp;""="","",SUMIFS('المجموعات'!$J$6:$J$105,'المجموعات'!$D$6:$D$105,A10&amp;""))</f>
        <v/>
      </c>
      <c r="E10" s="21">
        <f>IF(A10&amp;""="","",SUMIFS('المجموعات'!$L$6:$L$105,'المجموعات'!$D$6:$D$105,A10&amp;""))</f>
        <v/>
      </c>
      <c r="F10" s="21">
        <f>IF(A10&amp;""="","",SUMIFS('أجور المدرسين'!$D$6:$D$305,'أجور المدرسين'!$B$6:$B$305,A10&amp;"",'أجور المدرسين'!$C$6:$C$305,"&gt;="&amp;'الإعدادات'!$B$5,'أجور المدرسين'!$C$6:$C$305,"&lt;"&amp;'الإعدادات'!$B$6))</f>
        <v/>
      </c>
      <c r="G10" s="21">
        <f>IF(A10&amp;""="","",ROUND(E10-F10,2))</f>
        <v/>
      </c>
    </row>
    <row r="11">
      <c r="A11" s="5" t="n"/>
      <c r="B11" s="20">
        <f>IF(A11&amp;""="","",COUNTIF('المجموعات'!$D$6:$D$105,A11&amp;""))</f>
        <v/>
      </c>
      <c r="C11" s="20">
        <f>IF(A11&amp;""="","",SUMIFS('المجموعات'!$H$6:$H$105,'المجموعات'!$D$6:$D$105,A11&amp;""))</f>
        <v/>
      </c>
      <c r="D11" s="21">
        <f>IF(A11&amp;""="","",SUMIFS('المجموعات'!$J$6:$J$105,'المجموعات'!$D$6:$D$105,A11&amp;""))</f>
        <v/>
      </c>
      <c r="E11" s="21">
        <f>IF(A11&amp;""="","",SUMIFS('المجموعات'!$L$6:$L$105,'المجموعات'!$D$6:$D$105,A11&amp;""))</f>
        <v/>
      </c>
      <c r="F11" s="21">
        <f>IF(A11&amp;""="","",SUMIFS('أجور المدرسين'!$D$6:$D$305,'أجور المدرسين'!$B$6:$B$305,A11&amp;"",'أجور المدرسين'!$C$6:$C$305,"&gt;="&amp;'الإعدادات'!$B$5,'أجور المدرسين'!$C$6:$C$305,"&lt;"&amp;'الإعدادات'!$B$6))</f>
        <v/>
      </c>
      <c r="G11" s="21">
        <f>IF(A11&amp;""="","",ROUND(E11-F11,2))</f>
        <v/>
      </c>
    </row>
    <row r="12">
      <c r="A12" s="5" t="n"/>
      <c r="B12" s="20">
        <f>IF(A12&amp;""="","",COUNTIF('المجموعات'!$D$6:$D$105,A12&amp;""))</f>
        <v/>
      </c>
      <c r="C12" s="20">
        <f>IF(A12&amp;""="","",SUMIFS('المجموعات'!$H$6:$H$105,'المجموعات'!$D$6:$D$105,A12&amp;""))</f>
        <v/>
      </c>
      <c r="D12" s="21">
        <f>IF(A12&amp;""="","",SUMIFS('المجموعات'!$J$6:$J$105,'المجموعات'!$D$6:$D$105,A12&amp;""))</f>
        <v/>
      </c>
      <c r="E12" s="21">
        <f>IF(A12&amp;""="","",SUMIFS('المجموعات'!$L$6:$L$105,'المجموعات'!$D$6:$D$105,A12&amp;""))</f>
        <v/>
      </c>
      <c r="F12" s="21">
        <f>IF(A12&amp;""="","",SUMIFS('أجور المدرسين'!$D$6:$D$305,'أجور المدرسين'!$B$6:$B$305,A12&amp;"",'أجور المدرسين'!$C$6:$C$305,"&gt;="&amp;'الإعدادات'!$B$5,'أجور المدرسين'!$C$6:$C$305,"&lt;"&amp;'الإعدادات'!$B$6))</f>
        <v/>
      </c>
      <c r="G12" s="21">
        <f>IF(A12&amp;""="","",ROUND(E12-F12,2))</f>
        <v/>
      </c>
    </row>
    <row r="13">
      <c r="A13" s="5" t="n"/>
      <c r="B13" s="20">
        <f>IF(A13&amp;""="","",COUNTIF('المجموعات'!$D$6:$D$105,A13&amp;""))</f>
        <v/>
      </c>
      <c r="C13" s="20">
        <f>IF(A13&amp;""="","",SUMIFS('المجموعات'!$H$6:$H$105,'المجموعات'!$D$6:$D$105,A13&amp;""))</f>
        <v/>
      </c>
      <c r="D13" s="21">
        <f>IF(A13&amp;""="","",SUMIFS('المجموعات'!$J$6:$J$105,'المجموعات'!$D$6:$D$105,A13&amp;""))</f>
        <v/>
      </c>
      <c r="E13" s="21">
        <f>IF(A13&amp;""="","",SUMIFS('المجموعات'!$L$6:$L$105,'المجموعات'!$D$6:$D$105,A13&amp;""))</f>
        <v/>
      </c>
      <c r="F13" s="21">
        <f>IF(A13&amp;""="","",SUMIFS('أجور المدرسين'!$D$6:$D$305,'أجور المدرسين'!$B$6:$B$305,A13&amp;"",'أجور المدرسين'!$C$6:$C$305,"&gt;="&amp;'الإعدادات'!$B$5,'أجور المدرسين'!$C$6:$C$305,"&lt;"&amp;'الإعدادات'!$B$6))</f>
        <v/>
      </c>
      <c r="G13" s="21">
        <f>IF(A13&amp;""="","",ROUND(E13-F13,2))</f>
        <v/>
      </c>
    </row>
    <row r="14">
      <c r="A14" s="5" t="n"/>
      <c r="B14" s="20">
        <f>IF(A14&amp;""="","",COUNTIF('المجموعات'!$D$6:$D$105,A14&amp;""))</f>
        <v/>
      </c>
      <c r="C14" s="20">
        <f>IF(A14&amp;""="","",SUMIFS('المجموعات'!$H$6:$H$105,'المجموعات'!$D$6:$D$105,A14&amp;""))</f>
        <v/>
      </c>
      <c r="D14" s="21">
        <f>IF(A14&amp;""="","",SUMIFS('المجموعات'!$J$6:$J$105,'المجموعات'!$D$6:$D$105,A14&amp;""))</f>
        <v/>
      </c>
      <c r="E14" s="21">
        <f>IF(A14&amp;""="","",SUMIFS('المجموعات'!$L$6:$L$105,'المجموعات'!$D$6:$D$105,A14&amp;""))</f>
        <v/>
      </c>
      <c r="F14" s="21">
        <f>IF(A14&amp;""="","",SUMIFS('أجور المدرسين'!$D$6:$D$305,'أجور المدرسين'!$B$6:$B$305,A14&amp;"",'أجور المدرسين'!$C$6:$C$305,"&gt;="&amp;'الإعدادات'!$B$5,'أجور المدرسين'!$C$6:$C$305,"&lt;"&amp;'الإعدادات'!$B$6))</f>
        <v/>
      </c>
      <c r="G14" s="21">
        <f>IF(A14&amp;""="","",ROUND(E14-F14,2))</f>
        <v/>
      </c>
    </row>
    <row r="15">
      <c r="A15" s="5" t="n"/>
      <c r="B15" s="20">
        <f>IF(A15&amp;""="","",COUNTIF('المجموعات'!$D$6:$D$105,A15&amp;""))</f>
        <v/>
      </c>
      <c r="C15" s="20">
        <f>IF(A15&amp;""="","",SUMIFS('المجموعات'!$H$6:$H$105,'المجموعات'!$D$6:$D$105,A15&amp;""))</f>
        <v/>
      </c>
      <c r="D15" s="21">
        <f>IF(A15&amp;""="","",SUMIFS('المجموعات'!$J$6:$J$105,'المجموعات'!$D$6:$D$105,A15&amp;""))</f>
        <v/>
      </c>
      <c r="E15" s="21">
        <f>IF(A15&amp;""="","",SUMIFS('المجموعات'!$L$6:$L$105,'المجموعات'!$D$6:$D$105,A15&amp;""))</f>
        <v/>
      </c>
      <c r="F15" s="21">
        <f>IF(A15&amp;""="","",SUMIFS('أجور المدرسين'!$D$6:$D$305,'أجور المدرسين'!$B$6:$B$305,A15&amp;"",'أجور المدرسين'!$C$6:$C$305,"&gt;="&amp;'الإعدادات'!$B$5,'أجور المدرسين'!$C$6:$C$305,"&lt;"&amp;'الإعدادات'!$B$6))</f>
        <v/>
      </c>
      <c r="G15" s="21">
        <f>IF(A15&amp;""="","",ROUND(E15-F15,2))</f>
        <v/>
      </c>
    </row>
    <row r="16">
      <c r="A16" s="5" t="n"/>
      <c r="B16" s="20">
        <f>IF(A16&amp;""="","",COUNTIF('المجموعات'!$D$6:$D$105,A16&amp;""))</f>
        <v/>
      </c>
      <c r="C16" s="20">
        <f>IF(A16&amp;""="","",SUMIFS('المجموعات'!$H$6:$H$105,'المجموعات'!$D$6:$D$105,A16&amp;""))</f>
        <v/>
      </c>
      <c r="D16" s="21">
        <f>IF(A16&amp;""="","",SUMIFS('المجموعات'!$J$6:$J$105,'المجموعات'!$D$6:$D$105,A16&amp;""))</f>
        <v/>
      </c>
      <c r="E16" s="21">
        <f>IF(A16&amp;""="","",SUMIFS('المجموعات'!$L$6:$L$105,'المجموعات'!$D$6:$D$105,A16&amp;""))</f>
        <v/>
      </c>
      <c r="F16" s="21">
        <f>IF(A16&amp;""="","",SUMIFS('أجور المدرسين'!$D$6:$D$305,'أجور المدرسين'!$B$6:$B$305,A16&amp;"",'أجور المدرسين'!$C$6:$C$305,"&gt;="&amp;'الإعدادات'!$B$5,'أجور المدرسين'!$C$6:$C$305,"&lt;"&amp;'الإعدادات'!$B$6))</f>
        <v/>
      </c>
      <c r="G16" s="21">
        <f>IF(A16&amp;""="","",ROUND(E16-F16,2))</f>
        <v/>
      </c>
    </row>
    <row r="17">
      <c r="A17" s="5" t="n"/>
      <c r="B17" s="20">
        <f>IF(A17&amp;""="","",COUNTIF('المجموعات'!$D$6:$D$105,A17&amp;""))</f>
        <v/>
      </c>
      <c r="C17" s="20">
        <f>IF(A17&amp;""="","",SUMIFS('المجموعات'!$H$6:$H$105,'المجموعات'!$D$6:$D$105,A17&amp;""))</f>
        <v/>
      </c>
      <c r="D17" s="21">
        <f>IF(A17&amp;""="","",SUMIFS('المجموعات'!$J$6:$J$105,'المجموعات'!$D$6:$D$105,A17&amp;""))</f>
        <v/>
      </c>
      <c r="E17" s="21">
        <f>IF(A17&amp;""="","",SUMIFS('المجموعات'!$L$6:$L$105,'المجموعات'!$D$6:$D$105,A17&amp;""))</f>
        <v/>
      </c>
      <c r="F17" s="21">
        <f>IF(A17&amp;""="","",SUMIFS('أجور المدرسين'!$D$6:$D$305,'أجور المدرسين'!$B$6:$B$305,A17&amp;"",'أجور المدرسين'!$C$6:$C$305,"&gt;="&amp;'الإعدادات'!$B$5,'أجور المدرسين'!$C$6:$C$305,"&lt;"&amp;'الإعدادات'!$B$6))</f>
        <v/>
      </c>
      <c r="G17" s="21">
        <f>IF(A17&amp;""="","",ROUND(E17-F17,2))</f>
        <v/>
      </c>
    </row>
    <row r="18">
      <c r="A18" s="5" t="n"/>
      <c r="B18" s="20">
        <f>IF(A18&amp;""="","",COUNTIF('المجموعات'!$D$6:$D$105,A18&amp;""))</f>
        <v/>
      </c>
      <c r="C18" s="20">
        <f>IF(A18&amp;""="","",SUMIFS('المجموعات'!$H$6:$H$105,'المجموعات'!$D$6:$D$105,A18&amp;""))</f>
        <v/>
      </c>
      <c r="D18" s="21">
        <f>IF(A18&amp;""="","",SUMIFS('المجموعات'!$J$6:$J$105,'المجموعات'!$D$6:$D$105,A18&amp;""))</f>
        <v/>
      </c>
      <c r="E18" s="21">
        <f>IF(A18&amp;""="","",SUMIFS('المجموعات'!$L$6:$L$105,'المجموعات'!$D$6:$D$105,A18&amp;""))</f>
        <v/>
      </c>
      <c r="F18" s="21">
        <f>IF(A18&amp;""="","",SUMIFS('أجور المدرسين'!$D$6:$D$305,'أجور المدرسين'!$B$6:$B$305,A18&amp;"",'أجور المدرسين'!$C$6:$C$305,"&gt;="&amp;'الإعدادات'!$B$5,'أجور المدرسين'!$C$6:$C$305,"&lt;"&amp;'الإعدادات'!$B$6))</f>
        <v/>
      </c>
      <c r="G18" s="21">
        <f>IF(A18&amp;""="","",ROUND(E18-F18,2))</f>
        <v/>
      </c>
    </row>
    <row r="19">
      <c r="A19" s="5" t="n"/>
      <c r="B19" s="20">
        <f>IF(A19&amp;""="","",COUNTIF('المجموعات'!$D$6:$D$105,A19&amp;""))</f>
        <v/>
      </c>
      <c r="C19" s="20">
        <f>IF(A19&amp;""="","",SUMIFS('المجموعات'!$H$6:$H$105,'المجموعات'!$D$6:$D$105,A19&amp;""))</f>
        <v/>
      </c>
      <c r="D19" s="21">
        <f>IF(A19&amp;""="","",SUMIFS('المجموعات'!$J$6:$J$105,'المجموعات'!$D$6:$D$105,A19&amp;""))</f>
        <v/>
      </c>
      <c r="E19" s="21">
        <f>IF(A19&amp;""="","",SUMIFS('المجموعات'!$L$6:$L$105,'المجموعات'!$D$6:$D$105,A19&amp;""))</f>
        <v/>
      </c>
      <c r="F19" s="21">
        <f>IF(A19&amp;""="","",SUMIFS('أجور المدرسين'!$D$6:$D$305,'أجور المدرسين'!$B$6:$B$305,A19&amp;"",'أجور المدرسين'!$C$6:$C$305,"&gt;="&amp;'الإعدادات'!$B$5,'أجور المدرسين'!$C$6:$C$305,"&lt;"&amp;'الإعدادات'!$B$6))</f>
        <v/>
      </c>
      <c r="G19" s="21">
        <f>IF(A19&amp;""="","",ROUND(E19-F19,2))</f>
        <v/>
      </c>
    </row>
    <row r="20">
      <c r="A20" s="5" t="n"/>
      <c r="B20" s="20">
        <f>IF(A20&amp;""="","",COUNTIF('المجموعات'!$D$6:$D$105,A20&amp;""))</f>
        <v/>
      </c>
      <c r="C20" s="20">
        <f>IF(A20&amp;""="","",SUMIFS('المجموعات'!$H$6:$H$105,'المجموعات'!$D$6:$D$105,A20&amp;""))</f>
        <v/>
      </c>
      <c r="D20" s="21">
        <f>IF(A20&amp;""="","",SUMIFS('المجموعات'!$J$6:$J$105,'المجموعات'!$D$6:$D$105,A20&amp;""))</f>
        <v/>
      </c>
      <c r="E20" s="21">
        <f>IF(A20&amp;""="","",SUMIFS('المجموعات'!$L$6:$L$105,'المجموعات'!$D$6:$D$105,A20&amp;""))</f>
        <v/>
      </c>
      <c r="F20" s="21">
        <f>IF(A20&amp;""="","",SUMIFS('أجور المدرسين'!$D$6:$D$305,'أجور المدرسين'!$B$6:$B$305,A20&amp;"",'أجور المدرسين'!$C$6:$C$305,"&gt;="&amp;'الإعدادات'!$B$5,'أجور المدرسين'!$C$6:$C$305,"&lt;"&amp;'الإعدادات'!$B$6))</f>
        <v/>
      </c>
      <c r="G20" s="21">
        <f>IF(A20&amp;""="","",ROUND(E20-F20,2))</f>
        <v/>
      </c>
    </row>
    <row r="21">
      <c r="A21" s="5" t="n"/>
      <c r="B21" s="20">
        <f>IF(A21&amp;""="","",COUNTIF('المجموعات'!$D$6:$D$105,A21&amp;""))</f>
        <v/>
      </c>
      <c r="C21" s="20">
        <f>IF(A21&amp;""="","",SUMIFS('المجموعات'!$H$6:$H$105,'المجموعات'!$D$6:$D$105,A21&amp;""))</f>
        <v/>
      </c>
      <c r="D21" s="21">
        <f>IF(A21&amp;""="","",SUMIFS('المجموعات'!$J$6:$J$105,'المجموعات'!$D$6:$D$105,A21&amp;""))</f>
        <v/>
      </c>
      <c r="E21" s="21">
        <f>IF(A21&amp;""="","",SUMIFS('المجموعات'!$L$6:$L$105,'المجموعات'!$D$6:$D$105,A21&amp;""))</f>
        <v/>
      </c>
      <c r="F21" s="21">
        <f>IF(A21&amp;""="","",SUMIFS('أجور المدرسين'!$D$6:$D$305,'أجور المدرسين'!$B$6:$B$305,A21&amp;"",'أجور المدرسين'!$C$6:$C$305,"&gt;="&amp;'الإعدادات'!$B$5,'أجور المدرسين'!$C$6:$C$305,"&lt;"&amp;'الإعدادات'!$B$6))</f>
        <v/>
      </c>
      <c r="G21" s="21">
        <f>IF(A21&amp;""="","",ROUND(E21-F21,2))</f>
        <v/>
      </c>
    </row>
    <row r="22">
      <c r="A22" s="5" t="n"/>
      <c r="B22" s="20">
        <f>IF(A22&amp;""="","",COUNTIF('المجموعات'!$D$6:$D$105,A22&amp;""))</f>
        <v/>
      </c>
      <c r="C22" s="20">
        <f>IF(A22&amp;""="","",SUMIFS('المجموعات'!$H$6:$H$105,'المجموعات'!$D$6:$D$105,A22&amp;""))</f>
        <v/>
      </c>
      <c r="D22" s="21">
        <f>IF(A22&amp;""="","",SUMIFS('المجموعات'!$J$6:$J$105,'المجموعات'!$D$6:$D$105,A22&amp;""))</f>
        <v/>
      </c>
      <c r="E22" s="21">
        <f>IF(A22&amp;""="","",SUMIFS('المجموعات'!$L$6:$L$105,'المجموعات'!$D$6:$D$105,A22&amp;""))</f>
        <v/>
      </c>
      <c r="F22" s="21">
        <f>IF(A22&amp;""="","",SUMIFS('أجور المدرسين'!$D$6:$D$305,'أجور المدرسين'!$B$6:$B$305,A22&amp;"",'أجور المدرسين'!$C$6:$C$305,"&gt;="&amp;'الإعدادات'!$B$5,'أجور المدرسين'!$C$6:$C$305,"&lt;"&amp;'الإعدادات'!$B$6))</f>
        <v/>
      </c>
      <c r="G22" s="21">
        <f>IF(A22&amp;""="","",ROUND(E22-F22,2))</f>
        <v/>
      </c>
    </row>
    <row r="23">
      <c r="A23" s="5" t="n"/>
      <c r="B23" s="20">
        <f>IF(A23&amp;""="","",COUNTIF('المجموعات'!$D$6:$D$105,A23&amp;""))</f>
        <v/>
      </c>
      <c r="C23" s="20">
        <f>IF(A23&amp;""="","",SUMIFS('المجموعات'!$H$6:$H$105,'المجموعات'!$D$6:$D$105,A23&amp;""))</f>
        <v/>
      </c>
      <c r="D23" s="21">
        <f>IF(A23&amp;""="","",SUMIFS('المجموعات'!$J$6:$J$105,'المجموعات'!$D$6:$D$105,A23&amp;""))</f>
        <v/>
      </c>
      <c r="E23" s="21">
        <f>IF(A23&amp;""="","",SUMIFS('المجموعات'!$L$6:$L$105,'المجموعات'!$D$6:$D$105,A23&amp;""))</f>
        <v/>
      </c>
      <c r="F23" s="21">
        <f>IF(A23&amp;""="","",SUMIFS('أجور المدرسين'!$D$6:$D$305,'أجور المدرسين'!$B$6:$B$305,A23&amp;"",'أجور المدرسين'!$C$6:$C$305,"&gt;="&amp;'الإعدادات'!$B$5,'أجور المدرسين'!$C$6:$C$305,"&lt;"&amp;'الإعدادات'!$B$6))</f>
        <v/>
      </c>
      <c r="G23" s="21">
        <f>IF(A23&amp;""="","",ROUND(E23-F23,2))</f>
        <v/>
      </c>
    </row>
    <row r="24">
      <c r="A24" s="5" t="n"/>
      <c r="B24" s="20">
        <f>IF(A24&amp;""="","",COUNTIF('المجموعات'!$D$6:$D$105,A24&amp;""))</f>
        <v/>
      </c>
      <c r="C24" s="20">
        <f>IF(A24&amp;""="","",SUMIFS('المجموعات'!$H$6:$H$105,'المجموعات'!$D$6:$D$105,A24&amp;""))</f>
        <v/>
      </c>
      <c r="D24" s="21">
        <f>IF(A24&amp;""="","",SUMIFS('المجموعات'!$J$6:$J$105,'المجموعات'!$D$6:$D$105,A24&amp;""))</f>
        <v/>
      </c>
      <c r="E24" s="21">
        <f>IF(A24&amp;""="","",SUMIFS('المجموعات'!$L$6:$L$105,'المجموعات'!$D$6:$D$105,A24&amp;""))</f>
        <v/>
      </c>
      <c r="F24" s="21">
        <f>IF(A24&amp;""="","",SUMIFS('أجور المدرسين'!$D$6:$D$305,'أجور المدرسين'!$B$6:$B$305,A24&amp;"",'أجور المدرسين'!$C$6:$C$305,"&gt;="&amp;'الإعدادات'!$B$5,'أجور المدرسين'!$C$6:$C$305,"&lt;"&amp;'الإعدادات'!$B$6))</f>
        <v/>
      </c>
      <c r="G24" s="21">
        <f>IF(A24&amp;""="","",ROUND(E24-F24,2))</f>
        <v/>
      </c>
    </row>
    <row r="25">
      <c r="A25" s="5" t="n"/>
      <c r="B25" s="20">
        <f>IF(A25&amp;""="","",COUNTIF('المجموعات'!$D$6:$D$105,A25&amp;""))</f>
        <v/>
      </c>
      <c r="C25" s="20">
        <f>IF(A25&amp;""="","",SUMIFS('المجموعات'!$H$6:$H$105,'المجموعات'!$D$6:$D$105,A25&amp;""))</f>
        <v/>
      </c>
      <c r="D25" s="21">
        <f>IF(A25&amp;""="","",SUMIFS('المجموعات'!$J$6:$J$105,'المجموعات'!$D$6:$D$105,A25&amp;""))</f>
        <v/>
      </c>
      <c r="E25" s="21">
        <f>IF(A25&amp;""="","",SUMIFS('المجموعات'!$L$6:$L$105,'المجموعات'!$D$6:$D$105,A25&amp;""))</f>
        <v/>
      </c>
      <c r="F25" s="21">
        <f>IF(A25&amp;""="","",SUMIFS('أجور المدرسين'!$D$6:$D$305,'أجور المدرسين'!$B$6:$B$305,A25&amp;"",'أجور المدرسين'!$C$6:$C$305,"&gt;="&amp;'الإعدادات'!$B$5,'أجور المدرسين'!$C$6:$C$305,"&lt;"&amp;'الإعدادات'!$B$6))</f>
        <v/>
      </c>
      <c r="G25" s="21">
        <f>IF(A25&amp;""="","",ROUND(E25-F25,2))</f>
        <v/>
      </c>
    </row>
    <row r="26">
      <c r="A26" s="5" t="n"/>
      <c r="B26" s="20">
        <f>IF(A26&amp;""="","",COUNTIF('المجموعات'!$D$6:$D$105,A26&amp;""))</f>
        <v/>
      </c>
      <c r="C26" s="20">
        <f>IF(A26&amp;""="","",SUMIFS('المجموعات'!$H$6:$H$105,'المجموعات'!$D$6:$D$105,A26&amp;""))</f>
        <v/>
      </c>
      <c r="D26" s="21">
        <f>IF(A26&amp;""="","",SUMIFS('المجموعات'!$J$6:$J$105,'المجموعات'!$D$6:$D$105,A26&amp;""))</f>
        <v/>
      </c>
      <c r="E26" s="21">
        <f>IF(A26&amp;""="","",SUMIFS('المجموعات'!$L$6:$L$105,'المجموعات'!$D$6:$D$105,A26&amp;""))</f>
        <v/>
      </c>
      <c r="F26" s="21">
        <f>IF(A26&amp;""="","",SUMIFS('أجور المدرسين'!$D$6:$D$305,'أجور المدرسين'!$B$6:$B$305,A26&amp;"",'أجور المدرسين'!$C$6:$C$305,"&gt;="&amp;'الإعدادات'!$B$5,'أجور المدرسين'!$C$6:$C$305,"&lt;"&amp;'الإعدادات'!$B$6))</f>
        <v/>
      </c>
      <c r="G26" s="21">
        <f>IF(A26&amp;""="","",ROUND(E26-F26,2))</f>
        <v/>
      </c>
    </row>
    <row r="27">
      <c r="A27" s="5" t="n"/>
      <c r="B27" s="20">
        <f>IF(A27&amp;""="","",COUNTIF('المجموعات'!$D$6:$D$105,A27&amp;""))</f>
        <v/>
      </c>
      <c r="C27" s="20">
        <f>IF(A27&amp;""="","",SUMIFS('المجموعات'!$H$6:$H$105,'المجموعات'!$D$6:$D$105,A27&amp;""))</f>
        <v/>
      </c>
      <c r="D27" s="21">
        <f>IF(A27&amp;""="","",SUMIFS('المجموعات'!$J$6:$J$105,'المجموعات'!$D$6:$D$105,A27&amp;""))</f>
        <v/>
      </c>
      <c r="E27" s="21">
        <f>IF(A27&amp;""="","",SUMIFS('المجموعات'!$L$6:$L$105,'المجموعات'!$D$6:$D$105,A27&amp;""))</f>
        <v/>
      </c>
      <c r="F27" s="21">
        <f>IF(A27&amp;""="","",SUMIFS('أجور المدرسين'!$D$6:$D$305,'أجور المدرسين'!$B$6:$B$305,A27&amp;"",'أجور المدرسين'!$C$6:$C$305,"&gt;="&amp;'الإعدادات'!$B$5,'أجور المدرسين'!$C$6:$C$305,"&lt;"&amp;'الإعدادات'!$B$6))</f>
        <v/>
      </c>
      <c r="G27" s="21">
        <f>IF(A27&amp;""="","",ROUND(E27-F27,2))</f>
        <v/>
      </c>
    </row>
    <row r="28">
      <c r="A28" s="5" t="n"/>
      <c r="B28" s="20">
        <f>IF(A28&amp;""="","",COUNTIF('المجموعات'!$D$6:$D$105,A28&amp;""))</f>
        <v/>
      </c>
      <c r="C28" s="20">
        <f>IF(A28&amp;""="","",SUMIFS('المجموعات'!$H$6:$H$105,'المجموعات'!$D$6:$D$105,A28&amp;""))</f>
        <v/>
      </c>
      <c r="D28" s="21">
        <f>IF(A28&amp;""="","",SUMIFS('المجموعات'!$J$6:$J$105,'المجموعات'!$D$6:$D$105,A28&amp;""))</f>
        <v/>
      </c>
      <c r="E28" s="21">
        <f>IF(A28&amp;""="","",SUMIFS('المجموعات'!$L$6:$L$105,'المجموعات'!$D$6:$D$105,A28&amp;""))</f>
        <v/>
      </c>
      <c r="F28" s="21">
        <f>IF(A28&amp;""="","",SUMIFS('أجور المدرسين'!$D$6:$D$305,'أجور المدرسين'!$B$6:$B$305,A28&amp;"",'أجور المدرسين'!$C$6:$C$305,"&gt;="&amp;'الإعدادات'!$B$5,'أجور المدرسين'!$C$6:$C$305,"&lt;"&amp;'الإعدادات'!$B$6))</f>
        <v/>
      </c>
      <c r="G28" s="21">
        <f>IF(A28&amp;""="","",ROUND(E28-F28,2))</f>
        <v/>
      </c>
    </row>
    <row r="29">
      <c r="A29" s="5" t="n"/>
      <c r="B29" s="20">
        <f>IF(A29&amp;""="","",COUNTIF('المجموعات'!$D$6:$D$105,A29&amp;""))</f>
        <v/>
      </c>
      <c r="C29" s="20">
        <f>IF(A29&amp;""="","",SUMIFS('المجموعات'!$H$6:$H$105,'المجموعات'!$D$6:$D$105,A29&amp;""))</f>
        <v/>
      </c>
      <c r="D29" s="21">
        <f>IF(A29&amp;""="","",SUMIFS('المجموعات'!$J$6:$J$105,'المجموعات'!$D$6:$D$105,A29&amp;""))</f>
        <v/>
      </c>
      <c r="E29" s="21">
        <f>IF(A29&amp;""="","",SUMIFS('المجموعات'!$L$6:$L$105,'المجموعات'!$D$6:$D$105,A29&amp;""))</f>
        <v/>
      </c>
      <c r="F29" s="21">
        <f>IF(A29&amp;""="","",SUMIFS('أجور المدرسين'!$D$6:$D$305,'أجور المدرسين'!$B$6:$B$305,A29&amp;"",'أجور المدرسين'!$C$6:$C$305,"&gt;="&amp;'الإعدادات'!$B$5,'أجور المدرسين'!$C$6:$C$305,"&lt;"&amp;'الإعدادات'!$B$6))</f>
        <v/>
      </c>
      <c r="G29" s="21">
        <f>IF(A29&amp;""="","",ROUND(E29-F29,2))</f>
        <v/>
      </c>
    </row>
    <row r="30">
      <c r="A30" s="5" t="n"/>
      <c r="B30" s="20">
        <f>IF(A30&amp;""="","",COUNTIF('المجموعات'!$D$6:$D$105,A30&amp;""))</f>
        <v/>
      </c>
      <c r="C30" s="20">
        <f>IF(A30&amp;""="","",SUMIFS('المجموعات'!$H$6:$H$105,'المجموعات'!$D$6:$D$105,A30&amp;""))</f>
        <v/>
      </c>
      <c r="D30" s="21">
        <f>IF(A30&amp;""="","",SUMIFS('المجموعات'!$J$6:$J$105,'المجموعات'!$D$6:$D$105,A30&amp;""))</f>
        <v/>
      </c>
      <c r="E30" s="21">
        <f>IF(A30&amp;""="","",SUMIFS('المجموعات'!$L$6:$L$105,'المجموعات'!$D$6:$D$105,A30&amp;""))</f>
        <v/>
      </c>
      <c r="F30" s="21">
        <f>IF(A30&amp;""="","",SUMIFS('أجور المدرسين'!$D$6:$D$305,'أجور المدرسين'!$B$6:$B$305,A30&amp;"",'أجور المدرسين'!$C$6:$C$305,"&gt;="&amp;'الإعدادات'!$B$5,'أجور المدرسين'!$C$6:$C$305,"&lt;"&amp;'الإعدادات'!$B$6))</f>
        <v/>
      </c>
      <c r="G30" s="21">
        <f>IF(A30&amp;""="","",ROUND(E30-F30,2))</f>
        <v/>
      </c>
    </row>
    <row r="31">
      <c r="A31" s="5" t="n"/>
      <c r="B31" s="20">
        <f>IF(A31&amp;""="","",COUNTIF('المجموعات'!$D$6:$D$105,A31&amp;""))</f>
        <v/>
      </c>
      <c r="C31" s="20">
        <f>IF(A31&amp;""="","",SUMIFS('المجموعات'!$H$6:$H$105,'المجموعات'!$D$6:$D$105,A31&amp;""))</f>
        <v/>
      </c>
      <c r="D31" s="21">
        <f>IF(A31&amp;""="","",SUMIFS('المجموعات'!$J$6:$J$105,'المجموعات'!$D$6:$D$105,A31&amp;""))</f>
        <v/>
      </c>
      <c r="E31" s="21">
        <f>IF(A31&amp;""="","",SUMIFS('المجموعات'!$L$6:$L$105,'المجموعات'!$D$6:$D$105,A31&amp;""))</f>
        <v/>
      </c>
      <c r="F31" s="21">
        <f>IF(A31&amp;""="","",SUMIFS('أجور المدرسين'!$D$6:$D$305,'أجور المدرسين'!$B$6:$B$305,A31&amp;"",'أجور المدرسين'!$C$6:$C$305,"&gt;="&amp;'الإعدادات'!$B$5,'أجور المدرسين'!$C$6:$C$305,"&lt;"&amp;'الإعدادات'!$B$6))</f>
        <v/>
      </c>
      <c r="G31" s="21">
        <f>IF(A31&amp;""="","",ROUND(E31-F31,2))</f>
        <v/>
      </c>
    </row>
    <row r="32">
      <c r="A32" s="5" t="n"/>
      <c r="B32" s="20">
        <f>IF(A32&amp;""="","",COUNTIF('المجموعات'!$D$6:$D$105,A32&amp;""))</f>
        <v/>
      </c>
      <c r="C32" s="20">
        <f>IF(A32&amp;""="","",SUMIFS('المجموعات'!$H$6:$H$105,'المجموعات'!$D$6:$D$105,A32&amp;""))</f>
        <v/>
      </c>
      <c r="D32" s="21">
        <f>IF(A32&amp;""="","",SUMIFS('المجموعات'!$J$6:$J$105,'المجموعات'!$D$6:$D$105,A32&amp;""))</f>
        <v/>
      </c>
      <c r="E32" s="21">
        <f>IF(A32&amp;""="","",SUMIFS('المجموعات'!$L$6:$L$105,'المجموعات'!$D$6:$D$105,A32&amp;""))</f>
        <v/>
      </c>
      <c r="F32" s="21">
        <f>IF(A32&amp;""="","",SUMIFS('أجور المدرسين'!$D$6:$D$305,'أجور المدرسين'!$B$6:$B$305,A32&amp;"",'أجور المدرسين'!$C$6:$C$305,"&gt;="&amp;'الإعدادات'!$B$5,'أجور المدرسين'!$C$6:$C$305,"&lt;"&amp;'الإعدادات'!$B$6))</f>
        <v/>
      </c>
      <c r="G32" s="21">
        <f>IF(A32&amp;""="","",ROUND(E32-F32,2))</f>
        <v/>
      </c>
    </row>
    <row r="33">
      <c r="A33" s="5" t="n"/>
      <c r="B33" s="20">
        <f>IF(A33&amp;""="","",COUNTIF('المجموعات'!$D$6:$D$105,A33&amp;""))</f>
        <v/>
      </c>
      <c r="C33" s="20">
        <f>IF(A33&amp;""="","",SUMIFS('المجموعات'!$H$6:$H$105,'المجموعات'!$D$6:$D$105,A33&amp;""))</f>
        <v/>
      </c>
      <c r="D33" s="21">
        <f>IF(A33&amp;""="","",SUMIFS('المجموعات'!$J$6:$J$105,'المجموعات'!$D$6:$D$105,A33&amp;""))</f>
        <v/>
      </c>
      <c r="E33" s="21">
        <f>IF(A33&amp;""="","",SUMIFS('المجموعات'!$L$6:$L$105,'المجموعات'!$D$6:$D$105,A33&amp;""))</f>
        <v/>
      </c>
      <c r="F33" s="21">
        <f>IF(A33&amp;""="","",SUMIFS('أجور المدرسين'!$D$6:$D$305,'أجور المدرسين'!$B$6:$B$305,A33&amp;"",'أجور المدرسين'!$C$6:$C$305,"&gt;="&amp;'الإعدادات'!$B$5,'أجور المدرسين'!$C$6:$C$305,"&lt;"&amp;'الإعدادات'!$B$6))</f>
        <v/>
      </c>
      <c r="G33" s="21">
        <f>IF(A33&amp;""="","",ROUND(E33-F33,2))</f>
        <v/>
      </c>
    </row>
    <row r="34">
      <c r="A34" s="5" t="n"/>
      <c r="B34" s="20">
        <f>IF(A34&amp;""="","",COUNTIF('المجموعات'!$D$6:$D$105,A34&amp;""))</f>
        <v/>
      </c>
      <c r="C34" s="20">
        <f>IF(A34&amp;""="","",SUMIFS('المجموعات'!$H$6:$H$105,'المجموعات'!$D$6:$D$105,A34&amp;""))</f>
        <v/>
      </c>
      <c r="D34" s="21">
        <f>IF(A34&amp;""="","",SUMIFS('المجموعات'!$J$6:$J$105,'المجموعات'!$D$6:$D$105,A34&amp;""))</f>
        <v/>
      </c>
      <c r="E34" s="21">
        <f>IF(A34&amp;""="","",SUMIFS('المجموعات'!$L$6:$L$105,'المجموعات'!$D$6:$D$105,A34&amp;""))</f>
        <v/>
      </c>
      <c r="F34" s="21">
        <f>IF(A34&amp;""="","",SUMIFS('أجور المدرسين'!$D$6:$D$305,'أجور المدرسين'!$B$6:$B$305,A34&amp;"",'أجور المدرسين'!$C$6:$C$305,"&gt;="&amp;'الإعدادات'!$B$5,'أجور المدرسين'!$C$6:$C$305,"&lt;"&amp;'الإعدادات'!$B$6))</f>
        <v/>
      </c>
      <c r="G34" s="21">
        <f>IF(A34&amp;""="","",ROUND(E34-F34,2))</f>
        <v/>
      </c>
    </row>
    <row r="35">
      <c r="A35" s="5" t="n"/>
      <c r="B35" s="20">
        <f>IF(A35&amp;""="","",COUNTIF('المجموعات'!$D$6:$D$105,A35&amp;""))</f>
        <v/>
      </c>
      <c r="C35" s="20">
        <f>IF(A35&amp;""="","",SUMIFS('المجموعات'!$H$6:$H$105,'المجموعات'!$D$6:$D$105,A35&amp;""))</f>
        <v/>
      </c>
      <c r="D35" s="21">
        <f>IF(A35&amp;""="","",SUMIFS('المجموعات'!$J$6:$J$105,'المجموعات'!$D$6:$D$105,A35&amp;""))</f>
        <v/>
      </c>
      <c r="E35" s="21">
        <f>IF(A35&amp;""="","",SUMIFS('المجموعات'!$L$6:$L$105,'المجموعات'!$D$6:$D$105,A35&amp;""))</f>
        <v/>
      </c>
      <c r="F35" s="21">
        <f>IF(A35&amp;""="","",SUMIFS('أجور المدرسين'!$D$6:$D$305,'أجور المدرسين'!$B$6:$B$305,A35&amp;"",'أجور المدرسين'!$C$6:$C$305,"&gt;="&amp;'الإعدادات'!$B$5,'أجور المدرسين'!$C$6:$C$305,"&lt;"&amp;'الإعدادات'!$B$6))</f>
        <v/>
      </c>
      <c r="G35" s="21">
        <f>IF(A35&amp;""="","",ROUND(E35-F35,2))</f>
        <v/>
      </c>
    </row>
    <row r="36">
      <c r="A36" s="5" t="n"/>
      <c r="B36" s="20">
        <f>IF(A36&amp;""="","",COUNTIF('المجموعات'!$D$6:$D$105,A36&amp;""))</f>
        <v/>
      </c>
      <c r="C36" s="20">
        <f>IF(A36&amp;""="","",SUMIFS('المجموعات'!$H$6:$H$105,'المجموعات'!$D$6:$D$105,A36&amp;""))</f>
        <v/>
      </c>
      <c r="D36" s="21">
        <f>IF(A36&amp;""="","",SUMIFS('المجموعات'!$J$6:$J$105,'المجموعات'!$D$6:$D$105,A36&amp;""))</f>
        <v/>
      </c>
      <c r="E36" s="21">
        <f>IF(A36&amp;""="","",SUMIFS('المجموعات'!$L$6:$L$105,'المجموعات'!$D$6:$D$105,A36&amp;""))</f>
        <v/>
      </c>
      <c r="F36" s="21">
        <f>IF(A36&amp;""="","",SUMIFS('أجور المدرسين'!$D$6:$D$305,'أجور المدرسين'!$B$6:$B$305,A36&amp;"",'أجور المدرسين'!$C$6:$C$305,"&gt;="&amp;'الإعدادات'!$B$5,'أجور المدرسين'!$C$6:$C$305,"&lt;"&amp;'الإعدادات'!$B$6))</f>
        <v/>
      </c>
      <c r="G36" s="21">
        <f>IF(A36&amp;""="","",ROUND(E36-F36,2))</f>
        <v/>
      </c>
    </row>
    <row r="37">
      <c r="A37" s="5" t="n"/>
      <c r="B37" s="20">
        <f>IF(A37&amp;""="","",COUNTIF('المجموعات'!$D$6:$D$105,A37&amp;""))</f>
        <v/>
      </c>
      <c r="C37" s="20">
        <f>IF(A37&amp;""="","",SUMIFS('المجموعات'!$H$6:$H$105,'المجموعات'!$D$6:$D$105,A37&amp;""))</f>
        <v/>
      </c>
      <c r="D37" s="21">
        <f>IF(A37&amp;""="","",SUMIFS('المجموعات'!$J$6:$J$105,'المجموعات'!$D$6:$D$105,A37&amp;""))</f>
        <v/>
      </c>
      <c r="E37" s="21">
        <f>IF(A37&amp;""="","",SUMIFS('المجموعات'!$L$6:$L$105,'المجموعات'!$D$6:$D$105,A37&amp;""))</f>
        <v/>
      </c>
      <c r="F37" s="21">
        <f>IF(A37&amp;""="","",SUMIFS('أجور المدرسين'!$D$6:$D$305,'أجور المدرسين'!$B$6:$B$305,A37&amp;"",'أجور المدرسين'!$C$6:$C$305,"&gt;="&amp;'الإعدادات'!$B$5,'أجور المدرسين'!$C$6:$C$305,"&lt;"&amp;'الإعدادات'!$B$6))</f>
        <v/>
      </c>
      <c r="G37" s="21">
        <f>IF(A37&amp;""="","",ROUND(E37-F37,2))</f>
        <v/>
      </c>
    </row>
    <row r="38">
      <c r="A38" s="5" t="n"/>
      <c r="B38" s="20">
        <f>IF(A38&amp;""="","",COUNTIF('المجموعات'!$D$6:$D$105,A38&amp;""))</f>
        <v/>
      </c>
      <c r="C38" s="20">
        <f>IF(A38&amp;""="","",SUMIFS('المجموعات'!$H$6:$H$105,'المجموعات'!$D$6:$D$105,A38&amp;""))</f>
        <v/>
      </c>
      <c r="D38" s="21">
        <f>IF(A38&amp;""="","",SUMIFS('المجموعات'!$J$6:$J$105,'المجموعات'!$D$6:$D$105,A38&amp;""))</f>
        <v/>
      </c>
      <c r="E38" s="21">
        <f>IF(A38&amp;""="","",SUMIFS('المجموعات'!$L$6:$L$105,'المجموعات'!$D$6:$D$105,A38&amp;""))</f>
        <v/>
      </c>
      <c r="F38" s="21">
        <f>IF(A38&amp;""="","",SUMIFS('أجور المدرسين'!$D$6:$D$305,'أجور المدرسين'!$B$6:$B$305,A38&amp;"",'أجور المدرسين'!$C$6:$C$305,"&gt;="&amp;'الإعدادات'!$B$5,'أجور المدرسين'!$C$6:$C$305,"&lt;"&amp;'الإعدادات'!$B$6))</f>
        <v/>
      </c>
      <c r="G38" s="21">
        <f>IF(A38&amp;""="","",ROUND(E38-F38,2))</f>
        <v/>
      </c>
    </row>
    <row r="39">
      <c r="A39" s="5" t="n"/>
      <c r="B39" s="20">
        <f>IF(A39&amp;""="","",COUNTIF('المجموعات'!$D$6:$D$105,A39&amp;""))</f>
        <v/>
      </c>
      <c r="C39" s="20">
        <f>IF(A39&amp;""="","",SUMIFS('المجموعات'!$H$6:$H$105,'المجموعات'!$D$6:$D$105,A39&amp;""))</f>
        <v/>
      </c>
      <c r="D39" s="21">
        <f>IF(A39&amp;""="","",SUMIFS('المجموعات'!$J$6:$J$105,'المجموعات'!$D$6:$D$105,A39&amp;""))</f>
        <v/>
      </c>
      <c r="E39" s="21">
        <f>IF(A39&amp;""="","",SUMIFS('المجموعات'!$L$6:$L$105,'المجموعات'!$D$6:$D$105,A39&amp;""))</f>
        <v/>
      </c>
      <c r="F39" s="21">
        <f>IF(A39&amp;""="","",SUMIFS('أجور المدرسين'!$D$6:$D$305,'أجور المدرسين'!$B$6:$B$305,A39&amp;"",'أجور المدرسين'!$C$6:$C$305,"&gt;="&amp;'الإعدادات'!$B$5,'أجور المدرسين'!$C$6:$C$305,"&lt;"&amp;'الإعدادات'!$B$6))</f>
        <v/>
      </c>
      <c r="G39" s="21">
        <f>IF(A39&amp;""="","",ROUND(E39-F39,2))</f>
        <v/>
      </c>
    </row>
    <row r="40">
      <c r="A40" s="5" t="n"/>
      <c r="B40" s="20">
        <f>IF(A40&amp;""="","",COUNTIF('المجموعات'!$D$6:$D$105,A40&amp;""))</f>
        <v/>
      </c>
      <c r="C40" s="20">
        <f>IF(A40&amp;""="","",SUMIFS('المجموعات'!$H$6:$H$105,'المجموعات'!$D$6:$D$105,A40&amp;""))</f>
        <v/>
      </c>
      <c r="D40" s="21">
        <f>IF(A40&amp;""="","",SUMIFS('المجموعات'!$J$6:$J$105,'المجموعات'!$D$6:$D$105,A40&amp;""))</f>
        <v/>
      </c>
      <c r="E40" s="21">
        <f>IF(A40&amp;""="","",SUMIFS('المجموعات'!$L$6:$L$105,'المجموعات'!$D$6:$D$105,A40&amp;""))</f>
        <v/>
      </c>
      <c r="F40" s="21">
        <f>IF(A40&amp;""="","",SUMIFS('أجور المدرسين'!$D$6:$D$305,'أجور المدرسين'!$B$6:$B$305,A40&amp;"",'أجور المدرسين'!$C$6:$C$305,"&gt;="&amp;'الإعدادات'!$B$5,'أجور المدرسين'!$C$6:$C$305,"&lt;"&amp;'الإعدادات'!$B$6))</f>
        <v/>
      </c>
      <c r="G40" s="21">
        <f>IF(A40&amp;""="","",ROUND(E40-F40,2))</f>
        <v/>
      </c>
    </row>
    <row r="41">
      <c r="A41" s="5" t="n"/>
      <c r="B41" s="20">
        <f>IF(A41&amp;""="","",COUNTIF('المجموعات'!$D$6:$D$105,A41&amp;""))</f>
        <v/>
      </c>
      <c r="C41" s="20">
        <f>IF(A41&amp;""="","",SUMIFS('المجموعات'!$H$6:$H$105,'المجموعات'!$D$6:$D$105,A41&amp;""))</f>
        <v/>
      </c>
      <c r="D41" s="21">
        <f>IF(A41&amp;""="","",SUMIFS('المجموعات'!$J$6:$J$105,'المجموعات'!$D$6:$D$105,A41&amp;""))</f>
        <v/>
      </c>
      <c r="E41" s="21">
        <f>IF(A41&amp;""="","",SUMIFS('المجموعات'!$L$6:$L$105,'المجموعات'!$D$6:$D$105,A41&amp;""))</f>
        <v/>
      </c>
      <c r="F41" s="21">
        <f>IF(A41&amp;""="","",SUMIFS('أجور المدرسين'!$D$6:$D$305,'أجور المدرسين'!$B$6:$B$305,A41&amp;"",'أجور المدرسين'!$C$6:$C$305,"&gt;="&amp;'الإعدادات'!$B$5,'أجور المدرسين'!$C$6:$C$305,"&lt;"&amp;'الإعدادات'!$B$6))</f>
        <v/>
      </c>
      <c r="G41" s="21">
        <f>IF(A41&amp;""="","",ROUND(E41-F41,2))</f>
        <v/>
      </c>
    </row>
    <row r="42">
      <c r="A42" s="5" t="n"/>
      <c r="B42" s="20">
        <f>IF(A42&amp;""="","",COUNTIF('المجموعات'!$D$6:$D$105,A42&amp;""))</f>
        <v/>
      </c>
      <c r="C42" s="20">
        <f>IF(A42&amp;""="","",SUMIFS('المجموعات'!$H$6:$H$105,'المجموعات'!$D$6:$D$105,A42&amp;""))</f>
        <v/>
      </c>
      <c r="D42" s="21">
        <f>IF(A42&amp;""="","",SUMIFS('المجموعات'!$J$6:$J$105,'المجموعات'!$D$6:$D$105,A42&amp;""))</f>
        <v/>
      </c>
      <c r="E42" s="21">
        <f>IF(A42&amp;""="","",SUMIFS('المجموعات'!$L$6:$L$105,'المجموعات'!$D$6:$D$105,A42&amp;""))</f>
        <v/>
      </c>
      <c r="F42" s="21">
        <f>IF(A42&amp;""="","",SUMIFS('أجور المدرسين'!$D$6:$D$305,'أجور المدرسين'!$B$6:$B$305,A42&amp;"",'أجور المدرسين'!$C$6:$C$305,"&gt;="&amp;'الإعدادات'!$B$5,'أجور المدرسين'!$C$6:$C$305,"&lt;"&amp;'الإعدادات'!$B$6))</f>
        <v/>
      </c>
      <c r="G42" s="21">
        <f>IF(A42&amp;""="","",ROUND(E42-F42,2))</f>
        <v/>
      </c>
    </row>
    <row r="43">
      <c r="A43" s="5" t="n"/>
      <c r="B43" s="20">
        <f>IF(A43&amp;""="","",COUNTIF('المجموعات'!$D$6:$D$105,A43&amp;""))</f>
        <v/>
      </c>
      <c r="C43" s="20">
        <f>IF(A43&amp;""="","",SUMIFS('المجموعات'!$H$6:$H$105,'المجموعات'!$D$6:$D$105,A43&amp;""))</f>
        <v/>
      </c>
      <c r="D43" s="21">
        <f>IF(A43&amp;""="","",SUMIFS('المجموعات'!$J$6:$J$105,'المجموعات'!$D$6:$D$105,A43&amp;""))</f>
        <v/>
      </c>
      <c r="E43" s="21">
        <f>IF(A43&amp;""="","",SUMIFS('المجموعات'!$L$6:$L$105,'المجموعات'!$D$6:$D$105,A43&amp;""))</f>
        <v/>
      </c>
      <c r="F43" s="21">
        <f>IF(A43&amp;""="","",SUMIFS('أجور المدرسين'!$D$6:$D$305,'أجور المدرسين'!$B$6:$B$305,A43&amp;"",'أجور المدرسين'!$C$6:$C$305,"&gt;="&amp;'الإعدادات'!$B$5,'أجور المدرسين'!$C$6:$C$305,"&lt;"&amp;'الإعدادات'!$B$6))</f>
        <v/>
      </c>
      <c r="G43" s="21">
        <f>IF(A43&amp;""="","",ROUND(E43-F43,2))</f>
        <v/>
      </c>
    </row>
    <row r="44">
      <c r="A44" s="5" t="n"/>
      <c r="B44" s="20">
        <f>IF(A44&amp;""="","",COUNTIF('المجموعات'!$D$6:$D$105,A44&amp;""))</f>
        <v/>
      </c>
      <c r="C44" s="20">
        <f>IF(A44&amp;""="","",SUMIFS('المجموعات'!$H$6:$H$105,'المجموعات'!$D$6:$D$105,A44&amp;""))</f>
        <v/>
      </c>
      <c r="D44" s="21">
        <f>IF(A44&amp;""="","",SUMIFS('المجموعات'!$J$6:$J$105,'المجموعات'!$D$6:$D$105,A44&amp;""))</f>
        <v/>
      </c>
      <c r="E44" s="21">
        <f>IF(A44&amp;""="","",SUMIFS('المجموعات'!$L$6:$L$105,'المجموعات'!$D$6:$D$105,A44&amp;""))</f>
        <v/>
      </c>
      <c r="F44" s="21">
        <f>IF(A44&amp;""="","",SUMIFS('أجور المدرسين'!$D$6:$D$305,'أجور المدرسين'!$B$6:$B$305,A44&amp;"",'أجور المدرسين'!$C$6:$C$305,"&gt;="&amp;'الإعدادات'!$B$5,'أجور المدرسين'!$C$6:$C$305,"&lt;"&amp;'الإعدادات'!$B$6))</f>
        <v/>
      </c>
      <c r="G44" s="21">
        <f>IF(A44&amp;""="","",ROUND(E44-F44,2))</f>
        <v/>
      </c>
    </row>
    <row r="45">
      <c r="A45" s="5" t="n"/>
      <c r="B45" s="20">
        <f>IF(A45&amp;""="","",COUNTIF('المجموعات'!$D$6:$D$105,A45&amp;""))</f>
        <v/>
      </c>
      <c r="C45" s="20">
        <f>IF(A45&amp;""="","",SUMIFS('المجموعات'!$H$6:$H$105,'المجموعات'!$D$6:$D$105,A45&amp;""))</f>
        <v/>
      </c>
      <c r="D45" s="21">
        <f>IF(A45&amp;""="","",SUMIFS('المجموعات'!$J$6:$J$105,'المجموعات'!$D$6:$D$105,A45&amp;""))</f>
        <v/>
      </c>
      <c r="E45" s="21">
        <f>IF(A45&amp;""="","",SUMIFS('المجموعات'!$L$6:$L$105,'المجموعات'!$D$6:$D$105,A45&amp;""))</f>
        <v/>
      </c>
      <c r="F45" s="21">
        <f>IF(A45&amp;""="","",SUMIFS('أجور المدرسين'!$D$6:$D$305,'أجور المدرسين'!$B$6:$B$305,A45&amp;"",'أجور المدرسين'!$C$6:$C$305,"&gt;="&amp;'الإعدادات'!$B$5,'أجور المدرسين'!$C$6:$C$305,"&lt;"&amp;'الإعدادات'!$B$6))</f>
        <v/>
      </c>
      <c r="G45" s="21">
        <f>IF(A45&amp;""="","",ROUND(E45-F45,2))</f>
        <v/>
      </c>
    </row>
    <row r="46">
      <c r="A46" s="5" t="n"/>
      <c r="B46" s="20">
        <f>IF(A46&amp;""="","",COUNTIF('المجموعات'!$D$6:$D$105,A46&amp;""))</f>
        <v/>
      </c>
      <c r="C46" s="20">
        <f>IF(A46&amp;""="","",SUMIFS('المجموعات'!$H$6:$H$105,'المجموعات'!$D$6:$D$105,A46&amp;""))</f>
        <v/>
      </c>
      <c r="D46" s="21">
        <f>IF(A46&amp;""="","",SUMIFS('المجموعات'!$J$6:$J$105,'المجموعات'!$D$6:$D$105,A46&amp;""))</f>
        <v/>
      </c>
      <c r="E46" s="21">
        <f>IF(A46&amp;""="","",SUMIFS('المجموعات'!$L$6:$L$105,'المجموعات'!$D$6:$D$105,A46&amp;""))</f>
        <v/>
      </c>
      <c r="F46" s="21">
        <f>IF(A46&amp;""="","",SUMIFS('أجور المدرسين'!$D$6:$D$305,'أجور المدرسين'!$B$6:$B$305,A46&amp;"",'أجور المدرسين'!$C$6:$C$305,"&gt;="&amp;'الإعدادات'!$B$5,'أجور المدرسين'!$C$6:$C$305,"&lt;"&amp;'الإعدادات'!$B$6))</f>
        <v/>
      </c>
      <c r="G46" s="21">
        <f>IF(A46&amp;""="","",ROUND(E46-F46,2))</f>
        <v/>
      </c>
    </row>
    <row r="47">
      <c r="A47" s="5" t="n"/>
      <c r="B47" s="20">
        <f>IF(A47&amp;""="","",COUNTIF('المجموعات'!$D$6:$D$105,A47&amp;""))</f>
        <v/>
      </c>
      <c r="C47" s="20">
        <f>IF(A47&amp;""="","",SUMIFS('المجموعات'!$H$6:$H$105,'المجموعات'!$D$6:$D$105,A47&amp;""))</f>
        <v/>
      </c>
      <c r="D47" s="21">
        <f>IF(A47&amp;""="","",SUMIFS('المجموعات'!$J$6:$J$105,'المجموعات'!$D$6:$D$105,A47&amp;""))</f>
        <v/>
      </c>
      <c r="E47" s="21">
        <f>IF(A47&amp;""="","",SUMIFS('المجموعات'!$L$6:$L$105,'المجموعات'!$D$6:$D$105,A47&amp;""))</f>
        <v/>
      </c>
      <c r="F47" s="21">
        <f>IF(A47&amp;""="","",SUMIFS('أجور المدرسين'!$D$6:$D$305,'أجور المدرسين'!$B$6:$B$305,A47&amp;"",'أجور المدرسين'!$C$6:$C$305,"&gt;="&amp;'الإعدادات'!$B$5,'أجور المدرسين'!$C$6:$C$305,"&lt;"&amp;'الإعدادات'!$B$6))</f>
        <v/>
      </c>
      <c r="G47" s="21">
        <f>IF(A47&amp;""="","",ROUND(E47-F47,2))</f>
        <v/>
      </c>
    </row>
    <row r="48">
      <c r="A48" s="5" t="n"/>
      <c r="B48" s="20">
        <f>IF(A48&amp;""="","",COUNTIF('المجموعات'!$D$6:$D$105,A48&amp;""))</f>
        <v/>
      </c>
      <c r="C48" s="20">
        <f>IF(A48&amp;""="","",SUMIFS('المجموعات'!$H$6:$H$105,'المجموعات'!$D$6:$D$105,A48&amp;""))</f>
        <v/>
      </c>
      <c r="D48" s="21">
        <f>IF(A48&amp;""="","",SUMIFS('المجموعات'!$J$6:$J$105,'المجموعات'!$D$6:$D$105,A48&amp;""))</f>
        <v/>
      </c>
      <c r="E48" s="21">
        <f>IF(A48&amp;""="","",SUMIFS('المجموعات'!$L$6:$L$105,'المجموعات'!$D$6:$D$105,A48&amp;""))</f>
        <v/>
      </c>
      <c r="F48" s="21">
        <f>IF(A48&amp;""="","",SUMIFS('أجور المدرسين'!$D$6:$D$305,'أجور المدرسين'!$B$6:$B$305,A48&amp;"",'أجور المدرسين'!$C$6:$C$305,"&gt;="&amp;'الإعدادات'!$B$5,'أجور المدرسين'!$C$6:$C$305,"&lt;"&amp;'الإعدادات'!$B$6))</f>
        <v/>
      </c>
      <c r="G48" s="21">
        <f>IF(A48&amp;""="","",ROUND(E48-F48,2))</f>
        <v/>
      </c>
    </row>
    <row r="49">
      <c r="A49" s="5" t="n"/>
      <c r="B49" s="20">
        <f>IF(A49&amp;""="","",COUNTIF('المجموعات'!$D$6:$D$105,A49&amp;""))</f>
        <v/>
      </c>
      <c r="C49" s="20">
        <f>IF(A49&amp;""="","",SUMIFS('المجموعات'!$H$6:$H$105,'المجموعات'!$D$6:$D$105,A49&amp;""))</f>
        <v/>
      </c>
      <c r="D49" s="21">
        <f>IF(A49&amp;""="","",SUMIFS('المجموعات'!$J$6:$J$105,'المجموعات'!$D$6:$D$105,A49&amp;""))</f>
        <v/>
      </c>
      <c r="E49" s="21">
        <f>IF(A49&amp;""="","",SUMIFS('المجموعات'!$L$6:$L$105,'المجموعات'!$D$6:$D$105,A49&amp;""))</f>
        <v/>
      </c>
      <c r="F49" s="21">
        <f>IF(A49&amp;""="","",SUMIFS('أجور المدرسين'!$D$6:$D$305,'أجور المدرسين'!$B$6:$B$305,A49&amp;"",'أجور المدرسين'!$C$6:$C$305,"&gt;="&amp;'الإعدادات'!$B$5,'أجور المدرسين'!$C$6:$C$305,"&lt;"&amp;'الإعدادات'!$B$6))</f>
        <v/>
      </c>
      <c r="G49" s="21">
        <f>IF(A49&amp;""="","",ROUND(E49-F49,2))</f>
        <v/>
      </c>
    </row>
    <row r="50">
      <c r="A50" s="5" t="n"/>
      <c r="B50" s="20">
        <f>IF(A50&amp;""="","",COUNTIF('المجموعات'!$D$6:$D$105,A50&amp;""))</f>
        <v/>
      </c>
      <c r="C50" s="20">
        <f>IF(A50&amp;""="","",SUMIFS('المجموعات'!$H$6:$H$105,'المجموعات'!$D$6:$D$105,A50&amp;""))</f>
        <v/>
      </c>
      <c r="D50" s="21">
        <f>IF(A50&amp;""="","",SUMIFS('المجموعات'!$J$6:$J$105,'المجموعات'!$D$6:$D$105,A50&amp;""))</f>
        <v/>
      </c>
      <c r="E50" s="21">
        <f>IF(A50&amp;""="","",SUMIFS('المجموعات'!$L$6:$L$105,'المجموعات'!$D$6:$D$105,A50&amp;""))</f>
        <v/>
      </c>
      <c r="F50" s="21">
        <f>IF(A50&amp;""="","",SUMIFS('أجور المدرسين'!$D$6:$D$305,'أجور المدرسين'!$B$6:$B$305,A50&amp;"",'أجور المدرسين'!$C$6:$C$305,"&gt;="&amp;'الإعدادات'!$B$5,'أجور المدرسين'!$C$6:$C$305,"&lt;"&amp;'الإعدادات'!$B$6))</f>
        <v/>
      </c>
      <c r="G50" s="21">
        <f>IF(A50&amp;""="","",ROUND(E50-F50,2))</f>
        <v/>
      </c>
    </row>
    <row r="51">
      <c r="A51" s="5" t="n"/>
      <c r="B51" s="20">
        <f>IF(A51&amp;""="","",COUNTIF('المجموعات'!$D$6:$D$105,A51&amp;""))</f>
        <v/>
      </c>
      <c r="C51" s="20">
        <f>IF(A51&amp;""="","",SUMIFS('المجموعات'!$H$6:$H$105,'المجموعات'!$D$6:$D$105,A51&amp;""))</f>
        <v/>
      </c>
      <c r="D51" s="21">
        <f>IF(A51&amp;""="","",SUMIFS('المجموعات'!$J$6:$J$105,'المجموعات'!$D$6:$D$105,A51&amp;""))</f>
        <v/>
      </c>
      <c r="E51" s="21">
        <f>IF(A51&amp;""="","",SUMIFS('المجموعات'!$L$6:$L$105,'المجموعات'!$D$6:$D$105,A51&amp;""))</f>
        <v/>
      </c>
      <c r="F51" s="21">
        <f>IF(A51&amp;""="","",SUMIFS('أجور المدرسين'!$D$6:$D$305,'أجور المدرسين'!$B$6:$B$305,A51&amp;"",'أجور المدرسين'!$C$6:$C$305,"&gt;="&amp;'الإعدادات'!$B$5,'أجور المدرسين'!$C$6:$C$305,"&lt;"&amp;'الإعدادات'!$B$6))</f>
        <v/>
      </c>
      <c r="G51" s="21">
        <f>IF(A51&amp;""="","",ROUND(E51-F51,2))</f>
        <v/>
      </c>
    </row>
    <row r="52">
      <c r="A52" s="5" t="n"/>
      <c r="B52" s="20">
        <f>IF(A52&amp;""="","",COUNTIF('المجموعات'!$D$6:$D$105,A52&amp;""))</f>
        <v/>
      </c>
      <c r="C52" s="20">
        <f>IF(A52&amp;""="","",SUMIFS('المجموعات'!$H$6:$H$105,'المجموعات'!$D$6:$D$105,A52&amp;""))</f>
        <v/>
      </c>
      <c r="D52" s="21">
        <f>IF(A52&amp;""="","",SUMIFS('المجموعات'!$J$6:$J$105,'المجموعات'!$D$6:$D$105,A52&amp;""))</f>
        <v/>
      </c>
      <c r="E52" s="21">
        <f>IF(A52&amp;""="","",SUMIFS('المجموعات'!$L$6:$L$105,'المجموعات'!$D$6:$D$105,A52&amp;""))</f>
        <v/>
      </c>
      <c r="F52" s="21">
        <f>IF(A52&amp;""="","",SUMIFS('أجور المدرسين'!$D$6:$D$305,'أجور المدرسين'!$B$6:$B$305,A52&amp;"",'أجور المدرسين'!$C$6:$C$305,"&gt;="&amp;'الإعدادات'!$B$5,'أجور المدرسين'!$C$6:$C$305,"&lt;"&amp;'الإعدادات'!$B$6))</f>
        <v/>
      </c>
      <c r="G52" s="21">
        <f>IF(A52&amp;""="","",ROUND(E52-F52,2))</f>
        <v/>
      </c>
    </row>
    <row r="53">
      <c r="A53" s="5" t="n"/>
      <c r="B53" s="20">
        <f>IF(A53&amp;""="","",COUNTIF('المجموعات'!$D$6:$D$105,A53&amp;""))</f>
        <v/>
      </c>
      <c r="C53" s="20">
        <f>IF(A53&amp;""="","",SUMIFS('المجموعات'!$H$6:$H$105,'المجموعات'!$D$6:$D$105,A53&amp;""))</f>
        <v/>
      </c>
      <c r="D53" s="21">
        <f>IF(A53&amp;""="","",SUMIFS('المجموعات'!$J$6:$J$105,'المجموعات'!$D$6:$D$105,A53&amp;""))</f>
        <v/>
      </c>
      <c r="E53" s="21">
        <f>IF(A53&amp;""="","",SUMIFS('المجموعات'!$L$6:$L$105,'المجموعات'!$D$6:$D$105,A53&amp;""))</f>
        <v/>
      </c>
      <c r="F53" s="21">
        <f>IF(A53&amp;""="","",SUMIFS('أجور المدرسين'!$D$6:$D$305,'أجور المدرسين'!$B$6:$B$305,A53&amp;"",'أجور المدرسين'!$C$6:$C$305,"&gt;="&amp;'الإعدادات'!$B$5,'أجور المدرسين'!$C$6:$C$305,"&lt;"&amp;'الإعدادات'!$B$6))</f>
        <v/>
      </c>
      <c r="G53" s="21">
        <f>IF(A53&amp;""="","",ROUND(E53-F53,2))</f>
        <v/>
      </c>
    </row>
    <row r="54">
      <c r="A54" s="5" t="n"/>
      <c r="B54" s="20">
        <f>IF(A54&amp;""="","",COUNTIF('المجموعات'!$D$6:$D$105,A54&amp;""))</f>
        <v/>
      </c>
      <c r="C54" s="20">
        <f>IF(A54&amp;""="","",SUMIFS('المجموعات'!$H$6:$H$105,'المجموعات'!$D$6:$D$105,A54&amp;""))</f>
        <v/>
      </c>
      <c r="D54" s="21">
        <f>IF(A54&amp;""="","",SUMIFS('المجموعات'!$J$6:$J$105,'المجموعات'!$D$6:$D$105,A54&amp;""))</f>
        <v/>
      </c>
      <c r="E54" s="21">
        <f>IF(A54&amp;""="","",SUMIFS('المجموعات'!$L$6:$L$105,'المجموعات'!$D$6:$D$105,A54&amp;""))</f>
        <v/>
      </c>
      <c r="F54" s="21">
        <f>IF(A54&amp;""="","",SUMIFS('أجور المدرسين'!$D$6:$D$305,'أجور المدرسين'!$B$6:$B$305,A54&amp;"",'أجور المدرسين'!$C$6:$C$305,"&gt;="&amp;'الإعدادات'!$B$5,'أجور المدرسين'!$C$6:$C$305,"&lt;"&amp;'الإعدادات'!$B$6))</f>
        <v/>
      </c>
      <c r="G54" s="21">
        <f>IF(A54&amp;""="","",ROUND(E54-F54,2))</f>
        <v/>
      </c>
    </row>
    <row r="55">
      <c r="A55" s="5" t="n"/>
      <c r="B55" s="20">
        <f>IF(A55&amp;""="","",COUNTIF('المجموعات'!$D$6:$D$105,A55&amp;""))</f>
        <v/>
      </c>
      <c r="C55" s="20">
        <f>IF(A55&amp;""="","",SUMIFS('المجموعات'!$H$6:$H$105,'المجموعات'!$D$6:$D$105,A55&amp;""))</f>
        <v/>
      </c>
      <c r="D55" s="21">
        <f>IF(A55&amp;""="","",SUMIFS('المجموعات'!$J$6:$J$105,'المجموعات'!$D$6:$D$105,A55&amp;""))</f>
        <v/>
      </c>
      <c r="E55" s="21">
        <f>IF(A55&amp;""="","",SUMIFS('المجموعات'!$L$6:$L$105,'المجموعات'!$D$6:$D$105,A55&amp;""))</f>
        <v/>
      </c>
      <c r="F55" s="21">
        <f>IF(A55&amp;""="","",SUMIFS('أجور المدرسين'!$D$6:$D$305,'أجور المدرسين'!$B$6:$B$305,A55&amp;"",'أجور المدرسين'!$C$6:$C$305,"&gt;="&amp;'الإعدادات'!$B$5,'أجور المدرسين'!$C$6:$C$305,"&lt;"&amp;'الإعدادات'!$B$6))</f>
        <v/>
      </c>
      <c r="G55" s="21">
        <f>IF(A55&amp;""="","",ROUND(E55-F55,2))</f>
        <v/>
      </c>
    </row>
    <row r="56">
      <c r="A56" s="5" t="n"/>
      <c r="B56" s="20">
        <f>IF(A56&amp;""="","",COUNTIF('المجموعات'!$D$6:$D$105,A56&amp;""))</f>
        <v/>
      </c>
      <c r="C56" s="20">
        <f>IF(A56&amp;""="","",SUMIFS('المجموعات'!$H$6:$H$105,'المجموعات'!$D$6:$D$105,A56&amp;""))</f>
        <v/>
      </c>
      <c r="D56" s="21">
        <f>IF(A56&amp;""="","",SUMIFS('المجموعات'!$J$6:$J$105,'المجموعات'!$D$6:$D$105,A56&amp;""))</f>
        <v/>
      </c>
      <c r="E56" s="21">
        <f>IF(A56&amp;""="","",SUMIFS('المجموعات'!$L$6:$L$105,'المجموعات'!$D$6:$D$105,A56&amp;""))</f>
        <v/>
      </c>
      <c r="F56" s="21">
        <f>IF(A56&amp;""="","",SUMIFS('أجور المدرسين'!$D$6:$D$305,'أجور المدرسين'!$B$6:$B$305,A56&amp;"",'أجور المدرسين'!$C$6:$C$305,"&gt;="&amp;'الإعدادات'!$B$5,'أجور المدرسين'!$C$6:$C$305,"&lt;"&amp;'الإعدادات'!$B$6))</f>
        <v/>
      </c>
      <c r="G56" s="21">
        <f>IF(A56&amp;""="","",ROUND(E56-F56,2))</f>
        <v/>
      </c>
    </row>
    <row r="57">
      <c r="A57" s="5" t="n"/>
      <c r="B57" s="20">
        <f>IF(A57&amp;""="","",COUNTIF('المجموعات'!$D$6:$D$105,A57&amp;""))</f>
        <v/>
      </c>
      <c r="C57" s="20">
        <f>IF(A57&amp;""="","",SUMIFS('المجموعات'!$H$6:$H$105,'المجموعات'!$D$6:$D$105,A57&amp;""))</f>
        <v/>
      </c>
      <c r="D57" s="21">
        <f>IF(A57&amp;""="","",SUMIFS('المجموعات'!$J$6:$J$105,'المجموعات'!$D$6:$D$105,A57&amp;""))</f>
        <v/>
      </c>
      <c r="E57" s="21">
        <f>IF(A57&amp;""="","",SUMIFS('المجموعات'!$L$6:$L$105,'المجموعات'!$D$6:$D$105,A57&amp;""))</f>
        <v/>
      </c>
      <c r="F57" s="21">
        <f>IF(A57&amp;""="","",SUMIFS('أجور المدرسين'!$D$6:$D$305,'أجور المدرسين'!$B$6:$B$305,A57&amp;"",'أجور المدرسين'!$C$6:$C$305,"&gt;="&amp;'الإعدادات'!$B$5,'أجور المدرسين'!$C$6:$C$305,"&lt;"&amp;'الإعدادات'!$B$6))</f>
        <v/>
      </c>
      <c r="G57" s="21">
        <f>IF(A57&amp;""="","",ROUND(E57-F57,2))</f>
        <v/>
      </c>
    </row>
    <row r="58">
      <c r="A58" s="5" t="n"/>
      <c r="B58" s="20">
        <f>IF(A58&amp;""="","",COUNTIF('المجموعات'!$D$6:$D$105,A58&amp;""))</f>
        <v/>
      </c>
      <c r="C58" s="20">
        <f>IF(A58&amp;""="","",SUMIFS('المجموعات'!$H$6:$H$105,'المجموعات'!$D$6:$D$105,A58&amp;""))</f>
        <v/>
      </c>
      <c r="D58" s="21">
        <f>IF(A58&amp;""="","",SUMIFS('المجموعات'!$J$6:$J$105,'المجموعات'!$D$6:$D$105,A58&amp;""))</f>
        <v/>
      </c>
      <c r="E58" s="21">
        <f>IF(A58&amp;""="","",SUMIFS('المجموعات'!$L$6:$L$105,'المجموعات'!$D$6:$D$105,A58&amp;""))</f>
        <v/>
      </c>
      <c r="F58" s="21">
        <f>IF(A58&amp;""="","",SUMIFS('أجور المدرسين'!$D$6:$D$305,'أجور المدرسين'!$B$6:$B$305,A58&amp;"",'أجور المدرسين'!$C$6:$C$305,"&gt;="&amp;'الإعدادات'!$B$5,'أجور المدرسين'!$C$6:$C$305,"&lt;"&amp;'الإعدادات'!$B$6))</f>
        <v/>
      </c>
      <c r="G58" s="21">
        <f>IF(A58&amp;""="","",ROUND(E58-F58,2))</f>
        <v/>
      </c>
    </row>
    <row r="59">
      <c r="A59" s="5" t="n"/>
      <c r="B59" s="20">
        <f>IF(A59&amp;""="","",COUNTIF('المجموعات'!$D$6:$D$105,A59&amp;""))</f>
        <v/>
      </c>
      <c r="C59" s="20">
        <f>IF(A59&amp;""="","",SUMIFS('المجموعات'!$H$6:$H$105,'المجموعات'!$D$6:$D$105,A59&amp;""))</f>
        <v/>
      </c>
      <c r="D59" s="21">
        <f>IF(A59&amp;""="","",SUMIFS('المجموعات'!$J$6:$J$105,'المجموعات'!$D$6:$D$105,A59&amp;""))</f>
        <v/>
      </c>
      <c r="E59" s="21">
        <f>IF(A59&amp;""="","",SUMIFS('المجموعات'!$L$6:$L$105,'المجموعات'!$D$6:$D$105,A59&amp;""))</f>
        <v/>
      </c>
      <c r="F59" s="21">
        <f>IF(A59&amp;""="","",SUMIFS('أجور المدرسين'!$D$6:$D$305,'أجور المدرسين'!$B$6:$B$305,A59&amp;"",'أجور المدرسين'!$C$6:$C$305,"&gt;="&amp;'الإعدادات'!$B$5,'أجور المدرسين'!$C$6:$C$305,"&lt;"&amp;'الإعدادات'!$B$6))</f>
        <v/>
      </c>
      <c r="G59" s="21">
        <f>IF(A59&amp;""="","",ROUND(E59-F59,2))</f>
        <v/>
      </c>
    </row>
    <row r="60">
      <c r="A60" s="5" t="n"/>
      <c r="B60" s="20">
        <f>IF(A60&amp;""="","",COUNTIF('المجموعات'!$D$6:$D$105,A60&amp;""))</f>
        <v/>
      </c>
      <c r="C60" s="20">
        <f>IF(A60&amp;""="","",SUMIFS('المجموعات'!$H$6:$H$105,'المجموعات'!$D$6:$D$105,A60&amp;""))</f>
        <v/>
      </c>
      <c r="D60" s="21">
        <f>IF(A60&amp;""="","",SUMIFS('المجموعات'!$J$6:$J$105,'المجموعات'!$D$6:$D$105,A60&amp;""))</f>
        <v/>
      </c>
      <c r="E60" s="21">
        <f>IF(A60&amp;""="","",SUMIFS('المجموعات'!$L$6:$L$105,'المجموعات'!$D$6:$D$105,A60&amp;""))</f>
        <v/>
      </c>
      <c r="F60" s="21">
        <f>IF(A60&amp;""="","",SUMIFS('أجور المدرسين'!$D$6:$D$305,'أجور المدرسين'!$B$6:$B$305,A60&amp;"",'أجور المدرسين'!$C$6:$C$305,"&gt;="&amp;'الإعدادات'!$B$5,'أجور المدرسين'!$C$6:$C$305,"&lt;"&amp;'الإعدادات'!$B$6))</f>
        <v/>
      </c>
      <c r="G60" s="21">
        <f>IF(A60&amp;""="","",ROUND(E60-F60,2))</f>
        <v/>
      </c>
    </row>
    <row r="61">
      <c r="A61" s="5" t="n"/>
      <c r="B61" s="20">
        <f>IF(A61&amp;""="","",COUNTIF('المجموعات'!$D$6:$D$105,A61&amp;""))</f>
        <v/>
      </c>
      <c r="C61" s="20">
        <f>IF(A61&amp;""="","",SUMIFS('المجموعات'!$H$6:$H$105,'المجموعات'!$D$6:$D$105,A61&amp;""))</f>
        <v/>
      </c>
      <c r="D61" s="21">
        <f>IF(A61&amp;""="","",SUMIFS('المجموعات'!$J$6:$J$105,'المجموعات'!$D$6:$D$105,A61&amp;""))</f>
        <v/>
      </c>
      <c r="E61" s="21">
        <f>IF(A61&amp;""="","",SUMIFS('المجموعات'!$L$6:$L$105,'المجموعات'!$D$6:$D$105,A61&amp;""))</f>
        <v/>
      </c>
      <c r="F61" s="21">
        <f>IF(A61&amp;""="","",SUMIFS('أجور المدرسين'!$D$6:$D$305,'أجور المدرسين'!$B$6:$B$305,A61&amp;"",'أجور المدرسين'!$C$6:$C$305,"&gt;="&amp;'الإعدادات'!$B$5,'أجور المدرسين'!$C$6:$C$305,"&lt;"&amp;'الإعدادات'!$B$6))</f>
        <v/>
      </c>
      <c r="G61" s="21">
        <f>IF(A61&amp;""="","",ROUND(E61-F61,2))</f>
        <v/>
      </c>
    </row>
    <row r="62">
      <c r="A62" s="5" t="n"/>
      <c r="B62" s="20">
        <f>IF(A62&amp;""="","",COUNTIF('المجموعات'!$D$6:$D$105,A62&amp;""))</f>
        <v/>
      </c>
      <c r="C62" s="20">
        <f>IF(A62&amp;""="","",SUMIFS('المجموعات'!$H$6:$H$105,'المجموعات'!$D$6:$D$105,A62&amp;""))</f>
        <v/>
      </c>
      <c r="D62" s="21">
        <f>IF(A62&amp;""="","",SUMIFS('المجموعات'!$J$6:$J$105,'المجموعات'!$D$6:$D$105,A62&amp;""))</f>
        <v/>
      </c>
      <c r="E62" s="21">
        <f>IF(A62&amp;""="","",SUMIFS('المجموعات'!$L$6:$L$105,'المجموعات'!$D$6:$D$105,A62&amp;""))</f>
        <v/>
      </c>
      <c r="F62" s="21">
        <f>IF(A62&amp;""="","",SUMIFS('أجور المدرسين'!$D$6:$D$305,'أجور المدرسين'!$B$6:$B$305,A62&amp;"",'أجور المدرسين'!$C$6:$C$305,"&gt;="&amp;'الإعدادات'!$B$5,'أجور المدرسين'!$C$6:$C$305,"&lt;"&amp;'الإعدادات'!$B$6))</f>
        <v/>
      </c>
      <c r="G62" s="21">
        <f>IF(A62&amp;""="","",ROUND(E62-F62,2))</f>
        <v/>
      </c>
    </row>
    <row r="63">
      <c r="A63" s="5" t="n"/>
      <c r="B63" s="20">
        <f>IF(A63&amp;""="","",COUNTIF('المجموعات'!$D$6:$D$105,A63&amp;""))</f>
        <v/>
      </c>
      <c r="C63" s="20">
        <f>IF(A63&amp;""="","",SUMIFS('المجموعات'!$H$6:$H$105,'المجموعات'!$D$6:$D$105,A63&amp;""))</f>
        <v/>
      </c>
      <c r="D63" s="21">
        <f>IF(A63&amp;""="","",SUMIFS('المجموعات'!$J$6:$J$105,'المجموعات'!$D$6:$D$105,A63&amp;""))</f>
        <v/>
      </c>
      <c r="E63" s="21">
        <f>IF(A63&amp;""="","",SUMIFS('المجموعات'!$L$6:$L$105,'المجموعات'!$D$6:$D$105,A63&amp;""))</f>
        <v/>
      </c>
      <c r="F63" s="21">
        <f>IF(A63&amp;""="","",SUMIFS('أجور المدرسين'!$D$6:$D$305,'أجور المدرسين'!$B$6:$B$305,A63&amp;"",'أجور المدرسين'!$C$6:$C$305,"&gt;="&amp;'الإعدادات'!$B$5,'أجور المدرسين'!$C$6:$C$305,"&lt;"&amp;'الإعدادات'!$B$6))</f>
        <v/>
      </c>
      <c r="G63" s="21">
        <f>IF(A63&amp;""="","",ROUND(E63-F63,2))</f>
        <v/>
      </c>
    </row>
    <row r="64">
      <c r="A64" s="5" t="n"/>
      <c r="B64" s="20">
        <f>IF(A64&amp;""="","",COUNTIF('المجموعات'!$D$6:$D$105,A64&amp;""))</f>
        <v/>
      </c>
      <c r="C64" s="20">
        <f>IF(A64&amp;""="","",SUMIFS('المجموعات'!$H$6:$H$105,'المجموعات'!$D$6:$D$105,A64&amp;""))</f>
        <v/>
      </c>
      <c r="D64" s="21">
        <f>IF(A64&amp;""="","",SUMIFS('المجموعات'!$J$6:$J$105,'المجموعات'!$D$6:$D$105,A64&amp;""))</f>
        <v/>
      </c>
      <c r="E64" s="21">
        <f>IF(A64&amp;""="","",SUMIFS('المجموعات'!$L$6:$L$105,'المجموعات'!$D$6:$D$105,A64&amp;""))</f>
        <v/>
      </c>
      <c r="F64" s="21">
        <f>IF(A64&amp;""="","",SUMIFS('أجور المدرسين'!$D$6:$D$305,'أجور المدرسين'!$B$6:$B$305,A64&amp;"",'أجور المدرسين'!$C$6:$C$305,"&gt;="&amp;'الإعدادات'!$B$5,'أجور المدرسين'!$C$6:$C$305,"&lt;"&amp;'الإعدادات'!$B$6))</f>
        <v/>
      </c>
      <c r="G64" s="21">
        <f>IF(A64&amp;""="","",ROUND(E64-F64,2))</f>
        <v/>
      </c>
    </row>
    <row r="65">
      <c r="A65" s="5" t="n"/>
      <c r="B65" s="20">
        <f>IF(A65&amp;""="","",COUNTIF('المجموعات'!$D$6:$D$105,A65&amp;""))</f>
        <v/>
      </c>
      <c r="C65" s="20">
        <f>IF(A65&amp;""="","",SUMIFS('المجموعات'!$H$6:$H$105,'المجموعات'!$D$6:$D$105,A65&amp;""))</f>
        <v/>
      </c>
      <c r="D65" s="21">
        <f>IF(A65&amp;""="","",SUMIFS('المجموعات'!$J$6:$J$105,'المجموعات'!$D$6:$D$105,A65&amp;""))</f>
        <v/>
      </c>
      <c r="E65" s="21">
        <f>IF(A65&amp;""="","",SUMIFS('المجموعات'!$L$6:$L$105,'المجموعات'!$D$6:$D$105,A65&amp;""))</f>
        <v/>
      </c>
      <c r="F65" s="21">
        <f>IF(A65&amp;""="","",SUMIFS('أجور المدرسين'!$D$6:$D$305,'أجور المدرسين'!$B$6:$B$305,A65&amp;"",'أجور المدرسين'!$C$6:$C$305,"&gt;="&amp;'الإعدادات'!$B$5,'أجور المدرسين'!$C$6:$C$305,"&lt;"&amp;'الإعدادات'!$B$6))</f>
        <v/>
      </c>
      <c r="G65" s="21">
        <f>IF(A65&amp;""="","",ROUND(E65-F65,2))</f>
        <v/>
      </c>
    </row>
    <row r="66">
      <c r="A66" s="5" t="n"/>
      <c r="B66" s="20">
        <f>IF(A66&amp;""="","",COUNTIF('المجموعات'!$D$6:$D$105,A66&amp;""))</f>
        <v/>
      </c>
      <c r="C66" s="20">
        <f>IF(A66&amp;""="","",SUMIFS('المجموعات'!$H$6:$H$105,'المجموعات'!$D$6:$D$105,A66&amp;""))</f>
        <v/>
      </c>
      <c r="D66" s="21">
        <f>IF(A66&amp;""="","",SUMIFS('المجموعات'!$J$6:$J$105,'المجموعات'!$D$6:$D$105,A66&amp;""))</f>
        <v/>
      </c>
      <c r="E66" s="21">
        <f>IF(A66&amp;""="","",SUMIFS('المجموعات'!$L$6:$L$105,'المجموعات'!$D$6:$D$105,A66&amp;""))</f>
        <v/>
      </c>
      <c r="F66" s="21">
        <f>IF(A66&amp;""="","",SUMIFS('أجور المدرسين'!$D$6:$D$305,'أجور المدرسين'!$B$6:$B$305,A66&amp;"",'أجور المدرسين'!$C$6:$C$305,"&gt;="&amp;'الإعدادات'!$B$5,'أجور المدرسين'!$C$6:$C$305,"&lt;"&amp;'الإعدادات'!$B$6))</f>
        <v/>
      </c>
      <c r="G66" s="21">
        <f>IF(A66&amp;""="","",ROUND(E66-F66,2))</f>
        <v/>
      </c>
    </row>
    <row r="67">
      <c r="A67" s="5" t="n"/>
      <c r="B67" s="20">
        <f>IF(A67&amp;""="","",COUNTIF('المجموعات'!$D$6:$D$105,A67&amp;""))</f>
        <v/>
      </c>
      <c r="C67" s="20">
        <f>IF(A67&amp;""="","",SUMIFS('المجموعات'!$H$6:$H$105,'المجموعات'!$D$6:$D$105,A67&amp;""))</f>
        <v/>
      </c>
      <c r="D67" s="21">
        <f>IF(A67&amp;""="","",SUMIFS('المجموعات'!$J$6:$J$105,'المجموعات'!$D$6:$D$105,A67&amp;""))</f>
        <v/>
      </c>
      <c r="E67" s="21">
        <f>IF(A67&amp;""="","",SUMIFS('المجموعات'!$L$6:$L$105,'المجموعات'!$D$6:$D$105,A67&amp;""))</f>
        <v/>
      </c>
      <c r="F67" s="21">
        <f>IF(A67&amp;""="","",SUMIFS('أجور المدرسين'!$D$6:$D$305,'أجور المدرسين'!$B$6:$B$305,A67&amp;"",'أجور المدرسين'!$C$6:$C$305,"&gt;="&amp;'الإعدادات'!$B$5,'أجور المدرسين'!$C$6:$C$305,"&lt;"&amp;'الإعدادات'!$B$6))</f>
        <v/>
      </c>
      <c r="G67" s="21">
        <f>IF(A67&amp;""="","",ROUND(E67-F67,2))</f>
        <v/>
      </c>
    </row>
    <row r="68">
      <c r="A68" s="5" t="n"/>
      <c r="B68" s="20">
        <f>IF(A68&amp;""="","",COUNTIF('المجموعات'!$D$6:$D$105,A68&amp;""))</f>
        <v/>
      </c>
      <c r="C68" s="20">
        <f>IF(A68&amp;""="","",SUMIFS('المجموعات'!$H$6:$H$105,'المجموعات'!$D$6:$D$105,A68&amp;""))</f>
        <v/>
      </c>
      <c r="D68" s="21">
        <f>IF(A68&amp;""="","",SUMIFS('المجموعات'!$J$6:$J$105,'المجموعات'!$D$6:$D$105,A68&amp;""))</f>
        <v/>
      </c>
      <c r="E68" s="21">
        <f>IF(A68&amp;""="","",SUMIFS('المجموعات'!$L$6:$L$105,'المجموعات'!$D$6:$D$105,A68&amp;""))</f>
        <v/>
      </c>
      <c r="F68" s="21">
        <f>IF(A68&amp;""="","",SUMIFS('أجور المدرسين'!$D$6:$D$305,'أجور المدرسين'!$B$6:$B$305,A68&amp;"",'أجور المدرسين'!$C$6:$C$305,"&gt;="&amp;'الإعدادات'!$B$5,'أجور المدرسين'!$C$6:$C$305,"&lt;"&amp;'الإعدادات'!$B$6))</f>
        <v/>
      </c>
      <c r="G68" s="21">
        <f>IF(A68&amp;""="","",ROUND(E68-F68,2))</f>
        <v/>
      </c>
    </row>
    <row r="69">
      <c r="A69" s="5" t="n"/>
      <c r="B69" s="20">
        <f>IF(A69&amp;""="","",COUNTIF('المجموعات'!$D$6:$D$105,A69&amp;""))</f>
        <v/>
      </c>
      <c r="C69" s="20">
        <f>IF(A69&amp;""="","",SUMIFS('المجموعات'!$H$6:$H$105,'المجموعات'!$D$6:$D$105,A69&amp;""))</f>
        <v/>
      </c>
      <c r="D69" s="21">
        <f>IF(A69&amp;""="","",SUMIFS('المجموعات'!$J$6:$J$105,'المجموعات'!$D$6:$D$105,A69&amp;""))</f>
        <v/>
      </c>
      <c r="E69" s="21">
        <f>IF(A69&amp;""="","",SUMIFS('المجموعات'!$L$6:$L$105,'المجموعات'!$D$6:$D$105,A69&amp;""))</f>
        <v/>
      </c>
      <c r="F69" s="21">
        <f>IF(A69&amp;""="","",SUMIFS('أجور المدرسين'!$D$6:$D$305,'أجور المدرسين'!$B$6:$B$305,A69&amp;"",'أجور المدرسين'!$C$6:$C$305,"&gt;="&amp;'الإعدادات'!$B$5,'أجور المدرسين'!$C$6:$C$305,"&lt;"&amp;'الإعدادات'!$B$6))</f>
        <v/>
      </c>
      <c r="G69" s="21">
        <f>IF(A69&amp;""="","",ROUND(E69-F69,2))</f>
        <v/>
      </c>
    </row>
    <row r="70">
      <c r="A70" s="5" t="n"/>
      <c r="B70" s="20">
        <f>IF(A70&amp;""="","",COUNTIF('المجموعات'!$D$6:$D$105,A70&amp;""))</f>
        <v/>
      </c>
      <c r="C70" s="20">
        <f>IF(A70&amp;""="","",SUMIFS('المجموعات'!$H$6:$H$105,'المجموعات'!$D$6:$D$105,A70&amp;""))</f>
        <v/>
      </c>
      <c r="D70" s="21">
        <f>IF(A70&amp;""="","",SUMIFS('المجموعات'!$J$6:$J$105,'المجموعات'!$D$6:$D$105,A70&amp;""))</f>
        <v/>
      </c>
      <c r="E70" s="21">
        <f>IF(A70&amp;""="","",SUMIFS('المجموعات'!$L$6:$L$105,'المجموعات'!$D$6:$D$105,A70&amp;""))</f>
        <v/>
      </c>
      <c r="F70" s="21">
        <f>IF(A70&amp;""="","",SUMIFS('أجور المدرسين'!$D$6:$D$305,'أجور المدرسين'!$B$6:$B$305,A70&amp;"",'أجور المدرسين'!$C$6:$C$305,"&gt;="&amp;'الإعدادات'!$B$5,'أجور المدرسين'!$C$6:$C$305,"&lt;"&amp;'الإعدادات'!$B$6))</f>
        <v/>
      </c>
      <c r="G70" s="21">
        <f>IF(A70&amp;""="","",ROUND(E70-F70,2))</f>
        <v/>
      </c>
    </row>
    <row r="71">
      <c r="A71" s="5" t="n"/>
      <c r="B71" s="20">
        <f>IF(A71&amp;""="","",COUNTIF('المجموعات'!$D$6:$D$105,A71&amp;""))</f>
        <v/>
      </c>
      <c r="C71" s="20">
        <f>IF(A71&amp;""="","",SUMIFS('المجموعات'!$H$6:$H$105,'المجموعات'!$D$6:$D$105,A71&amp;""))</f>
        <v/>
      </c>
      <c r="D71" s="21">
        <f>IF(A71&amp;""="","",SUMIFS('المجموعات'!$J$6:$J$105,'المجموعات'!$D$6:$D$105,A71&amp;""))</f>
        <v/>
      </c>
      <c r="E71" s="21">
        <f>IF(A71&amp;""="","",SUMIFS('المجموعات'!$L$6:$L$105,'المجموعات'!$D$6:$D$105,A71&amp;""))</f>
        <v/>
      </c>
      <c r="F71" s="21">
        <f>IF(A71&amp;""="","",SUMIFS('أجور المدرسين'!$D$6:$D$305,'أجور المدرسين'!$B$6:$B$305,A71&amp;"",'أجور المدرسين'!$C$6:$C$305,"&gt;="&amp;'الإعدادات'!$B$5,'أجور المدرسين'!$C$6:$C$305,"&lt;"&amp;'الإعدادات'!$B$6))</f>
        <v/>
      </c>
      <c r="G71" s="21">
        <f>IF(A71&amp;""="","",ROUND(E71-F71,2))</f>
        <v/>
      </c>
    </row>
    <row r="72">
      <c r="A72" s="5" t="n"/>
      <c r="B72" s="20">
        <f>IF(A72&amp;""="","",COUNTIF('المجموعات'!$D$6:$D$105,A72&amp;""))</f>
        <v/>
      </c>
      <c r="C72" s="20">
        <f>IF(A72&amp;""="","",SUMIFS('المجموعات'!$H$6:$H$105,'المجموعات'!$D$6:$D$105,A72&amp;""))</f>
        <v/>
      </c>
      <c r="D72" s="21">
        <f>IF(A72&amp;""="","",SUMIFS('المجموعات'!$J$6:$J$105,'المجموعات'!$D$6:$D$105,A72&amp;""))</f>
        <v/>
      </c>
      <c r="E72" s="21">
        <f>IF(A72&amp;""="","",SUMIFS('المجموعات'!$L$6:$L$105,'المجموعات'!$D$6:$D$105,A72&amp;""))</f>
        <v/>
      </c>
      <c r="F72" s="21">
        <f>IF(A72&amp;""="","",SUMIFS('أجور المدرسين'!$D$6:$D$305,'أجور المدرسين'!$B$6:$B$305,A72&amp;"",'أجور المدرسين'!$C$6:$C$305,"&gt;="&amp;'الإعدادات'!$B$5,'أجور المدرسين'!$C$6:$C$305,"&lt;"&amp;'الإعدادات'!$B$6))</f>
        <v/>
      </c>
      <c r="G72" s="21">
        <f>IF(A72&amp;""="","",ROUND(E72-F72,2))</f>
        <v/>
      </c>
    </row>
    <row r="73">
      <c r="A73" s="5" t="n"/>
      <c r="B73" s="20">
        <f>IF(A73&amp;""="","",COUNTIF('المجموعات'!$D$6:$D$105,A73&amp;""))</f>
        <v/>
      </c>
      <c r="C73" s="20">
        <f>IF(A73&amp;""="","",SUMIFS('المجموعات'!$H$6:$H$105,'المجموعات'!$D$6:$D$105,A73&amp;""))</f>
        <v/>
      </c>
      <c r="D73" s="21">
        <f>IF(A73&amp;""="","",SUMIFS('المجموعات'!$J$6:$J$105,'المجموعات'!$D$6:$D$105,A73&amp;""))</f>
        <v/>
      </c>
      <c r="E73" s="21">
        <f>IF(A73&amp;""="","",SUMIFS('المجموعات'!$L$6:$L$105,'المجموعات'!$D$6:$D$105,A73&amp;""))</f>
        <v/>
      </c>
      <c r="F73" s="21">
        <f>IF(A73&amp;""="","",SUMIFS('أجور المدرسين'!$D$6:$D$305,'أجور المدرسين'!$B$6:$B$305,A73&amp;"",'أجور المدرسين'!$C$6:$C$305,"&gt;="&amp;'الإعدادات'!$B$5,'أجور المدرسين'!$C$6:$C$305,"&lt;"&amp;'الإعدادات'!$B$6))</f>
        <v/>
      </c>
      <c r="G73" s="21">
        <f>IF(A73&amp;""="","",ROUND(E73-F73,2))</f>
        <v/>
      </c>
    </row>
    <row r="74">
      <c r="A74" s="5" t="n"/>
      <c r="B74" s="20">
        <f>IF(A74&amp;""="","",COUNTIF('المجموعات'!$D$6:$D$105,A74&amp;""))</f>
        <v/>
      </c>
      <c r="C74" s="20">
        <f>IF(A74&amp;""="","",SUMIFS('المجموعات'!$H$6:$H$105,'المجموعات'!$D$6:$D$105,A74&amp;""))</f>
        <v/>
      </c>
      <c r="D74" s="21">
        <f>IF(A74&amp;""="","",SUMIFS('المجموعات'!$J$6:$J$105,'المجموعات'!$D$6:$D$105,A74&amp;""))</f>
        <v/>
      </c>
      <c r="E74" s="21">
        <f>IF(A74&amp;""="","",SUMIFS('المجموعات'!$L$6:$L$105,'المجموعات'!$D$6:$D$105,A74&amp;""))</f>
        <v/>
      </c>
      <c r="F74" s="21">
        <f>IF(A74&amp;""="","",SUMIFS('أجور المدرسين'!$D$6:$D$305,'أجور المدرسين'!$B$6:$B$305,A74&amp;"",'أجور المدرسين'!$C$6:$C$305,"&gt;="&amp;'الإعدادات'!$B$5,'أجور المدرسين'!$C$6:$C$305,"&lt;"&amp;'الإعدادات'!$B$6))</f>
        <v/>
      </c>
      <c r="G74" s="21">
        <f>IF(A74&amp;""="","",ROUND(E74-F74,2))</f>
        <v/>
      </c>
    </row>
    <row r="75">
      <c r="A75" s="5" t="n"/>
      <c r="B75" s="20">
        <f>IF(A75&amp;""="","",COUNTIF('المجموعات'!$D$6:$D$105,A75&amp;""))</f>
        <v/>
      </c>
      <c r="C75" s="20">
        <f>IF(A75&amp;""="","",SUMIFS('المجموعات'!$H$6:$H$105,'المجموعات'!$D$6:$D$105,A75&amp;""))</f>
        <v/>
      </c>
      <c r="D75" s="21">
        <f>IF(A75&amp;""="","",SUMIFS('المجموعات'!$J$6:$J$105,'المجموعات'!$D$6:$D$105,A75&amp;""))</f>
        <v/>
      </c>
      <c r="E75" s="21">
        <f>IF(A75&amp;""="","",SUMIFS('المجموعات'!$L$6:$L$105,'المجموعات'!$D$6:$D$105,A75&amp;""))</f>
        <v/>
      </c>
      <c r="F75" s="21">
        <f>IF(A75&amp;""="","",SUMIFS('أجور المدرسين'!$D$6:$D$305,'أجور المدرسين'!$B$6:$B$305,A75&amp;"",'أجور المدرسين'!$C$6:$C$305,"&gt;="&amp;'الإعدادات'!$B$5,'أجور المدرسين'!$C$6:$C$305,"&lt;"&amp;'الإعدادات'!$B$6))</f>
        <v/>
      </c>
      <c r="G75" s="21">
        <f>IF(A75&amp;""="","",ROUND(E75-F75,2))</f>
        <v/>
      </c>
    </row>
    <row r="76">
      <c r="A76" s="5" t="n"/>
      <c r="B76" s="20">
        <f>IF(A76&amp;""="","",COUNTIF('المجموعات'!$D$6:$D$105,A76&amp;""))</f>
        <v/>
      </c>
      <c r="C76" s="20">
        <f>IF(A76&amp;""="","",SUMIFS('المجموعات'!$H$6:$H$105,'المجموعات'!$D$6:$D$105,A76&amp;""))</f>
        <v/>
      </c>
      <c r="D76" s="21">
        <f>IF(A76&amp;""="","",SUMIFS('المجموعات'!$J$6:$J$105,'المجموعات'!$D$6:$D$105,A76&amp;""))</f>
        <v/>
      </c>
      <c r="E76" s="21">
        <f>IF(A76&amp;""="","",SUMIFS('المجموعات'!$L$6:$L$105,'المجموعات'!$D$6:$D$105,A76&amp;""))</f>
        <v/>
      </c>
      <c r="F76" s="21">
        <f>IF(A76&amp;""="","",SUMIFS('أجور المدرسين'!$D$6:$D$305,'أجور المدرسين'!$B$6:$B$305,A76&amp;"",'أجور المدرسين'!$C$6:$C$305,"&gt;="&amp;'الإعدادات'!$B$5,'أجور المدرسين'!$C$6:$C$305,"&lt;"&amp;'الإعدادات'!$B$6))</f>
        <v/>
      </c>
      <c r="G76" s="21">
        <f>IF(A76&amp;""="","",ROUND(E76-F76,2))</f>
        <v/>
      </c>
    </row>
    <row r="77">
      <c r="A77" s="5" t="n"/>
      <c r="B77" s="20">
        <f>IF(A77&amp;""="","",COUNTIF('المجموعات'!$D$6:$D$105,A77&amp;""))</f>
        <v/>
      </c>
      <c r="C77" s="20">
        <f>IF(A77&amp;""="","",SUMIFS('المجموعات'!$H$6:$H$105,'المجموعات'!$D$6:$D$105,A77&amp;""))</f>
        <v/>
      </c>
      <c r="D77" s="21">
        <f>IF(A77&amp;""="","",SUMIFS('المجموعات'!$J$6:$J$105,'المجموعات'!$D$6:$D$105,A77&amp;""))</f>
        <v/>
      </c>
      <c r="E77" s="21">
        <f>IF(A77&amp;""="","",SUMIFS('المجموعات'!$L$6:$L$105,'المجموعات'!$D$6:$D$105,A77&amp;""))</f>
        <v/>
      </c>
      <c r="F77" s="21">
        <f>IF(A77&amp;""="","",SUMIFS('أجور المدرسين'!$D$6:$D$305,'أجور المدرسين'!$B$6:$B$305,A77&amp;"",'أجور المدرسين'!$C$6:$C$305,"&gt;="&amp;'الإعدادات'!$B$5,'أجور المدرسين'!$C$6:$C$305,"&lt;"&amp;'الإعدادات'!$B$6))</f>
        <v/>
      </c>
      <c r="G77" s="21">
        <f>IF(A77&amp;""="","",ROUND(E77-F77,2))</f>
        <v/>
      </c>
    </row>
    <row r="78">
      <c r="A78" s="5" t="n"/>
      <c r="B78" s="20">
        <f>IF(A78&amp;""="","",COUNTIF('المجموعات'!$D$6:$D$105,A78&amp;""))</f>
        <v/>
      </c>
      <c r="C78" s="20">
        <f>IF(A78&amp;""="","",SUMIFS('المجموعات'!$H$6:$H$105,'المجموعات'!$D$6:$D$105,A78&amp;""))</f>
        <v/>
      </c>
      <c r="D78" s="21">
        <f>IF(A78&amp;""="","",SUMIFS('المجموعات'!$J$6:$J$105,'المجموعات'!$D$6:$D$105,A78&amp;""))</f>
        <v/>
      </c>
      <c r="E78" s="21">
        <f>IF(A78&amp;""="","",SUMIFS('المجموعات'!$L$6:$L$105,'المجموعات'!$D$6:$D$105,A78&amp;""))</f>
        <v/>
      </c>
      <c r="F78" s="21">
        <f>IF(A78&amp;""="","",SUMIFS('أجور المدرسين'!$D$6:$D$305,'أجور المدرسين'!$B$6:$B$305,A78&amp;"",'أجور المدرسين'!$C$6:$C$305,"&gt;="&amp;'الإعدادات'!$B$5,'أجور المدرسين'!$C$6:$C$305,"&lt;"&amp;'الإعدادات'!$B$6))</f>
        <v/>
      </c>
      <c r="G78" s="21">
        <f>IF(A78&amp;""="","",ROUND(E78-F78,2))</f>
        <v/>
      </c>
    </row>
    <row r="79">
      <c r="A79" s="5" t="n"/>
      <c r="B79" s="20">
        <f>IF(A79&amp;""="","",COUNTIF('المجموعات'!$D$6:$D$105,A79&amp;""))</f>
        <v/>
      </c>
      <c r="C79" s="20">
        <f>IF(A79&amp;""="","",SUMIFS('المجموعات'!$H$6:$H$105,'المجموعات'!$D$6:$D$105,A79&amp;""))</f>
        <v/>
      </c>
      <c r="D79" s="21">
        <f>IF(A79&amp;""="","",SUMIFS('المجموعات'!$J$6:$J$105,'المجموعات'!$D$6:$D$105,A79&amp;""))</f>
        <v/>
      </c>
      <c r="E79" s="21">
        <f>IF(A79&amp;""="","",SUMIFS('المجموعات'!$L$6:$L$105,'المجموعات'!$D$6:$D$105,A79&amp;""))</f>
        <v/>
      </c>
      <c r="F79" s="21">
        <f>IF(A79&amp;""="","",SUMIFS('أجور المدرسين'!$D$6:$D$305,'أجور المدرسين'!$B$6:$B$305,A79&amp;"",'أجور المدرسين'!$C$6:$C$305,"&gt;="&amp;'الإعدادات'!$B$5,'أجور المدرسين'!$C$6:$C$305,"&lt;"&amp;'الإعدادات'!$B$6))</f>
        <v/>
      </c>
      <c r="G79" s="21">
        <f>IF(A79&amp;""="","",ROUND(E79-F79,2))</f>
        <v/>
      </c>
    </row>
    <row r="80">
      <c r="A80" s="5" t="n"/>
      <c r="B80" s="20">
        <f>IF(A80&amp;""="","",COUNTIF('المجموعات'!$D$6:$D$105,A80&amp;""))</f>
        <v/>
      </c>
      <c r="C80" s="20">
        <f>IF(A80&amp;""="","",SUMIFS('المجموعات'!$H$6:$H$105,'المجموعات'!$D$6:$D$105,A80&amp;""))</f>
        <v/>
      </c>
      <c r="D80" s="21">
        <f>IF(A80&amp;""="","",SUMIFS('المجموعات'!$J$6:$J$105,'المجموعات'!$D$6:$D$105,A80&amp;""))</f>
        <v/>
      </c>
      <c r="E80" s="21">
        <f>IF(A80&amp;""="","",SUMIFS('المجموعات'!$L$6:$L$105,'المجموعات'!$D$6:$D$105,A80&amp;""))</f>
        <v/>
      </c>
      <c r="F80" s="21">
        <f>IF(A80&amp;""="","",SUMIFS('أجور المدرسين'!$D$6:$D$305,'أجور المدرسين'!$B$6:$B$305,A80&amp;"",'أجور المدرسين'!$C$6:$C$305,"&gt;="&amp;'الإعدادات'!$B$5,'أجور المدرسين'!$C$6:$C$305,"&lt;"&amp;'الإعدادات'!$B$6))</f>
        <v/>
      </c>
      <c r="G80" s="21">
        <f>IF(A80&amp;""="","",ROUND(E80-F80,2))</f>
        <v/>
      </c>
    </row>
    <row r="81">
      <c r="A81" s="5" t="n"/>
      <c r="B81" s="20">
        <f>IF(A81&amp;""="","",COUNTIF('المجموعات'!$D$6:$D$105,A81&amp;""))</f>
        <v/>
      </c>
      <c r="C81" s="20">
        <f>IF(A81&amp;""="","",SUMIFS('المجموعات'!$H$6:$H$105,'المجموعات'!$D$6:$D$105,A81&amp;""))</f>
        <v/>
      </c>
      <c r="D81" s="21">
        <f>IF(A81&amp;""="","",SUMIFS('المجموعات'!$J$6:$J$105,'المجموعات'!$D$6:$D$105,A81&amp;""))</f>
        <v/>
      </c>
      <c r="E81" s="21">
        <f>IF(A81&amp;""="","",SUMIFS('المجموعات'!$L$6:$L$105,'المجموعات'!$D$6:$D$105,A81&amp;""))</f>
        <v/>
      </c>
      <c r="F81" s="21">
        <f>IF(A81&amp;""="","",SUMIFS('أجور المدرسين'!$D$6:$D$305,'أجور المدرسين'!$B$6:$B$305,A81&amp;"",'أجور المدرسين'!$C$6:$C$305,"&gt;="&amp;'الإعدادات'!$B$5,'أجور المدرسين'!$C$6:$C$305,"&lt;"&amp;'الإعدادات'!$B$6))</f>
        <v/>
      </c>
      <c r="G81" s="21">
        <f>IF(A81&amp;""="","",ROUND(E81-F81,2))</f>
        <v/>
      </c>
    </row>
    <row r="82">
      <c r="A82" s="5" t="n"/>
      <c r="B82" s="20">
        <f>IF(A82&amp;""="","",COUNTIF('المجموعات'!$D$6:$D$105,A82&amp;""))</f>
        <v/>
      </c>
      <c r="C82" s="20">
        <f>IF(A82&amp;""="","",SUMIFS('المجموعات'!$H$6:$H$105,'المجموعات'!$D$6:$D$105,A82&amp;""))</f>
        <v/>
      </c>
      <c r="D82" s="21">
        <f>IF(A82&amp;""="","",SUMIFS('المجموعات'!$J$6:$J$105,'المجموعات'!$D$6:$D$105,A82&amp;""))</f>
        <v/>
      </c>
      <c r="E82" s="21">
        <f>IF(A82&amp;""="","",SUMIFS('المجموعات'!$L$6:$L$105,'المجموعات'!$D$6:$D$105,A82&amp;""))</f>
        <v/>
      </c>
      <c r="F82" s="21">
        <f>IF(A82&amp;""="","",SUMIFS('أجور المدرسين'!$D$6:$D$305,'أجور المدرسين'!$B$6:$B$305,A82&amp;"",'أجور المدرسين'!$C$6:$C$305,"&gt;="&amp;'الإعدادات'!$B$5,'أجور المدرسين'!$C$6:$C$305,"&lt;"&amp;'الإعدادات'!$B$6))</f>
        <v/>
      </c>
      <c r="G82" s="21">
        <f>IF(A82&amp;""="","",ROUND(E82-F82,2))</f>
        <v/>
      </c>
    </row>
    <row r="83">
      <c r="A83" s="5" t="n"/>
      <c r="B83" s="20">
        <f>IF(A83&amp;""="","",COUNTIF('المجموعات'!$D$6:$D$105,A83&amp;""))</f>
        <v/>
      </c>
      <c r="C83" s="20">
        <f>IF(A83&amp;""="","",SUMIFS('المجموعات'!$H$6:$H$105,'المجموعات'!$D$6:$D$105,A83&amp;""))</f>
        <v/>
      </c>
      <c r="D83" s="21">
        <f>IF(A83&amp;""="","",SUMIFS('المجموعات'!$J$6:$J$105,'المجموعات'!$D$6:$D$105,A83&amp;""))</f>
        <v/>
      </c>
      <c r="E83" s="21">
        <f>IF(A83&amp;""="","",SUMIFS('المجموعات'!$L$6:$L$105,'المجموعات'!$D$6:$D$105,A83&amp;""))</f>
        <v/>
      </c>
      <c r="F83" s="21">
        <f>IF(A83&amp;""="","",SUMIFS('أجور المدرسين'!$D$6:$D$305,'أجور المدرسين'!$B$6:$B$305,A83&amp;"",'أجور المدرسين'!$C$6:$C$305,"&gt;="&amp;'الإعدادات'!$B$5,'أجور المدرسين'!$C$6:$C$305,"&lt;"&amp;'الإعدادات'!$B$6))</f>
        <v/>
      </c>
      <c r="G83" s="21">
        <f>IF(A83&amp;""="","",ROUND(E83-F83,2))</f>
        <v/>
      </c>
    </row>
    <row r="84">
      <c r="A84" s="5" t="n"/>
      <c r="B84" s="20">
        <f>IF(A84&amp;""="","",COUNTIF('المجموعات'!$D$6:$D$105,A84&amp;""))</f>
        <v/>
      </c>
      <c r="C84" s="20">
        <f>IF(A84&amp;""="","",SUMIFS('المجموعات'!$H$6:$H$105,'المجموعات'!$D$6:$D$105,A84&amp;""))</f>
        <v/>
      </c>
      <c r="D84" s="21">
        <f>IF(A84&amp;""="","",SUMIFS('المجموعات'!$J$6:$J$105,'المجموعات'!$D$6:$D$105,A84&amp;""))</f>
        <v/>
      </c>
      <c r="E84" s="21">
        <f>IF(A84&amp;""="","",SUMIFS('المجموعات'!$L$6:$L$105,'المجموعات'!$D$6:$D$105,A84&amp;""))</f>
        <v/>
      </c>
      <c r="F84" s="21">
        <f>IF(A84&amp;""="","",SUMIFS('أجور المدرسين'!$D$6:$D$305,'أجور المدرسين'!$B$6:$B$305,A84&amp;"",'أجور المدرسين'!$C$6:$C$305,"&gt;="&amp;'الإعدادات'!$B$5,'أجور المدرسين'!$C$6:$C$305,"&lt;"&amp;'الإعدادات'!$B$6))</f>
        <v/>
      </c>
      <c r="G84" s="21">
        <f>IF(A84&amp;""="","",ROUND(E84-F84,2))</f>
        <v/>
      </c>
    </row>
    <row r="85">
      <c r="A85" s="5" t="n"/>
      <c r="B85" s="20">
        <f>IF(A85&amp;""="","",COUNTIF('المجموعات'!$D$6:$D$105,A85&amp;""))</f>
        <v/>
      </c>
      <c r="C85" s="20">
        <f>IF(A85&amp;""="","",SUMIFS('المجموعات'!$H$6:$H$105,'المجموعات'!$D$6:$D$105,A85&amp;""))</f>
        <v/>
      </c>
      <c r="D85" s="21">
        <f>IF(A85&amp;""="","",SUMIFS('المجموعات'!$J$6:$J$105,'المجموعات'!$D$6:$D$105,A85&amp;""))</f>
        <v/>
      </c>
      <c r="E85" s="21">
        <f>IF(A85&amp;""="","",SUMIFS('المجموعات'!$L$6:$L$105,'المجموعات'!$D$6:$D$105,A85&amp;""))</f>
        <v/>
      </c>
      <c r="F85" s="21">
        <f>IF(A85&amp;""="","",SUMIFS('أجور المدرسين'!$D$6:$D$305,'أجور المدرسين'!$B$6:$B$305,A85&amp;"",'أجور المدرسين'!$C$6:$C$305,"&gt;="&amp;'الإعدادات'!$B$5,'أجور المدرسين'!$C$6:$C$305,"&lt;"&amp;'الإعدادات'!$B$6))</f>
        <v/>
      </c>
      <c r="G85" s="21">
        <f>IF(A85&amp;""="","",ROUND(E85-F85,2))</f>
        <v/>
      </c>
    </row>
    <row r="86">
      <c r="A86" s="5" t="n"/>
      <c r="B86" s="20">
        <f>IF(A86&amp;""="","",COUNTIF('المجموعات'!$D$6:$D$105,A86&amp;""))</f>
        <v/>
      </c>
      <c r="C86" s="20">
        <f>IF(A86&amp;""="","",SUMIFS('المجموعات'!$H$6:$H$105,'المجموعات'!$D$6:$D$105,A86&amp;""))</f>
        <v/>
      </c>
      <c r="D86" s="21">
        <f>IF(A86&amp;""="","",SUMIFS('المجموعات'!$J$6:$J$105,'المجموعات'!$D$6:$D$105,A86&amp;""))</f>
        <v/>
      </c>
      <c r="E86" s="21">
        <f>IF(A86&amp;""="","",SUMIFS('المجموعات'!$L$6:$L$105,'المجموعات'!$D$6:$D$105,A86&amp;""))</f>
        <v/>
      </c>
      <c r="F86" s="21">
        <f>IF(A86&amp;""="","",SUMIFS('أجور المدرسين'!$D$6:$D$305,'أجور المدرسين'!$B$6:$B$305,A86&amp;"",'أجور المدرسين'!$C$6:$C$305,"&gt;="&amp;'الإعدادات'!$B$5,'أجور المدرسين'!$C$6:$C$305,"&lt;"&amp;'الإعدادات'!$B$6))</f>
        <v/>
      </c>
      <c r="G86" s="21">
        <f>IF(A86&amp;""="","",ROUND(E86-F86,2))</f>
        <v/>
      </c>
    </row>
    <row r="87">
      <c r="A87" s="5" t="n"/>
      <c r="B87" s="20">
        <f>IF(A87&amp;""="","",COUNTIF('المجموعات'!$D$6:$D$105,A87&amp;""))</f>
        <v/>
      </c>
      <c r="C87" s="20">
        <f>IF(A87&amp;""="","",SUMIFS('المجموعات'!$H$6:$H$105,'المجموعات'!$D$6:$D$105,A87&amp;""))</f>
        <v/>
      </c>
      <c r="D87" s="21">
        <f>IF(A87&amp;""="","",SUMIFS('المجموعات'!$J$6:$J$105,'المجموعات'!$D$6:$D$105,A87&amp;""))</f>
        <v/>
      </c>
      <c r="E87" s="21">
        <f>IF(A87&amp;""="","",SUMIFS('المجموعات'!$L$6:$L$105,'المجموعات'!$D$6:$D$105,A87&amp;""))</f>
        <v/>
      </c>
      <c r="F87" s="21">
        <f>IF(A87&amp;""="","",SUMIFS('أجور المدرسين'!$D$6:$D$305,'أجور المدرسين'!$B$6:$B$305,A87&amp;"",'أجور المدرسين'!$C$6:$C$305,"&gt;="&amp;'الإعدادات'!$B$5,'أجور المدرسين'!$C$6:$C$305,"&lt;"&amp;'الإعدادات'!$B$6))</f>
        <v/>
      </c>
      <c r="G87" s="21">
        <f>IF(A87&amp;""="","",ROUND(E87-F87,2))</f>
        <v/>
      </c>
    </row>
    <row r="88">
      <c r="A88" s="5" t="n"/>
      <c r="B88" s="20">
        <f>IF(A88&amp;""="","",COUNTIF('المجموعات'!$D$6:$D$105,A88&amp;""))</f>
        <v/>
      </c>
      <c r="C88" s="20">
        <f>IF(A88&amp;""="","",SUMIFS('المجموعات'!$H$6:$H$105,'المجموعات'!$D$6:$D$105,A88&amp;""))</f>
        <v/>
      </c>
      <c r="D88" s="21">
        <f>IF(A88&amp;""="","",SUMIFS('المجموعات'!$J$6:$J$105,'المجموعات'!$D$6:$D$105,A88&amp;""))</f>
        <v/>
      </c>
      <c r="E88" s="21">
        <f>IF(A88&amp;""="","",SUMIFS('المجموعات'!$L$6:$L$105,'المجموعات'!$D$6:$D$105,A88&amp;""))</f>
        <v/>
      </c>
      <c r="F88" s="21">
        <f>IF(A88&amp;""="","",SUMIFS('أجور المدرسين'!$D$6:$D$305,'أجور المدرسين'!$B$6:$B$305,A88&amp;"",'أجور المدرسين'!$C$6:$C$305,"&gt;="&amp;'الإعدادات'!$B$5,'أجور المدرسين'!$C$6:$C$305,"&lt;"&amp;'الإعدادات'!$B$6))</f>
        <v/>
      </c>
      <c r="G88" s="21">
        <f>IF(A88&amp;""="","",ROUND(E88-F88,2))</f>
        <v/>
      </c>
    </row>
    <row r="89">
      <c r="A89" s="5" t="n"/>
      <c r="B89" s="20">
        <f>IF(A89&amp;""="","",COUNTIF('المجموعات'!$D$6:$D$105,A89&amp;""))</f>
        <v/>
      </c>
      <c r="C89" s="20">
        <f>IF(A89&amp;""="","",SUMIFS('المجموعات'!$H$6:$H$105,'المجموعات'!$D$6:$D$105,A89&amp;""))</f>
        <v/>
      </c>
      <c r="D89" s="21">
        <f>IF(A89&amp;""="","",SUMIFS('المجموعات'!$J$6:$J$105,'المجموعات'!$D$6:$D$105,A89&amp;""))</f>
        <v/>
      </c>
      <c r="E89" s="21">
        <f>IF(A89&amp;""="","",SUMIFS('المجموعات'!$L$6:$L$105,'المجموعات'!$D$6:$D$105,A89&amp;""))</f>
        <v/>
      </c>
      <c r="F89" s="21">
        <f>IF(A89&amp;""="","",SUMIFS('أجور المدرسين'!$D$6:$D$305,'أجور المدرسين'!$B$6:$B$305,A89&amp;"",'أجور المدرسين'!$C$6:$C$305,"&gt;="&amp;'الإعدادات'!$B$5,'أجور المدرسين'!$C$6:$C$305,"&lt;"&amp;'الإعدادات'!$B$6))</f>
        <v/>
      </c>
      <c r="G89" s="21">
        <f>IF(A89&amp;""="","",ROUND(E89-F89,2))</f>
        <v/>
      </c>
    </row>
    <row r="90">
      <c r="A90" s="5" t="n"/>
      <c r="B90" s="20">
        <f>IF(A90&amp;""="","",COUNTIF('المجموعات'!$D$6:$D$105,A90&amp;""))</f>
        <v/>
      </c>
      <c r="C90" s="20">
        <f>IF(A90&amp;""="","",SUMIFS('المجموعات'!$H$6:$H$105,'المجموعات'!$D$6:$D$105,A90&amp;""))</f>
        <v/>
      </c>
      <c r="D90" s="21">
        <f>IF(A90&amp;""="","",SUMIFS('المجموعات'!$J$6:$J$105,'المجموعات'!$D$6:$D$105,A90&amp;""))</f>
        <v/>
      </c>
      <c r="E90" s="21">
        <f>IF(A90&amp;""="","",SUMIFS('المجموعات'!$L$6:$L$105,'المجموعات'!$D$6:$D$105,A90&amp;""))</f>
        <v/>
      </c>
      <c r="F90" s="21">
        <f>IF(A90&amp;""="","",SUMIFS('أجور المدرسين'!$D$6:$D$305,'أجور المدرسين'!$B$6:$B$305,A90&amp;"",'أجور المدرسين'!$C$6:$C$305,"&gt;="&amp;'الإعدادات'!$B$5,'أجور المدرسين'!$C$6:$C$305,"&lt;"&amp;'الإعدادات'!$B$6))</f>
        <v/>
      </c>
      <c r="G90" s="21">
        <f>IF(A90&amp;""="","",ROUND(E90-F90,2))</f>
        <v/>
      </c>
    </row>
    <row r="91">
      <c r="A91" s="5" t="n"/>
      <c r="B91" s="20">
        <f>IF(A91&amp;""="","",COUNTIF('المجموعات'!$D$6:$D$105,A91&amp;""))</f>
        <v/>
      </c>
      <c r="C91" s="20">
        <f>IF(A91&amp;""="","",SUMIFS('المجموعات'!$H$6:$H$105,'المجموعات'!$D$6:$D$105,A91&amp;""))</f>
        <v/>
      </c>
      <c r="D91" s="21">
        <f>IF(A91&amp;""="","",SUMIFS('المجموعات'!$J$6:$J$105,'المجموعات'!$D$6:$D$105,A91&amp;""))</f>
        <v/>
      </c>
      <c r="E91" s="21">
        <f>IF(A91&amp;""="","",SUMIFS('المجموعات'!$L$6:$L$105,'المجموعات'!$D$6:$D$105,A91&amp;""))</f>
        <v/>
      </c>
      <c r="F91" s="21">
        <f>IF(A91&amp;""="","",SUMIFS('أجور المدرسين'!$D$6:$D$305,'أجور المدرسين'!$B$6:$B$305,A91&amp;"",'أجور المدرسين'!$C$6:$C$305,"&gt;="&amp;'الإعدادات'!$B$5,'أجور المدرسين'!$C$6:$C$305,"&lt;"&amp;'الإعدادات'!$B$6))</f>
        <v/>
      </c>
      <c r="G91" s="21">
        <f>IF(A91&amp;""="","",ROUND(E91-F91,2))</f>
        <v/>
      </c>
    </row>
    <row r="92">
      <c r="A92" s="5" t="n"/>
      <c r="B92" s="20">
        <f>IF(A92&amp;""="","",COUNTIF('المجموعات'!$D$6:$D$105,A92&amp;""))</f>
        <v/>
      </c>
      <c r="C92" s="20">
        <f>IF(A92&amp;""="","",SUMIFS('المجموعات'!$H$6:$H$105,'المجموعات'!$D$6:$D$105,A92&amp;""))</f>
        <v/>
      </c>
      <c r="D92" s="21">
        <f>IF(A92&amp;""="","",SUMIFS('المجموعات'!$J$6:$J$105,'المجموعات'!$D$6:$D$105,A92&amp;""))</f>
        <v/>
      </c>
      <c r="E92" s="21">
        <f>IF(A92&amp;""="","",SUMIFS('المجموعات'!$L$6:$L$105,'المجموعات'!$D$6:$D$105,A92&amp;""))</f>
        <v/>
      </c>
      <c r="F92" s="21">
        <f>IF(A92&amp;""="","",SUMIFS('أجور المدرسين'!$D$6:$D$305,'أجور المدرسين'!$B$6:$B$305,A92&amp;"",'أجور المدرسين'!$C$6:$C$305,"&gt;="&amp;'الإعدادات'!$B$5,'أجور المدرسين'!$C$6:$C$305,"&lt;"&amp;'الإعدادات'!$B$6))</f>
        <v/>
      </c>
      <c r="G92" s="21">
        <f>IF(A92&amp;""="","",ROUND(E92-F92,2))</f>
        <v/>
      </c>
    </row>
    <row r="93">
      <c r="A93" s="5" t="n"/>
      <c r="B93" s="20">
        <f>IF(A93&amp;""="","",COUNTIF('المجموعات'!$D$6:$D$105,A93&amp;""))</f>
        <v/>
      </c>
      <c r="C93" s="20">
        <f>IF(A93&amp;""="","",SUMIFS('المجموعات'!$H$6:$H$105,'المجموعات'!$D$6:$D$105,A93&amp;""))</f>
        <v/>
      </c>
      <c r="D93" s="21">
        <f>IF(A93&amp;""="","",SUMIFS('المجموعات'!$J$6:$J$105,'المجموعات'!$D$6:$D$105,A93&amp;""))</f>
        <v/>
      </c>
      <c r="E93" s="21">
        <f>IF(A93&amp;""="","",SUMIFS('المجموعات'!$L$6:$L$105,'المجموعات'!$D$6:$D$105,A93&amp;""))</f>
        <v/>
      </c>
      <c r="F93" s="21">
        <f>IF(A93&amp;""="","",SUMIFS('أجور المدرسين'!$D$6:$D$305,'أجور المدرسين'!$B$6:$B$305,A93&amp;"",'أجور المدرسين'!$C$6:$C$305,"&gt;="&amp;'الإعدادات'!$B$5,'أجور المدرسين'!$C$6:$C$305,"&lt;"&amp;'الإعدادات'!$B$6))</f>
        <v/>
      </c>
      <c r="G93" s="21">
        <f>IF(A93&amp;""="","",ROUND(E93-F93,2))</f>
        <v/>
      </c>
    </row>
    <row r="94">
      <c r="A94" s="5" t="n"/>
      <c r="B94" s="20">
        <f>IF(A94&amp;""="","",COUNTIF('المجموعات'!$D$6:$D$105,A94&amp;""))</f>
        <v/>
      </c>
      <c r="C94" s="20">
        <f>IF(A94&amp;""="","",SUMIFS('المجموعات'!$H$6:$H$105,'المجموعات'!$D$6:$D$105,A94&amp;""))</f>
        <v/>
      </c>
      <c r="D94" s="21">
        <f>IF(A94&amp;""="","",SUMIFS('المجموعات'!$J$6:$J$105,'المجموعات'!$D$6:$D$105,A94&amp;""))</f>
        <v/>
      </c>
      <c r="E94" s="21">
        <f>IF(A94&amp;""="","",SUMIFS('المجموعات'!$L$6:$L$105,'المجموعات'!$D$6:$D$105,A94&amp;""))</f>
        <v/>
      </c>
      <c r="F94" s="21">
        <f>IF(A94&amp;""="","",SUMIFS('أجور المدرسين'!$D$6:$D$305,'أجور المدرسين'!$B$6:$B$305,A94&amp;"",'أجور المدرسين'!$C$6:$C$305,"&gt;="&amp;'الإعدادات'!$B$5,'أجور المدرسين'!$C$6:$C$305,"&lt;"&amp;'الإعدادات'!$B$6))</f>
        <v/>
      </c>
      <c r="G94" s="21">
        <f>IF(A94&amp;""="","",ROUND(E94-F94,2))</f>
        <v/>
      </c>
    </row>
    <row r="95">
      <c r="A95" s="5" t="n"/>
      <c r="B95" s="20">
        <f>IF(A95&amp;""="","",COUNTIF('المجموعات'!$D$6:$D$105,A95&amp;""))</f>
        <v/>
      </c>
      <c r="C95" s="20">
        <f>IF(A95&amp;""="","",SUMIFS('المجموعات'!$H$6:$H$105,'المجموعات'!$D$6:$D$105,A95&amp;""))</f>
        <v/>
      </c>
      <c r="D95" s="21">
        <f>IF(A95&amp;""="","",SUMIFS('المجموعات'!$J$6:$J$105,'المجموعات'!$D$6:$D$105,A95&amp;""))</f>
        <v/>
      </c>
      <c r="E95" s="21">
        <f>IF(A95&amp;""="","",SUMIFS('المجموعات'!$L$6:$L$105,'المجموعات'!$D$6:$D$105,A95&amp;""))</f>
        <v/>
      </c>
      <c r="F95" s="21">
        <f>IF(A95&amp;""="","",SUMIFS('أجور المدرسين'!$D$6:$D$305,'أجور المدرسين'!$B$6:$B$305,A95&amp;"",'أجور المدرسين'!$C$6:$C$305,"&gt;="&amp;'الإعدادات'!$B$5,'أجور المدرسين'!$C$6:$C$305,"&lt;"&amp;'الإعدادات'!$B$6))</f>
        <v/>
      </c>
      <c r="G95" s="21">
        <f>IF(A95&amp;""="","",ROUND(E95-F95,2))</f>
        <v/>
      </c>
    </row>
    <row r="96">
      <c r="A96" s="5" t="n"/>
      <c r="B96" s="20">
        <f>IF(A96&amp;""="","",COUNTIF('المجموعات'!$D$6:$D$105,A96&amp;""))</f>
        <v/>
      </c>
      <c r="C96" s="20">
        <f>IF(A96&amp;""="","",SUMIFS('المجموعات'!$H$6:$H$105,'المجموعات'!$D$6:$D$105,A96&amp;""))</f>
        <v/>
      </c>
      <c r="D96" s="21">
        <f>IF(A96&amp;""="","",SUMIFS('المجموعات'!$J$6:$J$105,'المجموعات'!$D$6:$D$105,A96&amp;""))</f>
        <v/>
      </c>
      <c r="E96" s="21">
        <f>IF(A96&amp;""="","",SUMIFS('المجموعات'!$L$6:$L$105,'المجموعات'!$D$6:$D$105,A96&amp;""))</f>
        <v/>
      </c>
      <c r="F96" s="21">
        <f>IF(A96&amp;""="","",SUMIFS('أجور المدرسين'!$D$6:$D$305,'أجور المدرسين'!$B$6:$B$305,A96&amp;"",'أجور المدرسين'!$C$6:$C$305,"&gt;="&amp;'الإعدادات'!$B$5,'أجور المدرسين'!$C$6:$C$305,"&lt;"&amp;'الإعدادات'!$B$6))</f>
        <v/>
      </c>
      <c r="G96" s="21">
        <f>IF(A96&amp;""="","",ROUND(E96-F96,2))</f>
        <v/>
      </c>
    </row>
    <row r="97">
      <c r="A97" s="5" t="n"/>
      <c r="B97" s="20">
        <f>IF(A97&amp;""="","",COUNTIF('المجموعات'!$D$6:$D$105,A97&amp;""))</f>
        <v/>
      </c>
      <c r="C97" s="20">
        <f>IF(A97&amp;""="","",SUMIFS('المجموعات'!$H$6:$H$105,'المجموعات'!$D$6:$D$105,A97&amp;""))</f>
        <v/>
      </c>
      <c r="D97" s="21">
        <f>IF(A97&amp;""="","",SUMIFS('المجموعات'!$J$6:$J$105,'المجموعات'!$D$6:$D$105,A97&amp;""))</f>
        <v/>
      </c>
      <c r="E97" s="21">
        <f>IF(A97&amp;""="","",SUMIFS('المجموعات'!$L$6:$L$105,'المجموعات'!$D$6:$D$105,A97&amp;""))</f>
        <v/>
      </c>
      <c r="F97" s="21">
        <f>IF(A97&amp;""="","",SUMIFS('أجور المدرسين'!$D$6:$D$305,'أجور المدرسين'!$B$6:$B$305,A97&amp;"",'أجور المدرسين'!$C$6:$C$305,"&gt;="&amp;'الإعدادات'!$B$5,'أجور المدرسين'!$C$6:$C$305,"&lt;"&amp;'الإعدادات'!$B$6))</f>
        <v/>
      </c>
      <c r="G97" s="21">
        <f>IF(A97&amp;""="","",ROUND(E97-F97,2))</f>
        <v/>
      </c>
    </row>
    <row r="98">
      <c r="A98" s="5" t="n"/>
      <c r="B98" s="20">
        <f>IF(A98&amp;""="","",COUNTIF('المجموعات'!$D$6:$D$105,A98&amp;""))</f>
        <v/>
      </c>
      <c r="C98" s="20">
        <f>IF(A98&amp;""="","",SUMIFS('المجموعات'!$H$6:$H$105,'المجموعات'!$D$6:$D$105,A98&amp;""))</f>
        <v/>
      </c>
      <c r="D98" s="21">
        <f>IF(A98&amp;""="","",SUMIFS('المجموعات'!$J$6:$J$105,'المجموعات'!$D$6:$D$105,A98&amp;""))</f>
        <v/>
      </c>
      <c r="E98" s="21">
        <f>IF(A98&amp;""="","",SUMIFS('المجموعات'!$L$6:$L$105,'المجموعات'!$D$6:$D$105,A98&amp;""))</f>
        <v/>
      </c>
      <c r="F98" s="21">
        <f>IF(A98&amp;""="","",SUMIFS('أجور المدرسين'!$D$6:$D$305,'أجور المدرسين'!$B$6:$B$305,A98&amp;"",'أجور المدرسين'!$C$6:$C$305,"&gt;="&amp;'الإعدادات'!$B$5,'أجور المدرسين'!$C$6:$C$305,"&lt;"&amp;'الإعدادات'!$B$6))</f>
        <v/>
      </c>
      <c r="G98" s="21">
        <f>IF(A98&amp;""="","",ROUND(E98-F98,2))</f>
        <v/>
      </c>
    </row>
    <row r="99">
      <c r="A99" s="5" t="n"/>
      <c r="B99" s="20">
        <f>IF(A99&amp;""="","",COUNTIF('المجموعات'!$D$6:$D$105,A99&amp;""))</f>
        <v/>
      </c>
      <c r="C99" s="20">
        <f>IF(A99&amp;""="","",SUMIFS('المجموعات'!$H$6:$H$105,'المجموعات'!$D$6:$D$105,A99&amp;""))</f>
        <v/>
      </c>
      <c r="D99" s="21">
        <f>IF(A99&amp;""="","",SUMIFS('المجموعات'!$J$6:$J$105,'المجموعات'!$D$6:$D$105,A99&amp;""))</f>
        <v/>
      </c>
      <c r="E99" s="21">
        <f>IF(A99&amp;""="","",SUMIFS('المجموعات'!$L$6:$L$105,'المجموعات'!$D$6:$D$105,A99&amp;""))</f>
        <v/>
      </c>
      <c r="F99" s="21">
        <f>IF(A99&amp;""="","",SUMIFS('أجور المدرسين'!$D$6:$D$305,'أجور المدرسين'!$B$6:$B$305,A99&amp;"",'أجور المدرسين'!$C$6:$C$305,"&gt;="&amp;'الإعدادات'!$B$5,'أجور المدرسين'!$C$6:$C$305,"&lt;"&amp;'الإعدادات'!$B$6))</f>
        <v/>
      </c>
      <c r="G99" s="21">
        <f>IF(A99&amp;""="","",ROUND(E99-F99,2))</f>
        <v/>
      </c>
    </row>
    <row r="100">
      <c r="A100" s="5" t="n"/>
      <c r="B100" s="20">
        <f>IF(A100&amp;""="","",COUNTIF('المجموعات'!$D$6:$D$105,A100&amp;""))</f>
        <v/>
      </c>
      <c r="C100" s="20">
        <f>IF(A100&amp;""="","",SUMIFS('المجموعات'!$H$6:$H$105,'المجموعات'!$D$6:$D$105,A100&amp;""))</f>
        <v/>
      </c>
      <c r="D100" s="21">
        <f>IF(A100&amp;""="","",SUMIFS('المجموعات'!$J$6:$J$105,'المجموعات'!$D$6:$D$105,A100&amp;""))</f>
        <v/>
      </c>
      <c r="E100" s="21">
        <f>IF(A100&amp;""="","",SUMIFS('المجموعات'!$L$6:$L$105,'المجموعات'!$D$6:$D$105,A100&amp;""))</f>
        <v/>
      </c>
      <c r="F100" s="21">
        <f>IF(A100&amp;""="","",SUMIFS('أجور المدرسين'!$D$6:$D$305,'أجور المدرسين'!$B$6:$B$305,A100&amp;"",'أجور المدرسين'!$C$6:$C$305,"&gt;="&amp;'الإعدادات'!$B$5,'أجور المدرسين'!$C$6:$C$305,"&lt;"&amp;'الإعدادات'!$B$6))</f>
        <v/>
      </c>
      <c r="G100" s="21">
        <f>IF(A100&amp;""="","",ROUND(E100-F100,2))</f>
        <v/>
      </c>
    </row>
    <row r="101">
      <c r="A101" s="5" t="n"/>
      <c r="B101" s="20">
        <f>IF(A101&amp;""="","",COUNTIF('المجموعات'!$D$6:$D$105,A101&amp;""))</f>
        <v/>
      </c>
      <c r="C101" s="20">
        <f>IF(A101&amp;""="","",SUMIFS('المجموعات'!$H$6:$H$105,'المجموعات'!$D$6:$D$105,A101&amp;""))</f>
        <v/>
      </c>
      <c r="D101" s="21">
        <f>IF(A101&amp;""="","",SUMIFS('المجموعات'!$J$6:$J$105,'المجموعات'!$D$6:$D$105,A101&amp;""))</f>
        <v/>
      </c>
      <c r="E101" s="21">
        <f>IF(A101&amp;""="","",SUMIFS('المجموعات'!$L$6:$L$105,'المجموعات'!$D$6:$D$105,A101&amp;""))</f>
        <v/>
      </c>
      <c r="F101" s="21">
        <f>IF(A101&amp;""="","",SUMIFS('أجور المدرسين'!$D$6:$D$305,'أجور المدرسين'!$B$6:$B$305,A101&amp;"",'أجور المدرسين'!$C$6:$C$305,"&gt;="&amp;'الإعدادات'!$B$5,'أجور المدرسين'!$C$6:$C$305,"&lt;"&amp;'الإعدادات'!$B$6))</f>
        <v/>
      </c>
      <c r="G101" s="21">
        <f>IF(A101&amp;""="","",ROUND(E101-F101,2))</f>
        <v/>
      </c>
    </row>
    <row r="102">
      <c r="A102" s="5" t="n"/>
      <c r="B102" s="20">
        <f>IF(A102&amp;""="","",COUNTIF('المجموعات'!$D$6:$D$105,A102&amp;""))</f>
        <v/>
      </c>
      <c r="C102" s="20">
        <f>IF(A102&amp;""="","",SUMIFS('المجموعات'!$H$6:$H$105,'المجموعات'!$D$6:$D$105,A102&amp;""))</f>
        <v/>
      </c>
      <c r="D102" s="21">
        <f>IF(A102&amp;""="","",SUMIFS('المجموعات'!$J$6:$J$105,'المجموعات'!$D$6:$D$105,A102&amp;""))</f>
        <v/>
      </c>
      <c r="E102" s="21">
        <f>IF(A102&amp;""="","",SUMIFS('المجموعات'!$L$6:$L$105,'المجموعات'!$D$6:$D$105,A102&amp;""))</f>
        <v/>
      </c>
      <c r="F102" s="21">
        <f>IF(A102&amp;""="","",SUMIFS('أجور المدرسين'!$D$6:$D$305,'أجور المدرسين'!$B$6:$B$305,A102&amp;"",'أجور المدرسين'!$C$6:$C$305,"&gt;="&amp;'الإعدادات'!$B$5,'أجور المدرسين'!$C$6:$C$305,"&lt;"&amp;'الإعدادات'!$B$6))</f>
        <v/>
      </c>
      <c r="G102" s="21">
        <f>IF(A102&amp;""="","",ROUND(E102-F102,2))</f>
        <v/>
      </c>
    </row>
    <row r="103">
      <c r="A103" s="5" t="n"/>
      <c r="B103" s="20">
        <f>IF(A103&amp;""="","",COUNTIF('المجموعات'!$D$6:$D$105,A103&amp;""))</f>
        <v/>
      </c>
      <c r="C103" s="20">
        <f>IF(A103&amp;""="","",SUMIFS('المجموعات'!$H$6:$H$105,'المجموعات'!$D$6:$D$105,A103&amp;""))</f>
        <v/>
      </c>
      <c r="D103" s="21">
        <f>IF(A103&amp;""="","",SUMIFS('المجموعات'!$J$6:$J$105,'المجموعات'!$D$6:$D$105,A103&amp;""))</f>
        <v/>
      </c>
      <c r="E103" s="21">
        <f>IF(A103&amp;""="","",SUMIFS('المجموعات'!$L$6:$L$105,'المجموعات'!$D$6:$D$105,A103&amp;""))</f>
        <v/>
      </c>
      <c r="F103" s="21">
        <f>IF(A103&amp;""="","",SUMIFS('أجور المدرسين'!$D$6:$D$305,'أجور المدرسين'!$B$6:$B$305,A103&amp;"",'أجور المدرسين'!$C$6:$C$305,"&gt;="&amp;'الإعدادات'!$B$5,'أجور المدرسين'!$C$6:$C$305,"&lt;"&amp;'الإعدادات'!$B$6))</f>
        <v/>
      </c>
      <c r="G103" s="21">
        <f>IF(A103&amp;""="","",ROUND(E103-F103,2))</f>
        <v/>
      </c>
    </row>
    <row r="104">
      <c r="A104" s="5" t="n"/>
      <c r="B104" s="20">
        <f>IF(A104&amp;""="","",COUNTIF('المجموعات'!$D$6:$D$105,A104&amp;""))</f>
        <v/>
      </c>
      <c r="C104" s="20">
        <f>IF(A104&amp;""="","",SUMIFS('المجموعات'!$H$6:$H$105,'المجموعات'!$D$6:$D$105,A104&amp;""))</f>
        <v/>
      </c>
      <c r="D104" s="21">
        <f>IF(A104&amp;""="","",SUMIFS('المجموعات'!$J$6:$J$105,'المجموعات'!$D$6:$D$105,A104&amp;""))</f>
        <v/>
      </c>
      <c r="E104" s="21">
        <f>IF(A104&amp;""="","",SUMIFS('المجموعات'!$L$6:$L$105,'المجموعات'!$D$6:$D$105,A104&amp;""))</f>
        <v/>
      </c>
      <c r="F104" s="21">
        <f>IF(A104&amp;""="","",SUMIFS('أجور المدرسين'!$D$6:$D$305,'أجور المدرسين'!$B$6:$B$305,A104&amp;"",'أجور المدرسين'!$C$6:$C$305,"&gt;="&amp;'الإعدادات'!$B$5,'أجور المدرسين'!$C$6:$C$305,"&lt;"&amp;'الإعدادات'!$B$6))</f>
        <v/>
      </c>
      <c r="G104" s="21">
        <f>IF(A104&amp;""="","",ROUND(E104-F104,2))</f>
        <v/>
      </c>
    </row>
    <row r="105">
      <c r="A105" s="5" t="n"/>
      <c r="B105" s="20">
        <f>IF(A105&amp;""="","",COUNTIF('المجموعات'!$D$6:$D$105,A105&amp;""))</f>
        <v/>
      </c>
      <c r="C105" s="20">
        <f>IF(A105&amp;""="","",SUMIFS('المجموعات'!$H$6:$H$105,'المجموعات'!$D$6:$D$105,A105&amp;""))</f>
        <v/>
      </c>
      <c r="D105" s="21">
        <f>IF(A105&amp;""="","",SUMIFS('المجموعات'!$J$6:$J$105,'المجموعات'!$D$6:$D$105,A105&amp;""))</f>
        <v/>
      </c>
      <c r="E105" s="21">
        <f>IF(A105&amp;""="","",SUMIFS('المجموعات'!$L$6:$L$105,'المجموعات'!$D$6:$D$105,A105&amp;""))</f>
        <v/>
      </c>
      <c r="F105" s="21">
        <f>IF(A105&amp;""="","",SUMIFS('أجور المدرسين'!$D$6:$D$305,'أجور المدرسين'!$B$6:$B$305,A105&amp;"",'أجور المدرسين'!$C$6:$C$305,"&gt;="&amp;'الإعدادات'!$B$5,'أجور المدرسين'!$C$6:$C$305,"&lt;"&amp;'الإعدادات'!$B$6))</f>
        <v/>
      </c>
      <c r="G105" s="21">
        <f>IF(A105&amp;""="","",ROUND(E105-F105,2))</f>
        <v/>
      </c>
    </row>
  </sheetData>
  <mergeCells count="2">
    <mergeCell ref="A2:G2"/>
    <mergeCell ref="A1:G1"/>
  </mergeCells>
  <conditionalFormatting sqref="G6:G105">
    <cfRule type="expression" priority="1" dxfId="0">
      <formula>AND(ISNUMBER(G6),G6&gt;0)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4F46E5"/>
    <outlinePr summaryBelow="1" summaryRight="1"/>
    <pageSetUpPr fitToPage="1"/>
  </sheetPr>
  <dimension ref="A1:E3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20" customWidth="1" min="2" max="2"/>
    <col width="12" customWidth="1" min="3" max="3"/>
    <col width="14" customWidth="1" min="4" max="4"/>
    <col width="28" customWidth="1" min="5" max="5"/>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6" t="inlineStr">
        <is>
          <t>التاريخ</t>
        </is>
      </c>
      <c r="B5" s="16" t="inlineStr">
        <is>
          <t>المدرس</t>
        </is>
      </c>
      <c r="C5" s="16" t="inlineStr">
        <is>
          <t>عن شهر</t>
        </is>
      </c>
      <c r="D5" s="16" t="inlineStr">
        <is>
          <t>المبلغ</t>
        </is>
      </c>
      <c r="E5" s="16" t="inlineStr">
        <is>
          <t>ملاحظة</t>
        </is>
      </c>
    </row>
    <row r="6">
      <c r="A6" s="13" t="n">
        <v>46295</v>
      </c>
      <c r="B6" s="5" t="inlineStr">
        <is>
          <t>أ. عماد فؤاد</t>
        </is>
      </c>
      <c r="C6" s="23" t="n">
        <v>46266</v>
      </c>
      <c r="D6" s="18" t="n">
        <v>300</v>
      </c>
      <c r="E6" s="5" t="n"/>
    </row>
    <row r="7">
      <c r="A7" s="13" t="n">
        <v>46323</v>
      </c>
      <c r="B7" s="5" t="inlineStr">
        <is>
          <t>أ. عماد فؤاد</t>
        </is>
      </c>
      <c r="C7" s="23" t="n">
        <v>46296</v>
      </c>
      <c r="D7" s="18" t="n">
        <v>500</v>
      </c>
      <c r="E7" s="5" t="n"/>
    </row>
    <row r="8">
      <c r="A8" s="13" t="n">
        <v>46324</v>
      </c>
      <c r="B8" s="5" t="inlineStr">
        <is>
          <t>أ. هالة منصور</t>
        </is>
      </c>
      <c r="C8" s="23" t="n">
        <v>46296</v>
      </c>
      <c r="D8" s="18" t="n">
        <v>385</v>
      </c>
      <c r="E8" s="5" t="n"/>
    </row>
    <row r="9">
      <c r="A9" s="13" t="n">
        <v>46325</v>
      </c>
      <c r="B9" s="5" t="inlineStr">
        <is>
          <t>أ. وليد رمزي</t>
        </is>
      </c>
      <c r="C9" s="23" t="n">
        <v>46296</v>
      </c>
      <c r="D9" s="18" t="n">
        <v>200</v>
      </c>
      <c r="E9" s="5" t="n"/>
    </row>
    <row r="10">
      <c r="A10" s="13" t="n"/>
      <c r="B10" s="5" t="n"/>
      <c r="C10" s="23" t="n"/>
      <c r="D10" s="18" t="n"/>
      <c r="E10" s="5" t="n"/>
    </row>
    <row r="11">
      <c r="A11" s="13" t="n"/>
      <c r="B11" s="5" t="n"/>
      <c r="C11" s="23" t="n"/>
      <c r="D11" s="18" t="n"/>
      <c r="E11" s="5" t="n"/>
    </row>
    <row r="12">
      <c r="A12" s="13" t="n"/>
      <c r="B12" s="5" t="n"/>
      <c r="C12" s="23" t="n"/>
      <c r="D12" s="18" t="n"/>
      <c r="E12" s="5" t="n"/>
    </row>
    <row r="13">
      <c r="A13" s="13" t="n"/>
      <c r="B13" s="5" t="n"/>
      <c r="C13" s="23" t="n"/>
      <c r="D13" s="18" t="n"/>
      <c r="E13" s="5" t="n"/>
    </row>
    <row r="14">
      <c r="A14" s="13" t="n"/>
      <c r="B14" s="5" t="n"/>
      <c r="C14" s="23" t="n"/>
      <c r="D14" s="18" t="n"/>
      <c r="E14" s="5" t="n"/>
    </row>
    <row r="15">
      <c r="A15" s="13" t="n"/>
      <c r="B15" s="5" t="n"/>
      <c r="C15" s="23" t="n"/>
      <c r="D15" s="18" t="n"/>
      <c r="E15" s="5" t="n"/>
    </row>
    <row r="16">
      <c r="A16" s="13" t="n"/>
      <c r="B16" s="5" t="n"/>
      <c r="C16" s="23" t="n"/>
      <c r="D16" s="18" t="n"/>
      <c r="E16" s="5" t="n"/>
    </row>
    <row r="17">
      <c r="A17" s="13" t="n"/>
      <c r="B17" s="5" t="n"/>
      <c r="C17" s="23" t="n"/>
      <c r="D17" s="18" t="n"/>
      <c r="E17" s="5" t="n"/>
    </row>
    <row r="18">
      <c r="A18" s="13" t="n"/>
      <c r="B18" s="5" t="n"/>
      <c r="C18" s="23" t="n"/>
      <c r="D18" s="18" t="n"/>
      <c r="E18" s="5" t="n"/>
    </row>
    <row r="19">
      <c r="A19" s="13" t="n"/>
      <c r="B19" s="5" t="n"/>
      <c r="C19" s="23" t="n"/>
      <c r="D19" s="18" t="n"/>
      <c r="E19" s="5" t="n"/>
    </row>
    <row r="20">
      <c r="A20" s="13" t="n"/>
      <c r="B20" s="5" t="n"/>
      <c r="C20" s="23" t="n"/>
      <c r="D20" s="18" t="n"/>
      <c r="E20" s="5" t="n"/>
    </row>
    <row r="21">
      <c r="A21" s="13" t="n"/>
      <c r="B21" s="5" t="n"/>
      <c r="C21" s="23" t="n"/>
      <c r="D21" s="18" t="n"/>
      <c r="E21" s="5" t="n"/>
    </row>
    <row r="22">
      <c r="A22" s="13" t="n"/>
      <c r="B22" s="5" t="n"/>
      <c r="C22" s="23" t="n"/>
      <c r="D22" s="18" t="n"/>
      <c r="E22" s="5" t="n"/>
    </row>
    <row r="23">
      <c r="A23" s="13" t="n"/>
      <c r="B23" s="5" t="n"/>
      <c r="C23" s="23" t="n"/>
      <c r="D23" s="18" t="n"/>
      <c r="E23" s="5" t="n"/>
    </row>
    <row r="24">
      <c r="A24" s="13" t="n"/>
      <c r="B24" s="5" t="n"/>
      <c r="C24" s="23" t="n"/>
      <c r="D24" s="18" t="n"/>
      <c r="E24" s="5" t="n"/>
    </row>
    <row r="25">
      <c r="A25" s="13" t="n"/>
      <c r="B25" s="5" t="n"/>
      <c r="C25" s="23" t="n"/>
      <c r="D25" s="18" t="n"/>
      <c r="E25" s="5" t="n"/>
    </row>
    <row r="26">
      <c r="A26" s="13" t="n"/>
      <c r="B26" s="5" t="n"/>
      <c r="C26" s="23" t="n"/>
      <c r="D26" s="18" t="n"/>
      <c r="E26" s="5" t="n"/>
    </row>
    <row r="27">
      <c r="A27" s="13" t="n"/>
      <c r="B27" s="5" t="n"/>
      <c r="C27" s="23" t="n"/>
      <c r="D27" s="18" t="n"/>
      <c r="E27" s="5" t="n"/>
    </row>
    <row r="28">
      <c r="A28" s="13" t="n"/>
      <c r="B28" s="5" t="n"/>
      <c r="C28" s="23" t="n"/>
      <c r="D28" s="18" t="n"/>
      <c r="E28" s="5" t="n"/>
    </row>
    <row r="29">
      <c r="A29" s="13" t="n"/>
      <c r="B29" s="5" t="n"/>
      <c r="C29" s="23" t="n"/>
      <c r="D29" s="18" t="n"/>
      <c r="E29" s="5" t="n"/>
    </row>
    <row r="30">
      <c r="A30" s="13" t="n"/>
      <c r="B30" s="5" t="n"/>
      <c r="C30" s="23" t="n"/>
      <c r="D30" s="18" t="n"/>
      <c r="E30" s="5" t="n"/>
    </row>
    <row r="31">
      <c r="A31" s="13" t="n"/>
      <c r="B31" s="5" t="n"/>
      <c r="C31" s="23" t="n"/>
      <c r="D31" s="18" t="n"/>
      <c r="E31" s="5" t="n"/>
    </row>
    <row r="32">
      <c r="A32" s="13" t="n"/>
      <c r="B32" s="5" t="n"/>
      <c r="C32" s="23" t="n"/>
      <c r="D32" s="18" t="n"/>
      <c r="E32" s="5" t="n"/>
    </row>
    <row r="33">
      <c r="A33" s="13" t="n"/>
      <c r="B33" s="5" t="n"/>
      <c r="C33" s="23" t="n"/>
      <c r="D33" s="18" t="n"/>
      <c r="E33" s="5" t="n"/>
    </row>
    <row r="34">
      <c r="A34" s="13" t="n"/>
      <c r="B34" s="5" t="n"/>
      <c r="C34" s="23" t="n"/>
      <c r="D34" s="18" t="n"/>
      <c r="E34" s="5" t="n"/>
    </row>
    <row r="35">
      <c r="A35" s="13" t="n"/>
      <c r="B35" s="5" t="n"/>
      <c r="C35" s="23" t="n"/>
      <c r="D35" s="18" t="n"/>
      <c r="E35" s="5" t="n"/>
    </row>
    <row r="36">
      <c r="A36" s="13" t="n"/>
      <c r="B36" s="5" t="n"/>
      <c r="C36" s="23" t="n"/>
      <c r="D36" s="18" t="n"/>
      <c r="E36" s="5" t="n"/>
    </row>
    <row r="37">
      <c r="A37" s="13" t="n"/>
      <c r="B37" s="5" t="n"/>
      <c r="C37" s="23" t="n"/>
      <c r="D37" s="18" t="n"/>
      <c r="E37" s="5" t="n"/>
    </row>
    <row r="38">
      <c r="A38" s="13" t="n"/>
      <c r="B38" s="5" t="n"/>
      <c r="C38" s="23" t="n"/>
      <c r="D38" s="18" t="n"/>
      <c r="E38" s="5" t="n"/>
    </row>
    <row r="39">
      <c r="A39" s="13" t="n"/>
      <c r="B39" s="5" t="n"/>
      <c r="C39" s="23" t="n"/>
      <c r="D39" s="18" t="n"/>
      <c r="E39" s="5" t="n"/>
    </row>
    <row r="40">
      <c r="A40" s="13" t="n"/>
      <c r="B40" s="5" t="n"/>
      <c r="C40" s="23" t="n"/>
      <c r="D40" s="18" t="n"/>
      <c r="E40" s="5" t="n"/>
    </row>
    <row r="41">
      <c r="A41" s="13" t="n"/>
      <c r="B41" s="5" t="n"/>
      <c r="C41" s="23" t="n"/>
      <c r="D41" s="18" t="n"/>
      <c r="E41" s="5" t="n"/>
    </row>
    <row r="42">
      <c r="A42" s="13" t="n"/>
      <c r="B42" s="5" t="n"/>
      <c r="C42" s="23" t="n"/>
      <c r="D42" s="18" t="n"/>
      <c r="E42" s="5" t="n"/>
    </row>
    <row r="43">
      <c r="A43" s="13" t="n"/>
      <c r="B43" s="5" t="n"/>
      <c r="C43" s="23" t="n"/>
      <c r="D43" s="18" t="n"/>
      <c r="E43" s="5" t="n"/>
    </row>
    <row r="44">
      <c r="A44" s="13" t="n"/>
      <c r="B44" s="5" t="n"/>
      <c r="C44" s="23" t="n"/>
      <c r="D44" s="18" t="n"/>
      <c r="E44" s="5" t="n"/>
    </row>
    <row r="45">
      <c r="A45" s="13" t="n"/>
      <c r="B45" s="5" t="n"/>
      <c r="C45" s="23" t="n"/>
      <c r="D45" s="18" t="n"/>
      <c r="E45" s="5" t="n"/>
    </row>
    <row r="46">
      <c r="A46" s="13" t="n"/>
      <c r="B46" s="5" t="n"/>
      <c r="C46" s="23" t="n"/>
      <c r="D46" s="18" t="n"/>
      <c r="E46" s="5" t="n"/>
    </row>
    <row r="47">
      <c r="A47" s="13" t="n"/>
      <c r="B47" s="5" t="n"/>
      <c r="C47" s="23" t="n"/>
      <c r="D47" s="18" t="n"/>
      <c r="E47" s="5" t="n"/>
    </row>
    <row r="48">
      <c r="A48" s="13" t="n"/>
      <c r="B48" s="5" t="n"/>
      <c r="C48" s="23" t="n"/>
      <c r="D48" s="18" t="n"/>
      <c r="E48" s="5" t="n"/>
    </row>
    <row r="49">
      <c r="A49" s="13" t="n"/>
      <c r="B49" s="5" t="n"/>
      <c r="C49" s="23" t="n"/>
      <c r="D49" s="18" t="n"/>
      <c r="E49" s="5" t="n"/>
    </row>
    <row r="50">
      <c r="A50" s="13" t="n"/>
      <c r="B50" s="5" t="n"/>
      <c r="C50" s="23" t="n"/>
      <c r="D50" s="18" t="n"/>
      <c r="E50" s="5" t="n"/>
    </row>
    <row r="51">
      <c r="A51" s="13" t="n"/>
      <c r="B51" s="5" t="n"/>
      <c r="C51" s="23" t="n"/>
      <c r="D51" s="18" t="n"/>
      <c r="E51" s="5" t="n"/>
    </row>
    <row r="52">
      <c r="A52" s="13" t="n"/>
      <c r="B52" s="5" t="n"/>
      <c r="C52" s="23" t="n"/>
      <c r="D52" s="18" t="n"/>
      <c r="E52" s="5" t="n"/>
    </row>
    <row r="53">
      <c r="A53" s="13" t="n"/>
      <c r="B53" s="5" t="n"/>
      <c r="C53" s="23" t="n"/>
      <c r="D53" s="18" t="n"/>
      <c r="E53" s="5" t="n"/>
    </row>
    <row r="54">
      <c r="A54" s="13" t="n"/>
      <c r="B54" s="5" t="n"/>
      <c r="C54" s="23" t="n"/>
      <c r="D54" s="18" t="n"/>
      <c r="E54" s="5" t="n"/>
    </row>
    <row r="55">
      <c r="A55" s="13" t="n"/>
      <c r="B55" s="5" t="n"/>
      <c r="C55" s="23" t="n"/>
      <c r="D55" s="18" t="n"/>
      <c r="E55" s="5" t="n"/>
    </row>
    <row r="56">
      <c r="A56" s="13" t="n"/>
      <c r="B56" s="5" t="n"/>
      <c r="C56" s="23" t="n"/>
      <c r="D56" s="18" t="n"/>
      <c r="E56" s="5" t="n"/>
    </row>
    <row r="57">
      <c r="A57" s="13" t="n"/>
      <c r="B57" s="5" t="n"/>
      <c r="C57" s="23" t="n"/>
      <c r="D57" s="18" t="n"/>
      <c r="E57" s="5" t="n"/>
    </row>
    <row r="58">
      <c r="A58" s="13" t="n"/>
      <c r="B58" s="5" t="n"/>
      <c r="C58" s="23" t="n"/>
      <c r="D58" s="18" t="n"/>
      <c r="E58" s="5" t="n"/>
    </row>
    <row r="59">
      <c r="A59" s="13" t="n"/>
      <c r="B59" s="5" t="n"/>
      <c r="C59" s="23" t="n"/>
      <c r="D59" s="18" t="n"/>
      <c r="E59" s="5" t="n"/>
    </row>
    <row r="60">
      <c r="A60" s="13" t="n"/>
      <c r="B60" s="5" t="n"/>
      <c r="C60" s="23" t="n"/>
      <c r="D60" s="18" t="n"/>
      <c r="E60" s="5" t="n"/>
    </row>
    <row r="61">
      <c r="A61" s="13" t="n"/>
      <c r="B61" s="5" t="n"/>
      <c r="C61" s="23" t="n"/>
      <c r="D61" s="18" t="n"/>
      <c r="E61" s="5" t="n"/>
    </row>
    <row r="62">
      <c r="A62" s="13" t="n"/>
      <c r="B62" s="5" t="n"/>
      <c r="C62" s="23" t="n"/>
      <c r="D62" s="18" t="n"/>
      <c r="E62" s="5" t="n"/>
    </row>
    <row r="63">
      <c r="A63" s="13" t="n"/>
      <c r="B63" s="5" t="n"/>
      <c r="C63" s="23" t="n"/>
      <c r="D63" s="18" t="n"/>
      <c r="E63" s="5" t="n"/>
    </row>
    <row r="64">
      <c r="A64" s="13" t="n"/>
      <c r="B64" s="5" t="n"/>
      <c r="C64" s="23" t="n"/>
      <c r="D64" s="18" t="n"/>
      <c r="E64" s="5" t="n"/>
    </row>
    <row r="65">
      <c r="A65" s="13" t="n"/>
      <c r="B65" s="5" t="n"/>
      <c r="C65" s="23" t="n"/>
      <c r="D65" s="18" t="n"/>
      <c r="E65" s="5" t="n"/>
    </row>
    <row r="66">
      <c r="A66" s="13" t="n"/>
      <c r="B66" s="5" t="n"/>
      <c r="C66" s="23" t="n"/>
      <c r="D66" s="18" t="n"/>
      <c r="E66" s="5" t="n"/>
    </row>
    <row r="67">
      <c r="A67" s="13" t="n"/>
      <c r="B67" s="5" t="n"/>
      <c r="C67" s="23" t="n"/>
      <c r="D67" s="18" t="n"/>
      <c r="E67" s="5" t="n"/>
    </row>
    <row r="68">
      <c r="A68" s="13" t="n"/>
      <c r="B68" s="5" t="n"/>
      <c r="C68" s="23" t="n"/>
      <c r="D68" s="18" t="n"/>
      <c r="E68" s="5" t="n"/>
    </row>
    <row r="69">
      <c r="A69" s="13" t="n"/>
      <c r="B69" s="5" t="n"/>
      <c r="C69" s="23" t="n"/>
      <c r="D69" s="18" t="n"/>
      <c r="E69" s="5" t="n"/>
    </row>
    <row r="70">
      <c r="A70" s="13" t="n"/>
      <c r="B70" s="5" t="n"/>
      <c r="C70" s="23" t="n"/>
      <c r="D70" s="18" t="n"/>
      <c r="E70" s="5" t="n"/>
    </row>
    <row r="71">
      <c r="A71" s="13" t="n"/>
      <c r="B71" s="5" t="n"/>
      <c r="C71" s="23" t="n"/>
      <c r="D71" s="18" t="n"/>
      <c r="E71" s="5" t="n"/>
    </row>
    <row r="72">
      <c r="A72" s="13" t="n"/>
      <c r="B72" s="5" t="n"/>
      <c r="C72" s="23" t="n"/>
      <c r="D72" s="18" t="n"/>
      <c r="E72" s="5" t="n"/>
    </row>
    <row r="73">
      <c r="A73" s="13" t="n"/>
      <c r="B73" s="5" t="n"/>
      <c r="C73" s="23" t="n"/>
      <c r="D73" s="18" t="n"/>
      <c r="E73" s="5" t="n"/>
    </row>
    <row r="74">
      <c r="A74" s="13" t="n"/>
      <c r="B74" s="5" t="n"/>
      <c r="C74" s="23" t="n"/>
      <c r="D74" s="18" t="n"/>
      <c r="E74" s="5" t="n"/>
    </row>
    <row r="75">
      <c r="A75" s="13" t="n"/>
      <c r="B75" s="5" t="n"/>
      <c r="C75" s="23" t="n"/>
      <c r="D75" s="18" t="n"/>
      <c r="E75" s="5" t="n"/>
    </row>
    <row r="76">
      <c r="A76" s="13" t="n"/>
      <c r="B76" s="5" t="n"/>
      <c r="C76" s="23" t="n"/>
      <c r="D76" s="18" t="n"/>
      <c r="E76" s="5" t="n"/>
    </row>
    <row r="77">
      <c r="A77" s="13" t="n"/>
      <c r="B77" s="5" t="n"/>
      <c r="C77" s="23" t="n"/>
      <c r="D77" s="18" t="n"/>
      <c r="E77" s="5" t="n"/>
    </row>
    <row r="78">
      <c r="A78" s="13" t="n"/>
      <c r="B78" s="5" t="n"/>
      <c r="C78" s="23" t="n"/>
      <c r="D78" s="18" t="n"/>
      <c r="E78" s="5" t="n"/>
    </row>
    <row r="79">
      <c r="A79" s="13" t="n"/>
      <c r="B79" s="5" t="n"/>
      <c r="C79" s="23" t="n"/>
      <c r="D79" s="18" t="n"/>
      <c r="E79" s="5" t="n"/>
    </row>
    <row r="80">
      <c r="A80" s="13" t="n"/>
      <c r="B80" s="5" t="n"/>
      <c r="C80" s="23" t="n"/>
      <c r="D80" s="18" t="n"/>
      <c r="E80" s="5" t="n"/>
    </row>
    <row r="81">
      <c r="A81" s="13" t="n"/>
      <c r="B81" s="5" t="n"/>
      <c r="C81" s="23" t="n"/>
      <c r="D81" s="18" t="n"/>
      <c r="E81" s="5" t="n"/>
    </row>
    <row r="82">
      <c r="A82" s="13" t="n"/>
      <c r="B82" s="5" t="n"/>
      <c r="C82" s="23" t="n"/>
      <c r="D82" s="18" t="n"/>
      <c r="E82" s="5" t="n"/>
    </row>
    <row r="83">
      <c r="A83" s="13" t="n"/>
      <c r="B83" s="5" t="n"/>
      <c r="C83" s="23" t="n"/>
      <c r="D83" s="18" t="n"/>
      <c r="E83" s="5" t="n"/>
    </row>
    <row r="84">
      <c r="A84" s="13" t="n"/>
      <c r="B84" s="5" t="n"/>
      <c r="C84" s="23" t="n"/>
      <c r="D84" s="18" t="n"/>
      <c r="E84" s="5" t="n"/>
    </row>
    <row r="85">
      <c r="A85" s="13" t="n"/>
      <c r="B85" s="5" t="n"/>
      <c r="C85" s="23" t="n"/>
      <c r="D85" s="18" t="n"/>
      <c r="E85" s="5" t="n"/>
    </row>
    <row r="86">
      <c r="A86" s="13" t="n"/>
      <c r="B86" s="5" t="n"/>
      <c r="C86" s="23" t="n"/>
      <c r="D86" s="18" t="n"/>
      <c r="E86" s="5" t="n"/>
    </row>
    <row r="87">
      <c r="A87" s="13" t="n"/>
      <c r="B87" s="5" t="n"/>
      <c r="C87" s="23" t="n"/>
      <c r="D87" s="18" t="n"/>
      <c r="E87" s="5" t="n"/>
    </row>
    <row r="88">
      <c r="A88" s="13" t="n"/>
      <c r="B88" s="5" t="n"/>
      <c r="C88" s="23" t="n"/>
      <c r="D88" s="18" t="n"/>
      <c r="E88" s="5" t="n"/>
    </row>
    <row r="89">
      <c r="A89" s="13" t="n"/>
      <c r="B89" s="5" t="n"/>
      <c r="C89" s="23" t="n"/>
      <c r="D89" s="18" t="n"/>
      <c r="E89" s="5" t="n"/>
    </row>
    <row r="90">
      <c r="A90" s="13" t="n"/>
      <c r="B90" s="5" t="n"/>
      <c r="C90" s="23" t="n"/>
      <c r="D90" s="18" t="n"/>
      <c r="E90" s="5" t="n"/>
    </row>
    <row r="91">
      <c r="A91" s="13" t="n"/>
      <c r="B91" s="5" t="n"/>
      <c r="C91" s="23" t="n"/>
      <c r="D91" s="18" t="n"/>
      <c r="E91" s="5" t="n"/>
    </row>
    <row r="92">
      <c r="A92" s="13" t="n"/>
      <c r="B92" s="5" t="n"/>
      <c r="C92" s="23" t="n"/>
      <c r="D92" s="18" t="n"/>
      <c r="E92" s="5" t="n"/>
    </row>
    <row r="93">
      <c r="A93" s="13" t="n"/>
      <c r="B93" s="5" t="n"/>
      <c r="C93" s="23" t="n"/>
      <c r="D93" s="18" t="n"/>
      <c r="E93" s="5" t="n"/>
    </row>
    <row r="94">
      <c r="A94" s="13" t="n"/>
      <c r="B94" s="5" t="n"/>
      <c r="C94" s="23" t="n"/>
      <c r="D94" s="18" t="n"/>
      <c r="E94" s="5" t="n"/>
    </row>
    <row r="95">
      <c r="A95" s="13" t="n"/>
      <c r="B95" s="5" t="n"/>
      <c r="C95" s="23" t="n"/>
      <c r="D95" s="18" t="n"/>
      <c r="E95" s="5" t="n"/>
    </row>
    <row r="96">
      <c r="A96" s="13" t="n"/>
      <c r="B96" s="5" t="n"/>
      <c r="C96" s="23" t="n"/>
      <c r="D96" s="18" t="n"/>
      <c r="E96" s="5" t="n"/>
    </row>
    <row r="97">
      <c r="A97" s="13" t="n"/>
      <c r="B97" s="5" t="n"/>
      <c r="C97" s="23" t="n"/>
      <c r="D97" s="18" t="n"/>
      <c r="E97" s="5" t="n"/>
    </row>
    <row r="98">
      <c r="A98" s="13" t="n"/>
      <c r="B98" s="5" t="n"/>
      <c r="C98" s="23" t="n"/>
      <c r="D98" s="18" t="n"/>
      <c r="E98" s="5" t="n"/>
    </row>
    <row r="99">
      <c r="A99" s="13" t="n"/>
      <c r="B99" s="5" t="n"/>
      <c r="C99" s="23" t="n"/>
      <c r="D99" s="18" t="n"/>
      <c r="E99" s="5" t="n"/>
    </row>
    <row r="100">
      <c r="A100" s="13" t="n"/>
      <c r="B100" s="5" t="n"/>
      <c r="C100" s="23" t="n"/>
      <c r="D100" s="18" t="n"/>
      <c r="E100" s="5" t="n"/>
    </row>
    <row r="101">
      <c r="A101" s="13" t="n"/>
      <c r="B101" s="5" t="n"/>
      <c r="C101" s="23" t="n"/>
      <c r="D101" s="18" t="n"/>
      <c r="E101" s="5" t="n"/>
    </row>
    <row r="102">
      <c r="A102" s="13" t="n"/>
      <c r="B102" s="5" t="n"/>
      <c r="C102" s="23" t="n"/>
      <c r="D102" s="18" t="n"/>
      <c r="E102" s="5" t="n"/>
    </row>
    <row r="103">
      <c r="A103" s="13" t="n"/>
      <c r="B103" s="5" t="n"/>
      <c r="C103" s="23" t="n"/>
      <c r="D103" s="18" t="n"/>
      <c r="E103" s="5" t="n"/>
    </row>
    <row r="104">
      <c r="A104" s="13" t="n"/>
      <c r="B104" s="5" t="n"/>
      <c r="C104" s="23" t="n"/>
      <c r="D104" s="18" t="n"/>
      <c r="E104" s="5" t="n"/>
    </row>
    <row r="105">
      <c r="A105" s="13" t="n"/>
      <c r="B105" s="5" t="n"/>
      <c r="C105" s="23" t="n"/>
      <c r="D105" s="18" t="n"/>
      <c r="E105" s="5" t="n"/>
    </row>
    <row r="106">
      <c r="A106" s="13" t="n"/>
      <c r="B106" s="5" t="n"/>
      <c r="C106" s="23" t="n"/>
      <c r="D106" s="18" t="n"/>
      <c r="E106" s="5" t="n"/>
    </row>
    <row r="107">
      <c r="A107" s="13" t="n"/>
      <c r="B107" s="5" t="n"/>
      <c r="C107" s="23" t="n"/>
      <c r="D107" s="18" t="n"/>
      <c r="E107" s="5" t="n"/>
    </row>
    <row r="108">
      <c r="A108" s="13" t="n"/>
      <c r="B108" s="5" t="n"/>
      <c r="C108" s="23" t="n"/>
      <c r="D108" s="18" t="n"/>
      <c r="E108" s="5" t="n"/>
    </row>
    <row r="109">
      <c r="A109" s="13" t="n"/>
      <c r="B109" s="5" t="n"/>
      <c r="C109" s="23" t="n"/>
      <c r="D109" s="18" t="n"/>
      <c r="E109" s="5" t="n"/>
    </row>
    <row r="110">
      <c r="A110" s="13" t="n"/>
      <c r="B110" s="5" t="n"/>
      <c r="C110" s="23" t="n"/>
      <c r="D110" s="18" t="n"/>
      <c r="E110" s="5" t="n"/>
    </row>
    <row r="111">
      <c r="A111" s="13" t="n"/>
      <c r="B111" s="5" t="n"/>
      <c r="C111" s="23" t="n"/>
      <c r="D111" s="18" t="n"/>
      <c r="E111" s="5" t="n"/>
    </row>
    <row r="112">
      <c r="A112" s="13" t="n"/>
      <c r="B112" s="5" t="n"/>
      <c r="C112" s="23" t="n"/>
      <c r="D112" s="18" t="n"/>
      <c r="E112" s="5" t="n"/>
    </row>
    <row r="113">
      <c r="A113" s="13" t="n"/>
      <c r="B113" s="5" t="n"/>
      <c r="C113" s="23" t="n"/>
      <c r="D113" s="18" t="n"/>
      <c r="E113" s="5" t="n"/>
    </row>
    <row r="114">
      <c r="A114" s="13" t="n"/>
      <c r="B114" s="5" t="n"/>
      <c r="C114" s="23" t="n"/>
      <c r="D114" s="18" t="n"/>
      <c r="E114" s="5" t="n"/>
    </row>
    <row r="115">
      <c r="A115" s="13" t="n"/>
      <c r="B115" s="5" t="n"/>
      <c r="C115" s="23" t="n"/>
      <c r="D115" s="18" t="n"/>
      <c r="E115" s="5" t="n"/>
    </row>
    <row r="116">
      <c r="A116" s="13" t="n"/>
      <c r="B116" s="5" t="n"/>
      <c r="C116" s="23" t="n"/>
      <c r="D116" s="18" t="n"/>
      <c r="E116" s="5" t="n"/>
    </row>
    <row r="117">
      <c r="A117" s="13" t="n"/>
      <c r="B117" s="5" t="n"/>
      <c r="C117" s="23" t="n"/>
      <c r="D117" s="18" t="n"/>
      <c r="E117" s="5" t="n"/>
    </row>
    <row r="118">
      <c r="A118" s="13" t="n"/>
      <c r="B118" s="5" t="n"/>
      <c r="C118" s="23" t="n"/>
      <c r="D118" s="18" t="n"/>
      <c r="E118" s="5" t="n"/>
    </row>
    <row r="119">
      <c r="A119" s="13" t="n"/>
      <c r="B119" s="5" t="n"/>
      <c r="C119" s="23" t="n"/>
      <c r="D119" s="18" t="n"/>
      <c r="E119" s="5" t="n"/>
    </row>
    <row r="120">
      <c r="A120" s="13" t="n"/>
      <c r="B120" s="5" t="n"/>
      <c r="C120" s="23" t="n"/>
      <c r="D120" s="18" t="n"/>
      <c r="E120" s="5" t="n"/>
    </row>
    <row r="121">
      <c r="A121" s="13" t="n"/>
      <c r="B121" s="5" t="n"/>
      <c r="C121" s="23" t="n"/>
      <c r="D121" s="18" t="n"/>
      <c r="E121" s="5" t="n"/>
    </row>
    <row r="122">
      <c r="A122" s="13" t="n"/>
      <c r="B122" s="5" t="n"/>
      <c r="C122" s="23" t="n"/>
      <c r="D122" s="18" t="n"/>
      <c r="E122" s="5" t="n"/>
    </row>
    <row r="123">
      <c r="A123" s="13" t="n"/>
      <c r="B123" s="5" t="n"/>
      <c r="C123" s="23" t="n"/>
      <c r="D123" s="18" t="n"/>
      <c r="E123" s="5" t="n"/>
    </row>
    <row r="124">
      <c r="A124" s="13" t="n"/>
      <c r="B124" s="5" t="n"/>
      <c r="C124" s="23" t="n"/>
      <c r="D124" s="18" t="n"/>
      <c r="E124" s="5" t="n"/>
    </row>
    <row r="125">
      <c r="A125" s="13" t="n"/>
      <c r="B125" s="5" t="n"/>
      <c r="C125" s="23" t="n"/>
      <c r="D125" s="18" t="n"/>
      <c r="E125" s="5" t="n"/>
    </row>
    <row r="126">
      <c r="A126" s="13" t="n"/>
      <c r="B126" s="5" t="n"/>
      <c r="C126" s="23" t="n"/>
      <c r="D126" s="18" t="n"/>
      <c r="E126" s="5" t="n"/>
    </row>
    <row r="127">
      <c r="A127" s="13" t="n"/>
      <c r="B127" s="5" t="n"/>
      <c r="C127" s="23" t="n"/>
      <c r="D127" s="18" t="n"/>
      <c r="E127" s="5" t="n"/>
    </row>
    <row r="128">
      <c r="A128" s="13" t="n"/>
      <c r="B128" s="5" t="n"/>
      <c r="C128" s="23" t="n"/>
      <c r="D128" s="18" t="n"/>
      <c r="E128" s="5" t="n"/>
    </row>
    <row r="129">
      <c r="A129" s="13" t="n"/>
      <c r="B129" s="5" t="n"/>
      <c r="C129" s="23" t="n"/>
      <c r="D129" s="18" t="n"/>
      <c r="E129" s="5" t="n"/>
    </row>
    <row r="130">
      <c r="A130" s="13" t="n"/>
      <c r="B130" s="5" t="n"/>
      <c r="C130" s="23" t="n"/>
      <c r="D130" s="18" t="n"/>
      <c r="E130" s="5" t="n"/>
    </row>
    <row r="131">
      <c r="A131" s="13" t="n"/>
      <c r="B131" s="5" t="n"/>
      <c r="C131" s="23" t="n"/>
      <c r="D131" s="18" t="n"/>
      <c r="E131" s="5" t="n"/>
    </row>
    <row r="132">
      <c r="A132" s="13" t="n"/>
      <c r="B132" s="5" t="n"/>
      <c r="C132" s="23" t="n"/>
      <c r="D132" s="18" t="n"/>
      <c r="E132" s="5" t="n"/>
    </row>
    <row r="133">
      <c r="A133" s="13" t="n"/>
      <c r="B133" s="5" t="n"/>
      <c r="C133" s="23" t="n"/>
      <c r="D133" s="18" t="n"/>
      <c r="E133" s="5" t="n"/>
    </row>
    <row r="134">
      <c r="A134" s="13" t="n"/>
      <c r="B134" s="5" t="n"/>
      <c r="C134" s="23" t="n"/>
      <c r="D134" s="18" t="n"/>
      <c r="E134" s="5" t="n"/>
    </row>
    <row r="135">
      <c r="A135" s="13" t="n"/>
      <c r="B135" s="5" t="n"/>
      <c r="C135" s="23" t="n"/>
      <c r="D135" s="18" t="n"/>
      <c r="E135" s="5" t="n"/>
    </row>
    <row r="136">
      <c r="A136" s="13" t="n"/>
      <c r="B136" s="5" t="n"/>
      <c r="C136" s="23" t="n"/>
      <c r="D136" s="18" t="n"/>
      <c r="E136" s="5" t="n"/>
    </row>
    <row r="137">
      <c r="A137" s="13" t="n"/>
      <c r="B137" s="5" t="n"/>
      <c r="C137" s="23" t="n"/>
      <c r="D137" s="18" t="n"/>
      <c r="E137" s="5" t="n"/>
    </row>
    <row r="138">
      <c r="A138" s="13" t="n"/>
      <c r="B138" s="5" t="n"/>
      <c r="C138" s="23" t="n"/>
      <c r="D138" s="18" t="n"/>
      <c r="E138" s="5" t="n"/>
    </row>
    <row r="139">
      <c r="A139" s="13" t="n"/>
      <c r="B139" s="5" t="n"/>
      <c r="C139" s="23" t="n"/>
      <c r="D139" s="18" t="n"/>
      <c r="E139" s="5" t="n"/>
    </row>
    <row r="140">
      <c r="A140" s="13" t="n"/>
      <c r="B140" s="5" t="n"/>
      <c r="C140" s="23" t="n"/>
      <c r="D140" s="18" t="n"/>
      <c r="E140" s="5" t="n"/>
    </row>
    <row r="141">
      <c r="A141" s="13" t="n"/>
      <c r="B141" s="5" t="n"/>
      <c r="C141" s="23" t="n"/>
      <c r="D141" s="18" t="n"/>
      <c r="E141" s="5" t="n"/>
    </row>
    <row r="142">
      <c r="A142" s="13" t="n"/>
      <c r="B142" s="5" t="n"/>
      <c r="C142" s="23" t="n"/>
      <c r="D142" s="18" t="n"/>
      <c r="E142" s="5" t="n"/>
    </row>
    <row r="143">
      <c r="A143" s="13" t="n"/>
      <c r="B143" s="5" t="n"/>
      <c r="C143" s="23" t="n"/>
      <c r="D143" s="18" t="n"/>
      <c r="E143" s="5" t="n"/>
    </row>
    <row r="144">
      <c r="A144" s="13" t="n"/>
      <c r="B144" s="5" t="n"/>
      <c r="C144" s="23" t="n"/>
      <c r="D144" s="18" t="n"/>
      <c r="E144" s="5" t="n"/>
    </row>
    <row r="145">
      <c r="A145" s="13" t="n"/>
      <c r="B145" s="5" t="n"/>
      <c r="C145" s="23" t="n"/>
      <c r="D145" s="18" t="n"/>
      <c r="E145" s="5" t="n"/>
    </row>
    <row r="146">
      <c r="A146" s="13" t="n"/>
      <c r="B146" s="5" t="n"/>
      <c r="C146" s="23" t="n"/>
      <c r="D146" s="18" t="n"/>
      <c r="E146" s="5" t="n"/>
    </row>
    <row r="147">
      <c r="A147" s="13" t="n"/>
      <c r="B147" s="5" t="n"/>
      <c r="C147" s="23" t="n"/>
      <c r="D147" s="18" t="n"/>
      <c r="E147" s="5" t="n"/>
    </row>
    <row r="148">
      <c r="A148" s="13" t="n"/>
      <c r="B148" s="5" t="n"/>
      <c r="C148" s="23" t="n"/>
      <c r="D148" s="18" t="n"/>
      <c r="E148" s="5" t="n"/>
    </row>
    <row r="149">
      <c r="A149" s="13" t="n"/>
      <c r="B149" s="5" t="n"/>
      <c r="C149" s="23" t="n"/>
      <c r="D149" s="18" t="n"/>
      <c r="E149" s="5" t="n"/>
    </row>
    <row r="150">
      <c r="A150" s="13" t="n"/>
      <c r="B150" s="5" t="n"/>
      <c r="C150" s="23" t="n"/>
      <c r="D150" s="18" t="n"/>
      <c r="E150" s="5" t="n"/>
    </row>
    <row r="151">
      <c r="A151" s="13" t="n"/>
      <c r="B151" s="5" t="n"/>
      <c r="C151" s="23" t="n"/>
      <c r="D151" s="18" t="n"/>
      <c r="E151" s="5" t="n"/>
    </row>
    <row r="152">
      <c r="A152" s="13" t="n"/>
      <c r="B152" s="5" t="n"/>
      <c r="C152" s="23" t="n"/>
      <c r="D152" s="18" t="n"/>
      <c r="E152" s="5" t="n"/>
    </row>
    <row r="153">
      <c r="A153" s="13" t="n"/>
      <c r="B153" s="5" t="n"/>
      <c r="C153" s="23" t="n"/>
      <c r="D153" s="18" t="n"/>
      <c r="E153" s="5" t="n"/>
    </row>
    <row r="154">
      <c r="A154" s="13" t="n"/>
      <c r="B154" s="5" t="n"/>
      <c r="C154" s="23" t="n"/>
      <c r="D154" s="18" t="n"/>
      <c r="E154" s="5" t="n"/>
    </row>
    <row r="155">
      <c r="A155" s="13" t="n"/>
      <c r="B155" s="5" t="n"/>
      <c r="C155" s="23" t="n"/>
      <c r="D155" s="18" t="n"/>
      <c r="E155" s="5" t="n"/>
    </row>
    <row r="156">
      <c r="A156" s="13" t="n"/>
      <c r="B156" s="5" t="n"/>
      <c r="C156" s="23" t="n"/>
      <c r="D156" s="18" t="n"/>
      <c r="E156" s="5" t="n"/>
    </row>
    <row r="157">
      <c r="A157" s="13" t="n"/>
      <c r="B157" s="5" t="n"/>
      <c r="C157" s="23" t="n"/>
      <c r="D157" s="18" t="n"/>
      <c r="E157" s="5" t="n"/>
    </row>
    <row r="158">
      <c r="A158" s="13" t="n"/>
      <c r="B158" s="5" t="n"/>
      <c r="C158" s="23" t="n"/>
      <c r="D158" s="18" t="n"/>
      <c r="E158" s="5" t="n"/>
    </row>
    <row r="159">
      <c r="A159" s="13" t="n"/>
      <c r="B159" s="5" t="n"/>
      <c r="C159" s="23" t="n"/>
      <c r="D159" s="18" t="n"/>
      <c r="E159" s="5" t="n"/>
    </row>
    <row r="160">
      <c r="A160" s="13" t="n"/>
      <c r="B160" s="5" t="n"/>
      <c r="C160" s="23" t="n"/>
      <c r="D160" s="18" t="n"/>
      <c r="E160" s="5" t="n"/>
    </row>
    <row r="161">
      <c r="A161" s="13" t="n"/>
      <c r="B161" s="5" t="n"/>
      <c r="C161" s="23" t="n"/>
      <c r="D161" s="18" t="n"/>
      <c r="E161" s="5" t="n"/>
    </row>
    <row r="162">
      <c r="A162" s="13" t="n"/>
      <c r="B162" s="5" t="n"/>
      <c r="C162" s="23" t="n"/>
      <c r="D162" s="18" t="n"/>
      <c r="E162" s="5" t="n"/>
    </row>
    <row r="163">
      <c r="A163" s="13" t="n"/>
      <c r="B163" s="5" t="n"/>
      <c r="C163" s="23" t="n"/>
      <c r="D163" s="18" t="n"/>
      <c r="E163" s="5" t="n"/>
    </row>
    <row r="164">
      <c r="A164" s="13" t="n"/>
      <c r="B164" s="5" t="n"/>
      <c r="C164" s="23" t="n"/>
      <c r="D164" s="18" t="n"/>
      <c r="E164" s="5" t="n"/>
    </row>
    <row r="165">
      <c r="A165" s="13" t="n"/>
      <c r="B165" s="5" t="n"/>
      <c r="C165" s="23" t="n"/>
      <c r="D165" s="18" t="n"/>
      <c r="E165" s="5" t="n"/>
    </row>
    <row r="166">
      <c r="A166" s="13" t="n"/>
      <c r="B166" s="5" t="n"/>
      <c r="C166" s="23" t="n"/>
      <c r="D166" s="18" t="n"/>
      <c r="E166" s="5" t="n"/>
    </row>
    <row r="167">
      <c r="A167" s="13" t="n"/>
      <c r="B167" s="5" t="n"/>
      <c r="C167" s="23" t="n"/>
      <c r="D167" s="18" t="n"/>
      <c r="E167" s="5" t="n"/>
    </row>
    <row r="168">
      <c r="A168" s="13" t="n"/>
      <c r="B168" s="5" t="n"/>
      <c r="C168" s="23" t="n"/>
      <c r="D168" s="18" t="n"/>
      <c r="E168" s="5" t="n"/>
    </row>
    <row r="169">
      <c r="A169" s="13" t="n"/>
      <c r="B169" s="5" t="n"/>
      <c r="C169" s="23" t="n"/>
      <c r="D169" s="18" t="n"/>
      <c r="E169" s="5" t="n"/>
    </row>
    <row r="170">
      <c r="A170" s="13" t="n"/>
      <c r="B170" s="5" t="n"/>
      <c r="C170" s="23" t="n"/>
      <c r="D170" s="18" t="n"/>
      <c r="E170" s="5" t="n"/>
    </row>
    <row r="171">
      <c r="A171" s="13" t="n"/>
      <c r="B171" s="5" t="n"/>
      <c r="C171" s="23" t="n"/>
      <c r="D171" s="18" t="n"/>
      <c r="E171" s="5" t="n"/>
    </row>
    <row r="172">
      <c r="A172" s="13" t="n"/>
      <c r="B172" s="5" t="n"/>
      <c r="C172" s="23" t="n"/>
      <c r="D172" s="18" t="n"/>
      <c r="E172" s="5" t="n"/>
    </row>
    <row r="173">
      <c r="A173" s="13" t="n"/>
      <c r="B173" s="5" t="n"/>
      <c r="C173" s="23" t="n"/>
      <c r="D173" s="18" t="n"/>
      <c r="E173" s="5" t="n"/>
    </row>
    <row r="174">
      <c r="A174" s="13" t="n"/>
      <c r="B174" s="5" t="n"/>
      <c r="C174" s="23" t="n"/>
      <c r="D174" s="18" t="n"/>
      <c r="E174" s="5" t="n"/>
    </row>
    <row r="175">
      <c r="A175" s="13" t="n"/>
      <c r="B175" s="5" t="n"/>
      <c r="C175" s="23" t="n"/>
      <c r="D175" s="18" t="n"/>
      <c r="E175" s="5" t="n"/>
    </row>
    <row r="176">
      <c r="A176" s="13" t="n"/>
      <c r="B176" s="5" t="n"/>
      <c r="C176" s="23" t="n"/>
      <c r="D176" s="18" t="n"/>
      <c r="E176" s="5" t="n"/>
    </row>
    <row r="177">
      <c r="A177" s="13" t="n"/>
      <c r="B177" s="5" t="n"/>
      <c r="C177" s="23" t="n"/>
      <c r="D177" s="18" t="n"/>
      <c r="E177" s="5" t="n"/>
    </row>
    <row r="178">
      <c r="A178" s="13" t="n"/>
      <c r="B178" s="5" t="n"/>
      <c r="C178" s="23" t="n"/>
      <c r="D178" s="18" t="n"/>
      <c r="E178" s="5" t="n"/>
    </row>
    <row r="179">
      <c r="A179" s="13" t="n"/>
      <c r="B179" s="5" t="n"/>
      <c r="C179" s="23" t="n"/>
      <c r="D179" s="18" t="n"/>
      <c r="E179" s="5" t="n"/>
    </row>
    <row r="180">
      <c r="A180" s="13" t="n"/>
      <c r="B180" s="5" t="n"/>
      <c r="C180" s="23" t="n"/>
      <c r="D180" s="18" t="n"/>
      <c r="E180" s="5" t="n"/>
    </row>
    <row r="181">
      <c r="A181" s="13" t="n"/>
      <c r="B181" s="5" t="n"/>
      <c r="C181" s="23" t="n"/>
      <c r="D181" s="18" t="n"/>
      <c r="E181" s="5" t="n"/>
    </row>
    <row r="182">
      <c r="A182" s="13" t="n"/>
      <c r="B182" s="5" t="n"/>
      <c r="C182" s="23" t="n"/>
      <c r="D182" s="18" t="n"/>
      <c r="E182" s="5" t="n"/>
    </row>
    <row r="183">
      <c r="A183" s="13" t="n"/>
      <c r="B183" s="5" t="n"/>
      <c r="C183" s="23" t="n"/>
      <c r="D183" s="18" t="n"/>
      <c r="E183" s="5" t="n"/>
    </row>
    <row r="184">
      <c r="A184" s="13" t="n"/>
      <c r="B184" s="5" t="n"/>
      <c r="C184" s="23" t="n"/>
      <c r="D184" s="18" t="n"/>
      <c r="E184" s="5" t="n"/>
    </row>
    <row r="185">
      <c r="A185" s="13" t="n"/>
      <c r="B185" s="5" t="n"/>
      <c r="C185" s="23" t="n"/>
      <c r="D185" s="18" t="n"/>
      <c r="E185" s="5" t="n"/>
    </row>
    <row r="186">
      <c r="A186" s="13" t="n"/>
      <c r="B186" s="5" t="n"/>
      <c r="C186" s="23" t="n"/>
      <c r="D186" s="18" t="n"/>
      <c r="E186" s="5" t="n"/>
    </row>
    <row r="187">
      <c r="A187" s="13" t="n"/>
      <c r="B187" s="5" t="n"/>
      <c r="C187" s="23" t="n"/>
      <c r="D187" s="18" t="n"/>
      <c r="E187" s="5" t="n"/>
    </row>
    <row r="188">
      <c r="A188" s="13" t="n"/>
      <c r="B188" s="5" t="n"/>
      <c r="C188" s="23" t="n"/>
      <c r="D188" s="18" t="n"/>
      <c r="E188" s="5" t="n"/>
    </row>
    <row r="189">
      <c r="A189" s="13" t="n"/>
      <c r="B189" s="5" t="n"/>
      <c r="C189" s="23" t="n"/>
      <c r="D189" s="18" t="n"/>
      <c r="E189" s="5" t="n"/>
    </row>
    <row r="190">
      <c r="A190" s="13" t="n"/>
      <c r="B190" s="5" t="n"/>
      <c r="C190" s="23" t="n"/>
      <c r="D190" s="18" t="n"/>
      <c r="E190" s="5" t="n"/>
    </row>
    <row r="191">
      <c r="A191" s="13" t="n"/>
      <c r="B191" s="5" t="n"/>
      <c r="C191" s="23" t="n"/>
      <c r="D191" s="18" t="n"/>
      <c r="E191" s="5" t="n"/>
    </row>
    <row r="192">
      <c r="A192" s="13" t="n"/>
      <c r="B192" s="5" t="n"/>
      <c r="C192" s="23" t="n"/>
      <c r="D192" s="18" t="n"/>
      <c r="E192" s="5" t="n"/>
    </row>
    <row r="193">
      <c r="A193" s="13" t="n"/>
      <c r="B193" s="5" t="n"/>
      <c r="C193" s="23" t="n"/>
      <c r="D193" s="18" t="n"/>
      <c r="E193" s="5" t="n"/>
    </row>
    <row r="194">
      <c r="A194" s="13" t="n"/>
      <c r="B194" s="5" t="n"/>
      <c r="C194" s="23" t="n"/>
      <c r="D194" s="18" t="n"/>
      <c r="E194" s="5" t="n"/>
    </row>
    <row r="195">
      <c r="A195" s="13" t="n"/>
      <c r="B195" s="5" t="n"/>
      <c r="C195" s="23" t="n"/>
      <c r="D195" s="18" t="n"/>
      <c r="E195" s="5" t="n"/>
    </row>
    <row r="196">
      <c r="A196" s="13" t="n"/>
      <c r="B196" s="5" t="n"/>
      <c r="C196" s="23" t="n"/>
      <c r="D196" s="18" t="n"/>
      <c r="E196" s="5" t="n"/>
    </row>
    <row r="197">
      <c r="A197" s="13" t="n"/>
      <c r="B197" s="5" t="n"/>
      <c r="C197" s="23" t="n"/>
      <c r="D197" s="18" t="n"/>
      <c r="E197" s="5" t="n"/>
    </row>
    <row r="198">
      <c r="A198" s="13" t="n"/>
      <c r="B198" s="5" t="n"/>
      <c r="C198" s="23" t="n"/>
      <c r="D198" s="18" t="n"/>
      <c r="E198" s="5" t="n"/>
    </row>
    <row r="199">
      <c r="A199" s="13" t="n"/>
      <c r="B199" s="5" t="n"/>
      <c r="C199" s="23" t="n"/>
      <c r="D199" s="18" t="n"/>
      <c r="E199" s="5" t="n"/>
    </row>
    <row r="200">
      <c r="A200" s="13" t="n"/>
      <c r="B200" s="5" t="n"/>
      <c r="C200" s="23" t="n"/>
      <c r="D200" s="18" t="n"/>
      <c r="E200" s="5" t="n"/>
    </row>
    <row r="201">
      <c r="A201" s="13" t="n"/>
      <c r="B201" s="5" t="n"/>
      <c r="C201" s="23" t="n"/>
      <c r="D201" s="18" t="n"/>
      <c r="E201" s="5" t="n"/>
    </row>
    <row r="202">
      <c r="A202" s="13" t="n"/>
      <c r="B202" s="5" t="n"/>
      <c r="C202" s="23" t="n"/>
      <c r="D202" s="18" t="n"/>
      <c r="E202" s="5" t="n"/>
    </row>
    <row r="203">
      <c r="A203" s="13" t="n"/>
      <c r="B203" s="5" t="n"/>
      <c r="C203" s="23" t="n"/>
      <c r="D203" s="18" t="n"/>
      <c r="E203" s="5" t="n"/>
    </row>
    <row r="204">
      <c r="A204" s="13" t="n"/>
      <c r="B204" s="5" t="n"/>
      <c r="C204" s="23" t="n"/>
      <c r="D204" s="18" t="n"/>
      <c r="E204" s="5" t="n"/>
    </row>
    <row r="205">
      <c r="A205" s="13" t="n"/>
      <c r="B205" s="5" t="n"/>
      <c r="C205" s="23" t="n"/>
      <c r="D205" s="18" t="n"/>
      <c r="E205" s="5" t="n"/>
    </row>
    <row r="206">
      <c r="A206" s="13" t="n"/>
      <c r="B206" s="5" t="n"/>
      <c r="C206" s="23" t="n"/>
      <c r="D206" s="18" t="n"/>
      <c r="E206" s="5" t="n"/>
    </row>
    <row r="207">
      <c r="A207" s="13" t="n"/>
      <c r="B207" s="5" t="n"/>
      <c r="C207" s="23" t="n"/>
      <c r="D207" s="18" t="n"/>
      <c r="E207" s="5" t="n"/>
    </row>
    <row r="208">
      <c r="A208" s="13" t="n"/>
      <c r="B208" s="5" t="n"/>
      <c r="C208" s="23" t="n"/>
      <c r="D208" s="18" t="n"/>
      <c r="E208" s="5" t="n"/>
    </row>
    <row r="209">
      <c r="A209" s="13" t="n"/>
      <c r="B209" s="5" t="n"/>
      <c r="C209" s="23" t="n"/>
      <c r="D209" s="18" t="n"/>
      <c r="E209" s="5" t="n"/>
    </row>
    <row r="210">
      <c r="A210" s="13" t="n"/>
      <c r="B210" s="5" t="n"/>
      <c r="C210" s="23" t="n"/>
      <c r="D210" s="18" t="n"/>
      <c r="E210" s="5" t="n"/>
    </row>
    <row r="211">
      <c r="A211" s="13" t="n"/>
      <c r="B211" s="5" t="n"/>
      <c r="C211" s="23" t="n"/>
      <c r="D211" s="18" t="n"/>
      <c r="E211" s="5" t="n"/>
    </row>
    <row r="212">
      <c r="A212" s="13" t="n"/>
      <c r="B212" s="5" t="n"/>
      <c r="C212" s="23" t="n"/>
      <c r="D212" s="18" t="n"/>
      <c r="E212" s="5" t="n"/>
    </row>
    <row r="213">
      <c r="A213" s="13" t="n"/>
      <c r="B213" s="5" t="n"/>
      <c r="C213" s="23" t="n"/>
      <c r="D213" s="18" t="n"/>
      <c r="E213" s="5" t="n"/>
    </row>
    <row r="214">
      <c r="A214" s="13" t="n"/>
      <c r="B214" s="5" t="n"/>
      <c r="C214" s="23" t="n"/>
      <c r="D214" s="18" t="n"/>
      <c r="E214" s="5" t="n"/>
    </row>
    <row r="215">
      <c r="A215" s="13" t="n"/>
      <c r="B215" s="5" t="n"/>
      <c r="C215" s="23" t="n"/>
      <c r="D215" s="18" t="n"/>
      <c r="E215" s="5" t="n"/>
    </row>
    <row r="216">
      <c r="A216" s="13" t="n"/>
      <c r="B216" s="5" t="n"/>
      <c r="C216" s="23" t="n"/>
      <c r="D216" s="18" t="n"/>
      <c r="E216" s="5" t="n"/>
    </row>
    <row r="217">
      <c r="A217" s="13" t="n"/>
      <c r="B217" s="5" t="n"/>
      <c r="C217" s="23" t="n"/>
      <c r="D217" s="18" t="n"/>
      <c r="E217" s="5" t="n"/>
    </row>
    <row r="218">
      <c r="A218" s="13" t="n"/>
      <c r="B218" s="5" t="n"/>
      <c r="C218" s="23" t="n"/>
      <c r="D218" s="18" t="n"/>
      <c r="E218" s="5" t="n"/>
    </row>
    <row r="219">
      <c r="A219" s="13" t="n"/>
      <c r="B219" s="5" t="n"/>
      <c r="C219" s="23" t="n"/>
      <c r="D219" s="18" t="n"/>
      <c r="E219" s="5" t="n"/>
    </row>
    <row r="220">
      <c r="A220" s="13" t="n"/>
      <c r="B220" s="5" t="n"/>
      <c r="C220" s="23" t="n"/>
      <c r="D220" s="18" t="n"/>
      <c r="E220" s="5" t="n"/>
    </row>
    <row r="221">
      <c r="A221" s="13" t="n"/>
      <c r="B221" s="5" t="n"/>
      <c r="C221" s="23" t="n"/>
      <c r="D221" s="18" t="n"/>
      <c r="E221" s="5" t="n"/>
    </row>
    <row r="222">
      <c r="A222" s="13" t="n"/>
      <c r="B222" s="5" t="n"/>
      <c r="C222" s="23" t="n"/>
      <c r="D222" s="18" t="n"/>
      <c r="E222" s="5" t="n"/>
    </row>
    <row r="223">
      <c r="A223" s="13" t="n"/>
      <c r="B223" s="5" t="n"/>
      <c r="C223" s="23" t="n"/>
      <c r="D223" s="18" t="n"/>
      <c r="E223" s="5" t="n"/>
    </row>
    <row r="224">
      <c r="A224" s="13" t="n"/>
      <c r="B224" s="5" t="n"/>
      <c r="C224" s="23" t="n"/>
      <c r="D224" s="18" t="n"/>
      <c r="E224" s="5" t="n"/>
    </row>
    <row r="225">
      <c r="A225" s="13" t="n"/>
      <c r="B225" s="5" t="n"/>
      <c r="C225" s="23" t="n"/>
      <c r="D225" s="18" t="n"/>
      <c r="E225" s="5" t="n"/>
    </row>
    <row r="226">
      <c r="A226" s="13" t="n"/>
      <c r="B226" s="5" t="n"/>
      <c r="C226" s="23" t="n"/>
      <c r="D226" s="18" t="n"/>
      <c r="E226" s="5" t="n"/>
    </row>
    <row r="227">
      <c r="A227" s="13" t="n"/>
      <c r="B227" s="5" t="n"/>
      <c r="C227" s="23" t="n"/>
      <c r="D227" s="18" t="n"/>
      <c r="E227" s="5" t="n"/>
    </row>
    <row r="228">
      <c r="A228" s="13" t="n"/>
      <c r="B228" s="5" t="n"/>
      <c r="C228" s="23" t="n"/>
      <c r="D228" s="18" t="n"/>
      <c r="E228" s="5" t="n"/>
    </row>
    <row r="229">
      <c r="A229" s="13" t="n"/>
      <c r="B229" s="5" t="n"/>
      <c r="C229" s="23" t="n"/>
      <c r="D229" s="18" t="n"/>
      <c r="E229" s="5" t="n"/>
    </row>
    <row r="230">
      <c r="A230" s="13" t="n"/>
      <c r="B230" s="5" t="n"/>
      <c r="C230" s="23" t="n"/>
      <c r="D230" s="18" t="n"/>
      <c r="E230" s="5" t="n"/>
    </row>
    <row r="231">
      <c r="A231" s="13" t="n"/>
      <c r="B231" s="5" t="n"/>
      <c r="C231" s="23" t="n"/>
      <c r="D231" s="18" t="n"/>
      <c r="E231" s="5" t="n"/>
    </row>
    <row r="232">
      <c r="A232" s="13" t="n"/>
      <c r="B232" s="5" t="n"/>
      <c r="C232" s="23" t="n"/>
      <c r="D232" s="18" t="n"/>
      <c r="E232" s="5" t="n"/>
    </row>
    <row r="233">
      <c r="A233" s="13" t="n"/>
      <c r="B233" s="5" t="n"/>
      <c r="C233" s="23" t="n"/>
      <c r="D233" s="18" t="n"/>
      <c r="E233" s="5" t="n"/>
    </row>
    <row r="234">
      <c r="A234" s="13" t="n"/>
      <c r="B234" s="5" t="n"/>
      <c r="C234" s="23" t="n"/>
      <c r="D234" s="18" t="n"/>
      <c r="E234" s="5" t="n"/>
    </row>
    <row r="235">
      <c r="A235" s="13" t="n"/>
      <c r="B235" s="5" t="n"/>
      <c r="C235" s="23" t="n"/>
      <c r="D235" s="18" t="n"/>
      <c r="E235" s="5" t="n"/>
    </row>
    <row r="236">
      <c r="A236" s="13" t="n"/>
      <c r="B236" s="5" t="n"/>
      <c r="C236" s="23" t="n"/>
      <c r="D236" s="18" t="n"/>
      <c r="E236" s="5" t="n"/>
    </row>
    <row r="237">
      <c r="A237" s="13" t="n"/>
      <c r="B237" s="5" t="n"/>
      <c r="C237" s="23" t="n"/>
      <c r="D237" s="18" t="n"/>
      <c r="E237" s="5" t="n"/>
    </row>
    <row r="238">
      <c r="A238" s="13" t="n"/>
      <c r="B238" s="5" t="n"/>
      <c r="C238" s="23" t="n"/>
      <c r="D238" s="18" t="n"/>
      <c r="E238" s="5" t="n"/>
    </row>
    <row r="239">
      <c r="A239" s="13" t="n"/>
      <c r="B239" s="5" t="n"/>
      <c r="C239" s="23" t="n"/>
      <c r="D239" s="18" t="n"/>
      <c r="E239" s="5" t="n"/>
    </row>
    <row r="240">
      <c r="A240" s="13" t="n"/>
      <c r="B240" s="5" t="n"/>
      <c r="C240" s="23" t="n"/>
      <c r="D240" s="18" t="n"/>
      <c r="E240" s="5" t="n"/>
    </row>
    <row r="241">
      <c r="A241" s="13" t="n"/>
      <c r="B241" s="5" t="n"/>
      <c r="C241" s="23" t="n"/>
      <c r="D241" s="18" t="n"/>
      <c r="E241" s="5" t="n"/>
    </row>
    <row r="242">
      <c r="A242" s="13" t="n"/>
      <c r="B242" s="5" t="n"/>
      <c r="C242" s="23" t="n"/>
      <c r="D242" s="18" t="n"/>
      <c r="E242" s="5" t="n"/>
    </row>
    <row r="243">
      <c r="A243" s="13" t="n"/>
      <c r="B243" s="5" t="n"/>
      <c r="C243" s="23" t="n"/>
      <c r="D243" s="18" t="n"/>
      <c r="E243" s="5" t="n"/>
    </row>
    <row r="244">
      <c r="A244" s="13" t="n"/>
      <c r="B244" s="5" t="n"/>
      <c r="C244" s="23" t="n"/>
      <c r="D244" s="18" t="n"/>
      <c r="E244" s="5" t="n"/>
    </row>
    <row r="245">
      <c r="A245" s="13" t="n"/>
      <c r="B245" s="5" t="n"/>
      <c r="C245" s="23" t="n"/>
      <c r="D245" s="18" t="n"/>
      <c r="E245" s="5" t="n"/>
    </row>
    <row r="246">
      <c r="A246" s="13" t="n"/>
      <c r="B246" s="5" t="n"/>
      <c r="C246" s="23" t="n"/>
      <c r="D246" s="18" t="n"/>
      <c r="E246" s="5" t="n"/>
    </row>
    <row r="247">
      <c r="A247" s="13" t="n"/>
      <c r="B247" s="5" t="n"/>
      <c r="C247" s="23" t="n"/>
      <c r="D247" s="18" t="n"/>
      <c r="E247" s="5" t="n"/>
    </row>
    <row r="248">
      <c r="A248" s="13" t="n"/>
      <c r="B248" s="5" t="n"/>
      <c r="C248" s="23" t="n"/>
      <c r="D248" s="18" t="n"/>
      <c r="E248" s="5" t="n"/>
    </row>
    <row r="249">
      <c r="A249" s="13" t="n"/>
      <c r="B249" s="5" t="n"/>
      <c r="C249" s="23" t="n"/>
      <c r="D249" s="18" t="n"/>
      <c r="E249" s="5" t="n"/>
    </row>
    <row r="250">
      <c r="A250" s="13" t="n"/>
      <c r="B250" s="5" t="n"/>
      <c r="C250" s="23" t="n"/>
      <c r="D250" s="18" t="n"/>
      <c r="E250" s="5" t="n"/>
    </row>
    <row r="251">
      <c r="A251" s="13" t="n"/>
      <c r="B251" s="5" t="n"/>
      <c r="C251" s="23" t="n"/>
      <c r="D251" s="18" t="n"/>
      <c r="E251" s="5" t="n"/>
    </row>
    <row r="252">
      <c r="A252" s="13" t="n"/>
      <c r="B252" s="5" t="n"/>
      <c r="C252" s="23" t="n"/>
      <c r="D252" s="18" t="n"/>
      <c r="E252" s="5" t="n"/>
    </row>
    <row r="253">
      <c r="A253" s="13" t="n"/>
      <c r="B253" s="5" t="n"/>
      <c r="C253" s="23" t="n"/>
      <c r="D253" s="18" t="n"/>
      <c r="E253" s="5" t="n"/>
    </row>
    <row r="254">
      <c r="A254" s="13" t="n"/>
      <c r="B254" s="5" t="n"/>
      <c r="C254" s="23" t="n"/>
      <c r="D254" s="18" t="n"/>
      <c r="E254" s="5" t="n"/>
    </row>
    <row r="255">
      <c r="A255" s="13" t="n"/>
      <c r="B255" s="5" t="n"/>
      <c r="C255" s="23" t="n"/>
      <c r="D255" s="18" t="n"/>
      <c r="E255" s="5" t="n"/>
    </row>
    <row r="256">
      <c r="A256" s="13" t="n"/>
      <c r="B256" s="5" t="n"/>
      <c r="C256" s="23" t="n"/>
      <c r="D256" s="18" t="n"/>
      <c r="E256" s="5" t="n"/>
    </row>
    <row r="257">
      <c r="A257" s="13" t="n"/>
      <c r="B257" s="5" t="n"/>
      <c r="C257" s="23" t="n"/>
      <c r="D257" s="18" t="n"/>
      <c r="E257" s="5" t="n"/>
    </row>
    <row r="258">
      <c r="A258" s="13" t="n"/>
      <c r="B258" s="5" t="n"/>
      <c r="C258" s="23" t="n"/>
      <c r="D258" s="18" t="n"/>
      <c r="E258" s="5" t="n"/>
    </row>
    <row r="259">
      <c r="A259" s="13" t="n"/>
      <c r="B259" s="5" t="n"/>
      <c r="C259" s="23" t="n"/>
      <c r="D259" s="18" t="n"/>
      <c r="E259" s="5" t="n"/>
    </row>
    <row r="260">
      <c r="A260" s="13" t="n"/>
      <c r="B260" s="5" t="n"/>
      <c r="C260" s="23" t="n"/>
      <c r="D260" s="18" t="n"/>
      <c r="E260" s="5" t="n"/>
    </row>
    <row r="261">
      <c r="A261" s="13" t="n"/>
      <c r="B261" s="5" t="n"/>
      <c r="C261" s="23" t="n"/>
      <c r="D261" s="18" t="n"/>
      <c r="E261" s="5" t="n"/>
    </row>
    <row r="262">
      <c r="A262" s="13" t="n"/>
      <c r="B262" s="5" t="n"/>
      <c r="C262" s="23" t="n"/>
      <c r="D262" s="18" t="n"/>
      <c r="E262" s="5" t="n"/>
    </row>
    <row r="263">
      <c r="A263" s="13" t="n"/>
      <c r="B263" s="5" t="n"/>
      <c r="C263" s="23" t="n"/>
      <c r="D263" s="18" t="n"/>
      <c r="E263" s="5" t="n"/>
    </row>
    <row r="264">
      <c r="A264" s="13" t="n"/>
      <c r="B264" s="5" t="n"/>
      <c r="C264" s="23" t="n"/>
      <c r="D264" s="18" t="n"/>
      <c r="E264" s="5" t="n"/>
    </row>
    <row r="265">
      <c r="A265" s="13" t="n"/>
      <c r="B265" s="5" t="n"/>
      <c r="C265" s="23" t="n"/>
      <c r="D265" s="18" t="n"/>
      <c r="E265" s="5" t="n"/>
    </row>
    <row r="266">
      <c r="A266" s="13" t="n"/>
      <c r="B266" s="5" t="n"/>
      <c r="C266" s="23" t="n"/>
      <c r="D266" s="18" t="n"/>
      <c r="E266" s="5" t="n"/>
    </row>
    <row r="267">
      <c r="A267" s="13" t="n"/>
      <c r="B267" s="5" t="n"/>
      <c r="C267" s="23" t="n"/>
      <c r="D267" s="18" t="n"/>
      <c r="E267" s="5" t="n"/>
    </row>
    <row r="268">
      <c r="A268" s="13" t="n"/>
      <c r="B268" s="5" t="n"/>
      <c r="C268" s="23" t="n"/>
      <c r="D268" s="18" t="n"/>
      <c r="E268" s="5" t="n"/>
    </row>
    <row r="269">
      <c r="A269" s="13" t="n"/>
      <c r="B269" s="5" t="n"/>
      <c r="C269" s="23" t="n"/>
      <c r="D269" s="18" t="n"/>
      <c r="E269" s="5" t="n"/>
    </row>
    <row r="270">
      <c r="A270" s="13" t="n"/>
      <c r="B270" s="5" t="n"/>
      <c r="C270" s="23" t="n"/>
      <c r="D270" s="18" t="n"/>
      <c r="E270" s="5" t="n"/>
    </row>
    <row r="271">
      <c r="A271" s="13" t="n"/>
      <c r="B271" s="5" t="n"/>
      <c r="C271" s="23" t="n"/>
      <c r="D271" s="18" t="n"/>
      <c r="E271" s="5" t="n"/>
    </row>
    <row r="272">
      <c r="A272" s="13" t="n"/>
      <c r="B272" s="5" t="n"/>
      <c r="C272" s="23" t="n"/>
      <c r="D272" s="18" t="n"/>
      <c r="E272" s="5" t="n"/>
    </row>
    <row r="273">
      <c r="A273" s="13" t="n"/>
      <c r="B273" s="5" t="n"/>
      <c r="C273" s="23" t="n"/>
      <c r="D273" s="18" t="n"/>
      <c r="E273" s="5" t="n"/>
    </row>
    <row r="274">
      <c r="A274" s="13" t="n"/>
      <c r="B274" s="5" t="n"/>
      <c r="C274" s="23" t="n"/>
      <c r="D274" s="18" t="n"/>
      <c r="E274" s="5" t="n"/>
    </row>
    <row r="275">
      <c r="A275" s="13" t="n"/>
      <c r="B275" s="5" t="n"/>
      <c r="C275" s="23" t="n"/>
      <c r="D275" s="18" t="n"/>
      <c r="E275" s="5" t="n"/>
    </row>
    <row r="276">
      <c r="A276" s="13" t="n"/>
      <c r="B276" s="5" t="n"/>
      <c r="C276" s="23" t="n"/>
      <c r="D276" s="18" t="n"/>
      <c r="E276" s="5" t="n"/>
    </row>
    <row r="277">
      <c r="A277" s="13" t="n"/>
      <c r="B277" s="5" t="n"/>
      <c r="C277" s="23" t="n"/>
      <c r="D277" s="18" t="n"/>
      <c r="E277" s="5" t="n"/>
    </row>
    <row r="278">
      <c r="A278" s="13" t="n"/>
      <c r="B278" s="5" t="n"/>
      <c r="C278" s="23" t="n"/>
      <c r="D278" s="18" t="n"/>
      <c r="E278" s="5" t="n"/>
    </row>
    <row r="279">
      <c r="A279" s="13" t="n"/>
      <c r="B279" s="5" t="n"/>
      <c r="C279" s="23" t="n"/>
      <c r="D279" s="18" t="n"/>
      <c r="E279" s="5" t="n"/>
    </row>
    <row r="280">
      <c r="A280" s="13" t="n"/>
      <c r="B280" s="5" t="n"/>
      <c r="C280" s="23" t="n"/>
      <c r="D280" s="18" t="n"/>
      <c r="E280" s="5" t="n"/>
    </row>
    <row r="281">
      <c r="A281" s="13" t="n"/>
      <c r="B281" s="5" t="n"/>
      <c r="C281" s="23" t="n"/>
      <c r="D281" s="18" t="n"/>
      <c r="E281" s="5" t="n"/>
    </row>
    <row r="282">
      <c r="A282" s="13" t="n"/>
      <c r="B282" s="5" t="n"/>
      <c r="C282" s="23" t="n"/>
      <c r="D282" s="18" t="n"/>
      <c r="E282" s="5" t="n"/>
    </row>
    <row r="283">
      <c r="A283" s="13" t="n"/>
      <c r="B283" s="5" t="n"/>
      <c r="C283" s="23" t="n"/>
      <c r="D283" s="18" t="n"/>
      <c r="E283" s="5" t="n"/>
    </row>
    <row r="284">
      <c r="A284" s="13" t="n"/>
      <c r="B284" s="5" t="n"/>
      <c r="C284" s="23" t="n"/>
      <c r="D284" s="18" t="n"/>
      <c r="E284" s="5" t="n"/>
    </row>
    <row r="285">
      <c r="A285" s="13" t="n"/>
      <c r="B285" s="5" t="n"/>
      <c r="C285" s="23" t="n"/>
      <c r="D285" s="18" t="n"/>
      <c r="E285" s="5" t="n"/>
    </row>
    <row r="286">
      <c r="A286" s="13" t="n"/>
      <c r="B286" s="5" t="n"/>
      <c r="C286" s="23" t="n"/>
      <c r="D286" s="18" t="n"/>
      <c r="E286" s="5" t="n"/>
    </row>
    <row r="287">
      <c r="A287" s="13" t="n"/>
      <c r="B287" s="5" t="n"/>
      <c r="C287" s="23" t="n"/>
      <c r="D287" s="18" t="n"/>
      <c r="E287" s="5" t="n"/>
    </row>
    <row r="288">
      <c r="A288" s="13" t="n"/>
      <c r="B288" s="5" t="n"/>
      <c r="C288" s="23" t="n"/>
      <c r="D288" s="18" t="n"/>
      <c r="E288" s="5" t="n"/>
    </row>
    <row r="289">
      <c r="A289" s="13" t="n"/>
      <c r="B289" s="5" t="n"/>
      <c r="C289" s="23" t="n"/>
      <c r="D289" s="18" t="n"/>
      <c r="E289" s="5" t="n"/>
    </row>
    <row r="290">
      <c r="A290" s="13" t="n"/>
      <c r="B290" s="5" t="n"/>
      <c r="C290" s="23" t="n"/>
      <c r="D290" s="18" t="n"/>
      <c r="E290" s="5" t="n"/>
    </row>
    <row r="291">
      <c r="A291" s="13" t="n"/>
      <c r="B291" s="5" t="n"/>
      <c r="C291" s="23" t="n"/>
      <c r="D291" s="18" t="n"/>
      <c r="E291" s="5" t="n"/>
    </row>
    <row r="292">
      <c r="A292" s="13" t="n"/>
      <c r="B292" s="5" t="n"/>
      <c r="C292" s="23" t="n"/>
      <c r="D292" s="18" t="n"/>
      <c r="E292" s="5" t="n"/>
    </row>
    <row r="293">
      <c r="A293" s="13" t="n"/>
      <c r="B293" s="5" t="n"/>
      <c r="C293" s="23" t="n"/>
      <c r="D293" s="18" t="n"/>
      <c r="E293" s="5" t="n"/>
    </row>
    <row r="294">
      <c r="A294" s="13" t="n"/>
      <c r="B294" s="5" t="n"/>
      <c r="C294" s="23" t="n"/>
      <c r="D294" s="18" t="n"/>
      <c r="E294" s="5" t="n"/>
    </row>
    <row r="295">
      <c r="A295" s="13" t="n"/>
      <c r="B295" s="5" t="n"/>
      <c r="C295" s="23" t="n"/>
      <c r="D295" s="18" t="n"/>
      <c r="E295" s="5" t="n"/>
    </row>
    <row r="296">
      <c r="A296" s="13" t="n"/>
      <c r="B296" s="5" t="n"/>
      <c r="C296" s="23" t="n"/>
      <c r="D296" s="18" t="n"/>
      <c r="E296" s="5" t="n"/>
    </row>
    <row r="297">
      <c r="A297" s="13" t="n"/>
      <c r="B297" s="5" t="n"/>
      <c r="C297" s="23" t="n"/>
      <c r="D297" s="18" t="n"/>
      <c r="E297" s="5" t="n"/>
    </row>
    <row r="298">
      <c r="A298" s="13" t="n"/>
      <c r="B298" s="5" t="n"/>
      <c r="C298" s="23" t="n"/>
      <c r="D298" s="18" t="n"/>
      <c r="E298" s="5" t="n"/>
    </row>
    <row r="299">
      <c r="A299" s="13" t="n"/>
      <c r="B299" s="5" t="n"/>
      <c r="C299" s="23" t="n"/>
      <c r="D299" s="18" t="n"/>
      <c r="E299" s="5" t="n"/>
    </row>
    <row r="300">
      <c r="A300" s="13" t="n"/>
      <c r="B300" s="5" t="n"/>
      <c r="C300" s="23" t="n"/>
      <c r="D300" s="18" t="n"/>
      <c r="E300" s="5" t="n"/>
    </row>
    <row r="301">
      <c r="A301" s="13" t="n"/>
      <c r="B301" s="5" t="n"/>
      <c r="C301" s="23" t="n"/>
      <c r="D301" s="18" t="n"/>
      <c r="E301" s="5" t="n"/>
    </row>
    <row r="302">
      <c r="A302" s="13" t="n"/>
      <c r="B302" s="5" t="n"/>
      <c r="C302" s="23" t="n"/>
      <c r="D302" s="18" t="n"/>
      <c r="E302" s="5" t="n"/>
    </row>
    <row r="303">
      <c r="A303" s="13" t="n"/>
      <c r="B303" s="5" t="n"/>
      <c r="C303" s="23" t="n"/>
      <c r="D303" s="18" t="n"/>
      <c r="E303" s="5" t="n"/>
    </row>
    <row r="304">
      <c r="A304" s="13" t="n"/>
      <c r="B304" s="5" t="n"/>
      <c r="C304" s="23" t="n"/>
      <c r="D304" s="18" t="n"/>
      <c r="E304" s="5" t="n"/>
    </row>
    <row r="305">
      <c r="A305" s="13" t="n"/>
      <c r="B305" s="5" t="n"/>
      <c r="C305" s="23" t="n"/>
      <c r="D305" s="18" t="n"/>
      <c r="E305" s="5" t="n"/>
    </row>
  </sheetData>
  <mergeCells count="2">
    <mergeCell ref="A2:E2"/>
    <mergeCell ref="A1:E1"/>
  </mergeCells>
  <dataValidations count="1">
    <dataValidation sqref="B6:B305" showDropDown="0" showInputMessage="0" showErrorMessage="0" allowBlank="1" type="list">
      <formula1>='المدرسون'!$A$6:$A$105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2" customWidth="1" min="2" max="2"/>
    <col width="20" customWidth="1" min="3" max="3"/>
    <col width="15" customWidth="1" min="4" max="4"/>
    <col width="26" customWidth="1" min="5" max="5"/>
    <col width="14" customWidth="1" min="6" max="6"/>
    <col width="13" customWidth="1" min="7" max="7"/>
    <col width="14" customWidth="1" min="8" max="8"/>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عدد من لم يسدد</t>
        </is>
      </c>
      <c r="B4" s="24">
        <f>COUNT('الطلاب'!$Q$6:$Q$505)</f>
        <v/>
      </c>
    </row>
    <row r="6" ht="32" customHeight="1">
      <c r="A6" s="16" t="inlineStr">
        <is>
          <t>م</t>
        </is>
      </c>
      <c r="B6" s="16" t="inlineStr">
        <is>
          <t>كود الطالب</t>
        </is>
      </c>
      <c r="C6" s="16" t="inlineStr">
        <is>
          <t>الاسم</t>
        </is>
      </c>
      <c r="D6" s="16" t="inlineStr">
        <is>
          <t>جوال ولي الأمر</t>
        </is>
      </c>
      <c r="E6" s="16" t="inlineStr">
        <is>
          <t>المجموعة</t>
        </is>
      </c>
      <c r="F6" s="16" t="inlineStr">
        <is>
          <t>المتبقي</t>
        </is>
      </c>
      <c r="G6" s="16" t="inlineStr">
        <is>
          <t>الحالة</t>
        </is>
      </c>
      <c r="H6" s="16" t="inlineStr">
        <is>
          <t>تنبيه الغياب</t>
        </is>
      </c>
    </row>
    <row r="7">
      <c r="A7" s="6">
        <f>IF(1&lt;=$B$4,1,"")</f>
        <v/>
      </c>
      <c r="B7" s="6">
        <f>IF($A7="","",INDEX('الطلاب'!$A$6:$A$505,MATCH($A7,'الطلاب'!$Q$6:$Q$505,0))&amp;"")</f>
        <v/>
      </c>
      <c r="C7" s="6">
        <f>IF($A7="","",INDEX('الطلاب'!$B$6:$B$505,MATCH($A7,'الطلاب'!$Q$6:$Q$505,0))&amp;"")</f>
        <v/>
      </c>
      <c r="D7" s="6">
        <f>IF($A7="","",INDEX('الطلاب'!$C$6:$C$505,MATCH($A7,'الطلاب'!$Q$6:$Q$505,0))&amp;"")</f>
        <v/>
      </c>
      <c r="E7" s="6">
        <f>IF($A7="","",INDEX('الطلاب'!$G$6:$G$505,MATCH($A7,'الطلاب'!$Q$6:$Q$505,0))&amp;"")</f>
        <v/>
      </c>
      <c r="F7" s="21">
        <f>IF($A7="","",INDEX('الطلاب'!$J$6:$J$505,MATCH($A7,'الطلاب'!$Q$6:$Q$505,0)))</f>
        <v/>
      </c>
      <c r="G7" s="6">
        <f>IF($A7="","",INDEX('الطلاب'!$O$6:$O$505,MATCH($A7,'الطلاب'!$Q$6:$Q$505,0))&amp;"")</f>
        <v/>
      </c>
      <c r="H7" s="6">
        <f>IF($A7="","",INDEX('الطلاب'!$P$6:$P$505,MATCH($A7,'الطلاب'!$Q$6:$Q$505,0))&amp;"")</f>
        <v/>
      </c>
    </row>
    <row r="8">
      <c r="A8" s="6">
        <f>IF(2&lt;=$B$4,2,"")</f>
        <v/>
      </c>
      <c r="B8" s="6">
        <f>IF($A8="","",INDEX('الطلاب'!$A$6:$A$505,MATCH($A8,'الطلاب'!$Q$6:$Q$505,0))&amp;"")</f>
        <v/>
      </c>
      <c r="C8" s="6">
        <f>IF($A8="","",INDEX('الطلاب'!$B$6:$B$505,MATCH($A8,'الطلاب'!$Q$6:$Q$505,0))&amp;"")</f>
        <v/>
      </c>
      <c r="D8" s="6">
        <f>IF($A8="","",INDEX('الطلاب'!$C$6:$C$505,MATCH($A8,'الطلاب'!$Q$6:$Q$505,0))&amp;"")</f>
        <v/>
      </c>
      <c r="E8" s="6">
        <f>IF($A8="","",INDEX('الطلاب'!$G$6:$G$505,MATCH($A8,'الطلاب'!$Q$6:$Q$505,0))&amp;"")</f>
        <v/>
      </c>
      <c r="F8" s="21">
        <f>IF($A8="","",INDEX('الطلاب'!$J$6:$J$505,MATCH($A8,'الطلاب'!$Q$6:$Q$505,0)))</f>
        <v/>
      </c>
      <c r="G8" s="6">
        <f>IF($A8="","",INDEX('الطلاب'!$O$6:$O$505,MATCH($A8,'الطلاب'!$Q$6:$Q$505,0))&amp;"")</f>
        <v/>
      </c>
      <c r="H8" s="6">
        <f>IF($A8="","",INDEX('الطلاب'!$P$6:$P$505,MATCH($A8,'الطلاب'!$Q$6:$Q$505,0))&amp;"")</f>
        <v/>
      </c>
    </row>
    <row r="9">
      <c r="A9" s="6">
        <f>IF(3&lt;=$B$4,3,"")</f>
        <v/>
      </c>
      <c r="B9" s="6">
        <f>IF($A9="","",INDEX('الطلاب'!$A$6:$A$505,MATCH($A9,'الطلاب'!$Q$6:$Q$505,0))&amp;"")</f>
        <v/>
      </c>
      <c r="C9" s="6">
        <f>IF($A9="","",INDEX('الطلاب'!$B$6:$B$505,MATCH($A9,'الطلاب'!$Q$6:$Q$505,0))&amp;"")</f>
        <v/>
      </c>
      <c r="D9" s="6">
        <f>IF($A9="","",INDEX('الطلاب'!$C$6:$C$505,MATCH($A9,'الطلاب'!$Q$6:$Q$505,0))&amp;"")</f>
        <v/>
      </c>
      <c r="E9" s="6">
        <f>IF($A9="","",INDEX('الطلاب'!$G$6:$G$505,MATCH($A9,'الطلاب'!$Q$6:$Q$505,0))&amp;"")</f>
        <v/>
      </c>
      <c r="F9" s="21">
        <f>IF($A9="","",INDEX('الطلاب'!$J$6:$J$505,MATCH($A9,'الطلاب'!$Q$6:$Q$505,0)))</f>
        <v/>
      </c>
      <c r="G9" s="6">
        <f>IF($A9="","",INDEX('الطلاب'!$O$6:$O$505,MATCH($A9,'الطلاب'!$Q$6:$Q$505,0))&amp;"")</f>
        <v/>
      </c>
      <c r="H9" s="6">
        <f>IF($A9="","",INDEX('الطلاب'!$P$6:$P$505,MATCH($A9,'الطلاب'!$Q$6:$Q$505,0))&amp;"")</f>
        <v/>
      </c>
    </row>
    <row r="10">
      <c r="A10" s="6">
        <f>IF(4&lt;=$B$4,4,"")</f>
        <v/>
      </c>
      <c r="B10" s="6">
        <f>IF($A10="","",INDEX('الطلاب'!$A$6:$A$505,MATCH($A10,'الطلاب'!$Q$6:$Q$505,0))&amp;"")</f>
        <v/>
      </c>
      <c r="C10" s="6">
        <f>IF($A10="","",INDEX('الطلاب'!$B$6:$B$505,MATCH($A10,'الطلاب'!$Q$6:$Q$505,0))&amp;"")</f>
        <v/>
      </c>
      <c r="D10" s="6">
        <f>IF($A10="","",INDEX('الطلاب'!$C$6:$C$505,MATCH($A10,'الطلاب'!$Q$6:$Q$505,0))&amp;"")</f>
        <v/>
      </c>
      <c r="E10" s="6">
        <f>IF($A10="","",INDEX('الطلاب'!$G$6:$G$505,MATCH($A10,'الطلاب'!$Q$6:$Q$505,0))&amp;"")</f>
        <v/>
      </c>
      <c r="F10" s="21">
        <f>IF($A10="","",INDEX('الطلاب'!$J$6:$J$505,MATCH($A10,'الطلاب'!$Q$6:$Q$505,0)))</f>
        <v/>
      </c>
      <c r="G10" s="6">
        <f>IF($A10="","",INDEX('الطلاب'!$O$6:$O$505,MATCH($A10,'الطلاب'!$Q$6:$Q$505,0))&amp;"")</f>
        <v/>
      </c>
      <c r="H10" s="6">
        <f>IF($A10="","",INDEX('الطلاب'!$P$6:$P$505,MATCH($A10,'الطلاب'!$Q$6:$Q$505,0))&amp;"")</f>
        <v/>
      </c>
    </row>
    <row r="11">
      <c r="A11" s="6">
        <f>IF(5&lt;=$B$4,5,"")</f>
        <v/>
      </c>
      <c r="B11" s="6">
        <f>IF($A11="","",INDEX('الطلاب'!$A$6:$A$505,MATCH($A11,'الطلاب'!$Q$6:$Q$505,0))&amp;"")</f>
        <v/>
      </c>
      <c r="C11" s="6">
        <f>IF($A11="","",INDEX('الطلاب'!$B$6:$B$505,MATCH($A11,'الطلاب'!$Q$6:$Q$505,0))&amp;"")</f>
        <v/>
      </c>
      <c r="D11" s="6">
        <f>IF($A11="","",INDEX('الطلاب'!$C$6:$C$505,MATCH($A11,'الطلاب'!$Q$6:$Q$505,0))&amp;"")</f>
        <v/>
      </c>
      <c r="E11" s="6">
        <f>IF($A11="","",INDEX('الطلاب'!$G$6:$G$505,MATCH($A11,'الطلاب'!$Q$6:$Q$505,0))&amp;"")</f>
        <v/>
      </c>
      <c r="F11" s="21">
        <f>IF($A11="","",INDEX('الطلاب'!$J$6:$J$505,MATCH($A11,'الطلاب'!$Q$6:$Q$505,0)))</f>
        <v/>
      </c>
      <c r="G11" s="6">
        <f>IF($A11="","",INDEX('الطلاب'!$O$6:$O$505,MATCH($A11,'الطلاب'!$Q$6:$Q$505,0))&amp;"")</f>
        <v/>
      </c>
      <c r="H11" s="6">
        <f>IF($A11="","",INDEX('الطلاب'!$P$6:$P$505,MATCH($A11,'الطلاب'!$Q$6:$Q$505,0))&amp;"")</f>
        <v/>
      </c>
    </row>
    <row r="12">
      <c r="A12" s="6">
        <f>IF(6&lt;=$B$4,6,"")</f>
        <v/>
      </c>
      <c r="B12" s="6">
        <f>IF($A12="","",INDEX('الطلاب'!$A$6:$A$505,MATCH($A12,'الطلاب'!$Q$6:$Q$505,0))&amp;"")</f>
        <v/>
      </c>
      <c r="C12" s="6">
        <f>IF($A12="","",INDEX('الطلاب'!$B$6:$B$505,MATCH($A12,'الطلاب'!$Q$6:$Q$505,0))&amp;"")</f>
        <v/>
      </c>
      <c r="D12" s="6">
        <f>IF($A12="","",INDEX('الطلاب'!$C$6:$C$505,MATCH($A12,'الطلاب'!$Q$6:$Q$505,0))&amp;"")</f>
        <v/>
      </c>
      <c r="E12" s="6">
        <f>IF($A12="","",INDEX('الطلاب'!$G$6:$G$505,MATCH($A12,'الطلاب'!$Q$6:$Q$505,0))&amp;"")</f>
        <v/>
      </c>
      <c r="F12" s="21">
        <f>IF($A12="","",INDEX('الطلاب'!$J$6:$J$505,MATCH($A12,'الطلاب'!$Q$6:$Q$505,0)))</f>
        <v/>
      </c>
      <c r="G12" s="6">
        <f>IF($A12="","",INDEX('الطلاب'!$O$6:$O$505,MATCH($A12,'الطلاب'!$Q$6:$Q$505,0))&amp;"")</f>
        <v/>
      </c>
      <c r="H12" s="6">
        <f>IF($A12="","",INDEX('الطلاب'!$P$6:$P$505,MATCH($A12,'الطلاب'!$Q$6:$Q$505,0))&amp;"")</f>
        <v/>
      </c>
    </row>
    <row r="13">
      <c r="A13" s="6">
        <f>IF(7&lt;=$B$4,7,"")</f>
        <v/>
      </c>
      <c r="B13" s="6">
        <f>IF($A13="","",INDEX('الطلاب'!$A$6:$A$505,MATCH($A13,'الطلاب'!$Q$6:$Q$505,0))&amp;"")</f>
        <v/>
      </c>
      <c r="C13" s="6">
        <f>IF($A13="","",INDEX('الطلاب'!$B$6:$B$505,MATCH($A13,'الطلاب'!$Q$6:$Q$505,0))&amp;"")</f>
        <v/>
      </c>
      <c r="D13" s="6">
        <f>IF($A13="","",INDEX('الطلاب'!$C$6:$C$505,MATCH($A13,'الطلاب'!$Q$6:$Q$505,0))&amp;"")</f>
        <v/>
      </c>
      <c r="E13" s="6">
        <f>IF($A13="","",INDEX('الطلاب'!$G$6:$G$505,MATCH($A13,'الطلاب'!$Q$6:$Q$505,0))&amp;"")</f>
        <v/>
      </c>
      <c r="F13" s="21">
        <f>IF($A13="","",INDEX('الطلاب'!$J$6:$J$505,MATCH($A13,'الطلاب'!$Q$6:$Q$505,0)))</f>
        <v/>
      </c>
      <c r="G13" s="6">
        <f>IF($A13="","",INDEX('الطلاب'!$O$6:$O$505,MATCH($A13,'الطلاب'!$Q$6:$Q$505,0))&amp;"")</f>
        <v/>
      </c>
      <c r="H13" s="6">
        <f>IF($A13="","",INDEX('الطلاب'!$P$6:$P$505,MATCH($A13,'الطلاب'!$Q$6:$Q$505,0))&amp;"")</f>
        <v/>
      </c>
    </row>
    <row r="14">
      <c r="A14" s="6">
        <f>IF(8&lt;=$B$4,8,"")</f>
        <v/>
      </c>
      <c r="B14" s="6">
        <f>IF($A14="","",INDEX('الطلاب'!$A$6:$A$505,MATCH($A14,'الطلاب'!$Q$6:$Q$505,0))&amp;"")</f>
        <v/>
      </c>
      <c r="C14" s="6">
        <f>IF($A14="","",INDEX('الطلاب'!$B$6:$B$505,MATCH($A14,'الطلاب'!$Q$6:$Q$505,0))&amp;"")</f>
        <v/>
      </c>
      <c r="D14" s="6">
        <f>IF($A14="","",INDEX('الطلاب'!$C$6:$C$505,MATCH($A14,'الطلاب'!$Q$6:$Q$505,0))&amp;"")</f>
        <v/>
      </c>
      <c r="E14" s="6">
        <f>IF($A14="","",INDEX('الطلاب'!$G$6:$G$505,MATCH($A14,'الطلاب'!$Q$6:$Q$505,0))&amp;"")</f>
        <v/>
      </c>
      <c r="F14" s="21">
        <f>IF($A14="","",INDEX('الطلاب'!$J$6:$J$505,MATCH($A14,'الطلاب'!$Q$6:$Q$505,0)))</f>
        <v/>
      </c>
      <c r="G14" s="6">
        <f>IF($A14="","",INDEX('الطلاب'!$O$6:$O$505,MATCH($A14,'الطلاب'!$Q$6:$Q$505,0))&amp;"")</f>
        <v/>
      </c>
      <c r="H14" s="6">
        <f>IF($A14="","",INDEX('الطلاب'!$P$6:$P$505,MATCH($A14,'الطلاب'!$Q$6:$Q$505,0))&amp;"")</f>
        <v/>
      </c>
    </row>
    <row r="15">
      <c r="A15" s="6">
        <f>IF(9&lt;=$B$4,9,"")</f>
        <v/>
      </c>
      <c r="B15" s="6">
        <f>IF($A15="","",INDEX('الطلاب'!$A$6:$A$505,MATCH($A15,'الطلاب'!$Q$6:$Q$505,0))&amp;"")</f>
        <v/>
      </c>
      <c r="C15" s="6">
        <f>IF($A15="","",INDEX('الطلاب'!$B$6:$B$505,MATCH($A15,'الطلاب'!$Q$6:$Q$505,0))&amp;"")</f>
        <v/>
      </c>
      <c r="D15" s="6">
        <f>IF($A15="","",INDEX('الطلاب'!$C$6:$C$505,MATCH($A15,'الطلاب'!$Q$6:$Q$505,0))&amp;"")</f>
        <v/>
      </c>
      <c r="E15" s="6">
        <f>IF($A15="","",INDEX('الطلاب'!$G$6:$G$505,MATCH($A15,'الطلاب'!$Q$6:$Q$505,0))&amp;"")</f>
        <v/>
      </c>
      <c r="F15" s="21">
        <f>IF($A15="","",INDEX('الطلاب'!$J$6:$J$505,MATCH($A15,'الطلاب'!$Q$6:$Q$505,0)))</f>
        <v/>
      </c>
      <c r="G15" s="6">
        <f>IF($A15="","",INDEX('الطلاب'!$O$6:$O$505,MATCH($A15,'الطلاب'!$Q$6:$Q$505,0))&amp;"")</f>
        <v/>
      </c>
      <c r="H15" s="6">
        <f>IF($A15="","",INDEX('الطلاب'!$P$6:$P$505,MATCH($A15,'الطلاب'!$Q$6:$Q$505,0))&amp;"")</f>
        <v/>
      </c>
    </row>
    <row r="16">
      <c r="A16" s="6">
        <f>IF(10&lt;=$B$4,10,"")</f>
        <v/>
      </c>
      <c r="B16" s="6">
        <f>IF($A16="","",INDEX('الطلاب'!$A$6:$A$505,MATCH($A16,'الطلاب'!$Q$6:$Q$505,0))&amp;"")</f>
        <v/>
      </c>
      <c r="C16" s="6">
        <f>IF($A16="","",INDEX('الطلاب'!$B$6:$B$505,MATCH($A16,'الطلاب'!$Q$6:$Q$505,0))&amp;"")</f>
        <v/>
      </c>
      <c r="D16" s="6">
        <f>IF($A16="","",INDEX('الطلاب'!$C$6:$C$505,MATCH($A16,'الطلاب'!$Q$6:$Q$505,0))&amp;"")</f>
        <v/>
      </c>
      <c r="E16" s="6">
        <f>IF($A16="","",INDEX('الطلاب'!$G$6:$G$505,MATCH($A16,'الطلاب'!$Q$6:$Q$505,0))&amp;"")</f>
        <v/>
      </c>
      <c r="F16" s="21">
        <f>IF($A16="","",INDEX('الطلاب'!$J$6:$J$505,MATCH($A16,'الطلاب'!$Q$6:$Q$505,0)))</f>
        <v/>
      </c>
      <c r="G16" s="6">
        <f>IF($A16="","",INDEX('الطلاب'!$O$6:$O$505,MATCH($A16,'الطلاب'!$Q$6:$Q$505,0))&amp;"")</f>
        <v/>
      </c>
      <c r="H16" s="6">
        <f>IF($A16="","",INDEX('الطلاب'!$P$6:$P$505,MATCH($A16,'الطلاب'!$Q$6:$Q$505,0))&amp;"")</f>
        <v/>
      </c>
    </row>
    <row r="17">
      <c r="A17" s="6">
        <f>IF(11&lt;=$B$4,11,"")</f>
        <v/>
      </c>
      <c r="B17" s="6">
        <f>IF($A17="","",INDEX('الطلاب'!$A$6:$A$505,MATCH($A17,'الطلاب'!$Q$6:$Q$505,0))&amp;"")</f>
        <v/>
      </c>
      <c r="C17" s="6">
        <f>IF($A17="","",INDEX('الطلاب'!$B$6:$B$505,MATCH($A17,'الطلاب'!$Q$6:$Q$505,0))&amp;"")</f>
        <v/>
      </c>
      <c r="D17" s="6">
        <f>IF($A17="","",INDEX('الطلاب'!$C$6:$C$505,MATCH($A17,'الطلاب'!$Q$6:$Q$505,0))&amp;"")</f>
        <v/>
      </c>
      <c r="E17" s="6">
        <f>IF($A17="","",INDEX('الطلاب'!$G$6:$G$505,MATCH($A17,'الطلاب'!$Q$6:$Q$505,0))&amp;"")</f>
        <v/>
      </c>
      <c r="F17" s="21">
        <f>IF($A17="","",INDEX('الطلاب'!$J$6:$J$505,MATCH($A17,'الطلاب'!$Q$6:$Q$505,0)))</f>
        <v/>
      </c>
      <c r="G17" s="6">
        <f>IF($A17="","",INDEX('الطلاب'!$O$6:$O$505,MATCH($A17,'الطلاب'!$Q$6:$Q$505,0))&amp;"")</f>
        <v/>
      </c>
      <c r="H17" s="6">
        <f>IF($A17="","",INDEX('الطلاب'!$P$6:$P$505,MATCH($A17,'الطلاب'!$Q$6:$Q$505,0))&amp;"")</f>
        <v/>
      </c>
    </row>
    <row r="18">
      <c r="A18" s="6">
        <f>IF(12&lt;=$B$4,12,"")</f>
        <v/>
      </c>
      <c r="B18" s="6">
        <f>IF($A18="","",INDEX('الطلاب'!$A$6:$A$505,MATCH($A18,'الطلاب'!$Q$6:$Q$505,0))&amp;"")</f>
        <v/>
      </c>
      <c r="C18" s="6">
        <f>IF($A18="","",INDEX('الطلاب'!$B$6:$B$505,MATCH($A18,'الطلاب'!$Q$6:$Q$505,0))&amp;"")</f>
        <v/>
      </c>
      <c r="D18" s="6">
        <f>IF($A18="","",INDEX('الطلاب'!$C$6:$C$505,MATCH($A18,'الطلاب'!$Q$6:$Q$505,0))&amp;"")</f>
        <v/>
      </c>
      <c r="E18" s="6">
        <f>IF($A18="","",INDEX('الطلاب'!$G$6:$G$505,MATCH($A18,'الطلاب'!$Q$6:$Q$505,0))&amp;"")</f>
        <v/>
      </c>
      <c r="F18" s="21">
        <f>IF($A18="","",INDEX('الطلاب'!$J$6:$J$505,MATCH($A18,'الطلاب'!$Q$6:$Q$505,0)))</f>
        <v/>
      </c>
      <c r="G18" s="6">
        <f>IF($A18="","",INDEX('الطلاب'!$O$6:$O$505,MATCH($A18,'الطلاب'!$Q$6:$Q$505,0))&amp;"")</f>
        <v/>
      </c>
      <c r="H18" s="6">
        <f>IF($A18="","",INDEX('الطلاب'!$P$6:$P$505,MATCH($A18,'الطلاب'!$Q$6:$Q$505,0))&amp;"")</f>
        <v/>
      </c>
    </row>
    <row r="19">
      <c r="A19" s="6">
        <f>IF(13&lt;=$B$4,13,"")</f>
        <v/>
      </c>
      <c r="B19" s="6">
        <f>IF($A19="","",INDEX('الطلاب'!$A$6:$A$505,MATCH($A19,'الطلاب'!$Q$6:$Q$505,0))&amp;"")</f>
        <v/>
      </c>
      <c r="C19" s="6">
        <f>IF($A19="","",INDEX('الطلاب'!$B$6:$B$505,MATCH($A19,'الطلاب'!$Q$6:$Q$505,0))&amp;"")</f>
        <v/>
      </c>
      <c r="D19" s="6">
        <f>IF($A19="","",INDEX('الطلاب'!$C$6:$C$505,MATCH($A19,'الطلاب'!$Q$6:$Q$505,0))&amp;"")</f>
        <v/>
      </c>
      <c r="E19" s="6">
        <f>IF($A19="","",INDEX('الطلاب'!$G$6:$G$505,MATCH($A19,'الطلاب'!$Q$6:$Q$505,0))&amp;"")</f>
        <v/>
      </c>
      <c r="F19" s="21">
        <f>IF($A19="","",INDEX('الطلاب'!$J$6:$J$505,MATCH($A19,'الطلاب'!$Q$6:$Q$505,0)))</f>
        <v/>
      </c>
      <c r="G19" s="6">
        <f>IF($A19="","",INDEX('الطلاب'!$O$6:$O$505,MATCH($A19,'الطلاب'!$Q$6:$Q$505,0))&amp;"")</f>
        <v/>
      </c>
      <c r="H19" s="6">
        <f>IF($A19="","",INDEX('الطلاب'!$P$6:$P$505,MATCH($A19,'الطلاب'!$Q$6:$Q$505,0))&amp;"")</f>
        <v/>
      </c>
    </row>
    <row r="20">
      <c r="A20" s="6">
        <f>IF(14&lt;=$B$4,14,"")</f>
        <v/>
      </c>
      <c r="B20" s="6">
        <f>IF($A20="","",INDEX('الطلاب'!$A$6:$A$505,MATCH($A20,'الطلاب'!$Q$6:$Q$505,0))&amp;"")</f>
        <v/>
      </c>
      <c r="C20" s="6">
        <f>IF($A20="","",INDEX('الطلاب'!$B$6:$B$505,MATCH($A20,'الطلاب'!$Q$6:$Q$505,0))&amp;"")</f>
        <v/>
      </c>
      <c r="D20" s="6">
        <f>IF($A20="","",INDEX('الطلاب'!$C$6:$C$505,MATCH($A20,'الطلاب'!$Q$6:$Q$505,0))&amp;"")</f>
        <v/>
      </c>
      <c r="E20" s="6">
        <f>IF($A20="","",INDEX('الطلاب'!$G$6:$G$505,MATCH($A20,'الطلاب'!$Q$6:$Q$505,0))&amp;"")</f>
        <v/>
      </c>
      <c r="F20" s="21">
        <f>IF($A20="","",INDEX('الطلاب'!$J$6:$J$505,MATCH($A20,'الطلاب'!$Q$6:$Q$505,0)))</f>
        <v/>
      </c>
      <c r="G20" s="6">
        <f>IF($A20="","",INDEX('الطلاب'!$O$6:$O$505,MATCH($A20,'الطلاب'!$Q$6:$Q$505,0))&amp;"")</f>
        <v/>
      </c>
      <c r="H20" s="6">
        <f>IF($A20="","",INDEX('الطلاب'!$P$6:$P$505,MATCH($A20,'الطلاب'!$Q$6:$Q$505,0))&amp;"")</f>
        <v/>
      </c>
    </row>
    <row r="21">
      <c r="A21" s="6">
        <f>IF(15&lt;=$B$4,15,"")</f>
        <v/>
      </c>
      <c r="B21" s="6">
        <f>IF($A21="","",INDEX('الطلاب'!$A$6:$A$505,MATCH($A21,'الطلاب'!$Q$6:$Q$505,0))&amp;"")</f>
        <v/>
      </c>
      <c r="C21" s="6">
        <f>IF($A21="","",INDEX('الطلاب'!$B$6:$B$505,MATCH($A21,'الطلاب'!$Q$6:$Q$505,0))&amp;"")</f>
        <v/>
      </c>
      <c r="D21" s="6">
        <f>IF($A21="","",INDEX('الطلاب'!$C$6:$C$505,MATCH($A21,'الطلاب'!$Q$6:$Q$505,0))&amp;"")</f>
        <v/>
      </c>
      <c r="E21" s="6">
        <f>IF($A21="","",INDEX('الطلاب'!$G$6:$G$505,MATCH($A21,'الطلاب'!$Q$6:$Q$505,0))&amp;"")</f>
        <v/>
      </c>
      <c r="F21" s="21">
        <f>IF($A21="","",INDEX('الطلاب'!$J$6:$J$505,MATCH($A21,'الطلاب'!$Q$6:$Q$505,0)))</f>
        <v/>
      </c>
      <c r="G21" s="6">
        <f>IF($A21="","",INDEX('الطلاب'!$O$6:$O$505,MATCH($A21,'الطلاب'!$Q$6:$Q$505,0))&amp;"")</f>
        <v/>
      </c>
      <c r="H21" s="6">
        <f>IF($A21="","",INDEX('الطلاب'!$P$6:$P$505,MATCH($A21,'الطلاب'!$Q$6:$Q$505,0))&amp;"")</f>
        <v/>
      </c>
    </row>
    <row r="22">
      <c r="A22" s="6">
        <f>IF(16&lt;=$B$4,16,"")</f>
        <v/>
      </c>
      <c r="B22" s="6">
        <f>IF($A22="","",INDEX('الطلاب'!$A$6:$A$505,MATCH($A22,'الطلاب'!$Q$6:$Q$505,0))&amp;"")</f>
        <v/>
      </c>
      <c r="C22" s="6">
        <f>IF($A22="","",INDEX('الطلاب'!$B$6:$B$505,MATCH($A22,'الطلاب'!$Q$6:$Q$505,0))&amp;"")</f>
        <v/>
      </c>
      <c r="D22" s="6">
        <f>IF($A22="","",INDEX('الطلاب'!$C$6:$C$505,MATCH($A22,'الطلاب'!$Q$6:$Q$505,0))&amp;"")</f>
        <v/>
      </c>
      <c r="E22" s="6">
        <f>IF($A22="","",INDEX('الطلاب'!$G$6:$G$505,MATCH($A22,'الطلاب'!$Q$6:$Q$505,0))&amp;"")</f>
        <v/>
      </c>
      <c r="F22" s="21">
        <f>IF($A22="","",INDEX('الطلاب'!$J$6:$J$505,MATCH($A22,'الطلاب'!$Q$6:$Q$505,0)))</f>
        <v/>
      </c>
      <c r="G22" s="6">
        <f>IF($A22="","",INDEX('الطلاب'!$O$6:$O$505,MATCH($A22,'الطلاب'!$Q$6:$Q$505,0))&amp;"")</f>
        <v/>
      </c>
      <c r="H22" s="6">
        <f>IF($A22="","",INDEX('الطلاب'!$P$6:$P$505,MATCH($A22,'الطلاب'!$Q$6:$Q$505,0))&amp;"")</f>
        <v/>
      </c>
    </row>
    <row r="23">
      <c r="A23" s="6">
        <f>IF(17&lt;=$B$4,17,"")</f>
        <v/>
      </c>
      <c r="B23" s="6">
        <f>IF($A23="","",INDEX('الطلاب'!$A$6:$A$505,MATCH($A23,'الطلاب'!$Q$6:$Q$505,0))&amp;"")</f>
        <v/>
      </c>
      <c r="C23" s="6">
        <f>IF($A23="","",INDEX('الطلاب'!$B$6:$B$505,MATCH($A23,'الطلاب'!$Q$6:$Q$505,0))&amp;"")</f>
        <v/>
      </c>
      <c r="D23" s="6">
        <f>IF($A23="","",INDEX('الطلاب'!$C$6:$C$505,MATCH($A23,'الطلاب'!$Q$6:$Q$505,0))&amp;"")</f>
        <v/>
      </c>
      <c r="E23" s="6">
        <f>IF($A23="","",INDEX('الطلاب'!$G$6:$G$505,MATCH($A23,'الطلاب'!$Q$6:$Q$505,0))&amp;"")</f>
        <v/>
      </c>
      <c r="F23" s="21">
        <f>IF($A23="","",INDEX('الطلاب'!$J$6:$J$505,MATCH($A23,'الطلاب'!$Q$6:$Q$505,0)))</f>
        <v/>
      </c>
      <c r="G23" s="6">
        <f>IF($A23="","",INDEX('الطلاب'!$O$6:$O$505,MATCH($A23,'الطلاب'!$Q$6:$Q$505,0))&amp;"")</f>
        <v/>
      </c>
      <c r="H23" s="6">
        <f>IF($A23="","",INDEX('الطلاب'!$P$6:$P$505,MATCH($A23,'الطلاب'!$Q$6:$Q$505,0))&amp;"")</f>
        <v/>
      </c>
    </row>
    <row r="24">
      <c r="A24" s="6">
        <f>IF(18&lt;=$B$4,18,"")</f>
        <v/>
      </c>
      <c r="B24" s="6">
        <f>IF($A24="","",INDEX('الطلاب'!$A$6:$A$505,MATCH($A24,'الطلاب'!$Q$6:$Q$505,0))&amp;"")</f>
        <v/>
      </c>
      <c r="C24" s="6">
        <f>IF($A24="","",INDEX('الطلاب'!$B$6:$B$505,MATCH($A24,'الطلاب'!$Q$6:$Q$505,0))&amp;"")</f>
        <v/>
      </c>
      <c r="D24" s="6">
        <f>IF($A24="","",INDEX('الطلاب'!$C$6:$C$505,MATCH($A24,'الطلاب'!$Q$6:$Q$505,0))&amp;"")</f>
        <v/>
      </c>
      <c r="E24" s="6">
        <f>IF($A24="","",INDEX('الطلاب'!$G$6:$G$505,MATCH($A24,'الطلاب'!$Q$6:$Q$505,0))&amp;"")</f>
        <v/>
      </c>
      <c r="F24" s="21">
        <f>IF($A24="","",INDEX('الطلاب'!$J$6:$J$505,MATCH($A24,'الطلاب'!$Q$6:$Q$505,0)))</f>
        <v/>
      </c>
      <c r="G24" s="6">
        <f>IF($A24="","",INDEX('الطلاب'!$O$6:$O$505,MATCH($A24,'الطلاب'!$Q$6:$Q$505,0))&amp;"")</f>
        <v/>
      </c>
      <c r="H24" s="6">
        <f>IF($A24="","",INDEX('الطلاب'!$P$6:$P$505,MATCH($A24,'الطلاب'!$Q$6:$Q$505,0))&amp;"")</f>
        <v/>
      </c>
    </row>
    <row r="25">
      <c r="A25" s="6">
        <f>IF(19&lt;=$B$4,19,"")</f>
        <v/>
      </c>
      <c r="B25" s="6">
        <f>IF($A25="","",INDEX('الطلاب'!$A$6:$A$505,MATCH($A25,'الطلاب'!$Q$6:$Q$505,0))&amp;"")</f>
        <v/>
      </c>
      <c r="C25" s="6">
        <f>IF($A25="","",INDEX('الطلاب'!$B$6:$B$505,MATCH($A25,'الطلاب'!$Q$6:$Q$505,0))&amp;"")</f>
        <v/>
      </c>
      <c r="D25" s="6">
        <f>IF($A25="","",INDEX('الطلاب'!$C$6:$C$505,MATCH($A25,'الطلاب'!$Q$6:$Q$505,0))&amp;"")</f>
        <v/>
      </c>
      <c r="E25" s="6">
        <f>IF($A25="","",INDEX('الطلاب'!$G$6:$G$505,MATCH($A25,'الطلاب'!$Q$6:$Q$505,0))&amp;"")</f>
        <v/>
      </c>
      <c r="F25" s="21">
        <f>IF($A25="","",INDEX('الطلاب'!$J$6:$J$505,MATCH($A25,'الطلاب'!$Q$6:$Q$505,0)))</f>
        <v/>
      </c>
      <c r="G25" s="6">
        <f>IF($A25="","",INDEX('الطلاب'!$O$6:$O$505,MATCH($A25,'الطلاب'!$Q$6:$Q$505,0))&amp;"")</f>
        <v/>
      </c>
      <c r="H25" s="6">
        <f>IF($A25="","",INDEX('الطلاب'!$P$6:$P$505,MATCH($A25,'الطلاب'!$Q$6:$Q$505,0))&amp;"")</f>
        <v/>
      </c>
    </row>
    <row r="26">
      <c r="A26" s="6">
        <f>IF(20&lt;=$B$4,20,"")</f>
        <v/>
      </c>
      <c r="B26" s="6">
        <f>IF($A26="","",INDEX('الطلاب'!$A$6:$A$505,MATCH($A26,'الطلاب'!$Q$6:$Q$505,0))&amp;"")</f>
        <v/>
      </c>
      <c r="C26" s="6">
        <f>IF($A26="","",INDEX('الطلاب'!$B$6:$B$505,MATCH($A26,'الطلاب'!$Q$6:$Q$505,0))&amp;"")</f>
        <v/>
      </c>
      <c r="D26" s="6">
        <f>IF($A26="","",INDEX('الطلاب'!$C$6:$C$505,MATCH($A26,'الطلاب'!$Q$6:$Q$505,0))&amp;"")</f>
        <v/>
      </c>
      <c r="E26" s="6">
        <f>IF($A26="","",INDEX('الطلاب'!$G$6:$G$505,MATCH($A26,'الطلاب'!$Q$6:$Q$505,0))&amp;"")</f>
        <v/>
      </c>
      <c r="F26" s="21">
        <f>IF($A26="","",INDEX('الطلاب'!$J$6:$J$505,MATCH($A26,'الطلاب'!$Q$6:$Q$505,0)))</f>
        <v/>
      </c>
      <c r="G26" s="6">
        <f>IF($A26="","",INDEX('الطلاب'!$O$6:$O$505,MATCH($A26,'الطلاب'!$Q$6:$Q$505,0))&amp;"")</f>
        <v/>
      </c>
      <c r="H26" s="6">
        <f>IF($A26="","",INDEX('الطلاب'!$P$6:$P$505,MATCH($A26,'الطلاب'!$Q$6:$Q$505,0))&amp;"")</f>
        <v/>
      </c>
    </row>
    <row r="27">
      <c r="A27" s="6">
        <f>IF(21&lt;=$B$4,21,"")</f>
        <v/>
      </c>
      <c r="B27" s="6">
        <f>IF($A27="","",INDEX('الطلاب'!$A$6:$A$505,MATCH($A27,'الطلاب'!$Q$6:$Q$505,0))&amp;"")</f>
        <v/>
      </c>
      <c r="C27" s="6">
        <f>IF($A27="","",INDEX('الطلاب'!$B$6:$B$505,MATCH($A27,'الطلاب'!$Q$6:$Q$505,0))&amp;"")</f>
        <v/>
      </c>
      <c r="D27" s="6">
        <f>IF($A27="","",INDEX('الطلاب'!$C$6:$C$505,MATCH($A27,'الطلاب'!$Q$6:$Q$505,0))&amp;"")</f>
        <v/>
      </c>
      <c r="E27" s="6">
        <f>IF($A27="","",INDEX('الطلاب'!$G$6:$G$505,MATCH($A27,'الطلاب'!$Q$6:$Q$505,0))&amp;"")</f>
        <v/>
      </c>
      <c r="F27" s="21">
        <f>IF($A27="","",INDEX('الطلاب'!$J$6:$J$505,MATCH($A27,'الطلاب'!$Q$6:$Q$505,0)))</f>
        <v/>
      </c>
      <c r="G27" s="6">
        <f>IF($A27="","",INDEX('الطلاب'!$O$6:$O$505,MATCH($A27,'الطلاب'!$Q$6:$Q$505,0))&amp;"")</f>
        <v/>
      </c>
      <c r="H27" s="6">
        <f>IF($A27="","",INDEX('الطلاب'!$P$6:$P$505,MATCH($A27,'الطلاب'!$Q$6:$Q$505,0))&amp;"")</f>
        <v/>
      </c>
    </row>
    <row r="28">
      <c r="A28" s="6">
        <f>IF(22&lt;=$B$4,22,"")</f>
        <v/>
      </c>
      <c r="B28" s="6">
        <f>IF($A28="","",INDEX('الطلاب'!$A$6:$A$505,MATCH($A28,'الطلاب'!$Q$6:$Q$505,0))&amp;"")</f>
        <v/>
      </c>
      <c r="C28" s="6">
        <f>IF($A28="","",INDEX('الطلاب'!$B$6:$B$505,MATCH($A28,'الطلاب'!$Q$6:$Q$505,0))&amp;"")</f>
        <v/>
      </c>
      <c r="D28" s="6">
        <f>IF($A28="","",INDEX('الطلاب'!$C$6:$C$505,MATCH($A28,'الطلاب'!$Q$6:$Q$505,0))&amp;"")</f>
        <v/>
      </c>
      <c r="E28" s="6">
        <f>IF($A28="","",INDEX('الطلاب'!$G$6:$G$505,MATCH($A28,'الطلاب'!$Q$6:$Q$505,0))&amp;"")</f>
        <v/>
      </c>
      <c r="F28" s="21">
        <f>IF($A28="","",INDEX('الطلاب'!$J$6:$J$505,MATCH($A28,'الطلاب'!$Q$6:$Q$505,0)))</f>
        <v/>
      </c>
      <c r="G28" s="6">
        <f>IF($A28="","",INDEX('الطلاب'!$O$6:$O$505,MATCH($A28,'الطلاب'!$Q$6:$Q$505,0))&amp;"")</f>
        <v/>
      </c>
      <c r="H28" s="6">
        <f>IF($A28="","",INDEX('الطلاب'!$P$6:$P$505,MATCH($A28,'الطلاب'!$Q$6:$Q$505,0))&amp;"")</f>
        <v/>
      </c>
    </row>
    <row r="29">
      <c r="A29" s="6">
        <f>IF(23&lt;=$B$4,23,"")</f>
        <v/>
      </c>
      <c r="B29" s="6">
        <f>IF($A29="","",INDEX('الطلاب'!$A$6:$A$505,MATCH($A29,'الطلاب'!$Q$6:$Q$505,0))&amp;"")</f>
        <v/>
      </c>
      <c r="C29" s="6">
        <f>IF($A29="","",INDEX('الطلاب'!$B$6:$B$505,MATCH($A29,'الطلاب'!$Q$6:$Q$505,0))&amp;"")</f>
        <v/>
      </c>
      <c r="D29" s="6">
        <f>IF($A29="","",INDEX('الطلاب'!$C$6:$C$505,MATCH($A29,'الطلاب'!$Q$6:$Q$505,0))&amp;"")</f>
        <v/>
      </c>
      <c r="E29" s="6">
        <f>IF($A29="","",INDEX('الطلاب'!$G$6:$G$505,MATCH($A29,'الطلاب'!$Q$6:$Q$505,0))&amp;"")</f>
        <v/>
      </c>
      <c r="F29" s="21">
        <f>IF($A29="","",INDEX('الطلاب'!$J$6:$J$505,MATCH($A29,'الطلاب'!$Q$6:$Q$505,0)))</f>
        <v/>
      </c>
      <c r="G29" s="6">
        <f>IF($A29="","",INDEX('الطلاب'!$O$6:$O$505,MATCH($A29,'الطلاب'!$Q$6:$Q$505,0))&amp;"")</f>
        <v/>
      </c>
      <c r="H29" s="6">
        <f>IF($A29="","",INDEX('الطلاب'!$P$6:$P$505,MATCH($A29,'الطلاب'!$Q$6:$Q$505,0))&amp;"")</f>
        <v/>
      </c>
    </row>
    <row r="30">
      <c r="A30" s="6">
        <f>IF(24&lt;=$B$4,24,"")</f>
        <v/>
      </c>
      <c r="B30" s="6">
        <f>IF($A30="","",INDEX('الطلاب'!$A$6:$A$505,MATCH($A30,'الطلاب'!$Q$6:$Q$505,0))&amp;"")</f>
        <v/>
      </c>
      <c r="C30" s="6">
        <f>IF($A30="","",INDEX('الطلاب'!$B$6:$B$505,MATCH($A30,'الطلاب'!$Q$6:$Q$505,0))&amp;"")</f>
        <v/>
      </c>
      <c r="D30" s="6">
        <f>IF($A30="","",INDEX('الطلاب'!$C$6:$C$505,MATCH($A30,'الطلاب'!$Q$6:$Q$505,0))&amp;"")</f>
        <v/>
      </c>
      <c r="E30" s="6">
        <f>IF($A30="","",INDEX('الطلاب'!$G$6:$G$505,MATCH($A30,'الطلاب'!$Q$6:$Q$505,0))&amp;"")</f>
        <v/>
      </c>
      <c r="F30" s="21">
        <f>IF($A30="","",INDEX('الطلاب'!$J$6:$J$505,MATCH($A30,'الطلاب'!$Q$6:$Q$505,0)))</f>
        <v/>
      </c>
      <c r="G30" s="6">
        <f>IF($A30="","",INDEX('الطلاب'!$O$6:$O$505,MATCH($A30,'الطلاب'!$Q$6:$Q$505,0))&amp;"")</f>
        <v/>
      </c>
      <c r="H30" s="6">
        <f>IF($A30="","",INDEX('الطلاب'!$P$6:$P$505,MATCH($A30,'الطلاب'!$Q$6:$Q$505,0))&amp;"")</f>
        <v/>
      </c>
    </row>
    <row r="31">
      <c r="A31" s="6">
        <f>IF(25&lt;=$B$4,25,"")</f>
        <v/>
      </c>
      <c r="B31" s="6">
        <f>IF($A31="","",INDEX('الطلاب'!$A$6:$A$505,MATCH($A31,'الطلاب'!$Q$6:$Q$505,0))&amp;"")</f>
        <v/>
      </c>
      <c r="C31" s="6">
        <f>IF($A31="","",INDEX('الطلاب'!$B$6:$B$505,MATCH($A31,'الطلاب'!$Q$6:$Q$505,0))&amp;"")</f>
        <v/>
      </c>
      <c r="D31" s="6">
        <f>IF($A31="","",INDEX('الطلاب'!$C$6:$C$505,MATCH($A31,'الطلاب'!$Q$6:$Q$505,0))&amp;"")</f>
        <v/>
      </c>
      <c r="E31" s="6">
        <f>IF($A31="","",INDEX('الطلاب'!$G$6:$G$505,MATCH($A31,'الطلاب'!$Q$6:$Q$505,0))&amp;"")</f>
        <v/>
      </c>
      <c r="F31" s="21">
        <f>IF($A31="","",INDEX('الطلاب'!$J$6:$J$505,MATCH($A31,'الطلاب'!$Q$6:$Q$505,0)))</f>
        <v/>
      </c>
      <c r="G31" s="6">
        <f>IF($A31="","",INDEX('الطلاب'!$O$6:$O$505,MATCH($A31,'الطلاب'!$Q$6:$Q$505,0))&amp;"")</f>
        <v/>
      </c>
      <c r="H31" s="6">
        <f>IF($A31="","",INDEX('الطلاب'!$P$6:$P$505,MATCH($A31,'الطلاب'!$Q$6:$Q$505,0))&amp;"")</f>
        <v/>
      </c>
    </row>
    <row r="32">
      <c r="A32" s="6">
        <f>IF(26&lt;=$B$4,26,"")</f>
        <v/>
      </c>
      <c r="B32" s="6">
        <f>IF($A32="","",INDEX('الطلاب'!$A$6:$A$505,MATCH($A32,'الطلاب'!$Q$6:$Q$505,0))&amp;"")</f>
        <v/>
      </c>
      <c r="C32" s="6">
        <f>IF($A32="","",INDEX('الطلاب'!$B$6:$B$505,MATCH($A32,'الطلاب'!$Q$6:$Q$505,0))&amp;"")</f>
        <v/>
      </c>
      <c r="D32" s="6">
        <f>IF($A32="","",INDEX('الطلاب'!$C$6:$C$505,MATCH($A32,'الطلاب'!$Q$6:$Q$505,0))&amp;"")</f>
        <v/>
      </c>
      <c r="E32" s="6">
        <f>IF($A32="","",INDEX('الطلاب'!$G$6:$G$505,MATCH($A32,'الطلاب'!$Q$6:$Q$505,0))&amp;"")</f>
        <v/>
      </c>
      <c r="F32" s="21">
        <f>IF($A32="","",INDEX('الطلاب'!$J$6:$J$505,MATCH($A32,'الطلاب'!$Q$6:$Q$505,0)))</f>
        <v/>
      </c>
      <c r="G32" s="6">
        <f>IF($A32="","",INDEX('الطلاب'!$O$6:$O$505,MATCH($A32,'الطلاب'!$Q$6:$Q$505,0))&amp;"")</f>
        <v/>
      </c>
      <c r="H32" s="6">
        <f>IF($A32="","",INDEX('الطلاب'!$P$6:$P$505,MATCH($A32,'الطلاب'!$Q$6:$Q$505,0))&amp;"")</f>
        <v/>
      </c>
    </row>
    <row r="33">
      <c r="A33" s="6">
        <f>IF(27&lt;=$B$4,27,"")</f>
        <v/>
      </c>
      <c r="B33" s="6">
        <f>IF($A33="","",INDEX('الطلاب'!$A$6:$A$505,MATCH($A33,'الطلاب'!$Q$6:$Q$505,0))&amp;"")</f>
        <v/>
      </c>
      <c r="C33" s="6">
        <f>IF($A33="","",INDEX('الطلاب'!$B$6:$B$505,MATCH($A33,'الطلاب'!$Q$6:$Q$505,0))&amp;"")</f>
        <v/>
      </c>
      <c r="D33" s="6">
        <f>IF($A33="","",INDEX('الطلاب'!$C$6:$C$505,MATCH($A33,'الطلاب'!$Q$6:$Q$505,0))&amp;"")</f>
        <v/>
      </c>
      <c r="E33" s="6">
        <f>IF($A33="","",INDEX('الطلاب'!$G$6:$G$505,MATCH($A33,'الطلاب'!$Q$6:$Q$505,0))&amp;"")</f>
        <v/>
      </c>
      <c r="F33" s="21">
        <f>IF($A33="","",INDEX('الطلاب'!$J$6:$J$505,MATCH($A33,'الطلاب'!$Q$6:$Q$505,0)))</f>
        <v/>
      </c>
      <c r="G33" s="6">
        <f>IF($A33="","",INDEX('الطلاب'!$O$6:$O$505,MATCH($A33,'الطلاب'!$Q$6:$Q$505,0))&amp;"")</f>
        <v/>
      </c>
      <c r="H33" s="6">
        <f>IF($A33="","",INDEX('الطلاب'!$P$6:$P$505,MATCH($A33,'الطلاب'!$Q$6:$Q$505,0))&amp;"")</f>
        <v/>
      </c>
    </row>
    <row r="34">
      <c r="A34" s="6">
        <f>IF(28&lt;=$B$4,28,"")</f>
        <v/>
      </c>
      <c r="B34" s="6">
        <f>IF($A34="","",INDEX('الطلاب'!$A$6:$A$505,MATCH($A34,'الطلاب'!$Q$6:$Q$505,0))&amp;"")</f>
        <v/>
      </c>
      <c r="C34" s="6">
        <f>IF($A34="","",INDEX('الطلاب'!$B$6:$B$505,MATCH($A34,'الطلاب'!$Q$6:$Q$505,0))&amp;"")</f>
        <v/>
      </c>
      <c r="D34" s="6">
        <f>IF($A34="","",INDEX('الطلاب'!$C$6:$C$505,MATCH($A34,'الطلاب'!$Q$6:$Q$505,0))&amp;"")</f>
        <v/>
      </c>
      <c r="E34" s="6">
        <f>IF($A34="","",INDEX('الطلاب'!$G$6:$G$505,MATCH($A34,'الطلاب'!$Q$6:$Q$505,0))&amp;"")</f>
        <v/>
      </c>
      <c r="F34" s="21">
        <f>IF($A34="","",INDEX('الطلاب'!$J$6:$J$505,MATCH($A34,'الطلاب'!$Q$6:$Q$505,0)))</f>
        <v/>
      </c>
      <c r="G34" s="6">
        <f>IF($A34="","",INDEX('الطلاب'!$O$6:$O$505,MATCH($A34,'الطلاب'!$Q$6:$Q$505,0))&amp;"")</f>
        <v/>
      </c>
      <c r="H34" s="6">
        <f>IF($A34="","",INDEX('الطلاب'!$P$6:$P$505,MATCH($A34,'الطلاب'!$Q$6:$Q$505,0))&amp;"")</f>
        <v/>
      </c>
    </row>
    <row r="35">
      <c r="A35" s="6">
        <f>IF(29&lt;=$B$4,29,"")</f>
        <v/>
      </c>
      <c r="B35" s="6">
        <f>IF($A35="","",INDEX('الطلاب'!$A$6:$A$505,MATCH($A35,'الطلاب'!$Q$6:$Q$505,0))&amp;"")</f>
        <v/>
      </c>
      <c r="C35" s="6">
        <f>IF($A35="","",INDEX('الطلاب'!$B$6:$B$505,MATCH($A35,'الطلاب'!$Q$6:$Q$505,0))&amp;"")</f>
        <v/>
      </c>
      <c r="D35" s="6">
        <f>IF($A35="","",INDEX('الطلاب'!$C$6:$C$505,MATCH($A35,'الطلاب'!$Q$6:$Q$505,0))&amp;"")</f>
        <v/>
      </c>
      <c r="E35" s="6">
        <f>IF($A35="","",INDEX('الطلاب'!$G$6:$G$505,MATCH($A35,'الطلاب'!$Q$6:$Q$505,0))&amp;"")</f>
        <v/>
      </c>
      <c r="F35" s="21">
        <f>IF($A35="","",INDEX('الطلاب'!$J$6:$J$505,MATCH($A35,'الطلاب'!$Q$6:$Q$505,0)))</f>
        <v/>
      </c>
      <c r="G35" s="6">
        <f>IF($A35="","",INDEX('الطلاب'!$O$6:$O$505,MATCH($A35,'الطلاب'!$Q$6:$Q$505,0))&amp;"")</f>
        <v/>
      </c>
      <c r="H35" s="6">
        <f>IF($A35="","",INDEX('الطلاب'!$P$6:$P$505,MATCH($A35,'الطلاب'!$Q$6:$Q$505,0))&amp;"")</f>
        <v/>
      </c>
    </row>
    <row r="36">
      <c r="A36" s="6">
        <f>IF(30&lt;=$B$4,30,"")</f>
        <v/>
      </c>
      <c r="B36" s="6">
        <f>IF($A36="","",INDEX('الطلاب'!$A$6:$A$505,MATCH($A36,'الطلاب'!$Q$6:$Q$505,0))&amp;"")</f>
        <v/>
      </c>
      <c r="C36" s="6">
        <f>IF($A36="","",INDEX('الطلاب'!$B$6:$B$505,MATCH($A36,'الطلاب'!$Q$6:$Q$505,0))&amp;"")</f>
        <v/>
      </c>
      <c r="D36" s="6">
        <f>IF($A36="","",INDEX('الطلاب'!$C$6:$C$505,MATCH($A36,'الطلاب'!$Q$6:$Q$505,0))&amp;"")</f>
        <v/>
      </c>
      <c r="E36" s="6">
        <f>IF($A36="","",INDEX('الطلاب'!$G$6:$G$505,MATCH($A36,'الطلاب'!$Q$6:$Q$505,0))&amp;"")</f>
        <v/>
      </c>
      <c r="F36" s="21">
        <f>IF($A36="","",INDEX('الطلاب'!$J$6:$J$505,MATCH($A36,'الطلاب'!$Q$6:$Q$505,0)))</f>
        <v/>
      </c>
      <c r="G36" s="6">
        <f>IF($A36="","",INDEX('الطلاب'!$O$6:$O$505,MATCH($A36,'الطلاب'!$Q$6:$Q$505,0))&amp;"")</f>
        <v/>
      </c>
      <c r="H36" s="6">
        <f>IF($A36="","",INDEX('الطلاب'!$P$6:$P$505,MATCH($A36,'الطلاب'!$Q$6:$Q$505,0))&amp;"")</f>
        <v/>
      </c>
    </row>
    <row r="37">
      <c r="A37" s="6">
        <f>IF(31&lt;=$B$4,31,"")</f>
        <v/>
      </c>
      <c r="B37" s="6">
        <f>IF($A37="","",INDEX('الطلاب'!$A$6:$A$505,MATCH($A37,'الطلاب'!$Q$6:$Q$505,0))&amp;"")</f>
        <v/>
      </c>
      <c r="C37" s="6">
        <f>IF($A37="","",INDEX('الطلاب'!$B$6:$B$505,MATCH($A37,'الطلاب'!$Q$6:$Q$505,0))&amp;"")</f>
        <v/>
      </c>
      <c r="D37" s="6">
        <f>IF($A37="","",INDEX('الطلاب'!$C$6:$C$505,MATCH($A37,'الطلاب'!$Q$6:$Q$505,0))&amp;"")</f>
        <v/>
      </c>
      <c r="E37" s="6">
        <f>IF($A37="","",INDEX('الطلاب'!$G$6:$G$505,MATCH($A37,'الطلاب'!$Q$6:$Q$505,0))&amp;"")</f>
        <v/>
      </c>
      <c r="F37" s="21">
        <f>IF($A37="","",INDEX('الطلاب'!$J$6:$J$505,MATCH($A37,'الطلاب'!$Q$6:$Q$505,0)))</f>
        <v/>
      </c>
      <c r="G37" s="6">
        <f>IF($A37="","",INDEX('الطلاب'!$O$6:$O$505,MATCH($A37,'الطلاب'!$Q$6:$Q$505,0))&amp;"")</f>
        <v/>
      </c>
      <c r="H37" s="6">
        <f>IF($A37="","",INDEX('الطلاب'!$P$6:$P$505,MATCH($A37,'الطلاب'!$Q$6:$Q$505,0))&amp;"")</f>
        <v/>
      </c>
    </row>
    <row r="38">
      <c r="A38" s="6">
        <f>IF(32&lt;=$B$4,32,"")</f>
        <v/>
      </c>
      <c r="B38" s="6">
        <f>IF($A38="","",INDEX('الطلاب'!$A$6:$A$505,MATCH($A38,'الطلاب'!$Q$6:$Q$505,0))&amp;"")</f>
        <v/>
      </c>
      <c r="C38" s="6">
        <f>IF($A38="","",INDEX('الطلاب'!$B$6:$B$505,MATCH($A38,'الطلاب'!$Q$6:$Q$505,0))&amp;"")</f>
        <v/>
      </c>
      <c r="D38" s="6">
        <f>IF($A38="","",INDEX('الطلاب'!$C$6:$C$505,MATCH($A38,'الطلاب'!$Q$6:$Q$505,0))&amp;"")</f>
        <v/>
      </c>
      <c r="E38" s="6">
        <f>IF($A38="","",INDEX('الطلاب'!$G$6:$G$505,MATCH($A38,'الطلاب'!$Q$6:$Q$505,0))&amp;"")</f>
        <v/>
      </c>
      <c r="F38" s="21">
        <f>IF($A38="","",INDEX('الطلاب'!$J$6:$J$505,MATCH($A38,'الطلاب'!$Q$6:$Q$505,0)))</f>
        <v/>
      </c>
      <c r="G38" s="6">
        <f>IF($A38="","",INDEX('الطلاب'!$O$6:$O$505,MATCH($A38,'الطلاب'!$Q$6:$Q$505,0))&amp;"")</f>
        <v/>
      </c>
      <c r="H38" s="6">
        <f>IF($A38="","",INDEX('الطلاب'!$P$6:$P$505,MATCH($A38,'الطلاب'!$Q$6:$Q$505,0))&amp;"")</f>
        <v/>
      </c>
    </row>
    <row r="39">
      <c r="A39" s="6">
        <f>IF(33&lt;=$B$4,33,"")</f>
        <v/>
      </c>
      <c r="B39" s="6">
        <f>IF($A39="","",INDEX('الطلاب'!$A$6:$A$505,MATCH($A39,'الطلاب'!$Q$6:$Q$505,0))&amp;"")</f>
        <v/>
      </c>
      <c r="C39" s="6">
        <f>IF($A39="","",INDEX('الطلاب'!$B$6:$B$505,MATCH($A39,'الطلاب'!$Q$6:$Q$505,0))&amp;"")</f>
        <v/>
      </c>
      <c r="D39" s="6">
        <f>IF($A39="","",INDEX('الطلاب'!$C$6:$C$505,MATCH($A39,'الطلاب'!$Q$6:$Q$505,0))&amp;"")</f>
        <v/>
      </c>
      <c r="E39" s="6">
        <f>IF($A39="","",INDEX('الطلاب'!$G$6:$G$505,MATCH($A39,'الطلاب'!$Q$6:$Q$505,0))&amp;"")</f>
        <v/>
      </c>
      <c r="F39" s="21">
        <f>IF($A39="","",INDEX('الطلاب'!$J$6:$J$505,MATCH($A39,'الطلاب'!$Q$6:$Q$505,0)))</f>
        <v/>
      </c>
      <c r="G39" s="6">
        <f>IF($A39="","",INDEX('الطلاب'!$O$6:$O$505,MATCH($A39,'الطلاب'!$Q$6:$Q$505,0))&amp;"")</f>
        <v/>
      </c>
      <c r="H39" s="6">
        <f>IF($A39="","",INDEX('الطلاب'!$P$6:$P$505,MATCH($A39,'الطلاب'!$Q$6:$Q$505,0))&amp;"")</f>
        <v/>
      </c>
    </row>
    <row r="40">
      <c r="A40" s="6">
        <f>IF(34&lt;=$B$4,34,"")</f>
        <v/>
      </c>
      <c r="B40" s="6">
        <f>IF($A40="","",INDEX('الطلاب'!$A$6:$A$505,MATCH($A40,'الطلاب'!$Q$6:$Q$505,0))&amp;"")</f>
        <v/>
      </c>
      <c r="C40" s="6">
        <f>IF($A40="","",INDEX('الطلاب'!$B$6:$B$505,MATCH($A40,'الطلاب'!$Q$6:$Q$505,0))&amp;"")</f>
        <v/>
      </c>
      <c r="D40" s="6">
        <f>IF($A40="","",INDEX('الطلاب'!$C$6:$C$505,MATCH($A40,'الطلاب'!$Q$6:$Q$505,0))&amp;"")</f>
        <v/>
      </c>
      <c r="E40" s="6">
        <f>IF($A40="","",INDEX('الطلاب'!$G$6:$G$505,MATCH($A40,'الطلاب'!$Q$6:$Q$505,0))&amp;"")</f>
        <v/>
      </c>
      <c r="F40" s="21">
        <f>IF($A40="","",INDEX('الطلاب'!$J$6:$J$505,MATCH($A40,'الطلاب'!$Q$6:$Q$505,0)))</f>
        <v/>
      </c>
      <c r="G40" s="6">
        <f>IF($A40="","",INDEX('الطلاب'!$O$6:$O$505,MATCH($A40,'الطلاب'!$Q$6:$Q$505,0))&amp;"")</f>
        <v/>
      </c>
      <c r="H40" s="6">
        <f>IF($A40="","",INDEX('الطلاب'!$P$6:$P$505,MATCH($A40,'الطلاب'!$Q$6:$Q$505,0))&amp;"")</f>
        <v/>
      </c>
    </row>
    <row r="41">
      <c r="A41" s="6">
        <f>IF(35&lt;=$B$4,35,"")</f>
        <v/>
      </c>
      <c r="B41" s="6">
        <f>IF($A41="","",INDEX('الطلاب'!$A$6:$A$505,MATCH($A41,'الطلاب'!$Q$6:$Q$505,0))&amp;"")</f>
        <v/>
      </c>
      <c r="C41" s="6">
        <f>IF($A41="","",INDEX('الطلاب'!$B$6:$B$505,MATCH($A41,'الطلاب'!$Q$6:$Q$505,0))&amp;"")</f>
        <v/>
      </c>
      <c r="D41" s="6">
        <f>IF($A41="","",INDEX('الطلاب'!$C$6:$C$505,MATCH($A41,'الطلاب'!$Q$6:$Q$505,0))&amp;"")</f>
        <v/>
      </c>
      <c r="E41" s="6">
        <f>IF($A41="","",INDEX('الطلاب'!$G$6:$G$505,MATCH($A41,'الطلاب'!$Q$6:$Q$505,0))&amp;"")</f>
        <v/>
      </c>
      <c r="F41" s="21">
        <f>IF($A41="","",INDEX('الطلاب'!$J$6:$J$505,MATCH($A41,'الطلاب'!$Q$6:$Q$505,0)))</f>
        <v/>
      </c>
      <c r="G41" s="6">
        <f>IF($A41="","",INDEX('الطلاب'!$O$6:$O$505,MATCH($A41,'الطلاب'!$Q$6:$Q$505,0))&amp;"")</f>
        <v/>
      </c>
      <c r="H41" s="6">
        <f>IF($A41="","",INDEX('الطلاب'!$P$6:$P$505,MATCH($A41,'الطلاب'!$Q$6:$Q$505,0))&amp;"")</f>
        <v/>
      </c>
    </row>
    <row r="42">
      <c r="A42" s="6">
        <f>IF(36&lt;=$B$4,36,"")</f>
        <v/>
      </c>
      <c r="B42" s="6">
        <f>IF($A42="","",INDEX('الطلاب'!$A$6:$A$505,MATCH($A42,'الطلاب'!$Q$6:$Q$505,0))&amp;"")</f>
        <v/>
      </c>
      <c r="C42" s="6">
        <f>IF($A42="","",INDEX('الطلاب'!$B$6:$B$505,MATCH($A42,'الطلاب'!$Q$6:$Q$505,0))&amp;"")</f>
        <v/>
      </c>
      <c r="D42" s="6">
        <f>IF($A42="","",INDEX('الطلاب'!$C$6:$C$505,MATCH($A42,'الطلاب'!$Q$6:$Q$505,0))&amp;"")</f>
        <v/>
      </c>
      <c r="E42" s="6">
        <f>IF($A42="","",INDEX('الطلاب'!$G$6:$G$505,MATCH($A42,'الطلاب'!$Q$6:$Q$505,0))&amp;"")</f>
        <v/>
      </c>
      <c r="F42" s="21">
        <f>IF($A42="","",INDEX('الطلاب'!$J$6:$J$505,MATCH($A42,'الطلاب'!$Q$6:$Q$505,0)))</f>
        <v/>
      </c>
      <c r="G42" s="6">
        <f>IF($A42="","",INDEX('الطلاب'!$O$6:$O$505,MATCH($A42,'الطلاب'!$Q$6:$Q$505,0))&amp;"")</f>
        <v/>
      </c>
      <c r="H42" s="6">
        <f>IF($A42="","",INDEX('الطلاب'!$P$6:$P$505,MATCH($A42,'الطلاب'!$Q$6:$Q$505,0))&amp;"")</f>
        <v/>
      </c>
    </row>
    <row r="43">
      <c r="A43" s="6">
        <f>IF(37&lt;=$B$4,37,"")</f>
        <v/>
      </c>
      <c r="B43" s="6">
        <f>IF($A43="","",INDEX('الطلاب'!$A$6:$A$505,MATCH($A43,'الطلاب'!$Q$6:$Q$505,0))&amp;"")</f>
        <v/>
      </c>
      <c r="C43" s="6">
        <f>IF($A43="","",INDEX('الطلاب'!$B$6:$B$505,MATCH($A43,'الطلاب'!$Q$6:$Q$505,0))&amp;"")</f>
        <v/>
      </c>
      <c r="D43" s="6">
        <f>IF($A43="","",INDEX('الطلاب'!$C$6:$C$505,MATCH($A43,'الطلاب'!$Q$6:$Q$505,0))&amp;"")</f>
        <v/>
      </c>
      <c r="E43" s="6">
        <f>IF($A43="","",INDEX('الطلاب'!$G$6:$G$505,MATCH($A43,'الطلاب'!$Q$6:$Q$505,0))&amp;"")</f>
        <v/>
      </c>
      <c r="F43" s="21">
        <f>IF($A43="","",INDEX('الطلاب'!$J$6:$J$505,MATCH($A43,'الطلاب'!$Q$6:$Q$505,0)))</f>
        <v/>
      </c>
      <c r="G43" s="6">
        <f>IF($A43="","",INDEX('الطلاب'!$O$6:$O$505,MATCH($A43,'الطلاب'!$Q$6:$Q$505,0))&amp;"")</f>
        <v/>
      </c>
      <c r="H43" s="6">
        <f>IF($A43="","",INDEX('الطلاب'!$P$6:$P$505,MATCH($A43,'الطلاب'!$Q$6:$Q$505,0))&amp;"")</f>
        <v/>
      </c>
    </row>
    <row r="44">
      <c r="A44" s="6">
        <f>IF(38&lt;=$B$4,38,"")</f>
        <v/>
      </c>
      <c r="B44" s="6">
        <f>IF($A44="","",INDEX('الطلاب'!$A$6:$A$505,MATCH($A44,'الطلاب'!$Q$6:$Q$505,0))&amp;"")</f>
        <v/>
      </c>
      <c r="C44" s="6">
        <f>IF($A44="","",INDEX('الطلاب'!$B$6:$B$505,MATCH($A44,'الطلاب'!$Q$6:$Q$505,0))&amp;"")</f>
        <v/>
      </c>
      <c r="D44" s="6">
        <f>IF($A44="","",INDEX('الطلاب'!$C$6:$C$505,MATCH($A44,'الطلاب'!$Q$6:$Q$505,0))&amp;"")</f>
        <v/>
      </c>
      <c r="E44" s="6">
        <f>IF($A44="","",INDEX('الطلاب'!$G$6:$G$505,MATCH($A44,'الطلاب'!$Q$6:$Q$505,0))&amp;"")</f>
        <v/>
      </c>
      <c r="F44" s="21">
        <f>IF($A44="","",INDEX('الطلاب'!$J$6:$J$505,MATCH($A44,'الطلاب'!$Q$6:$Q$505,0)))</f>
        <v/>
      </c>
      <c r="G44" s="6">
        <f>IF($A44="","",INDEX('الطلاب'!$O$6:$O$505,MATCH($A44,'الطلاب'!$Q$6:$Q$505,0))&amp;"")</f>
        <v/>
      </c>
      <c r="H44" s="6">
        <f>IF($A44="","",INDEX('الطلاب'!$P$6:$P$505,MATCH($A44,'الطلاب'!$Q$6:$Q$505,0))&amp;"")</f>
        <v/>
      </c>
    </row>
    <row r="45">
      <c r="A45" s="6">
        <f>IF(39&lt;=$B$4,39,"")</f>
        <v/>
      </c>
      <c r="B45" s="6">
        <f>IF($A45="","",INDEX('الطلاب'!$A$6:$A$505,MATCH($A45,'الطلاب'!$Q$6:$Q$505,0))&amp;"")</f>
        <v/>
      </c>
      <c r="C45" s="6">
        <f>IF($A45="","",INDEX('الطلاب'!$B$6:$B$505,MATCH($A45,'الطلاب'!$Q$6:$Q$505,0))&amp;"")</f>
        <v/>
      </c>
      <c r="D45" s="6">
        <f>IF($A45="","",INDEX('الطلاب'!$C$6:$C$505,MATCH($A45,'الطلاب'!$Q$6:$Q$505,0))&amp;"")</f>
        <v/>
      </c>
      <c r="E45" s="6">
        <f>IF($A45="","",INDEX('الطلاب'!$G$6:$G$505,MATCH($A45,'الطلاب'!$Q$6:$Q$505,0))&amp;"")</f>
        <v/>
      </c>
      <c r="F45" s="21">
        <f>IF($A45="","",INDEX('الطلاب'!$J$6:$J$505,MATCH($A45,'الطلاب'!$Q$6:$Q$505,0)))</f>
        <v/>
      </c>
      <c r="G45" s="6">
        <f>IF($A45="","",INDEX('الطلاب'!$O$6:$O$505,MATCH($A45,'الطلاب'!$Q$6:$Q$505,0))&amp;"")</f>
        <v/>
      </c>
      <c r="H45" s="6">
        <f>IF($A45="","",INDEX('الطلاب'!$P$6:$P$505,MATCH($A45,'الطلاب'!$Q$6:$Q$505,0))&amp;"")</f>
        <v/>
      </c>
    </row>
    <row r="46">
      <c r="A46" s="6">
        <f>IF(40&lt;=$B$4,40,"")</f>
        <v/>
      </c>
      <c r="B46" s="6">
        <f>IF($A46="","",INDEX('الطلاب'!$A$6:$A$505,MATCH($A46,'الطلاب'!$Q$6:$Q$505,0))&amp;"")</f>
        <v/>
      </c>
      <c r="C46" s="6">
        <f>IF($A46="","",INDEX('الطلاب'!$B$6:$B$505,MATCH($A46,'الطلاب'!$Q$6:$Q$505,0))&amp;"")</f>
        <v/>
      </c>
      <c r="D46" s="6">
        <f>IF($A46="","",INDEX('الطلاب'!$C$6:$C$505,MATCH($A46,'الطلاب'!$Q$6:$Q$505,0))&amp;"")</f>
        <v/>
      </c>
      <c r="E46" s="6">
        <f>IF($A46="","",INDEX('الطلاب'!$G$6:$G$505,MATCH($A46,'الطلاب'!$Q$6:$Q$505,0))&amp;"")</f>
        <v/>
      </c>
      <c r="F46" s="21">
        <f>IF($A46="","",INDEX('الطلاب'!$J$6:$J$505,MATCH($A46,'الطلاب'!$Q$6:$Q$505,0)))</f>
        <v/>
      </c>
      <c r="G46" s="6">
        <f>IF($A46="","",INDEX('الطلاب'!$O$6:$O$505,MATCH($A46,'الطلاب'!$Q$6:$Q$505,0))&amp;"")</f>
        <v/>
      </c>
      <c r="H46" s="6">
        <f>IF($A46="","",INDEX('الطلاب'!$P$6:$P$505,MATCH($A46,'الطلاب'!$Q$6:$Q$505,0))&amp;"")</f>
        <v/>
      </c>
    </row>
    <row r="47">
      <c r="A47" s="6">
        <f>IF(41&lt;=$B$4,41,"")</f>
        <v/>
      </c>
      <c r="B47" s="6">
        <f>IF($A47="","",INDEX('الطلاب'!$A$6:$A$505,MATCH($A47,'الطلاب'!$Q$6:$Q$505,0))&amp;"")</f>
        <v/>
      </c>
      <c r="C47" s="6">
        <f>IF($A47="","",INDEX('الطلاب'!$B$6:$B$505,MATCH($A47,'الطلاب'!$Q$6:$Q$505,0))&amp;"")</f>
        <v/>
      </c>
      <c r="D47" s="6">
        <f>IF($A47="","",INDEX('الطلاب'!$C$6:$C$505,MATCH($A47,'الطلاب'!$Q$6:$Q$505,0))&amp;"")</f>
        <v/>
      </c>
      <c r="E47" s="6">
        <f>IF($A47="","",INDEX('الطلاب'!$G$6:$G$505,MATCH($A47,'الطلاب'!$Q$6:$Q$505,0))&amp;"")</f>
        <v/>
      </c>
      <c r="F47" s="21">
        <f>IF($A47="","",INDEX('الطلاب'!$J$6:$J$505,MATCH($A47,'الطلاب'!$Q$6:$Q$505,0)))</f>
        <v/>
      </c>
      <c r="G47" s="6">
        <f>IF($A47="","",INDEX('الطلاب'!$O$6:$O$505,MATCH($A47,'الطلاب'!$Q$6:$Q$505,0))&amp;"")</f>
        <v/>
      </c>
      <c r="H47" s="6">
        <f>IF($A47="","",INDEX('الطلاب'!$P$6:$P$505,MATCH($A47,'الطلاب'!$Q$6:$Q$505,0))&amp;"")</f>
        <v/>
      </c>
    </row>
    <row r="48">
      <c r="A48" s="6">
        <f>IF(42&lt;=$B$4,42,"")</f>
        <v/>
      </c>
      <c r="B48" s="6">
        <f>IF($A48="","",INDEX('الطلاب'!$A$6:$A$505,MATCH($A48,'الطلاب'!$Q$6:$Q$505,0))&amp;"")</f>
        <v/>
      </c>
      <c r="C48" s="6">
        <f>IF($A48="","",INDEX('الطلاب'!$B$6:$B$505,MATCH($A48,'الطلاب'!$Q$6:$Q$505,0))&amp;"")</f>
        <v/>
      </c>
      <c r="D48" s="6">
        <f>IF($A48="","",INDEX('الطلاب'!$C$6:$C$505,MATCH($A48,'الطلاب'!$Q$6:$Q$505,0))&amp;"")</f>
        <v/>
      </c>
      <c r="E48" s="6">
        <f>IF($A48="","",INDEX('الطلاب'!$G$6:$G$505,MATCH($A48,'الطلاب'!$Q$6:$Q$505,0))&amp;"")</f>
        <v/>
      </c>
      <c r="F48" s="21">
        <f>IF($A48="","",INDEX('الطلاب'!$J$6:$J$505,MATCH($A48,'الطلاب'!$Q$6:$Q$505,0)))</f>
        <v/>
      </c>
      <c r="G48" s="6">
        <f>IF($A48="","",INDEX('الطلاب'!$O$6:$O$505,MATCH($A48,'الطلاب'!$Q$6:$Q$505,0))&amp;"")</f>
        <v/>
      </c>
      <c r="H48" s="6">
        <f>IF($A48="","",INDEX('الطلاب'!$P$6:$P$505,MATCH($A48,'الطلاب'!$Q$6:$Q$505,0))&amp;"")</f>
        <v/>
      </c>
    </row>
    <row r="49">
      <c r="A49" s="6">
        <f>IF(43&lt;=$B$4,43,"")</f>
        <v/>
      </c>
      <c r="B49" s="6">
        <f>IF($A49="","",INDEX('الطلاب'!$A$6:$A$505,MATCH($A49,'الطلاب'!$Q$6:$Q$505,0))&amp;"")</f>
        <v/>
      </c>
      <c r="C49" s="6">
        <f>IF($A49="","",INDEX('الطلاب'!$B$6:$B$505,MATCH($A49,'الطلاب'!$Q$6:$Q$505,0))&amp;"")</f>
        <v/>
      </c>
      <c r="D49" s="6">
        <f>IF($A49="","",INDEX('الطلاب'!$C$6:$C$505,MATCH($A49,'الطلاب'!$Q$6:$Q$505,0))&amp;"")</f>
        <v/>
      </c>
      <c r="E49" s="6">
        <f>IF($A49="","",INDEX('الطلاب'!$G$6:$G$505,MATCH($A49,'الطلاب'!$Q$6:$Q$505,0))&amp;"")</f>
        <v/>
      </c>
      <c r="F49" s="21">
        <f>IF($A49="","",INDEX('الطلاب'!$J$6:$J$505,MATCH($A49,'الطلاب'!$Q$6:$Q$505,0)))</f>
        <v/>
      </c>
      <c r="G49" s="6">
        <f>IF($A49="","",INDEX('الطلاب'!$O$6:$O$505,MATCH($A49,'الطلاب'!$Q$6:$Q$505,0))&amp;"")</f>
        <v/>
      </c>
      <c r="H49" s="6">
        <f>IF($A49="","",INDEX('الطلاب'!$P$6:$P$505,MATCH($A49,'الطلاب'!$Q$6:$Q$505,0))&amp;"")</f>
        <v/>
      </c>
    </row>
    <row r="50">
      <c r="A50" s="6">
        <f>IF(44&lt;=$B$4,44,"")</f>
        <v/>
      </c>
      <c r="B50" s="6">
        <f>IF($A50="","",INDEX('الطلاب'!$A$6:$A$505,MATCH($A50,'الطلاب'!$Q$6:$Q$505,0))&amp;"")</f>
        <v/>
      </c>
      <c r="C50" s="6">
        <f>IF($A50="","",INDEX('الطلاب'!$B$6:$B$505,MATCH($A50,'الطلاب'!$Q$6:$Q$505,0))&amp;"")</f>
        <v/>
      </c>
      <c r="D50" s="6">
        <f>IF($A50="","",INDEX('الطلاب'!$C$6:$C$505,MATCH($A50,'الطلاب'!$Q$6:$Q$505,0))&amp;"")</f>
        <v/>
      </c>
      <c r="E50" s="6">
        <f>IF($A50="","",INDEX('الطلاب'!$G$6:$G$505,MATCH($A50,'الطلاب'!$Q$6:$Q$505,0))&amp;"")</f>
        <v/>
      </c>
      <c r="F50" s="21">
        <f>IF($A50="","",INDEX('الطلاب'!$J$6:$J$505,MATCH($A50,'الطلاب'!$Q$6:$Q$505,0)))</f>
        <v/>
      </c>
      <c r="G50" s="6">
        <f>IF($A50="","",INDEX('الطلاب'!$O$6:$O$505,MATCH($A50,'الطلاب'!$Q$6:$Q$505,0))&amp;"")</f>
        <v/>
      </c>
      <c r="H50" s="6">
        <f>IF($A50="","",INDEX('الطلاب'!$P$6:$P$505,MATCH($A50,'الطلاب'!$Q$6:$Q$505,0))&amp;"")</f>
        <v/>
      </c>
    </row>
    <row r="51">
      <c r="A51" s="6">
        <f>IF(45&lt;=$B$4,45,"")</f>
        <v/>
      </c>
      <c r="B51" s="6">
        <f>IF($A51="","",INDEX('الطلاب'!$A$6:$A$505,MATCH($A51,'الطلاب'!$Q$6:$Q$505,0))&amp;"")</f>
        <v/>
      </c>
      <c r="C51" s="6">
        <f>IF($A51="","",INDEX('الطلاب'!$B$6:$B$505,MATCH($A51,'الطلاب'!$Q$6:$Q$505,0))&amp;"")</f>
        <v/>
      </c>
      <c r="D51" s="6">
        <f>IF($A51="","",INDEX('الطلاب'!$C$6:$C$505,MATCH($A51,'الطلاب'!$Q$6:$Q$505,0))&amp;"")</f>
        <v/>
      </c>
      <c r="E51" s="6">
        <f>IF($A51="","",INDEX('الطلاب'!$G$6:$G$505,MATCH($A51,'الطلاب'!$Q$6:$Q$505,0))&amp;"")</f>
        <v/>
      </c>
      <c r="F51" s="21">
        <f>IF($A51="","",INDEX('الطلاب'!$J$6:$J$505,MATCH($A51,'الطلاب'!$Q$6:$Q$505,0)))</f>
        <v/>
      </c>
      <c r="G51" s="6">
        <f>IF($A51="","",INDEX('الطلاب'!$O$6:$O$505,MATCH($A51,'الطلاب'!$Q$6:$Q$505,0))&amp;"")</f>
        <v/>
      </c>
      <c r="H51" s="6">
        <f>IF($A51="","",INDEX('الطلاب'!$P$6:$P$505,MATCH($A51,'الطلاب'!$Q$6:$Q$505,0))&amp;"")</f>
        <v/>
      </c>
    </row>
    <row r="52">
      <c r="A52" s="6">
        <f>IF(46&lt;=$B$4,46,"")</f>
        <v/>
      </c>
      <c r="B52" s="6">
        <f>IF($A52="","",INDEX('الطلاب'!$A$6:$A$505,MATCH($A52,'الطلاب'!$Q$6:$Q$505,0))&amp;"")</f>
        <v/>
      </c>
      <c r="C52" s="6">
        <f>IF($A52="","",INDEX('الطلاب'!$B$6:$B$505,MATCH($A52,'الطلاب'!$Q$6:$Q$505,0))&amp;"")</f>
        <v/>
      </c>
      <c r="D52" s="6">
        <f>IF($A52="","",INDEX('الطلاب'!$C$6:$C$505,MATCH($A52,'الطلاب'!$Q$6:$Q$505,0))&amp;"")</f>
        <v/>
      </c>
      <c r="E52" s="6">
        <f>IF($A52="","",INDEX('الطلاب'!$G$6:$G$505,MATCH($A52,'الطلاب'!$Q$6:$Q$505,0))&amp;"")</f>
        <v/>
      </c>
      <c r="F52" s="21">
        <f>IF($A52="","",INDEX('الطلاب'!$J$6:$J$505,MATCH($A52,'الطلاب'!$Q$6:$Q$505,0)))</f>
        <v/>
      </c>
      <c r="G52" s="6">
        <f>IF($A52="","",INDEX('الطلاب'!$O$6:$O$505,MATCH($A52,'الطلاب'!$Q$6:$Q$505,0))&amp;"")</f>
        <v/>
      </c>
      <c r="H52" s="6">
        <f>IF($A52="","",INDEX('الطلاب'!$P$6:$P$505,MATCH($A52,'الطلاب'!$Q$6:$Q$505,0))&amp;"")</f>
        <v/>
      </c>
    </row>
    <row r="53">
      <c r="A53" s="6">
        <f>IF(47&lt;=$B$4,47,"")</f>
        <v/>
      </c>
      <c r="B53" s="6">
        <f>IF($A53="","",INDEX('الطلاب'!$A$6:$A$505,MATCH($A53,'الطلاب'!$Q$6:$Q$505,0))&amp;"")</f>
        <v/>
      </c>
      <c r="C53" s="6">
        <f>IF($A53="","",INDEX('الطلاب'!$B$6:$B$505,MATCH($A53,'الطلاب'!$Q$6:$Q$505,0))&amp;"")</f>
        <v/>
      </c>
      <c r="D53" s="6">
        <f>IF($A53="","",INDEX('الطلاب'!$C$6:$C$505,MATCH($A53,'الطلاب'!$Q$6:$Q$505,0))&amp;"")</f>
        <v/>
      </c>
      <c r="E53" s="6">
        <f>IF($A53="","",INDEX('الطلاب'!$G$6:$G$505,MATCH($A53,'الطلاب'!$Q$6:$Q$505,0))&amp;"")</f>
        <v/>
      </c>
      <c r="F53" s="21">
        <f>IF($A53="","",INDEX('الطلاب'!$J$6:$J$505,MATCH($A53,'الطلاب'!$Q$6:$Q$505,0)))</f>
        <v/>
      </c>
      <c r="G53" s="6">
        <f>IF($A53="","",INDEX('الطلاب'!$O$6:$O$505,MATCH($A53,'الطلاب'!$Q$6:$Q$505,0))&amp;"")</f>
        <v/>
      </c>
      <c r="H53" s="6">
        <f>IF($A53="","",INDEX('الطلاب'!$P$6:$P$505,MATCH($A53,'الطلاب'!$Q$6:$Q$505,0))&amp;"")</f>
        <v/>
      </c>
    </row>
    <row r="54">
      <c r="A54" s="6">
        <f>IF(48&lt;=$B$4,48,"")</f>
        <v/>
      </c>
      <c r="B54" s="6">
        <f>IF($A54="","",INDEX('الطلاب'!$A$6:$A$505,MATCH($A54,'الطلاب'!$Q$6:$Q$505,0))&amp;"")</f>
        <v/>
      </c>
      <c r="C54" s="6">
        <f>IF($A54="","",INDEX('الطلاب'!$B$6:$B$505,MATCH($A54,'الطلاب'!$Q$6:$Q$505,0))&amp;"")</f>
        <v/>
      </c>
      <c r="D54" s="6">
        <f>IF($A54="","",INDEX('الطلاب'!$C$6:$C$505,MATCH($A54,'الطلاب'!$Q$6:$Q$505,0))&amp;"")</f>
        <v/>
      </c>
      <c r="E54" s="6">
        <f>IF($A54="","",INDEX('الطلاب'!$G$6:$G$505,MATCH($A54,'الطلاب'!$Q$6:$Q$505,0))&amp;"")</f>
        <v/>
      </c>
      <c r="F54" s="21">
        <f>IF($A54="","",INDEX('الطلاب'!$J$6:$J$505,MATCH($A54,'الطلاب'!$Q$6:$Q$505,0)))</f>
        <v/>
      </c>
      <c r="G54" s="6">
        <f>IF($A54="","",INDEX('الطلاب'!$O$6:$O$505,MATCH($A54,'الطلاب'!$Q$6:$Q$505,0))&amp;"")</f>
        <v/>
      </c>
      <c r="H54" s="6">
        <f>IF($A54="","",INDEX('الطلاب'!$P$6:$P$505,MATCH($A54,'الطلاب'!$Q$6:$Q$505,0))&amp;"")</f>
        <v/>
      </c>
    </row>
    <row r="55">
      <c r="A55" s="6">
        <f>IF(49&lt;=$B$4,49,"")</f>
        <v/>
      </c>
      <c r="B55" s="6">
        <f>IF($A55="","",INDEX('الطلاب'!$A$6:$A$505,MATCH($A55,'الطلاب'!$Q$6:$Q$505,0))&amp;"")</f>
        <v/>
      </c>
      <c r="C55" s="6">
        <f>IF($A55="","",INDEX('الطلاب'!$B$6:$B$505,MATCH($A55,'الطلاب'!$Q$6:$Q$505,0))&amp;"")</f>
        <v/>
      </c>
      <c r="D55" s="6">
        <f>IF($A55="","",INDEX('الطلاب'!$C$6:$C$505,MATCH($A55,'الطلاب'!$Q$6:$Q$505,0))&amp;"")</f>
        <v/>
      </c>
      <c r="E55" s="6">
        <f>IF($A55="","",INDEX('الطلاب'!$G$6:$G$505,MATCH($A55,'الطلاب'!$Q$6:$Q$505,0))&amp;"")</f>
        <v/>
      </c>
      <c r="F55" s="21">
        <f>IF($A55="","",INDEX('الطلاب'!$J$6:$J$505,MATCH($A55,'الطلاب'!$Q$6:$Q$505,0)))</f>
        <v/>
      </c>
      <c r="G55" s="6">
        <f>IF($A55="","",INDEX('الطلاب'!$O$6:$O$505,MATCH($A55,'الطلاب'!$Q$6:$Q$505,0))&amp;"")</f>
        <v/>
      </c>
      <c r="H55" s="6">
        <f>IF($A55="","",INDEX('الطلاب'!$P$6:$P$505,MATCH($A55,'الطلاب'!$Q$6:$Q$505,0))&amp;"")</f>
        <v/>
      </c>
    </row>
    <row r="56">
      <c r="A56" s="6">
        <f>IF(50&lt;=$B$4,50,"")</f>
        <v/>
      </c>
      <c r="B56" s="6">
        <f>IF($A56="","",INDEX('الطلاب'!$A$6:$A$505,MATCH($A56,'الطلاب'!$Q$6:$Q$505,0))&amp;"")</f>
        <v/>
      </c>
      <c r="C56" s="6">
        <f>IF($A56="","",INDEX('الطلاب'!$B$6:$B$505,MATCH($A56,'الطلاب'!$Q$6:$Q$505,0))&amp;"")</f>
        <v/>
      </c>
      <c r="D56" s="6">
        <f>IF($A56="","",INDEX('الطلاب'!$C$6:$C$505,MATCH($A56,'الطلاب'!$Q$6:$Q$505,0))&amp;"")</f>
        <v/>
      </c>
      <c r="E56" s="6">
        <f>IF($A56="","",INDEX('الطلاب'!$G$6:$G$505,MATCH($A56,'الطلاب'!$Q$6:$Q$505,0))&amp;"")</f>
        <v/>
      </c>
      <c r="F56" s="21">
        <f>IF($A56="","",INDEX('الطلاب'!$J$6:$J$505,MATCH($A56,'الطلاب'!$Q$6:$Q$505,0)))</f>
        <v/>
      </c>
      <c r="G56" s="6">
        <f>IF($A56="","",INDEX('الطلاب'!$O$6:$O$505,MATCH($A56,'الطلاب'!$Q$6:$Q$505,0))&amp;"")</f>
        <v/>
      </c>
      <c r="H56" s="6">
        <f>IF($A56="","",INDEX('الطلاب'!$P$6:$P$505,MATCH($A56,'الطلاب'!$Q$6:$Q$505,0))&amp;"")</f>
        <v/>
      </c>
    </row>
  </sheetData>
  <mergeCells count="2">
    <mergeCell ref="A2:H2"/>
    <mergeCell ref="A1:H1"/>
  </mergeCells>
  <conditionalFormatting sqref="A7:H56">
    <cfRule type="expression" priority="1" dxfId="1">
      <formula>AND($A7&lt;&gt;"",$G7="لم يدفع")</formula>
    </cfRule>
    <cfRule type="expression" priority="2" dxfId="0">
      <formula>AND($A7&lt;&gt;"",$G7="جزئي")</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10.xml><?xml version="1.0" encoding="utf-8"?>
<worksheet xmlns="http://schemas.openxmlformats.org/spreadsheetml/2006/main">
  <sheetPr>
    <tabColor rgb="004F46E5"/>
    <outlinePr summaryBelow="1" summaryRight="1"/>
    <pageSetUpPr fitToPage="1"/>
  </sheetPr>
  <dimension ref="A1:C34"/>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 width="16" customWidth="1" min="3" max="3"/>
  </cols>
  <sheetData>
    <row r="1" ht="26" customHeight="1">
      <c r="A1" s="10" t="inlineStr">
        <is>
          <t>شيت إدارة سنتر الدروس · قالب مجاني من Softwiro</t>
        </is>
      </c>
    </row>
    <row r="2">
      <c r="A2" s="11" t="inlineStr">
        <is>
          <t>هل تعبت من نقل الأرقام بين الشيتات؟ هذا العمل يتم تلقائيًا في برنامج مخصص من Softwiro ← اضغط هنا</t>
        </is>
      </c>
    </row>
    <row r="4">
      <c r="A4" s="25" t="inlineStr">
        <is>
          <t>السنتر</t>
        </is>
      </c>
    </row>
    <row r="5">
      <c r="A5" s="12" t="inlineStr">
        <is>
          <t>الشهر المراجَع (أول يوم)</t>
        </is>
      </c>
      <c r="B5" s="26">
        <f>'الإعدادات'!$B$5</f>
        <v/>
      </c>
    </row>
    <row r="6">
      <c r="A6" s="12" t="inlineStr">
        <is>
          <t>عدد المجموعات</t>
        </is>
      </c>
      <c r="B6" s="20">
        <f>COUNTIF('المجموعات'!$A$6:$A$105,"?*")</f>
        <v/>
      </c>
    </row>
    <row r="7">
      <c r="A7" s="12" t="inlineStr">
        <is>
          <t>اشتراكات الطلاب المنتظمة (طالب في مجموعة)</t>
        </is>
      </c>
      <c r="B7" s="20">
        <f>COUNTIF('الطلاب'!$A$6:$A$505,"?*")-B8</f>
        <v/>
      </c>
    </row>
    <row r="8">
      <c r="A8" s="12" t="inlineStr">
        <is>
          <t>اشتراكات متوقفة</t>
        </is>
      </c>
      <c r="B8" s="20">
        <f>COUNTIF('الطلاب'!$F$6:$F$505,"متوقف")</f>
        <v/>
      </c>
    </row>
    <row r="10">
      <c r="A10" s="25" t="inlineStr">
        <is>
          <t>التحصيل عن الشهر</t>
        </is>
      </c>
    </row>
    <row r="11">
      <c r="A11" s="12" t="inlineStr">
        <is>
          <t>اشتراكات الشهر المستحقة</t>
        </is>
      </c>
      <c r="B11" s="21">
        <f>SUM('المجموعات'!$I$6:$I$105)</f>
        <v/>
      </c>
    </row>
    <row r="12">
      <c r="A12" s="12" t="inlineStr">
        <is>
          <t>المحصّل عن الشهر</t>
        </is>
      </c>
      <c r="B12" s="21">
        <f>SUM('المجموعات'!$J$6:$J$105)</f>
        <v/>
      </c>
    </row>
    <row r="13">
      <c r="A13" s="12" t="inlineStr">
        <is>
          <t>المتبقي على الطلاب</t>
        </is>
      </c>
      <c r="B13" s="27">
        <f>SUMIF('الطلاب'!$J$6:$J$505,"&gt;0")</f>
        <v/>
      </c>
    </row>
    <row r="14">
      <c r="A14" s="12" t="inlineStr">
        <is>
          <t>نسبة التحصيل</t>
        </is>
      </c>
      <c r="B14" s="28">
        <f>IF(B11=0,"",(B11-B13)/B11)</f>
        <v/>
      </c>
    </row>
    <row r="16">
      <c r="A16" s="25" t="inlineStr">
        <is>
          <t>أجور المدرسين عن الشهر</t>
        </is>
      </c>
    </row>
    <row r="17">
      <c r="A17" s="12" t="inlineStr">
        <is>
          <t>الأجور المستحقة للمدرسين</t>
        </is>
      </c>
      <c r="B17" s="21">
        <f>SUM('المجموعات'!$L$6:$L$105)</f>
        <v/>
      </c>
    </row>
    <row r="18">
      <c r="A18" s="12" t="inlineStr">
        <is>
          <t>المدفوع للمدرسين عن الشهر</t>
        </is>
      </c>
      <c r="B18" s="21">
        <f>SUMIFS('أجور المدرسين'!$D$6:$D$305,'أجور المدرسين'!$C$6:$C$305,"&gt;="&amp;'الإعدادات'!$B$5,'أجور المدرسين'!$C$6:$C$305,"&lt;"&amp;'الإعدادات'!$B$6)</f>
        <v/>
      </c>
    </row>
    <row r="19">
      <c r="A19" s="12" t="inlineStr">
        <is>
          <t>المتبقي للمدرسين</t>
        </is>
      </c>
      <c r="B19" s="27">
        <f>ROUND(B17-B18,2)</f>
        <v/>
      </c>
    </row>
    <row r="20">
      <c r="A20" s="12" t="inlineStr">
        <is>
          <t>صافي السنتر بعد أجور المدرسين</t>
        </is>
      </c>
      <c r="B20" s="27">
        <f>ROUND(B12-B17,2)</f>
        <v/>
      </c>
    </row>
    <row r="22">
      <c r="A22" s="25" t="inlineStr">
        <is>
          <t>الحضور عن الشهر</t>
        </is>
      </c>
    </row>
    <row r="23">
      <c r="A23" s="12" t="inlineStr">
        <is>
          <t>حصص الحضور</t>
        </is>
      </c>
      <c r="B23" s="20">
        <f>COUNTIFS('الحضور'!$D$6:$D$3005,"حاضر",'الحضور'!$A$6:$A$3005,"&gt;="&amp;'الإعدادات'!$B$5,'الحضور'!$A$6:$A$3005,"&lt;"&amp;'الإعدادات'!$B$6)</f>
        <v/>
      </c>
    </row>
    <row r="24">
      <c r="A24" s="12" t="inlineStr">
        <is>
          <t>حصص الغياب</t>
        </is>
      </c>
      <c r="B24" s="20">
        <f>COUNTIFS('الحضور'!$D$6:$D$3005,"غائب",'الحضور'!$A$6:$A$3005,"&gt;="&amp;'الإعدادات'!$B$5,'الحضور'!$A$6:$A$3005,"&lt;"&amp;'الإعدادات'!$B$6)</f>
        <v/>
      </c>
    </row>
    <row r="25">
      <c r="A25" s="12" t="inlineStr">
        <is>
          <t>حصص الغياب بعذر</t>
        </is>
      </c>
      <c r="B25" s="20">
        <f>COUNTIFS('الحضور'!$D$6:$D$3005,"غائب بعذر",'الحضور'!$A$6:$A$3005,"&gt;="&amp;'الإعدادات'!$B$5,'الحضور'!$A$6:$A$3005,"&lt;"&amp;'الإعدادات'!$B$6)</f>
        <v/>
      </c>
    </row>
    <row r="26">
      <c r="A26" s="12" t="inlineStr">
        <is>
          <t>نسبة الحضور</t>
        </is>
      </c>
      <c r="B26" s="28">
        <f>IF(B23+B24=0,"",B23/(B23+B24))</f>
        <v/>
      </c>
    </row>
    <row r="27">
      <c r="A27" s="12" t="inlineStr">
        <is>
          <t>طلاب بتنبيه غياب متكرر</t>
        </is>
      </c>
      <c r="B27" s="20">
        <f>COUNTIF('الطلاب'!$P$6:$P$505,"غياب متكرر")</f>
        <v/>
      </c>
    </row>
    <row r="29">
      <c r="A29" s="25" t="inlineStr">
        <is>
          <t>الاشتراكات حسب الحالة المالية</t>
        </is>
      </c>
    </row>
    <row r="30" ht="32" customHeight="1">
      <c r="A30" s="16" t="inlineStr">
        <is>
          <t>الحالة</t>
        </is>
      </c>
      <c r="B30" s="16" t="inlineStr">
        <is>
          <t>العدد</t>
        </is>
      </c>
      <c r="C30" s="16" t="inlineStr">
        <is>
          <t>المتبقي</t>
        </is>
      </c>
    </row>
    <row r="31">
      <c r="A31" s="12" t="inlineStr">
        <is>
          <t>مسدد</t>
        </is>
      </c>
      <c r="B31" s="20">
        <f>COUNTIF('الطلاب'!$O$6:$O$505,A31)</f>
        <v/>
      </c>
      <c r="C31" s="21">
        <f>SUMIFS('الطلاب'!$J$6:$J$505,'الطلاب'!$O$6:$O$505,A31)</f>
        <v/>
      </c>
    </row>
    <row r="32">
      <c r="A32" s="12" t="inlineStr">
        <is>
          <t>جزئي</t>
        </is>
      </c>
      <c r="B32" s="20">
        <f>COUNTIF('الطلاب'!$O$6:$O$505,A32)</f>
        <v/>
      </c>
      <c r="C32" s="21">
        <f>SUMIFS('الطلاب'!$J$6:$J$505,'الطلاب'!$O$6:$O$505,A32)</f>
        <v/>
      </c>
    </row>
    <row r="33">
      <c r="A33" s="12" t="inlineStr">
        <is>
          <t>لم يدفع</t>
        </is>
      </c>
      <c r="B33" s="20">
        <f>COUNTIF('الطلاب'!$O$6:$O$505,A33)</f>
        <v/>
      </c>
      <c r="C33" s="21">
        <f>SUMIFS('الطلاب'!$J$6:$J$505,'الطلاب'!$O$6:$O$505,A33)</f>
        <v/>
      </c>
    </row>
    <row r="34">
      <c r="A34" s="12" t="inlineStr">
        <is>
          <t>متوقف</t>
        </is>
      </c>
      <c r="B34" s="20">
        <f>COUNTIF('الطلاب'!$O$6:$O$505,A34)</f>
        <v/>
      </c>
      <c r="C34" s="21">
        <f>SUMIFS('الطلاب'!$J$6:$J$505,'الطلاب'!$O$6:$O$505,A34)</f>
        <v/>
      </c>
    </row>
  </sheetData>
  <mergeCells count="2">
    <mergeCell ref="A1:C1"/>
    <mergeCell ref="A2:C2"/>
  </mergeCells>
  <conditionalFormatting sqref="B13">
    <cfRule type="expression" priority="1" dxfId="1">
      <formula>B13&gt;0</formula>
    </cfRule>
  </conditionalFormatting>
  <conditionalFormatting sqref="B19">
    <cfRule type="expression" priority="2" dxfId="0">
      <formula>B19&gt;0</formula>
    </cfRule>
  </conditionalFormatting>
  <conditionalFormatting sqref="B27">
    <cfRule type="expression" priority="3" dxfId="0">
      <formula>B27&gt;0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11.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6" t="inlineStr">
        <is>
          <t>في هذا الشيت</t>
        </is>
      </c>
      <c r="C5" s="16" t="inlineStr">
        <is>
          <t>في برنامج مخصص من Softwiro</t>
        </is>
      </c>
    </row>
    <row r="6" ht="48" customHeight="1">
      <c r="B6" s="5" t="inlineStr">
        <is>
          <t>ملف واحد يعدّل فيه شخص واحد في كل مرة، وتصلك النسخ بالواتساب.</t>
        </is>
      </c>
      <c r="C6" s="29"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9" t="inlineStr">
        <is>
          <t>نصمم الشاشات على خطوات عملك، فيسجّل كل شخص ما يخصه فقط.</t>
        </is>
      </c>
    </row>
    <row r="8" ht="48" customHeight="1">
      <c r="B8" s="5" t="inlineStr">
        <is>
          <t>الأعمدة والصيغ ثابتة كما صُمّم الشيت.</t>
        </is>
      </c>
      <c r="C8" s="29" t="inlineStr">
        <is>
          <t>نبني ما تحتاجه أنت: تقارير وتنبيهات وشاشات على طريقتك.</t>
        </is>
      </c>
    </row>
    <row r="9" ht="48" customHeight="1">
      <c r="B9" s="5" t="inlineStr">
        <is>
          <t>النسخ الاحتياطية والأمان على مسؤوليتك.</t>
        </is>
      </c>
      <c r="C9" s="29" t="inlineStr">
        <is>
          <t>البرنامج على خادم مؤمّن مع نسخ احتياطية دورية.</t>
        </is>
      </c>
    </row>
    <row r="11" ht="30" customHeight="1">
      <c r="B11" s="30" t="inlineStr">
        <is>
          <t>تعرّف على برنامج مخصص من Softwiro واطلب عرضًا تجريبيًا ←</t>
        </is>
      </c>
    </row>
    <row r="13">
      <c r="B13" s="31"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إدارة سنتر الدروس</dc:title>
  <dc:description>يدير مجموعات السنتر: الطلاب في كل مجموعة وحضورهم وغيابهم، والاشتراك الشهري المستحق والمدفوع، ومن لم يدفع، وأجر كل مدرس بنسبته من المحصّل وما دُفع له وما تبقى.</dc:description>
  <dcterms:created xsi:type="dcterms:W3CDTF">2026-11-05T01:23:51Z</dcterms:created>
  <dcterms:modified xsi:type="dcterms:W3CDTF">2026-11-05T01:23:54Z</dcterms:modified>
  <cp:keywords>Softwiro, Excel, شيت إدارة سنتر الدروس</cp:keywords>
</cp:coreProperties>
</file>