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ردون" sheetId="3" state="visible" r:id="rId3"/>
    <sheet name="أوامر الشراء" sheetId="4" state="visible" r:id="rId4"/>
    <sheet name="الاستلامات" sheetId="5" state="visible" r:id="rId5"/>
    <sheet name="المدفوعات" sheetId="6" state="visible" r:id="rId6"/>
    <sheet name="أعمار الديون" sheetId="7" state="visible" r:id="rId7"/>
    <sheet name="الملخص" sheetId="8" state="visible" r:id="rId8"/>
    <sheet name="لماذا ما زلت على إكسل؟" sheetId="9" state="visible" r:id="rId9"/>
  </sheets>
  <definedNames>
    <definedName name="_xlnm._FilterDatabase" localSheetId="2" hidden="1">'الموردون'!$A$5:$L$205</definedName>
    <definedName name="_xlnm._FilterDatabase" localSheetId="3" hidden="1">'أوامر الشراء'!$A$5:$K$1005</definedName>
    <definedName name="_xlnm._FilterDatabase" localSheetId="4" hidden="1">'الاستلامات'!$A$5:$M$1005</definedName>
    <definedName name="_xlnm._FilterDatabase" localSheetId="5" hidden="1">'المدفوعات'!$A$5:$G$1005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4" fillId="5"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ill>
        <patternFill patternType="solid">
          <fgColor rgb="00DCFCE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supplier-purchase-orders?utm_source=excel&amp;utm_medium=template&amp;utm_campaign=supplier-purchase-order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supplier-purchase-orders" TargetMode="External" Id="rId1" /><Relationship Type="http://schemas.openxmlformats.org/officeDocument/2006/relationships/hyperlink" Target="https://softwiro.com/ar/contact?utm_source=excel&amp;utm_medium=template&amp;utm_campaign=supplier-purchase-order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9"/>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أوامر الشراء والموردين</t>
        </is>
      </c>
    </row>
    <row r="3" ht="36" customHeight="1">
      <c r="B3" s="2" t="inlineStr">
        <is>
          <t>يتابع أوامر الشراء من موردينك: ما طلبته وما استلمته وما تأخر تسليمه، وما عليك لكل مورد ومتى يستحق، وجدول أعمار ديون الموردين.</t>
        </is>
      </c>
    </row>
    <row r="5">
      <c r="B5" s="3" t="inlineStr">
        <is>
          <t>طريقة الاستخدام</t>
        </is>
      </c>
    </row>
    <row r="6" ht="30" customHeight="1">
      <c r="B6" s="4" t="inlineStr">
        <is>
          <t>1. في شيت «الإعدادات» اكتب تاريخ اليوم (أو =TODAY() ليتحدث وحده).</t>
        </is>
      </c>
    </row>
    <row r="7" ht="30" customHeight="1">
      <c r="B7" s="4" t="inlineStr">
        <is>
          <t>2. في شيت «الموردون» اكتب لكل مورد: الكود والاسم والجوال وعدد أيام السداد المتفق عليها.</t>
        </is>
      </c>
    </row>
    <row r="8" ht="30" customHeight="1">
      <c r="B8" s="4" t="inlineStr">
        <is>
          <t>3. في شيت «أوامر الشراء» سجّل كل أمر: رقمه وتاريخه وكود المورد وقيمته وتاريخ التسليم المتوقع.</t>
        </is>
      </c>
    </row>
    <row r="9" ht="30" customHeight="1">
      <c r="B9" s="4" t="inlineStr">
        <is>
          <t>4. عند وصول البضاعة سجّل في شيت «الاستلامات» رقم الاستلام وتاريخه ورقم أمر الشراء وقيمة ما استلمته فعلًا.</t>
        </is>
      </c>
    </row>
    <row r="10" ht="30" customHeight="1">
      <c r="B10" s="4" t="inlineStr">
        <is>
          <t>5. عند الدفع للمورد سجّل في شيت «المدفوعات» التاريخ ورقم الاستلام الذي تسدده والمبلغ وطريقة الدفع.</t>
        </is>
      </c>
    </row>
    <row r="11" ht="30" customHeight="1">
      <c r="B11" s="4" t="inlineStr">
        <is>
          <t>6. يحسب الشيت حالة كل أمر وتاريخ استحقاق كل استلام وما تبقى منه وأيام التأخر والفئة العمرية للدين.</t>
        </is>
      </c>
    </row>
    <row r="12" ht="30" customHeight="1">
      <c r="B12" s="4" t="inlineStr">
        <is>
          <t>7. افتح شيت «أعمار الديون» لترى ما على كل مورد موزعًا على الفئات، وشيت «الملخص» للصورة الكاملة.</t>
        </is>
      </c>
    </row>
    <row r="14">
      <c r="B14" s="3" t="inlineStr">
        <is>
          <t>الألوان</t>
        </is>
      </c>
    </row>
    <row r="15">
      <c r="A15" s="5" t="n"/>
      <c r="B15" s="4" t="inlineStr">
        <is>
          <t>الخانة البيضاء: اكتب فيها.</t>
        </is>
      </c>
    </row>
    <row r="16">
      <c r="A16" s="6" t="n"/>
      <c r="B16" s="4" t="inlineStr">
        <is>
          <t>الخانة الرمادية: تُحسب تلقائيًا، فلا تكتب فيها.</t>
        </is>
      </c>
    </row>
    <row r="17">
      <c r="A17" s="7" t="n"/>
      <c r="B17" s="4" t="inlineStr">
        <is>
          <t>الخانة الصفراء أو الحمراء: تنبيه يحتاج إلى مراجعتك.</t>
        </is>
      </c>
    </row>
    <row r="19">
      <c r="B19" s="3" t="inlineStr">
        <is>
          <t>معلومات مهمة</t>
        </is>
      </c>
    </row>
    <row r="20" ht="30" customHeight="1">
      <c r="B20" s="4" t="inlineStr">
        <is>
          <t>• ما تدين به للمورد ينشأ من الاستلام لا من أمر الشراء. الأمر الذي لم تستلم بضاعته لا يظهر دَينًا.</t>
        </is>
      </c>
    </row>
    <row r="21" ht="30" customHeight="1">
      <c r="B21" s="4" t="inlineStr">
        <is>
          <t>• تاريخ استحقاق الاستلام = تاريخ الاستلام + أيام السداد المكتوبة للمورد في شيت «الموردون».</t>
        </is>
      </c>
    </row>
    <row r="22" ht="30" customHeight="1">
      <c r="B22" s="4" t="inlineStr">
        <is>
          <t>• حالات أمر الشراء: بانتظار الاستلام، استلام جزئي، تم الاستلام، متأخر التسليم (فات تاريخ التسليم المتوقع وبقي منه شيء).</t>
        </is>
      </c>
    </row>
    <row r="23" ht="30" customHeight="1">
      <c r="B23" s="4" t="inlineStr">
        <is>
          <t>• فئات العمر: لم يحن موعده، من 1 إلى 30 يومًا، من 31 إلى 60، أكثر من 60 يومًا، بعد تاريخ الاستحقاق.</t>
        </is>
      </c>
    </row>
    <row r="24" ht="30" customHeight="1">
      <c r="B24" s="4" t="inlineStr">
        <is>
          <t>• سجّل كل دفعة برقم الاستلام الذي تسدده. إن دفعت مبلغًا واحدًا عن عدة استلامات فاكتب سطرًا لكل استلام.</t>
        </is>
      </c>
    </row>
    <row r="25" ht="30" customHeight="1">
      <c r="B25" s="4" t="inlineStr">
        <is>
          <t>• يتسع الشيت لـ 200 مورد و1000 أمر شراء و1000 استلام و1000 دفعة.</t>
        </is>
      </c>
    </row>
    <row r="27">
      <c r="B27" s="8" t="inlineStr">
        <is>
          <t>الأرقام الموجودة في الشيت أمثلة توضيحية. امسحها واكتب أرقامك.</t>
        </is>
      </c>
    </row>
    <row r="28">
      <c r="B28" s="9" t="inlineStr">
        <is>
          <t>شرح الشيت وقوالب أخرى مجانية ← softwiro.com/ar/templates</t>
        </is>
      </c>
    </row>
    <row r="29">
      <c r="B29" s="2" t="inlineStr">
        <is>
          <t>القالب مجاني: استخدمه وعدّله وشاركه كما تشاء.</t>
        </is>
      </c>
    </row>
  </sheetData>
  <hyperlinks>
    <hyperlink xmlns:r="http://schemas.openxmlformats.org/officeDocument/2006/relationships" ref="B28"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8"/>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6">
      <c r="A6" s="8" t="inlineStr">
        <is>
          <t>تاريخ اليوم مكتوب هنا بتاريخ المثال. اكتب بدله =TODAY() ليتحدث وحده كل يوم، أو اكتب تاريخ أي يوم تريد مراجعة موقفه.</t>
        </is>
      </c>
    </row>
    <row r="7"/>
    <row r="8"/>
  </sheetData>
  <mergeCells count="3">
    <mergeCell ref="A1:C1"/>
    <mergeCell ref="A6:B8"/>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L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15" customWidth="1" min="3" max="3"/>
    <col width="12" customWidth="1" min="4" max="4"/>
    <col width="22" customWidth="1" min="5" max="5"/>
    <col width="11" customWidth="1" min="6" max="6"/>
    <col width="14" customWidth="1" min="7" max="7"/>
    <col width="14" customWidth="1" min="8" max="8"/>
    <col width="14" customWidth="1" min="9" max="9"/>
    <col width="14" customWidth="1" min="10" max="10"/>
    <col width="12" customWidth="1" min="11" max="11"/>
    <col width="16" customWidth="1" min="12" max="12"/>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كود المورد</t>
        </is>
      </c>
      <c r="B5" s="14" t="inlineStr">
        <is>
          <t>اسم المورد</t>
        </is>
      </c>
      <c r="C5" s="14" t="inlineStr">
        <is>
          <t>الجوال</t>
        </is>
      </c>
      <c r="D5" s="14" t="inlineStr">
        <is>
          <t>أيام السداد</t>
        </is>
      </c>
      <c r="E5" s="14" t="inlineStr">
        <is>
          <t>ما يورّده</t>
        </is>
      </c>
      <c r="F5" s="14" t="inlineStr">
        <is>
          <t>عدد الأوامر</t>
        </is>
      </c>
      <c r="G5" s="14" t="inlineStr">
        <is>
          <t>قيمة الأوامر</t>
        </is>
      </c>
      <c r="H5" s="14" t="inlineStr">
        <is>
          <t>المستلم</t>
        </is>
      </c>
      <c r="I5" s="14" t="inlineStr">
        <is>
          <t>المدفوع</t>
        </is>
      </c>
      <c r="J5" s="14" t="inlineStr">
        <is>
          <t>المستحق للمورد</t>
        </is>
      </c>
      <c r="K5" s="14" t="inlineStr">
        <is>
          <t>أوامر لم تكتمل</t>
        </is>
      </c>
      <c r="L5" s="14" t="inlineStr">
        <is>
          <t>الحالة</t>
        </is>
      </c>
    </row>
    <row r="6">
      <c r="A6" s="5" t="inlineStr">
        <is>
          <t>S01</t>
        </is>
      </c>
      <c r="B6" s="5" t="inlineStr">
        <is>
          <t>مورد الأرز والسكر</t>
        </is>
      </c>
      <c r="C6" s="15" t="inlineStr">
        <is>
          <t>01020000001</t>
        </is>
      </c>
      <c r="D6" s="16" t="n">
        <v>15</v>
      </c>
      <c r="E6" s="5" t="inlineStr">
        <is>
          <t>بقالة جافة</t>
        </is>
      </c>
      <c r="F6" s="17">
        <f>IF(A6&amp;""="","",COUNTIFS('أوامر الشراء'!$C$6:$C$1005,A6&amp;""))</f>
        <v/>
      </c>
      <c r="G6" s="18">
        <f>IF(A6&amp;""="","",SUMIFS('أوامر الشراء'!$D$6:$D$1005,'أوامر الشراء'!$C$6:$C$1005,A6&amp;""))</f>
        <v/>
      </c>
      <c r="H6" s="18">
        <f>IF(A6&amp;""="","",SUMIFS('الاستلامات'!$D$6:$D$1005,'الاستلامات'!$F$6:$F$1005,A6&amp;""))</f>
        <v/>
      </c>
      <c r="I6" s="18">
        <f>IF(A6&amp;""="","",SUMIFS('المدفوعات'!$C$6:$C$1005,'المدفوعات'!$F$6:$F$1005,A6&amp;""))</f>
        <v/>
      </c>
      <c r="J6" s="18">
        <f>IF(A6&amp;""="","",ROUND(H6-I6,2))</f>
        <v/>
      </c>
      <c r="K6" s="17">
        <f>IF(A6&amp;""="","",COUNTIFS('أوامر الشراء'!$C$6:$C$1005,A6&amp;"",'أوامر الشراء'!$I$6:$I$1005,"&gt;0"))</f>
        <v/>
      </c>
      <c r="L6" s="6">
        <f>IF(A6&amp;""="","",IF(J6&gt;0,"مستحق للمورد",IF(J6&lt;0,"مدفوع زيادة",IF(H6&gt;0,"مسدد","لا مشتريات"))))</f>
        <v/>
      </c>
    </row>
    <row r="7">
      <c r="A7" s="5" t="inlineStr">
        <is>
          <t>S02</t>
        </is>
      </c>
      <c r="B7" s="5" t="inlineStr">
        <is>
          <t>مورد المنظفات</t>
        </is>
      </c>
      <c r="C7" s="15" t="inlineStr">
        <is>
          <t>01020000002</t>
        </is>
      </c>
      <c r="D7" s="16" t="n">
        <v>15</v>
      </c>
      <c r="E7" s="5" t="inlineStr">
        <is>
          <t>منظفات</t>
        </is>
      </c>
      <c r="F7" s="17">
        <f>IF(A7&amp;""="","",COUNTIFS('أوامر الشراء'!$C$6:$C$1005,A7&amp;""))</f>
        <v/>
      </c>
      <c r="G7" s="18">
        <f>IF(A7&amp;""="","",SUMIFS('أوامر الشراء'!$D$6:$D$1005,'أوامر الشراء'!$C$6:$C$1005,A7&amp;""))</f>
        <v/>
      </c>
      <c r="H7" s="18">
        <f>IF(A7&amp;""="","",SUMIFS('الاستلامات'!$D$6:$D$1005,'الاستلامات'!$F$6:$F$1005,A7&amp;""))</f>
        <v/>
      </c>
      <c r="I7" s="18">
        <f>IF(A7&amp;""="","",SUMIFS('المدفوعات'!$C$6:$C$1005,'المدفوعات'!$F$6:$F$1005,A7&amp;""))</f>
        <v/>
      </c>
      <c r="J7" s="18">
        <f>IF(A7&amp;""="","",ROUND(H7-I7,2))</f>
        <v/>
      </c>
      <c r="K7" s="17">
        <f>IF(A7&amp;""="","",COUNTIFS('أوامر الشراء'!$C$6:$C$1005,A7&amp;"",'أوامر الشراء'!$I$6:$I$1005,"&gt;0"))</f>
        <v/>
      </c>
      <c r="L7" s="6">
        <f>IF(A7&amp;""="","",IF(J7&gt;0,"مستحق للمورد",IF(J7&lt;0,"مدفوع زيادة",IF(H7&gt;0,"مسدد","لا مشتريات"))))</f>
        <v/>
      </c>
    </row>
    <row r="8">
      <c r="A8" s="5" t="inlineStr">
        <is>
          <t>S03</t>
        </is>
      </c>
      <c r="B8" s="5" t="inlineStr">
        <is>
          <t>مورد الألبان</t>
        </is>
      </c>
      <c r="C8" s="15" t="inlineStr">
        <is>
          <t>01020000003</t>
        </is>
      </c>
      <c r="D8" s="16" t="n">
        <v>7</v>
      </c>
      <c r="E8" s="5" t="inlineStr">
        <is>
          <t>ألبان وأجبان</t>
        </is>
      </c>
      <c r="F8" s="17">
        <f>IF(A8&amp;""="","",COUNTIFS('أوامر الشراء'!$C$6:$C$1005,A8&amp;""))</f>
        <v/>
      </c>
      <c r="G8" s="18">
        <f>IF(A8&amp;""="","",SUMIFS('أوامر الشراء'!$D$6:$D$1005,'أوامر الشراء'!$C$6:$C$1005,A8&amp;""))</f>
        <v/>
      </c>
      <c r="H8" s="18">
        <f>IF(A8&amp;""="","",SUMIFS('الاستلامات'!$D$6:$D$1005,'الاستلامات'!$F$6:$F$1005,A8&amp;""))</f>
        <v/>
      </c>
      <c r="I8" s="18">
        <f>IF(A8&amp;""="","",SUMIFS('المدفوعات'!$C$6:$C$1005,'المدفوعات'!$F$6:$F$1005,A8&amp;""))</f>
        <v/>
      </c>
      <c r="J8" s="18">
        <f>IF(A8&amp;""="","",ROUND(H8-I8,2))</f>
        <v/>
      </c>
      <c r="K8" s="17">
        <f>IF(A8&amp;""="","",COUNTIFS('أوامر الشراء'!$C$6:$C$1005,A8&amp;"",'أوامر الشراء'!$I$6:$I$1005,"&gt;0"))</f>
        <v/>
      </c>
      <c r="L8" s="6">
        <f>IF(A8&amp;""="","",IF(J8&gt;0,"مستحق للمورد",IF(J8&lt;0,"مدفوع زيادة",IF(H8&gt;0,"مسدد","لا مشتريات"))))</f>
        <v/>
      </c>
    </row>
    <row r="9">
      <c r="A9" s="5" t="inlineStr">
        <is>
          <t>S04</t>
        </is>
      </c>
      <c r="B9" s="5" t="inlineStr">
        <is>
          <t>مورد الأدوات المنزلية</t>
        </is>
      </c>
      <c r="C9" s="15" t="inlineStr">
        <is>
          <t>01020000004</t>
        </is>
      </c>
      <c r="D9" s="16" t="n">
        <v>45</v>
      </c>
      <c r="E9" s="5" t="inlineStr">
        <is>
          <t>أدوات منزلية</t>
        </is>
      </c>
      <c r="F9" s="17">
        <f>IF(A9&amp;""="","",COUNTIFS('أوامر الشراء'!$C$6:$C$1005,A9&amp;""))</f>
        <v/>
      </c>
      <c r="G9" s="18">
        <f>IF(A9&amp;""="","",SUMIFS('أوامر الشراء'!$D$6:$D$1005,'أوامر الشراء'!$C$6:$C$1005,A9&amp;""))</f>
        <v/>
      </c>
      <c r="H9" s="18">
        <f>IF(A9&amp;""="","",SUMIFS('الاستلامات'!$D$6:$D$1005,'الاستلامات'!$F$6:$F$1005,A9&amp;""))</f>
        <v/>
      </c>
      <c r="I9" s="18">
        <f>IF(A9&amp;""="","",SUMIFS('المدفوعات'!$C$6:$C$1005,'المدفوعات'!$F$6:$F$1005,A9&amp;""))</f>
        <v/>
      </c>
      <c r="J9" s="18">
        <f>IF(A9&amp;""="","",ROUND(H9-I9,2))</f>
        <v/>
      </c>
      <c r="K9" s="17">
        <f>IF(A9&amp;""="","",COUNTIFS('أوامر الشراء'!$C$6:$C$1005,A9&amp;"",'أوامر الشراء'!$I$6:$I$1005,"&gt;0"))</f>
        <v/>
      </c>
      <c r="L9" s="6">
        <f>IF(A9&amp;""="","",IF(J9&gt;0,"مستحق للمورد",IF(J9&lt;0,"مدفوع زيادة",IF(H9&gt;0,"مسدد","لا مشتريات"))))</f>
        <v/>
      </c>
    </row>
    <row r="10">
      <c r="A10" s="5" t="inlineStr">
        <is>
          <t>S05</t>
        </is>
      </c>
      <c r="B10" s="5" t="inlineStr">
        <is>
          <t>مورد المشروبات</t>
        </is>
      </c>
      <c r="C10" s="15" t="inlineStr">
        <is>
          <t>01020000005</t>
        </is>
      </c>
      <c r="D10" s="16" t="n">
        <v>30</v>
      </c>
      <c r="E10" s="5" t="inlineStr">
        <is>
          <t>مشروبات</t>
        </is>
      </c>
      <c r="F10" s="17">
        <f>IF(A10&amp;""="","",COUNTIFS('أوامر الشراء'!$C$6:$C$1005,A10&amp;""))</f>
        <v/>
      </c>
      <c r="G10" s="18">
        <f>IF(A10&amp;""="","",SUMIFS('أوامر الشراء'!$D$6:$D$1005,'أوامر الشراء'!$C$6:$C$1005,A10&amp;""))</f>
        <v/>
      </c>
      <c r="H10" s="18">
        <f>IF(A10&amp;""="","",SUMIFS('الاستلامات'!$D$6:$D$1005,'الاستلامات'!$F$6:$F$1005,A10&amp;""))</f>
        <v/>
      </c>
      <c r="I10" s="18">
        <f>IF(A10&amp;""="","",SUMIFS('المدفوعات'!$C$6:$C$1005,'المدفوعات'!$F$6:$F$1005,A10&amp;""))</f>
        <v/>
      </c>
      <c r="J10" s="18">
        <f>IF(A10&amp;""="","",ROUND(H10-I10,2))</f>
        <v/>
      </c>
      <c r="K10" s="17">
        <f>IF(A10&amp;""="","",COUNTIFS('أوامر الشراء'!$C$6:$C$1005,A10&amp;"",'أوامر الشراء'!$I$6:$I$1005,"&gt;0"))</f>
        <v/>
      </c>
      <c r="L10" s="6">
        <f>IF(A10&amp;""="","",IF(J10&gt;0,"مستحق للمورد",IF(J10&lt;0,"مدفوع زيادة",IF(H10&gt;0,"مسدد","لا مشتريات"))))</f>
        <v/>
      </c>
    </row>
    <row r="11">
      <c r="A11" s="5" t="inlineStr">
        <is>
          <t>S06</t>
        </is>
      </c>
      <c r="B11" s="5" t="inlineStr">
        <is>
          <t>مورد التغليف</t>
        </is>
      </c>
      <c r="C11" s="15" t="inlineStr">
        <is>
          <t>01020000006</t>
        </is>
      </c>
      <c r="D11" s="16" t="n">
        <v>0</v>
      </c>
      <c r="E11" s="5" t="inlineStr">
        <is>
          <t>أكياس وعلب</t>
        </is>
      </c>
      <c r="F11" s="17">
        <f>IF(A11&amp;""="","",COUNTIFS('أوامر الشراء'!$C$6:$C$1005,A11&amp;""))</f>
        <v/>
      </c>
      <c r="G11" s="18">
        <f>IF(A11&amp;""="","",SUMIFS('أوامر الشراء'!$D$6:$D$1005,'أوامر الشراء'!$C$6:$C$1005,A11&amp;""))</f>
        <v/>
      </c>
      <c r="H11" s="18">
        <f>IF(A11&amp;""="","",SUMIFS('الاستلامات'!$D$6:$D$1005,'الاستلامات'!$F$6:$F$1005,A11&amp;""))</f>
        <v/>
      </c>
      <c r="I11" s="18">
        <f>IF(A11&amp;""="","",SUMIFS('المدفوعات'!$C$6:$C$1005,'المدفوعات'!$F$6:$F$1005,A11&amp;""))</f>
        <v/>
      </c>
      <c r="J11" s="18">
        <f>IF(A11&amp;""="","",ROUND(H11-I11,2))</f>
        <v/>
      </c>
      <c r="K11" s="17">
        <f>IF(A11&amp;""="","",COUNTIFS('أوامر الشراء'!$C$6:$C$1005,A11&amp;"",'أوامر الشراء'!$I$6:$I$1005,"&gt;0"))</f>
        <v/>
      </c>
      <c r="L11" s="6">
        <f>IF(A11&amp;""="","",IF(J11&gt;0,"مستحق للمورد",IF(J11&lt;0,"مدفوع زيادة",IF(H11&gt;0,"مسدد","لا مشتريات"))))</f>
        <v/>
      </c>
    </row>
    <row r="12">
      <c r="A12" s="5" t="n"/>
      <c r="B12" s="5" t="n"/>
      <c r="C12" s="15" t="n"/>
      <c r="D12" s="16" t="n"/>
      <c r="E12" s="5" t="n"/>
      <c r="F12" s="17">
        <f>IF(A12&amp;""="","",COUNTIFS('أوامر الشراء'!$C$6:$C$1005,A12&amp;""))</f>
        <v/>
      </c>
      <c r="G12" s="18">
        <f>IF(A12&amp;""="","",SUMIFS('أوامر الشراء'!$D$6:$D$1005,'أوامر الشراء'!$C$6:$C$1005,A12&amp;""))</f>
        <v/>
      </c>
      <c r="H12" s="18">
        <f>IF(A12&amp;""="","",SUMIFS('الاستلامات'!$D$6:$D$1005,'الاستلامات'!$F$6:$F$1005,A12&amp;""))</f>
        <v/>
      </c>
      <c r="I12" s="18">
        <f>IF(A12&amp;""="","",SUMIFS('المدفوعات'!$C$6:$C$1005,'المدفوعات'!$F$6:$F$1005,A12&amp;""))</f>
        <v/>
      </c>
      <c r="J12" s="18">
        <f>IF(A12&amp;""="","",ROUND(H12-I12,2))</f>
        <v/>
      </c>
      <c r="K12" s="17">
        <f>IF(A12&amp;""="","",COUNTIFS('أوامر الشراء'!$C$6:$C$1005,A12&amp;"",'أوامر الشراء'!$I$6:$I$1005,"&gt;0"))</f>
        <v/>
      </c>
      <c r="L12" s="6">
        <f>IF(A12&amp;""="","",IF(J12&gt;0,"مستحق للمورد",IF(J12&lt;0,"مدفوع زيادة",IF(H12&gt;0,"مسدد","لا مشتريات"))))</f>
        <v/>
      </c>
    </row>
    <row r="13">
      <c r="A13" s="5" t="n"/>
      <c r="B13" s="5" t="n"/>
      <c r="C13" s="15" t="n"/>
      <c r="D13" s="16" t="n"/>
      <c r="E13" s="5" t="n"/>
      <c r="F13" s="17">
        <f>IF(A13&amp;""="","",COUNTIFS('أوامر الشراء'!$C$6:$C$1005,A13&amp;""))</f>
        <v/>
      </c>
      <c r="G13" s="18">
        <f>IF(A13&amp;""="","",SUMIFS('أوامر الشراء'!$D$6:$D$1005,'أوامر الشراء'!$C$6:$C$1005,A13&amp;""))</f>
        <v/>
      </c>
      <c r="H13" s="18">
        <f>IF(A13&amp;""="","",SUMIFS('الاستلامات'!$D$6:$D$1005,'الاستلامات'!$F$6:$F$1005,A13&amp;""))</f>
        <v/>
      </c>
      <c r="I13" s="18">
        <f>IF(A13&amp;""="","",SUMIFS('المدفوعات'!$C$6:$C$1005,'المدفوعات'!$F$6:$F$1005,A13&amp;""))</f>
        <v/>
      </c>
      <c r="J13" s="18">
        <f>IF(A13&amp;""="","",ROUND(H13-I13,2))</f>
        <v/>
      </c>
      <c r="K13" s="17">
        <f>IF(A13&amp;""="","",COUNTIFS('أوامر الشراء'!$C$6:$C$1005,A13&amp;"",'أوامر الشراء'!$I$6:$I$1005,"&gt;0"))</f>
        <v/>
      </c>
      <c r="L13" s="6">
        <f>IF(A13&amp;""="","",IF(J13&gt;0,"مستحق للمورد",IF(J13&lt;0,"مدفوع زيادة",IF(H13&gt;0,"مسدد","لا مشتريات"))))</f>
        <v/>
      </c>
    </row>
    <row r="14">
      <c r="A14" s="5" t="n"/>
      <c r="B14" s="5" t="n"/>
      <c r="C14" s="15" t="n"/>
      <c r="D14" s="16" t="n"/>
      <c r="E14" s="5" t="n"/>
      <c r="F14" s="17">
        <f>IF(A14&amp;""="","",COUNTIFS('أوامر الشراء'!$C$6:$C$1005,A14&amp;""))</f>
        <v/>
      </c>
      <c r="G14" s="18">
        <f>IF(A14&amp;""="","",SUMIFS('أوامر الشراء'!$D$6:$D$1005,'أوامر الشراء'!$C$6:$C$1005,A14&amp;""))</f>
        <v/>
      </c>
      <c r="H14" s="18">
        <f>IF(A14&amp;""="","",SUMIFS('الاستلامات'!$D$6:$D$1005,'الاستلامات'!$F$6:$F$1005,A14&amp;""))</f>
        <v/>
      </c>
      <c r="I14" s="18">
        <f>IF(A14&amp;""="","",SUMIFS('المدفوعات'!$C$6:$C$1005,'المدفوعات'!$F$6:$F$1005,A14&amp;""))</f>
        <v/>
      </c>
      <c r="J14" s="18">
        <f>IF(A14&amp;""="","",ROUND(H14-I14,2))</f>
        <v/>
      </c>
      <c r="K14" s="17">
        <f>IF(A14&amp;""="","",COUNTIFS('أوامر الشراء'!$C$6:$C$1005,A14&amp;"",'أوامر الشراء'!$I$6:$I$1005,"&gt;0"))</f>
        <v/>
      </c>
      <c r="L14" s="6">
        <f>IF(A14&amp;""="","",IF(J14&gt;0,"مستحق للمورد",IF(J14&lt;0,"مدفوع زيادة",IF(H14&gt;0,"مسدد","لا مشتريات"))))</f>
        <v/>
      </c>
    </row>
    <row r="15">
      <c r="A15" s="5" t="n"/>
      <c r="B15" s="5" t="n"/>
      <c r="C15" s="15" t="n"/>
      <c r="D15" s="16" t="n"/>
      <c r="E15" s="5" t="n"/>
      <c r="F15" s="17">
        <f>IF(A15&amp;""="","",COUNTIFS('أوامر الشراء'!$C$6:$C$1005,A15&amp;""))</f>
        <v/>
      </c>
      <c r="G15" s="18">
        <f>IF(A15&amp;""="","",SUMIFS('أوامر الشراء'!$D$6:$D$1005,'أوامر الشراء'!$C$6:$C$1005,A15&amp;""))</f>
        <v/>
      </c>
      <c r="H15" s="18">
        <f>IF(A15&amp;""="","",SUMIFS('الاستلامات'!$D$6:$D$1005,'الاستلامات'!$F$6:$F$1005,A15&amp;""))</f>
        <v/>
      </c>
      <c r="I15" s="18">
        <f>IF(A15&amp;""="","",SUMIFS('المدفوعات'!$C$6:$C$1005,'المدفوعات'!$F$6:$F$1005,A15&amp;""))</f>
        <v/>
      </c>
      <c r="J15" s="18">
        <f>IF(A15&amp;""="","",ROUND(H15-I15,2))</f>
        <v/>
      </c>
      <c r="K15" s="17">
        <f>IF(A15&amp;""="","",COUNTIFS('أوامر الشراء'!$C$6:$C$1005,A15&amp;"",'أوامر الشراء'!$I$6:$I$1005,"&gt;0"))</f>
        <v/>
      </c>
      <c r="L15" s="6">
        <f>IF(A15&amp;""="","",IF(J15&gt;0,"مستحق للمورد",IF(J15&lt;0,"مدفوع زيادة",IF(H15&gt;0,"مسدد","لا مشتريات"))))</f>
        <v/>
      </c>
    </row>
    <row r="16">
      <c r="A16" s="5" t="n"/>
      <c r="B16" s="5" t="n"/>
      <c r="C16" s="15" t="n"/>
      <c r="D16" s="16" t="n"/>
      <c r="E16" s="5" t="n"/>
      <c r="F16" s="17">
        <f>IF(A16&amp;""="","",COUNTIFS('أوامر الشراء'!$C$6:$C$1005,A16&amp;""))</f>
        <v/>
      </c>
      <c r="G16" s="18">
        <f>IF(A16&amp;""="","",SUMIFS('أوامر الشراء'!$D$6:$D$1005,'أوامر الشراء'!$C$6:$C$1005,A16&amp;""))</f>
        <v/>
      </c>
      <c r="H16" s="18">
        <f>IF(A16&amp;""="","",SUMIFS('الاستلامات'!$D$6:$D$1005,'الاستلامات'!$F$6:$F$1005,A16&amp;""))</f>
        <v/>
      </c>
      <c r="I16" s="18">
        <f>IF(A16&amp;""="","",SUMIFS('المدفوعات'!$C$6:$C$1005,'المدفوعات'!$F$6:$F$1005,A16&amp;""))</f>
        <v/>
      </c>
      <c r="J16" s="18">
        <f>IF(A16&amp;""="","",ROUND(H16-I16,2))</f>
        <v/>
      </c>
      <c r="K16" s="17">
        <f>IF(A16&amp;""="","",COUNTIFS('أوامر الشراء'!$C$6:$C$1005,A16&amp;"",'أوامر الشراء'!$I$6:$I$1005,"&gt;0"))</f>
        <v/>
      </c>
      <c r="L16" s="6">
        <f>IF(A16&amp;""="","",IF(J16&gt;0,"مستحق للمورد",IF(J16&lt;0,"مدفوع زيادة",IF(H16&gt;0,"مسدد","لا مشتريات"))))</f>
        <v/>
      </c>
    </row>
    <row r="17">
      <c r="A17" s="5" t="n"/>
      <c r="B17" s="5" t="n"/>
      <c r="C17" s="15" t="n"/>
      <c r="D17" s="16" t="n"/>
      <c r="E17" s="5" t="n"/>
      <c r="F17" s="17">
        <f>IF(A17&amp;""="","",COUNTIFS('أوامر الشراء'!$C$6:$C$1005,A17&amp;""))</f>
        <v/>
      </c>
      <c r="G17" s="18">
        <f>IF(A17&amp;""="","",SUMIFS('أوامر الشراء'!$D$6:$D$1005,'أوامر الشراء'!$C$6:$C$1005,A17&amp;""))</f>
        <v/>
      </c>
      <c r="H17" s="18">
        <f>IF(A17&amp;""="","",SUMIFS('الاستلامات'!$D$6:$D$1005,'الاستلامات'!$F$6:$F$1005,A17&amp;""))</f>
        <v/>
      </c>
      <c r="I17" s="18">
        <f>IF(A17&amp;""="","",SUMIFS('المدفوعات'!$C$6:$C$1005,'المدفوعات'!$F$6:$F$1005,A17&amp;""))</f>
        <v/>
      </c>
      <c r="J17" s="18">
        <f>IF(A17&amp;""="","",ROUND(H17-I17,2))</f>
        <v/>
      </c>
      <c r="K17" s="17">
        <f>IF(A17&amp;""="","",COUNTIFS('أوامر الشراء'!$C$6:$C$1005,A17&amp;"",'أوامر الشراء'!$I$6:$I$1005,"&gt;0"))</f>
        <v/>
      </c>
      <c r="L17" s="6">
        <f>IF(A17&amp;""="","",IF(J17&gt;0,"مستحق للمورد",IF(J17&lt;0,"مدفوع زيادة",IF(H17&gt;0,"مسدد","لا مشتريات"))))</f>
        <v/>
      </c>
    </row>
    <row r="18">
      <c r="A18" s="5" t="n"/>
      <c r="B18" s="5" t="n"/>
      <c r="C18" s="15" t="n"/>
      <c r="D18" s="16" t="n"/>
      <c r="E18" s="5" t="n"/>
      <c r="F18" s="17">
        <f>IF(A18&amp;""="","",COUNTIFS('أوامر الشراء'!$C$6:$C$1005,A18&amp;""))</f>
        <v/>
      </c>
      <c r="G18" s="18">
        <f>IF(A18&amp;""="","",SUMIFS('أوامر الشراء'!$D$6:$D$1005,'أوامر الشراء'!$C$6:$C$1005,A18&amp;""))</f>
        <v/>
      </c>
      <c r="H18" s="18">
        <f>IF(A18&amp;""="","",SUMIFS('الاستلامات'!$D$6:$D$1005,'الاستلامات'!$F$6:$F$1005,A18&amp;""))</f>
        <v/>
      </c>
      <c r="I18" s="18">
        <f>IF(A18&amp;""="","",SUMIFS('المدفوعات'!$C$6:$C$1005,'المدفوعات'!$F$6:$F$1005,A18&amp;""))</f>
        <v/>
      </c>
      <c r="J18" s="18">
        <f>IF(A18&amp;""="","",ROUND(H18-I18,2))</f>
        <v/>
      </c>
      <c r="K18" s="17">
        <f>IF(A18&amp;""="","",COUNTIFS('أوامر الشراء'!$C$6:$C$1005,A18&amp;"",'أوامر الشراء'!$I$6:$I$1005,"&gt;0"))</f>
        <v/>
      </c>
      <c r="L18" s="6">
        <f>IF(A18&amp;""="","",IF(J18&gt;0,"مستحق للمورد",IF(J18&lt;0,"مدفوع زيادة",IF(H18&gt;0,"مسدد","لا مشتريات"))))</f>
        <v/>
      </c>
    </row>
    <row r="19">
      <c r="A19" s="5" t="n"/>
      <c r="B19" s="5" t="n"/>
      <c r="C19" s="15" t="n"/>
      <c r="D19" s="16" t="n"/>
      <c r="E19" s="5" t="n"/>
      <c r="F19" s="17">
        <f>IF(A19&amp;""="","",COUNTIFS('أوامر الشراء'!$C$6:$C$1005,A19&amp;""))</f>
        <v/>
      </c>
      <c r="G19" s="18">
        <f>IF(A19&amp;""="","",SUMIFS('أوامر الشراء'!$D$6:$D$1005,'أوامر الشراء'!$C$6:$C$1005,A19&amp;""))</f>
        <v/>
      </c>
      <c r="H19" s="18">
        <f>IF(A19&amp;""="","",SUMIFS('الاستلامات'!$D$6:$D$1005,'الاستلامات'!$F$6:$F$1005,A19&amp;""))</f>
        <v/>
      </c>
      <c r="I19" s="18">
        <f>IF(A19&amp;""="","",SUMIFS('المدفوعات'!$C$6:$C$1005,'المدفوعات'!$F$6:$F$1005,A19&amp;""))</f>
        <v/>
      </c>
      <c r="J19" s="18">
        <f>IF(A19&amp;""="","",ROUND(H19-I19,2))</f>
        <v/>
      </c>
      <c r="K19" s="17">
        <f>IF(A19&amp;""="","",COUNTIFS('أوامر الشراء'!$C$6:$C$1005,A19&amp;"",'أوامر الشراء'!$I$6:$I$1005,"&gt;0"))</f>
        <v/>
      </c>
      <c r="L19" s="6">
        <f>IF(A19&amp;""="","",IF(J19&gt;0,"مستحق للمورد",IF(J19&lt;0,"مدفوع زيادة",IF(H19&gt;0,"مسدد","لا مشتريات"))))</f>
        <v/>
      </c>
    </row>
    <row r="20">
      <c r="A20" s="5" t="n"/>
      <c r="B20" s="5" t="n"/>
      <c r="C20" s="15" t="n"/>
      <c r="D20" s="16" t="n"/>
      <c r="E20" s="5" t="n"/>
      <c r="F20" s="17">
        <f>IF(A20&amp;""="","",COUNTIFS('أوامر الشراء'!$C$6:$C$1005,A20&amp;""))</f>
        <v/>
      </c>
      <c r="G20" s="18">
        <f>IF(A20&amp;""="","",SUMIFS('أوامر الشراء'!$D$6:$D$1005,'أوامر الشراء'!$C$6:$C$1005,A20&amp;""))</f>
        <v/>
      </c>
      <c r="H20" s="18">
        <f>IF(A20&amp;""="","",SUMIFS('الاستلامات'!$D$6:$D$1005,'الاستلامات'!$F$6:$F$1005,A20&amp;""))</f>
        <v/>
      </c>
      <c r="I20" s="18">
        <f>IF(A20&amp;""="","",SUMIFS('المدفوعات'!$C$6:$C$1005,'المدفوعات'!$F$6:$F$1005,A20&amp;""))</f>
        <v/>
      </c>
      <c r="J20" s="18">
        <f>IF(A20&amp;""="","",ROUND(H20-I20,2))</f>
        <v/>
      </c>
      <c r="K20" s="17">
        <f>IF(A20&amp;""="","",COUNTIFS('أوامر الشراء'!$C$6:$C$1005,A20&amp;"",'أوامر الشراء'!$I$6:$I$1005,"&gt;0"))</f>
        <v/>
      </c>
      <c r="L20" s="6">
        <f>IF(A20&amp;""="","",IF(J20&gt;0,"مستحق للمورد",IF(J20&lt;0,"مدفوع زيادة",IF(H20&gt;0,"مسدد","لا مشتريات"))))</f>
        <v/>
      </c>
    </row>
    <row r="21">
      <c r="A21" s="5" t="n"/>
      <c r="B21" s="5" t="n"/>
      <c r="C21" s="15" t="n"/>
      <c r="D21" s="16" t="n"/>
      <c r="E21" s="5" t="n"/>
      <c r="F21" s="17">
        <f>IF(A21&amp;""="","",COUNTIFS('أوامر الشراء'!$C$6:$C$1005,A21&amp;""))</f>
        <v/>
      </c>
      <c r="G21" s="18">
        <f>IF(A21&amp;""="","",SUMIFS('أوامر الشراء'!$D$6:$D$1005,'أوامر الشراء'!$C$6:$C$1005,A21&amp;""))</f>
        <v/>
      </c>
      <c r="H21" s="18">
        <f>IF(A21&amp;""="","",SUMIFS('الاستلامات'!$D$6:$D$1005,'الاستلامات'!$F$6:$F$1005,A21&amp;""))</f>
        <v/>
      </c>
      <c r="I21" s="18">
        <f>IF(A21&amp;""="","",SUMIFS('المدفوعات'!$C$6:$C$1005,'المدفوعات'!$F$6:$F$1005,A21&amp;""))</f>
        <v/>
      </c>
      <c r="J21" s="18">
        <f>IF(A21&amp;""="","",ROUND(H21-I21,2))</f>
        <v/>
      </c>
      <c r="K21" s="17">
        <f>IF(A21&amp;""="","",COUNTIFS('أوامر الشراء'!$C$6:$C$1005,A21&amp;"",'أوامر الشراء'!$I$6:$I$1005,"&gt;0"))</f>
        <v/>
      </c>
      <c r="L21" s="6">
        <f>IF(A21&amp;""="","",IF(J21&gt;0,"مستحق للمورد",IF(J21&lt;0,"مدفوع زيادة",IF(H21&gt;0,"مسدد","لا مشتريات"))))</f>
        <v/>
      </c>
    </row>
    <row r="22">
      <c r="A22" s="5" t="n"/>
      <c r="B22" s="5" t="n"/>
      <c r="C22" s="15" t="n"/>
      <c r="D22" s="16" t="n"/>
      <c r="E22" s="5" t="n"/>
      <c r="F22" s="17">
        <f>IF(A22&amp;""="","",COUNTIFS('أوامر الشراء'!$C$6:$C$1005,A22&amp;""))</f>
        <v/>
      </c>
      <c r="G22" s="18">
        <f>IF(A22&amp;""="","",SUMIFS('أوامر الشراء'!$D$6:$D$1005,'أوامر الشراء'!$C$6:$C$1005,A22&amp;""))</f>
        <v/>
      </c>
      <c r="H22" s="18">
        <f>IF(A22&amp;""="","",SUMIFS('الاستلامات'!$D$6:$D$1005,'الاستلامات'!$F$6:$F$1005,A22&amp;""))</f>
        <v/>
      </c>
      <c r="I22" s="18">
        <f>IF(A22&amp;""="","",SUMIFS('المدفوعات'!$C$6:$C$1005,'المدفوعات'!$F$6:$F$1005,A22&amp;""))</f>
        <v/>
      </c>
      <c r="J22" s="18">
        <f>IF(A22&amp;""="","",ROUND(H22-I22,2))</f>
        <v/>
      </c>
      <c r="K22" s="17">
        <f>IF(A22&amp;""="","",COUNTIFS('أوامر الشراء'!$C$6:$C$1005,A22&amp;"",'أوامر الشراء'!$I$6:$I$1005,"&gt;0"))</f>
        <v/>
      </c>
      <c r="L22" s="6">
        <f>IF(A22&amp;""="","",IF(J22&gt;0,"مستحق للمورد",IF(J22&lt;0,"مدفوع زيادة",IF(H22&gt;0,"مسدد","لا مشتريات"))))</f>
        <v/>
      </c>
    </row>
    <row r="23">
      <c r="A23" s="5" t="n"/>
      <c r="B23" s="5" t="n"/>
      <c r="C23" s="15" t="n"/>
      <c r="D23" s="16" t="n"/>
      <c r="E23" s="5" t="n"/>
      <c r="F23" s="17">
        <f>IF(A23&amp;""="","",COUNTIFS('أوامر الشراء'!$C$6:$C$1005,A23&amp;""))</f>
        <v/>
      </c>
      <c r="G23" s="18">
        <f>IF(A23&amp;""="","",SUMIFS('أوامر الشراء'!$D$6:$D$1005,'أوامر الشراء'!$C$6:$C$1005,A23&amp;""))</f>
        <v/>
      </c>
      <c r="H23" s="18">
        <f>IF(A23&amp;""="","",SUMIFS('الاستلامات'!$D$6:$D$1005,'الاستلامات'!$F$6:$F$1005,A23&amp;""))</f>
        <v/>
      </c>
      <c r="I23" s="18">
        <f>IF(A23&amp;""="","",SUMIFS('المدفوعات'!$C$6:$C$1005,'المدفوعات'!$F$6:$F$1005,A23&amp;""))</f>
        <v/>
      </c>
      <c r="J23" s="18">
        <f>IF(A23&amp;""="","",ROUND(H23-I23,2))</f>
        <v/>
      </c>
      <c r="K23" s="17">
        <f>IF(A23&amp;""="","",COUNTIFS('أوامر الشراء'!$C$6:$C$1005,A23&amp;"",'أوامر الشراء'!$I$6:$I$1005,"&gt;0"))</f>
        <v/>
      </c>
      <c r="L23" s="6">
        <f>IF(A23&amp;""="","",IF(J23&gt;0,"مستحق للمورد",IF(J23&lt;0,"مدفوع زيادة",IF(H23&gt;0,"مسدد","لا مشتريات"))))</f>
        <v/>
      </c>
    </row>
    <row r="24">
      <c r="A24" s="5" t="n"/>
      <c r="B24" s="5" t="n"/>
      <c r="C24" s="15" t="n"/>
      <c r="D24" s="16" t="n"/>
      <c r="E24" s="5" t="n"/>
      <c r="F24" s="17">
        <f>IF(A24&amp;""="","",COUNTIFS('أوامر الشراء'!$C$6:$C$1005,A24&amp;""))</f>
        <v/>
      </c>
      <c r="G24" s="18">
        <f>IF(A24&amp;""="","",SUMIFS('أوامر الشراء'!$D$6:$D$1005,'أوامر الشراء'!$C$6:$C$1005,A24&amp;""))</f>
        <v/>
      </c>
      <c r="H24" s="18">
        <f>IF(A24&amp;""="","",SUMIFS('الاستلامات'!$D$6:$D$1005,'الاستلامات'!$F$6:$F$1005,A24&amp;""))</f>
        <v/>
      </c>
      <c r="I24" s="18">
        <f>IF(A24&amp;""="","",SUMIFS('المدفوعات'!$C$6:$C$1005,'المدفوعات'!$F$6:$F$1005,A24&amp;""))</f>
        <v/>
      </c>
      <c r="J24" s="18">
        <f>IF(A24&amp;""="","",ROUND(H24-I24,2))</f>
        <v/>
      </c>
      <c r="K24" s="17">
        <f>IF(A24&amp;""="","",COUNTIFS('أوامر الشراء'!$C$6:$C$1005,A24&amp;"",'أوامر الشراء'!$I$6:$I$1005,"&gt;0"))</f>
        <v/>
      </c>
      <c r="L24" s="6">
        <f>IF(A24&amp;""="","",IF(J24&gt;0,"مستحق للمورد",IF(J24&lt;0,"مدفوع زيادة",IF(H24&gt;0,"مسدد","لا مشتريات"))))</f>
        <v/>
      </c>
    </row>
    <row r="25">
      <c r="A25" s="5" t="n"/>
      <c r="B25" s="5" t="n"/>
      <c r="C25" s="15" t="n"/>
      <c r="D25" s="16" t="n"/>
      <c r="E25" s="5" t="n"/>
      <c r="F25" s="17">
        <f>IF(A25&amp;""="","",COUNTIFS('أوامر الشراء'!$C$6:$C$1005,A25&amp;""))</f>
        <v/>
      </c>
      <c r="G25" s="18">
        <f>IF(A25&amp;""="","",SUMIFS('أوامر الشراء'!$D$6:$D$1005,'أوامر الشراء'!$C$6:$C$1005,A25&amp;""))</f>
        <v/>
      </c>
      <c r="H25" s="18">
        <f>IF(A25&amp;""="","",SUMIFS('الاستلامات'!$D$6:$D$1005,'الاستلامات'!$F$6:$F$1005,A25&amp;""))</f>
        <v/>
      </c>
      <c r="I25" s="18">
        <f>IF(A25&amp;""="","",SUMIFS('المدفوعات'!$C$6:$C$1005,'المدفوعات'!$F$6:$F$1005,A25&amp;""))</f>
        <v/>
      </c>
      <c r="J25" s="18">
        <f>IF(A25&amp;""="","",ROUND(H25-I25,2))</f>
        <v/>
      </c>
      <c r="K25" s="17">
        <f>IF(A25&amp;""="","",COUNTIFS('أوامر الشراء'!$C$6:$C$1005,A25&amp;"",'أوامر الشراء'!$I$6:$I$1005,"&gt;0"))</f>
        <v/>
      </c>
      <c r="L25" s="6">
        <f>IF(A25&amp;""="","",IF(J25&gt;0,"مستحق للمورد",IF(J25&lt;0,"مدفوع زيادة",IF(H25&gt;0,"مسدد","لا مشتريات"))))</f>
        <v/>
      </c>
    </row>
    <row r="26">
      <c r="A26" s="5" t="n"/>
      <c r="B26" s="5" t="n"/>
      <c r="C26" s="15" t="n"/>
      <c r="D26" s="16" t="n"/>
      <c r="E26" s="5" t="n"/>
      <c r="F26" s="17">
        <f>IF(A26&amp;""="","",COUNTIFS('أوامر الشراء'!$C$6:$C$1005,A26&amp;""))</f>
        <v/>
      </c>
      <c r="G26" s="18">
        <f>IF(A26&amp;""="","",SUMIFS('أوامر الشراء'!$D$6:$D$1005,'أوامر الشراء'!$C$6:$C$1005,A26&amp;""))</f>
        <v/>
      </c>
      <c r="H26" s="18">
        <f>IF(A26&amp;""="","",SUMIFS('الاستلامات'!$D$6:$D$1005,'الاستلامات'!$F$6:$F$1005,A26&amp;""))</f>
        <v/>
      </c>
      <c r="I26" s="18">
        <f>IF(A26&amp;""="","",SUMIFS('المدفوعات'!$C$6:$C$1005,'المدفوعات'!$F$6:$F$1005,A26&amp;""))</f>
        <v/>
      </c>
      <c r="J26" s="18">
        <f>IF(A26&amp;""="","",ROUND(H26-I26,2))</f>
        <v/>
      </c>
      <c r="K26" s="17">
        <f>IF(A26&amp;""="","",COUNTIFS('أوامر الشراء'!$C$6:$C$1005,A26&amp;"",'أوامر الشراء'!$I$6:$I$1005,"&gt;0"))</f>
        <v/>
      </c>
      <c r="L26" s="6">
        <f>IF(A26&amp;""="","",IF(J26&gt;0,"مستحق للمورد",IF(J26&lt;0,"مدفوع زيادة",IF(H26&gt;0,"مسدد","لا مشتريات"))))</f>
        <v/>
      </c>
    </row>
    <row r="27">
      <c r="A27" s="5" t="n"/>
      <c r="B27" s="5" t="n"/>
      <c r="C27" s="15" t="n"/>
      <c r="D27" s="16" t="n"/>
      <c r="E27" s="5" t="n"/>
      <c r="F27" s="17">
        <f>IF(A27&amp;""="","",COUNTIFS('أوامر الشراء'!$C$6:$C$1005,A27&amp;""))</f>
        <v/>
      </c>
      <c r="G27" s="18">
        <f>IF(A27&amp;""="","",SUMIFS('أوامر الشراء'!$D$6:$D$1005,'أوامر الشراء'!$C$6:$C$1005,A27&amp;""))</f>
        <v/>
      </c>
      <c r="H27" s="18">
        <f>IF(A27&amp;""="","",SUMIFS('الاستلامات'!$D$6:$D$1005,'الاستلامات'!$F$6:$F$1005,A27&amp;""))</f>
        <v/>
      </c>
      <c r="I27" s="18">
        <f>IF(A27&amp;""="","",SUMIFS('المدفوعات'!$C$6:$C$1005,'المدفوعات'!$F$6:$F$1005,A27&amp;""))</f>
        <v/>
      </c>
      <c r="J27" s="18">
        <f>IF(A27&amp;""="","",ROUND(H27-I27,2))</f>
        <v/>
      </c>
      <c r="K27" s="17">
        <f>IF(A27&amp;""="","",COUNTIFS('أوامر الشراء'!$C$6:$C$1005,A27&amp;"",'أوامر الشراء'!$I$6:$I$1005,"&gt;0"))</f>
        <v/>
      </c>
      <c r="L27" s="6">
        <f>IF(A27&amp;""="","",IF(J27&gt;0,"مستحق للمورد",IF(J27&lt;0,"مدفوع زيادة",IF(H27&gt;0,"مسدد","لا مشتريات"))))</f>
        <v/>
      </c>
    </row>
    <row r="28">
      <c r="A28" s="5" t="n"/>
      <c r="B28" s="5" t="n"/>
      <c r="C28" s="15" t="n"/>
      <c r="D28" s="16" t="n"/>
      <c r="E28" s="5" t="n"/>
      <c r="F28" s="17">
        <f>IF(A28&amp;""="","",COUNTIFS('أوامر الشراء'!$C$6:$C$1005,A28&amp;""))</f>
        <v/>
      </c>
      <c r="G28" s="18">
        <f>IF(A28&amp;""="","",SUMIFS('أوامر الشراء'!$D$6:$D$1005,'أوامر الشراء'!$C$6:$C$1005,A28&amp;""))</f>
        <v/>
      </c>
      <c r="H28" s="18">
        <f>IF(A28&amp;""="","",SUMIFS('الاستلامات'!$D$6:$D$1005,'الاستلامات'!$F$6:$F$1005,A28&amp;""))</f>
        <v/>
      </c>
      <c r="I28" s="18">
        <f>IF(A28&amp;""="","",SUMIFS('المدفوعات'!$C$6:$C$1005,'المدفوعات'!$F$6:$F$1005,A28&amp;""))</f>
        <v/>
      </c>
      <c r="J28" s="18">
        <f>IF(A28&amp;""="","",ROUND(H28-I28,2))</f>
        <v/>
      </c>
      <c r="K28" s="17">
        <f>IF(A28&amp;""="","",COUNTIFS('أوامر الشراء'!$C$6:$C$1005,A28&amp;"",'أوامر الشراء'!$I$6:$I$1005,"&gt;0"))</f>
        <v/>
      </c>
      <c r="L28" s="6">
        <f>IF(A28&amp;""="","",IF(J28&gt;0,"مستحق للمورد",IF(J28&lt;0,"مدفوع زيادة",IF(H28&gt;0,"مسدد","لا مشتريات"))))</f>
        <v/>
      </c>
    </row>
    <row r="29">
      <c r="A29" s="5" t="n"/>
      <c r="B29" s="5" t="n"/>
      <c r="C29" s="15" t="n"/>
      <c r="D29" s="16" t="n"/>
      <c r="E29" s="5" t="n"/>
      <c r="F29" s="17">
        <f>IF(A29&amp;""="","",COUNTIFS('أوامر الشراء'!$C$6:$C$1005,A29&amp;""))</f>
        <v/>
      </c>
      <c r="G29" s="18">
        <f>IF(A29&amp;""="","",SUMIFS('أوامر الشراء'!$D$6:$D$1005,'أوامر الشراء'!$C$6:$C$1005,A29&amp;""))</f>
        <v/>
      </c>
      <c r="H29" s="18">
        <f>IF(A29&amp;""="","",SUMIFS('الاستلامات'!$D$6:$D$1005,'الاستلامات'!$F$6:$F$1005,A29&amp;""))</f>
        <v/>
      </c>
      <c r="I29" s="18">
        <f>IF(A29&amp;""="","",SUMIFS('المدفوعات'!$C$6:$C$1005,'المدفوعات'!$F$6:$F$1005,A29&amp;""))</f>
        <v/>
      </c>
      <c r="J29" s="18">
        <f>IF(A29&amp;""="","",ROUND(H29-I29,2))</f>
        <v/>
      </c>
      <c r="K29" s="17">
        <f>IF(A29&amp;""="","",COUNTIFS('أوامر الشراء'!$C$6:$C$1005,A29&amp;"",'أوامر الشراء'!$I$6:$I$1005,"&gt;0"))</f>
        <v/>
      </c>
      <c r="L29" s="6">
        <f>IF(A29&amp;""="","",IF(J29&gt;0,"مستحق للمورد",IF(J29&lt;0,"مدفوع زيادة",IF(H29&gt;0,"مسدد","لا مشتريات"))))</f>
        <v/>
      </c>
    </row>
    <row r="30">
      <c r="A30" s="5" t="n"/>
      <c r="B30" s="5" t="n"/>
      <c r="C30" s="15" t="n"/>
      <c r="D30" s="16" t="n"/>
      <c r="E30" s="5" t="n"/>
      <c r="F30" s="17">
        <f>IF(A30&amp;""="","",COUNTIFS('أوامر الشراء'!$C$6:$C$1005,A30&amp;""))</f>
        <v/>
      </c>
      <c r="G30" s="18">
        <f>IF(A30&amp;""="","",SUMIFS('أوامر الشراء'!$D$6:$D$1005,'أوامر الشراء'!$C$6:$C$1005,A30&amp;""))</f>
        <v/>
      </c>
      <c r="H30" s="18">
        <f>IF(A30&amp;""="","",SUMIFS('الاستلامات'!$D$6:$D$1005,'الاستلامات'!$F$6:$F$1005,A30&amp;""))</f>
        <v/>
      </c>
      <c r="I30" s="18">
        <f>IF(A30&amp;""="","",SUMIFS('المدفوعات'!$C$6:$C$1005,'المدفوعات'!$F$6:$F$1005,A30&amp;""))</f>
        <v/>
      </c>
      <c r="J30" s="18">
        <f>IF(A30&amp;""="","",ROUND(H30-I30,2))</f>
        <v/>
      </c>
      <c r="K30" s="17">
        <f>IF(A30&amp;""="","",COUNTIFS('أوامر الشراء'!$C$6:$C$1005,A30&amp;"",'أوامر الشراء'!$I$6:$I$1005,"&gt;0"))</f>
        <v/>
      </c>
      <c r="L30" s="6">
        <f>IF(A30&amp;""="","",IF(J30&gt;0,"مستحق للمورد",IF(J30&lt;0,"مدفوع زيادة",IF(H30&gt;0,"مسدد","لا مشتريات"))))</f>
        <v/>
      </c>
    </row>
    <row r="31">
      <c r="A31" s="5" t="n"/>
      <c r="B31" s="5" t="n"/>
      <c r="C31" s="15" t="n"/>
      <c r="D31" s="16" t="n"/>
      <c r="E31" s="5" t="n"/>
      <c r="F31" s="17">
        <f>IF(A31&amp;""="","",COUNTIFS('أوامر الشراء'!$C$6:$C$1005,A31&amp;""))</f>
        <v/>
      </c>
      <c r="G31" s="18">
        <f>IF(A31&amp;""="","",SUMIFS('أوامر الشراء'!$D$6:$D$1005,'أوامر الشراء'!$C$6:$C$1005,A31&amp;""))</f>
        <v/>
      </c>
      <c r="H31" s="18">
        <f>IF(A31&amp;""="","",SUMIFS('الاستلامات'!$D$6:$D$1005,'الاستلامات'!$F$6:$F$1005,A31&amp;""))</f>
        <v/>
      </c>
      <c r="I31" s="18">
        <f>IF(A31&amp;""="","",SUMIFS('المدفوعات'!$C$6:$C$1005,'المدفوعات'!$F$6:$F$1005,A31&amp;""))</f>
        <v/>
      </c>
      <c r="J31" s="18">
        <f>IF(A31&amp;""="","",ROUND(H31-I31,2))</f>
        <v/>
      </c>
      <c r="K31" s="17">
        <f>IF(A31&amp;""="","",COUNTIFS('أوامر الشراء'!$C$6:$C$1005,A31&amp;"",'أوامر الشراء'!$I$6:$I$1005,"&gt;0"))</f>
        <v/>
      </c>
      <c r="L31" s="6">
        <f>IF(A31&amp;""="","",IF(J31&gt;0,"مستحق للمورد",IF(J31&lt;0,"مدفوع زيادة",IF(H31&gt;0,"مسدد","لا مشتريات"))))</f>
        <v/>
      </c>
    </row>
    <row r="32">
      <c r="A32" s="5" t="n"/>
      <c r="B32" s="5" t="n"/>
      <c r="C32" s="15" t="n"/>
      <c r="D32" s="16" t="n"/>
      <c r="E32" s="5" t="n"/>
      <c r="F32" s="17">
        <f>IF(A32&amp;""="","",COUNTIFS('أوامر الشراء'!$C$6:$C$1005,A32&amp;""))</f>
        <v/>
      </c>
      <c r="G32" s="18">
        <f>IF(A32&amp;""="","",SUMIFS('أوامر الشراء'!$D$6:$D$1005,'أوامر الشراء'!$C$6:$C$1005,A32&amp;""))</f>
        <v/>
      </c>
      <c r="H32" s="18">
        <f>IF(A32&amp;""="","",SUMIFS('الاستلامات'!$D$6:$D$1005,'الاستلامات'!$F$6:$F$1005,A32&amp;""))</f>
        <v/>
      </c>
      <c r="I32" s="18">
        <f>IF(A32&amp;""="","",SUMIFS('المدفوعات'!$C$6:$C$1005,'المدفوعات'!$F$6:$F$1005,A32&amp;""))</f>
        <v/>
      </c>
      <c r="J32" s="18">
        <f>IF(A32&amp;""="","",ROUND(H32-I32,2))</f>
        <v/>
      </c>
      <c r="K32" s="17">
        <f>IF(A32&amp;""="","",COUNTIFS('أوامر الشراء'!$C$6:$C$1005,A32&amp;"",'أوامر الشراء'!$I$6:$I$1005,"&gt;0"))</f>
        <v/>
      </c>
      <c r="L32" s="6">
        <f>IF(A32&amp;""="","",IF(J32&gt;0,"مستحق للمورد",IF(J32&lt;0,"مدفوع زيادة",IF(H32&gt;0,"مسدد","لا مشتريات"))))</f>
        <v/>
      </c>
    </row>
    <row r="33">
      <c r="A33" s="5" t="n"/>
      <c r="B33" s="5" t="n"/>
      <c r="C33" s="15" t="n"/>
      <c r="D33" s="16" t="n"/>
      <c r="E33" s="5" t="n"/>
      <c r="F33" s="17">
        <f>IF(A33&amp;""="","",COUNTIFS('أوامر الشراء'!$C$6:$C$1005,A33&amp;""))</f>
        <v/>
      </c>
      <c r="G33" s="18">
        <f>IF(A33&amp;""="","",SUMIFS('أوامر الشراء'!$D$6:$D$1005,'أوامر الشراء'!$C$6:$C$1005,A33&amp;""))</f>
        <v/>
      </c>
      <c r="H33" s="18">
        <f>IF(A33&amp;""="","",SUMIFS('الاستلامات'!$D$6:$D$1005,'الاستلامات'!$F$6:$F$1005,A33&amp;""))</f>
        <v/>
      </c>
      <c r="I33" s="18">
        <f>IF(A33&amp;""="","",SUMIFS('المدفوعات'!$C$6:$C$1005,'المدفوعات'!$F$6:$F$1005,A33&amp;""))</f>
        <v/>
      </c>
      <c r="J33" s="18">
        <f>IF(A33&amp;""="","",ROUND(H33-I33,2))</f>
        <v/>
      </c>
      <c r="K33" s="17">
        <f>IF(A33&amp;""="","",COUNTIFS('أوامر الشراء'!$C$6:$C$1005,A33&amp;"",'أوامر الشراء'!$I$6:$I$1005,"&gt;0"))</f>
        <v/>
      </c>
      <c r="L33" s="6">
        <f>IF(A33&amp;""="","",IF(J33&gt;0,"مستحق للمورد",IF(J33&lt;0,"مدفوع زيادة",IF(H33&gt;0,"مسدد","لا مشتريات"))))</f>
        <v/>
      </c>
    </row>
    <row r="34">
      <c r="A34" s="5" t="n"/>
      <c r="B34" s="5" t="n"/>
      <c r="C34" s="15" t="n"/>
      <c r="D34" s="16" t="n"/>
      <c r="E34" s="5" t="n"/>
      <c r="F34" s="17">
        <f>IF(A34&amp;""="","",COUNTIFS('أوامر الشراء'!$C$6:$C$1005,A34&amp;""))</f>
        <v/>
      </c>
      <c r="G34" s="18">
        <f>IF(A34&amp;""="","",SUMIFS('أوامر الشراء'!$D$6:$D$1005,'أوامر الشراء'!$C$6:$C$1005,A34&amp;""))</f>
        <v/>
      </c>
      <c r="H34" s="18">
        <f>IF(A34&amp;""="","",SUMIFS('الاستلامات'!$D$6:$D$1005,'الاستلامات'!$F$6:$F$1005,A34&amp;""))</f>
        <v/>
      </c>
      <c r="I34" s="18">
        <f>IF(A34&amp;""="","",SUMIFS('المدفوعات'!$C$6:$C$1005,'المدفوعات'!$F$6:$F$1005,A34&amp;""))</f>
        <v/>
      </c>
      <c r="J34" s="18">
        <f>IF(A34&amp;""="","",ROUND(H34-I34,2))</f>
        <v/>
      </c>
      <c r="K34" s="17">
        <f>IF(A34&amp;""="","",COUNTIFS('أوامر الشراء'!$C$6:$C$1005,A34&amp;"",'أوامر الشراء'!$I$6:$I$1005,"&gt;0"))</f>
        <v/>
      </c>
      <c r="L34" s="6">
        <f>IF(A34&amp;""="","",IF(J34&gt;0,"مستحق للمورد",IF(J34&lt;0,"مدفوع زيادة",IF(H34&gt;0,"مسدد","لا مشتريات"))))</f>
        <v/>
      </c>
    </row>
    <row r="35">
      <c r="A35" s="5" t="n"/>
      <c r="B35" s="5" t="n"/>
      <c r="C35" s="15" t="n"/>
      <c r="D35" s="16" t="n"/>
      <c r="E35" s="5" t="n"/>
      <c r="F35" s="17">
        <f>IF(A35&amp;""="","",COUNTIFS('أوامر الشراء'!$C$6:$C$1005,A35&amp;""))</f>
        <v/>
      </c>
      <c r="G35" s="18">
        <f>IF(A35&amp;""="","",SUMIFS('أوامر الشراء'!$D$6:$D$1005,'أوامر الشراء'!$C$6:$C$1005,A35&amp;""))</f>
        <v/>
      </c>
      <c r="H35" s="18">
        <f>IF(A35&amp;""="","",SUMIFS('الاستلامات'!$D$6:$D$1005,'الاستلامات'!$F$6:$F$1005,A35&amp;""))</f>
        <v/>
      </c>
      <c r="I35" s="18">
        <f>IF(A35&amp;""="","",SUMIFS('المدفوعات'!$C$6:$C$1005,'المدفوعات'!$F$6:$F$1005,A35&amp;""))</f>
        <v/>
      </c>
      <c r="J35" s="18">
        <f>IF(A35&amp;""="","",ROUND(H35-I35,2))</f>
        <v/>
      </c>
      <c r="K35" s="17">
        <f>IF(A35&amp;""="","",COUNTIFS('أوامر الشراء'!$C$6:$C$1005,A35&amp;"",'أوامر الشراء'!$I$6:$I$1005,"&gt;0"))</f>
        <v/>
      </c>
      <c r="L35" s="6">
        <f>IF(A35&amp;""="","",IF(J35&gt;0,"مستحق للمورد",IF(J35&lt;0,"مدفوع زيادة",IF(H35&gt;0,"مسدد","لا مشتريات"))))</f>
        <v/>
      </c>
    </row>
    <row r="36">
      <c r="A36" s="5" t="n"/>
      <c r="B36" s="5" t="n"/>
      <c r="C36" s="15" t="n"/>
      <c r="D36" s="16" t="n"/>
      <c r="E36" s="5" t="n"/>
      <c r="F36" s="17">
        <f>IF(A36&amp;""="","",COUNTIFS('أوامر الشراء'!$C$6:$C$1005,A36&amp;""))</f>
        <v/>
      </c>
      <c r="G36" s="18">
        <f>IF(A36&amp;""="","",SUMIFS('أوامر الشراء'!$D$6:$D$1005,'أوامر الشراء'!$C$6:$C$1005,A36&amp;""))</f>
        <v/>
      </c>
      <c r="H36" s="18">
        <f>IF(A36&amp;""="","",SUMIFS('الاستلامات'!$D$6:$D$1005,'الاستلامات'!$F$6:$F$1005,A36&amp;""))</f>
        <v/>
      </c>
      <c r="I36" s="18">
        <f>IF(A36&amp;""="","",SUMIFS('المدفوعات'!$C$6:$C$1005,'المدفوعات'!$F$6:$F$1005,A36&amp;""))</f>
        <v/>
      </c>
      <c r="J36" s="18">
        <f>IF(A36&amp;""="","",ROUND(H36-I36,2))</f>
        <v/>
      </c>
      <c r="K36" s="17">
        <f>IF(A36&amp;""="","",COUNTIFS('أوامر الشراء'!$C$6:$C$1005,A36&amp;"",'أوامر الشراء'!$I$6:$I$1005,"&gt;0"))</f>
        <v/>
      </c>
      <c r="L36" s="6">
        <f>IF(A36&amp;""="","",IF(J36&gt;0,"مستحق للمورد",IF(J36&lt;0,"مدفوع زيادة",IF(H36&gt;0,"مسدد","لا مشتريات"))))</f>
        <v/>
      </c>
    </row>
    <row r="37">
      <c r="A37" s="5" t="n"/>
      <c r="B37" s="5" t="n"/>
      <c r="C37" s="15" t="n"/>
      <c r="D37" s="16" t="n"/>
      <c r="E37" s="5" t="n"/>
      <c r="F37" s="17">
        <f>IF(A37&amp;""="","",COUNTIFS('أوامر الشراء'!$C$6:$C$1005,A37&amp;""))</f>
        <v/>
      </c>
      <c r="G37" s="18">
        <f>IF(A37&amp;""="","",SUMIFS('أوامر الشراء'!$D$6:$D$1005,'أوامر الشراء'!$C$6:$C$1005,A37&amp;""))</f>
        <v/>
      </c>
      <c r="H37" s="18">
        <f>IF(A37&amp;""="","",SUMIFS('الاستلامات'!$D$6:$D$1005,'الاستلامات'!$F$6:$F$1005,A37&amp;""))</f>
        <v/>
      </c>
      <c r="I37" s="18">
        <f>IF(A37&amp;""="","",SUMIFS('المدفوعات'!$C$6:$C$1005,'المدفوعات'!$F$6:$F$1005,A37&amp;""))</f>
        <v/>
      </c>
      <c r="J37" s="18">
        <f>IF(A37&amp;""="","",ROUND(H37-I37,2))</f>
        <v/>
      </c>
      <c r="K37" s="17">
        <f>IF(A37&amp;""="","",COUNTIFS('أوامر الشراء'!$C$6:$C$1005,A37&amp;"",'أوامر الشراء'!$I$6:$I$1005,"&gt;0"))</f>
        <v/>
      </c>
      <c r="L37" s="6">
        <f>IF(A37&amp;""="","",IF(J37&gt;0,"مستحق للمورد",IF(J37&lt;0,"مدفوع زيادة",IF(H37&gt;0,"مسدد","لا مشتريات"))))</f>
        <v/>
      </c>
    </row>
    <row r="38">
      <c r="A38" s="5" t="n"/>
      <c r="B38" s="5" t="n"/>
      <c r="C38" s="15" t="n"/>
      <c r="D38" s="16" t="n"/>
      <c r="E38" s="5" t="n"/>
      <c r="F38" s="17">
        <f>IF(A38&amp;""="","",COUNTIFS('أوامر الشراء'!$C$6:$C$1005,A38&amp;""))</f>
        <v/>
      </c>
      <c r="G38" s="18">
        <f>IF(A38&amp;""="","",SUMIFS('أوامر الشراء'!$D$6:$D$1005,'أوامر الشراء'!$C$6:$C$1005,A38&amp;""))</f>
        <v/>
      </c>
      <c r="H38" s="18">
        <f>IF(A38&amp;""="","",SUMIFS('الاستلامات'!$D$6:$D$1005,'الاستلامات'!$F$6:$F$1005,A38&amp;""))</f>
        <v/>
      </c>
      <c r="I38" s="18">
        <f>IF(A38&amp;""="","",SUMIFS('المدفوعات'!$C$6:$C$1005,'المدفوعات'!$F$6:$F$1005,A38&amp;""))</f>
        <v/>
      </c>
      <c r="J38" s="18">
        <f>IF(A38&amp;""="","",ROUND(H38-I38,2))</f>
        <v/>
      </c>
      <c r="K38" s="17">
        <f>IF(A38&amp;""="","",COUNTIFS('أوامر الشراء'!$C$6:$C$1005,A38&amp;"",'أوامر الشراء'!$I$6:$I$1005,"&gt;0"))</f>
        <v/>
      </c>
      <c r="L38" s="6">
        <f>IF(A38&amp;""="","",IF(J38&gt;0,"مستحق للمورد",IF(J38&lt;0,"مدفوع زيادة",IF(H38&gt;0,"مسدد","لا مشتريات"))))</f>
        <v/>
      </c>
    </row>
    <row r="39">
      <c r="A39" s="5" t="n"/>
      <c r="B39" s="5" t="n"/>
      <c r="C39" s="15" t="n"/>
      <c r="D39" s="16" t="n"/>
      <c r="E39" s="5" t="n"/>
      <c r="F39" s="17">
        <f>IF(A39&amp;""="","",COUNTIFS('أوامر الشراء'!$C$6:$C$1005,A39&amp;""))</f>
        <v/>
      </c>
      <c r="G39" s="18">
        <f>IF(A39&amp;""="","",SUMIFS('أوامر الشراء'!$D$6:$D$1005,'أوامر الشراء'!$C$6:$C$1005,A39&amp;""))</f>
        <v/>
      </c>
      <c r="H39" s="18">
        <f>IF(A39&amp;""="","",SUMIFS('الاستلامات'!$D$6:$D$1005,'الاستلامات'!$F$6:$F$1005,A39&amp;""))</f>
        <v/>
      </c>
      <c r="I39" s="18">
        <f>IF(A39&amp;""="","",SUMIFS('المدفوعات'!$C$6:$C$1005,'المدفوعات'!$F$6:$F$1005,A39&amp;""))</f>
        <v/>
      </c>
      <c r="J39" s="18">
        <f>IF(A39&amp;""="","",ROUND(H39-I39,2))</f>
        <v/>
      </c>
      <c r="K39" s="17">
        <f>IF(A39&amp;""="","",COUNTIFS('أوامر الشراء'!$C$6:$C$1005,A39&amp;"",'أوامر الشراء'!$I$6:$I$1005,"&gt;0"))</f>
        <v/>
      </c>
      <c r="L39" s="6">
        <f>IF(A39&amp;""="","",IF(J39&gt;0,"مستحق للمورد",IF(J39&lt;0,"مدفوع زيادة",IF(H39&gt;0,"مسدد","لا مشتريات"))))</f>
        <v/>
      </c>
    </row>
    <row r="40">
      <c r="A40" s="5" t="n"/>
      <c r="B40" s="5" t="n"/>
      <c r="C40" s="15" t="n"/>
      <c r="D40" s="16" t="n"/>
      <c r="E40" s="5" t="n"/>
      <c r="F40" s="17">
        <f>IF(A40&amp;""="","",COUNTIFS('أوامر الشراء'!$C$6:$C$1005,A40&amp;""))</f>
        <v/>
      </c>
      <c r="G40" s="18">
        <f>IF(A40&amp;""="","",SUMIFS('أوامر الشراء'!$D$6:$D$1005,'أوامر الشراء'!$C$6:$C$1005,A40&amp;""))</f>
        <v/>
      </c>
      <c r="H40" s="18">
        <f>IF(A40&amp;""="","",SUMIFS('الاستلامات'!$D$6:$D$1005,'الاستلامات'!$F$6:$F$1005,A40&amp;""))</f>
        <v/>
      </c>
      <c r="I40" s="18">
        <f>IF(A40&amp;""="","",SUMIFS('المدفوعات'!$C$6:$C$1005,'المدفوعات'!$F$6:$F$1005,A40&amp;""))</f>
        <v/>
      </c>
      <c r="J40" s="18">
        <f>IF(A40&amp;""="","",ROUND(H40-I40,2))</f>
        <v/>
      </c>
      <c r="K40" s="17">
        <f>IF(A40&amp;""="","",COUNTIFS('أوامر الشراء'!$C$6:$C$1005,A40&amp;"",'أوامر الشراء'!$I$6:$I$1005,"&gt;0"))</f>
        <v/>
      </c>
      <c r="L40" s="6">
        <f>IF(A40&amp;""="","",IF(J40&gt;0,"مستحق للمورد",IF(J40&lt;0,"مدفوع زيادة",IF(H40&gt;0,"مسدد","لا مشتريات"))))</f>
        <v/>
      </c>
    </row>
    <row r="41">
      <c r="A41" s="5" t="n"/>
      <c r="B41" s="5" t="n"/>
      <c r="C41" s="15" t="n"/>
      <c r="D41" s="16" t="n"/>
      <c r="E41" s="5" t="n"/>
      <c r="F41" s="17">
        <f>IF(A41&amp;""="","",COUNTIFS('أوامر الشراء'!$C$6:$C$1005,A41&amp;""))</f>
        <v/>
      </c>
      <c r="G41" s="18">
        <f>IF(A41&amp;""="","",SUMIFS('أوامر الشراء'!$D$6:$D$1005,'أوامر الشراء'!$C$6:$C$1005,A41&amp;""))</f>
        <v/>
      </c>
      <c r="H41" s="18">
        <f>IF(A41&amp;""="","",SUMIFS('الاستلامات'!$D$6:$D$1005,'الاستلامات'!$F$6:$F$1005,A41&amp;""))</f>
        <v/>
      </c>
      <c r="I41" s="18">
        <f>IF(A41&amp;""="","",SUMIFS('المدفوعات'!$C$6:$C$1005,'المدفوعات'!$F$6:$F$1005,A41&amp;""))</f>
        <v/>
      </c>
      <c r="J41" s="18">
        <f>IF(A41&amp;""="","",ROUND(H41-I41,2))</f>
        <v/>
      </c>
      <c r="K41" s="17">
        <f>IF(A41&amp;""="","",COUNTIFS('أوامر الشراء'!$C$6:$C$1005,A41&amp;"",'أوامر الشراء'!$I$6:$I$1005,"&gt;0"))</f>
        <v/>
      </c>
      <c r="L41" s="6">
        <f>IF(A41&amp;""="","",IF(J41&gt;0,"مستحق للمورد",IF(J41&lt;0,"مدفوع زيادة",IF(H41&gt;0,"مسدد","لا مشتريات"))))</f>
        <v/>
      </c>
    </row>
    <row r="42">
      <c r="A42" s="5" t="n"/>
      <c r="B42" s="5" t="n"/>
      <c r="C42" s="15" t="n"/>
      <c r="D42" s="16" t="n"/>
      <c r="E42" s="5" t="n"/>
      <c r="F42" s="17">
        <f>IF(A42&amp;""="","",COUNTIFS('أوامر الشراء'!$C$6:$C$1005,A42&amp;""))</f>
        <v/>
      </c>
      <c r="G42" s="18">
        <f>IF(A42&amp;""="","",SUMIFS('أوامر الشراء'!$D$6:$D$1005,'أوامر الشراء'!$C$6:$C$1005,A42&amp;""))</f>
        <v/>
      </c>
      <c r="H42" s="18">
        <f>IF(A42&amp;""="","",SUMIFS('الاستلامات'!$D$6:$D$1005,'الاستلامات'!$F$6:$F$1005,A42&amp;""))</f>
        <v/>
      </c>
      <c r="I42" s="18">
        <f>IF(A42&amp;""="","",SUMIFS('المدفوعات'!$C$6:$C$1005,'المدفوعات'!$F$6:$F$1005,A42&amp;""))</f>
        <v/>
      </c>
      <c r="J42" s="18">
        <f>IF(A42&amp;""="","",ROUND(H42-I42,2))</f>
        <v/>
      </c>
      <c r="K42" s="17">
        <f>IF(A42&amp;""="","",COUNTIFS('أوامر الشراء'!$C$6:$C$1005,A42&amp;"",'أوامر الشراء'!$I$6:$I$1005,"&gt;0"))</f>
        <v/>
      </c>
      <c r="L42" s="6">
        <f>IF(A42&amp;""="","",IF(J42&gt;0,"مستحق للمورد",IF(J42&lt;0,"مدفوع زيادة",IF(H42&gt;0,"مسدد","لا مشتريات"))))</f>
        <v/>
      </c>
    </row>
    <row r="43">
      <c r="A43" s="5" t="n"/>
      <c r="B43" s="5" t="n"/>
      <c r="C43" s="15" t="n"/>
      <c r="D43" s="16" t="n"/>
      <c r="E43" s="5" t="n"/>
      <c r="F43" s="17">
        <f>IF(A43&amp;""="","",COUNTIFS('أوامر الشراء'!$C$6:$C$1005,A43&amp;""))</f>
        <v/>
      </c>
      <c r="G43" s="18">
        <f>IF(A43&amp;""="","",SUMIFS('أوامر الشراء'!$D$6:$D$1005,'أوامر الشراء'!$C$6:$C$1005,A43&amp;""))</f>
        <v/>
      </c>
      <c r="H43" s="18">
        <f>IF(A43&amp;""="","",SUMIFS('الاستلامات'!$D$6:$D$1005,'الاستلامات'!$F$6:$F$1005,A43&amp;""))</f>
        <v/>
      </c>
      <c r="I43" s="18">
        <f>IF(A43&amp;""="","",SUMIFS('المدفوعات'!$C$6:$C$1005,'المدفوعات'!$F$6:$F$1005,A43&amp;""))</f>
        <v/>
      </c>
      <c r="J43" s="18">
        <f>IF(A43&amp;""="","",ROUND(H43-I43,2))</f>
        <v/>
      </c>
      <c r="K43" s="17">
        <f>IF(A43&amp;""="","",COUNTIFS('أوامر الشراء'!$C$6:$C$1005,A43&amp;"",'أوامر الشراء'!$I$6:$I$1005,"&gt;0"))</f>
        <v/>
      </c>
      <c r="L43" s="6">
        <f>IF(A43&amp;""="","",IF(J43&gt;0,"مستحق للمورد",IF(J43&lt;0,"مدفوع زيادة",IF(H43&gt;0,"مسدد","لا مشتريات"))))</f>
        <v/>
      </c>
    </row>
    <row r="44">
      <c r="A44" s="5" t="n"/>
      <c r="B44" s="5" t="n"/>
      <c r="C44" s="15" t="n"/>
      <c r="D44" s="16" t="n"/>
      <c r="E44" s="5" t="n"/>
      <c r="F44" s="17">
        <f>IF(A44&amp;""="","",COUNTIFS('أوامر الشراء'!$C$6:$C$1005,A44&amp;""))</f>
        <v/>
      </c>
      <c r="G44" s="18">
        <f>IF(A44&amp;""="","",SUMIFS('أوامر الشراء'!$D$6:$D$1005,'أوامر الشراء'!$C$6:$C$1005,A44&amp;""))</f>
        <v/>
      </c>
      <c r="H44" s="18">
        <f>IF(A44&amp;""="","",SUMIFS('الاستلامات'!$D$6:$D$1005,'الاستلامات'!$F$6:$F$1005,A44&amp;""))</f>
        <v/>
      </c>
      <c r="I44" s="18">
        <f>IF(A44&amp;""="","",SUMIFS('المدفوعات'!$C$6:$C$1005,'المدفوعات'!$F$6:$F$1005,A44&amp;""))</f>
        <v/>
      </c>
      <c r="J44" s="18">
        <f>IF(A44&amp;""="","",ROUND(H44-I44,2))</f>
        <v/>
      </c>
      <c r="K44" s="17">
        <f>IF(A44&amp;""="","",COUNTIFS('أوامر الشراء'!$C$6:$C$1005,A44&amp;"",'أوامر الشراء'!$I$6:$I$1005,"&gt;0"))</f>
        <v/>
      </c>
      <c r="L44" s="6">
        <f>IF(A44&amp;""="","",IF(J44&gt;0,"مستحق للمورد",IF(J44&lt;0,"مدفوع زيادة",IF(H44&gt;0,"مسدد","لا مشتريات"))))</f>
        <v/>
      </c>
    </row>
    <row r="45">
      <c r="A45" s="5" t="n"/>
      <c r="B45" s="5" t="n"/>
      <c r="C45" s="15" t="n"/>
      <c r="D45" s="16" t="n"/>
      <c r="E45" s="5" t="n"/>
      <c r="F45" s="17">
        <f>IF(A45&amp;""="","",COUNTIFS('أوامر الشراء'!$C$6:$C$1005,A45&amp;""))</f>
        <v/>
      </c>
      <c r="G45" s="18">
        <f>IF(A45&amp;""="","",SUMIFS('أوامر الشراء'!$D$6:$D$1005,'أوامر الشراء'!$C$6:$C$1005,A45&amp;""))</f>
        <v/>
      </c>
      <c r="H45" s="18">
        <f>IF(A45&amp;""="","",SUMIFS('الاستلامات'!$D$6:$D$1005,'الاستلامات'!$F$6:$F$1005,A45&amp;""))</f>
        <v/>
      </c>
      <c r="I45" s="18">
        <f>IF(A45&amp;""="","",SUMIFS('المدفوعات'!$C$6:$C$1005,'المدفوعات'!$F$6:$F$1005,A45&amp;""))</f>
        <v/>
      </c>
      <c r="J45" s="18">
        <f>IF(A45&amp;""="","",ROUND(H45-I45,2))</f>
        <v/>
      </c>
      <c r="K45" s="17">
        <f>IF(A45&amp;""="","",COUNTIFS('أوامر الشراء'!$C$6:$C$1005,A45&amp;"",'أوامر الشراء'!$I$6:$I$1005,"&gt;0"))</f>
        <v/>
      </c>
      <c r="L45" s="6">
        <f>IF(A45&amp;""="","",IF(J45&gt;0,"مستحق للمورد",IF(J45&lt;0,"مدفوع زيادة",IF(H45&gt;0,"مسدد","لا مشتريات"))))</f>
        <v/>
      </c>
    </row>
    <row r="46">
      <c r="A46" s="5" t="n"/>
      <c r="B46" s="5" t="n"/>
      <c r="C46" s="15" t="n"/>
      <c r="D46" s="16" t="n"/>
      <c r="E46" s="5" t="n"/>
      <c r="F46" s="17">
        <f>IF(A46&amp;""="","",COUNTIFS('أوامر الشراء'!$C$6:$C$1005,A46&amp;""))</f>
        <v/>
      </c>
      <c r="G46" s="18">
        <f>IF(A46&amp;""="","",SUMIFS('أوامر الشراء'!$D$6:$D$1005,'أوامر الشراء'!$C$6:$C$1005,A46&amp;""))</f>
        <v/>
      </c>
      <c r="H46" s="18">
        <f>IF(A46&amp;""="","",SUMIFS('الاستلامات'!$D$6:$D$1005,'الاستلامات'!$F$6:$F$1005,A46&amp;""))</f>
        <v/>
      </c>
      <c r="I46" s="18">
        <f>IF(A46&amp;""="","",SUMIFS('المدفوعات'!$C$6:$C$1005,'المدفوعات'!$F$6:$F$1005,A46&amp;""))</f>
        <v/>
      </c>
      <c r="J46" s="18">
        <f>IF(A46&amp;""="","",ROUND(H46-I46,2))</f>
        <v/>
      </c>
      <c r="K46" s="17">
        <f>IF(A46&amp;""="","",COUNTIFS('أوامر الشراء'!$C$6:$C$1005,A46&amp;"",'أوامر الشراء'!$I$6:$I$1005,"&gt;0"))</f>
        <v/>
      </c>
      <c r="L46" s="6">
        <f>IF(A46&amp;""="","",IF(J46&gt;0,"مستحق للمورد",IF(J46&lt;0,"مدفوع زيادة",IF(H46&gt;0,"مسدد","لا مشتريات"))))</f>
        <v/>
      </c>
    </row>
    <row r="47">
      <c r="A47" s="5" t="n"/>
      <c r="B47" s="5" t="n"/>
      <c r="C47" s="15" t="n"/>
      <c r="D47" s="16" t="n"/>
      <c r="E47" s="5" t="n"/>
      <c r="F47" s="17">
        <f>IF(A47&amp;""="","",COUNTIFS('أوامر الشراء'!$C$6:$C$1005,A47&amp;""))</f>
        <v/>
      </c>
      <c r="G47" s="18">
        <f>IF(A47&amp;""="","",SUMIFS('أوامر الشراء'!$D$6:$D$1005,'أوامر الشراء'!$C$6:$C$1005,A47&amp;""))</f>
        <v/>
      </c>
      <c r="H47" s="18">
        <f>IF(A47&amp;""="","",SUMIFS('الاستلامات'!$D$6:$D$1005,'الاستلامات'!$F$6:$F$1005,A47&amp;""))</f>
        <v/>
      </c>
      <c r="I47" s="18">
        <f>IF(A47&amp;""="","",SUMIFS('المدفوعات'!$C$6:$C$1005,'المدفوعات'!$F$6:$F$1005,A47&amp;""))</f>
        <v/>
      </c>
      <c r="J47" s="18">
        <f>IF(A47&amp;""="","",ROUND(H47-I47,2))</f>
        <v/>
      </c>
      <c r="K47" s="17">
        <f>IF(A47&amp;""="","",COUNTIFS('أوامر الشراء'!$C$6:$C$1005,A47&amp;"",'أوامر الشراء'!$I$6:$I$1005,"&gt;0"))</f>
        <v/>
      </c>
      <c r="L47" s="6">
        <f>IF(A47&amp;""="","",IF(J47&gt;0,"مستحق للمورد",IF(J47&lt;0,"مدفوع زيادة",IF(H47&gt;0,"مسدد","لا مشتريات"))))</f>
        <v/>
      </c>
    </row>
    <row r="48">
      <c r="A48" s="5" t="n"/>
      <c r="B48" s="5" t="n"/>
      <c r="C48" s="15" t="n"/>
      <c r="D48" s="16" t="n"/>
      <c r="E48" s="5" t="n"/>
      <c r="F48" s="17">
        <f>IF(A48&amp;""="","",COUNTIFS('أوامر الشراء'!$C$6:$C$1005,A48&amp;""))</f>
        <v/>
      </c>
      <c r="G48" s="18">
        <f>IF(A48&amp;""="","",SUMIFS('أوامر الشراء'!$D$6:$D$1005,'أوامر الشراء'!$C$6:$C$1005,A48&amp;""))</f>
        <v/>
      </c>
      <c r="H48" s="18">
        <f>IF(A48&amp;""="","",SUMIFS('الاستلامات'!$D$6:$D$1005,'الاستلامات'!$F$6:$F$1005,A48&amp;""))</f>
        <v/>
      </c>
      <c r="I48" s="18">
        <f>IF(A48&amp;""="","",SUMIFS('المدفوعات'!$C$6:$C$1005,'المدفوعات'!$F$6:$F$1005,A48&amp;""))</f>
        <v/>
      </c>
      <c r="J48" s="18">
        <f>IF(A48&amp;""="","",ROUND(H48-I48,2))</f>
        <v/>
      </c>
      <c r="K48" s="17">
        <f>IF(A48&amp;""="","",COUNTIFS('أوامر الشراء'!$C$6:$C$1005,A48&amp;"",'أوامر الشراء'!$I$6:$I$1005,"&gt;0"))</f>
        <v/>
      </c>
      <c r="L48" s="6">
        <f>IF(A48&amp;""="","",IF(J48&gt;0,"مستحق للمورد",IF(J48&lt;0,"مدفوع زيادة",IF(H48&gt;0,"مسدد","لا مشتريات"))))</f>
        <v/>
      </c>
    </row>
    <row r="49">
      <c r="A49" s="5" t="n"/>
      <c r="B49" s="5" t="n"/>
      <c r="C49" s="15" t="n"/>
      <c r="D49" s="16" t="n"/>
      <c r="E49" s="5" t="n"/>
      <c r="F49" s="17">
        <f>IF(A49&amp;""="","",COUNTIFS('أوامر الشراء'!$C$6:$C$1005,A49&amp;""))</f>
        <v/>
      </c>
      <c r="G49" s="18">
        <f>IF(A49&amp;""="","",SUMIFS('أوامر الشراء'!$D$6:$D$1005,'أوامر الشراء'!$C$6:$C$1005,A49&amp;""))</f>
        <v/>
      </c>
      <c r="H49" s="18">
        <f>IF(A49&amp;""="","",SUMIFS('الاستلامات'!$D$6:$D$1005,'الاستلامات'!$F$6:$F$1005,A49&amp;""))</f>
        <v/>
      </c>
      <c r="I49" s="18">
        <f>IF(A49&amp;""="","",SUMIFS('المدفوعات'!$C$6:$C$1005,'المدفوعات'!$F$6:$F$1005,A49&amp;""))</f>
        <v/>
      </c>
      <c r="J49" s="18">
        <f>IF(A49&amp;""="","",ROUND(H49-I49,2))</f>
        <v/>
      </c>
      <c r="K49" s="17">
        <f>IF(A49&amp;""="","",COUNTIFS('أوامر الشراء'!$C$6:$C$1005,A49&amp;"",'أوامر الشراء'!$I$6:$I$1005,"&gt;0"))</f>
        <v/>
      </c>
      <c r="L49" s="6">
        <f>IF(A49&amp;""="","",IF(J49&gt;0,"مستحق للمورد",IF(J49&lt;0,"مدفوع زيادة",IF(H49&gt;0,"مسدد","لا مشتريات"))))</f>
        <v/>
      </c>
    </row>
    <row r="50">
      <c r="A50" s="5" t="n"/>
      <c r="B50" s="5" t="n"/>
      <c r="C50" s="15" t="n"/>
      <c r="D50" s="16" t="n"/>
      <c r="E50" s="5" t="n"/>
      <c r="F50" s="17">
        <f>IF(A50&amp;""="","",COUNTIFS('أوامر الشراء'!$C$6:$C$1005,A50&amp;""))</f>
        <v/>
      </c>
      <c r="G50" s="18">
        <f>IF(A50&amp;""="","",SUMIFS('أوامر الشراء'!$D$6:$D$1005,'أوامر الشراء'!$C$6:$C$1005,A50&amp;""))</f>
        <v/>
      </c>
      <c r="H50" s="18">
        <f>IF(A50&amp;""="","",SUMIFS('الاستلامات'!$D$6:$D$1005,'الاستلامات'!$F$6:$F$1005,A50&amp;""))</f>
        <v/>
      </c>
      <c r="I50" s="18">
        <f>IF(A50&amp;""="","",SUMIFS('المدفوعات'!$C$6:$C$1005,'المدفوعات'!$F$6:$F$1005,A50&amp;""))</f>
        <v/>
      </c>
      <c r="J50" s="18">
        <f>IF(A50&amp;""="","",ROUND(H50-I50,2))</f>
        <v/>
      </c>
      <c r="K50" s="17">
        <f>IF(A50&amp;""="","",COUNTIFS('أوامر الشراء'!$C$6:$C$1005,A50&amp;"",'أوامر الشراء'!$I$6:$I$1005,"&gt;0"))</f>
        <v/>
      </c>
      <c r="L50" s="6">
        <f>IF(A50&amp;""="","",IF(J50&gt;0,"مستحق للمورد",IF(J50&lt;0,"مدفوع زيادة",IF(H50&gt;0,"مسدد","لا مشتريات"))))</f>
        <v/>
      </c>
    </row>
    <row r="51">
      <c r="A51" s="5" t="n"/>
      <c r="B51" s="5" t="n"/>
      <c r="C51" s="15" t="n"/>
      <c r="D51" s="16" t="n"/>
      <c r="E51" s="5" t="n"/>
      <c r="F51" s="17">
        <f>IF(A51&amp;""="","",COUNTIFS('أوامر الشراء'!$C$6:$C$1005,A51&amp;""))</f>
        <v/>
      </c>
      <c r="G51" s="18">
        <f>IF(A51&amp;""="","",SUMIFS('أوامر الشراء'!$D$6:$D$1005,'أوامر الشراء'!$C$6:$C$1005,A51&amp;""))</f>
        <v/>
      </c>
      <c r="H51" s="18">
        <f>IF(A51&amp;""="","",SUMIFS('الاستلامات'!$D$6:$D$1005,'الاستلامات'!$F$6:$F$1005,A51&amp;""))</f>
        <v/>
      </c>
      <c r="I51" s="18">
        <f>IF(A51&amp;""="","",SUMIFS('المدفوعات'!$C$6:$C$1005,'المدفوعات'!$F$6:$F$1005,A51&amp;""))</f>
        <v/>
      </c>
      <c r="J51" s="18">
        <f>IF(A51&amp;""="","",ROUND(H51-I51,2))</f>
        <v/>
      </c>
      <c r="K51" s="17">
        <f>IF(A51&amp;""="","",COUNTIFS('أوامر الشراء'!$C$6:$C$1005,A51&amp;"",'أوامر الشراء'!$I$6:$I$1005,"&gt;0"))</f>
        <v/>
      </c>
      <c r="L51" s="6">
        <f>IF(A51&amp;""="","",IF(J51&gt;0,"مستحق للمورد",IF(J51&lt;0,"مدفوع زيادة",IF(H51&gt;0,"مسدد","لا مشتريات"))))</f>
        <v/>
      </c>
    </row>
    <row r="52">
      <c r="A52" s="5" t="n"/>
      <c r="B52" s="5" t="n"/>
      <c r="C52" s="15" t="n"/>
      <c r="D52" s="16" t="n"/>
      <c r="E52" s="5" t="n"/>
      <c r="F52" s="17">
        <f>IF(A52&amp;""="","",COUNTIFS('أوامر الشراء'!$C$6:$C$1005,A52&amp;""))</f>
        <v/>
      </c>
      <c r="G52" s="18">
        <f>IF(A52&amp;""="","",SUMIFS('أوامر الشراء'!$D$6:$D$1005,'أوامر الشراء'!$C$6:$C$1005,A52&amp;""))</f>
        <v/>
      </c>
      <c r="H52" s="18">
        <f>IF(A52&amp;""="","",SUMIFS('الاستلامات'!$D$6:$D$1005,'الاستلامات'!$F$6:$F$1005,A52&amp;""))</f>
        <v/>
      </c>
      <c r="I52" s="18">
        <f>IF(A52&amp;""="","",SUMIFS('المدفوعات'!$C$6:$C$1005,'المدفوعات'!$F$6:$F$1005,A52&amp;""))</f>
        <v/>
      </c>
      <c r="J52" s="18">
        <f>IF(A52&amp;""="","",ROUND(H52-I52,2))</f>
        <v/>
      </c>
      <c r="K52" s="17">
        <f>IF(A52&amp;""="","",COUNTIFS('أوامر الشراء'!$C$6:$C$1005,A52&amp;"",'أوامر الشراء'!$I$6:$I$1005,"&gt;0"))</f>
        <v/>
      </c>
      <c r="L52" s="6">
        <f>IF(A52&amp;""="","",IF(J52&gt;0,"مستحق للمورد",IF(J52&lt;0,"مدفوع زيادة",IF(H52&gt;0,"مسدد","لا مشتريات"))))</f>
        <v/>
      </c>
    </row>
    <row r="53">
      <c r="A53" s="5" t="n"/>
      <c r="B53" s="5" t="n"/>
      <c r="C53" s="15" t="n"/>
      <c r="D53" s="16" t="n"/>
      <c r="E53" s="5" t="n"/>
      <c r="F53" s="17">
        <f>IF(A53&amp;""="","",COUNTIFS('أوامر الشراء'!$C$6:$C$1005,A53&amp;""))</f>
        <v/>
      </c>
      <c r="G53" s="18">
        <f>IF(A53&amp;""="","",SUMIFS('أوامر الشراء'!$D$6:$D$1005,'أوامر الشراء'!$C$6:$C$1005,A53&amp;""))</f>
        <v/>
      </c>
      <c r="H53" s="18">
        <f>IF(A53&amp;""="","",SUMIFS('الاستلامات'!$D$6:$D$1005,'الاستلامات'!$F$6:$F$1005,A53&amp;""))</f>
        <v/>
      </c>
      <c r="I53" s="18">
        <f>IF(A53&amp;""="","",SUMIFS('المدفوعات'!$C$6:$C$1005,'المدفوعات'!$F$6:$F$1005,A53&amp;""))</f>
        <v/>
      </c>
      <c r="J53" s="18">
        <f>IF(A53&amp;""="","",ROUND(H53-I53,2))</f>
        <v/>
      </c>
      <c r="K53" s="17">
        <f>IF(A53&amp;""="","",COUNTIFS('أوامر الشراء'!$C$6:$C$1005,A53&amp;"",'أوامر الشراء'!$I$6:$I$1005,"&gt;0"))</f>
        <v/>
      </c>
      <c r="L53" s="6">
        <f>IF(A53&amp;""="","",IF(J53&gt;0,"مستحق للمورد",IF(J53&lt;0,"مدفوع زيادة",IF(H53&gt;0,"مسدد","لا مشتريات"))))</f>
        <v/>
      </c>
    </row>
    <row r="54">
      <c r="A54" s="5" t="n"/>
      <c r="B54" s="5" t="n"/>
      <c r="C54" s="15" t="n"/>
      <c r="D54" s="16" t="n"/>
      <c r="E54" s="5" t="n"/>
      <c r="F54" s="17">
        <f>IF(A54&amp;""="","",COUNTIFS('أوامر الشراء'!$C$6:$C$1005,A54&amp;""))</f>
        <v/>
      </c>
      <c r="G54" s="18">
        <f>IF(A54&amp;""="","",SUMIFS('أوامر الشراء'!$D$6:$D$1005,'أوامر الشراء'!$C$6:$C$1005,A54&amp;""))</f>
        <v/>
      </c>
      <c r="H54" s="18">
        <f>IF(A54&amp;""="","",SUMIFS('الاستلامات'!$D$6:$D$1005,'الاستلامات'!$F$6:$F$1005,A54&amp;""))</f>
        <v/>
      </c>
      <c r="I54" s="18">
        <f>IF(A54&amp;""="","",SUMIFS('المدفوعات'!$C$6:$C$1005,'المدفوعات'!$F$6:$F$1005,A54&amp;""))</f>
        <v/>
      </c>
      <c r="J54" s="18">
        <f>IF(A54&amp;""="","",ROUND(H54-I54,2))</f>
        <v/>
      </c>
      <c r="K54" s="17">
        <f>IF(A54&amp;""="","",COUNTIFS('أوامر الشراء'!$C$6:$C$1005,A54&amp;"",'أوامر الشراء'!$I$6:$I$1005,"&gt;0"))</f>
        <v/>
      </c>
      <c r="L54" s="6">
        <f>IF(A54&amp;""="","",IF(J54&gt;0,"مستحق للمورد",IF(J54&lt;0,"مدفوع زيادة",IF(H54&gt;0,"مسدد","لا مشتريات"))))</f>
        <v/>
      </c>
    </row>
    <row r="55">
      <c r="A55" s="5" t="n"/>
      <c r="B55" s="5" t="n"/>
      <c r="C55" s="15" t="n"/>
      <c r="D55" s="16" t="n"/>
      <c r="E55" s="5" t="n"/>
      <c r="F55" s="17">
        <f>IF(A55&amp;""="","",COUNTIFS('أوامر الشراء'!$C$6:$C$1005,A55&amp;""))</f>
        <v/>
      </c>
      <c r="G55" s="18">
        <f>IF(A55&amp;""="","",SUMIFS('أوامر الشراء'!$D$6:$D$1005,'أوامر الشراء'!$C$6:$C$1005,A55&amp;""))</f>
        <v/>
      </c>
      <c r="H55" s="18">
        <f>IF(A55&amp;""="","",SUMIFS('الاستلامات'!$D$6:$D$1005,'الاستلامات'!$F$6:$F$1005,A55&amp;""))</f>
        <v/>
      </c>
      <c r="I55" s="18">
        <f>IF(A55&amp;""="","",SUMIFS('المدفوعات'!$C$6:$C$1005,'المدفوعات'!$F$6:$F$1005,A55&amp;""))</f>
        <v/>
      </c>
      <c r="J55" s="18">
        <f>IF(A55&amp;""="","",ROUND(H55-I55,2))</f>
        <v/>
      </c>
      <c r="K55" s="17">
        <f>IF(A55&amp;""="","",COUNTIFS('أوامر الشراء'!$C$6:$C$1005,A55&amp;"",'أوامر الشراء'!$I$6:$I$1005,"&gt;0"))</f>
        <v/>
      </c>
      <c r="L55" s="6">
        <f>IF(A55&amp;""="","",IF(J55&gt;0,"مستحق للمورد",IF(J55&lt;0,"مدفوع زيادة",IF(H55&gt;0,"مسدد","لا مشتريات"))))</f>
        <v/>
      </c>
    </row>
    <row r="56">
      <c r="A56" s="5" t="n"/>
      <c r="B56" s="5" t="n"/>
      <c r="C56" s="15" t="n"/>
      <c r="D56" s="16" t="n"/>
      <c r="E56" s="5" t="n"/>
      <c r="F56" s="17">
        <f>IF(A56&amp;""="","",COUNTIFS('أوامر الشراء'!$C$6:$C$1005,A56&amp;""))</f>
        <v/>
      </c>
      <c r="G56" s="18">
        <f>IF(A56&amp;""="","",SUMIFS('أوامر الشراء'!$D$6:$D$1005,'أوامر الشراء'!$C$6:$C$1005,A56&amp;""))</f>
        <v/>
      </c>
      <c r="H56" s="18">
        <f>IF(A56&amp;""="","",SUMIFS('الاستلامات'!$D$6:$D$1005,'الاستلامات'!$F$6:$F$1005,A56&amp;""))</f>
        <v/>
      </c>
      <c r="I56" s="18">
        <f>IF(A56&amp;""="","",SUMIFS('المدفوعات'!$C$6:$C$1005,'المدفوعات'!$F$6:$F$1005,A56&amp;""))</f>
        <v/>
      </c>
      <c r="J56" s="18">
        <f>IF(A56&amp;""="","",ROUND(H56-I56,2))</f>
        <v/>
      </c>
      <c r="K56" s="17">
        <f>IF(A56&amp;""="","",COUNTIFS('أوامر الشراء'!$C$6:$C$1005,A56&amp;"",'أوامر الشراء'!$I$6:$I$1005,"&gt;0"))</f>
        <v/>
      </c>
      <c r="L56" s="6">
        <f>IF(A56&amp;""="","",IF(J56&gt;0,"مستحق للمورد",IF(J56&lt;0,"مدفوع زيادة",IF(H56&gt;0,"مسدد","لا مشتريات"))))</f>
        <v/>
      </c>
    </row>
    <row r="57">
      <c r="A57" s="5" t="n"/>
      <c r="B57" s="5" t="n"/>
      <c r="C57" s="15" t="n"/>
      <c r="D57" s="16" t="n"/>
      <c r="E57" s="5" t="n"/>
      <c r="F57" s="17">
        <f>IF(A57&amp;""="","",COUNTIFS('أوامر الشراء'!$C$6:$C$1005,A57&amp;""))</f>
        <v/>
      </c>
      <c r="G57" s="18">
        <f>IF(A57&amp;""="","",SUMIFS('أوامر الشراء'!$D$6:$D$1005,'أوامر الشراء'!$C$6:$C$1005,A57&amp;""))</f>
        <v/>
      </c>
      <c r="H57" s="18">
        <f>IF(A57&amp;""="","",SUMIFS('الاستلامات'!$D$6:$D$1005,'الاستلامات'!$F$6:$F$1005,A57&amp;""))</f>
        <v/>
      </c>
      <c r="I57" s="18">
        <f>IF(A57&amp;""="","",SUMIFS('المدفوعات'!$C$6:$C$1005,'المدفوعات'!$F$6:$F$1005,A57&amp;""))</f>
        <v/>
      </c>
      <c r="J57" s="18">
        <f>IF(A57&amp;""="","",ROUND(H57-I57,2))</f>
        <v/>
      </c>
      <c r="K57" s="17">
        <f>IF(A57&amp;""="","",COUNTIFS('أوامر الشراء'!$C$6:$C$1005,A57&amp;"",'أوامر الشراء'!$I$6:$I$1005,"&gt;0"))</f>
        <v/>
      </c>
      <c r="L57" s="6">
        <f>IF(A57&amp;""="","",IF(J57&gt;0,"مستحق للمورد",IF(J57&lt;0,"مدفوع زيادة",IF(H57&gt;0,"مسدد","لا مشتريات"))))</f>
        <v/>
      </c>
    </row>
    <row r="58">
      <c r="A58" s="5" t="n"/>
      <c r="B58" s="5" t="n"/>
      <c r="C58" s="15" t="n"/>
      <c r="D58" s="16" t="n"/>
      <c r="E58" s="5" t="n"/>
      <c r="F58" s="17">
        <f>IF(A58&amp;""="","",COUNTIFS('أوامر الشراء'!$C$6:$C$1005,A58&amp;""))</f>
        <v/>
      </c>
      <c r="G58" s="18">
        <f>IF(A58&amp;""="","",SUMIFS('أوامر الشراء'!$D$6:$D$1005,'أوامر الشراء'!$C$6:$C$1005,A58&amp;""))</f>
        <v/>
      </c>
      <c r="H58" s="18">
        <f>IF(A58&amp;""="","",SUMIFS('الاستلامات'!$D$6:$D$1005,'الاستلامات'!$F$6:$F$1005,A58&amp;""))</f>
        <v/>
      </c>
      <c r="I58" s="18">
        <f>IF(A58&amp;""="","",SUMIFS('المدفوعات'!$C$6:$C$1005,'المدفوعات'!$F$6:$F$1005,A58&amp;""))</f>
        <v/>
      </c>
      <c r="J58" s="18">
        <f>IF(A58&amp;""="","",ROUND(H58-I58,2))</f>
        <v/>
      </c>
      <c r="K58" s="17">
        <f>IF(A58&amp;""="","",COUNTIFS('أوامر الشراء'!$C$6:$C$1005,A58&amp;"",'أوامر الشراء'!$I$6:$I$1005,"&gt;0"))</f>
        <v/>
      </c>
      <c r="L58" s="6">
        <f>IF(A58&amp;""="","",IF(J58&gt;0,"مستحق للمورد",IF(J58&lt;0,"مدفوع زيادة",IF(H58&gt;0,"مسدد","لا مشتريات"))))</f>
        <v/>
      </c>
    </row>
    <row r="59">
      <c r="A59" s="5" t="n"/>
      <c r="B59" s="5" t="n"/>
      <c r="C59" s="15" t="n"/>
      <c r="D59" s="16" t="n"/>
      <c r="E59" s="5" t="n"/>
      <c r="F59" s="17">
        <f>IF(A59&amp;""="","",COUNTIFS('أوامر الشراء'!$C$6:$C$1005,A59&amp;""))</f>
        <v/>
      </c>
      <c r="G59" s="18">
        <f>IF(A59&amp;""="","",SUMIFS('أوامر الشراء'!$D$6:$D$1005,'أوامر الشراء'!$C$6:$C$1005,A59&amp;""))</f>
        <v/>
      </c>
      <c r="H59" s="18">
        <f>IF(A59&amp;""="","",SUMIFS('الاستلامات'!$D$6:$D$1005,'الاستلامات'!$F$6:$F$1005,A59&amp;""))</f>
        <v/>
      </c>
      <c r="I59" s="18">
        <f>IF(A59&amp;""="","",SUMIFS('المدفوعات'!$C$6:$C$1005,'المدفوعات'!$F$6:$F$1005,A59&amp;""))</f>
        <v/>
      </c>
      <c r="J59" s="18">
        <f>IF(A59&amp;""="","",ROUND(H59-I59,2))</f>
        <v/>
      </c>
      <c r="K59" s="17">
        <f>IF(A59&amp;""="","",COUNTIFS('أوامر الشراء'!$C$6:$C$1005,A59&amp;"",'أوامر الشراء'!$I$6:$I$1005,"&gt;0"))</f>
        <v/>
      </c>
      <c r="L59" s="6">
        <f>IF(A59&amp;""="","",IF(J59&gt;0,"مستحق للمورد",IF(J59&lt;0,"مدفوع زيادة",IF(H59&gt;0,"مسدد","لا مشتريات"))))</f>
        <v/>
      </c>
    </row>
    <row r="60">
      <c r="A60" s="5" t="n"/>
      <c r="B60" s="5" t="n"/>
      <c r="C60" s="15" t="n"/>
      <c r="D60" s="16" t="n"/>
      <c r="E60" s="5" t="n"/>
      <c r="F60" s="17">
        <f>IF(A60&amp;""="","",COUNTIFS('أوامر الشراء'!$C$6:$C$1005,A60&amp;""))</f>
        <v/>
      </c>
      <c r="G60" s="18">
        <f>IF(A60&amp;""="","",SUMIFS('أوامر الشراء'!$D$6:$D$1005,'أوامر الشراء'!$C$6:$C$1005,A60&amp;""))</f>
        <v/>
      </c>
      <c r="H60" s="18">
        <f>IF(A60&amp;""="","",SUMIFS('الاستلامات'!$D$6:$D$1005,'الاستلامات'!$F$6:$F$1005,A60&amp;""))</f>
        <v/>
      </c>
      <c r="I60" s="18">
        <f>IF(A60&amp;""="","",SUMIFS('المدفوعات'!$C$6:$C$1005,'المدفوعات'!$F$6:$F$1005,A60&amp;""))</f>
        <v/>
      </c>
      <c r="J60" s="18">
        <f>IF(A60&amp;""="","",ROUND(H60-I60,2))</f>
        <v/>
      </c>
      <c r="K60" s="17">
        <f>IF(A60&amp;""="","",COUNTIFS('أوامر الشراء'!$C$6:$C$1005,A60&amp;"",'أوامر الشراء'!$I$6:$I$1005,"&gt;0"))</f>
        <v/>
      </c>
      <c r="L60" s="6">
        <f>IF(A60&amp;""="","",IF(J60&gt;0,"مستحق للمورد",IF(J60&lt;0,"مدفوع زيادة",IF(H60&gt;0,"مسدد","لا مشتريات"))))</f>
        <v/>
      </c>
    </row>
    <row r="61">
      <c r="A61" s="5" t="n"/>
      <c r="B61" s="5" t="n"/>
      <c r="C61" s="15" t="n"/>
      <c r="D61" s="16" t="n"/>
      <c r="E61" s="5" t="n"/>
      <c r="F61" s="17">
        <f>IF(A61&amp;""="","",COUNTIFS('أوامر الشراء'!$C$6:$C$1005,A61&amp;""))</f>
        <v/>
      </c>
      <c r="G61" s="18">
        <f>IF(A61&amp;""="","",SUMIFS('أوامر الشراء'!$D$6:$D$1005,'أوامر الشراء'!$C$6:$C$1005,A61&amp;""))</f>
        <v/>
      </c>
      <c r="H61" s="18">
        <f>IF(A61&amp;""="","",SUMIFS('الاستلامات'!$D$6:$D$1005,'الاستلامات'!$F$6:$F$1005,A61&amp;""))</f>
        <v/>
      </c>
      <c r="I61" s="18">
        <f>IF(A61&amp;""="","",SUMIFS('المدفوعات'!$C$6:$C$1005,'المدفوعات'!$F$6:$F$1005,A61&amp;""))</f>
        <v/>
      </c>
      <c r="J61" s="18">
        <f>IF(A61&amp;""="","",ROUND(H61-I61,2))</f>
        <v/>
      </c>
      <c r="K61" s="17">
        <f>IF(A61&amp;""="","",COUNTIFS('أوامر الشراء'!$C$6:$C$1005,A61&amp;"",'أوامر الشراء'!$I$6:$I$1005,"&gt;0"))</f>
        <v/>
      </c>
      <c r="L61" s="6">
        <f>IF(A61&amp;""="","",IF(J61&gt;0,"مستحق للمورد",IF(J61&lt;0,"مدفوع زيادة",IF(H61&gt;0,"مسدد","لا مشتريات"))))</f>
        <v/>
      </c>
    </row>
    <row r="62">
      <c r="A62" s="5" t="n"/>
      <c r="B62" s="5" t="n"/>
      <c r="C62" s="15" t="n"/>
      <c r="D62" s="16" t="n"/>
      <c r="E62" s="5" t="n"/>
      <c r="F62" s="17">
        <f>IF(A62&amp;""="","",COUNTIFS('أوامر الشراء'!$C$6:$C$1005,A62&amp;""))</f>
        <v/>
      </c>
      <c r="G62" s="18">
        <f>IF(A62&amp;""="","",SUMIFS('أوامر الشراء'!$D$6:$D$1005,'أوامر الشراء'!$C$6:$C$1005,A62&amp;""))</f>
        <v/>
      </c>
      <c r="H62" s="18">
        <f>IF(A62&amp;""="","",SUMIFS('الاستلامات'!$D$6:$D$1005,'الاستلامات'!$F$6:$F$1005,A62&amp;""))</f>
        <v/>
      </c>
      <c r="I62" s="18">
        <f>IF(A62&amp;""="","",SUMIFS('المدفوعات'!$C$6:$C$1005,'المدفوعات'!$F$6:$F$1005,A62&amp;""))</f>
        <v/>
      </c>
      <c r="J62" s="18">
        <f>IF(A62&amp;""="","",ROUND(H62-I62,2))</f>
        <v/>
      </c>
      <c r="K62" s="17">
        <f>IF(A62&amp;""="","",COUNTIFS('أوامر الشراء'!$C$6:$C$1005,A62&amp;"",'أوامر الشراء'!$I$6:$I$1005,"&gt;0"))</f>
        <v/>
      </c>
      <c r="L62" s="6">
        <f>IF(A62&amp;""="","",IF(J62&gt;0,"مستحق للمورد",IF(J62&lt;0,"مدفوع زيادة",IF(H62&gt;0,"مسدد","لا مشتريات"))))</f>
        <v/>
      </c>
    </row>
    <row r="63">
      <c r="A63" s="5" t="n"/>
      <c r="B63" s="5" t="n"/>
      <c r="C63" s="15" t="n"/>
      <c r="D63" s="16" t="n"/>
      <c r="E63" s="5" t="n"/>
      <c r="F63" s="17">
        <f>IF(A63&amp;""="","",COUNTIFS('أوامر الشراء'!$C$6:$C$1005,A63&amp;""))</f>
        <v/>
      </c>
      <c r="G63" s="18">
        <f>IF(A63&amp;""="","",SUMIFS('أوامر الشراء'!$D$6:$D$1005,'أوامر الشراء'!$C$6:$C$1005,A63&amp;""))</f>
        <v/>
      </c>
      <c r="H63" s="18">
        <f>IF(A63&amp;""="","",SUMIFS('الاستلامات'!$D$6:$D$1005,'الاستلامات'!$F$6:$F$1005,A63&amp;""))</f>
        <v/>
      </c>
      <c r="I63" s="18">
        <f>IF(A63&amp;""="","",SUMIFS('المدفوعات'!$C$6:$C$1005,'المدفوعات'!$F$6:$F$1005,A63&amp;""))</f>
        <v/>
      </c>
      <c r="J63" s="18">
        <f>IF(A63&amp;""="","",ROUND(H63-I63,2))</f>
        <v/>
      </c>
      <c r="K63" s="17">
        <f>IF(A63&amp;""="","",COUNTIFS('أوامر الشراء'!$C$6:$C$1005,A63&amp;"",'أوامر الشراء'!$I$6:$I$1005,"&gt;0"))</f>
        <v/>
      </c>
      <c r="L63" s="6">
        <f>IF(A63&amp;""="","",IF(J63&gt;0,"مستحق للمورد",IF(J63&lt;0,"مدفوع زيادة",IF(H63&gt;0,"مسدد","لا مشتريات"))))</f>
        <v/>
      </c>
    </row>
    <row r="64">
      <c r="A64" s="5" t="n"/>
      <c r="B64" s="5" t="n"/>
      <c r="C64" s="15" t="n"/>
      <c r="D64" s="16" t="n"/>
      <c r="E64" s="5" t="n"/>
      <c r="F64" s="17">
        <f>IF(A64&amp;""="","",COUNTIFS('أوامر الشراء'!$C$6:$C$1005,A64&amp;""))</f>
        <v/>
      </c>
      <c r="G64" s="18">
        <f>IF(A64&amp;""="","",SUMIFS('أوامر الشراء'!$D$6:$D$1005,'أوامر الشراء'!$C$6:$C$1005,A64&amp;""))</f>
        <v/>
      </c>
      <c r="H64" s="18">
        <f>IF(A64&amp;""="","",SUMIFS('الاستلامات'!$D$6:$D$1005,'الاستلامات'!$F$6:$F$1005,A64&amp;""))</f>
        <v/>
      </c>
      <c r="I64" s="18">
        <f>IF(A64&amp;""="","",SUMIFS('المدفوعات'!$C$6:$C$1005,'المدفوعات'!$F$6:$F$1005,A64&amp;""))</f>
        <v/>
      </c>
      <c r="J64" s="18">
        <f>IF(A64&amp;""="","",ROUND(H64-I64,2))</f>
        <v/>
      </c>
      <c r="K64" s="17">
        <f>IF(A64&amp;""="","",COUNTIFS('أوامر الشراء'!$C$6:$C$1005,A64&amp;"",'أوامر الشراء'!$I$6:$I$1005,"&gt;0"))</f>
        <v/>
      </c>
      <c r="L64" s="6">
        <f>IF(A64&amp;""="","",IF(J64&gt;0,"مستحق للمورد",IF(J64&lt;0,"مدفوع زيادة",IF(H64&gt;0,"مسدد","لا مشتريات"))))</f>
        <v/>
      </c>
    </row>
    <row r="65">
      <c r="A65" s="5" t="n"/>
      <c r="B65" s="5" t="n"/>
      <c r="C65" s="15" t="n"/>
      <c r="D65" s="16" t="n"/>
      <c r="E65" s="5" t="n"/>
      <c r="F65" s="17">
        <f>IF(A65&amp;""="","",COUNTIFS('أوامر الشراء'!$C$6:$C$1005,A65&amp;""))</f>
        <v/>
      </c>
      <c r="G65" s="18">
        <f>IF(A65&amp;""="","",SUMIFS('أوامر الشراء'!$D$6:$D$1005,'أوامر الشراء'!$C$6:$C$1005,A65&amp;""))</f>
        <v/>
      </c>
      <c r="H65" s="18">
        <f>IF(A65&amp;""="","",SUMIFS('الاستلامات'!$D$6:$D$1005,'الاستلامات'!$F$6:$F$1005,A65&amp;""))</f>
        <v/>
      </c>
      <c r="I65" s="18">
        <f>IF(A65&amp;""="","",SUMIFS('المدفوعات'!$C$6:$C$1005,'المدفوعات'!$F$6:$F$1005,A65&amp;""))</f>
        <v/>
      </c>
      <c r="J65" s="18">
        <f>IF(A65&amp;""="","",ROUND(H65-I65,2))</f>
        <v/>
      </c>
      <c r="K65" s="17">
        <f>IF(A65&amp;""="","",COUNTIFS('أوامر الشراء'!$C$6:$C$1005,A65&amp;"",'أوامر الشراء'!$I$6:$I$1005,"&gt;0"))</f>
        <v/>
      </c>
      <c r="L65" s="6">
        <f>IF(A65&amp;""="","",IF(J65&gt;0,"مستحق للمورد",IF(J65&lt;0,"مدفوع زيادة",IF(H65&gt;0,"مسدد","لا مشتريات"))))</f>
        <v/>
      </c>
    </row>
    <row r="66">
      <c r="A66" s="5" t="n"/>
      <c r="B66" s="5" t="n"/>
      <c r="C66" s="15" t="n"/>
      <c r="D66" s="16" t="n"/>
      <c r="E66" s="5" t="n"/>
      <c r="F66" s="17">
        <f>IF(A66&amp;""="","",COUNTIFS('أوامر الشراء'!$C$6:$C$1005,A66&amp;""))</f>
        <v/>
      </c>
      <c r="G66" s="18">
        <f>IF(A66&amp;""="","",SUMIFS('أوامر الشراء'!$D$6:$D$1005,'أوامر الشراء'!$C$6:$C$1005,A66&amp;""))</f>
        <v/>
      </c>
      <c r="H66" s="18">
        <f>IF(A66&amp;""="","",SUMIFS('الاستلامات'!$D$6:$D$1005,'الاستلامات'!$F$6:$F$1005,A66&amp;""))</f>
        <v/>
      </c>
      <c r="I66" s="18">
        <f>IF(A66&amp;""="","",SUMIFS('المدفوعات'!$C$6:$C$1005,'المدفوعات'!$F$6:$F$1005,A66&amp;""))</f>
        <v/>
      </c>
      <c r="J66" s="18">
        <f>IF(A66&amp;""="","",ROUND(H66-I66,2))</f>
        <v/>
      </c>
      <c r="K66" s="17">
        <f>IF(A66&amp;""="","",COUNTIFS('أوامر الشراء'!$C$6:$C$1005,A66&amp;"",'أوامر الشراء'!$I$6:$I$1005,"&gt;0"))</f>
        <v/>
      </c>
      <c r="L66" s="6">
        <f>IF(A66&amp;""="","",IF(J66&gt;0,"مستحق للمورد",IF(J66&lt;0,"مدفوع زيادة",IF(H66&gt;0,"مسدد","لا مشتريات"))))</f>
        <v/>
      </c>
    </row>
    <row r="67">
      <c r="A67" s="5" t="n"/>
      <c r="B67" s="5" t="n"/>
      <c r="C67" s="15" t="n"/>
      <c r="D67" s="16" t="n"/>
      <c r="E67" s="5" t="n"/>
      <c r="F67" s="17">
        <f>IF(A67&amp;""="","",COUNTIFS('أوامر الشراء'!$C$6:$C$1005,A67&amp;""))</f>
        <v/>
      </c>
      <c r="G67" s="18">
        <f>IF(A67&amp;""="","",SUMIFS('أوامر الشراء'!$D$6:$D$1005,'أوامر الشراء'!$C$6:$C$1005,A67&amp;""))</f>
        <v/>
      </c>
      <c r="H67" s="18">
        <f>IF(A67&amp;""="","",SUMIFS('الاستلامات'!$D$6:$D$1005,'الاستلامات'!$F$6:$F$1005,A67&amp;""))</f>
        <v/>
      </c>
      <c r="I67" s="18">
        <f>IF(A67&amp;""="","",SUMIFS('المدفوعات'!$C$6:$C$1005,'المدفوعات'!$F$6:$F$1005,A67&amp;""))</f>
        <v/>
      </c>
      <c r="J67" s="18">
        <f>IF(A67&amp;""="","",ROUND(H67-I67,2))</f>
        <v/>
      </c>
      <c r="K67" s="17">
        <f>IF(A67&amp;""="","",COUNTIFS('أوامر الشراء'!$C$6:$C$1005,A67&amp;"",'أوامر الشراء'!$I$6:$I$1005,"&gt;0"))</f>
        <v/>
      </c>
      <c r="L67" s="6">
        <f>IF(A67&amp;""="","",IF(J67&gt;0,"مستحق للمورد",IF(J67&lt;0,"مدفوع زيادة",IF(H67&gt;0,"مسدد","لا مشتريات"))))</f>
        <v/>
      </c>
    </row>
    <row r="68">
      <c r="A68" s="5" t="n"/>
      <c r="B68" s="5" t="n"/>
      <c r="C68" s="15" t="n"/>
      <c r="D68" s="16" t="n"/>
      <c r="E68" s="5" t="n"/>
      <c r="F68" s="17">
        <f>IF(A68&amp;""="","",COUNTIFS('أوامر الشراء'!$C$6:$C$1005,A68&amp;""))</f>
        <v/>
      </c>
      <c r="G68" s="18">
        <f>IF(A68&amp;""="","",SUMIFS('أوامر الشراء'!$D$6:$D$1005,'أوامر الشراء'!$C$6:$C$1005,A68&amp;""))</f>
        <v/>
      </c>
      <c r="H68" s="18">
        <f>IF(A68&amp;""="","",SUMIFS('الاستلامات'!$D$6:$D$1005,'الاستلامات'!$F$6:$F$1005,A68&amp;""))</f>
        <v/>
      </c>
      <c r="I68" s="18">
        <f>IF(A68&amp;""="","",SUMIFS('المدفوعات'!$C$6:$C$1005,'المدفوعات'!$F$6:$F$1005,A68&amp;""))</f>
        <v/>
      </c>
      <c r="J68" s="18">
        <f>IF(A68&amp;""="","",ROUND(H68-I68,2))</f>
        <v/>
      </c>
      <c r="K68" s="17">
        <f>IF(A68&amp;""="","",COUNTIFS('أوامر الشراء'!$C$6:$C$1005,A68&amp;"",'أوامر الشراء'!$I$6:$I$1005,"&gt;0"))</f>
        <v/>
      </c>
      <c r="L68" s="6">
        <f>IF(A68&amp;""="","",IF(J68&gt;0,"مستحق للمورد",IF(J68&lt;0,"مدفوع زيادة",IF(H68&gt;0,"مسدد","لا مشتريات"))))</f>
        <v/>
      </c>
    </row>
    <row r="69">
      <c r="A69" s="5" t="n"/>
      <c r="B69" s="5" t="n"/>
      <c r="C69" s="15" t="n"/>
      <c r="D69" s="16" t="n"/>
      <c r="E69" s="5" t="n"/>
      <c r="F69" s="17">
        <f>IF(A69&amp;""="","",COUNTIFS('أوامر الشراء'!$C$6:$C$1005,A69&amp;""))</f>
        <v/>
      </c>
      <c r="G69" s="18">
        <f>IF(A69&amp;""="","",SUMIFS('أوامر الشراء'!$D$6:$D$1005,'أوامر الشراء'!$C$6:$C$1005,A69&amp;""))</f>
        <v/>
      </c>
      <c r="H69" s="18">
        <f>IF(A69&amp;""="","",SUMIFS('الاستلامات'!$D$6:$D$1005,'الاستلامات'!$F$6:$F$1005,A69&amp;""))</f>
        <v/>
      </c>
      <c r="I69" s="18">
        <f>IF(A69&amp;""="","",SUMIFS('المدفوعات'!$C$6:$C$1005,'المدفوعات'!$F$6:$F$1005,A69&amp;""))</f>
        <v/>
      </c>
      <c r="J69" s="18">
        <f>IF(A69&amp;""="","",ROUND(H69-I69,2))</f>
        <v/>
      </c>
      <c r="K69" s="17">
        <f>IF(A69&amp;""="","",COUNTIFS('أوامر الشراء'!$C$6:$C$1005,A69&amp;"",'أوامر الشراء'!$I$6:$I$1005,"&gt;0"))</f>
        <v/>
      </c>
      <c r="L69" s="6">
        <f>IF(A69&amp;""="","",IF(J69&gt;0,"مستحق للمورد",IF(J69&lt;0,"مدفوع زيادة",IF(H69&gt;0,"مسدد","لا مشتريات"))))</f>
        <v/>
      </c>
    </row>
    <row r="70">
      <c r="A70" s="5" t="n"/>
      <c r="B70" s="5" t="n"/>
      <c r="C70" s="15" t="n"/>
      <c r="D70" s="16" t="n"/>
      <c r="E70" s="5" t="n"/>
      <c r="F70" s="17">
        <f>IF(A70&amp;""="","",COUNTIFS('أوامر الشراء'!$C$6:$C$1005,A70&amp;""))</f>
        <v/>
      </c>
      <c r="G70" s="18">
        <f>IF(A70&amp;""="","",SUMIFS('أوامر الشراء'!$D$6:$D$1005,'أوامر الشراء'!$C$6:$C$1005,A70&amp;""))</f>
        <v/>
      </c>
      <c r="H70" s="18">
        <f>IF(A70&amp;""="","",SUMIFS('الاستلامات'!$D$6:$D$1005,'الاستلامات'!$F$6:$F$1005,A70&amp;""))</f>
        <v/>
      </c>
      <c r="I70" s="18">
        <f>IF(A70&amp;""="","",SUMIFS('المدفوعات'!$C$6:$C$1005,'المدفوعات'!$F$6:$F$1005,A70&amp;""))</f>
        <v/>
      </c>
      <c r="J70" s="18">
        <f>IF(A70&amp;""="","",ROUND(H70-I70,2))</f>
        <v/>
      </c>
      <c r="K70" s="17">
        <f>IF(A70&amp;""="","",COUNTIFS('أوامر الشراء'!$C$6:$C$1005,A70&amp;"",'أوامر الشراء'!$I$6:$I$1005,"&gt;0"))</f>
        <v/>
      </c>
      <c r="L70" s="6">
        <f>IF(A70&amp;""="","",IF(J70&gt;0,"مستحق للمورد",IF(J70&lt;0,"مدفوع زيادة",IF(H70&gt;0,"مسدد","لا مشتريات"))))</f>
        <v/>
      </c>
    </row>
    <row r="71">
      <c r="A71" s="5" t="n"/>
      <c r="B71" s="5" t="n"/>
      <c r="C71" s="15" t="n"/>
      <c r="D71" s="16" t="n"/>
      <c r="E71" s="5" t="n"/>
      <c r="F71" s="17">
        <f>IF(A71&amp;""="","",COUNTIFS('أوامر الشراء'!$C$6:$C$1005,A71&amp;""))</f>
        <v/>
      </c>
      <c r="G71" s="18">
        <f>IF(A71&amp;""="","",SUMIFS('أوامر الشراء'!$D$6:$D$1005,'أوامر الشراء'!$C$6:$C$1005,A71&amp;""))</f>
        <v/>
      </c>
      <c r="H71" s="18">
        <f>IF(A71&amp;""="","",SUMIFS('الاستلامات'!$D$6:$D$1005,'الاستلامات'!$F$6:$F$1005,A71&amp;""))</f>
        <v/>
      </c>
      <c r="I71" s="18">
        <f>IF(A71&amp;""="","",SUMIFS('المدفوعات'!$C$6:$C$1005,'المدفوعات'!$F$6:$F$1005,A71&amp;""))</f>
        <v/>
      </c>
      <c r="J71" s="18">
        <f>IF(A71&amp;""="","",ROUND(H71-I71,2))</f>
        <v/>
      </c>
      <c r="K71" s="17">
        <f>IF(A71&amp;""="","",COUNTIFS('أوامر الشراء'!$C$6:$C$1005,A71&amp;"",'أوامر الشراء'!$I$6:$I$1005,"&gt;0"))</f>
        <v/>
      </c>
      <c r="L71" s="6">
        <f>IF(A71&amp;""="","",IF(J71&gt;0,"مستحق للمورد",IF(J71&lt;0,"مدفوع زيادة",IF(H71&gt;0,"مسدد","لا مشتريات"))))</f>
        <v/>
      </c>
    </row>
    <row r="72">
      <c r="A72" s="5" t="n"/>
      <c r="B72" s="5" t="n"/>
      <c r="C72" s="15" t="n"/>
      <c r="D72" s="16" t="n"/>
      <c r="E72" s="5" t="n"/>
      <c r="F72" s="17">
        <f>IF(A72&amp;""="","",COUNTIFS('أوامر الشراء'!$C$6:$C$1005,A72&amp;""))</f>
        <v/>
      </c>
      <c r="G72" s="18">
        <f>IF(A72&amp;""="","",SUMIFS('أوامر الشراء'!$D$6:$D$1005,'أوامر الشراء'!$C$6:$C$1005,A72&amp;""))</f>
        <v/>
      </c>
      <c r="H72" s="18">
        <f>IF(A72&amp;""="","",SUMIFS('الاستلامات'!$D$6:$D$1005,'الاستلامات'!$F$6:$F$1005,A72&amp;""))</f>
        <v/>
      </c>
      <c r="I72" s="18">
        <f>IF(A72&amp;""="","",SUMIFS('المدفوعات'!$C$6:$C$1005,'المدفوعات'!$F$6:$F$1005,A72&amp;""))</f>
        <v/>
      </c>
      <c r="J72" s="18">
        <f>IF(A72&amp;""="","",ROUND(H72-I72,2))</f>
        <v/>
      </c>
      <c r="K72" s="17">
        <f>IF(A72&amp;""="","",COUNTIFS('أوامر الشراء'!$C$6:$C$1005,A72&amp;"",'أوامر الشراء'!$I$6:$I$1005,"&gt;0"))</f>
        <v/>
      </c>
      <c r="L72" s="6">
        <f>IF(A72&amp;""="","",IF(J72&gt;0,"مستحق للمورد",IF(J72&lt;0,"مدفوع زيادة",IF(H72&gt;0,"مسدد","لا مشتريات"))))</f>
        <v/>
      </c>
    </row>
    <row r="73">
      <c r="A73" s="5" t="n"/>
      <c r="B73" s="5" t="n"/>
      <c r="C73" s="15" t="n"/>
      <c r="D73" s="16" t="n"/>
      <c r="E73" s="5" t="n"/>
      <c r="F73" s="17">
        <f>IF(A73&amp;""="","",COUNTIFS('أوامر الشراء'!$C$6:$C$1005,A73&amp;""))</f>
        <v/>
      </c>
      <c r="G73" s="18">
        <f>IF(A73&amp;""="","",SUMIFS('أوامر الشراء'!$D$6:$D$1005,'أوامر الشراء'!$C$6:$C$1005,A73&amp;""))</f>
        <v/>
      </c>
      <c r="H73" s="18">
        <f>IF(A73&amp;""="","",SUMIFS('الاستلامات'!$D$6:$D$1005,'الاستلامات'!$F$6:$F$1005,A73&amp;""))</f>
        <v/>
      </c>
      <c r="I73" s="18">
        <f>IF(A73&amp;""="","",SUMIFS('المدفوعات'!$C$6:$C$1005,'المدفوعات'!$F$6:$F$1005,A73&amp;""))</f>
        <v/>
      </c>
      <c r="J73" s="18">
        <f>IF(A73&amp;""="","",ROUND(H73-I73,2))</f>
        <v/>
      </c>
      <c r="K73" s="17">
        <f>IF(A73&amp;""="","",COUNTIFS('أوامر الشراء'!$C$6:$C$1005,A73&amp;"",'أوامر الشراء'!$I$6:$I$1005,"&gt;0"))</f>
        <v/>
      </c>
      <c r="L73" s="6">
        <f>IF(A73&amp;""="","",IF(J73&gt;0,"مستحق للمورد",IF(J73&lt;0,"مدفوع زيادة",IF(H73&gt;0,"مسدد","لا مشتريات"))))</f>
        <v/>
      </c>
    </row>
    <row r="74">
      <c r="A74" s="5" t="n"/>
      <c r="B74" s="5" t="n"/>
      <c r="C74" s="15" t="n"/>
      <c r="D74" s="16" t="n"/>
      <c r="E74" s="5" t="n"/>
      <c r="F74" s="17">
        <f>IF(A74&amp;""="","",COUNTIFS('أوامر الشراء'!$C$6:$C$1005,A74&amp;""))</f>
        <v/>
      </c>
      <c r="G74" s="18">
        <f>IF(A74&amp;""="","",SUMIFS('أوامر الشراء'!$D$6:$D$1005,'أوامر الشراء'!$C$6:$C$1005,A74&amp;""))</f>
        <v/>
      </c>
      <c r="H74" s="18">
        <f>IF(A74&amp;""="","",SUMIFS('الاستلامات'!$D$6:$D$1005,'الاستلامات'!$F$6:$F$1005,A74&amp;""))</f>
        <v/>
      </c>
      <c r="I74" s="18">
        <f>IF(A74&amp;""="","",SUMIFS('المدفوعات'!$C$6:$C$1005,'المدفوعات'!$F$6:$F$1005,A74&amp;""))</f>
        <v/>
      </c>
      <c r="J74" s="18">
        <f>IF(A74&amp;""="","",ROUND(H74-I74,2))</f>
        <v/>
      </c>
      <c r="K74" s="17">
        <f>IF(A74&amp;""="","",COUNTIFS('أوامر الشراء'!$C$6:$C$1005,A74&amp;"",'أوامر الشراء'!$I$6:$I$1005,"&gt;0"))</f>
        <v/>
      </c>
      <c r="L74" s="6">
        <f>IF(A74&amp;""="","",IF(J74&gt;0,"مستحق للمورد",IF(J74&lt;0,"مدفوع زيادة",IF(H74&gt;0,"مسدد","لا مشتريات"))))</f>
        <v/>
      </c>
    </row>
    <row r="75">
      <c r="A75" s="5" t="n"/>
      <c r="B75" s="5" t="n"/>
      <c r="C75" s="15" t="n"/>
      <c r="D75" s="16" t="n"/>
      <c r="E75" s="5" t="n"/>
      <c r="F75" s="17">
        <f>IF(A75&amp;""="","",COUNTIFS('أوامر الشراء'!$C$6:$C$1005,A75&amp;""))</f>
        <v/>
      </c>
      <c r="G75" s="18">
        <f>IF(A75&amp;""="","",SUMIFS('أوامر الشراء'!$D$6:$D$1005,'أوامر الشراء'!$C$6:$C$1005,A75&amp;""))</f>
        <v/>
      </c>
      <c r="H75" s="18">
        <f>IF(A75&amp;""="","",SUMIFS('الاستلامات'!$D$6:$D$1005,'الاستلامات'!$F$6:$F$1005,A75&amp;""))</f>
        <v/>
      </c>
      <c r="I75" s="18">
        <f>IF(A75&amp;""="","",SUMIFS('المدفوعات'!$C$6:$C$1005,'المدفوعات'!$F$6:$F$1005,A75&amp;""))</f>
        <v/>
      </c>
      <c r="J75" s="18">
        <f>IF(A75&amp;""="","",ROUND(H75-I75,2))</f>
        <v/>
      </c>
      <c r="K75" s="17">
        <f>IF(A75&amp;""="","",COUNTIFS('أوامر الشراء'!$C$6:$C$1005,A75&amp;"",'أوامر الشراء'!$I$6:$I$1005,"&gt;0"))</f>
        <v/>
      </c>
      <c r="L75" s="6">
        <f>IF(A75&amp;""="","",IF(J75&gt;0,"مستحق للمورد",IF(J75&lt;0,"مدفوع زيادة",IF(H75&gt;0,"مسدد","لا مشتريات"))))</f>
        <v/>
      </c>
    </row>
    <row r="76">
      <c r="A76" s="5" t="n"/>
      <c r="B76" s="5" t="n"/>
      <c r="C76" s="15" t="n"/>
      <c r="D76" s="16" t="n"/>
      <c r="E76" s="5" t="n"/>
      <c r="F76" s="17">
        <f>IF(A76&amp;""="","",COUNTIFS('أوامر الشراء'!$C$6:$C$1005,A76&amp;""))</f>
        <v/>
      </c>
      <c r="G76" s="18">
        <f>IF(A76&amp;""="","",SUMIFS('أوامر الشراء'!$D$6:$D$1005,'أوامر الشراء'!$C$6:$C$1005,A76&amp;""))</f>
        <v/>
      </c>
      <c r="H76" s="18">
        <f>IF(A76&amp;""="","",SUMIFS('الاستلامات'!$D$6:$D$1005,'الاستلامات'!$F$6:$F$1005,A76&amp;""))</f>
        <v/>
      </c>
      <c r="I76" s="18">
        <f>IF(A76&amp;""="","",SUMIFS('المدفوعات'!$C$6:$C$1005,'المدفوعات'!$F$6:$F$1005,A76&amp;""))</f>
        <v/>
      </c>
      <c r="J76" s="18">
        <f>IF(A76&amp;""="","",ROUND(H76-I76,2))</f>
        <v/>
      </c>
      <c r="K76" s="17">
        <f>IF(A76&amp;""="","",COUNTIFS('أوامر الشراء'!$C$6:$C$1005,A76&amp;"",'أوامر الشراء'!$I$6:$I$1005,"&gt;0"))</f>
        <v/>
      </c>
      <c r="L76" s="6">
        <f>IF(A76&amp;""="","",IF(J76&gt;0,"مستحق للمورد",IF(J76&lt;0,"مدفوع زيادة",IF(H76&gt;0,"مسدد","لا مشتريات"))))</f>
        <v/>
      </c>
    </row>
    <row r="77">
      <c r="A77" s="5" t="n"/>
      <c r="B77" s="5" t="n"/>
      <c r="C77" s="15" t="n"/>
      <c r="D77" s="16" t="n"/>
      <c r="E77" s="5" t="n"/>
      <c r="F77" s="17">
        <f>IF(A77&amp;""="","",COUNTIFS('أوامر الشراء'!$C$6:$C$1005,A77&amp;""))</f>
        <v/>
      </c>
      <c r="G77" s="18">
        <f>IF(A77&amp;""="","",SUMIFS('أوامر الشراء'!$D$6:$D$1005,'أوامر الشراء'!$C$6:$C$1005,A77&amp;""))</f>
        <v/>
      </c>
      <c r="H77" s="18">
        <f>IF(A77&amp;""="","",SUMIFS('الاستلامات'!$D$6:$D$1005,'الاستلامات'!$F$6:$F$1005,A77&amp;""))</f>
        <v/>
      </c>
      <c r="I77" s="18">
        <f>IF(A77&amp;""="","",SUMIFS('المدفوعات'!$C$6:$C$1005,'المدفوعات'!$F$6:$F$1005,A77&amp;""))</f>
        <v/>
      </c>
      <c r="J77" s="18">
        <f>IF(A77&amp;""="","",ROUND(H77-I77,2))</f>
        <v/>
      </c>
      <c r="K77" s="17">
        <f>IF(A77&amp;""="","",COUNTIFS('أوامر الشراء'!$C$6:$C$1005,A77&amp;"",'أوامر الشراء'!$I$6:$I$1005,"&gt;0"))</f>
        <v/>
      </c>
      <c r="L77" s="6">
        <f>IF(A77&amp;""="","",IF(J77&gt;0,"مستحق للمورد",IF(J77&lt;0,"مدفوع زيادة",IF(H77&gt;0,"مسدد","لا مشتريات"))))</f>
        <v/>
      </c>
    </row>
    <row r="78">
      <c r="A78" s="5" t="n"/>
      <c r="B78" s="5" t="n"/>
      <c r="C78" s="15" t="n"/>
      <c r="D78" s="16" t="n"/>
      <c r="E78" s="5" t="n"/>
      <c r="F78" s="17">
        <f>IF(A78&amp;""="","",COUNTIFS('أوامر الشراء'!$C$6:$C$1005,A78&amp;""))</f>
        <v/>
      </c>
      <c r="G78" s="18">
        <f>IF(A78&amp;""="","",SUMIFS('أوامر الشراء'!$D$6:$D$1005,'أوامر الشراء'!$C$6:$C$1005,A78&amp;""))</f>
        <v/>
      </c>
      <c r="H78" s="18">
        <f>IF(A78&amp;""="","",SUMIFS('الاستلامات'!$D$6:$D$1005,'الاستلامات'!$F$6:$F$1005,A78&amp;""))</f>
        <v/>
      </c>
      <c r="I78" s="18">
        <f>IF(A78&amp;""="","",SUMIFS('المدفوعات'!$C$6:$C$1005,'المدفوعات'!$F$6:$F$1005,A78&amp;""))</f>
        <v/>
      </c>
      <c r="J78" s="18">
        <f>IF(A78&amp;""="","",ROUND(H78-I78,2))</f>
        <v/>
      </c>
      <c r="K78" s="17">
        <f>IF(A78&amp;""="","",COUNTIFS('أوامر الشراء'!$C$6:$C$1005,A78&amp;"",'أوامر الشراء'!$I$6:$I$1005,"&gt;0"))</f>
        <v/>
      </c>
      <c r="L78" s="6">
        <f>IF(A78&amp;""="","",IF(J78&gt;0,"مستحق للمورد",IF(J78&lt;0,"مدفوع زيادة",IF(H78&gt;0,"مسدد","لا مشتريات"))))</f>
        <v/>
      </c>
    </row>
    <row r="79">
      <c r="A79" s="5" t="n"/>
      <c r="B79" s="5" t="n"/>
      <c r="C79" s="15" t="n"/>
      <c r="D79" s="16" t="n"/>
      <c r="E79" s="5" t="n"/>
      <c r="F79" s="17">
        <f>IF(A79&amp;""="","",COUNTIFS('أوامر الشراء'!$C$6:$C$1005,A79&amp;""))</f>
        <v/>
      </c>
      <c r="G79" s="18">
        <f>IF(A79&amp;""="","",SUMIFS('أوامر الشراء'!$D$6:$D$1005,'أوامر الشراء'!$C$6:$C$1005,A79&amp;""))</f>
        <v/>
      </c>
      <c r="H79" s="18">
        <f>IF(A79&amp;""="","",SUMIFS('الاستلامات'!$D$6:$D$1005,'الاستلامات'!$F$6:$F$1005,A79&amp;""))</f>
        <v/>
      </c>
      <c r="I79" s="18">
        <f>IF(A79&amp;""="","",SUMIFS('المدفوعات'!$C$6:$C$1005,'المدفوعات'!$F$6:$F$1005,A79&amp;""))</f>
        <v/>
      </c>
      <c r="J79" s="18">
        <f>IF(A79&amp;""="","",ROUND(H79-I79,2))</f>
        <v/>
      </c>
      <c r="K79" s="17">
        <f>IF(A79&amp;""="","",COUNTIFS('أوامر الشراء'!$C$6:$C$1005,A79&amp;"",'أوامر الشراء'!$I$6:$I$1005,"&gt;0"))</f>
        <v/>
      </c>
      <c r="L79" s="6">
        <f>IF(A79&amp;""="","",IF(J79&gt;0,"مستحق للمورد",IF(J79&lt;0,"مدفوع زيادة",IF(H79&gt;0,"مسدد","لا مشتريات"))))</f>
        <v/>
      </c>
    </row>
    <row r="80">
      <c r="A80" s="5" t="n"/>
      <c r="B80" s="5" t="n"/>
      <c r="C80" s="15" t="n"/>
      <c r="D80" s="16" t="n"/>
      <c r="E80" s="5" t="n"/>
      <c r="F80" s="17">
        <f>IF(A80&amp;""="","",COUNTIFS('أوامر الشراء'!$C$6:$C$1005,A80&amp;""))</f>
        <v/>
      </c>
      <c r="G80" s="18">
        <f>IF(A80&amp;""="","",SUMIFS('أوامر الشراء'!$D$6:$D$1005,'أوامر الشراء'!$C$6:$C$1005,A80&amp;""))</f>
        <v/>
      </c>
      <c r="H80" s="18">
        <f>IF(A80&amp;""="","",SUMIFS('الاستلامات'!$D$6:$D$1005,'الاستلامات'!$F$6:$F$1005,A80&amp;""))</f>
        <v/>
      </c>
      <c r="I80" s="18">
        <f>IF(A80&amp;""="","",SUMIFS('المدفوعات'!$C$6:$C$1005,'المدفوعات'!$F$6:$F$1005,A80&amp;""))</f>
        <v/>
      </c>
      <c r="J80" s="18">
        <f>IF(A80&amp;""="","",ROUND(H80-I80,2))</f>
        <v/>
      </c>
      <c r="K80" s="17">
        <f>IF(A80&amp;""="","",COUNTIFS('أوامر الشراء'!$C$6:$C$1005,A80&amp;"",'أوامر الشراء'!$I$6:$I$1005,"&gt;0"))</f>
        <v/>
      </c>
      <c r="L80" s="6">
        <f>IF(A80&amp;""="","",IF(J80&gt;0,"مستحق للمورد",IF(J80&lt;0,"مدفوع زيادة",IF(H80&gt;0,"مسدد","لا مشتريات"))))</f>
        <v/>
      </c>
    </row>
    <row r="81">
      <c r="A81" s="5" t="n"/>
      <c r="B81" s="5" t="n"/>
      <c r="C81" s="15" t="n"/>
      <c r="D81" s="16" t="n"/>
      <c r="E81" s="5" t="n"/>
      <c r="F81" s="17">
        <f>IF(A81&amp;""="","",COUNTIFS('أوامر الشراء'!$C$6:$C$1005,A81&amp;""))</f>
        <v/>
      </c>
      <c r="G81" s="18">
        <f>IF(A81&amp;""="","",SUMIFS('أوامر الشراء'!$D$6:$D$1005,'أوامر الشراء'!$C$6:$C$1005,A81&amp;""))</f>
        <v/>
      </c>
      <c r="H81" s="18">
        <f>IF(A81&amp;""="","",SUMIFS('الاستلامات'!$D$6:$D$1005,'الاستلامات'!$F$6:$F$1005,A81&amp;""))</f>
        <v/>
      </c>
      <c r="I81" s="18">
        <f>IF(A81&amp;""="","",SUMIFS('المدفوعات'!$C$6:$C$1005,'المدفوعات'!$F$6:$F$1005,A81&amp;""))</f>
        <v/>
      </c>
      <c r="J81" s="18">
        <f>IF(A81&amp;""="","",ROUND(H81-I81,2))</f>
        <v/>
      </c>
      <c r="K81" s="17">
        <f>IF(A81&amp;""="","",COUNTIFS('أوامر الشراء'!$C$6:$C$1005,A81&amp;"",'أوامر الشراء'!$I$6:$I$1005,"&gt;0"))</f>
        <v/>
      </c>
      <c r="L81" s="6">
        <f>IF(A81&amp;""="","",IF(J81&gt;0,"مستحق للمورد",IF(J81&lt;0,"مدفوع زيادة",IF(H81&gt;0,"مسدد","لا مشتريات"))))</f>
        <v/>
      </c>
    </row>
    <row r="82">
      <c r="A82" s="5" t="n"/>
      <c r="B82" s="5" t="n"/>
      <c r="C82" s="15" t="n"/>
      <c r="D82" s="16" t="n"/>
      <c r="E82" s="5" t="n"/>
      <c r="F82" s="17">
        <f>IF(A82&amp;""="","",COUNTIFS('أوامر الشراء'!$C$6:$C$1005,A82&amp;""))</f>
        <v/>
      </c>
      <c r="G82" s="18">
        <f>IF(A82&amp;""="","",SUMIFS('أوامر الشراء'!$D$6:$D$1005,'أوامر الشراء'!$C$6:$C$1005,A82&amp;""))</f>
        <v/>
      </c>
      <c r="H82" s="18">
        <f>IF(A82&amp;""="","",SUMIFS('الاستلامات'!$D$6:$D$1005,'الاستلامات'!$F$6:$F$1005,A82&amp;""))</f>
        <v/>
      </c>
      <c r="I82" s="18">
        <f>IF(A82&amp;""="","",SUMIFS('المدفوعات'!$C$6:$C$1005,'المدفوعات'!$F$6:$F$1005,A82&amp;""))</f>
        <v/>
      </c>
      <c r="J82" s="18">
        <f>IF(A82&amp;""="","",ROUND(H82-I82,2))</f>
        <v/>
      </c>
      <c r="K82" s="17">
        <f>IF(A82&amp;""="","",COUNTIFS('أوامر الشراء'!$C$6:$C$1005,A82&amp;"",'أوامر الشراء'!$I$6:$I$1005,"&gt;0"))</f>
        <v/>
      </c>
      <c r="L82" s="6">
        <f>IF(A82&amp;""="","",IF(J82&gt;0,"مستحق للمورد",IF(J82&lt;0,"مدفوع زيادة",IF(H82&gt;0,"مسدد","لا مشتريات"))))</f>
        <v/>
      </c>
    </row>
    <row r="83">
      <c r="A83" s="5" t="n"/>
      <c r="B83" s="5" t="n"/>
      <c r="C83" s="15" t="n"/>
      <c r="D83" s="16" t="n"/>
      <c r="E83" s="5" t="n"/>
      <c r="F83" s="17">
        <f>IF(A83&amp;""="","",COUNTIFS('أوامر الشراء'!$C$6:$C$1005,A83&amp;""))</f>
        <v/>
      </c>
      <c r="G83" s="18">
        <f>IF(A83&amp;""="","",SUMIFS('أوامر الشراء'!$D$6:$D$1005,'أوامر الشراء'!$C$6:$C$1005,A83&amp;""))</f>
        <v/>
      </c>
      <c r="H83" s="18">
        <f>IF(A83&amp;""="","",SUMIFS('الاستلامات'!$D$6:$D$1005,'الاستلامات'!$F$6:$F$1005,A83&amp;""))</f>
        <v/>
      </c>
      <c r="I83" s="18">
        <f>IF(A83&amp;""="","",SUMIFS('المدفوعات'!$C$6:$C$1005,'المدفوعات'!$F$6:$F$1005,A83&amp;""))</f>
        <v/>
      </c>
      <c r="J83" s="18">
        <f>IF(A83&amp;""="","",ROUND(H83-I83,2))</f>
        <v/>
      </c>
      <c r="K83" s="17">
        <f>IF(A83&amp;""="","",COUNTIFS('أوامر الشراء'!$C$6:$C$1005,A83&amp;"",'أوامر الشراء'!$I$6:$I$1005,"&gt;0"))</f>
        <v/>
      </c>
      <c r="L83" s="6">
        <f>IF(A83&amp;""="","",IF(J83&gt;0,"مستحق للمورد",IF(J83&lt;0,"مدفوع زيادة",IF(H83&gt;0,"مسدد","لا مشتريات"))))</f>
        <v/>
      </c>
    </row>
    <row r="84">
      <c r="A84" s="5" t="n"/>
      <c r="B84" s="5" t="n"/>
      <c r="C84" s="15" t="n"/>
      <c r="D84" s="16" t="n"/>
      <c r="E84" s="5" t="n"/>
      <c r="F84" s="17">
        <f>IF(A84&amp;""="","",COUNTIFS('أوامر الشراء'!$C$6:$C$1005,A84&amp;""))</f>
        <v/>
      </c>
      <c r="G84" s="18">
        <f>IF(A84&amp;""="","",SUMIFS('أوامر الشراء'!$D$6:$D$1005,'أوامر الشراء'!$C$6:$C$1005,A84&amp;""))</f>
        <v/>
      </c>
      <c r="H84" s="18">
        <f>IF(A84&amp;""="","",SUMIFS('الاستلامات'!$D$6:$D$1005,'الاستلامات'!$F$6:$F$1005,A84&amp;""))</f>
        <v/>
      </c>
      <c r="I84" s="18">
        <f>IF(A84&amp;""="","",SUMIFS('المدفوعات'!$C$6:$C$1005,'المدفوعات'!$F$6:$F$1005,A84&amp;""))</f>
        <v/>
      </c>
      <c r="J84" s="18">
        <f>IF(A84&amp;""="","",ROUND(H84-I84,2))</f>
        <v/>
      </c>
      <c r="K84" s="17">
        <f>IF(A84&amp;""="","",COUNTIFS('أوامر الشراء'!$C$6:$C$1005,A84&amp;"",'أوامر الشراء'!$I$6:$I$1005,"&gt;0"))</f>
        <v/>
      </c>
      <c r="L84" s="6">
        <f>IF(A84&amp;""="","",IF(J84&gt;0,"مستحق للمورد",IF(J84&lt;0,"مدفوع زيادة",IF(H84&gt;0,"مسدد","لا مشتريات"))))</f>
        <v/>
      </c>
    </row>
    <row r="85">
      <c r="A85" s="5" t="n"/>
      <c r="B85" s="5" t="n"/>
      <c r="C85" s="15" t="n"/>
      <c r="D85" s="16" t="n"/>
      <c r="E85" s="5" t="n"/>
      <c r="F85" s="17">
        <f>IF(A85&amp;""="","",COUNTIFS('أوامر الشراء'!$C$6:$C$1005,A85&amp;""))</f>
        <v/>
      </c>
      <c r="G85" s="18">
        <f>IF(A85&amp;""="","",SUMIFS('أوامر الشراء'!$D$6:$D$1005,'أوامر الشراء'!$C$6:$C$1005,A85&amp;""))</f>
        <v/>
      </c>
      <c r="H85" s="18">
        <f>IF(A85&amp;""="","",SUMIFS('الاستلامات'!$D$6:$D$1005,'الاستلامات'!$F$6:$F$1005,A85&amp;""))</f>
        <v/>
      </c>
      <c r="I85" s="18">
        <f>IF(A85&amp;""="","",SUMIFS('المدفوعات'!$C$6:$C$1005,'المدفوعات'!$F$6:$F$1005,A85&amp;""))</f>
        <v/>
      </c>
      <c r="J85" s="18">
        <f>IF(A85&amp;""="","",ROUND(H85-I85,2))</f>
        <v/>
      </c>
      <c r="K85" s="17">
        <f>IF(A85&amp;""="","",COUNTIFS('أوامر الشراء'!$C$6:$C$1005,A85&amp;"",'أوامر الشراء'!$I$6:$I$1005,"&gt;0"))</f>
        <v/>
      </c>
      <c r="L85" s="6">
        <f>IF(A85&amp;""="","",IF(J85&gt;0,"مستحق للمورد",IF(J85&lt;0,"مدفوع زيادة",IF(H85&gt;0,"مسدد","لا مشتريات"))))</f>
        <v/>
      </c>
    </row>
    <row r="86">
      <c r="A86" s="5" t="n"/>
      <c r="B86" s="5" t="n"/>
      <c r="C86" s="15" t="n"/>
      <c r="D86" s="16" t="n"/>
      <c r="E86" s="5" t="n"/>
      <c r="F86" s="17">
        <f>IF(A86&amp;""="","",COUNTIFS('أوامر الشراء'!$C$6:$C$1005,A86&amp;""))</f>
        <v/>
      </c>
      <c r="G86" s="18">
        <f>IF(A86&amp;""="","",SUMIFS('أوامر الشراء'!$D$6:$D$1005,'أوامر الشراء'!$C$6:$C$1005,A86&amp;""))</f>
        <v/>
      </c>
      <c r="H86" s="18">
        <f>IF(A86&amp;""="","",SUMIFS('الاستلامات'!$D$6:$D$1005,'الاستلامات'!$F$6:$F$1005,A86&amp;""))</f>
        <v/>
      </c>
      <c r="I86" s="18">
        <f>IF(A86&amp;""="","",SUMIFS('المدفوعات'!$C$6:$C$1005,'المدفوعات'!$F$6:$F$1005,A86&amp;""))</f>
        <v/>
      </c>
      <c r="J86" s="18">
        <f>IF(A86&amp;""="","",ROUND(H86-I86,2))</f>
        <v/>
      </c>
      <c r="K86" s="17">
        <f>IF(A86&amp;""="","",COUNTIFS('أوامر الشراء'!$C$6:$C$1005,A86&amp;"",'أوامر الشراء'!$I$6:$I$1005,"&gt;0"))</f>
        <v/>
      </c>
      <c r="L86" s="6">
        <f>IF(A86&amp;""="","",IF(J86&gt;0,"مستحق للمورد",IF(J86&lt;0,"مدفوع زيادة",IF(H86&gt;0,"مسدد","لا مشتريات"))))</f>
        <v/>
      </c>
    </row>
    <row r="87">
      <c r="A87" s="5" t="n"/>
      <c r="B87" s="5" t="n"/>
      <c r="C87" s="15" t="n"/>
      <c r="D87" s="16" t="n"/>
      <c r="E87" s="5" t="n"/>
      <c r="F87" s="17">
        <f>IF(A87&amp;""="","",COUNTIFS('أوامر الشراء'!$C$6:$C$1005,A87&amp;""))</f>
        <v/>
      </c>
      <c r="G87" s="18">
        <f>IF(A87&amp;""="","",SUMIFS('أوامر الشراء'!$D$6:$D$1005,'أوامر الشراء'!$C$6:$C$1005,A87&amp;""))</f>
        <v/>
      </c>
      <c r="H87" s="18">
        <f>IF(A87&amp;""="","",SUMIFS('الاستلامات'!$D$6:$D$1005,'الاستلامات'!$F$6:$F$1005,A87&amp;""))</f>
        <v/>
      </c>
      <c r="I87" s="18">
        <f>IF(A87&amp;""="","",SUMIFS('المدفوعات'!$C$6:$C$1005,'المدفوعات'!$F$6:$F$1005,A87&amp;""))</f>
        <v/>
      </c>
      <c r="J87" s="18">
        <f>IF(A87&amp;""="","",ROUND(H87-I87,2))</f>
        <v/>
      </c>
      <c r="K87" s="17">
        <f>IF(A87&amp;""="","",COUNTIFS('أوامر الشراء'!$C$6:$C$1005,A87&amp;"",'أوامر الشراء'!$I$6:$I$1005,"&gt;0"))</f>
        <v/>
      </c>
      <c r="L87" s="6">
        <f>IF(A87&amp;""="","",IF(J87&gt;0,"مستحق للمورد",IF(J87&lt;0,"مدفوع زيادة",IF(H87&gt;0,"مسدد","لا مشتريات"))))</f>
        <v/>
      </c>
    </row>
    <row r="88">
      <c r="A88" s="5" t="n"/>
      <c r="B88" s="5" t="n"/>
      <c r="C88" s="15" t="n"/>
      <c r="D88" s="16" t="n"/>
      <c r="E88" s="5" t="n"/>
      <c r="F88" s="17">
        <f>IF(A88&amp;""="","",COUNTIFS('أوامر الشراء'!$C$6:$C$1005,A88&amp;""))</f>
        <v/>
      </c>
      <c r="G88" s="18">
        <f>IF(A88&amp;""="","",SUMIFS('أوامر الشراء'!$D$6:$D$1005,'أوامر الشراء'!$C$6:$C$1005,A88&amp;""))</f>
        <v/>
      </c>
      <c r="H88" s="18">
        <f>IF(A88&amp;""="","",SUMIFS('الاستلامات'!$D$6:$D$1005,'الاستلامات'!$F$6:$F$1005,A88&amp;""))</f>
        <v/>
      </c>
      <c r="I88" s="18">
        <f>IF(A88&amp;""="","",SUMIFS('المدفوعات'!$C$6:$C$1005,'المدفوعات'!$F$6:$F$1005,A88&amp;""))</f>
        <v/>
      </c>
      <c r="J88" s="18">
        <f>IF(A88&amp;""="","",ROUND(H88-I88,2))</f>
        <v/>
      </c>
      <c r="K88" s="17">
        <f>IF(A88&amp;""="","",COUNTIFS('أوامر الشراء'!$C$6:$C$1005,A88&amp;"",'أوامر الشراء'!$I$6:$I$1005,"&gt;0"))</f>
        <v/>
      </c>
      <c r="L88" s="6">
        <f>IF(A88&amp;""="","",IF(J88&gt;0,"مستحق للمورد",IF(J88&lt;0,"مدفوع زيادة",IF(H88&gt;0,"مسدد","لا مشتريات"))))</f>
        <v/>
      </c>
    </row>
    <row r="89">
      <c r="A89" s="5" t="n"/>
      <c r="B89" s="5" t="n"/>
      <c r="C89" s="15" t="n"/>
      <c r="D89" s="16" t="n"/>
      <c r="E89" s="5" t="n"/>
      <c r="F89" s="17">
        <f>IF(A89&amp;""="","",COUNTIFS('أوامر الشراء'!$C$6:$C$1005,A89&amp;""))</f>
        <v/>
      </c>
      <c r="G89" s="18">
        <f>IF(A89&amp;""="","",SUMIFS('أوامر الشراء'!$D$6:$D$1005,'أوامر الشراء'!$C$6:$C$1005,A89&amp;""))</f>
        <v/>
      </c>
      <c r="H89" s="18">
        <f>IF(A89&amp;""="","",SUMIFS('الاستلامات'!$D$6:$D$1005,'الاستلامات'!$F$6:$F$1005,A89&amp;""))</f>
        <v/>
      </c>
      <c r="I89" s="18">
        <f>IF(A89&amp;""="","",SUMIFS('المدفوعات'!$C$6:$C$1005,'المدفوعات'!$F$6:$F$1005,A89&amp;""))</f>
        <v/>
      </c>
      <c r="J89" s="18">
        <f>IF(A89&amp;""="","",ROUND(H89-I89,2))</f>
        <v/>
      </c>
      <c r="K89" s="17">
        <f>IF(A89&amp;""="","",COUNTIFS('أوامر الشراء'!$C$6:$C$1005,A89&amp;"",'أوامر الشراء'!$I$6:$I$1005,"&gt;0"))</f>
        <v/>
      </c>
      <c r="L89" s="6">
        <f>IF(A89&amp;""="","",IF(J89&gt;0,"مستحق للمورد",IF(J89&lt;0,"مدفوع زيادة",IF(H89&gt;0,"مسدد","لا مشتريات"))))</f>
        <v/>
      </c>
    </row>
    <row r="90">
      <c r="A90" s="5" t="n"/>
      <c r="B90" s="5" t="n"/>
      <c r="C90" s="15" t="n"/>
      <c r="D90" s="16" t="n"/>
      <c r="E90" s="5" t="n"/>
      <c r="F90" s="17">
        <f>IF(A90&amp;""="","",COUNTIFS('أوامر الشراء'!$C$6:$C$1005,A90&amp;""))</f>
        <v/>
      </c>
      <c r="G90" s="18">
        <f>IF(A90&amp;""="","",SUMIFS('أوامر الشراء'!$D$6:$D$1005,'أوامر الشراء'!$C$6:$C$1005,A90&amp;""))</f>
        <v/>
      </c>
      <c r="H90" s="18">
        <f>IF(A90&amp;""="","",SUMIFS('الاستلامات'!$D$6:$D$1005,'الاستلامات'!$F$6:$F$1005,A90&amp;""))</f>
        <v/>
      </c>
      <c r="I90" s="18">
        <f>IF(A90&amp;""="","",SUMIFS('المدفوعات'!$C$6:$C$1005,'المدفوعات'!$F$6:$F$1005,A90&amp;""))</f>
        <v/>
      </c>
      <c r="J90" s="18">
        <f>IF(A90&amp;""="","",ROUND(H90-I90,2))</f>
        <v/>
      </c>
      <c r="K90" s="17">
        <f>IF(A90&amp;""="","",COUNTIFS('أوامر الشراء'!$C$6:$C$1005,A90&amp;"",'أوامر الشراء'!$I$6:$I$1005,"&gt;0"))</f>
        <v/>
      </c>
      <c r="L90" s="6">
        <f>IF(A90&amp;""="","",IF(J90&gt;0,"مستحق للمورد",IF(J90&lt;0,"مدفوع زيادة",IF(H90&gt;0,"مسدد","لا مشتريات"))))</f>
        <v/>
      </c>
    </row>
    <row r="91">
      <c r="A91" s="5" t="n"/>
      <c r="B91" s="5" t="n"/>
      <c r="C91" s="15" t="n"/>
      <c r="D91" s="16" t="n"/>
      <c r="E91" s="5" t="n"/>
      <c r="F91" s="17">
        <f>IF(A91&amp;""="","",COUNTIFS('أوامر الشراء'!$C$6:$C$1005,A91&amp;""))</f>
        <v/>
      </c>
      <c r="G91" s="18">
        <f>IF(A91&amp;""="","",SUMIFS('أوامر الشراء'!$D$6:$D$1005,'أوامر الشراء'!$C$6:$C$1005,A91&amp;""))</f>
        <v/>
      </c>
      <c r="H91" s="18">
        <f>IF(A91&amp;""="","",SUMIFS('الاستلامات'!$D$6:$D$1005,'الاستلامات'!$F$6:$F$1005,A91&amp;""))</f>
        <v/>
      </c>
      <c r="I91" s="18">
        <f>IF(A91&amp;""="","",SUMIFS('المدفوعات'!$C$6:$C$1005,'المدفوعات'!$F$6:$F$1005,A91&amp;""))</f>
        <v/>
      </c>
      <c r="J91" s="18">
        <f>IF(A91&amp;""="","",ROUND(H91-I91,2))</f>
        <v/>
      </c>
      <c r="K91" s="17">
        <f>IF(A91&amp;""="","",COUNTIFS('أوامر الشراء'!$C$6:$C$1005,A91&amp;"",'أوامر الشراء'!$I$6:$I$1005,"&gt;0"))</f>
        <v/>
      </c>
      <c r="L91" s="6">
        <f>IF(A91&amp;""="","",IF(J91&gt;0,"مستحق للمورد",IF(J91&lt;0,"مدفوع زيادة",IF(H91&gt;0,"مسدد","لا مشتريات"))))</f>
        <v/>
      </c>
    </row>
    <row r="92">
      <c r="A92" s="5" t="n"/>
      <c r="B92" s="5" t="n"/>
      <c r="C92" s="15" t="n"/>
      <c r="D92" s="16" t="n"/>
      <c r="E92" s="5" t="n"/>
      <c r="F92" s="17">
        <f>IF(A92&amp;""="","",COUNTIFS('أوامر الشراء'!$C$6:$C$1005,A92&amp;""))</f>
        <v/>
      </c>
      <c r="G92" s="18">
        <f>IF(A92&amp;""="","",SUMIFS('أوامر الشراء'!$D$6:$D$1005,'أوامر الشراء'!$C$6:$C$1005,A92&amp;""))</f>
        <v/>
      </c>
      <c r="H92" s="18">
        <f>IF(A92&amp;""="","",SUMIFS('الاستلامات'!$D$6:$D$1005,'الاستلامات'!$F$6:$F$1005,A92&amp;""))</f>
        <v/>
      </c>
      <c r="I92" s="18">
        <f>IF(A92&amp;""="","",SUMIFS('المدفوعات'!$C$6:$C$1005,'المدفوعات'!$F$6:$F$1005,A92&amp;""))</f>
        <v/>
      </c>
      <c r="J92" s="18">
        <f>IF(A92&amp;""="","",ROUND(H92-I92,2))</f>
        <v/>
      </c>
      <c r="K92" s="17">
        <f>IF(A92&amp;""="","",COUNTIFS('أوامر الشراء'!$C$6:$C$1005,A92&amp;"",'أوامر الشراء'!$I$6:$I$1005,"&gt;0"))</f>
        <v/>
      </c>
      <c r="L92" s="6">
        <f>IF(A92&amp;""="","",IF(J92&gt;0,"مستحق للمورد",IF(J92&lt;0,"مدفوع زيادة",IF(H92&gt;0,"مسدد","لا مشتريات"))))</f>
        <v/>
      </c>
    </row>
    <row r="93">
      <c r="A93" s="5" t="n"/>
      <c r="B93" s="5" t="n"/>
      <c r="C93" s="15" t="n"/>
      <c r="D93" s="16" t="n"/>
      <c r="E93" s="5" t="n"/>
      <c r="F93" s="17">
        <f>IF(A93&amp;""="","",COUNTIFS('أوامر الشراء'!$C$6:$C$1005,A93&amp;""))</f>
        <v/>
      </c>
      <c r="G93" s="18">
        <f>IF(A93&amp;""="","",SUMIFS('أوامر الشراء'!$D$6:$D$1005,'أوامر الشراء'!$C$6:$C$1005,A93&amp;""))</f>
        <v/>
      </c>
      <c r="H93" s="18">
        <f>IF(A93&amp;""="","",SUMIFS('الاستلامات'!$D$6:$D$1005,'الاستلامات'!$F$6:$F$1005,A93&amp;""))</f>
        <v/>
      </c>
      <c r="I93" s="18">
        <f>IF(A93&amp;""="","",SUMIFS('المدفوعات'!$C$6:$C$1005,'المدفوعات'!$F$6:$F$1005,A93&amp;""))</f>
        <v/>
      </c>
      <c r="J93" s="18">
        <f>IF(A93&amp;""="","",ROUND(H93-I93,2))</f>
        <v/>
      </c>
      <c r="K93" s="17">
        <f>IF(A93&amp;""="","",COUNTIFS('أوامر الشراء'!$C$6:$C$1005,A93&amp;"",'أوامر الشراء'!$I$6:$I$1005,"&gt;0"))</f>
        <v/>
      </c>
      <c r="L93" s="6">
        <f>IF(A93&amp;""="","",IF(J93&gt;0,"مستحق للمورد",IF(J93&lt;0,"مدفوع زيادة",IF(H93&gt;0,"مسدد","لا مشتريات"))))</f>
        <v/>
      </c>
    </row>
    <row r="94">
      <c r="A94" s="5" t="n"/>
      <c r="B94" s="5" t="n"/>
      <c r="C94" s="15" t="n"/>
      <c r="D94" s="16" t="n"/>
      <c r="E94" s="5" t="n"/>
      <c r="F94" s="17">
        <f>IF(A94&amp;""="","",COUNTIFS('أوامر الشراء'!$C$6:$C$1005,A94&amp;""))</f>
        <v/>
      </c>
      <c r="G94" s="18">
        <f>IF(A94&amp;""="","",SUMIFS('أوامر الشراء'!$D$6:$D$1005,'أوامر الشراء'!$C$6:$C$1005,A94&amp;""))</f>
        <v/>
      </c>
      <c r="H94" s="18">
        <f>IF(A94&amp;""="","",SUMIFS('الاستلامات'!$D$6:$D$1005,'الاستلامات'!$F$6:$F$1005,A94&amp;""))</f>
        <v/>
      </c>
      <c r="I94" s="18">
        <f>IF(A94&amp;""="","",SUMIFS('المدفوعات'!$C$6:$C$1005,'المدفوعات'!$F$6:$F$1005,A94&amp;""))</f>
        <v/>
      </c>
      <c r="J94" s="18">
        <f>IF(A94&amp;""="","",ROUND(H94-I94,2))</f>
        <v/>
      </c>
      <c r="K94" s="17">
        <f>IF(A94&amp;""="","",COUNTIFS('أوامر الشراء'!$C$6:$C$1005,A94&amp;"",'أوامر الشراء'!$I$6:$I$1005,"&gt;0"))</f>
        <v/>
      </c>
      <c r="L94" s="6">
        <f>IF(A94&amp;""="","",IF(J94&gt;0,"مستحق للمورد",IF(J94&lt;0,"مدفوع زيادة",IF(H94&gt;0,"مسدد","لا مشتريات"))))</f>
        <v/>
      </c>
    </row>
    <row r="95">
      <c r="A95" s="5" t="n"/>
      <c r="B95" s="5" t="n"/>
      <c r="C95" s="15" t="n"/>
      <c r="D95" s="16" t="n"/>
      <c r="E95" s="5" t="n"/>
      <c r="F95" s="17">
        <f>IF(A95&amp;""="","",COUNTIFS('أوامر الشراء'!$C$6:$C$1005,A95&amp;""))</f>
        <v/>
      </c>
      <c r="G95" s="18">
        <f>IF(A95&amp;""="","",SUMIFS('أوامر الشراء'!$D$6:$D$1005,'أوامر الشراء'!$C$6:$C$1005,A95&amp;""))</f>
        <v/>
      </c>
      <c r="H95" s="18">
        <f>IF(A95&amp;""="","",SUMIFS('الاستلامات'!$D$6:$D$1005,'الاستلامات'!$F$6:$F$1005,A95&amp;""))</f>
        <v/>
      </c>
      <c r="I95" s="18">
        <f>IF(A95&amp;""="","",SUMIFS('المدفوعات'!$C$6:$C$1005,'المدفوعات'!$F$6:$F$1005,A95&amp;""))</f>
        <v/>
      </c>
      <c r="J95" s="18">
        <f>IF(A95&amp;""="","",ROUND(H95-I95,2))</f>
        <v/>
      </c>
      <c r="K95" s="17">
        <f>IF(A95&amp;""="","",COUNTIFS('أوامر الشراء'!$C$6:$C$1005,A95&amp;"",'أوامر الشراء'!$I$6:$I$1005,"&gt;0"))</f>
        <v/>
      </c>
      <c r="L95" s="6">
        <f>IF(A95&amp;""="","",IF(J95&gt;0,"مستحق للمورد",IF(J95&lt;0,"مدفوع زيادة",IF(H95&gt;0,"مسدد","لا مشتريات"))))</f>
        <v/>
      </c>
    </row>
    <row r="96">
      <c r="A96" s="5" t="n"/>
      <c r="B96" s="5" t="n"/>
      <c r="C96" s="15" t="n"/>
      <c r="D96" s="16" t="n"/>
      <c r="E96" s="5" t="n"/>
      <c r="F96" s="17">
        <f>IF(A96&amp;""="","",COUNTIFS('أوامر الشراء'!$C$6:$C$1005,A96&amp;""))</f>
        <v/>
      </c>
      <c r="G96" s="18">
        <f>IF(A96&amp;""="","",SUMIFS('أوامر الشراء'!$D$6:$D$1005,'أوامر الشراء'!$C$6:$C$1005,A96&amp;""))</f>
        <v/>
      </c>
      <c r="H96" s="18">
        <f>IF(A96&amp;""="","",SUMIFS('الاستلامات'!$D$6:$D$1005,'الاستلامات'!$F$6:$F$1005,A96&amp;""))</f>
        <v/>
      </c>
      <c r="I96" s="18">
        <f>IF(A96&amp;""="","",SUMIFS('المدفوعات'!$C$6:$C$1005,'المدفوعات'!$F$6:$F$1005,A96&amp;""))</f>
        <v/>
      </c>
      <c r="J96" s="18">
        <f>IF(A96&amp;""="","",ROUND(H96-I96,2))</f>
        <v/>
      </c>
      <c r="K96" s="17">
        <f>IF(A96&amp;""="","",COUNTIFS('أوامر الشراء'!$C$6:$C$1005,A96&amp;"",'أوامر الشراء'!$I$6:$I$1005,"&gt;0"))</f>
        <v/>
      </c>
      <c r="L96" s="6">
        <f>IF(A96&amp;""="","",IF(J96&gt;0,"مستحق للمورد",IF(J96&lt;0,"مدفوع زيادة",IF(H96&gt;0,"مسدد","لا مشتريات"))))</f>
        <v/>
      </c>
    </row>
    <row r="97">
      <c r="A97" s="5" t="n"/>
      <c r="B97" s="5" t="n"/>
      <c r="C97" s="15" t="n"/>
      <c r="D97" s="16" t="n"/>
      <c r="E97" s="5" t="n"/>
      <c r="F97" s="17">
        <f>IF(A97&amp;""="","",COUNTIFS('أوامر الشراء'!$C$6:$C$1005,A97&amp;""))</f>
        <v/>
      </c>
      <c r="G97" s="18">
        <f>IF(A97&amp;""="","",SUMIFS('أوامر الشراء'!$D$6:$D$1005,'أوامر الشراء'!$C$6:$C$1005,A97&amp;""))</f>
        <v/>
      </c>
      <c r="H97" s="18">
        <f>IF(A97&amp;""="","",SUMIFS('الاستلامات'!$D$6:$D$1005,'الاستلامات'!$F$6:$F$1005,A97&amp;""))</f>
        <v/>
      </c>
      <c r="I97" s="18">
        <f>IF(A97&amp;""="","",SUMIFS('المدفوعات'!$C$6:$C$1005,'المدفوعات'!$F$6:$F$1005,A97&amp;""))</f>
        <v/>
      </c>
      <c r="J97" s="18">
        <f>IF(A97&amp;""="","",ROUND(H97-I97,2))</f>
        <v/>
      </c>
      <c r="K97" s="17">
        <f>IF(A97&amp;""="","",COUNTIFS('أوامر الشراء'!$C$6:$C$1005,A97&amp;"",'أوامر الشراء'!$I$6:$I$1005,"&gt;0"))</f>
        <v/>
      </c>
      <c r="L97" s="6">
        <f>IF(A97&amp;""="","",IF(J97&gt;0,"مستحق للمورد",IF(J97&lt;0,"مدفوع زيادة",IF(H97&gt;0,"مسدد","لا مشتريات"))))</f>
        <v/>
      </c>
    </row>
    <row r="98">
      <c r="A98" s="5" t="n"/>
      <c r="B98" s="5" t="n"/>
      <c r="C98" s="15" t="n"/>
      <c r="D98" s="16" t="n"/>
      <c r="E98" s="5" t="n"/>
      <c r="F98" s="17">
        <f>IF(A98&amp;""="","",COUNTIFS('أوامر الشراء'!$C$6:$C$1005,A98&amp;""))</f>
        <v/>
      </c>
      <c r="G98" s="18">
        <f>IF(A98&amp;""="","",SUMIFS('أوامر الشراء'!$D$6:$D$1005,'أوامر الشراء'!$C$6:$C$1005,A98&amp;""))</f>
        <v/>
      </c>
      <c r="H98" s="18">
        <f>IF(A98&amp;""="","",SUMIFS('الاستلامات'!$D$6:$D$1005,'الاستلامات'!$F$6:$F$1005,A98&amp;""))</f>
        <v/>
      </c>
      <c r="I98" s="18">
        <f>IF(A98&amp;""="","",SUMIFS('المدفوعات'!$C$6:$C$1005,'المدفوعات'!$F$6:$F$1005,A98&amp;""))</f>
        <v/>
      </c>
      <c r="J98" s="18">
        <f>IF(A98&amp;""="","",ROUND(H98-I98,2))</f>
        <v/>
      </c>
      <c r="K98" s="17">
        <f>IF(A98&amp;""="","",COUNTIFS('أوامر الشراء'!$C$6:$C$1005,A98&amp;"",'أوامر الشراء'!$I$6:$I$1005,"&gt;0"))</f>
        <v/>
      </c>
      <c r="L98" s="6">
        <f>IF(A98&amp;""="","",IF(J98&gt;0,"مستحق للمورد",IF(J98&lt;0,"مدفوع زيادة",IF(H98&gt;0,"مسدد","لا مشتريات"))))</f>
        <v/>
      </c>
    </row>
    <row r="99">
      <c r="A99" s="5" t="n"/>
      <c r="B99" s="5" t="n"/>
      <c r="C99" s="15" t="n"/>
      <c r="D99" s="16" t="n"/>
      <c r="E99" s="5" t="n"/>
      <c r="F99" s="17">
        <f>IF(A99&amp;""="","",COUNTIFS('أوامر الشراء'!$C$6:$C$1005,A99&amp;""))</f>
        <v/>
      </c>
      <c r="G99" s="18">
        <f>IF(A99&amp;""="","",SUMIFS('أوامر الشراء'!$D$6:$D$1005,'أوامر الشراء'!$C$6:$C$1005,A99&amp;""))</f>
        <v/>
      </c>
      <c r="H99" s="18">
        <f>IF(A99&amp;""="","",SUMIFS('الاستلامات'!$D$6:$D$1005,'الاستلامات'!$F$6:$F$1005,A99&amp;""))</f>
        <v/>
      </c>
      <c r="I99" s="18">
        <f>IF(A99&amp;""="","",SUMIFS('المدفوعات'!$C$6:$C$1005,'المدفوعات'!$F$6:$F$1005,A99&amp;""))</f>
        <v/>
      </c>
      <c r="J99" s="18">
        <f>IF(A99&amp;""="","",ROUND(H99-I99,2))</f>
        <v/>
      </c>
      <c r="K99" s="17">
        <f>IF(A99&amp;""="","",COUNTIFS('أوامر الشراء'!$C$6:$C$1005,A99&amp;"",'أوامر الشراء'!$I$6:$I$1005,"&gt;0"))</f>
        <v/>
      </c>
      <c r="L99" s="6">
        <f>IF(A99&amp;""="","",IF(J99&gt;0,"مستحق للمورد",IF(J99&lt;0,"مدفوع زيادة",IF(H99&gt;0,"مسدد","لا مشتريات"))))</f>
        <v/>
      </c>
    </row>
    <row r="100">
      <c r="A100" s="5" t="n"/>
      <c r="B100" s="5" t="n"/>
      <c r="C100" s="15" t="n"/>
      <c r="D100" s="16" t="n"/>
      <c r="E100" s="5" t="n"/>
      <c r="F100" s="17">
        <f>IF(A100&amp;""="","",COUNTIFS('أوامر الشراء'!$C$6:$C$1005,A100&amp;""))</f>
        <v/>
      </c>
      <c r="G100" s="18">
        <f>IF(A100&amp;""="","",SUMIFS('أوامر الشراء'!$D$6:$D$1005,'أوامر الشراء'!$C$6:$C$1005,A100&amp;""))</f>
        <v/>
      </c>
      <c r="H100" s="18">
        <f>IF(A100&amp;""="","",SUMIFS('الاستلامات'!$D$6:$D$1005,'الاستلامات'!$F$6:$F$1005,A100&amp;""))</f>
        <v/>
      </c>
      <c r="I100" s="18">
        <f>IF(A100&amp;""="","",SUMIFS('المدفوعات'!$C$6:$C$1005,'المدفوعات'!$F$6:$F$1005,A100&amp;""))</f>
        <v/>
      </c>
      <c r="J100" s="18">
        <f>IF(A100&amp;""="","",ROUND(H100-I100,2))</f>
        <v/>
      </c>
      <c r="K100" s="17">
        <f>IF(A100&amp;""="","",COUNTIFS('أوامر الشراء'!$C$6:$C$1005,A100&amp;"",'أوامر الشراء'!$I$6:$I$1005,"&gt;0"))</f>
        <v/>
      </c>
      <c r="L100" s="6">
        <f>IF(A100&amp;""="","",IF(J100&gt;0,"مستحق للمورد",IF(J100&lt;0,"مدفوع زيادة",IF(H100&gt;0,"مسدد","لا مشتريات"))))</f>
        <v/>
      </c>
    </row>
    <row r="101">
      <c r="A101" s="5" t="n"/>
      <c r="B101" s="5" t="n"/>
      <c r="C101" s="15" t="n"/>
      <c r="D101" s="16" t="n"/>
      <c r="E101" s="5" t="n"/>
      <c r="F101" s="17">
        <f>IF(A101&amp;""="","",COUNTIFS('أوامر الشراء'!$C$6:$C$1005,A101&amp;""))</f>
        <v/>
      </c>
      <c r="G101" s="18">
        <f>IF(A101&amp;""="","",SUMIFS('أوامر الشراء'!$D$6:$D$1005,'أوامر الشراء'!$C$6:$C$1005,A101&amp;""))</f>
        <v/>
      </c>
      <c r="H101" s="18">
        <f>IF(A101&amp;""="","",SUMIFS('الاستلامات'!$D$6:$D$1005,'الاستلامات'!$F$6:$F$1005,A101&amp;""))</f>
        <v/>
      </c>
      <c r="I101" s="18">
        <f>IF(A101&amp;""="","",SUMIFS('المدفوعات'!$C$6:$C$1005,'المدفوعات'!$F$6:$F$1005,A101&amp;""))</f>
        <v/>
      </c>
      <c r="J101" s="18">
        <f>IF(A101&amp;""="","",ROUND(H101-I101,2))</f>
        <v/>
      </c>
      <c r="K101" s="17">
        <f>IF(A101&amp;""="","",COUNTIFS('أوامر الشراء'!$C$6:$C$1005,A101&amp;"",'أوامر الشراء'!$I$6:$I$1005,"&gt;0"))</f>
        <v/>
      </c>
      <c r="L101" s="6">
        <f>IF(A101&amp;""="","",IF(J101&gt;0,"مستحق للمورد",IF(J101&lt;0,"مدفوع زيادة",IF(H101&gt;0,"مسدد","لا مشتريات"))))</f>
        <v/>
      </c>
    </row>
    <row r="102">
      <c r="A102" s="5" t="n"/>
      <c r="B102" s="5" t="n"/>
      <c r="C102" s="15" t="n"/>
      <c r="D102" s="16" t="n"/>
      <c r="E102" s="5" t="n"/>
      <c r="F102" s="17">
        <f>IF(A102&amp;""="","",COUNTIFS('أوامر الشراء'!$C$6:$C$1005,A102&amp;""))</f>
        <v/>
      </c>
      <c r="G102" s="18">
        <f>IF(A102&amp;""="","",SUMIFS('أوامر الشراء'!$D$6:$D$1005,'أوامر الشراء'!$C$6:$C$1005,A102&amp;""))</f>
        <v/>
      </c>
      <c r="H102" s="18">
        <f>IF(A102&amp;""="","",SUMIFS('الاستلامات'!$D$6:$D$1005,'الاستلامات'!$F$6:$F$1005,A102&amp;""))</f>
        <v/>
      </c>
      <c r="I102" s="18">
        <f>IF(A102&amp;""="","",SUMIFS('المدفوعات'!$C$6:$C$1005,'المدفوعات'!$F$6:$F$1005,A102&amp;""))</f>
        <v/>
      </c>
      <c r="J102" s="18">
        <f>IF(A102&amp;""="","",ROUND(H102-I102,2))</f>
        <v/>
      </c>
      <c r="K102" s="17">
        <f>IF(A102&amp;""="","",COUNTIFS('أوامر الشراء'!$C$6:$C$1005,A102&amp;"",'أوامر الشراء'!$I$6:$I$1005,"&gt;0"))</f>
        <v/>
      </c>
      <c r="L102" s="6">
        <f>IF(A102&amp;""="","",IF(J102&gt;0,"مستحق للمورد",IF(J102&lt;0,"مدفوع زيادة",IF(H102&gt;0,"مسدد","لا مشتريات"))))</f>
        <v/>
      </c>
    </row>
    <row r="103">
      <c r="A103" s="5" t="n"/>
      <c r="B103" s="5" t="n"/>
      <c r="C103" s="15" t="n"/>
      <c r="D103" s="16" t="n"/>
      <c r="E103" s="5" t="n"/>
      <c r="F103" s="17">
        <f>IF(A103&amp;""="","",COUNTIFS('أوامر الشراء'!$C$6:$C$1005,A103&amp;""))</f>
        <v/>
      </c>
      <c r="G103" s="18">
        <f>IF(A103&amp;""="","",SUMIFS('أوامر الشراء'!$D$6:$D$1005,'أوامر الشراء'!$C$6:$C$1005,A103&amp;""))</f>
        <v/>
      </c>
      <c r="H103" s="18">
        <f>IF(A103&amp;""="","",SUMIFS('الاستلامات'!$D$6:$D$1005,'الاستلامات'!$F$6:$F$1005,A103&amp;""))</f>
        <v/>
      </c>
      <c r="I103" s="18">
        <f>IF(A103&amp;""="","",SUMIFS('المدفوعات'!$C$6:$C$1005,'المدفوعات'!$F$6:$F$1005,A103&amp;""))</f>
        <v/>
      </c>
      <c r="J103" s="18">
        <f>IF(A103&amp;""="","",ROUND(H103-I103,2))</f>
        <v/>
      </c>
      <c r="K103" s="17">
        <f>IF(A103&amp;""="","",COUNTIFS('أوامر الشراء'!$C$6:$C$1005,A103&amp;"",'أوامر الشراء'!$I$6:$I$1005,"&gt;0"))</f>
        <v/>
      </c>
      <c r="L103" s="6">
        <f>IF(A103&amp;""="","",IF(J103&gt;0,"مستحق للمورد",IF(J103&lt;0,"مدفوع زيادة",IF(H103&gt;0,"مسدد","لا مشتريات"))))</f>
        <v/>
      </c>
    </row>
    <row r="104">
      <c r="A104" s="5" t="n"/>
      <c r="B104" s="5" t="n"/>
      <c r="C104" s="15" t="n"/>
      <c r="D104" s="16" t="n"/>
      <c r="E104" s="5" t="n"/>
      <c r="F104" s="17">
        <f>IF(A104&amp;""="","",COUNTIFS('أوامر الشراء'!$C$6:$C$1005,A104&amp;""))</f>
        <v/>
      </c>
      <c r="G104" s="18">
        <f>IF(A104&amp;""="","",SUMIFS('أوامر الشراء'!$D$6:$D$1005,'أوامر الشراء'!$C$6:$C$1005,A104&amp;""))</f>
        <v/>
      </c>
      <c r="H104" s="18">
        <f>IF(A104&amp;""="","",SUMIFS('الاستلامات'!$D$6:$D$1005,'الاستلامات'!$F$6:$F$1005,A104&amp;""))</f>
        <v/>
      </c>
      <c r="I104" s="18">
        <f>IF(A104&amp;""="","",SUMIFS('المدفوعات'!$C$6:$C$1005,'المدفوعات'!$F$6:$F$1005,A104&amp;""))</f>
        <v/>
      </c>
      <c r="J104" s="18">
        <f>IF(A104&amp;""="","",ROUND(H104-I104,2))</f>
        <v/>
      </c>
      <c r="K104" s="17">
        <f>IF(A104&amp;""="","",COUNTIFS('أوامر الشراء'!$C$6:$C$1005,A104&amp;"",'أوامر الشراء'!$I$6:$I$1005,"&gt;0"))</f>
        <v/>
      </c>
      <c r="L104" s="6">
        <f>IF(A104&amp;""="","",IF(J104&gt;0,"مستحق للمورد",IF(J104&lt;0,"مدفوع زيادة",IF(H104&gt;0,"مسدد","لا مشتريات"))))</f>
        <v/>
      </c>
    </row>
    <row r="105">
      <c r="A105" s="5" t="n"/>
      <c r="B105" s="5" t="n"/>
      <c r="C105" s="15" t="n"/>
      <c r="D105" s="16" t="n"/>
      <c r="E105" s="5" t="n"/>
      <c r="F105" s="17">
        <f>IF(A105&amp;""="","",COUNTIFS('أوامر الشراء'!$C$6:$C$1005,A105&amp;""))</f>
        <v/>
      </c>
      <c r="G105" s="18">
        <f>IF(A105&amp;""="","",SUMIFS('أوامر الشراء'!$D$6:$D$1005,'أوامر الشراء'!$C$6:$C$1005,A105&amp;""))</f>
        <v/>
      </c>
      <c r="H105" s="18">
        <f>IF(A105&amp;""="","",SUMIFS('الاستلامات'!$D$6:$D$1005,'الاستلامات'!$F$6:$F$1005,A105&amp;""))</f>
        <v/>
      </c>
      <c r="I105" s="18">
        <f>IF(A105&amp;""="","",SUMIFS('المدفوعات'!$C$6:$C$1005,'المدفوعات'!$F$6:$F$1005,A105&amp;""))</f>
        <v/>
      </c>
      <c r="J105" s="18">
        <f>IF(A105&amp;""="","",ROUND(H105-I105,2))</f>
        <v/>
      </c>
      <c r="K105" s="17">
        <f>IF(A105&amp;""="","",COUNTIFS('أوامر الشراء'!$C$6:$C$1005,A105&amp;"",'أوامر الشراء'!$I$6:$I$1005,"&gt;0"))</f>
        <v/>
      </c>
      <c r="L105" s="6">
        <f>IF(A105&amp;""="","",IF(J105&gt;0,"مستحق للمورد",IF(J105&lt;0,"مدفوع زيادة",IF(H105&gt;0,"مسدد","لا مشتريات"))))</f>
        <v/>
      </c>
    </row>
    <row r="106">
      <c r="A106" s="5" t="n"/>
      <c r="B106" s="5" t="n"/>
      <c r="C106" s="15" t="n"/>
      <c r="D106" s="16" t="n"/>
      <c r="E106" s="5" t="n"/>
      <c r="F106" s="17">
        <f>IF(A106&amp;""="","",COUNTIFS('أوامر الشراء'!$C$6:$C$1005,A106&amp;""))</f>
        <v/>
      </c>
      <c r="G106" s="18">
        <f>IF(A106&amp;""="","",SUMIFS('أوامر الشراء'!$D$6:$D$1005,'أوامر الشراء'!$C$6:$C$1005,A106&amp;""))</f>
        <v/>
      </c>
      <c r="H106" s="18">
        <f>IF(A106&amp;""="","",SUMIFS('الاستلامات'!$D$6:$D$1005,'الاستلامات'!$F$6:$F$1005,A106&amp;""))</f>
        <v/>
      </c>
      <c r="I106" s="18">
        <f>IF(A106&amp;""="","",SUMIFS('المدفوعات'!$C$6:$C$1005,'المدفوعات'!$F$6:$F$1005,A106&amp;""))</f>
        <v/>
      </c>
      <c r="J106" s="18">
        <f>IF(A106&amp;""="","",ROUND(H106-I106,2))</f>
        <v/>
      </c>
      <c r="K106" s="17">
        <f>IF(A106&amp;""="","",COUNTIFS('أوامر الشراء'!$C$6:$C$1005,A106&amp;"",'أوامر الشراء'!$I$6:$I$1005,"&gt;0"))</f>
        <v/>
      </c>
      <c r="L106" s="6">
        <f>IF(A106&amp;""="","",IF(J106&gt;0,"مستحق للمورد",IF(J106&lt;0,"مدفوع زيادة",IF(H106&gt;0,"مسدد","لا مشتريات"))))</f>
        <v/>
      </c>
    </row>
    <row r="107">
      <c r="A107" s="5" t="n"/>
      <c r="B107" s="5" t="n"/>
      <c r="C107" s="15" t="n"/>
      <c r="D107" s="16" t="n"/>
      <c r="E107" s="5" t="n"/>
      <c r="F107" s="17">
        <f>IF(A107&amp;""="","",COUNTIFS('أوامر الشراء'!$C$6:$C$1005,A107&amp;""))</f>
        <v/>
      </c>
      <c r="G107" s="18">
        <f>IF(A107&amp;""="","",SUMIFS('أوامر الشراء'!$D$6:$D$1005,'أوامر الشراء'!$C$6:$C$1005,A107&amp;""))</f>
        <v/>
      </c>
      <c r="H107" s="18">
        <f>IF(A107&amp;""="","",SUMIFS('الاستلامات'!$D$6:$D$1005,'الاستلامات'!$F$6:$F$1005,A107&amp;""))</f>
        <v/>
      </c>
      <c r="I107" s="18">
        <f>IF(A107&amp;""="","",SUMIFS('المدفوعات'!$C$6:$C$1005,'المدفوعات'!$F$6:$F$1005,A107&amp;""))</f>
        <v/>
      </c>
      <c r="J107" s="18">
        <f>IF(A107&amp;""="","",ROUND(H107-I107,2))</f>
        <v/>
      </c>
      <c r="K107" s="17">
        <f>IF(A107&amp;""="","",COUNTIFS('أوامر الشراء'!$C$6:$C$1005,A107&amp;"",'أوامر الشراء'!$I$6:$I$1005,"&gt;0"))</f>
        <v/>
      </c>
      <c r="L107" s="6">
        <f>IF(A107&amp;""="","",IF(J107&gt;0,"مستحق للمورد",IF(J107&lt;0,"مدفوع زيادة",IF(H107&gt;0,"مسدد","لا مشتريات"))))</f>
        <v/>
      </c>
    </row>
    <row r="108">
      <c r="A108" s="5" t="n"/>
      <c r="B108" s="5" t="n"/>
      <c r="C108" s="15" t="n"/>
      <c r="D108" s="16" t="n"/>
      <c r="E108" s="5" t="n"/>
      <c r="F108" s="17">
        <f>IF(A108&amp;""="","",COUNTIFS('أوامر الشراء'!$C$6:$C$1005,A108&amp;""))</f>
        <v/>
      </c>
      <c r="G108" s="18">
        <f>IF(A108&amp;""="","",SUMIFS('أوامر الشراء'!$D$6:$D$1005,'أوامر الشراء'!$C$6:$C$1005,A108&amp;""))</f>
        <v/>
      </c>
      <c r="H108" s="18">
        <f>IF(A108&amp;""="","",SUMIFS('الاستلامات'!$D$6:$D$1005,'الاستلامات'!$F$6:$F$1005,A108&amp;""))</f>
        <v/>
      </c>
      <c r="I108" s="18">
        <f>IF(A108&amp;""="","",SUMIFS('المدفوعات'!$C$6:$C$1005,'المدفوعات'!$F$6:$F$1005,A108&amp;""))</f>
        <v/>
      </c>
      <c r="J108" s="18">
        <f>IF(A108&amp;""="","",ROUND(H108-I108,2))</f>
        <v/>
      </c>
      <c r="K108" s="17">
        <f>IF(A108&amp;""="","",COUNTIFS('أوامر الشراء'!$C$6:$C$1005,A108&amp;"",'أوامر الشراء'!$I$6:$I$1005,"&gt;0"))</f>
        <v/>
      </c>
      <c r="L108" s="6">
        <f>IF(A108&amp;""="","",IF(J108&gt;0,"مستحق للمورد",IF(J108&lt;0,"مدفوع زيادة",IF(H108&gt;0,"مسدد","لا مشتريات"))))</f>
        <v/>
      </c>
    </row>
    <row r="109">
      <c r="A109" s="5" t="n"/>
      <c r="B109" s="5" t="n"/>
      <c r="C109" s="15" t="n"/>
      <c r="D109" s="16" t="n"/>
      <c r="E109" s="5" t="n"/>
      <c r="F109" s="17">
        <f>IF(A109&amp;""="","",COUNTIFS('أوامر الشراء'!$C$6:$C$1005,A109&amp;""))</f>
        <v/>
      </c>
      <c r="G109" s="18">
        <f>IF(A109&amp;""="","",SUMIFS('أوامر الشراء'!$D$6:$D$1005,'أوامر الشراء'!$C$6:$C$1005,A109&amp;""))</f>
        <v/>
      </c>
      <c r="H109" s="18">
        <f>IF(A109&amp;""="","",SUMIFS('الاستلامات'!$D$6:$D$1005,'الاستلامات'!$F$6:$F$1005,A109&amp;""))</f>
        <v/>
      </c>
      <c r="I109" s="18">
        <f>IF(A109&amp;""="","",SUMIFS('المدفوعات'!$C$6:$C$1005,'المدفوعات'!$F$6:$F$1005,A109&amp;""))</f>
        <v/>
      </c>
      <c r="J109" s="18">
        <f>IF(A109&amp;""="","",ROUND(H109-I109,2))</f>
        <v/>
      </c>
      <c r="K109" s="17">
        <f>IF(A109&amp;""="","",COUNTIFS('أوامر الشراء'!$C$6:$C$1005,A109&amp;"",'أوامر الشراء'!$I$6:$I$1005,"&gt;0"))</f>
        <v/>
      </c>
      <c r="L109" s="6">
        <f>IF(A109&amp;""="","",IF(J109&gt;0,"مستحق للمورد",IF(J109&lt;0,"مدفوع زيادة",IF(H109&gt;0,"مسدد","لا مشتريات"))))</f>
        <v/>
      </c>
    </row>
    <row r="110">
      <c r="A110" s="5" t="n"/>
      <c r="B110" s="5" t="n"/>
      <c r="C110" s="15" t="n"/>
      <c r="D110" s="16" t="n"/>
      <c r="E110" s="5" t="n"/>
      <c r="F110" s="17">
        <f>IF(A110&amp;""="","",COUNTIFS('أوامر الشراء'!$C$6:$C$1005,A110&amp;""))</f>
        <v/>
      </c>
      <c r="G110" s="18">
        <f>IF(A110&amp;""="","",SUMIFS('أوامر الشراء'!$D$6:$D$1005,'أوامر الشراء'!$C$6:$C$1005,A110&amp;""))</f>
        <v/>
      </c>
      <c r="H110" s="18">
        <f>IF(A110&amp;""="","",SUMIFS('الاستلامات'!$D$6:$D$1005,'الاستلامات'!$F$6:$F$1005,A110&amp;""))</f>
        <v/>
      </c>
      <c r="I110" s="18">
        <f>IF(A110&amp;""="","",SUMIFS('المدفوعات'!$C$6:$C$1005,'المدفوعات'!$F$6:$F$1005,A110&amp;""))</f>
        <v/>
      </c>
      <c r="J110" s="18">
        <f>IF(A110&amp;""="","",ROUND(H110-I110,2))</f>
        <v/>
      </c>
      <c r="K110" s="17">
        <f>IF(A110&amp;""="","",COUNTIFS('أوامر الشراء'!$C$6:$C$1005,A110&amp;"",'أوامر الشراء'!$I$6:$I$1005,"&gt;0"))</f>
        <v/>
      </c>
      <c r="L110" s="6">
        <f>IF(A110&amp;""="","",IF(J110&gt;0,"مستحق للمورد",IF(J110&lt;0,"مدفوع زيادة",IF(H110&gt;0,"مسدد","لا مشتريات"))))</f>
        <v/>
      </c>
    </row>
    <row r="111">
      <c r="A111" s="5" t="n"/>
      <c r="B111" s="5" t="n"/>
      <c r="C111" s="15" t="n"/>
      <c r="D111" s="16" t="n"/>
      <c r="E111" s="5" t="n"/>
      <c r="F111" s="17">
        <f>IF(A111&amp;""="","",COUNTIFS('أوامر الشراء'!$C$6:$C$1005,A111&amp;""))</f>
        <v/>
      </c>
      <c r="G111" s="18">
        <f>IF(A111&amp;""="","",SUMIFS('أوامر الشراء'!$D$6:$D$1005,'أوامر الشراء'!$C$6:$C$1005,A111&amp;""))</f>
        <v/>
      </c>
      <c r="H111" s="18">
        <f>IF(A111&amp;""="","",SUMIFS('الاستلامات'!$D$6:$D$1005,'الاستلامات'!$F$6:$F$1005,A111&amp;""))</f>
        <v/>
      </c>
      <c r="I111" s="18">
        <f>IF(A111&amp;""="","",SUMIFS('المدفوعات'!$C$6:$C$1005,'المدفوعات'!$F$6:$F$1005,A111&amp;""))</f>
        <v/>
      </c>
      <c r="J111" s="18">
        <f>IF(A111&amp;""="","",ROUND(H111-I111,2))</f>
        <v/>
      </c>
      <c r="K111" s="17">
        <f>IF(A111&amp;""="","",COUNTIFS('أوامر الشراء'!$C$6:$C$1005,A111&amp;"",'أوامر الشراء'!$I$6:$I$1005,"&gt;0"))</f>
        <v/>
      </c>
      <c r="L111" s="6">
        <f>IF(A111&amp;""="","",IF(J111&gt;0,"مستحق للمورد",IF(J111&lt;0,"مدفوع زيادة",IF(H111&gt;0,"مسدد","لا مشتريات"))))</f>
        <v/>
      </c>
    </row>
    <row r="112">
      <c r="A112" s="5" t="n"/>
      <c r="B112" s="5" t="n"/>
      <c r="C112" s="15" t="n"/>
      <c r="D112" s="16" t="n"/>
      <c r="E112" s="5" t="n"/>
      <c r="F112" s="17">
        <f>IF(A112&amp;""="","",COUNTIFS('أوامر الشراء'!$C$6:$C$1005,A112&amp;""))</f>
        <v/>
      </c>
      <c r="G112" s="18">
        <f>IF(A112&amp;""="","",SUMIFS('أوامر الشراء'!$D$6:$D$1005,'أوامر الشراء'!$C$6:$C$1005,A112&amp;""))</f>
        <v/>
      </c>
      <c r="H112" s="18">
        <f>IF(A112&amp;""="","",SUMIFS('الاستلامات'!$D$6:$D$1005,'الاستلامات'!$F$6:$F$1005,A112&amp;""))</f>
        <v/>
      </c>
      <c r="I112" s="18">
        <f>IF(A112&amp;""="","",SUMIFS('المدفوعات'!$C$6:$C$1005,'المدفوعات'!$F$6:$F$1005,A112&amp;""))</f>
        <v/>
      </c>
      <c r="J112" s="18">
        <f>IF(A112&amp;""="","",ROUND(H112-I112,2))</f>
        <v/>
      </c>
      <c r="K112" s="17">
        <f>IF(A112&amp;""="","",COUNTIFS('أوامر الشراء'!$C$6:$C$1005,A112&amp;"",'أوامر الشراء'!$I$6:$I$1005,"&gt;0"))</f>
        <v/>
      </c>
      <c r="L112" s="6">
        <f>IF(A112&amp;""="","",IF(J112&gt;0,"مستحق للمورد",IF(J112&lt;0,"مدفوع زيادة",IF(H112&gt;0,"مسدد","لا مشتريات"))))</f>
        <v/>
      </c>
    </row>
    <row r="113">
      <c r="A113" s="5" t="n"/>
      <c r="B113" s="5" t="n"/>
      <c r="C113" s="15" t="n"/>
      <c r="D113" s="16" t="n"/>
      <c r="E113" s="5" t="n"/>
      <c r="F113" s="17">
        <f>IF(A113&amp;""="","",COUNTIFS('أوامر الشراء'!$C$6:$C$1005,A113&amp;""))</f>
        <v/>
      </c>
      <c r="G113" s="18">
        <f>IF(A113&amp;""="","",SUMIFS('أوامر الشراء'!$D$6:$D$1005,'أوامر الشراء'!$C$6:$C$1005,A113&amp;""))</f>
        <v/>
      </c>
      <c r="H113" s="18">
        <f>IF(A113&amp;""="","",SUMIFS('الاستلامات'!$D$6:$D$1005,'الاستلامات'!$F$6:$F$1005,A113&amp;""))</f>
        <v/>
      </c>
      <c r="I113" s="18">
        <f>IF(A113&amp;""="","",SUMIFS('المدفوعات'!$C$6:$C$1005,'المدفوعات'!$F$6:$F$1005,A113&amp;""))</f>
        <v/>
      </c>
      <c r="J113" s="18">
        <f>IF(A113&amp;""="","",ROUND(H113-I113,2))</f>
        <v/>
      </c>
      <c r="K113" s="17">
        <f>IF(A113&amp;""="","",COUNTIFS('أوامر الشراء'!$C$6:$C$1005,A113&amp;"",'أوامر الشراء'!$I$6:$I$1005,"&gt;0"))</f>
        <v/>
      </c>
      <c r="L113" s="6">
        <f>IF(A113&amp;""="","",IF(J113&gt;0,"مستحق للمورد",IF(J113&lt;0,"مدفوع زيادة",IF(H113&gt;0,"مسدد","لا مشتريات"))))</f>
        <v/>
      </c>
    </row>
    <row r="114">
      <c r="A114" s="5" t="n"/>
      <c r="B114" s="5" t="n"/>
      <c r="C114" s="15" t="n"/>
      <c r="D114" s="16" t="n"/>
      <c r="E114" s="5" t="n"/>
      <c r="F114" s="17">
        <f>IF(A114&amp;""="","",COUNTIFS('أوامر الشراء'!$C$6:$C$1005,A114&amp;""))</f>
        <v/>
      </c>
      <c r="G114" s="18">
        <f>IF(A114&amp;""="","",SUMIFS('أوامر الشراء'!$D$6:$D$1005,'أوامر الشراء'!$C$6:$C$1005,A114&amp;""))</f>
        <v/>
      </c>
      <c r="H114" s="18">
        <f>IF(A114&amp;""="","",SUMIFS('الاستلامات'!$D$6:$D$1005,'الاستلامات'!$F$6:$F$1005,A114&amp;""))</f>
        <v/>
      </c>
      <c r="I114" s="18">
        <f>IF(A114&amp;""="","",SUMIFS('المدفوعات'!$C$6:$C$1005,'المدفوعات'!$F$6:$F$1005,A114&amp;""))</f>
        <v/>
      </c>
      <c r="J114" s="18">
        <f>IF(A114&amp;""="","",ROUND(H114-I114,2))</f>
        <v/>
      </c>
      <c r="K114" s="17">
        <f>IF(A114&amp;""="","",COUNTIFS('أوامر الشراء'!$C$6:$C$1005,A114&amp;"",'أوامر الشراء'!$I$6:$I$1005,"&gt;0"))</f>
        <v/>
      </c>
      <c r="L114" s="6">
        <f>IF(A114&amp;""="","",IF(J114&gt;0,"مستحق للمورد",IF(J114&lt;0,"مدفوع زيادة",IF(H114&gt;0,"مسدد","لا مشتريات"))))</f>
        <v/>
      </c>
    </row>
    <row r="115">
      <c r="A115" s="5" t="n"/>
      <c r="B115" s="5" t="n"/>
      <c r="C115" s="15" t="n"/>
      <c r="D115" s="16" t="n"/>
      <c r="E115" s="5" t="n"/>
      <c r="F115" s="17">
        <f>IF(A115&amp;""="","",COUNTIFS('أوامر الشراء'!$C$6:$C$1005,A115&amp;""))</f>
        <v/>
      </c>
      <c r="G115" s="18">
        <f>IF(A115&amp;""="","",SUMIFS('أوامر الشراء'!$D$6:$D$1005,'أوامر الشراء'!$C$6:$C$1005,A115&amp;""))</f>
        <v/>
      </c>
      <c r="H115" s="18">
        <f>IF(A115&amp;""="","",SUMIFS('الاستلامات'!$D$6:$D$1005,'الاستلامات'!$F$6:$F$1005,A115&amp;""))</f>
        <v/>
      </c>
      <c r="I115" s="18">
        <f>IF(A115&amp;""="","",SUMIFS('المدفوعات'!$C$6:$C$1005,'المدفوعات'!$F$6:$F$1005,A115&amp;""))</f>
        <v/>
      </c>
      <c r="J115" s="18">
        <f>IF(A115&amp;""="","",ROUND(H115-I115,2))</f>
        <v/>
      </c>
      <c r="K115" s="17">
        <f>IF(A115&amp;""="","",COUNTIFS('أوامر الشراء'!$C$6:$C$1005,A115&amp;"",'أوامر الشراء'!$I$6:$I$1005,"&gt;0"))</f>
        <v/>
      </c>
      <c r="L115" s="6">
        <f>IF(A115&amp;""="","",IF(J115&gt;0,"مستحق للمورد",IF(J115&lt;0,"مدفوع زيادة",IF(H115&gt;0,"مسدد","لا مشتريات"))))</f>
        <v/>
      </c>
    </row>
    <row r="116">
      <c r="A116" s="5" t="n"/>
      <c r="B116" s="5" t="n"/>
      <c r="C116" s="15" t="n"/>
      <c r="D116" s="16" t="n"/>
      <c r="E116" s="5" t="n"/>
      <c r="F116" s="17">
        <f>IF(A116&amp;""="","",COUNTIFS('أوامر الشراء'!$C$6:$C$1005,A116&amp;""))</f>
        <v/>
      </c>
      <c r="G116" s="18">
        <f>IF(A116&amp;""="","",SUMIFS('أوامر الشراء'!$D$6:$D$1005,'أوامر الشراء'!$C$6:$C$1005,A116&amp;""))</f>
        <v/>
      </c>
      <c r="H116" s="18">
        <f>IF(A116&amp;""="","",SUMIFS('الاستلامات'!$D$6:$D$1005,'الاستلامات'!$F$6:$F$1005,A116&amp;""))</f>
        <v/>
      </c>
      <c r="I116" s="18">
        <f>IF(A116&amp;""="","",SUMIFS('المدفوعات'!$C$6:$C$1005,'المدفوعات'!$F$6:$F$1005,A116&amp;""))</f>
        <v/>
      </c>
      <c r="J116" s="18">
        <f>IF(A116&amp;""="","",ROUND(H116-I116,2))</f>
        <v/>
      </c>
      <c r="K116" s="17">
        <f>IF(A116&amp;""="","",COUNTIFS('أوامر الشراء'!$C$6:$C$1005,A116&amp;"",'أوامر الشراء'!$I$6:$I$1005,"&gt;0"))</f>
        <v/>
      </c>
      <c r="L116" s="6">
        <f>IF(A116&amp;""="","",IF(J116&gt;0,"مستحق للمورد",IF(J116&lt;0,"مدفوع زيادة",IF(H116&gt;0,"مسدد","لا مشتريات"))))</f>
        <v/>
      </c>
    </row>
    <row r="117">
      <c r="A117" s="5" t="n"/>
      <c r="B117" s="5" t="n"/>
      <c r="C117" s="15" t="n"/>
      <c r="D117" s="16" t="n"/>
      <c r="E117" s="5" t="n"/>
      <c r="F117" s="17">
        <f>IF(A117&amp;""="","",COUNTIFS('أوامر الشراء'!$C$6:$C$1005,A117&amp;""))</f>
        <v/>
      </c>
      <c r="G117" s="18">
        <f>IF(A117&amp;""="","",SUMIFS('أوامر الشراء'!$D$6:$D$1005,'أوامر الشراء'!$C$6:$C$1005,A117&amp;""))</f>
        <v/>
      </c>
      <c r="H117" s="18">
        <f>IF(A117&amp;""="","",SUMIFS('الاستلامات'!$D$6:$D$1005,'الاستلامات'!$F$6:$F$1005,A117&amp;""))</f>
        <v/>
      </c>
      <c r="I117" s="18">
        <f>IF(A117&amp;""="","",SUMIFS('المدفوعات'!$C$6:$C$1005,'المدفوعات'!$F$6:$F$1005,A117&amp;""))</f>
        <v/>
      </c>
      <c r="J117" s="18">
        <f>IF(A117&amp;""="","",ROUND(H117-I117,2))</f>
        <v/>
      </c>
      <c r="K117" s="17">
        <f>IF(A117&amp;""="","",COUNTIFS('أوامر الشراء'!$C$6:$C$1005,A117&amp;"",'أوامر الشراء'!$I$6:$I$1005,"&gt;0"))</f>
        <v/>
      </c>
      <c r="L117" s="6">
        <f>IF(A117&amp;""="","",IF(J117&gt;0,"مستحق للمورد",IF(J117&lt;0,"مدفوع زيادة",IF(H117&gt;0,"مسدد","لا مشتريات"))))</f>
        <v/>
      </c>
    </row>
    <row r="118">
      <c r="A118" s="5" t="n"/>
      <c r="B118" s="5" t="n"/>
      <c r="C118" s="15" t="n"/>
      <c r="D118" s="16" t="n"/>
      <c r="E118" s="5" t="n"/>
      <c r="F118" s="17">
        <f>IF(A118&amp;""="","",COUNTIFS('أوامر الشراء'!$C$6:$C$1005,A118&amp;""))</f>
        <v/>
      </c>
      <c r="G118" s="18">
        <f>IF(A118&amp;""="","",SUMIFS('أوامر الشراء'!$D$6:$D$1005,'أوامر الشراء'!$C$6:$C$1005,A118&amp;""))</f>
        <v/>
      </c>
      <c r="H118" s="18">
        <f>IF(A118&amp;""="","",SUMIFS('الاستلامات'!$D$6:$D$1005,'الاستلامات'!$F$6:$F$1005,A118&amp;""))</f>
        <v/>
      </c>
      <c r="I118" s="18">
        <f>IF(A118&amp;""="","",SUMIFS('المدفوعات'!$C$6:$C$1005,'المدفوعات'!$F$6:$F$1005,A118&amp;""))</f>
        <v/>
      </c>
      <c r="J118" s="18">
        <f>IF(A118&amp;""="","",ROUND(H118-I118,2))</f>
        <v/>
      </c>
      <c r="K118" s="17">
        <f>IF(A118&amp;""="","",COUNTIFS('أوامر الشراء'!$C$6:$C$1005,A118&amp;"",'أوامر الشراء'!$I$6:$I$1005,"&gt;0"))</f>
        <v/>
      </c>
      <c r="L118" s="6">
        <f>IF(A118&amp;""="","",IF(J118&gt;0,"مستحق للمورد",IF(J118&lt;0,"مدفوع زيادة",IF(H118&gt;0,"مسدد","لا مشتريات"))))</f>
        <v/>
      </c>
    </row>
    <row r="119">
      <c r="A119" s="5" t="n"/>
      <c r="B119" s="5" t="n"/>
      <c r="C119" s="15" t="n"/>
      <c r="D119" s="16" t="n"/>
      <c r="E119" s="5" t="n"/>
      <c r="F119" s="17">
        <f>IF(A119&amp;""="","",COUNTIFS('أوامر الشراء'!$C$6:$C$1005,A119&amp;""))</f>
        <v/>
      </c>
      <c r="G119" s="18">
        <f>IF(A119&amp;""="","",SUMIFS('أوامر الشراء'!$D$6:$D$1005,'أوامر الشراء'!$C$6:$C$1005,A119&amp;""))</f>
        <v/>
      </c>
      <c r="H119" s="18">
        <f>IF(A119&amp;""="","",SUMIFS('الاستلامات'!$D$6:$D$1005,'الاستلامات'!$F$6:$F$1005,A119&amp;""))</f>
        <v/>
      </c>
      <c r="I119" s="18">
        <f>IF(A119&amp;""="","",SUMIFS('المدفوعات'!$C$6:$C$1005,'المدفوعات'!$F$6:$F$1005,A119&amp;""))</f>
        <v/>
      </c>
      <c r="J119" s="18">
        <f>IF(A119&amp;""="","",ROUND(H119-I119,2))</f>
        <v/>
      </c>
      <c r="K119" s="17">
        <f>IF(A119&amp;""="","",COUNTIFS('أوامر الشراء'!$C$6:$C$1005,A119&amp;"",'أوامر الشراء'!$I$6:$I$1005,"&gt;0"))</f>
        <v/>
      </c>
      <c r="L119" s="6">
        <f>IF(A119&amp;""="","",IF(J119&gt;0,"مستحق للمورد",IF(J119&lt;0,"مدفوع زيادة",IF(H119&gt;0,"مسدد","لا مشتريات"))))</f>
        <v/>
      </c>
    </row>
    <row r="120">
      <c r="A120" s="5" t="n"/>
      <c r="B120" s="5" t="n"/>
      <c r="C120" s="15" t="n"/>
      <c r="D120" s="16" t="n"/>
      <c r="E120" s="5" t="n"/>
      <c r="F120" s="17">
        <f>IF(A120&amp;""="","",COUNTIFS('أوامر الشراء'!$C$6:$C$1005,A120&amp;""))</f>
        <v/>
      </c>
      <c r="G120" s="18">
        <f>IF(A120&amp;""="","",SUMIFS('أوامر الشراء'!$D$6:$D$1005,'أوامر الشراء'!$C$6:$C$1005,A120&amp;""))</f>
        <v/>
      </c>
      <c r="H120" s="18">
        <f>IF(A120&amp;""="","",SUMIFS('الاستلامات'!$D$6:$D$1005,'الاستلامات'!$F$6:$F$1005,A120&amp;""))</f>
        <v/>
      </c>
      <c r="I120" s="18">
        <f>IF(A120&amp;""="","",SUMIFS('المدفوعات'!$C$6:$C$1005,'المدفوعات'!$F$6:$F$1005,A120&amp;""))</f>
        <v/>
      </c>
      <c r="J120" s="18">
        <f>IF(A120&amp;""="","",ROUND(H120-I120,2))</f>
        <v/>
      </c>
      <c r="K120" s="17">
        <f>IF(A120&amp;""="","",COUNTIFS('أوامر الشراء'!$C$6:$C$1005,A120&amp;"",'أوامر الشراء'!$I$6:$I$1005,"&gt;0"))</f>
        <v/>
      </c>
      <c r="L120" s="6">
        <f>IF(A120&amp;""="","",IF(J120&gt;0,"مستحق للمورد",IF(J120&lt;0,"مدفوع زيادة",IF(H120&gt;0,"مسدد","لا مشتريات"))))</f>
        <v/>
      </c>
    </row>
    <row r="121">
      <c r="A121" s="5" t="n"/>
      <c r="B121" s="5" t="n"/>
      <c r="C121" s="15" t="n"/>
      <c r="D121" s="16" t="n"/>
      <c r="E121" s="5" t="n"/>
      <c r="F121" s="17">
        <f>IF(A121&amp;""="","",COUNTIFS('أوامر الشراء'!$C$6:$C$1005,A121&amp;""))</f>
        <v/>
      </c>
      <c r="G121" s="18">
        <f>IF(A121&amp;""="","",SUMIFS('أوامر الشراء'!$D$6:$D$1005,'أوامر الشراء'!$C$6:$C$1005,A121&amp;""))</f>
        <v/>
      </c>
      <c r="H121" s="18">
        <f>IF(A121&amp;""="","",SUMIFS('الاستلامات'!$D$6:$D$1005,'الاستلامات'!$F$6:$F$1005,A121&amp;""))</f>
        <v/>
      </c>
      <c r="I121" s="18">
        <f>IF(A121&amp;""="","",SUMIFS('المدفوعات'!$C$6:$C$1005,'المدفوعات'!$F$6:$F$1005,A121&amp;""))</f>
        <v/>
      </c>
      <c r="J121" s="18">
        <f>IF(A121&amp;""="","",ROUND(H121-I121,2))</f>
        <v/>
      </c>
      <c r="K121" s="17">
        <f>IF(A121&amp;""="","",COUNTIFS('أوامر الشراء'!$C$6:$C$1005,A121&amp;"",'أوامر الشراء'!$I$6:$I$1005,"&gt;0"))</f>
        <v/>
      </c>
      <c r="L121" s="6">
        <f>IF(A121&amp;""="","",IF(J121&gt;0,"مستحق للمورد",IF(J121&lt;0,"مدفوع زيادة",IF(H121&gt;0,"مسدد","لا مشتريات"))))</f>
        <v/>
      </c>
    </row>
    <row r="122">
      <c r="A122" s="5" t="n"/>
      <c r="B122" s="5" t="n"/>
      <c r="C122" s="15" t="n"/>
      <c r="D122" s="16" t="n"/>
      <c r="E122" s="5" t="n"/>
      <c r="F122" s="17">
        <f>IF(A122&amp;""="","",COUNTIFS('أوامر الشراء'!$C$6:$C$1005,A122&amp;""))</f>
        <v/>
      </c>
      <c r="G122" s="18">
        <f>IF(A122&amp;""="","",SUMIFS('أوامر الشراء'!$D$6:$D$1005,'أوامر الشراء'!$C$6:$C$1005,A122&amp;""))</f>
        <v/>
      </c>
      <c r="H122" s="18">
        <f>IF(A122&amp;""="","",SUMIFS('الاستلامات'!$D$6:$D$1005,'الاستلامات'!$F$6:$F$1005,A122&amp;""))</f>
        <v/>
      </c>
      <c r="I122" s="18">
        <f>IF(A122&amp;""="","",SUMIFS('المدفوعات'!$C$6:$C$1005,'المدفوعات'!$F$6:$F$1005,A122&amp;""))</f>
        <v/>
      </c>
      <c r="J122" s="18">
        <f>IF(A122&amp;""="","",ROUND(H122-I122,2))</f>
        <v/>
      </c>
      <c r="K122" s="17">
        <f>IF(A122&amp;""="","",COUNTIFS('أوامر الشراء'!$C$6:$C$1005,A122&amp;"",'أوامر الشراء'!$I$6:$I$1005,"&gt;0"))</f>
        <v/>
      </c>
      <c r="L122" s="6">
        <f>IF(A122&amp;""="","",IF(J122&gt;0,"مستحق للمورد",IF(J122&lt;0,"مدفوع زيادة",IF(H122&gt;0,"مسدد","لا مشتريات"))))</f>
        <v/>
      </c>
    </row>
    <row r="123">
      <c r="A123" s="5" t="n"/>
      <c r="B123" s="5" t="n"/>
      <c r="C123" s="15" t="n"/>
      <c r="D123" s="16" t="n"/>
      <c r="E123" s="5" t="n"/>
      <c r="F123" s="17">
        <f>IF(A123&amp;""="","",COUNTIFS('أوامر الشراء'!$C$6:$C$1005,A123&amp;""))</f>
        <v/>
      </c>
      <c r="G123" s="18">
        <f>IF(A123&amp;""="","",SUMIFS('أوامر الشراء'!$D$6:$D$1005,'أوامر الشراء'!$C$6:$C$1005,A123&amp;""))</f>
        <v/>
      </c>
      <c r="H123" s="18">
        <f>IF(A123&amp;""="","",SUMIFS('الاستلامات'!$D$6:$D$1005,'الاستلامات'!$F$6:$F$1005,A123&amp;""))</f>
        <v/>
      </c>
      <c r="I123" s="18">
        <f>IF(A123&amp;""="","",SUMIFS('المدفوعات'!$C$6:$C$1005,'المدفوعات'!$F$6:$F$1005,A123&amp;""))</f>
        <v/>
      </c>
      <c r="J123" s="18">
        <f>IF(A123&amp;""="","",ROUND(H123-I123,2))</f>
        <v/>
      </c>
      <c r="K123" s="17">
        <f>IF(A123&amp;""="","",COUNTIFS('أوامر الشراء'!$C$6:$C$1005,A123&amp;"",'أوامر الشراء'!$I$6:$I$1005,"&gt;0"))</f>
        <v/>
      </c>
      <c r="L123" s="6">
        <f>IF(A123&amp;""="","",IF(J123&gt;0,"مستحق للمورد",IF(J123&lt;0,"مدفوع زيادة",IF(H123&gt;0,"مسدد","لا مشتريات"))))</f>
        <v/>
      </c>
    </row>
    <row r="124">
      <c r="A124" s="5" t="n"/>
      <c r="B124" s="5" t="n"/>
      <c r="C124" s="15" t="n"/>
      <c r="D124" s="16" t="n"/>
      <c r="E124" s="5" t="n"/>
      <c r="F124" s="17">
        <f>IF(A124&amp;""="","",COUNTIFS('أوامر الشراء'!$C$6:$C$1005,A124&amp;""))</f>
        <v/>
      </c>
      <c r="G124" s="18">
        <f>IF(A124&amp;""="","",SUMIFS('أوامر الشراء'!$D$6:$D$1005,'أوامر الشراء'!$C$6:$C$1005,A124&amp;""))</f>
        <v/>
      </c>
      <c r="H124" s="18">
        <f>IF(A124&amp;""="","",SUMIFS('الاستلامات'!$D$6:$D$1005,'الاستلامات'!$F$6:$F$1005,A124&amp;""))</f>
        <v/>
      </c>
      <c r="I124" s="18">
        <f>IF(A124&amp;""="","",SUMIFS('المدفوعات'!$C$6:$C$1005,'المدفوعات'!$F$6:$F$1005,A124&amp;""))</f>
        <v/>
      </c>
      <c r="J124" s="18">
        <f>IF(A124&amp;""="","",ROUND(H124-I124,2))</f>
        <v/>
      </c>
      <c r="K124" s="17">
        <f>IF(A124&amp;""="","",COUNTIFS('أوامر الشراء'!$C$6:$C$1005,A124&amp;"",'أوامر الشراء'!$I$6:$I$1005,"&gt;0"))</f>
        <v/>
      </c>
      <c r="L124" s="6">
        <f>IF(A124&amp;""="","",IF(J124&gt;0,"مستحق للمورد",IF(J124&lt;0,"مدفوع زيادة",IF(H124&gt;0,"مسدد","لا مشتريات"))))</f>
        <v/>
      </c>
    </row>
    <row r="125">
      <c r="A125" s="5" t="n"/>
      <c r="B125" s="5" t="n"/>
      <c r="C125" s="15" t="n"/>
      <c r="D125" s="16" t="n"/>
      <c r="E125" s="5" t="n"/>
      <c r="F125" s="17">
        <f>IF(A125&amp;""="","",COUNTIFS('أوامر الشراء'!$C$6:$C$1005,A125&amp;""))</f>
        <v/>
      </c>
      <c r="G125" s="18">
        <f>IF(A125&amp;""="","",SUMIFS('أوامر الشراء'!$D$6:$D$1005,'أوامر الشراء'!$C$6:$C$1005,A125&amp;""))</f>
        <v/>
      </c>
      <c r="H125" s="18">
        <f>IF(A125&amp;""="","",SUMIFS('الاستلامات'!$D$6:$D$1005,'الاستلامات'!$F$6:$F$1005,A125&amp;""))</f>
        <v/>
      </c>
      <c r="I125" s="18">
        <f>IF(A125&amp;""="","",SUMIFS('المدفوعات'!$C$6:$C$1005,'المدفوعات'!$F$6:$F$1005,A125&amp;""))</f>
        <v/>
      </c>
      <c r="J125" s="18">
        <f>IF(A125&amp;""="","",ROUND(H125-I125,2))</f>
        <v/>
      </c>
      <c r="K125" s="17">
        <f>IF(A125&amp;""="","",COUNTIFS('أوامر الشراء'!$C$6:$C$1005,A125&amp;"",'أوامر الشراء'!$I$6:$I$1005,"&gt;0"))</f>
        <v/>
      </c>
      <c r="L125" s="6">
        <f>IF(A125&amp;""="","",IF(J125&gt;0,"مستحق للمورد",IF(J125&lt;0,"مدفوع زيادة",IF(H125&gt;0,"مسدد","لا مشتريات"))))</f>
        <v/>
      </c>
    </row>
    <row r="126">
      <c r="A126" s="5" t="n"/>
      <c r="B126" s="5" t="n"/>
      <c r="C126" s="15" t="n"/>
      <c r="D126" s="16" t="n"/>
      <c r="E126" s="5" t="n"/>
      <c r="F126" s="17">
        <f>IF(A126&amp;""="","",COUNTIFS('أوامر الشراء'!$C$6:$C$1005,A126&amp;""))</f>
        <v/>
      </c>
      <c r="G126" s="18">
        <f>IF(A126&amp;""="","",SUMIFS('أوامر الشراء'!$D$6:$D$1005,'أوامر الشراء'!$C$6:$C$1005,A126&amp;""))</f>
        <v/>
      </c>
      <c r="H126" s="18">
        <f>IF(A126&amp;""="","",SUMIFS('الاستلامات'!$D$6:$D$1005,'الاستلامات'!$F$6:$F$1005,A126&amp;""))</f>
        <v/>
      </c>
      <c r="I126" s="18">
        <f>IF(A126&amp;""="","",SUMIFS('المدفوعات'!$C$6:$C$1005,'المدفوعات'!$F$6:$F$1005,A126&amp;""))</f>
        <v/>
      </c>
      <c r="J126" s="18">
        <f>IF(A126&amp;""="","",ROUND(H126-I126,2))</f>
        <v/>
      </c>
      <c r="K126" s="17">
        <f>IF(A126&amp;""="","",COUNTIFS('أوامر الشراء'!$C$6:$C$1005,A126&amp;"",'أوامر الشراء'!$I$6:$I$1005,"&gt;0"))</f>
        <v/>
      </c>
      <c r="L126" s="6">
        <f>IF(A126&amp;""="","",IF(J126&gt;0,"مستحق للمورد",IF(J126&lt;0,"مدفوع زيادة",IF(H126&gt;0,"مسدد","لا مشتريات"))))</f>
        <v/>
      </c>
    </row>
    <row r="127">
      <c r="A127" s="5" t="n"/>
      <c r="B127" s="5" t="n"/>
      <c r="C127" s="15" t="n"/>
      <c r="D127" s="16" t="n"/>
      <c r="E127" s="5" t="n"/>
      <c r="F127" s="17">
        <f>IF(A127&amp;""="","",COUNTIFS('أوامر الشراء'!$C$6:$C$1005,A127&amp;""))</f>
        <v/>
      </c>
      <c r="G127" s="18">
        <f>IF(A127&amp;""="","",SUMIFS('أوامر الشراء'!$D$6:$D$1005,'أوامر الشراء'!$C$6:$C$1005,A127&amp;""))</f>
        <v/>
      </c>
      <c r="H127" s="18">
        <f>IF(A127&amp;""="","",SUMIFS('الاستلامات'!$D$6:$D$1005,'الاستلامات'!$F$6:$F$1005,A127&amp;""))</f>
        <v/>
      </c>
      <c r="I127" s="18">
        <f>IF(A127&amp;""="","",SUMIFS('المدفوعات'!$C$6:$C$1005,'المدفوعات'!$F$6:$F$1005,A127&amp;""))</f>
        <v/>
      </c>
      <c r="J127" s="18">
        <f>IF(A127&amp;""="","",ROUND(H127-I127,2))</f>
        <v/>
      </c>
      <c r="K127" s="17">
        <f>IF(A127&amp;""="","",COUNTIFS('أوامر الشراء'!$C$6:$C$1005,A127&amp;"",'أوامر الشراء'!$I$6:$I$1005,"&gt;0"))</f>
        <v/>
      </c>
      <c r="L127" s="6">
        <f>IF(A127&amp;""="","",IF(J127&gt;0,"مستحق للمورد",IF(J127&lt;0,"مدفوع زيادة",IF(H127&gt;0,"مسدد","لا مشتريات"))))</f>
        <v/>
      </c>
    </row>
    <row r="128">
      <c r="A128" s="5" t="n"/>
      <c r="B128" s="5" t="n"/>
      <c r="C128" s="15" t="n"/>
      <c r="D128" s="16" t="n"/>
      <c r="E128" s="5" t="n"/>
      <c r="F128" s="17">
        <f>IF(A128&amp;""="","",COUNTIFS('أوامر الشراء'!$C$6:$C$1005,A128&amp;""))</f>
        <v/>
      </c>
      <c r="G128" s="18">
        <f>IF(A128&amp;""="","",SUMIFS('أوامر الشراء'!$D$6:$D$1005,'أوامر الشراء'!$C$6:$C$1005,A128&amp;""))</f>
        <v/>
      </c>
      <c r="H128" s="18">
        <f>IF(A128&amp;""="","",SUMIFS('الاستلامات'!$D$6:$D$1005,'الاستلامات'!$F$6:$F$1005,A128&amp;""))</f>
        <v/>
      </c>
      <c r="I128" s="18">
        <f>IF(A128&amp;""="","",SUMIFS('المدفوعات'!$C$6:$C$1005,'المدفوعات'!$F$6:$F$1005,A128&amp;""))</f>
        <v/>
      </c>
      <c r="J128" s="18">
        <f>IF(A128&amp;""="","",ROUND(H128-I128,2))</f>
        <v/>
      </c>
      <c r="K128" s="17">
        <f>IF(A128&amp;""="","",COUNTIFS('أوامر الشراء'!$C$6:$C$1005,A128&amp;"",'أوامر الشراء'!$I$6:$I$1005,"&gt;0"))</f>
        <v/>
      </c>
      <c r="L128" s="6">
        <f>IF(A128&amp;""="","",IF(J128&gt;0,"مستحق للمورد",IF(J128&lt;0,"مدفوع زيادة",IF(H128&gt;0,"مسدد","لا مشتريات"))))</f>
        <v/>
      </c>
    </row>
    <row r="129">
      <c r="A129" s="5" t="n"/>
      <c r="B129" s="5" t="n"/>
      <c r="C129" s="15" t="n"/>
      <c r="D129" s="16" t="n"/>
      <c r="E129" s="5" t="n"/>
      <c r="F129" s="17">
        <f>IF(A129&amp;""="","",COUNTIFS('أوامر الشراء'!$C$6:$C$1005,A129&amp;""))</f>
        <v/>
      </c>
      <c r="G129" s="18">
        <f>IF(A129&amp;""="","",SUMIFS('أوامر الشراء'!$D$6:$D$1005,'أوامر الشراء'!$C$6:$C$1005,A129&amp;""))</f>
        <v/>
      </c>
      <c r="H129" s="18">
        <f>IF(A129&amp;""="","",SUMIFS('الاستلامات'!$D$6:$D$1005,'الاستلامات'!$F$6:$F$1005,A129&amp;""))</f>
        <v/>
      </c>
      <c r="I129" s="18">
        <f>IF(A129&amp;""="","",SUMIFS('المدفوعات'!$C$6:$C$1005,'المدفوعات'!$F$6:$F$1005,A129&amp;""))</f>
        <v/>
      </c>
      <c r="J129" s="18">
        <f>IF(A129&amp;""="","",ROUND(H129-I129,2))</f>
        <v/>
      </c>
      <c r="K129" s="17">
        <f>IF(A129&amp;""="","",COUNTIFS('أوامر الشراء'!$C$6:$C$1005,A129&amp;"",'أوامر الشراء'!$I$6:$I$1005,"&gt;0"))</f>
        <v/>
      </c>
      <c r="L129" s="6">
        <f>IF(A129&amp;""="","",IF(J129&gt;0,"مستحق للمورد",IF(J129&lt;0,"مدفوع زيادة",IF(H129&gt;0,"مسدد","لا مشتريات"))))</f>
        <v/>
      </c>
    </row>
    <row r="130">
      <c r="A130" s="5" t="n"/>
      <c r="B130" s="5" t="n"/>
      <c r="C130" s="15" t="n"/>
      <c r="D130" s="16" t="n"/>
      <c r="E130" s="5" t="n"/>
      <c r="F130" s="17">
        <f>IF(A130&amp;""="","",COUNTIFS('أوامر الشراء'!$C$6:$C$1005,A130&amp;""))</f>
        <v/>
      </c>
      <c r="G130" s="18">
        <f>IF(A130&amp;""="","",SUMIFS('أوامر الشراء'!$D$6:$D$1005,'أوامر الشراء'!$C$6:$C$1005,A130&amp;""))</f>
        <v/>
      </c>
      <c r="H130" s="18">
        <f>IF(A130&amp;""="","",SUMIFS('الاستلامات'!$D$6:$D$1005,'الاستلامات'!$F$6:$F$1005,A130&amp;""))</f>
        <v/>
      </c>
      <c r="I130" s="18">
        <f>IF(A130&amp;""="","",SUMIFS('المدفوعات'!$C$6:$C$1005,'المدفوعات'!$F$6:$F$1005,A130&amp;""))</f>
        <v/>
      </c>
      <c r="J130" s="18">
        <f>IF(A130&amp;""="","",ROUND(H130-I130,2))</f>
        <v/>
      </c>
      <c r="K130" s="17">
        <f>IF(A130&amp;""="","",COUNTIFS('أوامر الشراء'!$C$6:$C$1005,A130&amp;"",'أوامر الشراء'!$I$6:$I$1005,"&gt;0"))</f>
        <v/>
      </c>
      <c r="L130" s="6">
        <f>IF(A130&amp;""="","",IF(J130&gt;0,"مستحق للمورد",IF(J130&lt;0,"مدفوع زيادة",IF(H130&gt;0,"مسدد","لا مشتريات"))))</f>
        <v/>
      </c>
    </row>
    <row r="131">
      <c r="A131" s="5" t="n"/>
      <c r="B131" s="5" t="n"/>
      <c r="C131" s="15" t="n"/>
      <c r="D131" s="16" t="n"/>
      <c r="E131" s="5" t="n"/>
      <c r="F131" s="17">
        <f>IF(A131&amp;""="","",COUNTIFS('أوامر الشراء'!$C$6:$C$1005,A131&amp;""))</f>
        <v/>
      </c>
      <c r="G131" s="18">
        <f>IF(A131&amp;""="","",SUMIFS('أوامر الشراء'!$D$6:$D$1005,'أوامر الشراء'!$C$6:$C$1005,A131&amp;""))</f>
        <v/>
      </c>
      <c r="H131" s="18">
        <f>IF(A131&amp;""="","",SUMIFS('الاستلامات'!$D$6:$D$1005,'الاستلامات'!$F$6:$F$1005,A131&amp;""))</f>
        <v/>
      </c>
      <c r="I131" s="18">
        <f>IF(A131&amp;""="","",SUMIFS('المدفوعات'!$C$6:$C$1005,'المدفوعات'!$F$6:$F$1005,A131&amp;""))</f>
        <v/>
      </c>
      <c r="J131" s="18">
        <f>IF(A131&amp;""="","",ROUND(H131-I131,2))</f>
        <v/>
      </c>
      <c r="K131" s="17">
        <f>IF(A131&amp;""="","",COUNTIFS('أوامر الشراء'!$C$6:$C$1005,A131&amp;"",'أوامر الشراء'!$I$6:$I$1005,"&gt;0"))</f>
        <v/>
      </c>
      <c r="L131" s="6">
        <f>IF(A131&amp;""="","",IF(J131&gt;0,"مستحق للمورد",IF(J131&lt;0,"مدفوع زيادة",IF(H131&gt;0,"مسدد","لا مشتريات"))))</f>
        <v/>
      </c>
    </row>
    <row r="132">
      <c r="A132" s="5" t="n"/>
      <c r="B132" s="5" t="n"/>
      <c r="C132" s="15" t="n"/>
      <c r="D132" s="16" t="n"/>
      <c r="E132" s="5" t="n"/>
      <c r="F132" s="17">
        <f>IF(A132&amp;""="","",COUNTIFS('أوامر الشراء'!$C$6:$C$1005,A132&amp;""))</f>
        <v/>
      </c>
      <c r="G132" s="18">
        <f>IF(A132&amp;""="","",SUMIFS('أوامر الشراء'!$D$6:$D$1005,'أوامر الشراء'!$C$6:$C$1005,A132&amp;""))</f>
        <v/>
      </c>
      <c r="H132" s="18">
        <f>IF(A132&amp;""="","",SUMIFS('الاستلامات'!$D$6:$D$1005,'الاستلامات'!$F$6:$F$1005,A132&amp;""))</f>
        <v/>
      </c>
      <c r="I132" s="18">
        <f>IF(A132&amp;""="","",SUMIFS('المدفوعات'!$C$6:$C$1005,'المدفوعات'!$F$6:$F$1005,A132&amp;""))</f>
        <v/>
      </c>
      <c r="J132" s="18">
        <f>IF(A132&amp;""="","",ROUND(H132-I132,2))</f>
        <v/>
      </c>
      <c r="K132" s="17">
        <f>IF(A132&amp;""="","",COUNTIFS('أوامر الشراء'!$C$6:$C$1005,A132&amp;"",'أوامر الشراء'!$I$6:$I$1005,"&gt;0"))</f>
        <v/>
      </c>
      <c r="L132" s="6">
        <f>IF(A132&amp;""="","",IF(J132&gt;0,"مستحق للمورد",IF(J132&lt;0,"مدفوع زيادة",IF(H132&gt;0,"مسدد","لا مشتريات"))))</f>
        <v/>
      </c>
    </row>
    <row r="133">
      <c r="A133" s="5" t="n"/>
      <c r="B133" s="5" t="n"/>
      <c r="C133" s="15" t="n"/>
      <c r="D133" s="16" t="n"/>
      <c r="E133" s="5" t="n"/>
      <c r="F133" s="17">
        <f>IF(A133&amp;""="","",COUNTIFS('أوامر الشراء'!$C$6:$C$1005,A133&amp;""))</f>
        <v/>
      </c>
      <c r="G133" s="18">
        <f>IF(A133&amp;""="","",SUMIFS('أوامر الشراء'!$D$6:$D$1005,'أوامر الشراء'!$C$6:$C$1005,A133&amp;""))</f>
        <v/>
      </c>
      <c r="H133" s="18">
        <f>IF(A133&amp;""="","",SUMIFS('الاستلامات'!$D$6:$D$1005,'الاستلامات'!$F$6:$F$1005,A133&amp;""))</f>
        <v/>
      </c>
      <c r="I133" s="18">
        <f>IF(A133&amp;""="","",SUMIFS('المدفوعات'!$C$6:$C$1005,'المدفوعات'!$F$6:$F$1005,A133&amp;""))</f>
        <v/>
      </c>
      <c r="J133" s="18">
        <f>IF(A133&amp;""="","",ROUND(H133-I133,2))</f>
        <v/>
      </c>
      <c r="K133" s="17">
        <f>IF(A133&amp;""="","",COUNTIFS('أوامر الشراء'!$C$6:$C$1005,A133&amp;"",'أوامر الشراء'!$I$6:$I$1005,"&gt;0"))</f>
        <v/>
      </c>
      <c r="L133" s="6">
        <f>IF(A133&amp;""="","",IF(J133&gt;0,"مستحق للمورد",IF(J133&lt;0,"مدفوع زيادة",IF(H133&gt;0,"مسدد","لا مشتريات"))))</f>
        <v/>
      </c>
    </row>
    <row r="134">
      <c r="A134" s="5" t="n"/>
      <c r="B134" s="5" t="n"/>
      <c r="C134" s="15" t="n"/>
      <c r="D134" s="16" t="n"/>
      <c r="E134" s="5" t="n"/>
      <c r="F134" s="17">
        <f>IF(A134&amp;""="","",COUNTIFS('أوامر الشراء'!$C$6:$C$1005,A134&amp;""))</f>
        <v/>
      </c>
      <c r="G134" s="18">
        <f>IF(A134&amp;""="","",SUMIFS('أوامر الشراء'!$D$6:$D$1005,'أوامر الشراء'!$C$6:$C$1005,A134&amp;""))</f>
        <v/>
      </c>
      <c r="H134" s="18">
        <f>IF(A134&amp;""="","",SUMIFS('الاستلامات'!$D$6:$D$1005,'الاستلامات'!$F$6:$F$1005,A134&amp;""))</f>
        <v/>
      </c>
      <c r="I134" s="18">
        <f>IF(A134&amp;""="","",SUMIFS('المدفوعات'!$C$6:$C$1005,'المدفوعات'!$F$6:$F$1005,A134&amp;""))</f>
        <v/>
      </c>
      <c r="J134" s="18">
        <f>IF(A134&amp;""="","",ROUND(H134-I134,2))</f>
        <v/>
      </c>
      <c r="K134" s="17">
        <f>IF(A134&amp;""="","",COUNTIFS('أوامر الشراء'!$C$6:$C$1005,A134&amp;"",'أوامر الشراء'!$I$6:$I$1005,"&gt;0"))</f>
        <v/>
      </c>
      <c r="L134" s="6">
        <f>IF(A134&amp;""="","",IF(J134&gt;0,"مستحق للمورد",IF(J134&lt;0,"مدفوع زيادة",IF(H134&gt;0,"مسدد","لا مشتريات"))))</f>
        <v/>
      </c>
    </row>
    <row r="135">
      <c r="A135" s="5" t="n"/>
      <c r="B135" s="5" t="n"/>
      <c r="C135" s="15" t="n"/>
      <c r="D135" s="16" t="n"/>
      <c r="E135" s="5" t="n"/>
      <c r="F135" s="17">
        <f>IF(A135&amp;""="","",COUNTIFS('أوامر الشراء'!$C$6:$C$1005,A135&amp;""))</f>
        <v/>
      </c>
      <c r="G135" s="18">
        <f>IF(A135&amp;""="","",SUMIFS('أوامر الشراء'!$D$6:$D$1005,'أوامر الشراء'!$C$6:$C$1005,A135&amp;""))</f>
        <v/>
      </c>
      <c r="H135" s="18">
        <f>IF(A135&amp;""="","",SUMIFS('الاستلامات'!$D$6:$D$1005,'الاستلامات'!$F$6:$F$1005,A135&amp;""))</f>
        <v/>
      </c>
      <c r="I135" s="18">
        <f>IF(A135&amp;""="","",SUMIFS('المدفوعات'!$C$6:$C$1005,'المدفوعات'!$F$6:$F$1005,A135&amp;""))</f>
        <v/>
      </c>
      <c r="J135" s="18">
        <f>IF(A135&amp;""="","",ROUND(H135-I135,2))</f>
        <v/>
      </c>
      <c r="K135" s="17">
        <f>IF(A135&amp;""="","",COUNTIFS('أوامر الشراء'!$C$6:$C$1005,A135&amp;"",'أوامر الشراء'!$I$6:$I$1005,"&gt;0"))</f>
        <v/>
      </c>
      <c r="L135" s="6">
        <f>IF(A135&amp;""="","",IF(J135&gt;0,"مستحق للمورد",IF(J135&lt;0,"مدفوع زيادة",IF(H135&gt;0,"مسدد","لا مشتريات"))))</f>
        <v/>
      </c>
    </row>
    <row r="136">
      <c r="A136" s="5" t="n"/>
      <c r="B136" s="5" t="n"/>
      <c r="C136" s="15" t="n"/>
      <c r="D136" s="16" t="n"/>
      <c r="E136" s="5" t="n"/>
      <c r="F136" s="17">
        <f>IF(A136&amp;""="","",COUNTIFS('أوامر الشراء'!$C$6:$C$1005,A136&amp;""))</f>
        <v/>
      </c>
      <c r="G136" s="18">
        <f>IF(A136&amp;""="","",SUMIFS('أوامر الشراء'!$D$6:$D$1005,'أوامر الشراء'!$C$6:$C$1005,A136&amp;""))</f>
        <v/>
      </c>
      <c r="H136" s="18">
        <f>IF(A136&amp;""="","",SUMIFS('الاستلامات'!$D$6:$D$1005,'الاستلامات'!$F$6:$F$1005,A136&amp;""))</f>
        <v/>
      </c>
      <c r="I136" s="18">
        <f>IF(A136&amp;""="","",SUMIFS('المدفوعات'!$C$6:$C$1005,'المدفوعات'!$F$6:$F$1005,A136&amp;""))</f>
        <v/>
      </c>
      <c r="J136" s="18">
        <f>IF(A136&amp;""="","",ROUND(H136-I136,2))</f>
        <v/>
      </c>
      <c r="K136" s="17">
        <f>IF(A136&amp;""="","",COUNTIFS('أوامر الشراء'!$C$6:$C$1005,A136&amp;"",'أوامر الشراء'!$I$6:$I$1005,"&gt;0"))</f>
        <v/>
      </c>
      <c r="L136" s="6">
        <f>IF(A136&amp;""="","",IF(J136&gt;0,"مستحق للمورد",IF(J136&lt;0,"مدفوع زيادة",IF(H136&gt;0,"مسدد","لا مشتريات"))))</f>
        <v/>
      </c>
    </row>
    <row r="137">
      <c r="A137" s="5" t="n"/>
      <c r="B137" s="5" t="n"/>
      <c r="C137" s="15" t="n"/>
      <c r="D137" s="16" t="n"/>
      <c r="E137" s="5" t="n"/>
      <c r="F137" s="17">
        <f>IF(A137&amp;""="","",COUNTIFS('أوامر الشراء'!$C$6:$C$1005,A137&amp;""))</f>
        <v/>
      </c>
      <c r="G137" s="18">
        <f>IF(A137&amp;""="","",SUMIFS('أوامر الشراء'!$D$6:$D$1005,'أوامر الشراء'!$C$6:$C$1005,A137&amp;""))</f>
        <v/>
      </c>
      <c r="H137" s="18">
        <f>IF(A137&amp;""="","",SUMIFS('الاستلامات'!$D$6:$D$1005,'الاستلامات'!$F$6:$F$1005,A137&amp;""))</f>
        <v/>
      </c>
      <c r="I137" s="18">
        <f>IF(A137&amp;""="","",SUMIFS('المدفوعات'!$C$6:$C$1005,'المدفوعات'!$F$6:$F$1005,A137&amp;""))</f>
        <v/>
      </c>
      <c r="J137" s="18">
        <f>IF(A137&amp;""="","",ROUND(H137-I137,2))</f>
        <v/>
      </c>
      <c r="K137" s="17">
        <f>IF(A137&amp;""="","",COUNTIFS('أوامر الشراء'!$C$6:$C$1005,A137&amp;"",'أوامر الشراء'!$I$6:$I$1005,"&gt;0"))</f>
        <v/>
      </c>
      <c r="L137" s="6">
        <f>IF(A137&amp;""="","",IF(J137&gt;0,"مستحق للمورد",IF(J137&lt;0,"مدفوع زيادة",IF(H137&gt;0,"مسدد","لا مشتريات"))))</f>
        <v/>
      </c>
    </row>
    <row r="138">
      <c r="A138" s="5" t="n"/>
      <c r="B138" s="5" t="n"/>
      <c r="C138" s="15" t="n"/>
      <c r="D138" s="16" t="n"/>
      <c r="E138" s="5" t="n"/>
      <c r="F138" s="17">
        <f>IF(A138&amp;""="","",COUNTIFS('أوامر الشراء'!$C$6:$C$1005,A138&amp;""))</f>
        <v/>
      </c>
      <c r="G138" s="18">
        <f>IF(A138&amp;""="","",SUMIFS('أوامر الشراء'!$D$6:$D$1005,'أوامر الشراء'!$C$6:$C$1005,A138&amp;""))</f>
        <v/>
      </c>
      <c r="H138" s="18">
        <f>IF(A138&amp;""="","",SUMIFS('الاستلامات'!$D$6:$D$1005,'الاستلامات'!$F$6:$F$1005,A138&amp;""))</f>
        <v/>
      </c>
      <c r="I138" s="18">
        <f>IF(A138&amp;""="","",SUMIFS('المدفوعات'!$C$6:$C$1005,'المدفوعات'!$F$6:$F$1005,A138&amp;""))</f>
        <v/>
      </c>
      <c r="J138" s="18">
        <f>IF(A138&amp;""="","",ROUND(H138-I138,2))</f>
        <v/>
      </c>
      <c r="K138" s="17">
        <f>IF(A138&amp;""="","",COUNTIFS('أوامر الشراء'!$C$6:$C$1005,A138&amp;"",'أوامر الشراء'!$I$6:$I$1005,"&gt;0"))</f>
        <v/>
      </c>
      <c r="L138" s="6">
        <f>IF(A138&amp;""="","",IF(J138&gt;0,"مستحق للمورد",IF(J138&lt;0,"مدفوع زيادة",IF(H138&gt;0,"مسدد","لا مشتريات"))))</f>
        <v/>
      </c>
    </row>
    <row r="139">
      <c r="A139" s="5" t="n"/>
      <c r="B139" s="5" t="n"/>
      <c r="C139" s="15" t="n"/>
      <c r="D139" s="16" t="n"/>
      <c r="E139" s="5" t="n"/>
      <c r="F139" s="17">
        <f>IF(A139&amp;""="","",COUNTIFS('أوامر الشراء'!$C$6:$C$1005,A139&amp;""))</f>
        <v/>
      </c>
      <c r="G139" s="18">
        <f>IF(A139&amp;""="","",SUMIFS('أوامر الشراء'!$D$6:$D$1005,'أوامر الشراء'!$C$6:$C$1005,A139&amp;""))</f>
        <v/>
      </c>
      <c r="H139" s="18">
        <f>IF(A139&amp;""="","",SUMIFS('الاستلامات'!$D$6:$D$1005,'الاستلامات'!$F$6:$F$1005,A139&amp;""))</f>
        <v/>
      </c>
      <c r="I139" s="18">
        <f>IF(A139&amp;""="","",SUMIFS('المدفوعات'!$C$6:$C$1005,'المدفوعات'!$F$6:$F$1005,A139&amp;""))</f>
        <v/>
      </c>
      <c r="J139" s="18">
        <f>IF(A139&amp;""="","",ROUND(H139-I139,2))</f>
        <v/>
      </c>
      <c r="K139" s="17">
        <f>IF(A139&amp;""="","",COUNTIFS('أوامر الشراء'!$C$6:$C$1005,A139&amp;"",'أوامر الشراء'!$I$6:$I$1005,"&gt;0"))</f>
        <v/>
      </c>
      <c r="L139" s="6">
        <f>IF(A139&amp;""="","",IF(J139&gt;0,"مستحق للمورد",IF(J139&lt;0,"مدفوع زيادة",IF(H139&gt;0,"مسدد","لا مشتريات"))))</f>
        <v/>
      </c>
    </row>
    <row r="140">
      <c r="A140" s="5" t="n"/>
      <c r="B140" s="5" t="n"/>
      <c r="C140" s="15" t="n"/>
      <c r="D140" s="16" t="n"/>
      <c r="E140" s="5" t="n"/>
      <c r="F140" s="17">
        <f>IF(A140&amp;""="","",COUNTIFS('أوامر الشراء'!$C$6:$C$1005,A140&amp;""))</f>
        <v/>
      </c>
      <c r="G140" s="18">
        <f>IF(A140&amp;""="","",SUMIFS('أوامر الشراء'!$D$6:$D$1005,'أوامر الشراء'!$C$6:$C$1005,A140&amp;""))</f>
        <v/>
      </c>
      <c r="H140" s="18">
        <f>IF(A140&amp;""="","",SUMIFS('الاستلامات'!$D$6:$D$1005,'الاستلامات'!$F$6:$F$1005,A140&amp;""))</f>
        <v/>
      </c>
      <c r="I140" s="18">
        <f>IF(A140&amp;""="","",SUMIFS('المدفوعات'!$C$6:$C$1005,'المدفوعات'!$F$6:$F$1005,A140&amp;""))</f>
        <v/>
      </c>
      <c r="J140" s="18">
        <f>IF(A140&amp;""="","",ROUND(H140-I140,2))</f>
        <v/>
      </c>
      <c r="K140" s="17">
        <f>IF(A140&amp;""="","",COUNTIFS('أوامر الشراء'!$C$6:$C$1005,A140&amp;"",'أوامر الشراء'!$I$6:$I$1005,"&gt;0"))</f>
        <v/>
      </c>
      <c r="L140" s="6">
        <f>IF(A140&amp;""="","",IF(J140&gt;0,"مستحق للمورد",IF(J140&lt;0,"مدفوع زيادة",IF(H140&gt;0,"مسدد","لا مشتريات"))))</f>
        <v/>
      </c>
    </row>
    <row r="141">
      <c r="A141" s="5" t="n"/>
      <c r="B141" s="5" t="n"/>
      <c r="C141" s="15" t="n"/>
      <c r="D141" s="16" t="n"/>
      <c r="E141" s="5" t="n"/>
      <c r="F141" s="17">
        <f>IF(A141&amp;""="","",COUNTIFS('أوامر الشراء'!$C$6:$C$1005,A141&amp;""))</f>
        <v/>
      </c>
      <c r="G141" s="18">
        <f>IF(A141&amp;""="","",SUMIFS('أوامر الشراء'!$D$6:$D$1005,'أوامر الشراء'!$C$6:$C$1005,A141&amp;""))</f>
        <v/>
      </c>
      <c r="H141" s="18">
        <f>IF(A141&amp;""="","",SUMIFS('الاستلامات'!$D$6:$D$1005,'الاستلامات'!$F$6:$F$1005,A141&amp;""))</f>
        <v/>
      </c>
      <c r="I141" s="18">
        <f>IF(A141&amp;""="","",SUMIFS('المدفوعات'!$C$6:$C$1005,'المدفوعات'!$F$6:$F$1005,A141&amp;""))</f>
        <v/>
      </c>
      <c r="J141" s="18">
        <f>IF(A141&amp;""="","",ROUND(H141-I141,2))</f>
        <v/>
      </c>
      <c r="K141" s="17">
        <f>IF(A141&amp;""="","",COUNTIFS('أوامر الشراء'!$C$6:$C$1005,A141&amp;"",'أوامر الشراء'!$I$6:$I$1005,"&gt;0"))</f>
        <v/>
      </c>
      <c r="L141" s="6">
        <f>IF(A141&amp;""="","",IF(J141&gt;0,"مستحق للمورد",IF(J141&lt;0,"مدفوع زيادة",IF(H141&gt;0,"مسدد","لا مشتريات"))))</f>
        <v/>
      </c>
    </row>
    <row r="142">
      <c r="A142" s="5" t="n"/>
      <c r="B142" s="5" t="n"/>
      <c r="C142" s="15" t="n"/>
      <c r="D142" s="16" t="n"/>
      <c r="E142" s="5" t="n"/>
      <c r="F142" s="17">
        <f>IF(A142&amp;""="","",COUNTIFS('أوامر الشراء'!$C$6:$C$1005,A142&amp;""))</f>
        <v/>
      </c>
      <c r="G142" s="18">
        <f>IF(A142&amp;""="","",SUMIFS('أوامر الشراء'!$D$6:$D$1005,'أوامر الشراء'!$C$6:$C$1005,A142&amp;""))</f>
        <v/>
      </c>
      <c r="H142" s="18">
        <f>IF(A142&amp;""="","",SUMIFS('الاستلامات'!$D$6:$D$1005,'الاستلامات'!$F$6:$F$1005,A142&amp;""))</f>
        <v/>
      </c>
      <c r="I142" s="18">
        <f>IF(A142&amp;""="","",SUMIFS('المدفوعات'!$C$6:$C$1005,'المدفوعات'!$F$6:$F$1005,A142&amp;""))</f>
        <v/>
      </c>
      <c r="J142" s="18">
        <f>IF(A142&amp;""="","",ROUND(H142-I142,2))</f>
        <v/>
      </c>
      <c r="K142" s="17">
        <f>IF(A142&amp;""="","",COUNTIFS('أوامر الشراء'!$C$6:$C$1005,A142&amp;"",'أوامر الشراء'!$I$6:$I$1005,"&gt;0"))</f>
        <v/>
      </c>
      <c r="L142" s="6">
        <f>IF(A142&amp;""="","",IF(J142&gt;0,"مستحق للمورد",IF(J142&lt;0,"مدفوع زيادة",IF(H142&gt;0,"مسدد","لا مشتريات"))))</f>
        <v/>
      </c>
    </row>
    <row r="143">
      <c r="A143" s="5" t="n"/>
      <c r="B143" s="5" t="n"/>
      <c r="C143" s="15" t="n"/>
      <c r="D143" s="16" t="n"/>
      <c r="E143" s="5" t="n"/>
      <c r="F143" s="17">
        <f>IF(A143&amp;""="","",COUNTIFS('أوامر الشراء'!$C$6:$C$1005,A143&amp;""))</f>
        <v/>
      </c>
      <c r="G143" s="18">
        <f>IF(A143&amp;""="","",SUMIFS('أوامر الشراء'!$D$6:$D$1005,'أوامر الشراء'!$C$6:$C$1005,A143&amp;""))</f>
        <v/>
      </c>
      <c r="H143" s="18">
        <f>IF(A143&amp;""="","",SUMIFS('الاستلامات'!$D$6:$D$1005,'الاستلامات'!$F$6:$F$1005,A143&amp;""))</f>
        <v/>
      </c>
      <c r="I143" s="18">
        <f>IF(A143&amp;""="","",SUMIFS('المدفوعات'!$C$6:$C$1005,'المدفوعات'!$F$6:$F$1005,A143&amp;""))</f>
        <v/>
      </c>
      <c r="J143" s="18">
        <f>IF(A143&amp;""="","",ROUND(H143-I143,2))</f>
        <v/>
      </c>
      <c r="K143" s="17">
        <f>IF(A143&amp;""="","",COUNTIFS('أوامر الشراء'!$C$6:$C$1005,A143&amp;"",'أوامر الشراء'!$I$6:$I$1005,"&gt;0"))</f>
        <v/>
      </c>
      <c r="L143" s="6">
        <f>IF(A143&amp;""="","",IF(J143&gt;0,"مستحق للمورد",IF(J143&lt;0,"مدفوع زيادة",IF(H143&gt;0,"مسدد","لا مشتريات"))))</f>
        <v/>
      </c>
    </row>
    <row r="144">
      <c r="A144" s="5" t="n"/>
      <c r="B144" s="5" t="n"/>
      <c r="C144" s="15" t="n"/>
      <c r="D144" s="16" t="n"/>
      <c r="E144" s="5" t="n"/>
      <c r="F144" s="17">
        <f>IF(A144&amp;""="","",COUNTIFS('أوامر الشراء'!$C$6:$C$1005,A144&amp;""))</f>
        <v/>
      </c>
      <c r="G144" s="18">
        <f>IF(A144&amp;""="","",SUMIFS('أوامر الشراء'!$D$6:$D$1005,'أوامر الشراء'!$C$6:$C$1005,A144&amp;""))</f>
        <v/>
      </c>
      <c r="H144" s="18">
        <f>IF(A144&amp;""="","",SUMIFS('الاستلامات'!$D$6:$D$1005,'الاستلامات'!$F$6:$F$1005,A144&amp;""))</f>
        <v/>
      </c>
      <c r="I144" s="18">
        <f>IF(A144&amp;""="","",SUMIFS('المدفوعات'!$C$6:$C$1005,'المدفوعات'!$F$6:$F$1005,A144&amp;""))</f>
        <v/>
      </c>
      <c r="J144" s="18">
        <f>IF(A144&amp;""="","",ROUND(H144-I144,2))</f>
        <v/>
      </c>
      <c r="K144" s="17">
        <f>IF(A144&amp;""="","",COUNTIFS('أوامر الشراء'!$C$6:$C$1005,A144&amp;"",'أوامر الشراء'!$I$6:$I$1005,"&gt;0"))</f>
        <v/>
      </c>
      <c r="L144" s="6">
        <f>IF(A144&amp;""="","",IF(J144&gt;0,"مستحق للمورد",IF(J144&lt;0,"مدفوع زيادة",IF(H144&gt;0,"مسدد","لا مشتريات"))))</f>
        <v/>
      </c>
    </row>
    <row r="145">
      <c r="A145" s="5" t="n"/>
      <c r="B145" s="5" t="n"/>
      <c r="C145" s="15" t="n"/>
      <c r="D145" s="16" t="n"/>
      <c r="E145" s="5" t="n"/>
      <c r="F145" s="17">
        <f>IF(A145&amp;""="","",COUNTIFS('أوامر الشراء'!$C$6:$C$1005,A145&amp;""))</f>
        <v/>
      </c>
      <c r="G145" s="18">
        <f>IF(A145&amp;""="","",SUMIFS('أوامر الشراء'!$D$6:$D$1005,'أوامر الشراء'!$C$6:$C$1005,A145&amp;""))</f>
        <v/>
      </c>
      <c r="H145" s="18">
        <f>IF(A145&amp;""="","",SUMIFS('الاستلامات'!$D$6:$D$1005,'الاستلامات'!$F$6:$F$1005,A145&amp;""))</f>
        <v/>
      </c>
      <c r="I145" s="18">
        <f>IF(A145&amp;""="","",SUMIFS('المدفوعات'!$C$6:$C$1005,'المدفوعات'!$F$6:$F$1005,A145&amp;""))</f>
        <v/>
      </c>
      <c r="J145" s="18">
        <f>IF(A145&amp;""="","",ROUND(H145-I145,2))</f>
        <v/>
      </c>
      <c r="K145" s="17">
        <f>IF(A145&amp;""="","",COUNTIFS('أوامر الشراء'!$C$6:$C$1005,A145&amp;"",'أوامر الشراء'!$I$6:$I$1005,"&gt;0"))</f>
        <v/>
      </c>
      <c r="L145" s="6">
        <f>IF(A145&amp;""="","",IF(J145&gt;0,"مستحق للمورد",IF(J145&lt;0,"مدفوع زيادة",IF(H145&gt;0,"مسدد","لا مشتريات"))))</f>
        <v/>
      </c>
    </row>
    <row r="146">
      <c r="A146" s="5" t="n"/>
      <c r="B146" s="5" t="n"/>
      <c r="C146" s="15" t="n"/>
      <c r="D146" s="16" t="n"/>
      <c r="E146" s="5" t="n"/>
      <c r="F146" s="17">
        <f>IF(A146&amp;""="","",COUNTIFS('أوامر الشراء'!$C$6:$C$1005,A146&amp;""))</f>
        <v/>
      </c>
      <c r="G146" s="18">
        <f>IF(A146&amp;""="","",SUMIFS('أوامر الشراء'!$D$6:$D$1005,'أوامر الشراء'!$C$6:$C$1005,A146&amp;""))</f>
        <v/>
      </c>
      <c r="H146" s="18">
        <f>IF(A146&amp;""="","",SUMIFS('الاستلامات'!$D$6:$D$1005,'الاستلامات'!$F$6:$F$1005,A146&amp;""))</f>
        <v/>
      </c>
      <c r="I146" s="18">
        <f>IF(A146&amp;""="","",SUMIFS('المدفوعات'!$C$6:$C$1005,'المدفوعات'!$F$6:$F$1005,A146&amp;""))</f>
        <v/>
      </c>
      <c r="J146" s="18">
        <f>IF(A146&amp;""="","",ROUND(H146-I146,2))</f>
        <v/>
      </c>
      <c r="K146" s="17">
        <f>IF(A146&amp;""="","",COUNTIFS('أوامر الشراء'!$C$6:$C$1005,A146&amp;"",'أوامر الشراء'!$I$6:$I$1005,"&gt;0"))</f>
        <v/>
      </c>
      <c r="L146" s="6">
        <f>IF(A146&amp;""="","",IF(J146&gt;0,"مستحق للمورد",IF(J146&lt;0,"مدفوع زيادة",IF(H146&gt;0,"مسدد","لا مشتريات"))))</f>
        <v/>
      </c>
    </row>
    <row r="147">
      <c r="A147" s="5" t="n"/>
      <c r="B147" s="5" t="n"/>
      <c r="C147" s="15" t="n"/>
      <c r="D147" s="16" t="n"/>
      <c r="E147" s="5" t="n"/>
      <c r="F147" s="17">
        <f>IF(A147&amp;""="","",COUNTIFS('أوامر الشراء'!$C$6:$C$1005,A147&amp;""))</f>
        <v/>
      </c>
      <c r="G147" s="18">
        <f>IF(A147&amp;""="","",SUMIFS('أوامر الشراء'!$D$6:$D$1005,'أوامر الشراء'!$C$6:$C$1005,A147&amp;""))</f>
        <v/>
      </c>
      <c r="H147" s="18">
        <f>IF(A147&amp;""="","",SUMIFS('الاستلامات'!$D$6:$D$1005,'الاستلامات'!$F$6:$F$1005,A147&amp;""))</f>
        <v/>
      </c>
      <c r="I147" s="18">
        <f>IF(A147&amp;""="","",SUMIFS('المدفوعات'!$C$6:$C$1005,'المدفوعات'!$F$6:$F$1005,A147&amp;""))</f>
        <v/>
      </c>
      <c r="J147" s="18">
        <f>IF(A147&amp;""="","",ROUND(H147-I147,2))</f>
        <v/>
      </c>
      <c r="K147" s="17">
        <f>IF(A147&amp;""="","",COUNTIFS('أوامر الشراء'!$C$6:$C$1005,A147&amp;"",'أوامر الشراء'!$I$6:$I$1005,"&gt;0"))</f>
        <v/>
      </c>
      <c r="L147" s="6">
        <f>IF(A147&amp;""="","",IF(J147&gt;0,"مستحق للمورد",IF(J147&lt;0,"مدفوع زيادة",IF(H147&gt;0,"مسدد","لا مشتريات"))))</f>
        <v/>
      </c>
    </row>
    <row r="148">
      <c r="A148" s="5" t="n"/>
      <c r="B148" s="5" t="n"/>
      <c r="C148" s="15" t="n"/>
      <c r="D148" s="16" t="n"/>
      <c r="E148" s="5" t="n"/>
      <c r="F148" s="17">
        <f>IF(A148&amp;""="","",COUNTIFS('أوامر الشراء'!$C$6:$C$1005,A148&amp;""))</f>
        <v/>
      </c>
      <c r="G148" s="18">
        <f>IF(A148&amp;""="","",SUMIFS('أوامر الشراء'!$D$6:$D$1005,'أوامر الشراء'!$C$6:$C$1005,A148&amp;""))</f>
        <v/>
      </c>
      <c r="H148" s="18">
        <f>IF(A148&amp;""="","",SUMIFS('الاستلامات'!$D$6:$D$1005,'الاستلامات'!$F$6:$F$1005,A148&amp;""))</f>
        <v/>
      </c>
      <c r="I148" s="18">
        <f>IF(A148&amp;""="","",SUMIFS('المدفوعات'!$C$6:$C$1005,'المدفوعات'!$F$6:$F$1005,A148&amp;""))</f>
        <v/>
      </c>
      <c r="J148" s="18">
        <f>IF(A148&amp;""="","",ROUND(H148-I148,2))</f>
        <v/>
      </c>
      <c r="K148" s="17">
        <f>IF(A148&amp;""="","",COUNTIFS('أوامر الشراء'!$C$6:$C$1005,A148&amp;"",'أوامر الشراء'!$I$6:$I$1005,"&gt;0"))</f>
        <v/>
      </c>
      <c r="L148" s="6">
        <f>IF(A148&amp;""="","",IF(J148&gt;0,"مستحق للمورد",IF(J148&lt;0,"مدفوع زيادة",IF(H148&gt;0,"مسدد","لا مشتريات"))))</f>
        <v/>
      </c>
    </row>
    <row r="149">
      <c r="A149" s="5" t="n"/>
      <c r="B149" s="5" t="n"/>
      <c r="C149" s="15" t="n"/>
      <c r="D149" s="16" t="n"/>
      <c r="E149" s="5" t="n"/>
      <c r="F149" s="17">
        <f>IF(A149&amp;""="","",COUNTIFS('أوامر الشراء'!$C$6:$C$1005,A149&amp;""))</f>
        <v/>
      </c>
      <c r="G149" s="18">
        <f>IF(A149&amp;""="","",SUMIFS('أوامر الشراء'!$D$6:$D$1005,'أوامر الشراء'!$C$6:$C$1005,A149&amp;""))</f>
        <v/>
      </c>
      <c r="H149" s="18">
        <f>IF(A149&amp;""="","",SUMIFS('الاستلامات'!$D$6:$D$1005,'الاستلامات'!$F$6:$F$1005,A149&amp;""))</f>
        <v/>
      </c>
      <c r="I149" s="18">
        <f>IF(A149&amp;""="","",SUMIFS('المدفوعات'!$C$6:$C$1005,'المدفوعات'!$F$6:$F$1005,A149&amp;""))</f>
        <v/>
      </c>
      <c r="J149" s="18">
        <f>IF(A149&amp;""="","",ROUND(H149-I149,2))</f>
        <v/>
      </c>
      <c r="K149" s="17">
        <f>IF(A149&amp;""="","",COUNTIFS('أوامر الشراء'!$C$6:$C$1005,A149&amp;"",'أوامر الشراء'!$I$6:$I$1005,"&gt;0"))</f>
        <v/>
      </c>
      <c r="L149" s="6">
        <f>IF(A149&amp;""="","",IF(J149&gt;0,"مستحق للمورد",IF(J149&lt;0,"مدفوع زيادة",IF(H149&gt;0,"مسدد","لا مشتريات"))))</f>
        <v/>
      </c>
    </row>
    <row r="150">
      <c r="A150" s="5" t="n"/>
      <c r="B150" s="5" t="n"/>
      <c r="C150" s="15" t="n"/>
      <c r="D150" s="16" t="n"/>
      <c r="E150" s="5" t="n"/>
      <c r="F150" s="17">
        <f>IF(A150&amp;""="","",COUNTIFS('أوامر الشراء'!$C$6:$C$1005,A150&amp;""))</f>
        <v/>
      </c>
      <c r="G150" s="18">
        <f>IF(A150&amp;""="","",SUMIFS('أوامر الشراء'!$D$6:$D$1005,'أوامر الشراء'!$C$6:$C$1005,A150&amp;""))</f>
        <v/>
      </c>
      <c r="H150" s="18">
        <f>IF(A150&amp;""="","",SUMIFS('الاستلامات'!$D$6:$D$1005,'الاستلامات'!$F$6:$F$1005,A150&amp;""))</f>
        <v/>
      </c>
      <c r="I150" s="18">
        <f>IF(A150&amp;""="","",SUMIFS('المدفوعات'!$C$6:$C$1005,'المدفوعات'!$F$6:$F$1005,A150&amp;""))</f>
        <v/>
      </c>
      <c r="J150" s="18">
        <f>IF(A150&amp;""="","",ROUND(H150-I150,2))</f>
        <v/>
      </c>
      <c r="K150" s="17">
        <f>IF(A150&amp;""="","",COUNTIFS('أوامر الشراء'!$C$6:$C$1005,A150&amp;"",'أوامر الشراء'!$I$6:$I$1005,"&gt;0"))</f>
        <v/>
      </c>
      <c r="L150" s="6">
        <f>IF(A150&amp;""="","",IF(J150&gt;0,"مستحق للمورد",IF(J150&lt;0,"مدفوع زيادة",IF(H150&gt;0,"مسدد","لا مشتريات"))))</f>
        <v/>
      </c>
    </row>
    <row r="151">
      <c r="A151" s="5" t="n"/>
      <c r="B151" s="5" t="n"/>
      <c r="C151" s="15" t="n"/>
      <c r="D151" s="16" t="n"/>
      <c r="E151" s="5" t="n"/>
      <c r="F151" s="17">
        <f>IF(A151&amp;""="","",COUNTIFS('أوامر الشراء'!$C$6:$C$1005,A151&amp;""))</f>
        <v/>
      </c>
      <c r="G151" s="18">
        <f>IF(A151&amp;""="","",SUMIFS('أوامر الشراء'!$D$6:$D$1005,'أوامر الشراء'!$C$6:$C$1005,A151&amp;""))</f>
        <v/>
      </c>
      <c r="H151" s="18">
        <f>IF(A151&amp;""="","",SUMIFS('الاستلامات'!$D$6:$D$1005,'الاستلامات'!$F$6:$F$1005,A151&amp;""))</f>
        <v/>
      </c>
      <c r="I151" s="18">
        <f>IF(A151&amp;""="","",SUMIFS('المدفوعات'!$C$6:$C$1005,'المدفوعات'!$F$6:$F$1005,A151&amp;""))</f>
        <v/>
      </c>
      <c r="J151" s="18">
        <f>IF(A151&amp;""="","",ROUND(H151-I151,2))</f>
        <v/>
      </c>
      <c r="K151" s="17">
        <f>IF(A151&amp;""="","",COUNTIFS('أوامر الشراء'!$C$6:$C$1005,A151&amp;"",'أوامر الشراء'!$I$6:$I$1005,"&gt;0"))</f>
        <v/>
      </c>
      <c r="L151" s="6">
        <f>IF(A151&amp;""="","",IF(J151&gt;0,"مستحق للمورد",IF(J151&lt;0,"مدفوع زيادة",IF(H151&gt;0,"مسدد","لا مشتريات"))))</f>
        <v/>
      </c>
    </row>
    <row r="152">
      <c r="A152" s="5" t="n"/>
      <c r="B152" s="5" t="n"/>
      <c r="C152" s="15" t="n"/>
      <c r="D152" s="16" t="n"/>
      <c r="E152" s="5" t="n"/>
      <c r="F152" s="17">
        <f>IF(A152&amp;""="","",COUNTIFS('أوامر الشراء'!$C$6:$C$1005,A152&amp;""))</f>
        <v/>
      </c>
      <c r="G152" s="18">
        <f>IF(A152&amp;""="","",SUMIFS('أوامر الشراء'!$D$6:$D$1005,'أوامر الشراء'!$C$6:$C$1005,A152&amp;""))</f>
        <v/>
      </c>
      <c r="H152" s="18">
        <f>IF(A152&amp;""="","",SUMIFS('الاستلامات'!$D$6:$D$1005,'الاستلامات'!$F$6:$F$1005,A152&amp;""))</f>
        <v/>
      </c>
      <c r="I152" s="18">
        <f>IF(A152&amp;""="","",SUMIFS('المدفوعات'!$C$6:$C$1005,'المدفوعات'!$F$6:$F$1005,A152&amp;""))</f>
        <v/>
      </c>
      <c r="J152" s="18">
        <f>IF(A152&amp;""="","",ROUND(H152-I152,2))</f>
        <v/>
      </c>
      <c r="K152" s="17">
        <f>IF(A152&amp;""="","",COUNTIFS('أوامر الشراء'!$C$6:$C$1005,A152&amp;"",'أوامر الشراء'!$I$6:$I$1005,"&gt;0"))</f>
        <v/>
      </c>
      <c r="L152" s="6">
        <f>IF(A152&amp;""="","",IF(J152&gt;0,"مستحق للمورد",IF(J152&lt;0,"مدفوع زيادة",IF(H152&gt;0,"مسدد","لا مشتريات"))))</f>
        <v/>
      </c>
    </row>
    <row r="153">
      <c r="A153" s="5" t="n"/>
      <c r="B153" s="5" t="n"/>
      <c r="C153" s="15" t="n"/>
      <c r="D153" s="16" t="n"/>
      <c r="E153" s="5" t="n"/>
      <c r="F153" s="17">
        <f>IF(A153&amp;""="","",COUNTIFS('أوامر الشراء'!$C$6:$C$1005,A153&amp;""))</f>
        <v/>
      </c>
      <c r="G153" s="18">
        <f>IF(A153&amp;""="","",SUMIFS('أوامر الشراء'!$D$6:$D$1005,'أوامر الشراء'!$C$6:$C$1005,A153&amp;""))</f>
        <v/>
      </c>
      <c r="H153" s="18">
        <f>IF(A153&amp;""="","",SUMIFS('الاستلامات'!$D$6:$D$1005,'الاستلامات'!$F$6:$F$1005,A153&amp;""))</f>
        <v/>
      </c>
      <c r="I153" s="18">
        <f>IF(A153&amp;""="","",SUMIFS('المدفوعات'!$C$6:$C$1005,'المدفوعات'!$F$6:$F$1005,A153&amp;""))</f>
        <v/>
      </c>
      <c r="J153" s="18">
        <f>IF(A153&amp;""="","",ROUND(H153-I153,2))</f>
        <v/>
      </c>
      <c r="K153" s="17">
        <f>IF(A153&amp;""="","",COUNTIFS('أوامر الشراء'!$C$6:$C$1005,A153&amp;"",'أوامر الشراء'!$I$6:$I$1005,"&gt;0"))</f>
        <v/>
      </c>
      <c r="L153" s="6">
        <f>IF(A153&amp;""="","",IF(J153&gt;0,"مستحق للمورد",IF(J153&lt;0,"مدفوع زيادة",IF(H153&gt;0,"مسدد","لا مشتريات"))))</f>
        <v/>
      </c>
    </row>
    <row r="154">
      <c r="A154" s="5" t="n"/>
      <c r="B154" s="5" t="n"/>
      <c r="C154" s="15" t="n"/>
      <c r="D154" s="16" t="n"/>
      <c r="E154" s="5" t="n"/>
      <c r="F154" s="17">
        <f>IF(A154&amp;""="","",COUNTIFS('أوامر الشراء'!$C$6:$C$1005,A154&amp;""))</f>
        <v/>
      </c>
      <c r="G154" s="18">
        <f>IF(A154&amp;""="","",SUMIFS('أوامر الشراء'!$D$6:$D$1005,'أوامر الشراء'!$C$6:$C$1005,A154&amp;""))</f>
        <v/>
      </c>
      <c r="H154" s="18">
        <f>IF(A154&amp;""="","",SUMIFS('الاستلامات'!$D$6:$D$1005,'الاستلامات'!$F$6:$F$1005,A154&amp;""))</f>
        <v/>
      </c>
      <c r="I154" s="18">
        <f>IF(A154&amp;""="","",SUMIFS('المدفوعات'!$C$6:$C$1005,'المدفوعات'!$F$6:$F$1005,A154&amp;""))</f>
        <v/>
      </c>
      <c r="J154" s="18">
        <f>IF(A154&amp;""="","",ROUND(H154-I154,2))</f>
        <v/>
      </c>
      <c r="K154" s="17">
        <f>IF(A154&amp;""="","",COUNTIFS('أوامر الشراء'!$C$6:$C$1005,A154&amp;"",'أوامر الشراء'!$I$6:$I$1005,"&gt;0"))</f>
        <v/>
      </c>
      <c r="L154" s="6">
        <f>IF(A154&amp;""="","",IF(J154&gt;0,"مستحق للمورد",IF(J154&lt;0,"مدفوع زيادة",IF(H154&gt;0,"مسدد","لا مشتريات"))))</f>
        <v/>
      </c>
    </row>
    <row r="155">
      <c r="A155" s="5" t="n"/>
      <c r="B155" s="5" t="n"/>
      <c r="C155" s="15" t="n"/>
      <c r="D155" s="16" t="n"/>
      <c r="E155" s="5" t="n"/>
      <c r="F155" s="17">
        <f>IF(A155&amp;""="","",COUNTIFS('أوامر الشراء'!$C$6:$C$1005,A155&amp;""))</f>
        <v/>
      </c>
      <c r="G155" s="18">
        <f>IF(A155&amp;""="","",SUMIFS('أوامر الشراء'!$D$6:$D$1005,'أوامر الشراء'!$C$6:$C$1005,A155&amp;""))</f>
        <v/>
      </c>
      <c r="H155" s="18">
        <f>IF(A155&amp;""="","",SUMIFS('الاستلامات'!$D$6:$D$1005,'الاستلامات'!$F$6:$F$1005,A155&amp;""))</f>
        <v/>
      </c>
      <c r="I155" s="18">
        <f>IF(A155&amp;""="","",SUMIFS('المدفوعات'!$C$6:$C$1005,'المدفوعات'!$F$6:$F$1005,A155&amp;""))</f>
        <v/>
      </c>
      <c r="J155" s="18">
        <f>IF(A155&amp;""="","",ROUND(H155-I155,2))</f>
        <v/>
      </c>
      <c r="K155" s="17">
        <f>IF(A155&amp;""="","",COUNTIFS('أوامر الشراء'!$C$6:$C$1005,A155&amp;"",'أوامر الشراء'!$I$6:$I$1005,"&gt;0"))</f>
        <v/>
      </c>
      <c r="L155" s="6">
        <f>IF(A155&amp;""="","",IF(J155&gt;0,"مستحق للمورد",IF(J155&lt;0,"مدفوع زيادة",IF(H155&gt;0,"مسدد","لا مشتريات"))))</f>
        <v/>
      </c>
    </row>
    <row r="156">
      <c r="A156" s="5" t="n"/>
      <c r="B156" s="5" t="n"/>
      <c r="C156" s="15" t="n"/>
      <c r="D156" s="16" t="n"/>
      <c r="E156" s="5" t="n"/>
      <c r="F156" s="17">
        <f>IF(A156&amp;""="","",COUNTIFS('أوامر الشراء'!$C$6:$C$1005,A156&amp;""))</f>
        <v/>
      </c>
      <c r="G156" s="18">
        <f>IF(A156&amp;""="","",SUMIFS('أوامر الشراء'!$D$6:$D$1005,'أوامر الشراء'!$C$6:$C$1005,A156&amp;""))</f>
        <v/>
      </c>
      <c r="H156" s="18">
        <f>IF(A156&amp;""="","",SUMIFS('الاستلامات'!$D$6:$D$1005,'الاستلامات'!$F$6:$F$1005,A156&amp;""))</f>
        <v/>
      </c>
      <c r="I156" s="18">
        <f>IF(A156&amp;""="","",SUMIFS('المدفوعات'!$C$6:$C$1005,'المدفوعات'!$F$6:$F$1005,A156&amp;""))</f>
        <v/>
      </c>
      <c r="J156" s="18">
        <f>IF(A156&amp;""="","",ROUND(H156-I156,2))</f>
        <v/>
      </c>
      <c r="K156" s="17">
        <f>IF(A156&amp;""="","",COUNTIFS('أوامر الشراء'!$C$6:$C$1005,A156&amp;"",'أوامر الشراء'!$I$6:$I$1005,"&gt;0"))</f>
        <v/>
      </c>
      <c r="L156" s="6">
        <f>IF(A156&amp;""="","",IF(J156&gt;0,"مستحق للمورد",IF(J156&lt;0,"مدفوع زيادة",IF(H156&gt;0,"مسدد","لا مشتريات"))))</f>
        <v/>
      </c>
    </row>
    <row r="157">
      <c r="A157" s="5" t="n"/>
      <c r="B157" s="5" t="n"/>
      <c r="C157" s="15" t="n"/>
      <c r="D157" s="16" t="n"/>
      <c r="E157" s="5" t="n"/>
      <c r="F157" s="17">
        <f>IF(A157&amp;""="","",COUNTIFS('أوامر الشراء'!$C$6:$C$1005,A157&amp;""))</f>
        <v/>
      </c>
      <c r="G157" s="18">
        <f>IF(A157&amp;""="","",SUMIFS('أوامر الشراء'!$D$6:$D$1005,'أوامر الشراء'!$C$6:$C$1005,A157&amp;""))</f>
        <v/>
      </c>
      <c r="H157" s="18">
        <f>IF(A157&amp;""="","",SUMIFS('الاستلامات'!$D$6:$D$1005,'الاستلامات'!$F$6:$F$1005,A157&amp;""))</f>
        <v/>
      </c>
      <c r="I157" s="18">
        <f>IF(A157&amp;""="","",SUMIFS('المدفوعات'!$C$6:$C$1005,'المدفوعات'!$F$6:$F$1005,A157&amp;""))</f>
        <v/>
      </c>
      <c r="J157" s="18">
        <f>IF(A157&amp;""="","",ROUND(H157-I157,2))</f>
        <v/>
      </c>
      <c r="K157" s="17">
        <f>IF(A157&amp;""="","",COUNTIFS('أوامر الشراء'!$C$6:$C$1005,A157&amp;"",'أوامر الشراء'!$I$6:$I$1005,"&gt;0"))</f>
        <v/>
      </c>
      <c r="L157" s="6">
        <f>IF(A157&amp;""="","",IF(J157&gt;0,"مستحق للمورد",IF(J157&lt;0,"مدفوع زيادة",IF(H157&gt;0,"مسدد","لا مشتريات"))))</f>
        <v/>
      </c>
    </row>
    <row r="158">
      <c r="A158" s="5" t="n"/>
      <c r="B158" s="5" t="n"/>
      <c r="C158" s="15" t="n"/>
      <c r="D158" s="16" t="n"/>
      <c r="E158" s="5" t="n"/>
      <c r="F158" s="17">
        <f>IF(A158&amp;""="","",COUNTIFS('أوامر الشراء'!$C$6:$C$1005,A158&amp;""))</f>
        <v/>
      </c>
      <c r="G158" s="18">
        <f>IF(A158&amp;""="","",SUMIFS('أوامر الشراء'!$D$6:$D$1005,'أوامر الشراء'!$C$6:$C$1005,A158&amp;""))</f>
        <v/>
      </c>
      <c r="H158" s="18">
        <f>IF(A158&amp;""="","",SUMIFS('الاستلامات'!$D$6:$D$1005,'الاستلامات'!$F$6:$F$1005,A158&amp;""))</f>
        <v/>
      </c>
      <c r="I158" s="18">
        <f>IF(A158&amp;""="","",SUMIFS('المدفوعات'!$C$6:$C$1005,'المدفوعات'!$F$6:$F$1005,A158&amp;""))</f>
        <v/>
      </c>
      <c r="J158" s="18">
        <f>IF(A158&amp;""="","",ROUND(H158-I158,2))</f>
        <v/>
      </c>
      <c r="K158" s="17">
        <f>IF(A158&amp;""="","",COUNTIFS('أوامر الشراء'!$C$6:$C$1005,A158&amp;"",'أوامر الشراء'!$I$6:$I$1005,"&gt;0"))</f>
        <v/>
      </c>
      <c r="L158" s="6">
        <f>IF(A158&amp;""="","",IF(J158&gt;0,"مستحق للمورد",IF(J158&lt;0,"مدفوع زيادة",IF(H158&gt;0,"مسدد","لا مشتريات"))))</f>
        <v/>
      </c>
    </row>
    <row r="159">
      <c r="A159" s="5" t="n"/>
      <c r="B159" s="5" t="n"/>
      <c r="C159" s="15" t="n"/>
      <c r="D159" s="16" t="n"/>
      <c r="E159" s="5" t="n"/>
      <c r="F159" s="17">
        <f>IF(A159&amp;""="","",COUNTIFS('أوامر الشراء'!$C$6:$C$1005,A159&amp;""))</f>
        <v/>
      </c>
      <c r="G159" s="18">
        <f>IF(A159&amp;""="","",SUMIFS('أوامر الشراء'!$D$6:$D$1005,'أوامر الشراء'!$C$6:$C$1005,A159&amp;""))</f>
        <v/>
      </c>
      <c r="H159" s="18">
        <f>IF(A159&amp;""="","",SUMIFS('الاستلامات'!$D$6:$D$1005,'الاستلامات'!$F$6:$F$1005,A159&amp;""))</f>
        <v/>
      </c>
      <c r="I159" s="18">
        <f>IF(A159&amp;""="","",SUMIFS('المدفوعات'!$C$6:$C$1005,'المدفوعات'!$F$6:$F$1005,A159&amp;""))</f>
        <v/>
      </c>
      <c r="J159" s="18">
        <f>IF(A159&amp;""="","",ROUND(H159-I159,2))</f>
        <v/>
      </c>
      <c r="K159" s="17">
        <f>IF(A159&amp;""="","",COUNTIFS('أوامر الشراء'!$C$6:$C$1005,A159&amp;"",'أوامر الشراء'!$I$6:$I$1005,"&gt;0"))</f>
        <v/>
      </c>
      <c r="L159" s="6">
        <f>IF(A159&amp;""="","",IF(J159&gt;0,"مستحق للمورد",IF(J159&lt;0,"مدفوع زيادة",IF(H159&gt;0,"مسدد","لا مشتريات"))))</f>
        <v/>
      </c>
    </row>
    <row r="160">
      <c r="A160" s="5" t="n"/>
      <c r="B160" s="5" t="n"/>
      <c r="C160" s="15" t="n"/>
      <c r="D160" s="16" t="n"/>
      <c r="E160" s="5" t="n"/>
      <c r="F160" s="17">
        <f>IF(A160&amp;""="","",COUNTIFS('أوامر الشراء'!$C$6:$C$1005,A160&amp;""))</f>
        <v/>
      </c>
      <c r="G160" s="18">
        <f>IF(A160&amp;""="","",SUMIFS('أوامر الشراء'!$D$6:$D$1005,'أوامر الشراء'!$C$6:$C$1005,A160&amp;""))</f>
        <v/>
      </c>
      <c r="H160" s="18">
        <f>IF(A160&amp;""="","",SUMIFS('الاستلامات'!$D$6:$D$1005,'الاستلامات'!$F$6:$F$1005,A160&amp;""))</f>
        <v/>
      </c>
      <c r="I160" s="18">
        <f>IF(A160&amp;""="","",SUMIFS('المدفوعات'!$C$6:$C$1005,'المدفوعات'!$F$6:$F$1005,A160&amp;""))</f>
        <v/>
      </c>
      <c r="J160" s="18">
        <f>IF(A160&amp;""="","",ROUND(H160-I160,2))</f>
        <v/>
      </c>
      <c r="K160" s="17">
        <f>IF(A160&amp;""="","",COUNTIFS('أوامر الشراء'!$C$6:$C$1005,A160&amp;"",'أوامر الشراء'!$I$6:$I$1005,"&gt;0"))</f>
        <v/>
      </c>
      <c r="L160" s="6">
        <f>IF(A160&amp;""="","",IF(J160&gt;0,"مستحق للمورد",IF(J160&lt;0,"مدفوع زيادة",IF(H160&gt;0,"مسدد","لا مشتريات"))))</f>
        <v/>
      </c>
    </row>
    <row r="161">
      <c r="A161" s="5" t="n"/>
      <c r="B161" s="5" t="n"/>
      <c r="C161" s="15" t="n"/>
      <c r="D161" s="16" t="n"/>
      <c r="E161" s="5" t="n"/>
      <c r="F161" s="17">
        <f>IF(A161&amp;""="","",COUNTIFS('أوامر الشراء'!$C$6:$C$1005,A161&amp;""))</f>
        <v/>
      </c>
      <c r="G161" s="18">
        <f>IF(A161&amp;""="","",SUMIFS('أوامر الشراء'!$D$6:$D$1005,'أوامر الشراء'!$C$6:$C$1005,A161&amp;""))</f>
        <v/>
      </c>
      <c r="H161" s="18">
        <f>IF(A161&amp;""="","",SUMIFS('الاستلامات'!$D$6:$D$1005,'الاستلامات'!$F$6:$F$1005,A161&amp;""))</f>
        <v/>
      </c>
      <c r="I161" s="18">
        <f>IF(A161&amp;""="","",SUMIFS('المدفوعات'!$C$6:$C$1005,'المدفوعات'!$F$6:$F$1005,A161&amp;""))</f>
        <v/>
      </c>
      <c r="J161" s="18">
        <f>IF(A161&amp;""="","",ROUND(H161-I161,2))</f>
        <v/>
      </c>
      <c r="K161" s="17">
        <f>IF(A161&amp;""="","",COUNTIFS('أوامر الشراء'!$C$6:$C$1005,A161&amp;"",'أوامر الشراء'!$I$6:$I$1005,"&gt;0"))</f>
        <v/>
      </c>
      <c r="L161" s="6">
        <f>IF(A161&amp;""="","",IF(J161&gt;0,"مستحق للمورد",IF(J161&lt;0,"مدفوع زيادة",IF(H161&gt;0,"مسدد","لا مشتريات"))))</f>
        <v/>
      </c>
    </row>
    <row r="162">
      <c r="A162" s="5" t="n"/>
      <c r="B162" s="5" t="n"/>
      <c r="C162" s="15" t="n"/>
      <c r="D162" s="16" t="n"/>
      <c r="E162" s="5" t="n"/>
      <c r="F162" s="17">
        <f>IF(A162&amp;""="","",COUNTIFS('أوامر الشراء'!$C$6:$C$1005,A162&amp;""))</f>
        <v/>
      </c>
      <c r="G162" s="18">
        <f>IF(A162&amp;""="","",SUMIFS('أوامر الشراء'!$D$6:$D$1005,'أوامر الشراء'!$C$6:$C$1005,A162&amp;""))</f>
        <v/>
      </c>
      <c r="H162" s="18">
        <f>IF(A162&amp;""="","",SUMIFS('الاستلامات'!$D$6:$D$1005,'الاستلامات'!$F$6:$F$1005,A162&amp;""))</f>
        <v/>
      </c>
      <c r="I162" s="18">
        <f>IF(A162&amp;""="","",SUMIFS('المدفوعات'!$C$6:$C$1005,'المدفوعات'!$F$6:$F$1005,A162&amp;""))</f>
        <v/>
      </c>
      <c r="J162" s="18">
        <f>IF(A162&amp;""="","",ROUND(H162-I162,2))</f>
        <v/>
      </c>
      <c r="K162" s="17">
        <f>IF(A162&amp;""="","",COUNTIFS('أوامر الشراء'!$C$6:$C$1005,A162&amp;"",'أوامر الشراء'!$I$6:$I$1005,"&gt;0"))</f>
        <v/>
      </c>
      <c r="L162" s="6">
        <f>IF(A162&amp;""="","",IF(J162&gt;0,"مستحق للمورد",IF(J162&lt;0,"مدفوع زيادة",IF(H162&gt;0,"مسدد","لا مشتريات"))))</f>
        <v/>
      </c>
    </row>
    <row r="163">
      <c r="A163" s="5" t="n"/>
      <c r="B163" s="5" t="n"/>
      <c r="C163" s="15" t="n"/>
      <c r="D163" s="16" t="n"/>
      <c r="E163" s="5" t="n"/>
      <c r="F163" s="17">
        <f>IF(A163&amp;""="","",COUNTIFS('أوامر الشراء'!$C$6:$C$1005,A163&amp;""))</f>
        <v/>
      </c>
      <c r="G163" s="18">
        <f>IF(A163&amp;""="","",SUMIFS('أوامر الشراء'!$D$6:$D$1005,'أوامر الشراء'!$C$6:$C$1005,A163&amp;""))</f>
        <v/>
      </c>
      <c r="H163" s="18">
        <f>IF(A163&amp;""="","",SUMIFS('الاستلامات'!$D$6:$D$1005,'الاستلامات'!$F$6:$F$1005,A163&amp;""))</f>
        <v/>
      </c>
      <c r="I163" s="18">
        <f>IF(A163&amp;""="","",SUMIFS('المدفوعات'!$C$6:$C$1005,'المدفوعات'!$F$6:$F$1005,A163&amp;""))</f>
        <v/>
      </c>
      <c r="J163" s="18">
        <f>IF(A163&amp;""="","",ROUND(H163-I163,2))</f>
        <v/>
      </c>
      <c r="K163" s="17">
        <f>IF(A163&amp;""="","",COUNTIFS('أوامر الشراء'!$C$6:$C$1005,A163&amp;"",'أوامر الشراء'!$I$6:$I$1005,"&gt;0"))</f>
        <v/>
      </c>
      <c r="L163" s="6">
        <f>IF(A163&amp;""="","",IF(J163&gt;0,"مستحق للمورد",IF(J163&lt;0,"مدفوع زيادة",IF(H163&gt;0,"مسدد","لا مشتريات"))))</f>
        <v/>
      </c>
    </row>
    <row r="164">
      <c r="A164" s="5" t="n"/>
      <c r="B164" s="5" t="n"/>
      <c r="C164" s="15" t="n"/>
      <c r="D164" s="16" t="n"/>
      <c r="E164" s="5" t="n"/>
      <c r="F164" s="17">
        <f>IF(A164&amp;""="","",COUNTIFS('أوامر الشراء'!$C$6:$C$1005,A164&amp;""))</f>
        <v/>
      </c>
      <c r="G164" s="18">
        <f>IF(A164&amp;""="","",SUMIFS('أوامر الشراء'!$D$6:$D$1005,'أوامر الشراء'!$C$6:$C$1005,A164&amp;""))</f>
        <v/>
      </c>
      <c r="H164" s="18">
        <f>IF(A164&amp;""="","",SUMIFS('الاستلامات'!$D$6:$D$1005,'الاستلامات'!$F$6:$F$1005,A164&amp;""))</f>
        <v/>
      </c>
      <c r="I164" s="18">
        <f>IF(A164&amp;""="","",SUMIFS('المدفوعات'!$C$6:$C$1005,'المدفوعات'!$F$6:$F$1005,A164&amp;""))</f>
        <v/>
      </c>
      <c r="J164" s="18">
        <f>IF(A164&amp;""="","",ROUND(H164-I164,2))</f>
        <v/>
      </c>
      <c r="K164" s="17">
        <f>IF(A164&amp;""="","",COUNTIFS('أوامر الشراء'!$C$6:$C$1005,A164&amp;"",'أوامر الشراء'!$I$6:$I$1005,"&gt;0"))</f>
        <v/>
      </c>
      <c r="L164" s="6">
        <f>IF(A164&amp;""="","",IF(J164&gt;0,"مستحق للمورد",IF(J164&lt;0,"مدفوع زيادة",IF(H164&gt;0,"مسدد","لا مشتريات"))))</f>
        <v/>
      </c>
    </row>
    <row r="165">
      <c r="A165" s="5" t="n"/>
      <c r="B165" s="5" t="n"/>
      <c r="C165" s="15" t="n"/>
      <c r="D165" s="16" t="n"/>
      <c r="E165" s="5" t="n"/>
      <c r="F165" s="17">
        <f>IF(A165&amp;""="","",COUNTIFS('أوامر الشراء'!$C$6:$C$1005,A165&amp;""))</f>
        <v/>
      </c>
      <c r="G165" s="18">
        <f>IF(A165&amp;""="","",SUMIFS('أوامر الشراء'!$D$6:$D$1005,'أوامر الشراء'!$C$6:$C$1005,A165&amp;""))</f>
        <v/>
      </c>
      <c r="H165" s="18">
        <f>IF(A165&amp;""="","",SUMIFS('الاستلامات'!$D$6:$D$1005,'الاستلامات'!$F$6:$F$1005,A165&amp;""))</f>
        <v/>
      </c>
      <c r="I165" s="18">
        <f>IF(A165&amp;""="","",SUMIFS('المدفوعات'!$C$6:$C$1005,'المدفوعات'!$F$6:$F$1005,A165&amp;""))</f>
        <v/>
      </c>
      <c r="J165" s="18">
        <f>IF(A165&amp;""="","",ROUND(H165-I165,2))</f>
        <v/>
      </c>
      <c r="K165" s="17">
        <f>IF(A165&amp;""="","",COUNTIFS('أوامر الشراء'!$C$6:$C$1005,A165&amp;"",'أوامر الشراء'!$I$6:$I$1005,"&gt;0"))</f>
        <v/>
      </c>
      <c r="L165" s="6">
        <f>IF(A165&amp;""="","",IF(J165&gt;0,"مستحق للمورد",IF(J165&lt;0,"مدفوع زيادة",IF(H165&gt;0,"مسدد","لا مشتريات"))))</f>
        <v/>
      </c>
    </row>
    <row r="166">
      <c r="A166" s="5" t="n"/>
      <c r="B166" s="5" t="n"/>
      <c r="C166" s="15" t="n"/>
      <c r="D166" s="16" t="n"/>
      <c r="E166" s="5" t="n"/>
      <c r="F166" s="17">
        <f>IF(A166&amp;""="","",COUNTIFS('أوامر الشراء'!$C$6:$C$1005,A166&amp;""))</f>
        <v/>
      </c>
      <c r="G166" s="18">
        <f>IF(A166&amp;""="","",SUMIFS('أوامر الشراء'!$D$6:$D$1005,'أوامر الشراء'!$C$6:$C$1005,A166&amp;""))</f>
        <v/>
      </c>
      <c r="H166" s="18">
        <f>IF(A166&amp;""="","",SUMIFS('الاستلامات'!$D$6:$D$1005,'الاستلامات'!$F$6:$F$1005,A166&amp;""))</f>
        <v/>
      </c>
      <c r="I166" s="18">
        <f>IF(A166&amp;""="","",SUMIFS('المدفوعات'!$C$6:$C$1005,'المدفوعات'!$F$6:$F$1005,A166&amp;""))</f>
        <v/>
      </c>
      <c r="J166" s="18">
        <f>IF(A166&amp;""="","",ROUND(H166-I166,2))</f>
        <v/>
      </c>
      <c r="K166" s="17">
        <f>IF(A166&amp;""="","",COUNTIFS('أوامر الشراء'!$C$6:$C$1005,A166&amp;"",'أوامر الشراء'!$I$6:$I$1005,"&gt;0"))</f>
        <v/>
      </c>
      <c r="L166" s="6">
        <f>IF(A166&amp;""="","",IF(J166&gt;0,"مستحق للمورد",IF(J166&lt;0,"مدفوع زيادة",IF(H166&gt;0,"مسدد","لا مشتريات"))))</f>
        <v/>
      </c>
    </row>
    <row r="167">
      <c r="A167" s="5" t="n"/>
      <c r="B167" s="5" t="n"/>
      <c r="C167" s="15" t="n"/>
      <c r="D167" s="16" t="n"/>
      <c r="E167" s="5" t="n"/>
      <c r="F167" s="17">
        <f>IF(A167&amp;""="","",COUNTIFS('أوامر الشراء'!$C$6:$C$1005,A167&amp;""))</f>
        <v/>
      </c>
      <c r="G167" s="18">
        <f>IF(A167&amp;""="","",SUMIFS('أوامر الشراء'!$D$6:$D$1005,'أوامر الشراء'!$C$6:$C$1005,A167&amp;""))</f>
        <v/>
      </c>
      <c r="H167" s="18">
        <f>IF(A167&amp;""="","",SUMIFS('الاستلامات'!$D$6:$D$1005,'الاستلامات'!$F$6:$F$1005,A167&amp;""))</f>
        <v/>
      </c>
      <c r="I167" s="18">
        <f>IF(A167&amp;""="","",SUMIFS('المدفوعات'!$C$6:$C$1005,'المدفوعات'!$F$6:$F$1005,A167&amp;""))</f>
        <v/>
      </c>
      <c r="J167" s="18">
        <f>IF(A167&amp;""="","",ROUND(H167-I167,2))</f>
        <v/>
      </c>
      <c r="K167" s="17">
        <f>IF(A167&amp;""="","",COUNTIFS('أوامر الشراء'!$C$6:$C$1005,A167&amp;"",'أوامر الشراء'!$I$6:$I$1005,"&gt;0"))</f>
        <v/>
      </c>
      <c r="L167" s="6">
        <f>IF(A167&amp;""="","",IF(J167&gt;0,"مستحق للمورد",IF(J167&lt;0,"مدفوع زيادة",IF(H167&gt;0,"مسدد","لا مشتريات"))))</f>
        <v/>
      </c>
    </row>
    <row r="168">
      <c r="A168" s="5" t="n"/>
      <c r="B168" s="5" t="n"/>
      <c r="C168" s="15" t="n"/>
      <c r="D168" s="16" t="n"/>
      <c r="E168" s="5" t="n"/>
      <c r="F168" s="17">
        <f>IF(A168&amp;""="","",COUNTIFS('أوامر الشراء'!$C$6:$C$1005,A168&amp;""))</f>
        <v/>
      </c>
      <c r="G168" s="18">
        <f>IF(A168&amp;""="","",SUMIFS('أوامر الشراء'!$D$6:$D$1005,'أوامر الشراء'!$C$6:$C$1005,A168&amp;""))</f>
        <v/>
      </c>
      <c r="H168" s="18">
        <f>IF(A168&amp;""="","",SUMIFS('الاستلامات'!$D$6:$D$1005,'الاستلامات'!$F$6:$F$1005,A168&amp;""))</f>
        <v/>
      </c>
      <c r="I168" s="18">
        <f>IF(A168&amp;""="","",SUMIFS('المدفوعات'!$C$6:$C$1005,'المدفوعات'!$F$6:$F$1005,A168&amp;""))</f>
        <v/>
      </c>
      <c r="J168" s="18">
        <f>IF(A168&amp;""="","",ROUND(H168-I168,2))</f>
        <v/>
      </c>
      <c r="K168" s="17">
        <f>IF(A168&amp;""="","",COUNTIFS('أوامر الشراء'!$C$6:$C$1005,A168&amp;"",'أوامر الشراء'!$I$6:$I$1005,"&gt;0"))</f>
        <v/>
      </c>
      <c r="L168" s="6">
        <f>IF(A168&amp;""="","",IF(J168&gt;0,"مستحق للمورد",IF(J168&lt;0,"مدفوع زيادة",IF(H168&gt;0,"مسدد","لا مشتريات"))))</f>
        <v/>
      </c>
    </row>
    <row r="169">
      <c r="A169" s="5" t="n"/>
      <c r="B169" s="5" t="n"/>
      <c r="C169" s="15" t="n"/>
      <c r="D169" s="16" t="n"/>
      <c r="E169" s="5" t="n"/>
      <c r="F169" s="17">
        <f>IF(A169&amp;""="","",COUNTIFS('أوامر الشراء'!$C$6:$C$1005,A169&amp;""))</f>
        <v/>
      </c>
      <c r="G169" s="18">
        <f>IF(A169&amp;""="","",SUMIFS('أوامر الشراء'!$D$6:$D$1005,'أوامر الشراء'!$C$6:$C$1005,A169&amp;""))</f>
        <v/>
      </c>
      <c r="H169" s="18">
        <f>IF(A169&amp;""="","",SUMIFS('الاستلامات'!$D$6:$D$1005,'الاستلامات'!$F$6:$F$1005,A169&amp;""))</f>
        <v/>
      </c>
      <c r="I169" s="18">
        <f>IF(A169&amp;""="","",SUMIFS('المدفوعات'!$C$6:$C$1005,'المدفوعات'!$F$6:$F$1005,A169&amp;""))</f>
        <v/>
      </c>
      <c r="J169" s="18">
        <f>IF(A169&amp;""="","",ROUND(H169-I169,2))</f>
        <v/>
      </c>
      <c r="K169" s="17">
        <f>IF(A169&amp;""="","",COUNTIFS('أوامر الشراء'!$C$6:$C$1005,A169&amp;"",'أوامر الشراء'!$I$6:$I$1005,"&gt;0"))</f>
        <v/>
      </c>
      <c r="L169" s="6">
        <f>IF(A169&amp;""="","",IF(J169&gt;0,"مستحق للمورد",IF(J169&lt;0,"مدفوع زيادة",IF(H169&gt;0,"مسدد","لا مشتريات"))))</f>
        <v/>
      </c>
    </row>
    <row r="170">
      <c r="A170" s="5" t="n"/>
      <c r="B170" s="5" t="n"/>
      <c r="C170" s="15" t="n"/>
      <c r="D170" s="16" t="n"/>
      <c r="E170" s="5" t="n"/>
      <c r="F170" s="17">
        <f>IF(A170&amp;""="","",COUNTIFS('أوامر الشراء'!$C$6:$C$1005,A170&amp;""))</f>
        <v/>
      </c>
      <c r="G170" s="18">
        <f>IF(A170&amp;""="","",SUMIFS('أوامر الشراء'!$D$6:$D$1005,'أوامر الشراء'!$C$6:$C$1005,A170&amp;""))</f>
        <v/>
      </c>
      <c r="H170" s="18">
        <f>IF(A170&amp;""="","",SUMIFS('الاستلامات'!$D$6:$D$1005,'الاستلامات'!$F$6:$F$1005,A170&amp;""))</f>
        <v/>
      </c>
      <c r="I170" s="18">
        <f>IF(A170&amp;""="","",SUMIFS('المدفوعات'!$C$6:$C$1005,'المدفوعات'!$F$6:$F$1005,A170&amp;""))</f>
        <v/>
      </c>
      <c r="J170" s="18">
        <f>IF(A170&amp;""="","",ROUND(H170-I170,2))</f>
        <v/>
      </c>
      <c r="K170" s="17">
        <f>IF(A170&amp;""="","",COUNTIFS('أوامر الشراء'!$C$6:$C$1005,A170&amp;"",'أوامر الشراء'!$I$6:$I$1005,"&gt;0"))</f>
        <v/>
      </c>
      <c r="L170" s="6">
        <f>IF(A170&amp;""="","",IF(J170&gt;0,"مستحق للمورد",IF(J170&lt;0,"مدفوع زيادة",IF(H170&gt;0,"مسدد","لا مشتريات"))))</f>
        <v/>
      </c>
    </row>
    <row r="171">
      <c r="A171" s="5" t="n"/>
      <c r="B171" s="5" t="n"/>
      <c r="C171" s="15" t="n"/>
      <c r="D171" s="16" t="n"/>
      <c r="E171" s="5" t="n"/>
      <c r="F171" s="17">
        <f>IF(A171&amp;""="","",COUNTIFS('أوامر الشراء'!$C$6:$C$1005,A171&amp;""))</f>
        <v/>
      </c>
      <c r="G171" s="18">
        <f>IF(A171&amp;""="","",SUMIFS('أوامر الشراء'!$D$6:$D$1005,'أوامر الشراء'!$C$6:$C$1005,A171&amp;""))</f>
        <v/>
      </c>
      <c r="H171" s="18">
        <f>IF(A171&amp;""="","",SUMIFS('الاستلامات'!$D$6:$D$1005,'الاستلامات'!$F$6:$F$1005,A171&amp;""))</f>
        <v/>
      </c>
      <c r="I171" s="18">
        <f>IF(A171&amp;""="","",SUMIFS('المدفوعات'!$C$6:$C$1005,'المدفوعات'!$F$6:$F$1005,A171&amp;""))</f>
        <v/>
      </c>
      <c r="J171" s="18">
        <f>IF(A171&amp;""="","",ROUND(H171-I171,2))</f>
        <v/>
      </c>
      <c r="K171" s="17">
        <f>IF(A171&amp;""="","",COUNTIFS('أوامر الشراء'!$C$6:$C$1005,A171&amp;"",'أوامر الشراء'!$I$6:$I$1005,"&gt;0"))</f>
        <v/>
      </c>
      <c r="L171" s="6">
        <f>IF(A171&amp;""="","",IF(J171&gt;0,"مستحق للمورد",IF(J171&lt;0,"مدفوع زيادة",IF(H171&gt;0,"مسدد","لا مشتريات"))))</f>
        <v/>
      </c>
    </row>
    <row r="172">
      <c r="A172" s="5" t="n"/>
      <c r="B172" s="5" t="n"/>
      <c r="C172" s="15" t="n"/>
      <c r="D172" s="16" t="n"/>
      <c r="E172" s="5" t="n"/>
      <c r="F172" s="17">
        <f>IF(A172&amp;""="","",COUNTIFS('أوامر الشراء'!$C$6:$C$1005,A172&amp;""))</f>
        <v/>
      </c>
      <c r="G172" s="18">
        <f>IF(A172&amp;""="","",SUMIFS('أوامر الشراء'!$D$6:$D$1005,'أوامر الشراء'!$C$6:$C$1005,A172&amp;""))</f>
        <v/>
      </c>
      <c r="H172" s="18">
        <f>IF(A172&amp;""="","",SUMIFS('الاستلامات'!$D$6:$D$1005,'الاستلامات'!$F$6:$F$1005,A172&amp;""))</f>
        <v/>
      </c>
      <c r="I172" s="18">
        <f>IF(A172&amp;""="","",SUMIFS('المدفوعات'!$C$6:$C$1005,'المدفوعات'!$F$6:$F$1005,A172&amp;""))</f>
        <v/>
      </c>
      <c r="J172" s="18">
        <f>IF(A172&amp;""="","",ROUND(H172-I172,2))</f>
        <v/>
      </c>
      <c r="K172" s="17">
        <f>IF(A172&amp;""="","",COUNTIFS('أوامر الشراء'!$C$6:$C$1005,A172&amp;"",'أوامر الشراء'!$I$6:$I$1005,"&gt;0"))</f>
        <v/>
      </c>
      <c r="L172" s="6">
        <f>IF(A172&amp;""="","",IF(J172&gt;0,"مستحق للمورد",IF(J172&lt;0,"مدفوع زيادة",IF(H172&gt;0,"مسدد","لا مشتريات"))))</f>
        <v/>
      </c>
    </row>
    <row r="173">
      <c r="A173" s="5" t="n"/>
      <c r="B173" s="5" t="n"/>
      <c r="C173" s="15" t="n"/>
      <c r="D173" s="16" t="n"/>
      <c r="E173" s="5" t="n"/>
      <c r="F173" s="17">
        <f>IF(A173&amp;""="","",COUNTIFS('أوامر الشراء'!$C$6:$C$1005,A173&amp;""))</f>
        <v/>
      </c>
      <c r="G173" s="18">
        <f>IF(A173&amp;""="","",SUMIFS('أوامر الشراء'!$D$6:$D$1005,'أوامر الشراء'!$C$6:$C$1005,A173&amp;""))</f>
        <v/>
      </c>
      <c r="H173" s="18">
        <f>IF(A173&amp;""="","",SUMIFS('الاستلامات'!$D$6:$D$1005,'الاستلامات'!$F$6:$F$1005,A173&amp;""))</f>
        <v/>
      </c>
      <c r="I173" s="18">
        <f>IF(A173&amp;""="","",SUMIFS('المدفوعات'!$C$6:$C$1005,'المدفوعات'!$F$6:$F$1005,A173&amp;""))</f>
        <v/>
      </c>
      <c r="J173" s="18">
        <f>IF(A173&amp;""="","",ROUND(H173-I173,2))</f>
        <v/>
      </c>
      <c r="K173" s="17">
        <f>IF(A173&amp;""="","",COUNTIFS('أوامر الشراء'!$C$6:$C$1005,A173&amp;"",'أوامر الشراء'!$I$6:$I$1005,"&gt;0"))</f>
        <v/>
      </c>
      <c r="L173" s="6">
        <f>IF(A173&amp;""="","",IF(J173&gt;0,"مستحق للمورد",IF(J173&lt;0,"مدفوع زيادة",IF(H173&gt;0,"مسدد","لا مشتريات"))))</f>
        <v/>
      </c>
    </row>
    <row r="174">
      <c r="A174" s="5" t="n"/>
      <c r="B174" s="5" t="n"/>
      <c r="C174" s="15" t="n"/>
      <c r="D174" s="16" t="n"/>
      <c r="E174" s="5" t="n"/>
      <c r="F174" s="17">
        <f>IF(A174&amp;""="","",COUNTIFS('أوامر الشراء'!$C$6:$C$1005,A174&amp;""))</f>
        <v/>
      </c>
      <c r="G174" s="18">
        <f>IF(A174&amp;""="","",SUMIFS('أوامر الشراء'!$D$6:$D$1005,'أوامر الشراء'!$C$6:$C$1005,A174&amp;""))</f>
        <v/>
      </c>
      <c r="H174" s="18">
        <f>IF(A174&amp;""="","",SUMIFS('الاستلامات'!$D$6:$D$1005,'الاستلامات'!$F$6:$F$1005,A174&amp;""))</f>
        <v/>
      </c>
      <c r="I174" s="18">
        <f>IF(A174&amp;""="","",SUMIFS('المدفوعات'!$C$6:$C$1005,'المدفوعات'!$F$6:$F$1005,A174&amp;""))</f>
        <v/>
      </c>
      <c r="J174" s="18">
        <f>IF(A174&amp;""="","",ROUND(H174-I174,2))</f>
        <v/>
      </c>
      <c r="K174" s="17">
        <f>IF(A174&amp;""="","",COUNTIFS('أوامر الشراء'!$C$6:$C$1005,A174&amp;"",'أوامر الشراء'!$I$6:$I$1005,"&gt;0"))</f>
        <v/>
      </c>
      <c r="L174" s="6">
        <f>IF(A174&amp;""="","",IF(J174&gt;0,"مستحق للمورد",IF(J174&lt;0,"مدفوع زيادة",IF(H174&gt;0,"مسدد","لا مشتريات"))))</f>
        <v/>
      </c>
    </row>
    <row r="175">
      <c r="A175" s="5" t="n"/>
      <c r="B175" s="5" t="n"/>
      <c r="C175" s="15" t="n"/>
      <c r="D175" s="16" t="n"/>
      <c r="E175" s="5" t="n"/>
      <c r="F175" s="17">
        <f>IF(A175&amp;""="","",COUNTIFS('أوامر الشراء'!$C$6:$C$1005,A175&amp;""))</f>
        <v/>
      </c>
      <c r="G175" s="18">
        <f>IF(A175&amp;""="","",SUMIFS('أوامر الشراء'!$D$6:$D$1005,'أوامر الشراء'!$C$6:$C$1005,A175&amp;""))</f>
        <v/>
      </c>
      <c r="H175" s="18">
        <f>IF(A175&amp;""="","",SUMIFS('الاستلامات'!$D$6:$D$1005,'الاستلامات'!$F$6:$F$1005,A175&amp;""))</f>
        <v/>
      </c>
      <c r="I175" s="18">
        <f>IF(A175&amp;""="","",SUMIFS('المدفوعات'!$C$6:$C$1005,'المدفوعات'!$F$6:$F$1005,A175&amp;""))</f>
        <v/>
      </c>
      <c r="J175" s="18">
        <f>IF(A175&amp;""="","",ROUND(H175-I175,2))</f>
        <v/>
      </c>
      <c r="K175" s="17">
        <f>IF(A175&amp;""="","",COUNTIFS('أوامر الشراء'!$C$6:$C$1005,A175&amp;"",'أوامر الشراء'!$I$6:$I$1005,"&gt;0"))</f>
        <v/>
      </c>
      <c r="L175" s="6">
        <f>IF(A175&amp;""="","",IF(J175&gt;0,"مستحق للمورد",IF(J175&lt;0,"مدفوع زيادة",IF(H175&gt;0,"مسدد","لا مشتريات"))))</f>
        <v/>
      </c>
    </row>
    <row r="176">
      <c r="A176" s="5" t="n"/>
      <c r="B176" s="5" t="n"/>
      <c r="C176" s="15" t="n"/>
      <c r="D176" s="16" t="n"/>
      <c r="E176" s="5" t="n"/>
      <c r="F176" s="17">
        <f>IF(A176&amp;""="","",COUNTIFS('أوامر الشراء'!$C$6:$C$1005,A176&amp;""))</f>
        <v/>
      </c>
      <c r="G176" s="18">
        <f>IF(A176&amp;""="","",SUMIFS('أوامر الشراء'!$D$6:$D$1005,'أوامر الشراء'!$C$6:$C$1005,A176&amp;""))</f>
        <v/>
      </c>
      <c r="H176" s="18">
        <f>IF(A176&amp;""="","",SUMIFS('الاستلامات'!$D$6:$D$1005,'الاستلامات'!$F$6:$F$1005,A176&amp;""))</f>
        <v/>
      </c>
      <c r="I176" s="18">
        <f>IF(A176&amp;""="","",SUMIFS('المدفوعات'!$C$6:$C$1005,'المدفوعات'!$F$6:$F$1005,A176&amp;""))</f>
        <v/>
      </c>
      <c r="J176" s="18">
        <f>IF(A176&amp;""="","",ROUND(H176-I176,2))</f>
        <v/>
      </c>
      <c r="K176" s="17">
        <f>IF(A176&amp;""="","",COUNTIFS('أوامر الشراء'!$C$6:$C$1005,A176&amp;"",'أوامر الشراء'!$I$6:$I$1005,"&gt;0"))</f>
        <v/>
      </c>
      <c r="L176" s="6">
        <f>IF(A176&amp;""="","",IF(J176&gt;0,"مستحق للمورد",IF(J176&lt;0,"مدفوع زيادة",IF(H176&gt;0,"مسدد","لا مشتريات"))))</f>
        <v/>
      </c>
    </row>
    <row r="177">
      <c r="A177" s="5" t="n"/>
      <c r="B177" s="5" t="n"/>
      <c r="C177" s="15" t="n"/>
      <c r="D177" s="16" t="n"/>
      <c r="E177" s="5" t="n"/>
      <c r="F177" s="17">
        <f>IF(A177&amp;""="","",COUNTIFS('أوامر الشراء'!$C$6:$C$1005,A177&amp;""))</f>
        <v/>
      </c>
      <c r="G177" s="18">
        <f>IF(A177&amp;""="","",SUMIFS('أوامر الشراء'!$D$6:$D$1005,'أوامر الشراء'!$C$6:$C$1005,A177&amp;""))</f>
        <v/>
      </c>
      <c r="H177" s="18">
        <f>IF(A177&amp;""="","",SUMIFS('الاستلامات'!$D$6:$D$1005,'الاستلامات'!$F$6:$F$1005,A177&amp;""))</f>
        <v/>
      </c>
      <c r="I177" s="18">
        <f>IF(A177&amp;""="","",SUMIFS('المدفوعات'!$C$6:$C$1005,'المدفوعات'!$F$6:$F$1005,A177&amp;""))</f>
        <v/>
      </c>
      <c r="J177" s="18">
        <f>IF(A177&amp;""="","",ROUND(H177-I177,2))</f>
        <v/>
      </c>
      <c r="K177" s="17">
        <f>IF(A177&amp;""="","",COUNTIFS('أوامر الشراء'!$C$6:$C$1005,A177&amp;"",'أوامر الشراء'!$I$6:$I$1005,"&gt;0"))</f>
        <v/>
      </c>
      <c r="L177" s="6">
        <f>IF(A177&amp;""="","",IF(J177&gt;0,"مستحق للمورد",IF(J177&lt;0,"مدفوع زيادة",IF(H177&gt;0,"مسدد","لا مشتريات"))))</f>
        <v/>
      </c>
    </row>
    <row r="178">
      <c r="A178" s="5" t="n"/>
      <c r="B178" s="5" t="n"/>
      <c r="C178" s="15" t="n"/>
      <c r="D178" s="16" t="n"/>
      <c r="E178" s="5" t="n"/>
      <c r="F178" s="17">
        <f>IF(A178&amp;""="","",COUNTIFS('أوامر الشراء'!$C$6:$C$1005,A178&amp;""))</f>
        <v/>
      </c>
      <c r="G178" s="18">
        <f>IF(A178&amp;""="","",SUMIFS('أوامر الشراء'!$D$6:$D$1005,'أوامر الشراء'!$C$6:$C$1005,A178&amp;""))</f>
        <v/>
      </c>
      <c r="H178" s="18">
        <f>IF(A178&amp;""="","",SUMIFS('الاستلامات'!$D$6:$D$1005,'الاستلامات'!$F$6:$F$1005,A178&amp;""))</f>
        <v/>
      </c>
      <c r="I178" s="18">
        <f>IF(A178&amp;""="","",SUMIFS('المدفوعات'!$C$6:$C$1005,'المدفوعات'!$F$6:$F$1005,A178&amp;""))</f>
        <v/>
      </c>
      <c r="J178" s="18">
        <f>IF(A178&amp;""="","",ROUND(H178-I178,2))</f>
        <v/>
      </c>
      <c r="K178" s="17">
        <f>IF(A178&amp;""="","",COUNTIFS('أوامر الشراء'!$C$6:$C$1005,A178&amp;"",'أوامر الشراء'!$I$6:$I$1005,"&gt;0"))</f>
        <v/>
      </c>
      <c r="L178" s="6">
        <f>IF(A178&amp;""="","",IF(J178&gt;0,"مستحق للمورد",IF(J178&lt;0,"مدفوع زيادة",IF(H178&gt;0,"مسدد","لا مشتريات"))))</f>
        <v/>
      </c>
    </row>
    <row r="179">
      <c r="A179" s="5" t="n"/>
      <c r="B179" s="5" t="n"/>
      <c r="C179" s="15" t="n"/>
      <c r="D179" s="16" t="n"/>
      <c r="E179" s="5" t="n"/>
      <c r="F179" s="17">
        <f>IF(A179&amp;""="","",COUNTIFS('أوامر الشراء'!$C$6:$C$1005,A179&amp;""))</f>
        <v/>
      </c>
      <c r="G179" s="18">
        <f>IF(A179&amp;""="","",SUMIFS('أوامر الشراء'!$D$6:$D$1005,'أوامر الشراء'!$C$6:$C$1005,A179&amp;""))</f>
        <v/>
      </c>
      <c r="H179" s="18">
        <f>IF(A179&amp;""="","",SUMIFS('الاستلامات'!$D$6:$D$1005,'الاستلامات'!$F$6:$F$1005,A179&amp;""))</f>
        <v/>
      </c>
      <c r="I179" s="18">
        <f>IF(A179&amp;""="","",SUMIFS('المدفوعات'!$C$6:$C$1005,'المدفوعات'!$F$6:$F$1005,A179&amp;""))</f>
        <v/>
      </c>
      <c r="J179" s="18">
        <f>IF(A179&amp;""="","",ROUND(H179-I179,2))</f>
        <v/>
      </c>
      <c r="K179" s="17">
        <f>IF(A179&amp;""="","",COUNTIFS('أوامر الشراء'!$C$6:$C$1005,A179&amp;"",'أوامر الشراء'!$I$6:$I$1005,"&gt;0"))</f>
        <v/>
      </c>
      <c r="L179" s="6">
        <f>IF(A179&amp;""="","",IF(J179&gt;0,"مستحق للمورد",IF(J179&lt;0,"مدفوع زيادة",IF(H179&gt;0,"مسدد","لا مشتريات"))))</f>
        <v/>
      </c>
    </row>
    <row r="180">
      <c r="A180" s="5" t="n"/>
      <c r="B180" s="5" t="n"/>
      <c r="C180" s="15" t="n"/>
      <c r="D180" s="16" t="n"/>
      <c r="E180" s="5" t="n"/>
      <c r="F180" s="17">
        <f>IF(A180&amp;""="","",COUNTIFS('أوامر الشراء'!$C$6:$C$1005,A180&amp;""))</f>
        <v/>
      </c>
      <c r="G180" s="18">
        <f>IF(A180&amp;""="","",SUMIFS('أوامر الشراء'!$D$6:$D$1005,'أوامر الشراء'!$C$6:$C$1005,A180&amp;""))</f>
        <v/>
      </c>
      <c r="H180" s="18">
        <f>IF(A180&amp;""="","",SUMIFS('الاستلامات'!$D$6:$D$1005,'الاستلامات'!$F$6:$F$1005,A180&amp;""))</f>
        <v/>
      </c>
      <c r="I180" s="18">
        <f>IF(A180&amp;""="","",SUMIFS('المدفوعات'!$C$6:$C$1005,'المدفوعات'!$F$6:$F$1005,A180&amp;""))</f>
        <v/>
      </c>
      <c r="J180" s="18">
        <f>IF(A180&amp;""="","",ROUND(H180-I180,2))</f>
        <v/>
      </c>
      <c r="K180" s="17">
        <f>IF(A180&amp;""="","",COUNTIFS('أوامر الشراء'!$C$6:$C$1005,A180&amp;"",'أوامر الشراء'!$I$6:$I$1005,"&gt;0"))</f>
        <v/>
      </c>
      <c r="L180" s="6">
        <f>IF(A180&amp;""="","",IF(J180&gt;0,"مستحق للمورد",IF(J180&lt;0,"مدفوع زيادة",IF(H180&gt;0,"مسدد","لا مشتريات"))))</f>
        <v/>
      </c>
    </row>
    <row r="181">
      <c r="A181" s="5" t="n"/>
      <c r="B181" s="5" t="n"/>
      <c r="C181" s="15" t="n"/>
      <c r="D181" s="16" t="n"/>
      <c r="E181" s="5" t="n"/>
      <c r="F181" s="17">
        <f>IF(A181&amp;""="","",COUNTIFS('أوامر الشراء'!$C$6:$C$1005,A181&amp;""))</f>
        <v/>
      </c>
      <c r="G181" s="18">
        <f>IF(A181&amp;""="","",SUMIFS('أوامر الشراء'!$D$6:$D$1005,'أوامر الشراء'!$C$6:$C$1005,A181&amp;""))</f>
        <v/>
      </c>
      <c r="H181" s="18">
        <f>IF(A181&amp;""="","",SUMIFS('الاستلامات'!$D$6:$D$1005,'الاستلامات'!$F$6:$F$1005,A181&amp;""))</f>
        <v/>
      </c>
      <c r="I181" s="18">
        <f>IF(A181&amp;""="","",SUMIFS('المدفوعات'!$C$6:$C$1005,'المدفوعات'!$F$6:$F$1005,A181&amp;""))</f>
        <v/>
      </c>
      <c r="J181" s="18">
        <f>IF(A181&amp;""="","",ROUND(H181-I181,2))</f>
        <v/>
      </c>
      <c r="K181" s="17">
        <f>IF(A181&amp;""="","",COUNTIFS('أوامر الشراء'!$C$6:$C$1005,A181&amp;"",'أوامر الشراء'!$I$6:$I$1005,"&gt;0"))</f>
        <v/>
      </c>
      <c r="L181" s="6">
        <f>IF(A181&amp;""="","",IF(J181&gt;0,"مستحق للمورد",IF(J181&lt;0,"مدفوع زيادة",IF(H181&gt;0,"مسدد","لا مشتريات"))))</f>
        <v/>
      </c>
    </row>
    <row r="182">
      <c r="A182" s="5" t="n"/>
      <c r="B182" s="5" t="n"/>
      <c r="C182" s="15" t="n"/>
      <c r="D182" s="16" t="n"/>
      <c r="E182" s="5" t="n"/>
      <c r="F182" s="17">
        <f>IF(A182&amp;""="","",COUNTIFS('أوامر الشراء'!$C$6:$C$1005,A182&amp;""))</f>
        <v/>
      </c>
      <c r="G182" s="18">
        <f>IF(A182&amp;""="","",SUMIFS('أوامر الشراء'!$D$6:$D$1005,'أوامر الشراء'!$C$6:$C$1005,A182&amp;""))</f>
        <v/>
      </c>
      <c r="H182" s="18">
        <f>IF(A182&amp;""="","",SUMIFS('الاستلامات'!$D$6:$D$1005,'الاستلامات'!$F$6:$F$1005,A182&amp;""))</f>
        <v/>
      </c>
      <c r="I182" s="18">
        <f>IF(A182&amp;""="","",SUMIFS('المدفوعات'!$C$6:$C$1005,'المدفوعات'!$F$6:$F$1005,A182&amp;""))</f>
        <v/>
      </c>
      <c r="J182" s="18">
        <f>IF(A182&amp;""="","",ROUND(H182-I182,2))</f>
        <v/>
      </c>
      <c r="K182" s="17">
        <f>IF(A182&amp;""="","",COUNTIFS('أوامر الشراء'!$C$6:$C$1005,A182&amp;"",'أوامر الشراء'!$I$6:$I$1005,"&gt;0"))</f>
        <v/>
      </c>
      <c r="L182" s="6">
        <f>IF(A182&amp;""="","",IF(J182&gt;0,"مستحق للمورد",IF(J182&lt;0,"مدفوع زيادة",IF(H182&gt;0,"مسدد","لا مشتريات"))))</f>
        <v/>
      </c>
    </row>
    <row r="183">
      <c r="A183" s="5" t="n"/>
      <c r="B183" s="5" t="n"/>
      <c r="C183" s="15" t="n"/>
      <c r="D183" s="16" t="n"/>
      <c r="E183" s="5" t="n"/>
      <c r="F183" s="17">
        <f>IF(A183&amp;""="","",COUNTIFS('أوامر الشراء'!$C$6:$C$1005,A183&amp;""))</f>
        <v/>
      </c>
      <c r="G183" s="18">
        <f>IF(A183&amp;""="","",SUMIFS('أوامر الشراء'!$D$6:$D$1005,'أوامر الشراء'!$C$6:$C$1005,A183&amp;""))</f>
        <v/>
      </c>
      <c r="H183" s="18">
        <f>IF(A183&amp;""="","",SUMIFS('الاستلامات'!$D$6:$D$1005,'الاستلامات'!$F$6:$F$1005,A183&amp;""))</f>
        <v/>
      </c>
      <c r="I183" s="18">
        <f>IF(A183&amp;""="","",SUMIFS('المدفوعات'!$C$6:$C$1005,'المدفوعات'!$F$6:$F$1005,A183&amp;""))</f>
        <v/>
      </c>
      <c r="J183" s="18">
        <f>IF(A183&amp;""="","",ROUND(H183-I183,2))</f>
        <v/>
      </c>
      <c r="K183" s="17">
        <f>IF(A183&amp;""="","",COUNTIFS('أوامر الشراء'!$C$6:$C$1005,A183&amp;"",'أوامر الشراء'!$I$6:$I$1005,"&gt;0"))</f>
        <v/>
      </c>
      <c r="L183" s="6">
        <f>IF(A183&amp;""="","",IF(J183&gt;0,"مستحق للمورد",IF(J183&lt;0,"مدفوع زيادة",IF(H183&gt;0,"مسدد","لا مشتريات"))))</f>
        <v/>
      </c>
    </row>
    <row r="184">
      <c r="A184" s="5" t="n"/>
      <c r="B184" s="5" t="n"/>
      <c r="C184" s="15" t="n"/>
      <c r="D184" s="16" t="n"/>
      <c r="E184" s="5" t="n"/>
      <c r="F184" s="17">
        <f>IF(A184&amp;""="","",COUNTIFS('أوامر الشراء'!$C$6:$C$1005,A184&amp;""))</f>
        <v/>
      </c>
      <c r="G184" s="18">
        <f>IF(A184&amp;""="","",SUMIFS('أوامر الشراء'!$D$6:$D$1005,'أوامر الشراء'!$C$6:$C$1005,A184&amp;""))</f>
        <v/>
      </c>
      <c r="H184" s="18">
        <f>IF(A184&amp;""="","",SUMIFS('الاستلامات'!$D$6:$D$1005,'الاستلامات'!$F$6:$F$1005,A184&amp;""))</f>
        <v/>
      </c>
      <c r="I184" s="18">
        <f>IF(A184&amp;""="","",SUMIFS('المدفوعات'!$C$6:$C$1005,'المدفوعات'!$F$6:$F$1005,A184&amp;""))</f>
        <v/>
      </c>
      <c r="J184" s="18">
        <f>IF(A184&amp;""="","",ROUND(H184-I184,2))</f>
        <v/>
      </c>
      <c r="K184" s="17">
        <f>IF(A184&amp;""="","",COUNTIFS('أوامر الشراء'!$C$6:$C$1005,A184&amp;"",'أوامر الشراء'!$I$6:$I$1005,"&gt;0"))</f>
        <v/>
      </c>
      <c r="L184" s="6">
        <f>IF(A184&amp;""="","",IF(J184&gt;0,"مستحق للمورد",IF(J184&lt;0,"مدفوع زيادة",IF(H184&gt;0,"مسدد","لا مشتريات"))))</f>
        <v/>
      </c>
    </row>
    <row r="185">
      <c r="A185" s="5" t="n"/>
      <c r="B185" s="5" t="n"/>
      <c r="C185" s="15" t="n"/>
      <c r="D185" s="16" t="n"/>
      <c r="E185" s="5" t="n"/>
      <c r="F185" s="17">
        <f>IF(A185&amp;""="","",COUNTIFS('أوامر الشراء'!$C$6:$C$1005,A185&amp;""))</f>
        <v/>
      </c>
      <c r="G185" s="18">
        <f>IF(A185&amp;""="","",SUMIFS('أوامر الشراء'!$D$6:$D$1005,'أوامر الشراء'!$C$6:$C$1005,A185&amp;""))</f>
        <v/>
      </c>
      <c r="H185" s="18">
        <f>IF(A185&amp;""="","",SUMIFS('الاستلامات'!$D$6:$D$1005,'الاستلامات'!$F$6:$F$1005,A185&amp;""))</f>
        <v/>
      </c>
      <c r="I185" s="18">
        <f>IF(A185&amp;""="","",SUMIFS('المدفوعات'!$C$6:$C$1005,'المدفوعات'!$F$6:$F$1005,A185&amp;""))</f>
        <v/>
      </c>
      <c r="J185" s="18">
        <f>IF(A185&amp;""="","",ROUND(H185-I185,2))</f>
        <v/>
      </c>
      <c r="K185" s="17">
        <f>IF(A185&amp;""="","",COUNTIFS('أوامر الشراء'!$C$6:$C$1005,A185&amp;"",'أوامر الشراء'!$I$6:$I$1005,"&gt;0"))</f>
        <v/>
      </c>
      <c r="L185" s="6">
        <f>IF(A185&amp;""="","",IF(J185&gt;0,"مستحق للمورد",IF(J185&lt;0,"مدفوع زيادة",IF(H185&gt;0,"مسدد","لا مشتريات"))))</f>
        <v/>
      </c>
    </row>
    <row r="186">
      <c r="A186" s="5" t="n"/>
      <c r="B186" s="5" t="n"/>
      <c r="C186" s="15" t="n"/>
      <c r="D186" s="16" t="n"/>
      <c r="E186" s="5" t="n"/>
      <c r="F186" s="17">
        <f>IF(A186&amp;""="","",COUNTIFS('أوامر الشراء'!$C$6:$C$1005,A186&amp;""))</f>
        <v/>
      </c>
      <c r="G186" s="18">
        <f>IF(A186&amp;""="","",SUMIFS('أوامر الشراء'!$D$6:$D$1005,'أوامر الشراء'!$C$6:$C$1005,A186&amp;""))</f>
        <v/>
      </c>
      <c r="H186" s="18">
        <f>IF(A186&amp;""="","",SUMIFS('الاستلامات'!$D$6:$D$1005,'الاستلامات'!$F$6:$F$1005,A186&amp;""))</f>
        <v/>
      </c>
      <c r="I186" s="18">
        <f>IF(A186&amp;""="","",SUMIFS('المدفوعات'!$C$6:$C$1005,'المدفوعات'!$F$6:$F$1005,A186&amp;""))</f>
        <v/>
      </c>
      <c r="J186" s="18">
        <f>IF(A186&amp;""="","",ROUND(H186-I186,2))</f>
        <v/>
      </c>
      <c r="K186" s="17">
        <f>IF(A186&amp;""="","",COUNTIFS('أوامر الشراء'!$C$6:$C$1005,A186&amp;"",'أوامر الشراء'!$I$6:$I$1005,"&gt;0"))</f>
        <v/>
      </c>
      <c r="L186" s="6">
        <f>IF(A186&amp;""="","",IF(J186&gt;0,"مستحق للمورد",IF(J186&lt;0,"مدفوع زيادة",IF(H186&gt;0,"مسدد","لا مشتريات"))))</f>
        <v/>
      </c>
    </row>
    <row r="187">
      <c r="A187" s="5" t="n"/>
      <c r="B187" s="5" t="n"/>
      <c r="C187" s="15" t="n"/>
      <c r="D187" s="16" t="n"/>
      <c r="E187" s="5" t="n"/>
      <c r="F187" s="17">
        <f>IF(A187&amp;""="","",COUNTIFS('أوامر الشراء'!$C$6:$C$1005,A187&amp;""))</f>
        <v/>
      </c>
      <c r="G187" s="18">
        <f>IF(A187&amp;""="","",SUMIFS('أوامر الشراء'!$D$6:$D$1005,'أوامر الشراء'!$C$6:$C$1005,A187&amp;""))</f>
        <v/>
      </c>
      <c r="H187" s="18">
        <f>IF(A187&amp;""="","",SUMIFS('الاستلامات'!$D$6:$D$1005,'الاستلامات'!$F$6:$F$1005,A187&amp;""))</f>
        <v/>
      </c>
      <c r="I187" s="18">
        <f>IF(A187&amp;""="","",SUMIFS('المدفوعات'!$C$6:$C$1005,'المدفوعات'!$F$6:$F$1005,A187&amp;""))</f>
        <v/>
      </c>
      <c r="J187" s="18">
        <f>IF(A187&amp;""="","",ROUND(H187-I187,2))</f>
        <v/>
      </c>
      <c r="K187" s="17">
        <f>IF(A187&amp;""="","",COUNTIFS('أوامر الشراء'!$C$6:$C$1005,A187&amp;"",'أوامر الشراء'!$I$6:$I$1005,"&gt;0"))</f>
        <v/>
      </c>
      <c r="L187" s="6">
        <f>IF(A187&amp;""="","",IF(J187&gt;0,"مستحق للمورد",IF(J187&lt;0,"مدفوع زيادة",IF(H187&gt;0,"مسدد","لا مشتريات"))))</f>
        <v/>
      </c>
    </row>
    <row r="188">
      <c r="A188" s="5" t="n"/>
      <c r="B188" s="5" t="n"/>
      <c r="C188" s="15" t="n"/>
      <c r="D188" s="16" t="n"/>
      <c r="E188" s="5" t="n"/>
      <c r="F188" s="17">
        <f>IF(A188&amp;""="","",COUNTIFS('أوامر الشراء'!$C$6:$C$1005,A188&amp;""))</f>
        <v/>
      </c>
      <c r="G188" s="18">
        <f>IF(A188&amp;""="","",SUMIFS('أوامر الشراء'!$D$6:$D$1005,'أوامر الشراء'!$C$6:$C$1005,A188&amp;""))</f>
        <v/>
      </c>
      <c r="H188" s="18">
        <f>IF(A188&amp;""="","",SUMIFS('الاستلامات'!$D$6:$D$1005,'الاستلامات'!$F$6:$F$1005,A188&amp;""))</f>
        <v/>
      </c>
      <c r="I188" s="18">
        <f>IF(A188&amp;""="","",SUMIFS('المدفوعات'!$C$6:$C$1005,'المدفوعات'!$F$6:$F$1005,A188&amp;""))</f>
        <v/>
      </c>
      <c r="J188" s="18">
        <f>IF(A188&amp;""="","",ROUND(H188-I188,2))</f>
        <v/>
      </c>
      <c r="K188" s="17">
        <f>IF(A188&amp;""="","",COUNTIFS('أوامر الشراء'!$C$6:$C$1005,A188&amp;"",'أوامر الشراء'!$I$6:$I$1005,"&gt;0"))</f>
        <v/>
      </c>
      <c r="L188" s="6">
        <f>IF(A188&amp;""="","",IF(J188&gt;0,"مستحق للمورد",IF(J188&lt;0,"مدفوع زيادة",IF(H188&gt;0,"مسدد","لا مشتريات"))))</f>
        <v/>
      </c>
    </row>
    <row r="189">
      <c r="A189" s="5" t="n"/>
      <c r="B189" s="5" t="n"/>
      <c r="C189" s="15" t="n"/>
      <c r="D189" s="16" t="n"/>
      <c r="E189" s="5" t="n"/>
      <c r="F189" s="17">
        <f>IF(A189&amp;""="","",COUNTIFS('أوامر الشراء'!$C$6:$C$1005,A189&amp;""))</f>
        <v/>
      </c>
      <c r="G189" s="18">
        <f>IF(A189&amp;""="","",SUMIFS('أوامر الشراء'!$D$6:$D$1005,'أوامر الشراء'!$C$6:$C$1005,A189&amp;""))</f>
        <v/>
      </c>
      <c r="H189" s="18">
        <f>IF(A189&amp;""="","",SUMIFS('الاستلامات'!$D$6:$D$1005,'الاستلامات'!$F$6:$F$1005,A189&amp;""))</f>
        <v/>
      </c>
      <c r="I189" s="18">
        <f>IF(A189&amp;""="","",SUMIFS('المدفوعات'!$C$6:$C$1005,'المدفوعات'!$F$6:$F$1005,A189&amp;""))</f>
        <v/>
      </c>
      <c r="J189" s="18">
        <f>IF(A189&amp;""="","",ROUND(H189-I189,2))</f>
        <v/>
      </c>
      <c r="K189" s="17">
        <f>IF(A189&amp;""="","",COUNTIFS('أوامر الشراء'!$C$6:$C$1005,A189&amp;"",'أوامر الشراء'!$I$6:$I$1005,"&gt;0"))</f>
        <v/>
      </c>
      <c r="L189" s="6">
        <f>IF(A189&amp;""="","",IF(J189&gt;0,"مستحق للمورد",IF(J189&lt;0,"مدفوع زيادة",IF(H189&gt;0,"مسدد","لا مشتريات"))))</f>
        <v/>
      </c>
    </row>
    <row r="190">
      <c r="A190" s="5" t="n"/>
      <c r="B190" s="5" t="n"/>
      <c r="C190" s="15" t="n"/>
      <c r="D190" s="16" t="n"/>
      <c r="E190" s="5" t="n"/>
      <c r="F190" s="17">
        <f>IF(A190&amp;""="","",COUNTIFS('أوامر الشراء'!$C$6:$C$1005,A190&amp;""))</f>
        <v/>
      </c>
      <c r="G190" s="18">
        <f>IF(A190&amp;""="","",SUMIFS('أوامر الشراء'!$D$6:$D$1005,'أوامر الشراء'!$C$6:$C$1005,A190&amp;""))</f>
        <v/>
      </c>
      <c r="H190" s="18">
        <f>IF(A190&amp;""="","",SUMIFS('الاستلامات'!$D$6:$D$1005,'الاستلامات'!$F$6:$F$1005,A190&amp;""))</f>
        <v/>
      </c>
      <c r="I190" s="18">
        <f>IF(A190&amp;""="","",SUMIFS('المدفوعات'!$C$6:$C$1005,'المدفوعات'!$F$6:$F$1005,A190&amp;""))</f>
        <v/>
      </c>
      <c r="J190" s="18">
        <f>IF(A190&amp;""="","",ROUND(H190-I190,2))</f>
        <v/>
      </c>
      <c r="K190" s="17">
        <f>IF(A190&amp;""="","",COUNTIFS('أوامر الشراء'!$C$6:$C$1005,A190&amp;"",'أوامر الشراء'!$I$6:$I$1005,"&gt;0"))</f>
        <v/>
      </c>
      <c r="L190" s="6">
        <f>IF(A190&amp;""="","",IF(J190&gt;0,"مستحق للمورد",IF(J190&lt;0,"مدفوع زيادة",IF(H190&gt;0,"مسدد","لا مشتريات"))))</f>
        <v/>
      </c>
    </row>
    <row r="191">
      <c r="A191" s="5" t="n"/>
      <c r="B191" s="5" t="n"/>
      <c r="C191" s="15" t="n"/>
      <c r="D191" s="16" t="n"/>
      <c r="E191" s="5" t="n"/>
      <c r="F191" s="17">
        <f>IF(A191&amp;""="","",COUNTIFS('أوامر الشراء'!$C$6:$C$1005,A191&amp;""))</f>
        <v/>
      </c>
      <c r="G191" s="18">
        <f>IF(A191&amp;""="","",SUMIFS('أوامر الشراء'!$D$6:$D$1005,'أوامر الشراء'!$C$6:$C$1005,A191&amp;""))</f>
        <v/>
      </c>
      <c r="H191" s="18">
        <f>IF(A191&amp;""="","",SUMIFS('الاستلامات'!$D$6:$D$1005,'الاستلامات'!$F$6:$F$1005,A191&amp;""))</f>
        <v/>
      </c>
      <c r="I191" s="18">
        <f>IF(A191&amp;""="","",SUMIFS('المدفوعات'!$C$6:$C$1005,'المدفوعات'!$F$6:$F$1005,A191&amp;""))</f>
        <v/>
      </c>
      <c r="J191" s="18">
        <f>IF(A191&amp;""="","",ROUND(H191-I191,2))</f>
        <v/>
      </c>
      <c r="K191" s="17">
        <f>IF(A191&amp;""="","",COUNTIFS('أوامر الشراء'!$C$6:$C$1005,A191&amp;"",'أوامر الشراء'!$I$6:$I$1005,"&gt;0"))</f>
        <v/>
      </c>
      <c r="L191" s="6">
        <f>IF(A191&amp;""="","",IF(J191&gt;0,"مستحق للمورد",IF(J191&lt;0,"مدفوع زيادة",IF(H191&gt;0,"مسدد","لا مشتريات"))))</f>
        <v/>
      </c>
    </row>
    <row r="192">
      <c r="A192" s="5" t="n"/>
      <c r="B192" s="5" t="n"/>
      <c r="C192" s="15" t="n"/>
      <c r="D192" s="16" t="n"/>
      <c r="E192" s="5" t="n"/>
      <c r="F192" s="17">
        <f>IF(A192&amp;""="","",COUNTIFS('أوامر الشراء'!$C$6:$C$1005,A192&amp;""))</f>
        <v/>
      </c>
      <c r="G192" s="18">
        <f>IF(A192&amp;""="","",SUMIFS('أوامر الشراء'!$D$6:$D$1005,'أوامر الشراء'!$C$6:$C$1005,A192&amp;""))</f>
        <v/>
      </c>
      <c r="H192" s="18">
        <f>IF(A192&amp;""="","",SUMIFS('الاستلامات'!$D$6:$D$1005,'الاستلامات'!$F$6:$F$1005,A192&amp;""))</f>
        <v/>
      </c>
      <c r="I192" s="18">
        <f>IF(A192&amp;""="","",SUMIFS('المدفوعات'!$C$6:$C$1005,'المدفوعات'!$F$6:$F$1005,A192&amp;""))</f>
        <v/>
      </c>
      <c r="J192" s="18">
        <f>IF(A192&amp;""="","",ROUND(H192-I192,2))</f>
        <v/>
      </c>
      <c r="K192" s="17">
        <f>IF(A192&amp;""="","",COUNTIFS('أوامر الشراء'!$C$6:$C$1005,A192&amp;"",'أوامر الشراء'!$I$6:$I$1005,"&gt;0"))</f>
        <v/>
      </c>
      <c r="L192" s="6">
        <f>IF(A192&amp;""="","",IF(J192&gt;0,"مستحق للمورد",IF(J192&lt;0,"مدفوع زيادة",IF(H192&gt;0,"مسدد","لا مشتريات"))))</f>
        <v/>
      </c>
    </row>
    <row r="193">
      <c r="A193" s="5" t="n"/>
      <c r="B193" s="5" t="n"/>
      <c r="C193" s="15" t="n"/>
      <c r="D193" s="16" t="n"/>
      <c r="E193" s="5" t="n"/>
      <c r="F193" s="17">
        <f>IF(A193&amp;""="","",COUNTIFS('أوامر الشراء'!$C$6:$C$1005,A193&amp;""))</f>
        <v/>
      </c>
      <c r="G193" s="18">
        <f>IF(A193&amp;""="","",SUMIFS('أوامر الشراء'!$D$6:$D$1005,'أوامر الشراء'!$C$6:$C$1005,A193&amp;""))</f>
        <v/>
      </c>
      <c r="H193" s="18">
        <f>IF(A193&amp;""="","",SUMIFS('الاستلامات'!$D$6:$D$1005,'الاستلامات'!$F$6:$F$1005,A193&amp;""))</f>
        <v/>
      </c>
      <c r="I193" s="18">
        <f>IF(A193&amp;""="","",SUMIFS('المدفوعات'!$C$6:$C$1005,'المدفوعات'!$F$6:$F$1005,A193&amp;""))</f>
        <v/>
      </c>
      <c r="J193" s="18">
        <f>IF(A193&amp;""="","",ROUND(H193-I193,2))</f>
        <v/>
      </c>
      <c r="K193" s="17">
        <f>IF(A193&amp;""="","",COUNTIFS('أوامر الشراء'!$C$6:$C$1005,A193&amp;"",'أوامر الشراء'!$I$6:$I$1005,"&gt;0"))</f>
        <v/>
      </c>
      <c r="L193" s="6">
        <f>IF(A193&amp;""="","",IF(J193&gt;0,"مستحق للمورد",IF(J193&lt;0,"مدفوع زيادة",IF(H193&gt;0,"مسدد","لا مشتريات"))))</f>
        <v/>
      </c>
    </row>
    <row r="194">
      <c r="A194" s="5" t="n"/>
      <c r="B194" s="5" t="n"/>
      <c r="C194" s="15" t="n"/>
      <c r="D194" s="16" t="n"/>
      <c r="E194" s="5" t="n"/>
      <c r="F194" s="17">
        <f>IF(A194&amp;""="","",COUNTIFS('أوامر الشراء'!$C$6:$C$1005,A194&amp;""))</f>
        <v/>
      </c>
      <c r="G194" s="18">
        <f>IF(A194&amp;""="","",SUMIFS('أوامر الشراء'!$D$6:$D$1005,'أوامر الشراء'!$C$6:$C$1005,A194&amp;""))</f>
        <v/>
      </c>
      <c r="H194" s="18">
        <f>IF(A194&amp;""="","",SUMIFS('الاستلامات'!$D$6:$D$1005,'الاستلامات'!$F$6:$F$1005,A194&amp;""))</f>
        <v/>
      </c>
      <c r="I194" s="18">
        <f>IF(A194&amp;""="","",SUMIFS('المدفوعات'!$C$6:$C$1005,'المدفوعات'!$F$6:$F$1005,A194&amp;""))</f>
        <v/>
      </c>
      <c r="J194" s="18">
        <f>IF(A194&amp;""="","",ROUND(H194-I194,2))</f>
        <v/>
      </c>
      <c r="K194" s="17">
        <f>IF(A194&amp;""="","",COUNTIFS('أوامر الشراء'!$C$6:$C$1005,A194&amp;"",'أوامر الشراء'!$I$6:$I$1005,"&gt;0"))</f>
        <v/>
      </c>
      <c r="L194" s="6">
        <f>IF(A194&amp;""="","",IF(J194&gt;0,"مستحق للمورد",IF(J194&lt;0,"مدفوع زيادة",IF(H194&gt;0,"مسدد","لا مشتريات"))))</f>
        <v/>
      </c>
    </row>
    <row r="195">
      <c r="A195" s="5" t="n"/>
      <c r="B195" s="5" t="n"/>
      <c r="C195" s="15" t="n"/>
      <c r="D195" s="16" t="n"/>
      <c r="E195" s="5" t="n"/>
      <c r="F195" s="17">
        <f>IF(A195&amp;""="","",COUNTIFS('أوامر الشراء'!$C$6:$C$1005,A195&amp;""))</f>
        <v/>
      </c>
      <c r="G195" s="18">
        <f>IF(A195&amp;""="","",SUMIFS('أوامر الشراء'!$D$6:$D$1005,'أوامر الشراء'!$C$6:$C$1005,A195&amp;""))</f>
        <v/>
      </c>
      <c r="H195" s="18">
        <f>IF(A195&amp;""="","",SUMIFS('الاستلامات'!$D$6:$D$1005,'الاستلامات'!$F$6:$F$1005,A195&amp;""))</f>
        <v/>
      </c>
      <c r="I195" s="18">
        <f>IF(A195&amp;""="","",SUMIFS('المدفوعات'!$C$6:$C$1005,'المدفوعات'!$F$6:$F$1005,A195&amp;""))</f>
        <v/>
      </c>
      <c r="J195" s="18">
        <f>IF(A195&amp;""="","",ROUND(H195-I195,2))</f>
        <v/>
      </c>
      <c r="K195" s="17">
        <f>IF(A195&amp;""="","",COUNTIFS('أوامر الشراء'!$C$6:$C$1005,A195&amp;"",'أوامر الشراء'!$I$6:$I$1005,"&gt;0"))</f>
        <v/>
      </c>
      <c r="L195" s="6">
        <f>IF(A195&amp;""="","",IF(J195&gt;0,"مستحق للمورد",IF(J195&lt;0,"مدفوع زيادة",IF(H195&gt;0,"مسدد","لا مشتريات"))))</f>
        <v/>
      </c>
    </row>
    <row r="196">
      <c r="A196" s="5" t="n"/>
      <c r="B196" s="5" t="n"/>
      <c r="C196" s="15" t="n"/>
      <c r="D196" s="16" t="n"/>
      <c r="E196" s="5" t="n"/>
      <c r="F196" s="17">
        <f>IF(A196&amp;""="","",COUNTIFS('أوامر الشراء'!$C$6:$C$1005,A196&amp;""))</f>
        <v/>
      </c>
      <c r="G196" s="18">
        <f>IF(A196&amp;""="","",SUMIFS('أوامر الشراء'!$D$6:$D$1005,'أوامر الشراء'!$C$6:$C$1005,A196&amp;""))</f>
        <v/>
      </c>
      <c r="H196" s="18">
        <f>IF(A196&amp;""="","",SUMIFS('الاستلامات'!$D$6:$D$1005,'الاستلامات'!$F$6:$F$1005,A196&amp;""))</f>
        <v/>
      </c>
      <c r="I196" s="18">
        <f>IF(A196&amp;""="","",SUMIFS('المدفوعات'!$C$6:$C$1005,'المدفوعات'!$F$6:$F$1005,A196&amp;""))</f>
        <v/>
      </c>
      <c r="J196" s="18">
        <f>IF(A196&amp;""="","",ROUND(H196-I196,2))</f>
        <v/>
      </c>
      <c r="K196" s="17">
        <f>IF(A196&amp;""="","",COUNTIFS('أوامر الشراء'!$C$6:$C$1005,A196&amp;"",'أوامر الشراء'!$I$6:$I$1005,"&gt;0"))</f>
        <v/>
      </c>
      <c r="L196" s="6">
        <f>IF(A196&amp;""="","",IF(J196&gt;0,"مستحق للمورد",IF(J196&lt;0,"مدفوع زيادة",IF(H196&gt;0,"مسدد","لا مشتريات"))))</f>
        <v/>
      </c>
    </row>
    <row r="197">
      <c r="A197" s="5" t="n"/>
      <c r="B197" s="5" t="n"/>
      <c r="C197" s="15" t="n"/>
      <c r="D197" s="16" t="n"/>
      <c r="E197" s="5" t="n"/>
      <c r="F197" s="17">
        <f>IF(A197&amp;""="","",COUNTIFS('أوامر الشراء'!$C$6:$C$1005,A197&amp;""))</f>
        <v/>
      </c>
      <c r="G197" s="18">
        <f>IF(A197&amp;""="","",SUMIFS('أوامر الشراء'!$D$6:$D$1005,'أوامر الشراء'!$C$6:$C$1005,A197&amp;""))</f>
        <v/>
      </c>
      <c r="H197" s="18">
        <f>IF(A197&amp;""="","",SUMIFS('الاستلامات'!$D$6:$D$1005,'الاستلامات'!$F$6:$F$1005,A197&amp;""))</f>
        <v/>
      </c>
      <c r="I197" s="18">
        <f>IF(A197&amp;""="","",SUMIFS('المدفوعات'!$C$6:$C$1005,'المدفوعات'!$F$6:$F$1005,A197&amp;""))</f>
        <v/>
      </c>
      <c r="J197" s="18">
        <f>IF(A197&amp;""="","",ROUND(H197-I197,2))</f>
        <v/>
      </c>
      <c r="K197" s="17">
        <f>IF(A197&amp;""="","",COUNTIFS('أوامر الشراء'!$C$6:$C$1005,A197&amp;"",'أوامر الشراء'!$I$6:$I$1005,"&gt;0"))</f>
        <v/>
      </c>
      <c r="L197" s="6">
        <f>IF(A197&amp;""="","",IF(J197&gt;0,"مستحق للمورد",IF(J197&lt;0,"مدفوع زيادة",IF(H197&gt;0,"مسدد","لا مشتريات"))))</f>
        <v/>
      </c>
    </row>
    <row r="198">
      <c r="A198" s="5" t="n"/>
      <c r="B198" s="5" t="n"/>
      <c r="C198" s="15" t="n"/>
      <c r="D198" s="16" t="n"/>
      <c r="E198" s="5" t="n"/>
      <c r="F198" s="17">
        <f>IF(A198&amp;""="","",COUNTIFS('أوامر الشراء'!$C$6:$C$1005,A198&amp;""))</f>
        <v/>
      </c>
      <c r="G198" s="18">
        <f>IF(A198&amp;""="","",SUMIFS('أوامر الشراء'!$D$6:$D$1005,'أوامر الشراء'!$C$6:$C$1005,A198&amp;""))</f>
        <v/>
      </c>
      <c r="H198" s="18">
        <f>IF(A198&amp;""="","",SUMIFS('الاستلامات'!$D$6:$D$1005,'الاستلامات'!$F$6:$F$1005,A198&amp;""))</f>
        <v/>
      </c>
      <c r="I198" s="18">
        <f>IF(A198&amp;""="","",SUMIFS('المدفوعات'!$C$6:$C$1005,'المدفوعات'!$F$6:$F$1005,A198&amp;""))</f>
        <v/>
      </c>
      <c r="J198" s="18">
        <f>IF(A198&amp;""="","",ROUND(H198-I198,2))</f>
        <v/>
      </c>
      <c r="K198" s="17">
        <f>IF(A198&amp;""="","",COUNTIFS('أوامر الشراء'!$C$6:$C$1005,A198&amp;"",'أوامر الشراء'!$I$6:$I$1005,"&gt;0"))</f>
        <v/>
      </c>
      <c r="L198" s="6">
        <f>IF(A198&amp;""="","",IF(J198&gt;0,"مستحق للمورد",IF(J198&lt;0,"مدفوع زيادة",IF(H198&gt;0,"مسدد","لا مشتريات"))))</f>
        <v/>
      </c>
    </row>
    <row r="199">
      <c r="A199" s="5" t="n"/>
      <c r="B199" s="5" t="n"/>
      <c r="C199" s="15" t="n"/>
      <c r="D199" s="16" t="n"/>
      <c r="E199" s="5" t="n"/>
      <c r="F199" s="17">
        <f>IF(A199&amp;""="","",COUNTIFS('أوامر الشراء'!$C$6:$C$1005,A199&amp;""))</f>
        <v/>
      </c>
      <c r="G199" s="18">
        <f>IF(A199&amp;""="","",SUMIFS('أوامر الشراء'!$D$6:$D$1005,'أوامر الشراء'!$C$6:$C$1005,A199&amp;""))</f>
        <v/>
      </c>
      <c r="H199" s="18">
        <f>IF(A199&amp;""="","",SUMIFS('الاستلامات'!$D$6:$D$1005,'الاستلامات'!$F$6:$F$1005,A199&amp;""))</f>
        <v/>
      </c>
      <c r="I199" s="18">
        <f>IF(A199&amp;""="","",SUMIFS('المدفوعات'!$C$6:$C$1005,'المدفوعات'!$F$6:$F$1005,A199&amp;""))</f>
        <v/>
      </c>
      <c r="J199" s="18">
        <f>IF(A199&amp;""="","",ROUND(H199-I199,2))</f>
        <v/>
      </c>
      <c r="K199" s="17">
        <f>IF(A199&amp;""="","",COUNTIFS('أوامر الشراء'!$C$6:$C$1005,A199&amp;"",'أوامر الشراء'!$I$6:$I$1005,"&gt;0"))</f>
        <v/>
      </c>
      <c r="L199" s="6">
        <f>IF(A199&amp;""="","",IF(J199&gt;0,"مستحق للمورد",IF(J199&lt;0,"مدفوع زيادة",IF(H199&gt;0,"مسدد","لا مشتريات"))))</f>
        <v/>
      </c>
    </row>
    <row r="200">
      <c r="A200" s="5" t="n"/>
      <c r="B200" s="5" t="n"/>
      <c r="C200" s="15" t="n"/>
      <c r="D200" s="16" t="n"/>
      <c r="E200" s="5" t="n"/>
      <c r="F200" s="17">
        <f>IF(A200&amp;""="","",COUNTIFS('أوامر الشراء'!$C$6:$C$1005,A200&amp;""))</f>
        <v/>
      </c>
      <c r="G200" s="18">
        <f>IF(A200&amp;""="","",SUMIFS('أوامر الشراء'!$D$6:$D$1005,'أوامر الشراء'!$C$6:$C$1005,A200&amp;""))</f>
        <v/>
      </c>
      <c r="H200" s="18">
        <f>IF(A200&amp;""="","",SUMIFS('الاستلامات'!$D$6:$D$1005,'الاستلامات'!$F$6:$F$1005,A200&amp;""))</f>
        <v/>
      </c>
      <c r="I200" s="18">
        <f>IF(A200&amp;""="","",SUMIFS('المدفوعات'!$C$6:$C$1005,'المدفوعات'!$F$6:$F$1005,A200&amp;""))</f>
        <v/>
      </c>
      <c r="J200" s="18">
        <f>IF(A200&amp;""="","",ROUND(H200-I200,2))</f>
        <v/>
      </c>
      <c r="K200" s="17">
        <f>IF(A200&amp;""="","",COUNTIFS('أوامر الشراء'!$C$6:$C$1005,A200&amp;"",'أوامر الشراء'!$I$6:$I$1005,"&gt;0"))</f>
        <v/>
      </c>
      <c r="L200" s="6">
        <f>IF(A200&amp;""="","",IF(J200&gt;0,"مستحق للمورد",IF(J200&lt;0,"مدفوع زيادة",IF(H200&gt;0,"مسدد","لا مشتريات"))))</f>
        <v/>
      </c>
    </row>
    <row r="201">
      <c r="A201" s="5" t="n"/>
      <c r="B201" s="5" t="n"/>
      <c r="C201" s="15" t="n"/>
      <c r="D201" s="16" t="n"/>
      <c r="E201" s="5" t="n"/>
      <c r="F201" s="17">
        <f>IF(A201&amp;""="","",COUNTIFS('أوامر الشراء'!$C$6:$C$1005,A201&amp;""))</f>
        <v/>
      </c>
      <c r="G201" s="18">
        <f>IF(A201&amp;""="","",SUMIFS('أوامر الشراء'!$D$6:$D$1005,'أوامر الشراء'!$C$6:$C$1005,A201&amp;""))</f>
        <v/>
      </c>
      <c r="H201" s="18">
        <f>IF(A201&amp;""="","",SUMIFS('الاستلامات'!$D$6:$D$1005,'الاستلامات'!$F$6:$F$1005,A201&amp;""))</f>
        <v/>
      </c>
      <c r="I201" s="18">
        <f>IF(A201&amp;""="","",SUMIFS('المدفوعات'!$C$6:$C$1005,'المدفوعات'!$F$6:$F$1005,A201&amp;""))</f>
        <v/>
      </c>
      <c r="J201" s="18">
        <f>IF(A201&amp;""="","",ROUND(H201-I201,2))</f>
        <v/>
      </c>
      <c r="K201" s="17">
        <f>IF(A201&amp;""="","",COUNTIFS('أوامر الشراء'!$C$6:$C$1005,A201&amp;"",'أوامر الشراء'!$I$6:$I$1005,"&gt;0"))</f>
        <v/>
      </c>
      <c r="L201" s="6">
        <f>IF(A201&amp;""="","",IF(J201&gt;0,"مستحق للمورد",IF(J201&lt;0,"مدفوع زيادة",IF(H201&gt;0,"مسدد","لا مشتريات"))))</f>
        <v/>
      </c>
    </row>
    <row r="202">
      <c r="A202" s="5" t="n"/>
      <c r="B202" s="5" t="n"/>
      <c r="C202" s="15" t="n"/>
      <c r="D202" s="16" t="n"/>
      <c r="E202" s="5" t="n"/>
      <c r="F202" s="17">
        <f>IF(A202&amp;""="","",COUNTIFS('أوامر الشراء'!$C$6:$C$1005,A202&amp;""))</f>
        <v/>
      </c>
      <c r="G202" s="18">
        <f>IF(A202&amp;""="","",SUMIFS('أوامر الشراء'!$D$6:$D$1005,'أوامر الشراء'!$C$6:$C$1005,A202&amp;""))</f>
        <v/>
      </c>
      <c r="H202" s="18">
        <f>IF(A202&amp;""="","",SUMIFS('الاستلامات'!$D$6:$D$1005,'الاستلامات'!$F$6:$F$1005,A202&amp;""))</f>
        <v/>
      </c>
      <c r="I202" s="18">
        <f>IF(A202&amp;""="","",SUMIFS('المدفوعات'!$C$6:$C$1005,'المدفوعات'!$F$6:$F$1005,A202&amp;""))</f>
        <v/>
      </c>
      <c r="J202" s="18">
        <f>IF(A202&amp;""="","",ROUND(H202-I202,2))</f>
        <v/>
      </c>
      <c r="K202" s="17">
        <f>IF(A202&amp;""="","",COUNTIFS('أوامر الشراء'!$C$6:$C$1005,A202&amp;"",'أوامر الشراء'!$I$6:$I$1005,"&gt;0"))</f>
        <v/>
      </c>
      <c r="L202" s="6">
        <f>IF(A202&amp;""="","",IF(J202&gt;0,"مستحق للمورد",IF(J202&lt;0,"مدفوع زيادة",IF(H202&gt;0,"مسدد","لا مشتريات"))))</f>
        <v/>
      </c>
    </row>
    <row r="203">
      <c r="A203" s="5" t="n"/>
      <c r="B203" s="5" t="n"/>
      <c r="C203" s="15" t="n"/>
      <c r="D203" s="16" t="n"/>
      <c r="E203" s="5" t="n"/>
      <c r="F203" s="17">
        <f>IF(A203&amp;""="","",COUNTIFS('أوامر الشراء'!$C$6:$C$1005,A203&amp;""))</f>
        <v/>
      </c>
      <c r="G203" s="18">
        <f>IF(A203&amp;""="","",SUMIFS('أوامر الشراء'!$D$6:$D$1005,'أوامر الشراء'!$C$6:$C$1005,A203&amp;""))</f>
        <v/>
      </c>
      <c r="H203" s="18">
        <f>IF(A203&amp;""="","",SUMIFS('الاستلامات'!$D$6:$D$1005,'الاستلامات'!$F$6:$F$1005,A203&amp;""))</f>
        <v/>
      </c>
      <c r="I203" s="18">
        <f>IF(A203&amp;""="","",SUMIFS('المدفوعات'!$C$6:$C$1005,'المدفوعات'!$F$6:$F$1005,A203&amp;""))</f>
        <v/>
      </c>
      <c r="J203" s="18">
        <f>IF(A203&amp;""="","",ROUND(H203-I203,2))</f>
        <v/>
      </c>
      <c r="K203" s="17">
        <f>IF(A203&amp;""="","",COUNTIFS('أوامر الشراء'!$C$6:$C$1005,A203&amp;"",'أوامر الشراء'!$I$6:$I$1005,"&gt;0"))</f>
        <v/>
      </c>
      <c r="L203" s="6">
        <f>IF(A203&amp;""="","",IF(J203&gt;0,"مستحق للمورد",IF(J203&lt;0,"مدفوع زيادة",IF(H203&gt;0,"مسدد","لا مشتريات"))))</f>
        <v/>
      </c>
    </row>
    <row r="204">
      <c r="A204" s="5" t="n"/>
      <c r="B204" s="5" t="n"/>
      <c r="C204" s="15" t="n"/>
      <c r="D204" s="16" t="n"/>
      <c r="E204" s="5" t="n"/>
      <c r="F204" s="17">
        <f>IF(A204&amp;""="","",COUNTIFS('أوامر الشراء'!$C$6:$C$1005,A204&amp;""))</f>
        <v/>
      </c>
      <c r="G204" s="18">
        <f>IF(A204&amp;""="","",SUMIFS('أوامر الشراء'!$D$6:$D$1005,'أوامر الشراء'!$C$6:$C$1005,A204&amp;""))</f>
        <v/>
      </c>
      <c r="H204" s="18">
        <f>IF(A204&amp;""="","",SUMIFS('الاستلامات'!$D$6:$D$1005,'الاستلامات'!$F$6:$F$1005,A204&amp;""))</f>
        <v/>
      </c>
      <c r="I204" s="18">
        <f>IF(A204&amp;""="","",SUMIFS('المدفوعات'!$C$6:$C$1005,'المدفوعات'!$F$6:$F$1005,A204&amp;""))</f>
        <v/>
      </c>
      <c r="J204" s="18">
        <f>IF(A204&amp;""="","",ROUND(H204-I204,2))</f>
        <v/>
      </c>
      <c r="K204" s="17">
        <f>IF(A204&amp;""="","",COUNTIFS('أوامر الشراء'!$C$6:$C$1005,A204&amp;"",'أوامر الشراء'!$I$6:$I$1005,"&gt;0"))</f>
        <v/>
      </c>
      <c r="L204" s="6">
        <f>IF(A204&amp;""="","",IF(J204&gt;0,"مستحق للمورد",IF(J204&lt;0,"مدفوع زيادة",IF(H204&gt;0,"مسدد","لا مشتريات"))))</f>
        <v/>
      </c>
    </row>
    <row r="205">
      <c r="A205" s="5" t="n"/>
      <c r="B205" s="5" t="n"/>
      <c r="C205" s="15" t="n"/>
      <c r="D205" s="16" t="n"/>
      <c r="E205" s="5" t="n"/>
      <c r="F205" s="17">
        <f>IF(A205&amp;""="","",COUNTIFS('أوامر الشراء'!$C$6:$C$1005,A205&amp;""))</f>
        <v/>
      </c>
      <c r="G205" s="18">
        <f>IF(A205&amp;""="","",SUMIFS('أوامر الشراء'!$D$6:$D$1005,'أوامر الشراء'!$C$6:$C$1005,A205&amp;""))</f>
        <v/>
      </c>
      <c r="H205" s="18">
        <f>IF(A205&amp;""="","",SUMIFS('الاستلامات'!$D$6:$D$1005,'الاستلامات'!$F$6:$F$1005,A205&amp;""))</f>
        <v/>
      </c>
      <c r="I205" s="18">
        <f>IF(A205&amp;""="","",SUMIFS('المدفوعات'!$C$6:$C$1005,'المدفوعات'!$F$6:$F$1005,A205&amp;""))</f>
        <v/>
      </c>
      <c r="J205" s="18">
        <f>IF(A205&amp;""="","",ROUND(H205-I205,2))</f>
        <v/>
      </c>
      <c r="K205" s="17">
        <f>IF(A205&amp;""="","",COUNTIFS('أوامر الشراء'!$C$6:$C$1005,A205&amp;"",'أوامر الشراء'!$I$6:$I$1005,"&gt;0"))</f>
        <v/>
      </c>
      <c r="L205" s="6">
        <f>IF(A205&amp;""="","",IF(J205&gt;0,"مستحق للمورد",IF(J205&lt;0,"مدفوع زيادة",IF(H205&gt;0,"مسدد","لا مشتريات"))))</f>
        <v/>
      </c>
    </row>
  </sheetData>
  <autoFilter ref="A5:L205"/>
  <mergeCells count="2">
    <mergeCell ref="A2:L2"/>
    <mergeCell ref="A1:L1"/>
  </mergeCells>
  <conditionalFormatting sqref="A6:L205">
    <cfRule type="expression" priority="1" dxfId="0">
      <formula>$L6="مستحق للمورد"</formula>
    </cfRule>
  </conditionalFormatting>
  <conditionalFormatting sqref="L6:L205">
    <cfRule type="expression" priority="2" dxfId="1">
      <formula>$L6="مسدد"</formula>
    </cfRule>
    <cfRule type="expression" priority="3" dxfId="2">
      <formula>$L6="مدفوع زيادة"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K10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4" customWidth="1" min="4" max="4"/>
    <col width="15" customWidth="1" min="5" max="5"/>
    <col width="26" customWidth="1" min="6" max="6"/>
    <col width="24" customWidth="1" min="7" max="7"/>
    <col width="14" customWidth="1" min="8" max="8"/>
    <col width="14" customWidth="1" min="9" max="9"/>
    <col width="16" customWidth="1" min="10" max="10"/>
    <col width="13" customWidth="1" min="11" max="11"/>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رقم الأمر</t>
        </is>
      </c>
      <c r="B5" s="14" t="inlineStr">
        <is>
          <t>تاريخ الأمر</t>
        </is>
      </c>
      <c r="C5" s="14" t="inlineStr">
        <is>
          <t>كود المورد</t>
        </is>
      </c>
      <c r="D5" s="14" t="inlineStr">
        <is>
          <t>قيمة الأمر</t>
        </is>
      </c>
      <c r="E5" s="14" t="inlineStr">
        <is>
          <t>التسليم المتوقع</t>
        </is>
      </c>
      <c r="F5" s="14" t="inlineStr">
        <is>
          <t>ملاحظة</t>
        </is>
      </c>
      <c r="G5" s="14" t="inlineStr">
        <is>
          <t>المورد</t>
        </is>
      </c>
      <c r="H5" s="14" t="inlineStr">
        <is>
          <t>المستلم</t>
        </is>
      </c>
      <c r="I5" s="14" t="inlineStr">
        <is>
          <t>المتبقي للاستلام</t>
        </is>
      </c>
      <c r="J5" s="14" t="inlineStr">
        <is>
          <t>الحالة</t>
        </is>
      </c>
      <c r="K5" s="14" t="inlineStr">
        <is>
          <t>أيام التأخير في التسليم</t>
        </is>
      </c>
    </row>
    <row r="6">
      <c r="A6" s="5" t="inlineStr">
        <is>
          <t>PO-001</t>
        </is>
      </c>
      <c r="B6" s="13" t="n">
        <v>46239</v>
      </c>
      <c r="C6" s="5" t="inlineStr">
        <is>
          <t>S01</t>
        </is>
      </c>
      <c r="D6" s="19" t="n">
        <v>40000</v>
      </c>
      <c r="E6" s="13" t="n">
        <v>46246</v>
      </c>
      <c r="F6" s="5" t="inlineStr">
        <is>
          <t>أرز وسكر وزيت</t>
        </is>
      </c>
      <c r="G6" s="6">
        <f>IF(C6&amp;""="","",IFERROR(INDEX('الموردون'!$B$6:$B$205,MATCH(C6&amp;"",'الموردون'!$A$6:$A$205,0))&amp;"","كود غير موجود"))</f>
        <v/>
      </c>
      <c r="H6" s="18">
        <f>IF(A6&amp;""="","",SUMIFS('الاستلامات'!$D$6:$D$1005,'الاستلامات'!$C$6:$C$1005,A6&amp;""))</f>
        <v/>
      </c>
      <c r="I6" s="18">
        <f>IF(OR(A6&amp;""="",NOT(ISNUMBER(D6))),"",ROUND(D6-H6,2))</f>
        <v/>
      </c>
      <c r="J6" s="6">
        <f>IF(A6&amp;""="","",IF(I6="","بيانات ناقصة",IF(I6&lt;=0,"تم الاستلام",IF(AND(ISNUMBER(E6),E6&lt;'الإعدادات'!$B$4),"متأخر التسليم",IF(H6&gt;0,"استلام جزئي","بانتظار الاستلام")))))</f>
        <v/>
      </c>
      <c r="K6" s="17">
        <f>IF(J6="متأخر التسليم",'الإعدادات'!$B$4-E6,"")</f>
        <v/>
      </c>
    </row>
    <row r="7">
      <c r="A7" s="5" t="inlineStr">
        <is>
          <t>PO-002</t>
        </is>
      </c>
      <c r="B7" s="13" t="n">
        <v>46266</v>
      </c>
      <c r="C7" s="5" t="inlineStr">
        <is>
          <t>S01</t>
        </is>
      </c>
      <c r="D7" s="19" t="n">
        <v>35000</v>
      </c>
      <c r="E7" s="13" t="n">
        <v>46273</v>
      </c>
      <c r="F7" s="5" t="inlineStr">
        <is>
          <t>أرز وسكر</t>
        </is>
      </c>
      <c r="G7" s="6">
        <f>IF(C7&amp;""="","",IFERROR(INDEX('الموردون'!$B$6:$B$205,MATCH(C7&amp;"",'الموردون'!$A$6:$A$205,0))&amp;"","كود غير موجود"))</f>
        <v/>
      </c>
      <c r="H7" s="18">
        <f>IF(A7&amp;""="","",SUMIFS('الاستلامات'!$D$6:$D$1005,'الاستلامات'!$C$6:$C$1005,A7&amp;""))</f>
        <v/>
      </c>
      <c r="I7" s="18">
        <f>IF(OR(A7&amp;""="",NOT(ISNUMBER(D7))),"",ROUND(D7-H7,2))</f>
        <v/>
      </c>
      <c r="J7" s="6">
        <f>IF(A7&amp;""="","",IF(I7="","بيانات ناقصة",IF(I7&lt;=0,"تم الاستلام",IF(AND(ISNUMBER(E7),E7&lt;'الإعدادات'!$B$4),"متأخر التسليم",IF(H7&gt;0,"استلام جزئي","بانتظار الاستلام")))))</f>
        <v/>
      </c>
      <c r="K7" s="17">
        <f>IF(J7="متأخر التسليم",'الإعدادات'!$B$4-E7,"")</f>
        <v/>
      </c>
    </row>
    <row r="8">
      <c r="A8" s="5" t="inlineStr">
        <is>
          <t>PO-003</t>
        </is>
      </c>
      <c r="B8" s="13" t="n">
        <v>46275</v>
      </c>
      <c r="C8" s="5" t="inlineStr">
        <is>
          <t>S02</t>
        </is>
      </c>
      <c r="D8" s="19" t="n">
        <v>12000</v>
      </c>
      <c r="E8" s="13" t="n">
        <v>46280</v>
      </c>
      <c r="F8" s="5" t="inlineStr">
        <is>
          <t>منظفات</t>
        </is>
      </c>
      <c r="G8" s="6">
        <f>IF(C8&amp;""="","",IFERROR(INDEX('الموردون'!$B$6:$B$205,MATCH(C8&amp;"",'الموردون'!$A$6:$A$205,0))&amp;"","كود غير موجود"))</f>
        <v/>
      </c>
      <c r="H8" s="18">
        <f>IF(A8&amp;""="","",SUMIFS('الاستلامات'!$D$6:$D$1005,'الاستلامات'!$C$6:$C$1005,A8&amp;""))</f>
        <v/>
      </c>
      <c r="I8" s="18">
        <f>IF(OR(A8&amp;""="",NOT(ISNUMBER(D8))),"",ROUND(D8-H8,2))</f>
        <v/>
      </c>
      <c r="J8" s="6">
        <f>IF(A8&amp;""="","",IF(I8="","بيانات ناقصة",IF(I8&lt;=0,"تم الاستلام",IF(AND(ISNUMBER(E8),E8&lt;'الإعدادات'!$B$4),"متأخر التسليم",IF(H8&gt;0,"استلام جزئي","بانتظار الاستلام")))))</f>
        <v/>
      </c>
      <c r="K8" s="17">
        <f>IF(J8="متأخر التسليم",'الإعدادات'!$B$4-E8,"")</f>
        <v/>
      </c>
    </row>
    <row r="9">
      <c r="A9" s="5" t="inlineStr">
        <is>
          <t>PO-004</t>
        </is>
      </c>
      <c r="B9" s="13" t="n">
        <v>46285</v>
      </c>
      <c r="C9" s="5" t="inlineStr">
        <is>
          <t>S03</t>
        </is>
      </c>
      <c r="D9" s="19" t="n">
        <v>8000</v>
      </c>
      <c r="E9" s="13" t="n">
        <v>46287</v>
      </c>
      <c r="F9" s="5" t="inlineStr">
        <is>
          <t>ألبان</t>
        </is>
      </c>
      <c r="G9" s="6">
        <f>IF(C9&amp;""="","",IFERROR(INDEX('الموردون'!$B$6:$B$205,MATCH(C9&amp;"",'الموردون'!$A$6:$A$205,0))&amp;"","كود غير موجود"))</f>
        <v/>
      </c>
      <c r="H9" s="18">
        <f>IF(A9&amp;""="","",SUMIFS('الاستلامات'!$D$6:$D$1005,'الاستلامات'!$C$6:$C$1005,A9&amp;""))</f>
        <v/>
      </c>
      <c r="I9" s="18">
        <f>IF(OR(A9&amp;""="",NOT(ISNUMBER(D9))),"",ROUND(D9-H9,2))</f>
        <v/>
      </c>
      <c r="J9" s="6">
        <f>IF(A9&amp;""="","",IF(I9="","بيانات ناقصة",IF(I9&lt;=0,"تم الاستلام",IF(AND(ISNUMBER(E9),E9&lt;'الإعدادات'!$B$4),"متأخر التسليم",IF(H9&gt;0,"استلام جزئي","بانتظار الاستلام")))))</f>
        <v/>
      </c>
      <c r="K9" s="17">
        <f>IF(J9="متأخر التسليم",'الإعدادات'!$B$4-E9,"")</f>
        <v/>
      </c>
    </row>
    <row r="10">
      <c r="A10" s="5" t="inlineStr">
        <is>
          <t>PO-005</t>
        </is>
      </c>
      <c r="B10" s="13" t="n">
        <v>46300</v>
      </c>
      <c r="C10" s="5" t="inlineStr">
        <is>
          <t>S04</t>
        </is>
      </c>
      <c r="D10" s="19" t="n">
        <v>60000</v>
      </c>
      <c r="E10" s="13" t="n">
        <v>46320</v>
      </c>
      <c r="F10" s="5" t="inlineStr">
        <is>
          <t>أدوات المطبخ</t>
        </is>
      </c>
      <c r="G10" s="6">
        <f>IF(C10&amp;""="","",IFERROR(INDEX('الموردون'!$B$6:$B$205,MATCH(C10&amp;"",'الموردون'!$A$6:$A$205,0))&amp;"","كود غير موجود"))</f>
        <v/>
      </c>
      <c r="H10" s="18">
        <f>IF(A10&amp;""="","",SUMIFS('الاستلامات'!$D$6:$D$1005,'الاستلامات'!$C$6:$C$1005,A10&amp;""))</f>
        <v/>
      </c>
      <c r="I10" s="18">
        <f>IF(OR(A10&amp;""="",NOT(ISNUMBER(D10))),"",ROUND(D10-H10,2))</f>
        <v/>
      </c>
      <c r="J10" s="6">
        <f>IF(A10&amp;""="","",IF(I10="","بيانات ناقصة",IF(I10&lt;=0,"تم الاستلام",IF(AND(ISNUMBER(E10),E10&lt;'الإعدادات'!$B$4),"متأخر التسليم",IF(H10&gt;0,"استلام جزئي","بانتظار الاستلام")))))</f>
        <v/>
      </c>
      <c r="K10" s="17">
        <f>IF(J10="متأخر التسليم",'الإعدادات'!$B$4-E10,"")</f>
        <v/>
      </c>
    </row>
    <row r="11">
      <c r="A11" s="5" t="inlineStr">
        <is>
          <t>PO-006</t>
        </is>
      </c>
      <c r="B11" s="13" t="n">
        <v>46307</v>
      </c>
      <c r="C11" s="5" t="inlineStr">
        <is>
          <t>S03</t>
        </is>
      </c>
      <c r="D11" s="19" t="n">
        <v>9000</v>
      </c>
      <c r="E11" s="13" t="n">
        <v>46309</v>
      </c>
      <c r="F11" s="5" t="inlineStr">
        <is>
          <t>ألبان وأجبان</t>
        </is>
      </c>
      <c r="G11" s="6">
        <f>IF(C11&amp;""="","",IFERROR(INDEX('الموردون'!$B$6:$B$205,MATCH(C11&amp;"",'الموردون'!$A$6:$A$205,0))&amp;"","كود غير موجود"))</f>
        <v/>
      </c>
      <c r="H11" s="18">
        <f>IF(A11&amp;""="","",SUMIFS('الاستلامات'!$D$6:$D$1005,'الاستلامات'!$C$6:$C$1005,A11&amp;""))</f>
        <v/>
      </c>
      <c r="I11" s="18">
        <f>IF(OR(A11&amp;""="",NOT(ISNUMBER(D11))),"",ROUND(D11-H11,2))</f>
        <v/>
      </c>
      <c r="J11" s="6">
        <f>IF(A11&amp;""="","",IF(I11="","بيانات ناقصة",IF(I11&lt;=0,"تم الاستلام",IF(AND(ISNUMBER(E11),E11&lt;'الإعدادات'!$B$4),"متأخر التسليم",IF(H11&gt;0,"استلام جزئي","بانتظار الاستلام")))))</f>
        <v/>
      </c>
      <c r="K11" s="17">
        <f>IF(J11="متأخر التسليم",'الإعدادات'!$B$4-E11,"")</f>
        <v/>
      </c>
    </row>
    <row r="12">
      <c r="A12" s="5" t="inlineStr">
        <is>
          <t>PO-007</t>
        </is>
      </c>
      <c r="B12" s="13" t="n">
        <v>46315</v>
      </c>
      <c r="C12" s="5" t="inlineStr">
        <is>
          <t>S02</t>
        </is>
      </c>
      <c r="D12" s="19" t="n">
        <v>15000</v>
      </c>
      <c r="E12" s="13" t="n">
        <v>46336</v>
      </c>
      <c r="F12" s="5" t="inlineStr">
        <is>
          <t>منظفات</t>
        </is>
      </c>
      <c r="G12" s="6">
        <f>IF(C12&amp;""="","",IFERROR(INDEX('الموردون'!$B$6:$B$205,MATCH(C12&amp;"",'الموردون'!$A$6:$A$205,0))&amp;"","كود غير موجود"))</f>
        <v/>
      </c>
      <c r="H12" s="18">
        <f>IF(A12&amp;""="","",SUMIFS('الاستلامات'!$D$6:$D$1005,'الاستلامات'!$C$6:$C$1005,A12&amp;""))</f>
        <v/>
      </c>
      <c r="I12" s="18">
        <f>IF(OR(A12&amp;""="",NOT(ISNUMBER(D12))),"",ROUND(D12-H12,2))</f>
        <v/>
      </c>
      <c r="J12" s="6">
        <f>IF(A12&amp;""="","",IF(I12="","بيانات ناقصة",IF(I12&lt;=0,"تم الاستلام",IF(AND(ISNUMBER(E12),E12&lt;'الإعدادات'!$B$4),"متأخر التسليم",IF(H12&gt;0,"استلام جزئي","بانتظار الاستلام")))))</f>
        <v/>
      </c>
      <c r="K12" s="17">
        <f>IF(J12="متأخر التسليم",'الإعدادات'!$B$4-E12,"")</f>
        <v/>
      </c>
    </row>
    <row r="13">
      <c r="A13" s="5" t="inlineStr">
        <is>
          <t>PO-008</t>
        </is>
      </c>
      <c r="B13" s="13" t="n">
        <v>46323</v>
      </c>
      <c r="C13" s="5" t="inlineStr">
        <is>
          <t>S06</t>
        </is>
      </c>
      <c r="D13" s="19" t="n">
        <v>2000</v>
      </c>
      <c r="E13" s="13" t="n">
        <v>46325</v>
      </c>
      <c r="F13" s="5" t="inlineStr">
        <is>
          <t>أكياس</t>
        </is>
      </c>
      <c r="G13" s="6">
        <f>IF(C13&amp;""="","",IFERROR(INDEX('الموردون'!$B$6:$B$205,MATCH(C13&amp;"",'الموردون'!$A$6:$A$205,0))&amp;"","كود غير موجود"))</f>
        <v/>
      </c>
      <c r="H13" s="18">
        <f>IF(A13&amp;""="","",SUMIFS('الاستلامات'!$D$6:$D$1005,'الاستلامات'!$C$6:$C$1005,A13&amp;""))</f>
        <v/>
      </c>
      <c r="I13" s="18">
        <f>IF(OR(A13&amp;""="",NOT(ISNUMBER(D13))),"",ROUND(D13-H13,2))</f>
        <v/>
      </c>
      <c r="J13" s="6">
        <f>IF(A13&amp;""="","",IF(I13="","بيانات ناقصة",IF(I13&lt;=0,"تم الاستلام",IF(AND(ISNUMBER(E13),E13&lt;'الإعدادات'!$B$4),"متأخر التسليم",IF(H13&gt;0,"استلام جزئي","بانتظار الاستلام")))))</f>
        <v/>
      </c>
      <c r="K13" s="17">
        <f>IF(J13="متأخر التسليم",'الإعدادات'!$B$4-E13,"")</f>
        <v/>
      </c>
    </row>
    <row r="14">
      <c r="A14" s="5" t="inlineStr">
        <is>
          <t>PO-009</t>
        </is>
      </c>
      <c r="B14" s="13" t="n">
        <v>46325</v>
      </c>
      <c r="C14" s="5" t="inlineStr">
        <is>
          <t>S01</t>
        </is>
      </c>
      <c r="D14" s="19" t="n">
        <v>45000</v>
      </c>
      <c r="E14" s="13" t="n">
        <v>46334</v>
      </c>
      <c r="F14" s="5" t="inlineStr">
        <is>
          <t>أرز وسكر وزيت</t>
        </is>
      </c>
      <c r="G14" s="6">
        <f>IF(C14&amp;""="","",IFERROR(INDEX('الموردون'!$B$6:$B$205,MATCH(C14&amp;"",'الموردون'!$A$6:$A$205,0))&amp;"","كود غير موجود"))</f>
        <v/>
      </c>
      <c r="H14" s="18">
        <f>IF(A14&amp;""="","",SUMIFS('الاستلامات'!$D$6:$D$1005,'الاستلامات'!$C$6:$C$1005,A14&amp;""))</f>
        <v/>
      </c>
      <c r="I14" s="18">
        <f>IF(OR(A14&amp;""="",NOT(ISNUMBER(D14))),"",ROUND(D14-H14,2))</f>
        <v/>
      </c>
      <c r="J14" s="6">
        <f>IF(A14&amp;""="","",IF(I14="","بيانات ناقصة",IF(I14&lt;=0,"تم الاستلام",IF(AND(ISNUMBER(E14),E14&lt;'الإعدادات'!$B$4),"متأخر التسليم",IF(H14&gt;0,"استلام جزئي","بانتظار الاستلام")))))</f>
        <v/>
      </c>
      <c r="K14" s="17">
        <f>IF(J14="متأخر التسليم",'الإعدادات'!$B$4-E14,"")</f>
        <v/>
      </c>
    </row>
    <row r="15">
      <c r="A15" s="5" t="inlineStr">
        <is>
          <t>PO-010</t>
        </is>
      </c>
      <c r="B15" s="13" t="n">
        <v>46310</v>
      </c>
      <c r="C15" s="5" t="inlineStr">
        <is>
          <t>S04</t>
        </is>
      </c>
      <c r="D15" s="19" t="n">
        <v>20000</v>
      </c>
      <c r="E15" s="13" t="n">
        <v>46325</v>
      </c>
      <c r="F15" s="5" t="inlineStr">
        <is>
          <t>أواني</t>
        </is>
      </c>
      <c r="G15" s="6">
        <f>IF(C15&amp;""="","",IFERROR(INDEX('الموردون'!$B$6:$B$205,MATCH(C15&amp;"",'الموردون'!$A$6:$A$205,0))&amp;"","كود غير موجود"))</f>
        <v/>
      </c>
      <c r="H15" s="18">
        <f>IF(A15&amp;""="","",SUMIFS('الاستلامات'!$D$6:$D$1005,'الاستلامات'!$C$6:$C$1005,A15&amp;""))</f>
        <v/>
      </c>
      <c r="I15" s="18">
        <f>IF(OR(A15&amp;""="",NOT(ISNUMBER(D15))),"",ROUND(D15-H15,2))</f>
        <v/>
      </c>
      <c r="J15" s="6">
        <f>IF(A15&amp;""="","",IF(I15="","بيانات ناقصة",IF(I15&lt;=0,"تم الاستلام",IF(AND(ISNUMBER(E15),E15&lt;'الإعدادات'!$B$4),"متأخر التسليم",IF(H15&gt;0,"استلام جزئي","بانتظار الاستلام")))))</f>
        <v/>
      </c>
      <c r="K15" s="17">
        <f>IF(J15="متأخر التسليم",'الإعدادات'!$B$4-E15,"")</f>
        <v/>
      </c>
    </row>
    <row r="16">
      <c r="A16" s="5" t="n"/>
      <c r="B16" s="13" t="n"/>
      <c r="C16" s="5" t="n"/>
      <c r="D16" s="19" t="n"/>
      <c r="E16" s="13" t="n"/>
      <c r="F16" s="5" t="n"/>
      <c r="G16" s="6">
        <f>IF(C16&amp;""="","",IFERROR(INDEX('الموردون'!$B$6:$B$205,MATCH(C16&amp;"",'الموردون'!$A$6:$A$205,0))&amp;"","كود غير موجود"))</f>
        <v/>
      </c>
      <c r="H16" s="18">
        <f>IF(A16&amp;""="","",SUMIFS('الاستلامات'!$D$6:$D$1005,'الاستلامات'!$C$6:$C$1005,A16&amp;""))</f>
        <v/>
      </c>
      <c r="I16" s="18">
        <f>IF(OR(A16&amp;""="",NOT(ISNUMBER(D16))),"",ROUND(D16-H16,2))</f>
        <v/>
      </c>
      <c r="J16" s="6">
        <f>IF(A16&amp;""="","",IF(I16="","بيانات ناقصة",IF(I16&lt;=0,"تم الاستلام",IF(AND(ISNUMBER(E16),E16&lt;'الإعدادات'!$B$4),"متأخر التسليم",IF(H16&gt;0,"استلام جزئي","بانتظار الاستلام")))))</f>
        <v/>
      </c>
      <c r="K16" s="17">
        <f>IF(J16="متأخر التسليم",'الإعدادات'!$B$4-E16,"")</f>
        <v/>
      </c>
    </row>
    <row r="17">
      <c r="A17" s="5" t="n"/>
      <c r="B17" s="13" t="n"/>
      <c r="C17" s="5" t="n"/>
      <c r="D17" s="19" t="n"/>
      <c r="E17" s="13" t="n"/>
      <c r="F17" s="5" t="n"/>
      <c r="G17" s="6">
        <f>IF(C17&amp;""="","",IFERROR(INDEX('الموردون'!$B$6:$B$205,MATCH(C17&amp;"",'الموردون'!$A$6:$A$205,0))&amp;"","كود غير موجود"))</f>
        <v/>
      </c>
      <c r="H17" s="18">
        <f>IF(A17&amp;""="","",SUMIFS('الاستلامات'!$D$6:$D$1005,'الاستلامات'!$C$6:$C$1005,A17&amp;""))</f>
        <v/>
      </c>
      <c r="I17" s="18">
        <f>IF(OR(A17&amp;""="",NOT(ISNUMBER(D17))),"",ROUND(D17-H17,2))</f>
        <v/>
      </c>
      <c r="J17" s="6">
        <f>IF(A17&amp;""="","",IF(I17="","بيانات ناقصة",IF(I17&lt;=0,"تم الاستلام",IF(AND(ISNUMBER(E17),E17&lt;'الإعدادات'!$B$4),"متأخر التسليم",IF(H17&gt;0,"استلام جزئي","بانتظار الاستلام")))))</f>
        <v/>
      </c>
      <c r="K17" s="17">
        <f>IF(J17="متأخر التسليم",'الإعدادات'!$B$4-E17,"")</f>
        <v/>
      </c>
    </row>
    <row r="18">
      <c r="A18" s="5" t="n"/>
      <c r="B18" s="13" t="n"/>
      <c r="C18" s="5" t="n"/>
      <c r="D18" s="19" t="n"/>
      <c r="E18" s="13" t="n"/>
      <c r="F18" s="5" t="n"/>
      <c r="G18" s="6">
        <f>IF(C18&amp;""="","",IFERROR(INDEX('الموردون'!$B$6:$B$205,MATCH(C18&amp;"",'الموردون'!$A$6:$A$205,0))&amp;"","كود غير موجود"))</f>
        <v/>
      </c>
      <c r="H18" s="18">
        <f>IF(A18&amp;""="","",SUMIFS('الاستلامات'!$D$6:$D$1005,'الاستلامات'!$C$6:$C$1005,A18&amp;""))</f>
        <v/>
      </c>
      <c r="I18" s="18">
        <f>IF(OR(A18&amp;""="",NOT(ISNUMBER(D18))),"",ROUND(D18-H18,2))</f>
        <v/>
      </c>
      <c r="J18" s="6">
        <f>IF(A18&amp;""="","",IF(I18="","بيانات ناقصة",IF(I18&lt;=0,"تم الاستلام",IF(AND(ISNUMBER(E18),E18&lt;'الإعدادات'!$B$4),"متأخر التسليم",IF(H18&gt;0,"استلام جزئي","بانتظار الاستلام")))))</f>
        <v/>
      </c>
      <c r="K18" s="17">
        <f>IF(J18="متأخر التسليم",'الإعدادات'!$B$4-E18,"")</f>
        <v/>
      </c>
    </row>
    <row r="19">
      <c r="A19" s="5" t="n"/>
      <c r="B19" s="13" t="n"/>
      <c r="C19" s="5" t="n"/>
      <c r="D19" s="19" t="n"/>
      <c r="E19" s="13" t="n"/>
      <c r="F19" s="5" t="n"/>
      <c r="G19" s="6">
        <f>IF(C19&amp;""="","",IFERROR(INDEX('الموردون'!$B$6:$B$205,MATCH(C19&amp;"",'الموردون'!$A$6:$A$205,0))&amp;"","كود غير موجود"))</f>
        <v/>
      </c>
      <c r="H19" s="18">
        <f>IF(A19&amp;""="","",SUMIFS('الاستلامات'!$D$6:$D$1005,'الاستلامات'!$C$6:$C$1005,A19&amp;""))</f>
        <v/>
      </c>
      <c r="I19" s="18">
        <f>IF(OR(A19&amp;""="",NOT(ISNUMBER(D19))),"",ROUND(D19-H19,2))</f>
        <v/>
      </c>
      <c r="J19" s="6">
        <f>IF(A19&amp;""="","",IF(I19="","بيانات ناقصة",IF(I19&lt;=0,"تم الاستلام",IF(AND(ISNUMBER(E19),E19&lt;'الإعدادات'!$B$4),"متأخر التسليم",IF(H19&gt;0,"استلام جزئي","بانتظار الاستلام")))))</f>
        <v/>
      </c>
      <c r="K19" s="17">
        <f>IF(J19="متأخر التسليم",'الإعدادات'!$B$4-E19,"")</f>
        <v/>
      </c>
    </row>
    <row r="20">
      <c r="A20" s="5" t="n"/>
      <c r="B20" s="13" t="n"/>
      <c r="C20" s="5" t="n"/>
      <c r="D20" s="19" t="n"/>
      <c r="E20" s="13" t="n"/>
      <c r="F20" s="5" t="n"/>
      <c r="G20" s="6">
        <f>IF(C20&amp;""="","",IFERROR(INDEX('الموردون'!$B$6:$B$205,MATCH(C20&amp;"",'الموردون'!$A$6:$A$205,0))&amp;"","كود غير موجود"))</f>
        <v/>
      </c>
      <c r="H20" s="18">
        <f>IF(A20&amp;""="","",SUMIFS('الاستلامات'!$D$6:$D$1005,'الاستلامات'!$C$6:$C$1005,A20&amp;""))</f>
        <v/>
      </c>
      <c r="I20" s="18">
        <f>IF(OR(A20&amp;""="",NOT(ISNUMBER(D20))),"",ROUND(D20-H20,2))</f>
        <v/>
      </c>
      <c r="J20" s="6">
        <f>IF(A20&amp;""="","",IF(I20="","بيانات ناقصة",IF(I20&lt;=0,"تم الاستلام",IF(AND(ISNUMBER(E20),E20&lt;'الإعدادات'!$B$4),"متأخر التسليم",IF(H20&gt;0,"استلام جزئي","بانتظار الاستلام")))))</f>
        <v/>
      </c>
      <c r="K20" s="17">
        <f>IF(J20="متأخر التسليم",'الإعدادات'!$B$4-E20,"")</f>
        <v/>
      </c>
    </row>
    <row r="21">
      <c r="A21" s="5" t="n"/>
      <c r="B21" s="13" t="n"/>
      <c r="C21" s="5" t="n"/>
      <c r="D21" s="19" t="n"/>
      <c r="E21" s="13" t="n"/>
      <c r="F21" s="5" t="n"/>
      <c r="G21" s="6">
        <f>IF(C21&amp;""="","",IFERROR(INDEX('الموردون'!$B$6:$B$205,MATCH(C21&amp;"",'الموردون'!$A$6:$A$205,0))&amp;"","كود غير موجود"))</f>
        <v/>
      </c>
      <c r="H21" s="18">
        <f>IF(A21&amp;""="","",SUMIFS('الاستلامات'!$D$6:$D$1005,'الاستلامات'!$C$6:$C$1005,A21&amp;""))</f>
        <v/>
      </c>
      <c r="I21" s="18">
        <f>IF(OR(A21&amp;""="",NOT(ISNUMBER(D21))),"",ROUND(D21-H21,2))</f>
        <v/>
      </c>
      <c r="J21" s="6">
        <f>IF(A21&amp;""="","",IF(I21="","بيانات ناقصة",IF(I21&lt;=0,"تم الاستلام",IF(AND(ISNUMBER(E21),E21&lt;'الإعدادات'!$B$4),"متأخر التسليم",IF(H21&gt;0,"استلام جزئي","بانتظار الاستلام")))))</f>
        <v/>
      </c>
      <c r="K21" s="17">
        <f>IF(J21="متأخر التسليم",'الإعدادات'!$B$4-E21,"")</f>
        <v/>
      </c>
    </row>
    <row r="22">
      <c r="A22" s="5" t="n"/>
      <c r="B22" s="13" t="n"/>
      <c r="C22" s="5" t="n"/>
      <c r="D22" s="19" t="n"/>
      <c r="E22" s="13" t="n"/>
      <c r="F22" s="5" t="n"/>
      <c r="G22" s="6">
        <f>IF(C22&amp;""="","",IFERROR(INDEX('الموردون'!$B$6:$B$205,MATCH(C22&amp;"",'الموردون'!$A$6:$A$205,0))&amp;"","كود غير موجود"))</f>
        <v/>
      </c>
      <c r="H22" s="18">
        <f>IF(A22&amp;""="","",SUMIFS('الاستلامات'!$D$6:$D$1005,'الاستلامات'!$C$6:$C$1005,A22&amp;""))</f>
        <v/>
      </c>
      <c r="I22" s="18">
        <f>IF(OR(A22&amp;""="",NOT(ISNUMBER(D22))),"",ROUND(D22-H22,2))</f>
        <v/>
      </c>
      <c r="J22" s="6">
        <f>IF(A22&amp;""="","",IF(I22="","بيانات ناقصة",IF(I22&lt;=0,"تم الاستلام",IF(AND(ISNUMBER(E22),E22&lt;'الإعدادات'!$B$4),"متأخر التسليم",IF(H22&gt;0,"استلام جزئي","بانتظار الاستلام")))))</f>
        <v/>
      </c>
      <c r="K22" s="17">
        <f>IF(J22="متأخر التسليم",'الإعدادات'!$B$4-E22,"")</f>
        <v/>
      </c>
    </row>
    <row r="23">
      <c r="A23" s="5" t="n"/>
      <c r="B23" s="13" t="n"/>
      <c r="C23" s="5" t="n"/>
      <c r="D23" s="19" t="n"/>
      <c r="E23" s="13" t="n"/>
      <c r="F23" s="5" t="n"/>
      <c r="G23" s="6">
        <f>IF(C23&amp;""="","",IFERROR(INDEX('الموردون'!$B$6:$B$205,MATCH(C23&amp;"",'الموردون'!$A$6:$A$205,0))&amp;"","كود غير موجود"))</f>
        <v/>
      </c>
      <c r="H23" s="18">
        <f>IF(A23&amp;""="","",SUMIFS('الاستلامات'!$D$6:$D$1005,'الاستلامات'!$C$6:$C$1005,A23&amp;""))</f>
        <v/>
      </c>
      <c r="I23" s="18">
        <f>IF(OR(A23&amp;""="",NOT(ISNUMBER(D23))),"",ROUND(D23-H23,2))</f>
        <v/>
      </c>
      <c r="J23" s="6">
        <f>IF(A23&amp;""="","",IF(I23="","بيانات ناقصة",IF(I23&lt;=0,"تم الاستلام",IF(AND(ISNUMBER(E23),E23&lt;'الإعدادات'!$B$4),"متأخر التسليم",IF(H23&gt;0,"استلام جزئي","بانتظار الاستلام")))))</f>
        <v/>
      </c>
      <c r="K23" s="17">
        <f>IF(J23="متأخر التسليم",'الإعدادات'!$B$4-E23,"")</f>
        <v/>
      </c>
    </row>
    <row r="24">
      <c r="A24" s="5" t="n"/>
      <c r="B24" s="13" t="n"/>
      <c r="C24" s="5" t="n"/>
      <c r="D24" s="19" t="n"/>
      <c r="E24" s="13" t="n"/>
      <c r="F24" s="5" t="n"/>
      <c r="G24" s="6">
        <f>IF(C24&amp;""="","",IFERROR(INDEX('الموردون'!$B$6:$B$205,MATCH(C24&amp;"",'الموردون'!$A$6:$A$205,0))&amp;"","كود غير موجود"))</f>
        <v/>
      </c>
      <c r="H24" s="18">
        <f>IF(A24&amp;""="","",SUMIFS('الاستلامات'!$D$6:$D$1005,'الاستلامات'!$C$6:$C$1005,A24&amp;""))</f>
        <v/>
      </c>
      <c r="I24" s="18">
        <f>IF(OR(A24&amp;""="",NOT(ISNUMBER(D24))),"",ROUND(D24-H24,2))</f>
        <v/>
      </c>
      <c r="J24" s="6">
        <f>IF(A24&amp;""="","",IF(I24="","بيانات ناقصة",IF(I24&lt;=0,"تم الاستلام",IF(AND(ISNUMBER(E24),E24&lt;'الإعدادات'!$B$4),"متأخر التسليم",IF(H24&gt;0,"استلام جزئي","بانتظار الاستلام")))))</f>
        <v/>
      </c>
      <c r="K24" s="17">
        <f>IF(J24="متأخر التسليم",'الإعدادات'!$B$4-E24,"")</f>
        <v/>
      </c>
    </row>
    <row r="25">
      <c r="A25" s="5" t="n"/>
      <c r="B25" s="13" t="n"/>
      <c r="C25" s="5" t="n"/>
      <c r="D25" s="19" t="n"/>
      <c r="E25" s="13" t="n"/>
      <c r="F25" s="5" t="n"/>
      <c r="G25" s="6">
        <f>IF(C25&amp;""="","",IFERROR(INDEX('الموردون'!$B$6:$B$205,MATCH(C25&amp;"",'الموردون'!$A$6:$A$205,0))&amp;"","كود غير موجود"))</f>
        <v/>
      </c>
      <c r="H25" s="18">
        <f>IF(A25&amp;""="","",SUMIFS('الاستلامات'!$D$6:$D$1005,'الاستلامات'!$C$6:$C$1005,A25&amp;""))</f>
        <v/>
      </c>
      <c r="I25" s="18">
        <f>IF(OR(A25&amp;""="",NOT(ISNUMBER(D25))),"",ROUND(D25-H25,2))</f>
        <v/>
      </c>
      <c r="J25" s="6">
        <f>IF(A25&amp;""="","",IF(I25="","بيانات ناقصة",IF(I25&lt;=0,"تم الاستلام",IF(AND(ISNUMBER(E25),E25&lt;'الإعدادات'!$B$4),"متأخر التسليم",IF(H25&gt;0,"استلام جزئي","بانتظار الاستلام")))))</f>
        <v/>
      </c>
      <c r="K25" s="17">
        <f>IF(J25="متأخر التسليم",'الإعدادات'!$B$4-E25,"")</f>
        <v/>
      </c>
    </row>
    <row r="26">
      <c r="A26" s="5" t="n"/>
      <c r="B26" s="13" t="n"/>
      <c r="C26" s="5" t="n"/>
      <c r="D26" s="19" t="n"/>
      <c r="E26" s="13" t="n"/>
      <c r="F26" s="5" t="n"/>
      <c r="G26" s="6">
        <f>IF(C26&amp;""="","",IFERROR(INDEX('الموردون'!$B$6:$B$205,MATCH(C26&amp;"",'الموردون'!$A$6:$A$205,0))&amp;"","كود غير موجود"))</f>
        <v/>
      </c>
      <c r="H26" s="18">
        <f>IF(A26&amp;""="","",SUMIFS('الاستلامات'!$D$6:$D$1005,'الاستلامات'!$C$6:$C$1005,A26&amp;""))</f>
        <v/>
      </c>
      <c r="I26" s="18">
        <f>IF(OR(A26&amp;""="",NOT(ISNUMBER(D26))),"",ROUND(D26-H26,2))</f>
        <v/>
      </c>
      <c r="J26" s="6">
        <f>IF(A26&amp;""="","",IF(I26="","بيانات ناقصة",IF(I26&lt;=0,"تم الاستلام",IF(AND(ISNUMBER(E26),E26&lt;'الإعدادات'!$B$4),"متأخر التسليم",IF(H26&gt;0,"استلام جزئي","بانتظار الاستلام")))))</f>
        <v/>
      </c>
      <c r="K26" s="17">
        <f>IF(J26="متأخر التسليم",'الإعدادات'!$B$4-E26,"")</f>
        <v/>
      </c>
    </row>
    <row r="27">
      <c r="A27" s="5" t="n"/>
      <c r="B27" s="13" t="n"/>
      <c r="C27" s="5" t="n"/>
      <c r="D27" s="19" t="n"/>
      <c r="E27" s="13" t="n"/>
      <c r="F27" s="5" t="n"/>
      <c r="G27" s="6">
        <f>IF(C27&amp;""="","",IFERROR(INDEX('الموردون'!$B$6:$B$205,MATCH(C27&amp;"",'الموردون'!$A$6:$A$205,0))&amp;"","كود غير موجود"))</f>
        <v/>
      </c>
      <c r="H27" s="18">
        <f>IF(A27&amp;""="","",SUMIFS('الاستلامات'!$D$6:$D$1005,'الاستلامات'!$C$6:$C$1005,A27&amp;""))</f>
        <v/>
      </c>
      <c r="I27" s="18">
        <f>IF(OR(A27&amp;""="",NOT(ISNUMBER(D27))),"",ROUND(D27-H27,2))</f>
        <v/>
      </c>
      <c r="J27" s="6">
        <f>IF(A27&amp;""="","",IF(I27="","بيانات ناقصة",IF(I27&lt;=0,"تم الاستلام",IF(AND(ISNUMBER(E27),E27&lt;'الإعدادات'!$B$4),"متأخر التسليم",IF(H27&gt;0,"استلام جزئي","بانتظار الاستلام")))))</f>
        <v/>
      </c>
      <c r="K27" s="17">
        <f>IF(J27="متأخر التسليم",'الإعدادات'!$B$4-E27,"")</f>
        <v/>
      </c>
    </row>
    <row r="28">
      <c r="A28" s="5" t="n"/>
      <c r="B28" s="13" t="n"/>
      <c r="C28" s="5" t="n"/>
      <c r="D28" s="19" t="n"/>
      <c r="E28" s="13" t="n"/>
      <c r="F28" s="5" t="n"/>
      <c r="G28" s="6">
        <f>IF(C28&amp;""="","",IFERROR(INDEX('الموردون'!$B$6:$B$205,MATCH(C28&amp;"",'الموردون'!$A$6:$A$205,0))&amp;"","كود غير موجود"))</f>
        <v/>
      </c>
      <c r="H28" s="18">
        <f>IF(A28&amp;""="","",SUMIFS('الاستلامات'!$D$6:$D$1005,'الاستلامات'!$C$6:$C$1005,A28&amp;""))</f>
        <v/>
      </c>
      <c r="I28" s="18">
        <f>IF(OR(A28&amp;""="",NOT(ISNUMBER(D28))),"",ROUND(D28-H28,2))</f>
        <v/>
      </c>
      <c r="J28" s="6">
        <f>IF(A28&amp;""="","",IF(I28="","بيانات ناقصة",IF(I28&lt;=0,"تم الاستلام",IF(AND(ISNUMBER(E28),E28&lt;'الإعدادات'!$B$4),"متأخر التسليم",IF(H28&gt;0,"استلام جزئي","بانتظار الاستلام")))))</f>
        <v/>
      </c>
      <c r="K28" s="17">
        <f>IF(J28="متأخر التسليم",'الإعدادات'!$B$4-E28,"")</f>
        <v/>
      </c>
    </row>
    <row r="29">
      <c r="A29" s="5" t="n"/>
      <c r="B29" s="13" t="n"/>
      <c r="C29" s="5" t="n"/>
      <c r="D29" s="19" t="n"/>
      <c r="E29" s="13" t="n"/>
      <c r="F29" s="5" t="n"/>
      <c r="G29" s="6">
        <f>IF(C29&amp;""="","",IFERROR(INDEX('الموردون'!$B$6:$B$205,MATCH(C29&amp;"",'الموردون'!$A$6:$A$205,0))&amp;"","كود غير موجود"))</f>
        <v/>
      </c>
      <c r="H29" s="18">
        <f>IF(A29&amp;""="","",SUMIFS('الاستلامات'!$D$6:$D$1005,'الاستلامات'!$C$6:$C$1005,A29&amp;""))</f>
        <v/>
      </c>
      <c r="I29" s="18">
        <f>IF(OR(A29&amp;""="",NOT(ISNUMBER(D29))),"",ROUND(D29-H29,2))</f>
        <v/>
      </c>
      <c r="J29" s="6">
        <f>IF(A29&amp;""="","",IF(I29="","بيانات ناقصة",IF(I29&lt;=0,"تم الاستلام",IF(AND(ISNUMBER(E29),E29&lt;'الإعدادات'!$B$4),"متأخر التسليم",IF(H29&gt;0,"استلام جزئي","بانتظار الاستلام")))))</f>
        <v/>
      </c>
      <c r="K29" s="17">
        <f>IF(J29="متأخر التسليم",'الإعدادات'!$B$4-E29,"")</f>
        <v/>
      </c>
    </row>
    <row r="30">
      <c r="A30" s="5" t="n"/>
      <c r="B30" s="13" t="n"/>
      <c r="C30" s="5" t="n"/>
      <c r="D30" s="19" t="n"/>
      <c r="E30" s="13" t="n"/>
      <c r="F30" s="5" t="n"/>
      <c r="G30" s="6">
        <f>IF(C30&amp;""="","",IFERROR(INDEX('الموردون'!$B$6:$B$205,MATCH(C30&amp;"",'الموردون'!$A$6:$A$205,0))&amp;"","كود غير موجود"))</f>
        <v/>
      </c>
      <c r="H30" s="18">
        <f>IF(A30&amp;""="","",SUMIFS('الاستلامات'!$D$6:$D$1005,'الاستلامات'!$C$6:$C$1005,A30&amp;""))</f>
        <v/>
      </c>
      <c r="I30" s="18">
        <f>IF(OR(A30&amp;""="",NOT(ISNUMBER(D30))),"",ROUND(D30-H30,2))</f>
        <v/>
      </c>
      <c r="J30" s="6">
        <f>IF(A30&amp;""="","",IF(I30="","بيانات ناقصة",IF(I30&lt;=0,"تم الاستلام",IF(AND(ISNUMBER(E30),E30&lt;'الإعدادات'!$B$4),"متأخر التسليم",IF(H30&gt;0,"استلام جزئي","بانتظار الاستلام")))))</f>
        <v/>
      </c>
      <c r="K30" s="17">
        <f>IF(J30="متأخر التسليم",'الإعدادات'!$B$4-E30,"")</f>
        <v/>
      </c>
    </row>
    <row r="31">
      <c r="A31" s="5" t="n"/>
      <c r="B31" s="13" t="n"/>
      <c r="C31" s="5" t="n"/>
      <c r="D31" s="19" t="n"/>
      <c r="E31" s="13" t="n"/>
      <c r="F31" s="5" t="n"/>
      <c r="G31" s="6">
        <f>IF(C31&amp;""="","",IFERROR(INDEX('الموردون'!$B$6:$B$205,MATCH(C31&amp;"",'الموردون'!$A$6:$A$205,0))&amp;"","كود غير موجود"))</f>
        <v/>
      </c>
      <c r="H31" s="18">
        <f>IF(A31&amp;""="","",SUMIFS('الاستلامات'!$D$6:$D$1005,'الاستلامات'!$C$6:$C$1005,A31&amp;""))</f>
        <v/>
      </c>
      <c r="I31" s="18">
        <f>IF(OR(A31&amp;""="",NOT(ISNUMBER(D31))),"",ROUND(D31-H31,2))</f>
        <v/>
      </c>
      <c r="J31" s="6">
        <f>IF(A31&amp;""="","",IF(I31="","بيانات ناقصة",IF(I31&lt;=0,"تم الاستلام",IF(AND(ISNUMBER(E31),E31&lt;'الإعدادات'!$B$4),"متأخر التسليم",IF(H31&gt;0,"استلام جزئي","بانتظار الاستلام")))))</f>
        <v/>
      </c>
      <c r="K31" s="17">
        <f>IF(J31="متأخر التسليم",'الإعدادات'!$B$4-E31,"")</f>
        <v/>
      </c>
    </row>
    <row r="32">
      <c r="A32" s="5" t="n"/>
      <c r="B32" s="13" t="n"/>
      <c r="C32" s="5" t="n"/>
      <c r="D32" s="19" t="n"/>
      <c r="E32" s="13" t="n"/>
      <c r="F32" s="5" t="n"/>
      <c r="G32" s="6">
        <f>IF(C32&amp;""="","",IFERROR(INDEX('الموردون'!$B$6:$B$205,MATCH(C32&amp;"",'الموردون'!$A$6:$A$205,0))&amp;"","كود غير موجود"))</f>
        <v/>
      </c>
      <c r="H32" s="18">
        <f>IF(A32&amp;""="","",SUMIFS('الاستلامات'!$D$6:$D$1005,'الاستلامات'!$C$6:$C$1005,A32&amp;""))</f>
        <v/>
      </c>
      <c r="I32" s="18">
        <f>IF(OR(A32&amp;""="",NOT(ISNUMBER(D32))),"",ROUND(D32-H32,2))</f>
        <v/>
      </c>
      <c r="J32" s="6">
        <f>IF(A32&amp;""="","",IF(I32="","بيانات ناقصة",IF(I32&lt;=0,"تم الاستلام",IF(AND(ISNUMBER(E32),E32&lt;'الإعدادات'!$B$4),"متأخر التسليم",IF(H32&gt;0,"استلام جزئي","بانتظار الاستلام")))))</f>
        <v/>
      </c>
      <c r="K32" s="17">
        <f>IF(J32="متأخر التسليم",'الإعدادات'!$B$4-E32,"")</f>
        <v/>
      </c>
    </row>
    <row r="33">
      <c r="A33" s="5" t="n"/>
      <c r="B33" s="13" t="n"/>
      <c r="C33" s="5" t="n"/>
      <c r="D33" s="19" t="n"/>
      <c r="E33" s="13" t="n"/>
      <c r="F33" s="5" t="n"/>
      <c r="G33" s="6">
        <f>IF(C33&amp;""="","",IFERROR(INDEX('الموردون'!$B$6:$B$205,MATCH(C33&amp;"",'الموردون'!$A$6:$A$205,0))&amp;"","كود غير موجود"))</f>
        <v/>
      </c>
      <c r="H33" s="18">
        <f>IF(A33&amp;""="","",SUMIFS('الاستلامات'!$D$6:$D$1005,'الاستلامات'!$C$6:$C$1005,A33&amp;""))</f>
        <v/>
      </c>
      <c r="I33" s="18">
        <f>IF(OR(A33&amp;""="",NOT(ISNUMBER(D33))),"",ROUND(D33-H33,2))</f>
        <v/>
      </c>
      <c r="J33" s="6">
        <f>IF(A33&amp;""="","",IF(I33="","بيانات ناقصة",IF(I33&lt;=0,"تم الاستلام",IF(AND(ISNUMBER(E33),E33&lt;'الإعدادات'!$B$4),"متأخر التسليم",IF(H33&gt;0,"استلام جزئي","بانتظار الاستلام")))))</f>
        <v/>
      </c>
      <c r="K33" s="17">
        <f>IF(J33="متأخر التسليم",'الإعدادات'!$B$4-E33,"")</f>
        <v/>
      </c>
    </row>
    <row r="34">
      <c r="A34" s="5" t="n"/>
      <c r="B34" s="13" t="n"/>
      <c r="C34" s="5" t="n"/>
      <c r="D34" s="19" t="n"/>
      <c r="E34" s="13" t="n"/>
      <c r="F34" s="5" t="n"/>
      <c r="G34" s="6">
        <f>IF(C34&amp;""="","",IFERROR(INDEX('الموردون'!$B$6:$B$205,MATCH(C34&amp;"",'الموردون'!$A$6:$A$205,0))&amp;"","كود غير موجود"))</f>
        <v/>
      </c>
      <c r="H34" s="18">
        <f>IF(A34&amp;""="","",SUMIFS('الاستلامات'!$D$6:$D$1005,'الاستلامات'!$C$6:$C$1005,A34&amp;""))</f>
        <v/>
      </c>
      <c r="I34" s="18">
        <f>IF(OR(A34&amp;""="",NOT(ISNUMBER(D34))),"",ROUND(D34-H34,2))</f>
        <v/>
      </c>
      <c r="J34" s="6">
        <f>IF(A34&amp;""="","",IF(I34="","بيانات ناقصة",IF(I34&lt;=0,"تم الاستلام",IF(AND(ISNUMBER(E34),E34&lt;'الإعدادات'!$B$4),"متأخر التسليم",IF(H34&gt;0,"استلام جزئي","بانتظار الاستلام")))))</f>
        <v/>
      </c>
      <c r="K34" s="17">
        <f>IF(J34="متأخر التسليم",'الإعدادات'!$B$4-E34,"")</f>
        <v/>
      </c>
    </row>
    <row r="35">
      <c r="A35" s="5" t="n"/>
      <c r="B35" s="13" t="n"/>
      <c r="C35" s="5" t="n"/>
      <c r="D35" s="19" t="n"/>
      <c r="E35" s="13" t="n"/>
      <c r="F35" s="5" t="n"/>
      <c r="G35" s="6">
        <f>IF(C35&amp;""="","",IFERROR(INDEX('الموردون'!$B$6:$B$205,MATCH(C35&amp;"",'الموردون'!$A$6:$A$205,0))&amp;"","كود غير موجود"))</f>
        <v/>
      </c>
      <c r="H35" s="18">
        <f>IF(A35&amp;""="","",SUMIFS('الاستلامات'!$D$6:$D$1005,'الاستلامات'!$C$6:$C$1005,A35&amp;""))</f>
        <v/>
      </c>
      <c r="I35" s="18">
        <f>IF(OR(A35&amp;""="",NOT(ISNUMBER(D35))),"",ROUND(D35-H35,2))</f>
        <v/>
      </c>
      <c r="J35" s="6">
        <f>IF(A35&amp;""="","",IF(I35="","بيانات ناقصة",IF(I35&lt;=0,"تم الاستلام",IF(AND(ISNUMBER(E35),E35&lt;'الإعدادات'!$B$4),"متأخر التسليم",IF(H35&gt;0,"استلام جزئي","بانتظار الاستلام")))))</f>
        <v/>
      </c>
      <c r="K35" s="17">
        <f>IF(J35="متأخر التسليم",'الإعدادات'!$B$4-E35,"")</f>
        <v/>
      </c>
    </row>
    <row r="36">
      <c r="A36" s="5" t="n"/>
      <c r="B36" s="13" t="n"/>
      <c r="C36" s="5" t="n"/>
      <c r="D36" s="19" t="n"/>
      <c r="E36" s="13" t="n"/>
      <c r="F36" s="5" t="n"/>
      <c r="G36" s="6">
        <f>IF(C36&amp;""="","",IFERROR(INDEX('الموردون'!$B$6:$B$205,MATCH(C36&amp;"",'الموردون'!$A$6:$A$205,0))&amp;"","كود غير موجود"))</f>
        <v/>
      </c>
      <c r="H36" s="18">
        <f>IF(A36&amp;""="","",SUMIFS('الاستلامات'!$D$6:$D$1005,'الاستلامات'!$C$6:$C$1005,A36&amp;""))</f>
        <v/>
      </c>
      <c r="I36" s="18">
        <f>IF(OR(A36&amp;""="",NOT(ISNUMBER(D36))),"",ROUND(D36-H36,2))</f>
        <v/>
      </c>
      <c r="J36" s="6">
        <f>IF(A36&amp;""="","",IF(I36="","بيانات ناقصة",IF(I36&lt;=0,"تم الاستلام",IF(AND(ISNUMBER(E36),E36&lt;'الإعدادات'!$B$4),"متأخر التسليم",IF(H36&gt;0,"استلام جزئي","بانتظار الاستلام")))))</f>
        <v/>
      </c>
      <c r="K36" s="17">
        <f>IF(J36="متأخر التسليم",'الإعدادات'!$B$4-E36,"")</f>
        <v/>
      </c>
    </row>
    <row r="37">
      <c r="A37" s="5" t="n"/>
      <c r="B37" s="13" t="n"/>
      <c r="C37" s="5" t="n"/>
      <c r="D37" s="19" t="n"/>
      <c r="E37" s="13" t="n"/>
      <c r="F37" s="5" t="n"/>
      <c r="G37" s="6">
        <f>IF(C37&amp;""="","",IFERROR(INDEX('الموردون'!$B$6:$B$205,MATCH(C37&amp;"",'الموردون'!$A$6:$A$205,0))&amp;"","كود غير موجود"))</f>
        <v/>
      </c>
      <c r="H37" s="18">
        <f>IF(A37&amp;""="","",SUMIFS('الاستلامات'!$D$6:$D$1005,'الاستلامات'!$C$6:$C$1005,A37&amp;""))</f>
        <v/>
      </c>
      <c r="I37" s="18">
        <f>IF(OR(A37&amp;""="",NOT(ISNUMBER(D37))),"",ROUND(D37-H37,2))</f>
        <v/>
      </c>
      <c r="J37" s="6">
        <f>IF(A37&amp;""="","",IF(I37="","بيانات ناقصة",IF(I37&lt;=0,"تم الاستلام",IF(AND(ISNUMBER(E37),E37&lt;'الإعدادات'!$B$4),"متأخر التسليم",IF(H37&gt;0,"استلام جزئي","بانتظار الاستلام")))))</f>
        <v/>
      </c>
      <c r="K37" s="17">
        <f>IF(J37="متأخر التسليم",'الإعدادات'!$B$4-E37,"")</f>
        <v/>
      </c>
    </row>
    <row r="38">
      <c r="A38" s="5" t="n"/>
      <c r="B38" s="13" t="n"/>
      <c r="C38" s="5" t="n"/>
      <c r="D38" s="19" t="n"/>
      <c r="E38" s="13" t="n"/>
      <c r="F38" s="5" t="n"/>
      <c r="G38" s="6">
        <f>IF(C38&amp;""="","",IFERROR(INDEX('الموردون'!$B$6:$B$205,MATCH(C38&amp;"",'الموردون'!$A$6:$A$205,0))&amp;"","كود غير موجود"))</f>
        <v/>
      </c>
      <c r="H38" s="18">
        <f>IF(A38&amp;""="","",SUMIFS('الاستلامات'!$D$6:$D$1005,'الاستلامات'!$C$6:$C$1005,A38&amp;""))</f>
        <v/>
      </c>
      <c r="I38" s="18">
        <f>IF(OR(A38&amp;""="",NOT(ISNUMBER(D38))),"",ROUND(D38-H38,2))</f>
        <v/>
      </c>
      <c r="J38" s="6">
        <f>IF(A38&amp;""="","",IF(I38="","بيانات ناقصة",IF(I38&lt;=0,"تم الاستلام",IF(AND(ISNUMBER(E38),E38&lt;'الإعدادات'!$B$4),"متأخر التسليم",IF(H38&gt;0,"استلام جزئي","بانتظار الاستلام")))))</f>
        <v/>
      </c>
      <c r="K38" s="17">
        <f>IF(J38="متأخر التسليم",'الإعدادات'!$B$4-E38,"")</f>
        <v/>
      </c>
    </row>
    <row r="39">
      <c r="A39" s="5" t="n"/>
      <c r="B39" s="13" t="n"/>
      <c r="C39" s="5" t="n"/>
      <c r="D39" s="19" t="n"/>
      <c r="E39" s="13" t="n"/>
      <c r="F39" s="5" t="n"/>
      <c r="G39" s="6">
        <f>IF(C39&amp;""="","",IFERROR(INDEX('الموردون'!$B$6:$B$205,MATCH(C39&amp;"",'الموردون'!$A$6:$A$205,0))&amp;"","كود غير موجود"))</f>
        <v/>
      </c>
      <c r="H39" s="18">
        <f>IF(A39&amp;""="","",SUMIFS('الاستلامات'!$D$6:$D$1005,'الاستلامات'!$C$6:$C$1005,A39&amp;""))</f>
        <v/>
      </c>
      <c r="I39" s="18">
        <f>IF(OR(A39&amp;""="",NOT(ISNUMBER(D39))),"",ROUND(D39-H39,2))</f>
        <v/>
      </c>
      <c r="J39" s="6">
        <f>IF(A39&amp;""="","",IF(I39="","بيانات ناقصة",IF(I39&lt;=0,"تم الاستلام",IF(AND(ISNUMBER(E39),E39&lt;'الإعدادات'!$B$4),"متأخر التسليم",IF(H39&gt;0,"استلام جزئي","بانتظار الاستلام")))))</f>
        <v/>
      </c>
      <c r="K39" s="17">
        <f>IF(J39="متأخر التسليم",'الإعدادات'!$B$4-E39,"")</f>
        <v/>
      </c>
    </row>
    <row r="40">
      <c r="A40" s="5" t="n"/>
      <c r="B40" s="13" t="n"/>
      <c r="C40" s="5" t="n"/>
      <c r="D40" s="19" t="n"/>
      <c r="E40" s="13" t="n"/>
      <c r="F40" s="5" t="n"/>
      <c r="G40" s="6">
        <f>IF(C40&amp;""="","",IFERROR(INDEX('الموردون'!$B$6:$B$205,MATCH(C40&amp;"",'الموردون'!$A$6:$A$205,0))&amp;"","كود غير موجود"))</f>
        <v/>
      </c>
      <c r="H40" s="18">
        <f>IF(A40&amp;""="","",SUMIFS('الاستلامات'!$D$6:$D$1005,'الاستلامات'!$C$6:$C$1005,A40&amp;""))</f>
        <v/>
      </c>
      <c r="I40" s="18">
        <f>IF(OR(A40&amp;""="",NOT(ISNUMBER(D40))),"",ROUND(D40-H40,2))</f>
        <v/>
      </c>
      <c r="J40" s="6">
        <f>IF(A40&amp;""="","",IF(I40="","بيانات ناقصة",IF(I40&lt;=0,"تم الاستلام",IF(AND(ISNUMBER(E40),E40&lt;'الإعدادات'!$B$4),"متأخر التسليم",IF(H40&gt;0,"استلام جزئي","بانتظار الاستلام")))))</f>
        <v/>
      </c>
      <c r="K40" s="17">
        <f>IF(J40="متأخر التسليم",'الإعدادات'!$B$4-E40,"")</f>
        <v/>
      </c>
    </row>
    <row r="41">
      <c r="A41" s="5" t="n"/>
      <c r="B41" s="13" t="n"/>
      <c r="C41" s="5" t="n"/>
      <c r="D41" s="19" t="n"/>
      <c r="E41" s="13" t="n"/>
      <c r="F41" s="5" t="n"/>
      <c r="G41" s="6">
        <f>IF(C41&amp;""="","",IFERROR(INDEX('الموردون'!$B$6:$B$205,MATCH(C41&amp;"",'الموردون'!$A$6:$A$205,0))&amp;"","كود غير موجود"))</f>
        <v/>
      </c>
      <c r="H41" s="18">
        <f>IF(A41&amp;""="","",SUMIFS('الاستلامات'!$D$6:$D$1005,'الاستلامات'!$C$6:$C$1005,A41&amp;""))</f>
        <v/>
      </c>
      <c r="I41" s="18">
        <f>IF(OR(A41&amp;""="",NOT(ISNUMBER(D41))),"",ROUND(D41-H41,2))</f>
        <v/>
      </c>
      <c r="J41" s="6">
        <f>IF(A41&amp;""="","",IF(I41="","بيانات ناقصة",IF(I41&lt;=0,"تم الاستلام",IF(AND(ISNUMBER(E41),E41&lt;'الإعدادات'!$B$4),"متأخر التسليم",IF(H41&gt;0,"استلام جزئي","بانتظار الاستلام")))))</f>
        <v/>
      </c>
      <c r="K41" s="17">
        <f>IF(J41="متأخر التسليم",'الإعدادات'!$B$4-E41,"")</f>
        <v/>
      </c>
    </row>
    <row r="42">
      <c r="A42" s="5" t="n"/>
      <c r="B42" s="13" t="n"/>
      <c r="C42" s="5" t="n"/>
      <c r="D42" s="19" t="n"/>
      <c r="E42" s="13" t="n"/>
      <c r="F42" s="5" t="n"/>
      <c r="G42" s="6">
        <f>IF(C42&amp;""="","",IFERROR(INDEX('الموردون'!$B$6:$B$205,MATCH(C42&amp;"",'الموردون'!$A$6:$A$205,0))&amp;"","كود غير موجود"))</f>
        <v/>
      </c>
      <c r="H42" s="18">
        <f>IF(A42&amp;""="","",SUMIFS('الاستلامات'!$D$6:$D$1005,'الاستلامات'!$C$6:$C$1005,A42&amp;""))</f>
        <v/>
      </c>
      <c r="I42" s="18">
        <f>IF(OR(A42&amp;""="",NOT(ISNUMBER(D42))),"",ROUND(D42-H42,2))</f>
        <v/>
      </c>
      <c r="J42" s="6">
        <f>IF(A42&amp;""="","",IF(I42="","بيانات ناقصة",IF(I42&lt;=0,"تم الاستلام",IF(AND(ISNUMBER(E42),E42&lt;'الإعدادات'!$B$4),"متأخر التسليم",IF(H42&gt;0,"استلام جزئي","بانتظار الاستلام")))))</f>
        <v/>
      </c>
      <c r="K42" s="17">
        <f>IF(J42="متأخر التسليم",'الإعدادات'!$B$4-E42,"")</f>
        <v/>
      </c>
    </row>
    <row r="43">
      <c r="A43" s="5" t="n"/>
      <c r="B43" s="13" t="n"/>
      <c r="C43" s="5" t="n"/>
      <c r="D43" s="19" t="n"/>
      <c r="E43" s="13" t="n"/>
      <c r="F43" s="5" t="n"/>
      <c r="G43" s="6">
        <f>IF(C43&amp;""="","",IFERROR(INDEX('الموردون'!$B$6:$B$205,MATCH(C43&amp;"",'الموردون'!$A$6:$A$205,0))&amp;"","كود غير موجود"))</f>
        <v/>
      </c>
      <c r="H43" s="18">
        <f>IF(A43&amp;""="","",SUMIFS('الاستلامات'!$D$6:$D$1005,'الاستلامات'!$C$6:$C$1005,A43&amp;""))</f>
        <v/>
      </c>
      <c r="I43" s="18">
        <f>IF(OR(A43&amp;""="",NOT(ISNUMBER(D43))),"",ROUND(D43-H43,2))</f>
        <v/>
      </c>
      <c r="J43" s="6">
        <f>IF(A43&amp;""="","",IF(I43="","بيانات ناقصة",IF(I43&lt;=0,"تم الاستلام",IF(AND(ISNUMBER(E43),E43&lt;'الإعدادات'!$B$4),"متأخر التسليم",IF(H43&gt;0,"استلام جزئي","بانتظار الاستلام")))))</f>
        <v/>
      </c>
      <c r="K43" s="17">
        <f>IF(J43="متأخر التسليم",'الإعدادات'!$B$4-E43,"")</f>
        <v/>
      </c>
    </row>
    <row r="44">
      <c r="A44" s="5" t="n"/>
      <c r="B44" s="13" t="n"/>
      <c r="C44" s="5" t="n"/>
      <c r="D44" s="19" t="n"/>
      <c r="E44" s="13" t="n"/>
      <c r="F44" s="5" t="n"/>
      <c r="G44" s="6">
        <f>IF(C44&amp;""="","",IFERROR(INDEX('الموردون'!$B$6:$B$205,MATCH(C44&amp;"",'الموردون'!$A$6:$A$205,0))&amp;"","كود غير موجود"))</f>
        <v/>
      </c>
      <c r="H44" s="18">
        <f>IF(A44&amp;""="","",SUMIFS('الاستلامات'!$D$6:$D$1005,'الاستلامات'!$C$6:$C$1005,A44&amp;""))</f>
        <v/>
      </c>
      <c r="I44" s="18">
        <f>IF(OR(A44&amp;""="",NOT(ISNUMBER(D44))),"",ROUND(D44-H44,2))</f>
        <v/>
      </c>
      <c r="J44" s="6">
        <f>IF(A44&amp;""="","",IF(I44="","بيانات ناقصة",IF(I44&lt;=0,"تم الاستلام",IF(AND(ISNUMBER(E44),E44&lt;'الإعدادات'!$B$4),"متأخر التسليم",IF(H44&gt;0,"استلام جزئي","بانتظار الاستلام")))))</f>
        <v/>
      </c>
      <c r="K44" s="17">
        <f>IF(J44="متأخر التسليم",'الإعدادات'!$B$4-E44,"")</f>
        <v/>
      </c>
    </row>
    <row r="45">
      <c r="A45" s="5" t="n"/>
      <c r="B45" s="13" t="n"/>
      <c r="C45" s="5" t="n"/>
      <c r="D45" s="19" t="n"/>
      <c r="E45" s="13" t="n"/>
      <c r="F45" s="5" t="n"/>
      <c r="G45" s="6">
        <f>IF(C45&amp;""="","",IFERROR(INDEX('الموردون'!$B$6:$B$205,MATCH(C45&amp;"",'الموردون'!$A$6:$A$205,0))&amp;"","كود غير موجود"))</f>
        <v/>
      </c>
      <c r="H45" s="18">
        <f>IF(A45&amp;""="","",SUMIFS('الاستلامات'!$D$6:$D$1005,'الاستلامات'!$C$6:$C$1005,A45&amp;""))</f>
        <v/>
      </c>
      <c r="I45" s="18">
        <f>IF(OR(A45&amp;""="",NOT(ISNUMBER(D45))),"",ROUND(D45-H45,2))</f>
        <v/>
      </c>
      <c r="J45" s="6">
        <f>IF(A45&amp;""="","",IF(I45="","بيانات ناقصة",IF(I45&lt;=0,"تم الاستلام",IF(AND(ISNUMBER(E45),E45&lt;'الإعدادات'!$B$4),"متأخر التسليم",IF(H45&gt;0,"استلام جزئي","بانتظار الاستلام")))))</f>
        <v/>
      </c>
      <c r="K45" s="17">
        <f>IF(J45="متأخر التسليم",'الإعدادات'!$B$4-E45,"")</f>
        <v/>
      </c>
    </row>
    <row r="46">
      <c r="A46" s="5" t="n"/>
      <c r="B46" s="13" t="n"/>
      <c r="C46" s="5" t="n"/>
      <c r="D46" s="19" t="n"/>
      <c r="E46" s="13" t="n"/>
      <c r="F46" s="5" t="n"/>
      <c r="G46" s="6">
        <f>IF(C46&amp;""="","",IFERROR(INDEX('الموردون'!$B$6:$B$205,MATCH(C46&amp;"",'الموردون'!$A$6:$A$205,0))&amp;"","كود غير موجود"))</f>
        <v/>
      </c>
      <c r="H46" s="18">
        <f>IF(A46&amp;""="","",SUMIFS('الاستلامات'!$D$6:$D$1005,'الاستلامات'!$C$6:$C$1005,A46&amp;""))</f>
        <v/>
      </c>
      <c r="I46" s="18">
        <f>IF(OR(A46&amp;""="",NOT(ISNUMBER(D46))),"",ROUND(D46-H46,2))</f>
        <v/>
      </c>
      <c r="J46" s="6">
        <f>IF(A46&amp;""="","",IF(I46="","بيانات ناقصة",IF(I46&lt;=0,"تم الاستلام",IF(AND(ISNUMBER(E46),E46&lt;'الإعدادات'!$B$4),"متأخر التسليم",IF(H46&gt;0,"استلام جزئي","بانتظار الاستلام")))))</f>
        <v/>
      </c>
      <c r="K46" s="17">
        <f>IF(J46="متأخر التسليم",'الإعدادات'!$B$4-E46,"")</f>
        <v/>
      </c>
    </row>
    <row r="47">
      <c r="A47" s="5" t="n"/>
      <c r="B47" s="13" t="n"/>
      <c r="C47" s="5" t="n"/>
      <c r="D47" s="19" t="n"/>
      <c r="E47" s="13" t="n"/>
      <c r="F47" s="5" t="n"/>
      <c r="G47" s="6">
        <f>IF(C47&amp;""="","",IFERROR(INDEX('الموردون'!$B$6:$B$205,MATCH(C47&amp;"",'الموردون'!$A$6:$A$205,0))&amp;"","كود غير موجود"))</f>
        <v/>
      </c>
      <c r="H47" s="18">
        <f>IF(A47&amp;""="","",SUMIFS('الاستلامات'!$D$6:$D$1005,'الاستلامات'!$C$6:$C$1005,A47&amp;""))</f>
        <v/>
      </c>
      <c r="I47" s="18">
        <f>IF(OR(A47&amp;""="",NOT(ISNUMBER(D47))),"",ROUND(D47-H47,2))</f>
        <v/>
      </c>
      <c r="J47" s="6">
        <f>IF(A47&amp;""="","",IF(I47="","بيانات ناقصة",IF(I47&lt;=0,"تم الاستلام",IF(AND(ISNUMBER(E47),E47&lt;'الإعدادات'!$B$4),"متأخر التسليم",IF(H47&gt;0,"استلام جزئي","بانتظار الاستلام")))))</f>
        <v/>
      </c>
      <c r="K47" s="17">
        <f>IF(J47="متأخر التسليم",'الإعدادات'!$B$4-E47,"")</f>
        <v/>
      </c>
    </row>
    <row r="48">
      <c r="A48" s="5" t="n"/>
      <c r="B48" s="13" t="n"/>
      <c r="C48" s="5" t="n"/>
      <c r="D48" s="19" t="n"/>
      <c r="E48" s="13" t="n"/>
      <c r="F48" s="5" t="n"/>
      <c r="G48" s="6">
        <f>IF(C48&amp;""="","",IFERROR(INDEX('الموردون'!$B$6:$B$205,MATCH(C48&amp;"",'الموردون'!$A$6:$A$205,0))&amp;"","كود غير موجود"))</f>
        <v/>
      </c>
      <c r="H48" s="18">
        <f>IF(A48&amp;""="","",SUMIFS('الاستلامات'!$D$6:$D$1005,'الاستلامات'!$C$6:$C$1005,A48&amp;""))</f>
        <v/>
      </c>
      <c r="I48" s="18">
        <f>IF(OR(A48&amp;""="",NOT(ISNUMBER(D48))),"",ROUND(D48-H48,2))</f>
        <v/>
      </c>
      <c r="J48" s="6">
        <f>IF(A48&amp;""="","",IF(I48="","بيانات ناقصة",IF(I48&lt;=0,"تم الاستلام",IF(AND(ISNUMBER(E48),E48&lt;'الإعدادات'!$B$4),"متأخر التسليم",IF(H48&gt;0,"استلام جزئي","بانتظار الاستلام")))))</f>
        <v/>
      </c>
      <c r="K48" s="17">
        <f>IF(J48="متأخر التسليم",'الإعدادات'!$B$4-E48,"")</f>
        <v/>
      </c>
    </row>
    <row r="49">
      <c r="A49" s="5" t="n"/>
      <c r="B49" s="13" t="n"/>
      <c r="C49" s="5" t="n"/>
      <c r="D49" s="19" t="n"/>
      <c r="E49" s="13" t="n"/>
      <c r="F49" s="5" t="n"/>
      <c r="G49" s="6">
        <f>IF(C49&amp;""="","",IFERROR(INDEX('الموردون'!$B$6:$B$205,MATCH(C49&amp;"",'الموردون'!$A$6:$A$205,0))&amp;"","كود غير موجود"))</f>
        <v/>
      </c>
      <c r="H49" s="18">
        <f>IF(A49&amp;""="","",SUMIFS('الاستلامات'!$D$6:$D$1005,'الاستلامات'!$C$6:$C$1005,A49&amp;""))</f>
        <v/>
      </c>
      <c r="I49" s="18">
        <f>IF(OR(A49&amp;""="",NOT(ISNUMBER(D49))),"",ROUND(D49-H49,2))</f>
        <v/>
      </c>
      <c r="J49" s="6">
        <f>IF(A49&amp;""="","",IF(I49="","بيانات ناقصة",IF(I49&lt;=0,"تم الاستلام",IF(AND(ISNUMBER(E49),E49&lt;'الإعدادات'!$B$4),"متأخر التسليم",IF(H49&gt;0,"استلام جزئي","بانتظار الاستلام")))))</f>
        <v/>
      </c>
      <c r="K49" s="17">
        <f>IF(J49="متأخر التسليم",'الإعدادات'!$B$4-E49,"")</f>
        <v/>
      </c>
    </row>
    <row r="50">
      <c r="A50" s="5" t="n"/>
      <c r="B50" s="13" t="n"/>
      <c r="C50" s="5" t="n"/>
      <c r="D50" s="19" t="n"/>
      <c r="E50" s="13" t="n"/>
      <c r="F50" s="5" t="n"/>
      <c r="G50" s="6">
        <f>IF(C50&amp;""="","",IFERROR(INDEX('الموردون'!$B$6:$B$205,MATCH(C50&amp;"",'الموردون'!$A$6:$A$205,0))&amp;"","كود غير موجود"))</f>
        <v/>
      </c>
      <c r="H50" s="18">
        <f>IF(A50&amp;""="","",SUMIFS('الاستلامات'!$D$6:$D$1005,'الاستلامات'!$C$6:$C$1005,A50&amp;""))</f>
        <v/>
      </c>
      <c r="I50" s="18">
        <f>IF(OR(A50&amp;""="",NOT(ISNUMBER(D50))),"",ROUND(D50-H50,2))</f>
        <v/>
      </c>
      <c r="J50" s="6">
        <f>IF(A50&amp;""="","",IF(I50="","بيانات ناقصة",IF(I50&lt;=0,"تم الاستلام",IF(AND(ISNUMBER(E50),E50&lt;'الإعدادات'!$B$4),"متأخر التسليم",IF(H50&gt;0,"استلام جزئي","بانتظار الاستلام")))))</f>
        <v/>
      </c>
      <c r="K50" s="17">
        <f>IF(J50="متأخر التسليم",'الإعدادات'!$B$4-E50,"")</f>
        <v/>
      </c>
    </row>
    <row r="51">
      <c r="A51" s="5" t="n"/>
      <c r="B51" s="13" t="n"/>
      <c r="C51" s="5" t="n"/>
      <c r="D51" s="19" t="n"/>
      <c r="E51" s="13" t="n"/>
      <c r="F51" s="5" t="n"/>
      <c r="G51" s="6">
        <f>IF(C51&amp;""="","",IFERROR(INDEX('الموردون'!$B$6:$B$205,MATCH(C51&amp;"",'الموردون'!$A$6:$A$205,0))&amp;"","كود غير موجود"))</f>
        <v/>
      </c>
      <c r="H51" s="18">
        <f>IF(A51&amp;""="","",SUMIFS('الاستلامات'!$D$6:$D$1005,'الاستلامات'!$C$6:$C$1005,A51&amp;""))</f>
        <v/>
      </c>
      <c r="I51" s="18">
        <f>IF(OR(A51&amp;""="",NOT(ISNUMBER(D51))),"",ROUND(D51-H51,2))</f>
        <v/>
      </c>
      <c r="J51" s="6">
        <f>IF(A51&amp;""="","",IF(I51="","بيانات ناقصة",IF(I51&lt;=0,"تم الاستلام",IF(AND(ISNUMBER(E51),E51&lt;'الإعدادات'!$B$4),"متأخر التسليم",IF(H51&gt;0,"استلام جزئي","بانتظار الاستلام")))))</f>
        <v/>
      </c>
      <c r="K51" s="17">
        <f>IF(J51="متأخر التسليم",'الإعدادات'!$B$4-E51,"")</f>
        <v/>
      </c>
    </row>
    <row r="52">
      <c r="A52" s="5" t="n"/>
      <c r="B52" s="13" t="n"/>
      <c r="C52" s="5" t="n"/>
      <c r="D52" s="19" t="n"/>
      <c r="E52" s="13" t="n"/>
      <c r="F52" s="5" t="n"/>
      <c r="G52" s="6">
        <f>IF(C52&amp;""="","",IFERROR(INDEX('الموردون'!$B$6:$B$205,MATCH(C52&amp;"",'الموردون'!$A$6:$A$205,0))&amp;"","كود غير موجود"))</f>
        <v/>
      </c>
      <c r="H52" s="18">
        <f>IF(A52&amp;""="","",SUMIFS('الاستلامات'!$D$6:$D$1005,'الاستلامات'!$C$6:$C$1005,A52&amp;""))</f>
        <v/>
      </c>
      <c r="I52" s="18">
        <f>IF(OR(A52&amp;""="",NOT(ISNUMBER(D52))),"",ROUND(D52-H52,2))</f>
        <v/>
      </c>
      <c r="J52" s="6">
        <f>IF(A52&amp;""="","",IF(I52="","بيانات ناقصة",IF(I52&lt;=0,"تم الاستلام",IF(AND(ISNUMBER(E52),E52&lt;'الإعدادات'!$B$4),"متأخر التسليم",IF(H52&gt;0,"استلام جزئي","بانتظار الاستلام")))))</f>
        <v/>
      </c>
      <c r="K52" s="17">
        <f>IF(J52="متأخر التسليم",'الإعدادات'!$B$4-E52,"")</f>
        <v/>
      </c>
    </row>
    <row r="53">
      <c r="A53" s="5" t="n"/>
      <c r="B53" s="13" t="n"/>
      <c r="C53" s="5" t="n"/>
      <c r="D53" s="19" t="n"/>
      <c r="E53" s="13" t="n"/>
      <c r="F53" s="5" t="n"/>
      <c r="G53" s="6">
        <f>IF(C53&amp;""="","",IFERROR(INDEX('الموردون'!$B$6:$B$205,MATCH(C53&amp;"",'الموردون'!$A$6:$A$205,0))&amp;"","كود غير موجود"))</f>
        <v/>
      </c>
      <c r="H53" s="18">
        <f>IF(A53&amp;""="","",SUMIFS('الاستلامات'!$D$6:$D$1005,'الاستلامات'!$C$6:$C$1005,A53&amp;""))</f>
        <v/>
      </c>
      <c r="I53" s="18">
        <f>IF(OR(A53&amp;""="",NOT(ISNUMBER(D53))),"",ROUND(D53-H53,2))</f>
        <v/>
      </c>
      <c r="J53" s="6">
        <f>IF(A53&amp;""="","",IF(I53="","بيانات ناقصة",IF(I53&lt;=0,"تم الاستلام",IF(AND(ISNUMBER(E53),E53&lt;'الإعدادات'!$B$4),"متأخر التسليم",IF(H53&gt;0,"استلام جزئي","بانتظار الاستلام")))))</f>
        <v/>
      </c>
      <c r="K53" s="17">
        <f>IF(J53="متأخر التسليم",'الإعدادات'!$B$4-E53,"")</f>
        <v/>
      </c>
    </row>
    <row r="54">
      <c r="A54" s="5" t="n"/>
      <c r="B54" s="13" t="n"/>
      <c r="C54" s="5" t="n"/>
      <c r="D54" s="19" t="n"/>
      <c r="E54" s="13" t="n"/>
      <c r="F54" s="5" t="n"/>
      <c r="G54" s="6">
        <f>IF(C54&amp;""="","",IFERROR(INDEX('الموردون'!$B$6:$B$205,MATCH(C54&amp;"",'الموردون'!$A$6:$A$205,0))&amp;"","كود غير موجود"))</f>
        <v/>
      </c>
      <c r="H54" s="18">
        <f>IF(A54&amp;""="","",SUMIFS('الاستلامات'!$D$6:$D$1005,'الاستلامات'!$C$6:$C$1005,A54&amp;""))</f>
        <v/>
      </c>
      <c r="I54" s="18">
        <f>IF(OR(A54&amp;""="",NOT(ISNUMBER(D54))),"",ROUND(D54-H54,2))</f>
        <v/>
      </c>
      <c r="J54" s="6">
        <f>IF(A54&amp;""="","",IF(I54="","بيانات ناقصة",IF(I54&lt;=0,"تم الاستلام",IF(AND(ISNUMBER(E54),E54&lt;'الإعدادات'!$B$4),"متأخر التسليم",IF(H54&gt;0,"استلام جزئي","بانتظار الاستلام")))))</f>
        <v/>
      </c>
      <c r="K54" s="17">
        <f>IF(J54="متأخر التسليم",'الإعدادات'!$B$4-E54,"")</f>
        <v/>
      </c>
    </row>
    <row r="55">
      <c r="A55" s="5" t="n"/>
      <c r="B55" s="13" t="n"/>
      <c r="C55" s="5" t="n"/>
      <c r="D55" s="19" t="n"/>
      <c r="E55" s="13" t="n"/>
      <c r="F55" s="5" t="n"/>
      <c r="G55" s="6">
        <f>IF(C55&amp;""="","",IFERROR(INDEX('الموردون'!$B$6:$B$205,MATCH(C55&amp;"",'الموردون'!$A$6:$A$205,0))&amp;"","كود غير موجود"))</f>
        <v/>
      </c>
      <c r="H55" s="18">
        <f>IF(A55&amp;""="","",SUMIFS('الاستلامات'!$D$6:$D$1005,'الاستلامات'!$C$6:$C$1005,A55&amp;""))</f>
        <v/>
      </c>
      <c r="I55" s="18">
        <f>IF(OR(A55&amp;""="",NOT(ISNUMBER(D55))),"",ROUND(D55-H55,2))</f>
        <v/>
      </c>
      <c r="J55" s="6">
        <f>IF(A55&amp;""="","",IF(I55="","بيانات ناقصة",IF(I55&lt;=0,"تم الاستلام",IF(AND(ISNUMBER(E55),E55&lt;'الإعدادات'!$B$4),"متأخر التسليم",IF(H55&gt;0,"استلام جزئي","بانتظار الاستلام")))))</f>
        <v/>
      </c>
      <c r="K55" s="17">
        <f>IF(J55="متأخر التسليم",'الإعدادات'!$B$4-E55,"")</f>
        <v/>
      </c>
    </row>
    <row r="56">
      <c r="A56" s="5" t="n"/>
      <c r="B56" s="13" t="n"/>
      <c r="C56" s="5" t="n"/>
      <c r="D56" s="19" t="n"/>
      <c r="E56" s="13" t="n"/>
      <c r="F56" s="5" t="n"/>
      <c r="G56" s="6">
        <f>IF(C56&amp;""="","",IFERROR(INDEX('الموردون'!$B$6:$B$205,MATCH(C56&amp;"",'الموردون'!$A$6:$A$205,0))&amp;"","كود غير موجود"))</f>
        <v/>
      </c>
      <c r="H56" s="18">
        <f>IF(A56&amp;""="","",SUMIFS('الاستلامات'!$D$6:$D$1005,'الاستلامات'!$C$6:$C$1005,A56&amp;""))</f>
        <v/>
      </c>
      <c r="I56" s="18">
        <f>IF(OR(A56&amp;""="",NOT(ISNUMBER(D56))),"",ROUND(D56-H56,2))</f>
        <v/>
      </c>
      <c r="J56" s="6">
        <f>IF(A56&amp;""="","",IF(I56="","بيانات ناقصة",IF(I56&lt;=0,"تم الاستلام",IF(AND(ISNUMBER(E56),E56&lt;'الإعدادات'!$B$4),"متأخر التسليم",IF(H56&gt;0,"استلام جزئي","بانتظار الاستلام")))))</f>
        <v/>
      </c>
      <c r="K56" s="17">
        <f>IF(J56="متأخر التسليم",'الإعدادات'!$B$4-E56,"")</f>
        <v/>
      </c>
    </row>
    <row r="57">
      <c r="A57" s="5" t="n"/>
      <c r="B57" s="13" t="n"/>
      <c r="C57" s="5" t="n"/>
      <c r="D57" s="19" t="n"/>
      <c r="E57" s="13" t="n"/>
      <c r="F57" s="5" t="n"/>
      <c r="G57" s="6">
        <f>IF(C57&amp;""="","",IFERROR(INDEX('الموردون'!$B$6:$B$205,MATCH(C57&amp;"",'الموردون'!$A$6:$A$205,0))&amp;"","كود غير موجود"))</f>
        <v/>
      </c>
      <c r="H57" s="18">
        <f>IF(A57&amp;""="","",SUMIFS('الاستلامات'!$D$6:$D$1005,'الاستلامات'!$C$6:$C$1005,A57&amp;""))</f>
        <v/>
      </c>
      <c r="I57" s="18">
        <f>IF(OR(A57&amp;""="",NOT(ISNUMBER(D57))),"",ROUND(D57-H57,2))</f>
        <v/>
      </c>
      <c r="J57" s="6">
        <f>IF(A57&amp;""="","",IF(I57="","بيانات ناقصة",IF(I57&lt;=0,"تم الاستلام",IF(AND(ISNUMBER(E57),E57&lt;'الإعدادات'!$B$4),"متأخر التسليم",IF(H57&gt;0,"استلام جزئي","بانتظار الاستلام")))))</f>
        <v/>
      </c>
      <c r="K57" s="17">
        <f>IF(J57="متأخر التسليم",'الإعدادات'!$B$4-E57,"")</f>
        <v/>
      </c>
    </row>
    <row r="58">
      <c r="A58" s="5" t="n"/>
      <c r="B58" s="13" t="n"/>
      <c r="C58" s="5" t="n"/>
      <c r="D58" s="19" t="n"/>
      <c r="E58" s="13" t="n"/>
      <c r="F58" s="5" t="n"/>
      <c r="G58" s="6">
        <f>IF(C58&amp;""="","",IFERROR(INDEX('الموردون'!$B$6:$B$205,MATCH(C58&amp;"",'الموردون'!$A$6:$A$205,0))&amp;"","كود غير موجود"))</f>
        <v/>
      </c>
      <c r="H58" s="18">
        <f>IF(A58&amp;""="","",SUMIFS('الاستلامات'!$D$6:$D$1005,'الاستلامات'!$C$6:$C$1005,A58&amp;""))</f>
        <v/>
      </c>
      <c r="I58" s="18">
        <f>IF(OR(A58&amp;""="",NOT(ISNUMBER(D58))),"",ROUND(D58-H58,2))</f>
        <v/>
      </c>
      <c r="J58" s="6">
        <f>IF(A58&amp;""="","",IF(I58="","بيانات ناقصة",IF(I58&lt;=0,"تم الاستلام",IF(AND(ISNUMBER(E58),E58&lt;'الإعدادات'!$B$4),"متأخر التسليم",IF(H58&gt;0,"استلام جزئي","بانتظار الاستلام")))))</f>
        <v/>
      </c>
      <c r="K58" s="17">
        <f>IF(J58="متأخر التسليم",'الإعدادات'!$B$4-E58,"")</f>
        <v/>
      </c>
    </row>
    <row r="59">
      <c r="A59" s="5" t="n"/>
      <c r="B59" s="13" t="n"/>
      <c r="C59" s="5" t="n"/>
      <c r="D59" s="19" t="n"/>
      <c r="E59" s="13" t="n"/>
      <c r="F59" s="5" t="n"/>
      <c r="G59" s="6">
        <f>IF(C59&amp;""="","",IFERROR(INDEX('الموردون'!$B$6:$B$205,MATCH(C59&amp;"",'الموردون'!$A$6:$A$205,0))&amp;"","كود غير موجود"))</f>
        <v/>
      </c>
      <c r="H59" s="18">
        <f>IF(A59&amp;""="","",SUMIFS('الاستلامات'!$D$6:$D$1005,'الاستلامات'!$C$6:$C$1005,A59&amp;""))</f>
        <v/>
      </c>
      <c r="I59" s="18">
        <f>IF(OR(A59&amp;""="",NOT(ISNUMBER(D59))),"",ROUND(D59-H59,2))</f>
        <v/>
      </c>
      <c r="J59" s="6">
        <f>IF(A59&amp;""="","",IF(I59="","بيانات ناقصة",IF(I59&lt;=0,"تم الاستلام",IF(AND(ISNUMBER(E59),E59&lt;'الإعدادات'!$B$4),"متأخر التسليم",IF(H59&gt;0,"استلام جزئي","بانتظار الاستلام")))))</f>
        <v/>
      </c>
      <c r="K59" s="17">
        <f>IF(J59="متأخر التسليم",'الإعدادات'!$B$4-E59,"")</f>
        <v/>
      </c>
    </row>
    <row r="60">
      <c r="A60" s="5" t="n"/>
      <c r="B60" s="13" t="n"/>
      <c r="C60" s="5" t="n"/>
      <c r="D60" s="19" t="n"/>
      <c r="E60" s="13" t="n"/>
      <c r="F60" s="5" t="n"/>
      <c r="G60" s="6">
        <f>IF(C60&amp;""="","",IFERROR(INDEX('الموردون'!$B$6:$B$205,MATCH(C60&amp;"",'الموردون'!$A$6:$A$205,0))&amp;"","كود غير موجود"))</f>
        <v/>
      </c>
      <c r="H60" s="18">
        <f>IF(A60&amp;""="","",SUMIFS('الاستلامات'!$D$6:$D$1005,'الاستلامات'!$C$6:$C$1005,A60&amp;""))</f>
        <v/>
      </c>
      <c r="I60" s="18">
        <f>IF(OR(A60&amp;""="",NOT(ISNUMBER(D60))),"",ROUND(D60-H60,2))</f>
        <v/>
      </c>
      <c r="J60" s="6">
        <f>IF(A60&amp;""="","",IF(I60="","بيانات ناقصة",IF(I60&lt;=0,"تم الاستلام",IF(AND(ISNUMBER(E60),E60&lt;'الإعدادات'!$B$4),"متأخر التسليم",IF(H60&gt;0,"استلام جزئي","بانتظار الاستلام")))))</f>
        <v/>
      </c>
      <c r="K60" s="17">
        <f>IF(J60="متأخر التسليم",'الإعدادات'!$B$4-E60,"")</f>
        <v/>
      </c>
    </row>
    <row r="61">
      <c r="A61" s="5" t="n"/>
      <c r="B61" s="13" t="n"/>
      <c r="C61" s="5" t="n"/>
      <c r="D61" s="19" t="n"/>
      <c r="E61" s="13" t="n"/>
      <c r="F61" s="5" t="n"/>
      <c r="G61" s="6">
        <f>IF(C61&amp;""="","",IFERROR(INDEX('الموردون'!$B$6:$B$205,MATCH(C61&amp;"",'الموردون'!$A$6:$A$205,0))&amp;"","كود غير موجود"))</f>
        <v/>
      </c>
      <c r="H61" s="18">
        <f>IF(A61&amp;""="","",SUMIFS('الاستلامات'!$D$6:$D$1005,'الاستلامات'!$C$6:$C$1005,A61&amp;""))</f>
        <v/>
      </c>
      <c r="I61" s="18">
        <f>IF(OR(A61&amp;""="",NOT(ISNUMBER(D61))),"",ROUND(D61-H61,2))</f>
        <v/>
      </c>
      <c r="J61" s="6">
        <f>IF(A61&amp;""="","",IF(I61="","بيانات ناقصة",IF(I61&lt;=0,"تم الاستلام",IF(AND(ISNUMBER(E61),E61&lt;'الإعدادات'!$B$4),"متأخر التسليم",IF(H61&gt;0,"استلام جزئي","بانتظار الاستلام")))))</f>
        <v/>
      </c>
      <c r="K61" s="17">
        <f>IF(J61="متأخر التسليم",'الإعدادات'!$B$4-E61,"")</f>
        <v/>
      </c>
    </row>
    <row r="62">
      <c r="A62" s="5" t="n"/>
      <c r="B62" s="13" t="n"/>
      <c r="C62" s="5" t="n"/>
      <c r="D62" s="19" t="n"/>
      <c r="E62" s="13" t="n"/>
      <c r="F62" s="5" t="n"/>
      <c r="G62" s="6">
        <f>IF(C62&amp;""="","",IFERROR(INDEX('الموردون'!$B$6:$B$205,MATCH(C62&amp;"",'الموردون'!$A$6:$A$205,0))&amp;"","كود غير موجود"))</f>
        <v/>
      </c>
      <c r="H62" s="18">
        <f>IF(A62&amp;""="","",SUMIFS('الاستلامات'!$D$6:$D$1005,'الاستلامات'!$C$6:$C$1005,A62&amp;""))</f>
        <v/>
      </c>
      <c r="I62" s="18">
        <f>IF(OR(A62&amp;""="",NOT(ISNUMBER(D62))),"",ROUND(D62-H62,2))</f>
        <v/>
      </c>
      <c r="J62" s="6">
        <f>IF(A62&amp;""="","",IF(I62="","بيانات ناقصة",IF(I62&lt;=0,"تم الاستلام",IF(AND(ISNUMBER(E62),E62&lt;'الإعدادات'!$B$4),"متأخر التسليم",IF(H62&gt;0,"استلام جزئي","بانتظار الاستلام")))))</f>
        <v/>
      </c>
      <c r="K62" s="17">
        <f>IF(J62="متأخر التسليم",'الإعدادات'!$B$4-E62,"")</f>
        <v/>
      </c>
    </row>
    <row r="63">
      <c r="A63" s="5" t="n"/>
      <c r="B63" s="13" t="n"/>
      <c r="C63" s="5" t="n"/>
      <c r="D63" s="19" t="n"/>
      <c r="E63" s="13" t="n"/>
      <c r="F63" s="5" t="n"/>
      <c r="G63" s="6">
        <f>IF(C63&amp;""="","",IFERROR(INDEX('الموردون'!$B$6:$B$205,MATCH(C63&amp;"",'الموردون'!$A$6:$A$205,0))&amp;"","كود غير موجود"))</f>
        <v/>
      </c>
      <c r="H63" s="18">
        <f>IF(A63&amp;""="","",SUMIFS('الاستلامات'!$D$6:$D$1005,'الاستلامات'!$C$6:$C$1005,A63&amp;""))</f>
        <v/>
      </c>
      <c r="I63" s="18">
        <f>IF(OR(A63&amp;""="",NOT(ISNUMBER(D63))),"",ROUND(D63-H63,2))</f>
        <v/>
      </c>
      <c r="J63" s="6">
        <f>IF(A63&amp;""="","",IF(I63="","بيانات ناقصة",IF(I63&lt;=0,"تم الاستلام",IF(AND(ISNUMBER(E63),E63&lt;'الإعدادات'!$B$4),"متأخر التسليم",IF(H63&gt;0,"استلام جزئي","بانتظار الاستلام")))))</f>
        <v/>
      </c>
      <c r="K63" s="17">
        <f>IF(J63="متأخر التسليم",'الإعدادات'!$B$4-E63,"")</f>
        <v/>
      </c>
    </row>
    <row r="64">
      <c r="A64" s="5" t="n"/>
      <c r="B64" s="13" t="n"/>
      <c r="C64" s="5" t="n"/>
      <c r="D64" s="19" t="n"/>
      <c r="E64" s="13" t="n"/>
      <c r="F64" s="5" t="n"/>
      <c r="G64" s="6">
        <f>IF(C64&amp;""="","",IFERROR(INDEX('الموردون'!$B$6:$B$205,MATCH(C64&amp;"",'الموردون'!$A$6:$A$205,0))&amp;"","كود غير موجود"))</f>
        <v/>
      </c>
      <c r="H64" s="18">
        <f>IF(A64&amp;""="","",SUMIFS('الاستلامات'!$D$6:$D$1005,'الاستلامات'!$C$6:$C$1005,A64&amp;""))</f>
        <v/>
      </c>
      <c r="I64" s="18">
        <f>IF(OR(A64&amp;""="",NOT(ISNUMBER(D64))),"",ROUND(D64-H64,2))</f>
        <v/>
      </c>
      <c r="J64" s="6">
        <f>IF(A64&amp;""="","",IF(I64="","بيانات ناقصة",IF(I64&lt;=0,"تم الاستلام",IF(AND(ISNUMBER(E64),E64&lt;'الإعدادات'!$B$4),"متأخر التسليم",IF(H64&gt;0,"استلام جزئي","بانتظار الاستلام")))))</f>
        <v/>
      </c>
      <c r="K64" s="17">
        <f>IF(J64="متأخر التسليم",'الإعدادات'!$B$4-E64,"")</f>
        <v/>
      </c>
    </row>
    <row r="65">
      <c r="A65" s="5" t="n"/>
      <c r="B65" s="13" t="n"/>
      <c r="C65" s="5" t="n"/>
      <c r="D65" s="19" t="n"/>
      <c r="E65" s="13" t="n"/>
      <c r="F65" s="5" t="n"/>
      <c r="G65" s="6">
        <f>IF(C65&amp;""="","",IFERROR(INDEX('الموردون'!$B$6:$B$205,MATCH(C65&amp;"",'الموردون'!$A$6:$A$205,0))&amp;"","كود غير موجود"))</f>
        <v/>
      </c>
      <c r="H65" s="18">
        <f>IF(A65&amp;""="","",SUMIFS('الاستلامات'!$D$6:$D$1005,'الاستلامات'!$C$6:$C$1005,A65&amp;""))</f>
        <v/>
      </c>
      <c r="I65" s="18">
        <f>IF(OR(A65&amp;""="",NOT(ISNUMBER(D65))),"",ROUND(D65-H65,2))</f>
        <v/>
      </c>
      <c r="J65" s="6">
        <f>IF(A65&amp;""="","",IF(I65="","بيانات ناقصة",IF(I65&lt;=0,"تم الاستلام",IF(AND(ISNUMBER(E65),E65&lt;'الإعدادات'!$B$4),"متأخر التسليم",IF(H65&gt;0,"استلام جزئي","بانتظار الاستلام")))))</f>
        <v/>
      </c>
      <c r="K65" s="17">
        <f>IF(J65="متأخر التسليم",'الإعدادات'!$B$4-E65,"")</f>
        <v/>
      </c>
    </row>
    <row r="66">
      <c r="A66" s="5" t="n"/>
      <c r="B66" s="13" t="n"/>
      <c r="C66" s="5" t="n"/>
      <c r="D66" s="19" t="n"/>
      <c r="E66" s="13" t="n"/>
      <c r="F66" s="5" t="n"/>
      <c r="G66" s="6">
        <f>IF(C66&amp;""="","",IFERROR(INDEX('الموردون'!$B$6:$B$205,MATCH(C66&amp;"",'الموردون'!$A$6:$A$205,0))&amp;"","كود غير موجود"))</f>
        <v/>
      </c>
      <c r="H66" s="18">
        <f>IF(A66&amp;""="","",SUMIFS('الاستلامات'!$D$6:$D$1005,'الاستلامات'!$C$6:$C$1005,A66&amp;""))</f>
        <v/>
      </c>
      <c r="I66" s="18">
        <f>IF(OR(A66&amp;""="",NOT(ISNUMBER(D66))),"",ROUND(D66-H66,2))</f>
        <v/>
      </c>
      <c r="J66" s="6">
        <f>IF(A66&amp;""="","",IF(I66="","بيانات ناقصة",IF(I66&lt;=0,"تم الاستلام",IF(AND(ISNUMBER(E66),E66&lt;'الإعدادات'!$B$4),"متأخر التسليم",IF(H66&gt;0,"استلام جزئي","بانتظار الاستلام")))))</f>
        <v/>
      </c>
      <c r="K66" s="17">
        <f>IF(J66="متأخر التسليم",'الإعدادات'!$B$4-E66,"")</f>
        <v/>
      </c>
    </row>
    <row r="67">
      <c r="A67" s="5" t="n"/>
      <c r="B67" s="13" t="n"/>
      <c r="C67" s="5" t="n"/>
      <c r="D67" s="19" t="n"/>
      <c r="E67" s="13" t="n"/>
      <c r="F67" s="5" t="n"/>
      <c r="G67" s="6">
        <f>IF(C67&amp;""="","",IFERROR(INDEX('الموردون'!$B$6:$B$205,MATCH(C67&amp;"",'الموردون'!$A$6:$A$205,0))&amp;"","كود غير موجود"))</f>
        <v/>
      </c>
      <c r="H67" s="18">
        <f>IF(A67&amp;""="","",SUMIFS('الاستلامات'!$D$6:$D$1005,'الاستلامات'!$C$6:$C$1005,A67&amp;""))</f>
        <v/>
      </c>
      <c r="I67" s="18">
        <f>IF(OR(A67&amp;""="",NOT(ISNUMBER(D67))),"",ROUND(D67-H67,2))</f>
        <v/>
      </c>
      <c r="J67" s="6">
        <f>IF(A67&amp;""="","",IF(I67="","بيانات ناقصة",IF(I67&lt;=0,"تم الاستلام",IF(AND(ISNUMBER(E67),E67&lt;'الإعدادات'!$B$4),"متأخر التسليم",IF(H67&gt;0,"استلام جزئي","بانتظار الاستلام")))))</f>
        <v/>
      </c>
      <c r="K67" s="17">
        <f>IF(J67="متأخر التسليم",'الإعدادات'!$B$4-E67,"")</f>
        <v/>
      </c>
    </row>
    <row r="68">
      <c r="A68" s="5" t="n"/>
      <c r="B68" s="13" t="n"/>
      <c r="C68" s="5" t="n"/>
      <c r="D68" s="19" t="n"/>
      <c r="E68" s="13" t="n"/>
      <c r="F68" s="5" t="n"/>
      <c r="G68" s="6">
        <f>IF(C68&amp;""="","",IFERROR(INDEX('الموردون'!$B$6:$B$205,MATCH(C68&amp;"",'الموردون'!$A$6:$A$205,0))&amp;"","كود غير موجود"))</f>
        <v/>
      </c>
      <c r="H68" s="18">
        <f>IF(A68&amp;""="","",SUMIFS('الاستلامات'!$D$6:$D$1005,'الاستلامات'!$C$6:$C$1005,A68&amp;""))</f>
        <v/>
      </c>
      <c r="I68" s="18">
        <f>IF(OR(A68&amp;""="",NOT(ISNUMBER(D68))),"",ROUND(D68-H68,2))</f>
        <v/>
      </c>
      <c r="J68" s="6">
        <f>IF(A68&amp;""="","",IF(I68="","بيانات ناقصة",IF(I68&lt;=0,"تم الاستلام",IF(AND(ISNUMBER(E68),E68&lt;'الإعدادات'!$B$4),"متأخر التسليم",IF(H68&gt;0,"استلام جزئي","بانتظار الاستلام")))))</f>
        <v/>
      </c>
      <c r="K68" s="17">
        <f>IF(J68="متأخر التسليم",'الإعدادات'!$B$4-E68,"")</f>
        <v/>
      </c>
    </row>
    <row r="69">
      <c r="A69" s="5" t="n"/>
      <c r="B69" s="13" t="n"/>
      <c r="C69" s="5" t="n"/>
      <c r="D69" s="19" t="n"/>
      <c r="E69" s="13" t="n"/>
      <c r="F69" s="5" t="n"/>
      <c r="G69" s="6">
        <f>IF(C69&amp;""="","",IFERROR(INDEX('الموردون'!$B$6:$B$205,MATCH(C69&amp;"",'الموردون'!$A$6:$A$205,0))&amp;"","كود غير موجود"))</f>
        <v/>
      </c>
      <c r="H69" s="18">
        <f>IF(A69&amp;""="","",SUMIFS('الاستلامات'!$D$6:$D$1005,'الاستلامات'!$C$6:$C$1005,A69&amp;""))</f>
        <v/>
      </c>
      <c r="I69" s="18">
        <f>IF(OR(A69&amp;""="",NOT(ISNUMBER(D69))),"",ROUND(D69-H69,2))</f>
        <v/>
      </c>
      <c r="J69" s="6">
        <f>IF(A69&amp;""="","",IF(I69="","بيانات ناقصة",IF(I69&lt;=0,"تم الاستلام",IF(AND(ISNUMBER(E69),E69&lt;'الإعدادات'!$B$4),"متأخر التسليم",IF(H69&gt;0,"استلام جزئي","بانتظار الاستلام")))))</f>
        <v/>
      </c>
      <c r="K69" s="17">
        <f>IF(J69="متأخر التسليم",'الإعدادات'!$B$4-E69,"")</f>
        <v/>
      </c>
    </row>
    <row r="70">
      <c r="A70" s="5" t="n"/>
      <c r="B70" s="13" t="n"/>
      <c r="C70" s="5" t="n"/>
      <c r="D70" s="19" t="n"/>
      <c r="E70" s="13" t="n"/>
      <c r="F70" s="5" t="n"/>
      <c r="G70" s="6">
        <f>IF(C70&amp;""="","",IFERROR(INDEX('الموردون'!$B$6:$B$205,MATCH(C70&amp;"",'الموردون'!$A$6:$A$205,0))&amp;"","كود غير موجود"))</f>
        <v/>
      </c>
      <c r="H70" s="18">
        <f>IF(A70&amp;""="","",SUMIFS('الاستلامات'!$D$6:$D$1005,'الاستلامات'!$C$6:$C$1005,A70&amp;""))</f>
        <v/>
      </c>
      <c r="I70" s="18">
        <f>IF(OR(A70&amp;""="",NOT(ISNUMBER(D70))),"",ROUND(D70-H70,2))</f>
        <v/>
      </c>
      <c r="J70" s="6">
        <f>IF(A70&amp;""="","",IF(I70="","بيانات ناقصة",IF(I70&lt;=0,"تم الاستلام",IF(AND(ISNUMBER(E70),E70&lt;'الإعدادات'!$B$4),"متأخر التسليم",IF(H70&gt;0,"استلام جزئي","بانتظار الاستلام")))))</f>
        <v/>
      </c>
      <c r="K70" s="17">
        <f>IF(J70="متأخر التسليم",'الإعدادات'!$B$4-E70,"")</f>
        <v/>
      </c>
    </row>
    <row r="71">
      <c r="A71" s="5" t="n"/>
      <c r="B71" s="13" t="n"/>
      <c r="C71" s="5" t="n"/>
      <c r="D71" s="19" t="n"/>
      <c r="E71" s="13" t="n"/>
      <c r="F71" s="5" t="n"/>
      <c r="G71" s="6">
        <f>IF(C71&amp;""="","",IFERROR(INDEX('الموردون'!$B$6:$B$205,MATCH(C71&amp;"",'الموردون'!$A$6:$A$205,0))&amp;"","كود غير موجود"))</f>
        <v/>
      </c>
      <c r="H71" s="18">
        <f>IF(A71&amp;""="","",SUMIFS('الاستلامات'!$D$6:$D$1005,'الاستلامات'!$C$6:$C$1005,A71&amp;""))</f>
        <v/>
      </c>
      <c r="I71" s="18">
        <f>IF(OR(A71&amp;""="",NOT(ISNUMBER(D71))),"",ROUND(D71-H71,2))</f>
        <v/>
      </c>
      <c r="J71" s="6">
        <f>IF(A71&amp;""="","",IF(I71="","بيانات ناقصة",IF(I71&lt;=0,"تم الاستلام",IF(AND(ISNUMBER(E71),E71&lt;'الإعدادات'!$B$4),"متأخر التسليم",IF(H71&gt;0,"استلام جزئي","بانتظار الاستلام")))))</f>
        <v/>
      </c>
      <c r="K71" s="17">
        <f>IF(J71="متأخر التسليم",'الإعدادات'!$B$4-E71,"")</f>
        <v/>
      </c>
    </row>
    <row r="72">
      <c r="A72" s="5" t="n"/>
      <c r="B72" s="13" t="n"/>
      <c r="C72" s="5" t="n"/>
      <c r="D72" s="19" t="n"/>
      <c r="E72" s="13" t="n"/>
      <c r="F72" s="5" t="n"/>
      <c r="G72" s="6">
        <f>IF(C72&amp;""="","",IFERROR(INDEX('الموردون'!$B$6:$B$205,MATCH(C72&amp;"",'الموردون'!$A$6:$A$205,0))&amp;"","كود غير موجود"))</f>
        <v/>
      </c>
      <c r="H72" s="18">
        <f>IF(A72&amp;""="","",SUMIFS('الاستلامات'!$D$6:$D$1005,'الاستلامات'!$C$6:$C$1005,A72&amp;""))</f>
        <v/>
      </c>
      <c r="I72" s="18">
        <f>IF(OR(A72&amp;""="",NOT(ISNUMBER(D72))),"",ROUND(D72-H72,2))</f>
        <v/>
      </c>
      <c r="J72" s="6">
        <f>IF(A72&amp;""="","",IF(I72="","بيانات ناقصة",IF(I72&lt;=0,"تم الاستلام",IF(AND(ISNUMBER(E72),E72&lt;'الإعدادات'!$B$4),"متأخر التسليم",IF(H72&gt;0,"استلام جزئي","بانتظار الاستلام")))))</f>
        <v/>
      </c>
      <c r="K72" s="17">
        <f>IF(J72="متأخر التسليم",'الإعدادات'!$B$4-E72,"")</f>
        <v/>
      </c>
    </row>
    <row r="73">
      <c r="A73" s="5" t="n"/>
      <c r="B73" s="13" t="n"/>
      <c r="C73" s="5" t="n"/>
      <c r="D73" s="19" t="n"/>
      <c r="E73" s="13" t="n"/>
      <c r="F73" s="5" t="n"/>
      <c r="G73" s="6">
        <f>IF(C73&amp;""="","",IFERROR(INDEX('الموردون'!$B$6:$B$205,MATCH(C73&amp;"",'الموردون'!$A$6:$A$205,0))&amp;"","كود غير موجود"))</f>
        <v/>
      </c>
      <c r="H73" s="18">
        <f>IF(A73&amp;""="","",SUMIFS('الاستلامات'!$D$6:$D$1005,'الاستلامات'!$C$6:$C$1005,A73&amp;""))</f>
        <v/>
      </c>
      <c r="I73" s="18">
        <f>IF(OR(A73&amp;""="",NOT(ISNUMBER(D73))),"",ROUND(D73-H73,2))</f>
        <v/>
      </c>
      <c r="J73" s="6">
        <f>IF(A73&amp;""="","",IF(I73="","بيانات ناقصة",IF(I73&lt;=0,"تم الاستلام",IF(AND(ISNUMBER(E73),E73&lt;'الإعدادات'!$B$4),"متأخر التسليم",IF(H73&gt;0,"استلام جزئي","بانتظار الاستلام")))))</f>
        <v/>
      </c>
      <c r="K73" s="17">
        <f>IF(J73="متأخر التسليم",'الإعدادات'!$B$4-E73,"")</f>
        <v/>
      </c>
    </row>
    <row r="74">
      <c r="A74" s="5" t="n"/>
      <c r="B74" s="13" t="n"/>
      <c r="C74" s="5" t="n"/>
      <c r="D74" s="19" t="n"/>
      <c r="E74" s="13" t="n"/>
      <c r="F74" s="5" t="n"/>
      <c r="G74" s="6">
        <f>IF(C74&amp;""="","",IFERROR(INDEX('الموردون'!$B$6:$B$205,MATCH(C74&amp;"",'الموردون'!$A$6:$A$205,0))&amp;"","كود غير موجود"))</f>
        <v/>
      </c>
      <c r="H74" s="18">
        <f>IF(A74&amp;""="","",SUMIFS('الاستلامات'!$D$6:$D$1005,'الاستلامات'!$C$6:$C$1005,A74&amp;""))</f>
        <v/>
      </c>
      <c r="I74" s="18">
        <f>IF(OR(A74&amp;""="",NOT(ISNUMBER(D74))),"",ROUND(D74-H74,2))</f>
        <v/>
      </c>
      <c r="J74" s="6">
        <f>IF(A74&amp;""="","",IF(I74="","بيانات ناقصة",IF(I74&lt;=0,"تم الاستلام",IF(AND(ISNUMBER(E74),E74&lt;'الإعدادات'!$B$4),"متأخر التسليم",IF(H74&gt;0,"استلام جزئي","بانتظار الاستلام")))))</f>
        <v/>
      </c>
      <c r="K74" s="17">
        <f>IF(J74="متأخر التسليم",'الإعدادات'!$B$4-E74,"")</f>
        <v/>
      </c>
    </row>
    <row r="75">
      <c r="A75" s="5" t="n"/>
      <c r="B75" s="13" t="n"/>
      <c r="C75" s="5" t="n"/>
      <c r="D75" s="19" t="n"/>
      <c r="E75" s="13" t="n"/>
      <c r="F75" s="5" t="n"/>
      <c r="G75" s="6">
        <f>IF(C75&amp;""="","",IFERROR(INDEX('الموردون'!$B$6:$B$205,MATCH(C75&amp;"",'الموردون'!$A$6:$A$205,0))&amp;"","كود غير موجود"))</f>
        <v/>
      </c>
      <c r="H75" s="18">
        <f>IF(A75&amp;""="","",SUMIFS('الاستلامات'!$D$6:$D$1005,'الاستلامات'!$C$6:$C$1005,A75&amp;""))</f>
        <v/>
      </c>
      <c r="I75" s="18">
        <f>IF(OR(A75&amp;""="",NOT(ISNUMBER(D75))),"",ROUND(D75-H75,2))</f>
        <v/>
      </c>
      <c r="J75" s="6">
        <f>IF(A75&amp;""="","",IF(I75="","بيانات ناقصة",IF(I75&lt;=0,"تم الاستلام",IF(AND(ISNUMBER(E75),E75&lt;'الإعدادات'!$B$4),"متأخر التسليم",IF(H75&gt;0,"استلام جزئي","بانتظار الاستلام")))))</f>
        <v/>
      </c>
      <c r="K75" s="17">
        <f>IF(J75="متأخر التسليم",'الإعدادات'!$B$4-E75,"")</f>
        <v/>
      </c>
    </row>
    <row r="76">
      <c r="A76" s="5" t="n"/>
      <c r="B76" s="13" t="n"/>
      <c r="C76" s="5" t="n"/>
      <c r="D76" s="19" t="n"/>
      <c r="E76" s="13" t="n"/>
      <c r="F76" s="5" t="n"/>
      <c r="G76" s="6">
        <f>IF(C76&amp;""="","",IFERROR(INDEX('الموردون'!$B$6:$B$205,MATCH(C76&amp;"",'الموردون'!$A$6:$A$205,0))&amp;"","كود غير موجود"))</f>
        <v/>
      </c>
      <c r="H76" s="18">
        <f>IF(A76&amp;""="","",SUMIFS('الاستلامات'!$D$6:$D$1005,'الاستلامات'!$C$6:$C$1005,A76&amp;""))</f>
        <v/>
      </c>
      <c r="I76" s="18">
        <f>IF(OR(A76&amp;""="",NOT(ISNUMBER(D76))),"",ROUND(D76-H76,2))</f>
        <v/>
      </c>
      <c r="J76" s="6">
        <f>IF(A76&amp;""="","",IF(I76="","بيانات ناقصة",IF(I76&lt;=0,"تم الاستلام",IF(AND(ISNUMBER(E76),E76&lt;'الإعدادات'!$B$4),"متأخر التسليم",IF(H76&gt;0,"استلام جزئي","بانتظار الاستلام")))))</f>
        <v/>
      </c>
      <c r="K76" s="17">
        <f>IF(J76="متأخر التسليم",'الإعدادات'!$B$4-E76,"")</f>
        <v/>
      </c>
    </row>
    <row r="77">
      <c r="A77" s="5" t="n"/>
      <c r="B77" s="13" t="n"/>
      <c r="C77" s="5" t="n"/>
      <c r="D77" s="19" t="n"/>
      <c r="E77" s="13" t="n"/>
      <c r="F77" s="5" t="n"/>
      <c r="G77" s="6">
        <f>IF(C77&amp;""="","",IFERROR(INDEX('الموردون'!$B$6:$B$205,MATCH(C77&amp;"",'الموردون'!$A$6:$A$205,0))&amp;"","كود غير موجود"))</f>
        <v/>
      </c>
      <c r="H77" s="18">
        <f>IF(A77&amp;""="","",SUMIFS('الاستلامات'!$D$6:$D$1005,'الاستلامات'!$C$6:$C$1005,A77&amp;""))</f>
        <v/>
      </c>
      <c r="I77" s="18">
        <f>IF(OR(A77&amp;""="",NOT(ISNUMBER(D77))),"",ROUND(D77-H77,2))</f>
        <v/>
      </c>
      <c r="J77" s="6">
        <f>IF(A77&amp;""="","",IF(I77="","بيانات ناقصة",IF(I77&lt;=0,"تم الاستلام",IF(AND(ISNUMBER(E77),E77&lt;'الإعدادات'!$B$4),"متأخر التسليم",IF(H77&gt;0,"استلام جزئي","بانتظار الاستلام")))))</f>
        <v/>
      </c>
      <c r="K77" s="17">
        <f>IF(J77="متأخر التسليم",'الإعدادات'!$B$4-E77,"")</f>
        <v/>
      </c>
    </row>
    <row r="78">
      <c r="A78" s="5" t="n"/>
      <c r="B78" s="13" t="n"/>
      <c r="C78" s="5" t="n"/>
      <c r="D78" s="19" t="n"/>
      <c r="E78" s="13" t="n"/>
      <c r="F78" s="5" t="n"/>
      <c r="G78" s="6">
        <f>IF(C78&amp;""="","",IFERROR(INDEX('الموردون'!$B$6:$B$205,MATCH(C78&amp;"",'الموردون'!$A$6:$A$205,0))&amp;"","كود غير موجود"))</f>
        <v/>
      </c>
      <c r="H78" s="18">
        <f>IF(A78&amp;""="","",SUMIFS('الاستلامات'!$D$6:$D$1005,'الاستلامات'!$C$6:$C$1005,A78&amp;""))</f>
        <v/>
      </c>
      <c r="I78" s="18">
        <f>IF(OR(A78&amp;""="",NOT(ISNUMBER(D78))),"",ROUND(D78-H78,2))</f>
        <v/>
      </c>
      <c r="J78" s="6">
        <f>IF(A78&amp;""="","",IF(I78="","بيانات ناقصة",IF(I78&lt;=0,"تم الاستلام",IF(AND(ISNUMBER(E78),E78&lt;'الإعدادات'!$B$4),"متأخر التسليم",IF(H78&gt;0,"استلام جزئي","بانتظار الاستلام")))))</f>
        <v/>
      </c>
      <c r="K78" s="17">
        <f>IF(J78="متأخر التسليم",'الإعدادات'!$B$4-E78,"")</f>
        <v/>
      </c>
    </row>
    <row r="79">
      <c r="A79" s="5" t="n"/>
      <c r="B79" s="13" t="n"/>
      <c r="C79" s="5" t="n"/>
      <c r="D79" s="19" t="n"/>
      <c r="E79" s="13" t="n"/>
      <c r="F79" s="5" t="n"/>
      <c r="G79" s="6">
        <f>IF(C79&amp;""="","",IFERROR(INDEX('الموردون'!$B$6:$B$205,MATCH(C79&amp;"",'الموردون'!$A$6:$A$205,0))&amp;"","كود غير موجود"))</f>
        <v/>
      </c>
      <c r="H79" s="18">
        <f>IF(A79&amp;""="","",SUMIFS('الاستلامات'!$D$6:$D$1005,'الاستلامات'!$C$6:$C$1005,A79&amp;""))</f>
        <v/>
      </c>
      <c r="I79" s="18">
        <f>IF(OR(A79&amp;""="",NOT(ISNUMBER(D79))),"",ROUND(D79-H79,2))</f>
        <v/>
      </c>
      <c r="J79" s="6">
        <f>IF(A79&amp;""="","",IF(I79="","بيانات ناقصة",IF(I79&lt;=0,"تم الاستلام",IF(AND(ISNUMBER(E79),E79&lt;'الإعدادات'!$B$4),"متأخر التسليم",IF(H79&gt;0,"استلام جزئي","بانتظار الاستلام")))))</f>
        <v/>
      </c>
      <c r="K79" s="17">
        <f>IF(J79="متأخر التسليم",'الإعدادات'!$B$4-E79,"")</f>
        <v/>
      </c>
    </row>
    <row r="80">
      <c r="A80" s="5" t="n"/>
      <c r="B80" s="13" t="n"/>
      <c r="C80" s="5" t="n"/>
      <c r="D80" s="19" t="n"/>
      <c r="E80" s="13" t="n"/>
      <c r="F80" s="5" t="n"/>
      <c r="G80" s="6">
        <f>IF(C80&amp;""="","",IFERROR(INDEX('الموردون'!$B$6:$B$205,MATCH(C80&amp;"",'الموردون'!$A$6:$A$205,0))&amp;"","كود غير موجود"))</f>
        <v/>
      </c>
      <c r="H80" s="18">
        <f>IF(A80&amp;""="","",SUMIFS('الاستلامات'!$D$6:$D$1005,'الاستلامات'!$C$6:$C$1005,A80&amp;""))</f>
        <v/>
      </c>
      <c r="I80" s="18">
        <f>IF(OR(A80&amp;""="",NOT(ISNUMBER(D80))),"",ROUND(D80-H80,2))</f>
        <v/>
      </c>
      <c r="J80" s="6">
        <f>IF(A80&amp;""="","",IF(I80="","بيانات ناقصة",IF(I80&lt;=0,"تم الاستلام",IF(AND(ISNUMBER(E80),E80&lt;'الإعدادات'!$B$4),"متأخر التسليم",IF(H80&gt;0,"استلام جزئي","بانتظار الاستلام")))))</f>
        <v/>
      </c>
      <c r="K80" s="17">
        <f>IF(J80="متأخر التسليم",'الإعدادات'!$B$4-E80,"")</f>
        <v/>
      </c>
    </row>
    <row r="81">
      <c r="A81" s="5" t="n"/>
      <c r="B81" s="13" t="n"/>
      <c r="C81" s="5" t="n"/>
      <c r="D81" s="19" t="n"/>
      <c r="E81" s="13" t="n"/>
      <c r="F81" s="5" t="n"/>
      <c r="G81" s="6">
        <f>IF(C81&amp;""="","",IFERROR(INDEX('الموردون'!$B$6:$B$205,MATCH(C81&amp;"",'الموردون'!$A$6:$A$205,0))&amp;"","كود غير موجود"))</f>
        <v/>
      </c>
      <c r="H81" s="18">
        <f>IF(A81&amp;""="","",SUMIFS('الاستلامات'!$D$6:$D$1005,'الاستلامات'!$C$6:$C$1005,A81&amp;""))</f>
        <v/>
      </c>
      <c r="I81" s="18">
        <f>IF(OR(A81&amp;""="",NOT(ISNUMBER(D81))),"",ROUND(D81-H81,2))</f>
        <v/>
      </c>
      <c r="J81" s="6">
        <f>IF(A81&amp;""="","",IF(I81="","بيانات ناقصة",IF(I81&lt;=0,"تم الاستلام",IF(AND(ISNUMBER(E81),E81&lt;'الإعدادات'!$B$4),"متأخر التسليم",IF(H81&gt;0,"استلام جزئي","بانتظار الاستلام")))))</f>
        <v/>
      </c>
      <c r="K81" s="17">
        <f>IF(J81="متأخر التسليم",'الإعدادات'!$B$4-E81,"")</f>
        <v/>
      </c>
    </row>
    <row r="82">
      <c r="A82" s="5" t="n"/>
      <c r="B82" s="13" t="n"/>
      <c r="C82" s="5" t="n"/>
      <c r="D82" s="19" t="n"/>
      <c r="E82" s="13" t="n"/>
      <c r="F82" s="5" t="n"/>
      <c r="G82" s="6">
        <f>IF(C82&amp;""="","",IFERROR(INDEX('الموردون'!$B$6:$B$205,MATCH(C82&amp;"",'الموردون'!$A$6:$A$205,0))&amp;"","كود غير موجود"))</f>
        <v/>
      </c>
      <c r="H82" s="18">
        <f>IF(A82&amp;""="","",SUMIFS('الاستلامات'!$D$6:$D$1005,'الاستلامات'!$C$6:$C$1005,A82&amp;""))</f>
        <v/>
      </c>
      <c r="I82" s="18">
        <f>IF(OR(A82&amp;""="",NOT(ISNUMBER(D82))),"",ROUND(D82-H82,2))</f>
        <v/>
      </c>
      <c r="J82" s="6">
        <f>IF(A82&amp;""="","",IF(I82="","بيانات ناقصة",IF(I82&lt;=0,"تم الاستلام",IF(AND(ISNUMBER(E82),E82&lt;'الإعدادات'!$B$4),"متأخر التسليم",IF(H82&gt;0,"استلام جزئي","بانتظار الاستلام")))))</f>
        <v/>
      </c>
      <c r="K82" s="17">
        <f>IF(J82="متأخر التسليم",'الإعدادات'!$B$4-E82,"")</f>
        <v/>
      </c>
    </row>
    <row r="83">
      <c r="A83" s="5" t="n"/>
      <c r="B83" s="13" t="n"/>
      <c r="C83" s="5" t="n"/>
      <c r="D83" s="19" t="n"/>
      <c r="E83" s="13" t="n"/>
      <c r="F83" s="5" t="n"/>
      <c r="G83" s="6">
        <f>IF(C83&amp;""="","",IFERROR(INDEX('الموردون'!$B$6:$B$205,MATCH(C83&amp;"",'الموردون'!$A$6:$A$205,0))&amp;"","كود غير موجود"))</f>
        <v/>
      </c>
      <c r="H83" s="18">
        <f>IF(A83&amp;""="","",SUMIFS('الاستلامات'!$D$6:$D$1005,'الاستلامات'!$C$6:$C$1005,A83&amp;""))</f>
        <v/>
      </c>
      <c r="I83" s="18">
        <f>IF(OR(A83&amp;""="",NOT(ISNUMBER(D83))),"",ROUND(D83-H83,2))</f>
        <v/>
      </c>
      <c r="J83" s="6">
        <f>IF(A83&amp;""="","",IF(I83="","بيانات ناقصة",IF(I83&lt;=0,"تم الاستلام",IF(AND(ISNUMBER(E83),E83&lt;'الإعدادات'!$B$4),"متأخر التسليم",IF(H83&gt;0,"استلام جزئي","بانتظار الاستلام")))))</f>
        <v/>
      </c>
      <c r="K83" s="17">
        <f>IF(J83="متأخر التسليم",'الإعدادات'!$B$4-E83,"")</f>
        <v/>
      </c>
    </row>
    <row r="84">
      <c r="A84" s="5" t="n"/>
      <c r="B84" s="13" t="n"/>
      <c r="C84" s="5" t="n"/>
      <c r="D84" s="19" t="n"/>
      <c r="E84" s="13" t="n"/>
      <c r="F84" s="5" t="n"/>
      <c r="G84" s="6">
        <f>IF(C84&amp;""="","",IFERROR(INDEX('الموردون'!$B$6:$B$205,MATCH(C84&amp;"",'الموردون'!$A$6:$A$205,0))&amp;"","كود غير موجود"))</f>
        <v/>
      </c>
      <c r="H84" s="18">
        <f>IF(A84&amp;""="","",SUMIFS('الاستلامات'!$D$6:$D$1005,'الاستلامات'!$C$6:$C$1005,A84&amp;""))</f>
        <v/>
      </c>
      <c r="I84" s="18">
        <f>IF(OR(A84&amp;""="",NOT(ISNUMBER(D84))),"",ROUND(D84-H84,2))</f>
        <v/>
      </c>
      <c r="J84" s="6">
        <f>IF(A84&amp;""="","",IF(I84="","بيانات ناقصة",IF(I84&lt;=0,"تم الاستلام",IF(AND(ISNUMBER(E84),E84&lt;'الإعدادات'!$B$4),"متأخر التسليم",IF(H84&gt;0,"استلام جزئي","بانتظار الاستلام")))))</f>
        <v/>
      </c>
      <c r="K84" s="17">
        <f>IF(J84="متأخر التسليم",'الإعدادات'!$B$4-E84,"")</f>
        <v/>
      </c>
    </row>
    <row r="85">
      <c r="A85" s="5" t="n"/>
      <c r="B85" s="13" t="n"/>
      <c r="C85" s="5" t="n"/>
      <c r="D85" s="19" t="n"/>
      <c r="E85" s="13" t="n"/>
      <c r="F85" s="5" t="n"/>
      <c r="G85" s="6">
        <f>IF(C85&amp;""="","",IFERROR(INDEX('الموردون'!$B$6:$B$205,MATCH(C85&amp;"",'الموردون'!$A$6:$A$205,0))&amp;"","كود غير موجود"))</f>
        <v/>
      </c>
      <c r="H85" s="18">
        <f>IF(A85&amp;""="","",SUMIFS('الاستلامات'!$D$6:$D$1005,'الاستلامات'!$C$6:$C$1005,A85&amp;""))</f>
        <v/>
      </c>
      <c r="I85" s="18">
        <f>IF(OR(A85&amp;""="",NOT(ISNUMBER(D85))),"",ROUND(D85-H85,2))</f>
        <v/>
      </c>
      <c r="J85" s="6">
        <f>IF(A85&amp;""="","",IF(I85="","بيانات ناقصة",IF(I85&lt;=0,"تم الاستلام",IF(AND(ISNUMBER(E85),E85&lt;'الإعدادات'!$B$4),"متأخر التسليم",IF(H85&gt;0,"استلام جزئي","بانتظار الاستلام")))))</f>
        <v/>
      </c>
      <c r="K85" s="17">
        <f>IF(J85="متأخر التسليم",'الإعدادات'!$B$4-E85,"")</f>
        <v/>
      </c>
    </row>
    <row r="86">
      <c r="A86" s="5" t="n"/>
      <c r="B86" s="13" t="n"/>
      <c r="C86" s="5" t="n"/>
      <c r="D86" s="19" t="n"/>
      <c r="E86" s="13" t="n"/>
      <c r="F86" s="5" t="n"/>
      <c r="G86" s="6">
        <f>IF(C86&amp;""="","",IFERROR(INDEX('الموردون'!$B$6:$B$205,MATCH(C86&amp;"",'الموردون'!$A$6:$A$205,0))&amp;"","كود غير موجود"))</f>
        <v/>
      </c>
      <c r="H86" s="18">
        <f>IF(A86&amp;""="","",SUMIFS('الاستلامات'!$D$6:$D$1005,'الاستلامات'!$C$6:$C$1005,A86&amp;""))</f>
        <v/>
      </c>
      <c r="I86" s="18">
        <f>IF(OR(A86&amp;""="",NOT(ISNUMBER(D86))),"",ROUND(D86-H86,2))</f>
        <v/>
      </c>
      <c r="J86" s="6">
        <f>IF(A86&amp;""="","",IF(I86="","بيانات ناقصة",IF(I86&lt;=0,"تم الاستلام",IF(AND(ISNUMBER(E86),E86&lt;'الإعدادات'!$B$4),"متأخر التسليم",IF(H86&gt;0,"استلام جزئي","بانتظار الاستلام")))))</f>
        <v/>
      </c>
      <c r="K86" s="17">
        <f>IF(J86="متأخر التسليم",'الإعدادات'!$B$4-E86,"")</f>
        <v/>
      </c>
    </row>
    <row r="87">
      <c r="A87" s="5" t="n"/>
      <c r="B87" s="13" t="n"/>
      <c r="C87" s="5" t="n"/>
      <c r="D87" s="19" t="n"/>
      <c r="E87" s="13" t="n"/>
      <c r="F87" s="5" t="n"/>
      <c r="G87" s="6">
        <f>IF(C87&amp;""="","",IFERROR(INDEX('الموردون'!$B$6:$B$205,MATCH(C87&amp;"",'الموردون'!$A$6:$A$205,0))&amp;"","كود غير موجود"))</f>
        <v/>
      </c>
      <c r="H87" s="18">
        <f>IF(A87&amp;""="","",SUMIFS('الاستلامات'!$D$6:$D$1005,'الاستلامات'!$C$6:$C$1005,A87&amp;""))</f>
        <v/>
      </c>
      <c r="I87" s="18">
        <f>IF(OR(A87&amp;""="",NOT(ISNUMBER(D87))),"",ROUND(D87-H87,2))</f>
        <v/>
      </c>
      <c r="J87" s="6">
        <f>IF(A87&amp;""="","",IF(I87="","بيانات ناقصة",IF(I87&lt;=0,"تم الاستلام",IF(AND(ISNUMBER(E87),E87&lt;'الإعدادات'!$B$4),"متأخر التسليم",IF(H87&gt;0,"استلام جزئي","بانتظار الاستلام")))))</f>
        <v/>
      </c>
      <c r="K87" s="17">
        <f>IF(J87="متأخر التسليم",'الإعدادات'!$B$4-E87,"")</f>
        <v/>
      </c>
    </row>
    <row r="88">
      <c r="A88" s="5" t="n"/>
      <c r="B88" s="13" t="n"/>
      <c r="C88" s="5" t="n"/>
      <c r="D88" s="19" t="n"/>
      <c r="E88" s="13" t="n"/>
      <c r="F88" s="5" t="n"/>
      <c r="G88" s="6">
        <f>IF(C88&amp;""="","",IFERROR(INDEX('الموردون'!$B$6:$B$205,MATCH(C88&amp;"",'الموردون'!$A$6:$A$205,0))&amp;"","كود غير موجود"))</f>
        <v/>
      </c>
      <c r="H88" s="18">
        <f>IF(A88&amp;""="","",SUMIFS('الاستلامات'!$D$6:$D$1005,'الاستلامات'!$C$6:$C$1005,A88&amp;""))</f>
        <v/>
      </c>
      <c r="I88" s="18">
        <f>IF(OR(A88&amp;""="",NOT(ISNUMBER(D88))),"",ROUND(D88-H88,2))</f>
        <v/>
      </c>
      <c r="J88" s="6">
        <f>IF(A88&amp;""="","",IF(I88="","بيانات ناقصة",IF(I88&lt;=0,"تم الاستلام",IF(AND(ISNUMBER(E88),E88&lt;'الإعدادات'!$B$4),"متأخر التسليم",IF(H88&gt;0,"استلام جزئي","بانتظار الاستلام")))))</f>
        <v/>
      </c>
      <c r="K88" s="17">
        <f>IF(J88="متأخر التسليم",'الإعدادات'!$B$4-E88,"")</f>
        <v/>
      </c>
    </row>
    <row r="89">
      <c r="A89" s="5" t="n"/>
      <c r="B89" s="13" t="n"/>
      <c r="C89" s="5" t="n"/>
      <c r="D89" s="19" t="n"/>
      <c r="E89" s="13" t="n"/>
      <c r="F89" s="5" t="n"/>
      <c r="G89" s="6">
        <f>IF(C89&amp;""="","",IFERROR(INDEX('الموردون'!$B$6:$B$205,MATCH(C89&amp;"",'الموردون'!$A$6:$A$205,0))&amp;"","كود غير موجود"))</f>
        <v/>
      </c>
      <c r="H89" s="18">
        <f>IF(A89&amp;""="","",SUMIFS('الاستلامات'!$D$6:$D$1005,'الاستلامات'!$C$6:$C$1005,A89&amp;""))</f>
        <v/>
      </c>
      <c r="I89" s="18">
        <f>IF(OR(A89&amp;""="",NOT(ISNUMBER(D89))),"",ROUND(D89-H89,2))</f>
        <v/>
      </c>
      <c r="J89" s="6">
        <f>IF(A89&amp;""="","",IF(I89="","بيانات ناقصة",IF(I89&lt;=0,"تم الاستلام",IF(AND(ISNUMBER(E89),E89&lt;'الإعدادات'!$B$4),"متأخر التسليم",IF(H89&gt;0,"استلام جزئي","بانتظار الاستلام")))))</f>
        <v/>
      </c>
      <c r="K89" s="17">
        <f>IF(J89="متأخر التسليم",'الإعدادات'!$B$4-E89,"")</f>
        <v/>
      </c>
    </row>
    <row r="90">
      <c r="A90" s="5" t="n"/>
      <c r="B90" s="13" t="n"/>
      <c r="C90" s="5" t="n"/>
      <c r="D90" s="19" t="n"/>
      <c r="E90" s="13" t="n"/>
      <c r="F90" s="5" t="n"/>
      <c r="G90" s="6">
        <f>IF(C90&amp;""="","",IFERROR(INDEX('الموردون'!$B$6:$B$205,MATCH(C90&amp;"",'الموردون'!$A$6:$A$205,0))&amp;"","كود غير موجود"))</f>
        <v/>
      </c>
      <c r="H90" s="18">
        <f>IF(A90&amp;""="","",SUMIFS('الاستلامات'!$D$6:$D$1005,'الاستلامات'!$C$6:$C$1005,A90&amp;""))</f>
        <v/>
      </c>
      <c r="I90" s="18">
        <f>IF(OR(A90&amp;""="",NOT(ISNUMBER(D90))),"",ROUND(D90-H90,2))</f>
        <v/>
      </c>
      <c r="J90" s="6">
        <f>IF(A90&amp;""="","",IF(I90="","بيانات ناقصة",IF(I90&lt;=0,"تم الاستلام",IF(AND(ISNUMBER(E90),E90&lt;'الإعدادات'!$B$4),"متأخر التسليم",IF(H90&gt;0,"استلام جزئي","بانتظار الاستلام")))))</f>
        <v/>
      </c>
      <c r="K90" s="17">
        <f>IF(J90="متأخر التسليم",'الإعدادات'!$B$4-E90,"")</f>
        <v/>
      </c>
    </row>
    <row r="91">
      <c r="A91" s="5" t="n"/>
      <c r="B91" s="13" t="n"/>
      <c r="C91" s="5" t="n"/>
      <c r="D91" s="19" t="n"/>
      <c r="E91" s="13" t="n"/>
      <c r="F91" s="5" t="n"/>
      <c r="G91" s="6">
        <f>IF(C91&amp;""="","",IFERROR(INDEX('الموردون'!$B$6:$B$205,MATCH(C91&amp;"",'الموردون'!$A$6:$A$205,0))&amp;"","كود غير موجود"))</f>
        <v/>
      </c>
      <c r="H91" s="18">
        <f>IF(A91&amp;""="","",SUMIFS('الاستلامات'!$D$6:$D$1005,'الاستلامات'!$C$6:$C$1005,A91&amp;""))</f>
        <v/>
      </c>
      <c r="I91" s="18">
        <f>IF(OR(A91&amp;""="",NOT(ISNUMBER(D91))),"",ROUND(D91-H91,2))</f>
        <v/>
      </c>
      <c r="J91" s="6">
        <f>IF(A91&amp;""="","",IF(I91="","بيانات ناقصة",IF(I91&lt;=0,"تم الاستلام",IF(AND(ISNUMBER(E91),E91&lt;'الإعدادات'!$B$4),"متأخر التسليم",IF(H91&gt;0,"استلام جزئي","بانتظار الاستلام")))))</f>
        <v/>
      </c>
      <c r="K91" s="17">
        <f>IF(J91="متأخر التسليم",'الإعدادات'!$B$4-E91,"")</f>
        <v/>
      </c>
    </row>
    <row r="92">
      <c r="A92" s="5" t="n"/>
      <c r="B92" s="13" t="n"/>
      <c r="C92" s="5" t="n"/>
      <c r="D92" s="19" t="n"/>
      <c r="E92" s="13" t="n"/>
      <c r="F92" s="5" t="n"/>
      <c r="G92" s="6">
        <f>IF(C92&amp;""="","",IFERROR(INDEX('الموردون'!$B$6:$B$205,MATCH(C92&amp;"",'الموردون'!$A$6:$A$205,0))&amp;"","كود غير موجود"))</f>
        <v/>
      </c>
      <c r="H92" s="18">
        <f>IF(A92&amp;""="","",SUMIFS('الاستلامات'!$D$6:$D$1005,'الاستلامات'!$C$6:$C$1005,A92&amp;""))</f>
        <v/>
      </c>
      <c r="I92" s="18">
        <f>IF(OR(A92&amp;""="",NOT(ISNUMBER(D92))),"",ROUND(D92-H92,2))</f>
        <v/>
      </c>
      <c r="J92" s="6">
        <f>IF(A92&amp;""="","",IF(I92="","بيانات ناقصة",IF(I92&lt;=0,"تم الاستلام",IF(AND(ISNUMBER(E92),E92&lt;'الإعدادات'!$B$4),"متأخر التسليم",IF(H92&gt;0,"استلام جزئي","بانتظار الاستلام")))))</f>
        <v/>
      </c>
      <c r="K92" s="17">
        <f>IF(J92="متأخر التسليم",'الإعدادات'!$B$4-E92,"")</f>
        <v/>
      </c>
    </row>
    <row r="93">
      <c r="A93" s="5" t="n"/>
      <c r="B93" s="13" t="n"/>
      <c r="C93" s="5" t="n"/>
      <c r="D93" s="19" t="n"/>
      <c r="E93" s="13" t="n"/>
      <c r="F93" s="5" t="n"/>
      <c r="G93" s="6">
        <f>IF(C93&amp;""="","",IFERROR(INDEX('الموردون'!$B$6:$B$205,MATCH(C93&amp;"",'الموردون'!$A$6:$A$205,0))&amp;"","كود غير موجود"))</f>
        <v/>
      </c>
      <c r="H93" s="18">
        <f>IF(A93&amp;""="","",SUMIFS('الاستلامات'!$D$6:$D$1005,'الاستلامات'!$C$6:$C$1005,A93&amp;""))</f>
        <v/>
      </c>
      <c r="I93" s="18">
        <f>IF(OR(A93&amp;""="",NOT(ISNUMBER(D93))),"",ROUND(D93-H93,2))</f>
        <v/>
      </c>
      <c r="J93" s="6">
        <f>IF(A93&amp;""="","",IF(I93="","بيانات ناقصة",IF(I93&lt;=0,"تم الاستلام",IF(AND(ISNUMBER(E93),E93&lt;'الإعدادات'!$B$4),"متأخر التسليم",IF(H93&gt;0,"استلام جزئي","بانتظار الاستلام")))))</f>
        <v/>
      </c>
      <c r="K93" s="17">
        <f>IF(J93="متأخر التسليم",'الإعدادات'!$B$4-E93,"")</f>
        <v/>
      </c>
    </row>
    <row r="94">
      <c r="A94" s="5" t="n"/>
      <c r="B94" s="13" t="n"/>
      <c r="C94" s="5" t="n"/>
      <c r="D94" s="19" t="n"/>
      <c r="E94" s="13" t="n"/>
      <c r="F94" s="5" t="n"/>
      <c r="G94" s="6">
        <f>IF(C94&amp;""="","",IFERROR(INDEX('الموردون'!$B$6:$B$205,MATCH(C94&amp;"",'الموردون'!$A$6:$A$205,0))&amp;"","كود غير موجود"))</f>
        <v/>
      </c>
      <c r="H94" s="18">
        <f>IF(A94&amp;""="","",SUMIFS('الاستلامات'!$D$6:$D$1005,'الاستلامات'!$C$6:$C$1005,A94&amp;""))</f>
        <v/>
      </c>
      <c r="I94" s="18">
        <f>IF(OR(A94&amp;""="",NOT(ISNUMBER(D94))),"",ROUND(D94-H94,2))</f>
        <v/>
      </c>
      <c r="J94" s="6">
        <f>IF(A94&amp;""="","",IF(I94="","بيانات ناقصة",IF(I94&lt;=0,"تم الاستلام",IF(AND(ISNUMBER(E94),E94&lt;'الإعدادات'!$B$4),"متأخر التسليم",IF(H94&gt;0,"استلام جزئي","بانتظار الاستلام")))))</f>
        <v/>
      </c>
      <c r="K94" s="17">
        <f>IF(J94="متأخر التسليم",'الإعدادات'!$B$4-E94,"")</f>
        <v/>
      </c>
    </row>
    <row r="95">
      <c r="A95" s="5" t="n"/>
      <c r="B95" s="13" t="n"/>
      <c r="C95" s="5" t="n"/>
      <c r="D95" s="19" t="n"/>
      <c r="E95" s="13" t="n"/>
      <c r="F95" s="5" t="n"/>
      <c r="G95" s="6">
        <f>IF(C95&amp;""="","",IFERROR(INDEX('الموردون'!$B$6:$B$205,MATCH(C95&amp;"",'الموردون'!$A$6:$A$205,0))&amp;"","كود غير موجود"))</f>
        <v/>
      </c>
      <c r="H95" s="18">
        <f>IF(A95&amp;""="","",SUMIFS('الاستلامات'!$D$6:$D$1005,'الاستلامات'!$C$6:$C$1005,A95&amp;""))</f>
        <v/>
      </c>
      <c r="I95" s="18">
        <f>IF(OR(A95&amp;""="",NOT(ISNUMBER(D95))),"",ROUND(D95-H95,2))</f>
        <v/>
      </c>
      <c r="J95" s="6">
        <f>IF(A95&amp;""="","",IF(I95="","بيانات ناقصة",IF(I95&lt;=0,"تم الاستلام",IF(AND(ISNUMBER(E95),E95&lt;'الإعدادات'!$B$4),"متأخر التسليم",IF(H95&gt;0,"استلام جزئي","بانتظار الاستلام")))))</f>
        <v/>
      </c>
      <c r="K95" s="17">
        <f>IF(J95="متأخر التسليم",'الإعدادات'!$B$4-E95,"")</f>
        <v/>
      </c>
    </row>
    <row r="96">
      <c r="A96" s="5" t="n"/>
      <c r="B96" s="13" t="n"/>
      <c r="C96" s="5" t="n"/>
      <c r="D96" s="19" t="n"/>
      <c r="E96" s="13" t="n"/>
      <c r="F96" s="5" t="n"/>
      <c r="G96" s="6">
        <f>IF(C96&amp;""="","",IFERROR(INDEX('الموردون'!$B$6:$B$205,MATCH(C96&amp;"",'الموردون'!$A$6:$A$205,0))&amp;"","كود غير موجود"))</f>
        <v/>
      </c>
      <c r="H96" s="18">
        <f>IF(A96&amp;""="","",SUMIFS('الاستلامات'!$D$6:$D$1005,'الاستلامات'!$C$6:$C$1005,A96&amp;""))</f>
        <v/>
      </c>
      <c r="I96" s="18">
        <f>IF(OR(A96&amp;""="",NOT(ISNUMBER(D96))),"",ROUND(D96-H96,2))</f>
        <v/>
      </c>
      <c r="J96" s="6">
        <f>IF(A96&amp;""="","",IF(I96="","بيانات ناقصة",IF(I96&lt;=0,"تم الاستلام",IF(AND(ISNUMBER(E96),E96&lt;'الإعدادات'!$B$4),"متأخر التسليم",IF(H96&gt;0,"استلام جزئي","بانتظار الاستلام")))))</f>
        <v/>
      </c>
      <c r="K96" s="17">
        <f>IF(J96="متأخر التسليم",'الإعدادات'!$B$4-E96,"")</f>
        <v/>
      </c>
    </row>
    <row r="97">
      <c r="A97" s="5" t="n"/>
      <c r="B97" s="13" t="n"/>
      <c r="C97" s="5" t="n"/>
      <c r="D97" s="19" t="n"/>
      <c r="E97" s="13" t="n"/>
      <c r="F97" s="5" t="n"/>
      <c r="G97" s="6">
        <f>IF(C97&amp;""="","",IFERROR(INDEX('الموردون'!$B$6:$B$205,MATCH(C97&amp;"",'الموردون'!$A$6:$A$205,0))&amp;"","كود غير موجود"))</f>
        <v/>
      </c>
      <c r="H97" s="18">
        <f>IF(A97&amp;""="","",SUMIFS('الاستلامات'!$D$6:$D$1005,'الاستلامات'!$C$6:$C$1005,A97&amp;""))</f>
        <v/>
      </c>
      <c r="I97" s="18">
        <f>IF(OR(A97&amp;""="",NOT(ISNUMBER(D97))),"",ROUND(D97-H97,2))</f>
        <v/>
      </c>
      <c r="J97" s="6">
        <f>IF(A97&amp;""="","",IF(I97="","بيانات ناقصة",IF(I97&lt;=0,"تم الاستلام",IF(AND(ISNUMBER(E97),E97&lt;'الإعدادات'!$B$4),"متأخر التسليم",IF(H97&gt;0,"استلام جزئي","بانتظار الاستلام")))))</f>
        <v/>
      </c>
      <c r="K97" s="17">
        <f>IF(J97="متأخر التسليم",'الإعدادات'!$B$4-E97,"")</f>
        <v/>
      </c>
    </row>
    <row r="98">
      <c r="A98" s="5" t="n"/>
      <c r="B98" s="13" t="n"/>
      <c r="C98" s="5" t="n"/>
      <c r="D98" s="19" t="n"/>
      <c r="E98" s="13" t="n"/>
      <c r="F98" s="5" t="n"/>
      <c r="G98" s="6">
        <f>IF(C98&amp;""="","",IFERROR(INDEX('الموردون'!$B$6:$B$205,MATCH(C98&amp;"",'الموردون'!$A$6:$A$205,0))&amp;"","كود غير موجود"))</f>
        <v/>
      </c>
      <c r="H98" s="18">
        <f>IF(A98&amp;""="","",SUMIFS('الاستلامات'!$D$6:$D$1005,'الاستلامات'!$C$6:$C$1005,A98&amp;""))</f>
        <v/>
      </c>
      <c r="I98" s="18">
        <f>IF(OR(A98&amp;""="",NOT(ISNUMBER(D98))),"",ROUND(D98-H98,2))</f>
        <v/>
      </c>
      <c r="J98" s="6">
        <f>IF(A98&amp;""="","",IF(I98="","بيانات ناقصة",IF(I98&lt;=0,"تم الاستلام",IF(AND(ISNUMBER(E98),E98&lt;'الإعدادات'!$B$4),"متأخر التسليم",IF(H98&gt;0,"استلام جزئي","بانتظار الاستلام")))))</f>
        <v/>
      </c>
      <c r="K98" s="17">
        <f>IF(J98="متأخر التسليم",'الإعدادات'!$B$4-E98,"")</f>
        <v/>
      </c>
    </row>
    <row r="99">
      <c r="A99" s="5" t="n"/>
      <c r="B99" s="13" t="n"/>
      <c r="C99" s="5" t="n"/>
      <c r="D99" s="19" t="n"/>
      <c r="E99" s="13" t="n"/>
      <c r="F99" s="5" t="n"/>
      <c r="G99" s="6">
        <f>IF(C99&amp;""="","",IFERROR(INDEX('الموردون'!$B$6:$B$205,MATCH(C99&amp;"",'الموردون'!$A$6:$A$205,0))&amp;"","كود غير موجود"))</f>
        <v/>
      </c>
      <c r="H99" s="18">
        <f>IF(A99&amp;""="","",SUMIFS('الاستلامات'!$D$6:$D$1005,'الاستلامات'!$C$6:$C$1005,A99&amp;""))</f>
        <v/>
      </c>
      <c r="I99" s="18">
        <f>IF(OR(A99&amp;""="",NOT(ISNUMBER(D99))),"",ROUND(D99-H99,2))</f>
        <v/>
      </c>
      <c r="J99" s="6">
        <f>IF(A99&amp;""="","",IF(I99="","بيانات ناقصة",IF(I99&lt;=0,"تم الاستلام",IF(AND(ISNUMBER(E99),E99&lt;'الإعدادات'!$B$4),"متأخر التسليم",IF(H99&gt;0,"استلام جزئي","بانتظار الاستلام")))))</f>
        <v/>
      </c>
      <c r="K99" s="17">
        <f>IF(J99="متأخر التسليم",'الإعدادات'!$B$4-E99,"")</f>
        <v/>
      </c>
    </row>
    <row r="100">
      <c r="A100" s="5" t="n"/>
      <c r="B100" s="13" t="n"/>
      <c r="C100" s="5" t="n"/>
      <c r="D100" s="19" t="n"/>
      <c r="E100" s="13" t="n"/>
      <c r="F100" s="5" t="n"/>
      <c r="G100" s="6">
        <f>IF(C100&amp;""="","",IFERROR(INDEX('الموردون'!$B$6:$B$205,MATCH(C100&amp;"",'الموردون'!$A$6:$A$205,0))&amp;"","كود غير موجود"))</f>
        <v/>
      </c>
      <c r="H100" s="18">
        <f>IF(A100&amp;""="","",SUMIFS('الاستلامات'!$D$6:$D$1005,'الاستلامات'!$C$6:$C$1005,A100&amp;""))</f>
        <v/>
      </c>
      <c r="I100" s="18">
        <f>IF(OR(A100&amp;""="",NOT(ISNUMBER(D100))),"",ROUND(D100-H100,2))</f>
        <v/>
      </c>
      <c r="J100" s="6">
        <f>IF(A100&amp;""="","",IF(I100="","بيانات ناقصة",IF(I100&lt;=0,"تم الاستلام",IF(AND(ISNUMBER(E100),E100&lt;'الإعدادات'!$B$4),"متأخر التسليم",IF(H100&gt;0,"استلام جزئي","بانتظار الاستلام")))))</f>
        <v/>
      </c>
      <c r="K100" s="17">
        <f>IF(J100="متأخر التسليم",'الإعدادات'!$B$4-E100,"")</f>
        <v/>
      </c>
    </row>
    <row r="101">
      <c r="A101" s="5" t="n"/>
      <c r="B101" s="13" t="n"/>
      <c r="C101" s="5" t="n"/>
      <c r="D101" s="19" t="n"/>
      <c r="E101" s="13" t="n"/>
      <c r="F101" s="5" t="n"/>
      <c r="G101" s="6">
        <f>IF(C101&amp;""="","",IFERROR(INDEX('الموردون'!$B$6:$B$205,MATCH(C101&amp;"",'الموردون'!$A$6:$A$205,0))&amp;"","كود غير موجود"))</f>
        <v/>
      </c>
      <c r="H101" s="18">
        <f>IF(A101&amp;""="","",SUMIFS('الاستلامات'!$D$6:$D$1005,'الاستلامات'!$C$6:$C$1005,A101&amp;""))</f>
        <v/>
      </c>
      <c r="I101" s="18">
        <f>IF(OR(A101&amp;""="",NOT(ISNUMBER(D101))),"",ROUND(D101-H101,2))</f>
        <v/>
      </c>
      <c r="J101" s="6">
        <f>IF(A101&amp;""="","",IF(I101="","بيانات ناقصة",IF(I101&lt;=0,"تم الاستلام",IF(AND(ISNUMBER(E101),E101&lt;'الإعدادات'!$B$4),"متأخر التسليم",IF(H101&gt;0,"استلام جزئي","بانتظار الاستلام")))))</f>
        <v/>
      </c>
      <c r="K101" s="17">
        <f>IF(J101="متأخر التسليم",'الإعدادات'!$B$4-E101,"")</f>
        <v/>
      </c>
    </row>
    <row r="102">
      <c r="A102" s="5" t="n"/>
      <c r="B102" s="13" t="n"/>
      <c r="C102" s="5" t="n"/>
      <c r="D102" s="19" t="n"/>
      <c r="E102" s="13" t="n"/>
      <c r="F102" s="5" t="n"/>
      <c r="G102" s="6">
        <f>IF(C102&amp;""="","",IFERROR(INDEX('الموردون'!$B$6:$B$205,MATCH(C102&amp;"",'الموردون'!$A$6:$A$205,0))&amp;"","كود غير موجود"))</f>
        <v/>
      </c>
      <c r="H102" s="18">
        <f>IF(A102&amp;""="","",SUMIFS('الاستلامات'!$D$6:$D$1005,'الاستلامات'!$C$6:$C$1005,A102&amp;""))</f>
        <v/>
      </c>
      <c r="I102" s="18">
        <f>IF(OR(A102&amp;""="",NOT(ISNUMBER(D102))),"",ROUND(D102-H102,2))</f>
        <v/>
      </c>
      <c r="J102" s="6">
        <f>IF(A102&amp;""="","",IF(I102="","بيانات ناقصة",IF(I102&lt;=0,"تم الاستلام",IF(AND(ISNUMBER(E102),E102&lt;'الإعدادات'!$B$4),"متأخر التسليم",IF(H102&gt;0,"استلام جزئي","بانتظار الاستلام")))))</f>
        <v/>
      </c>
      <c r="K102" s="17">
        <f>IF(J102="متأخر التسليم",'الإعدادات'!$B$4-E102,"")</f>
        <v/>
      </c>
    </row>
    <row r="103">
      <c r="A103" s="5" t="n"/>
      <c r="B103" s="13" t="n"/>
      <c r="C103" s="5" t="n"/>
      <c r="D103" s="19" t="n"/>
      <c r="E103" s="13" t="n"/>
      <c r="F103" s="5" t="n"/>
      <c r="G103" s="6">
        <f>IF(C103&amp;""="","",IFERROR(INDEX('الموردون'!$B$6:$B$205,MATCH(C103&amp;"",'الموردون'!$A$6:$A$205,0))&amp;"","كود غير موجود"))</f>
        <v/>
      </c>
      <c r="H103" s="18">
        <f>IF(A103&amp;""="","",SUMIFS('الاستلامات'!$D$6:$D$1005,'الاستلامات'!$C$6:$C$1005,A103&amp;""))</f>
        <v/>
      </c>
      <c r="I103" s="18">
        <f>IF(OR(A103&amp;""="",NOT(ISNUMBER(D103))),"",ROUND(D103-H103,2))</f>
        <v/>
      </c>
      <c r="J103" s="6">
        <f>IF(A103&amp;""="","",IF(I103="","بيانات ناقصة",IF(I103&lt;=0,"تم الاستلام",IF(AND(ISNUMBER(E103),E103&lt;'الإعدادات'!$B$4),"متأخر التسليم",IF(H103&gt;0,"استلام جزئي","بانتظار الاستلام")))))</f>
        <v/>
      </c>
      <c r="K103" s="17">
        <f>IF(J103="متأخر التسليم",'الإعدادات'!$B$4-E103,"")</f>
        <v/>
      </c>
    </row>
    <row r="104">
      <c r="A104" s="5" t="n"/>
      <c r="B104" s="13" t="n"/>
      <c r="C104" s="5" t="n"/>
      <c r="D104" s="19" t="n"/>
      <c r="E104" s="13" t="n"/>
      <c r="F104" s="5" t="n"/>
      <c r="G104" s="6">
        <f>IF(C104&amp;""="","",IFERROR(INDEX('الموردون'!$B$6:$B$205,MATCH(C104&amp;"",'الموردون'!$A$6:$A$205,0))&amp;"","كود غير موجود"))</f>
        <v/>
      </c>
      <c r="H104" s="18">
        <f>IF(A104&amp;""="","",SUMIFS('الاستلامات'!$D$6:$D$1005,'الاستلامات'!$C$6:$C$1005,A104&amp;""))</f>
        <v/>
      </c>
      <c r="I104" s="18">
        <f>IF(OR(A104&amp;""="",NOT(ISNUMBER(D104))),"",ROUND(D104-H104,2))</f>
        <v/>
      </c>
      <c r="J104" s="6">
        <f>IF(A104&amp;""="","",IF(I104="","بيانات ناقصة",IF(I104&lt;=0,"تم الاستلام",IF(AND(ISNUMBER(E104),E104&lt;'الإعدادات'!$B$4),"متأخر التسليم",IF(H104&gt;0,"استلام جزئي","بانتظار الاستلام")))))</f>
        <v/>
      </c>
      <c r="K104" s="17">
        <f>IF(J104="متأخر التسليم",'الإعدادات'!$B$4-E104,"")</f>
        <v/>
      </c>
    </row>
    <row r="105">
      <c r="A105" s="5" t="n"/>
      <c r="B105" s="13" t="n"/>
      <c r="C105" s="5" t="n"/>
      <c r="D105" s="19" t="n"/>
      <c r="E105" s="13" t="n"/>
      <c r="F105" s="5" t="n"/>
      <c r="G105" s="6">
        <f>IF(C105&amp;""="","",IFERROR(INDEX('الموردون'!$B$6:$B$205,MATCH(C105&amp;"",'الموردون'!$A$6:$A$205,0))&amp;"","كود غير موجود"))</f>
        <v/>
      </c>
      <c r="H105" s="18">
        <f>IF(A105&amp;""="","",SUMIFS('الاستلامات'!$D$6:$D$1005,'الاستلامات'!$C$6:$C$1005,A105&amp;""))</f>
        <v/>
      </c>
      <c r="I105" s="18">
        <f>IF(OR(A105&amp;""="",NOT(ISNUMBER(D105))),"",ROUND(D105-H105,2))</f>
        <v/>
      </c>
      <c r="J105" s="6">
        <f>IF(A105&amp;""="","",IF(I105="","بيانات ناقصة",IF(I105&lt;=0,"تم الاستلام",IF(AND(ISNUMBER(E105),E105&lt;'الإعدادات'!$B$4),"متأخر التسليم",IF(H105&gt;0,"استلام جزئي","بانتظار الاستلام")))))</f>
        <v/>
      </c>
      <c r="K105" s="17">
        <f>IF(J105="متأخر التسليم",'الإعدادات'!$B$4-E105,"")</f>
        <v/>
      </c>
    </row>
    <row r="106">
      <c r="A106" s="5" t="n"/>
      <c r="B106" s="13" t="n"/>
      <c r="C106" s="5" t="n"/>
      <c r="D106" s="19" t="n"/>
      <c r="E106" s="13" t="n"/>
      <c r="F106" s="5" t="n"/>
      <c r="G106" s="6">
        <f>IF(C106&amp;""="","",IFERROR(INDEX('الموردون'!$B$6:$B$205,MATCH(C106&amp;"",'الموردون'!$A$6:$A$205,0))&amp;"","كود غير موجود"))</f>
        <v/>
      </c>
      <c r="H106" s="18">
        <f>IF(A106&amp;""="","",SUMIFS('الاستلامات'!$D$6:$D$1005,'الاستلامات'!$C$6:$C$1005,A106&amp;""))</f>
        <v/>
      </c>
      <c r="I106" s="18">
        <f>IF(OR(A106&amp;""="",NOT(ISNUMBER(D106))),"",ROUND(D106-H106,2))</f>
        <v/>
      </c>
      <c r="J106" s="6">
        <f>IF(A106&amp;""="","",IF(I106="","بيانات ناقصة",IF(I106&lt;=0,"تم الاستلام",IF(AND(ISNUMBER(E106),E106&lt;'الإعدادات'!$B$4),"متأخر التسليم",IF(H106&gt;0,"استلام جزئي","بانتظار الاستلام")))))</f>
        <v/>
      </c>
      <c r="K106" s="17">
        <f>IF(J106="متأخر التسليم",'الإعدادات'!$B$4-E106,"")</f>
        <v/>
      </c>
    </row>
    <row r="107">
      <c r="A107" s="5" t="n"/>
      <c r="B107" s="13" t="n"/>
      <c r="C107" s="5" t="n"/>
      <c r="D107" s="19" t="n"/>
      <c r="E107" s="13" t="n"/>
      <c r="F107" s="5" t="n"/>
      <c r="G107" s="6">
        <f>IF(C107&amp;""="","",IFERROR(INDEX('الموردون'!$B$6:$B$205,MATCH(C107&amp;"",'الموردون'!$A$6:$A$205,0))&amp;"","كود غير موجود"))</f>
        <v/>
      </c>
      <c r="H107" s="18">
        <f>IF(A107&amp;""="","",SUMIFS('الاستلامات'!$D$6:$D$1005,'الاستلامات'!$C$6:$C$1005,A107&amp;""))</f>
        <v/>
      </c>
      <c r="I107" s="18">
        <f>IF(OR(A107&amp;""="",NOT(ISNUMBER(D107))),"",ROUND(D107-H107,2))</f>
        <v/>
      </c>
      <c r="J107" s="6">
        <f>IF(A107&amp;""="","",IF(I107="","بيانات ناقصة",IF(I107&lt;=0,"تم الاستلام",IF(AND(ISNUMBER(E107),E107&lt;'الإعدادات'!$B$4),"متأخر التسليم",IF(H107&gt;0,"استلام جزئي","بانتظار الاستلام")))))</f>
        <v/>
      </c>
      <c r="K107" s="17">
        <f>IF(J107="متأخر التسليم",'الإعدادات'!$B$4-E107,"")</f>
        <v/>
      </c>
    </row>
    <row r="108">
      <c r="A108" s="5" t="n"/>
      <c r="B108" s="13" t="n"/>
      <c r="C108" s="5" t="n"/>
      <c r="D108" s="19" t="n"/>
      <c r="E108" s="13" t="n"/>
      <c r="F108" s="5" t="n"/>
      <c r="G108" s="6">
        <f>IF(C108&amp;""="","",IFERROR(INDEX('الموردون'!$B$6:$B$205,MATCH(C108&amp;"",'الموردون'!$A$6:$A$205,0))&amp;"","كود غير موجود"))</f>
        <v/>
      </c>
      <c r="H108" s="18">
        <f>IF(A108&amp;""="","",SUMIFS('الاستلامات'!$D$6:$D$1005,'الاستلامات'!$C$6:$C$1005,A108&amp;""))</f>
        <v/>
      </c>
      <c r="I108" s="18">
        <f>IF(OR(A108&amp;""="",NOT(ISNUMBER(D108))),"",ROUND(D108-H108,2))</f>
        <v/>
      </c>
      <c r="J108" s="6">
        <f>IF(A108&amp;""="","",IF(I108="","بيانات ناقصة",IF(I108&lt;=0,"تم الاستلام",IF(AND(ISNUMBER(E108),E108&lt;'الإعدادات'!$B$4),"متأخر التسليم",IF(H108&gt;0,"استلام جزئي","بانتظار الاستلام")))))</f>
        <v/>
      </c>
      <c r="K108" s="17">
        <f>IF(J108="متأخر التسليم",'الإعدادات'!$B$4-E108,"")</f>
        <v/>
      </c>
    </row>
    <row r="109">
      <c r="A109" s="5" t="n"/>
      <c r="B109" s="13" t="n"/>
      <c r="C109" s="5" t="n"/>
      <c r="D109" s="19" t="n"/>
      <c r="E109" s="13" t="n"/>
      <c r="F109" s="5" t="n"/>
      <c r="G109" s="6">
        <f>IF(C109&amp;""="","",IFERROR(INDEX('الموردون'!$B$6:$B$205,MATCH(C109&amp;"",'الموردون'!$A$6:$A$205,0))&amp;"","كود غير موجود"))</f>
        <v/>
      </c>
      <c r="H109" s="18">
        <f>IF(A109&amp;""="","",SUMIFS('الاستلامات'!$D$6:$D$1005,'الاستلامات'!$C$6:$C$1005,A109&amp;""))</f>
        <v/>
      </c>
      <c r="I109" s="18">
        <f>IF(OR(A109&amp;""="",NOT(ISNUMBER(D109))),"",ROUND(D109-H109,2))</f>
        <v/>
      </c>
      <c r="J109" s="6">
        <f>IF(A109&amp;""="","",IF(I109="","بيانات ناقصة",IF(I109&lt;=0,"تم الاستلام",IF(AND(ISNUMBER(E109),E109&lt;'الإعدادات'!$B$4),"متأخر التسليم",IF(H109&gt;0,"استلام جزئي","بانتظار الاستلام")))))</f>
        <v/>
      </c>
      <c r="K109" s="17">
        <f>IF(J109="متأخر التسليم",'الإعدادات'!$B$4-E109,"")</f>
        <v/>
      </c>
    </row>
    <row r="110">
      <c r="A110" s="5" t="n"/>
      <c r="B110" s="13" t="n"/>
      <c r="C110" s="5" t="n"/>
      <c r="D110" s="19" t="n"/>
      <c r="E110" s="13" t="n"/>
      <c r="F110" s="5" t="n"/>
      <c r="G110" s="6">
        <f>IF(C110&amp;""="","",IFERROR(INDEX('الموردون'!$B$6:$B$205,MATCH(C110&amp;"",'الموردون'!$A$6:$A$205,0))&amp;"","كود غير موجود"))</f>
        <v/>
      </c>
      <c r="H110" s="18">
        <f>IF(A110&amp;""="","",SUMIFS('الاستلامات'!$D$6:$D$1005,'الاستلامات'!$C$6:$C$1005,A110&amp;""))</f>
        <v/>
      </c>
      <c r="I110" s="18">
        <f>IF(OR(A110&amp;""="",NOT(ISNUMBER(D110))),"",ROUND(D110-H110,2))</f>
        <v/>
      </c>
      <c r="J110" s="6">
        <f>IF(A110&amp;""="","",IF(I110="","بيانات ناقصة",IF(I110&lt;=0,"تم الاستلام",IF(AND(ISNUMBER(E110),E110&lt;'الإعدادات'!$B$4),"متأخر التسليم",IF(H110&gt;0,"استلام جزئي","بانتظار الاستلام")))))</f>
        <v/>
      </c>
      <c r="K110" s="17">
        <f>IF(J110="متأخر التسليم",'الإعدادات'!$B$4-E110,"")</f>
        <v/>
      </c>
    </row>
    <row r="111">
      <c r="A111" s="5" t="n"/>
      <c r="B111" s="13" t="n"/>
      <c r="C111" s="5" t="n"/>
      <c r="D111" s="19" t="n"/>
      <c r="E111" s="13" t="n"/>
      <c r="F111" s="5" t="n"/>
      <c r="G111" s="6">
        <f>IF(C111&amp;""="","",IFERROR(INDEX('الموردون'!$B$6:$B$205,MATCH(C111&amp;"",'الموردون'!$A$6:$A$205,0))&amp;"","كود غير موجود"))</f>
        <v/>
      </c>
      <c r="H111" s="18">
        <f>IF(A111&amp;""="","",SUMIFS('الاستلامات'!$D$6:$D$1005,'الاستلامات'!$C$6:$C$1005,A111&amp;""))</f>
        <v/>
      </c>
      <c r="I111" s="18">
        <f>IF(OR(A111&amp;""="",NOT(ISNUMBER(D111))),"",ROUND(D111-H111,2))</f>
        <v/>
      </c>
      <c r="J111" s="6">
        <f>IF(A111&amp;""="","",IF(I111="","بيانات ناقصة",IF(I111&lt;=0,"تم الاستلام",IF(AND(ISNUMBER(E111),E111&lt;'الإعدادات'!$B$4),"متأخر التسليم",IF(H111&gt;0,"استلام جزئي","بانتظار الاستلام")))))</f>
        <v/>
      </c>
      <c r="K111" s="17">
        <f>IF(J111="متأخر التسليم",'الإعدادات'!$B$4-E111,"")</f>
        <v/>
      </c>
    </row>
    <row r="112">
      <c r="A112" s="5" t="n"/>
      <c r="B112" s="13" t="n"/>
      <c r="C112" s="5" t="n"/>
      <c r="D112" s="19" t="n"/>
      <c r="E112" s="13" t="n"/>
      <c r="F112" s="5" t="n"/>
      <c r="G112" s="6">
        <f>IF(C112&amp;""="","",IFERROR(INDEX('الموردون'!$B$6:$B$205,MATCH(C112&amp;"",'الموردون'!$A$6:$A$205,0))&amp;"","كود غير موجود"))</f>
        <v/>
      </c>
      <c r="H112" s="18">
        <f>IF(A112&amp;""="","",SUMIFS('الاستلامات'!$D$6:$D$1005,'الاستلامات'!$C$6:$C$1005,A112&amp;""))</f>
        <v/>
      </c>
      <c r="I112" s="18">
        <f>IF(OR(A112&amp;""="",NOT(ISNUMBER(D112))),"",ROUND(D112-H112,2))</f>
        <v/>
      </c>
      <c r="J112" s="6">
        <f>IF(A112&amp;""="","",IF(I112="","بيانات ناقصة",IF(I112&lt;=0,"تم الاستلام",IF(AND(ISNUMBER(E112),E112&lt;'الإعدادات'!$B$4),"متأخر التسليم",IF(H112&gt;0,"استلام جزئي","بانتظار الاستلام")))))</f>
        <v/>
      </c>
      <c r="K112" s="17">
        <f>IF(J112="متأخر التسليم",'الإعدادات'!$B$4-E112,"")</f>
        <v/>
      </c>
    </row>
    <row r="113">
      <c r="A113" s="5" t="n"/>
      <c r="B113" s="13" t="n"/>
      <c r="C113" s="5" t="n"/>
      <c r="D113" s="19" t="n"/>
      <c r="E113" s="13" t="n"/>
      <c r="F113" s="5" t="n"/>
      <c r="G113" s="6">
        <f>IF(C113&amp;""="","",IFERROR(INDEX('الموردون'!$B$6:$B$205,MATCH(C113&amp;"",'الموردون'!$A$6:$A$205,0))&amp;"","كود غير موجود"))</f>
        <v/>
      </c>
      <c r="H113" s="18">
        <f>IF(A113&amp;""="","",SUMIFS('الاستلامات'!$D$6:$D$1005,'الاستلامات'!$C$6:$C$1005,A113&amp;""))</f>
        <v/>
      </c>
      <c r="I113" s="18">
        <f>IF(OR(A113&amp;""="",NOT(ISNUMBER(D113))),"",ROUND(D113-H113,2))</f>
        <v/>
      </c>
      <c r="J113" s="6">
        <f>IF(A113&amp;""="","",IF(I113="","بيانات ناقصة",IF(I113&lt;=0,"تم الاستلام",IF(AND(ISNUMBER(E113),E113&lt;'الإعدادات'!$B$4),"متأخر التسليم",IF(H113&gt;0,"استلام جزئي","بانتظار الاستلام")))))</f>
        <v/>
      </c>
      <c r="K113" s="17">
        <f>IF(J113="متأخر التسليم",'الإعدادات'!$B$4-E113,"")</f>
        <v/>
      </c>
    </row>
    <row r="114">
      <c r="A114" s="5" t="n"/>
      <c r="B114" s="13" t="n"/>
      <c r="C114" s="5" t="n"/>
      <c r="D114" s="19" t="n"/>
      <c r="E114" s="13" t="n"/>
      <c r="F114" s="5" t="n"/>
      <c r="G114" s="6">
        <f>IF(C114&amp;""="","",IFERROR(INDEX('الموردون'!$B$6:$B$205,MATCH(C114&amp;"",'الموردون'!$A$6:$A$205,0))&amp;"","كود غير موجود"))</f>
        <v/>
      </c>
      <c r="H114" s="18">
        <f>IF(A114&amp;""="","",SUMIFS('الاستلامات'!$D$6:$D$1005,'الاستلامات'!$C$6:$C$1005,A114&amp;""))</f>
        <v/>
      </c>
      <c r="I114" s="18">
        <f>IF(OR(A114&amp;""="",NOT(ISNUMBER(D114))),"",ROUND(D114-H114,2))</f>
        <v/>
      </c>
      <c r="J114" s="6">
        <f>IF(A114&amp;""="","",IF(I114="","بيانات ناقصة",IF(I114&lt;=0,"تم الاستلام",IF(AND(ISNUMBER(E114),E114&lt;'الإعدادات'!$B$4),"متأخر التسليم",IF(H114&gt;0,"استلام جزئي","بانتظار الاستلام")))))</f>
        <v/>
      </c>
      <c r="K114" s="17">
        <f>IF(J114="متأخر التسليم",'الإعدادات'!$B$4-E114,"")</f>
        <v/>
      </c>
    </row>
    <row r="115">
      <c r="A115" s="5" t="n"/>
      <c r="B115" s="13" t="n"/>
      <c r="C115" s="5" t="n"/>
      <c r="D115" s="19" t="n"/>
      <c r="E115" s="13" t="n"/>
      <c r="F115" s="5" t="n"/>
      <c r="G115" s="6">
        <f>IF(C115&amp;""="","",IFERROR(INDEX('الموردون'!$B$6:$B$205,MATCH(C115&amp;"",'الموردون'!$A$6:$A$205,0))&amp;"","كود غير موجود"))</f>
        <v/>
      </c>
      <c r="H115" s="18">
        <f>IF(A115&amp;""="","",SUMIFS('الاستلامات'!$D$6:$D$1005,'الاستلامات'!$C$6:$C$1005,A115&amp;""))</f>
        <v/>
      </c>
      <c r="I115" s="18">
        <f>IF(OR(A115&amp;""="",NOT(ISNUMBER(D115))),"",ROUND(D115-H115,2))</f>
        <v/>
      </c>
      <c r="J115" s="6">
        <f>IF(A115&amp;""="","",IF(I115="","بيانات ناقصة",IF(I115&lt;=0,"تم الاستلام",IF(AND(ISNUMBER(E115),E115&lt;'الإعدادات'!$B$4),"متأخر التسليم",IF(H115&gt;0,"استلام جزئي","بانتظار الاستلام")))))</f>
        <v/>
      </c>
      <c r="K115" s="17">
        <f>IF(J115="متأخر التسليم",'الإعدادات'!$B$4-E115,"")</f>
        <v/>
      </c>
    </row>
    <row r="116">
      <c r="A116" s="5" t="n"/>
      <c r="B116" s="13" t="n"/>
      <c r="C116" s="5" t="n"/>
      <c r="D116" s="19" t="n"/>
      <c r="E116" s="13" t="n"/>
      <c r="F116" s="5" t="n"/>
      <c r="G116" s="6">
        <f>IF(C116&amp;""="","",IFERROR(INDEX('الموردون'!$B$6:$B$205,MATCH(C116&amp;"",'الموردون'!$A$6:$A$205,0))&amp;"","كود غير موجود"))</f>
        <v/>
      </c>
      <c r="H116" s="18">
        <f>IF(A116&amp;""="","",SUMIFS('الاستلامات'!$D$6:$D$1005,'الاستلامات'!$C$6:$C$1005,A116&amp;""))</f>
        <v/>
      </c>
      <c r="I116" s="18">
        <f>IF(OR(A116&amp;""="",NOT(ISNUMBER(D116))),"",ROUND(D116-H116,2))</f>
        <v/>
      </c>
      <c r="J116" s="6">
        <f>IF(A116&amp;""="","",IF(I116="","بيانات ناقصة",IF(I116&lt;=0,"تم الاستلام",IF(AND(ISNUMBER(E116),E116&lt;'الإعدادات'!$B$4),"متأخر التسليم",IF(H116&gt;0,"استلام جزئي","بانتظار الاستلام")))))</f>
        <v/>
      </c>
      <c r="K116" s="17">
        <f>IF(J116="متأخر التسليم",'الإعدادات'!$B$4-E116,"")</f>
        <v/>
      </c>
    </row>
    <row r="117">
      <c r="A117" s="5" t="n"/>
      <c r="B117" s="13" t="n"/>
      <c r="C117" s="5" t="n"/>
      <c r="D117" s="19" t="n"/>
      <c r="E117" s="13" t="n"/>
      <c r="F117" s="5" t="n"/>
      <c r="G117" s="6">
        <f>IF(C117&amp;""="","",IFERROR(INDEX('الموردون'!$B$6:$B$205,MATCH(C117&amp;"",'الموردون'!$A$6:$A$205,0))&amp;"","كود غير موجود"))</f>
        <v/>
      </c>
      <c r="H117" s="18">
        <f>IF(A117&amp;""="","",SUMIFS('الاستلامات'!$D$6:$D$1005,'الاستلامات'!$C$6:$C$1005,A117&amp;""))</f>
        <v/>
      </c>
      <c r="I117" s="18">
        <f>IF(OR(A117&amp;""="",NOT(ISNUMBER(D117))),"",ROUND(D117-H117,2))</f>
        <v/>
      </c>
      <c r="J117" s="6">
        <f>IF(A117&amp;""="","",IF(I117="","بيانات ناقصة",IF(I117&lt;=0,"تم الاستلام",IF(AND(ISNUMBER(E117),E117&lt;'الإعدادات'!$B$4),"متأخر التسليم",IF(H117&gt;0,"استلام جزئي","بانتظار الاستلام")))))</f>
        <v/>
      </c>
      <c r="K117" s="17">
        <f>IF(J117="متأخر التسليم",'الإعدادات'!$B$4-E117,"")</f>
        <v/>
      </c>
    </row>
    <row r="118">
      <c r="A118" s="5" t="n"/>
      <c r="B118" s="13" t="n"/>
      <c r="C118" s="5" t="n"/>
      <c r="D118" s="19" t="n"/>
      <c r="E118" s="13" t="n"/>
      <c r="F118" s="5" t="n"/>
      <c r="G118" s="6">
        <f>IF(C118&amp;""="","",IFERROR(INDEX('الموردون'!$B$6:$B$205,MATCH(C118&amp;"",'الموردون'!$A$6:$A$205,0))&amp;"","كود غير موجود"))</f>
        <v/>
      </c>
      <c r="H118" s="18">
        <f>IF(A118&amp;""="","",SUMIFS('الاستلامات'!$D$6:$D$1005,'الاستلامات'!$C$6:$C$1005,A118&amp;""))</f>
        <v/>
      </c>
      <c r="I118" s="18">
        <f>IF(OR(A118&amp;""="",NOT(ISNUMBER(D118))),"",ROUND(D118-H118,2))</f>
        <v/>
      </c>
      <c r="J118" s="6">
        <f>IF(A118&amp;""="","",IF(I118="","بيانات ناقصة",IF(I118&lt;=0,"تم الاستلام",IF(AND(ISNUMBER(E118),E118&lt;'الإعدادات'!$B$4),"متأخر التسليم",IF(H118&gt;0,"استلام جزئي","بانتظار الاستلام")))))</f>
        <v/>
      </c>
      <c r="K118" s="17">
        <f>IF(J118="متأخر التسليم",'الإعدادات'!$B$4-E118,"")</f>
        <v/>
      </c>
    </row>
    <row r="119">
      <c r="A119" s="5" t="n"/>
      <c r="B119" s="13" t="n"/>
      <c r="C119" s="5" t="n"/>
      <c r="D119" s="19" t="n"/>
      <c r="E119" s="13" t="n"/>
      <c r="F119" s="5" t="n"/>
      <c r="G119" s="6">
        <f>IF(C119&amp;""="","",IFERROR(INDEX('الموردون'!$B$6:$B$205,MATCH(C119&amp;"",'الموردون'!$A$6:$A$205,0))&amp;"","كود غير موجود"))</f>
        <v/>
      </c>
      <c r="H119" s="18">
        <f>IF(A119&amp;""="","",SUMIFS('الاستلامات'!$D$6:$D$1005,'الاستلامات'!$C$6:$C$1005,A119&amp;""))</f>
        <v/>
      </c>
      <c r="I119" s="18">
        <f>IF(OR(A119&amp;""="",NOT(ISNUMBER(D119))),"",ROUND(D119-H119,2))</f>
        <v/>
      </c>
      <c r="J119" s="6">
        <f>IF(A119&amp;""="","",IF(I119="","بيانات ناقصة",IF(I119&lt;=0,"تم الاستلام",IF(AND(ISNUMBER(E119),E119&lt;'الإعدادات'!$B$4),"متأخر التسليم",IF(H119&gt;0,"استلام جزئي","بانتظار الاستلام")))))</f>
        <v/>
      </c>
      <c r="K119" s="17">
        <f>IF(J119="متأخر التسليم",'الإعدادات'!$B$4-E119,"")</f>
        <v/>
      </c>
    </row>
    <row r="120">
      <c r="A120" s="5" t="n"/>
      <c r="B120" s="13" t="n"/>
      <c r="C120" s="5" t="n"/>
      <c r="D120" s="19" t="n"/>
      <c r="E120" s="13" t="n"/>
      <c r="F120" s="5" t="n"/>
      <c r="G120" s="6">
        <f>IF(C120&amp;""="","",IFERROR(INDEX('الموردون'!$B$6:$B$205,MATCH(C120&amp;"",'الموردون'!$A$6:$A$205,0))&amp;"","كود غير موجود"))</f>
        <v/>
      </c>
      <c r="H120" s="18">
        <f>IF(A120&amp;""="","",SUMIFS('الاستلامات'!$D$6:$D$1005,'الاستلامات'!$C$6:$C$1005,A120&amp;""))</f>
        <v/>
      </c>
      <c r="I120" s="18">
        <f>IF(OR(A120&amp;""="",NOT(ISNUMBER(D120))),"",ROUND(D120-H120,2))</f>
        <v/>
      </c>
      <c r="J120" s="6">
        <f>IF(A120&amp;""="","",IF(I120="","بيانات ناقصة",IF(I120&lt;=0,"تم الاستلام",IF(AND(ISNUMBER(E120),E120&lt;'الإعدادات'!$B$4),"متأخر التسليم",IF(H120&gt;0,"استلام جزئي","بانتظار الاستلام")))))</f>
        <v/>
      </c>
      <c r="K120" s="17">
        <f>IF(J120="متأخر التسليم",'الإعدادات'!$B$4-E120,"")</f>
        <v/>
      </c>
    </row>
    <row r="121">
      <c r="A121" s="5" t="n"/>
      <c r="B121" s="13" t="n"/>
      <c r="C121" s="5" t="n"/>
      <c r="D121" s="19" t="n"/>
      <c r="E121" s="13" t="n"/>
      <c r="F121" s="5" t="n"/>
      <c r="G121" s="6">
        <f>IF(C121&amp;""="","",IFERROR(INDEX('الموردون'!$B$6:$B$205,MATCH(C121&amp;"",'الموردون'!$A$6:$A$205,0))&amp;"","كود غير موجود"))</f>
        <v/>
      </c>
      <c r="H121" s="18">
        <f>IF(A121&amp;""="","",SUMIFS('الاستلامات'!$D$6:$D$1005,'الاستلامات'!$C$6:$C$1005,A121&amp;""))</f>
        <v/>
      </c>
      <c r="I121" s="18">
        <f>IF(OR(A121&amp;""="",NOT(ISNUMBER(D121))),"",ROUND(D121-H121,2))</f>
        <v/>
      </c>
      <c r="J121" s="6">
        <f>IF(A121&amp;""="","",IF(I121="","بيانات ناقصة",IF(I121&lt;=0,"تم الاستلام",IF(AND(ISNUMBER(E121),E121&lt;'الإعدادات'!$B$4),"متأخر التسليم",IF(H121&gt;0,"استلام جزئي","بانتظار الاستلام")))))</f>
        <v/>
      </c>
      <c r="K121" s="17">
        <f>IF(J121="متأخر التسليم",'الإعدادات'!$B$4-E121,"")</f>
        <v/>
      </c>
    </row>
    <row r="122">
      <c r="A122" s="5" t="n"/>
      <c r="B122" s="13" t="n"/>
      <c r="C122" s="5" t="n"/>
      <c r="D122" s="19" t="n"/>
      <c r="E122" s="13" t="n"/>
      <c r="F122" s="5" t="n"/>
      <c r="G122" s="6">
        <f>IF(C122&amp;""="","",IFERROR(INDEX('الموردون'!$B$6:$B$205,MATCH(C122&amp;"",'الموردون'!$A$6:$A$205,0))&amp;"","كود غير موجود"))</f>
        <v/>
      </c>
      <c r="H122" s="18">
        <f>IF(A122&amp;""="","",SUMIFS('الاستلامات'!$D$6:$D$1005,'الاستلامات'!$C$6:$C$1005,A122&amp;""))</f>
        <v/>
      </c>
      <c r="I122" s="18">
        <f>IF(OR(A122&amp;""="",NOT(ISNUMBER(D122))),"",ROUND(D122-H122,2))</f>
        <v/>
      </c>
      <c r="J122" s="6">
        <f>IF(A122&amp;""="","",IF(I122="","بيانات ناقصة",IF(I122&lt;=0,"تم الاستلام",IF(AND(ISNUMBER(E122),E122&lt;'الإعدادات'!$B$4),"متأخر التسليم",IF(H122&gt;0,"استلام جزئي","بانتظار الاستلام")))))</f>
        <v/>
      </c>
      <c r="K122" s="17">
        <f>IF(J122="متأخر التسليم",'الإعدادات'!$B$4-E122,"")</f>
        <v/>
      </c>
    </row>
    <row r="123">
      <c r="A123" s="5" t="n"/>
      <c r="B123" s="13" t="n"/>
      <c r="C123" s="5" t="n"/>
      <c r="D123" s="19" t="n"/>
      <c r="E123" s="13" t="n"/>
      <c r="F123" s="5" t="n"/>
      <c r="G123" s="6">
        <f>IF(C123&amp;""="","",IFERROR(INDEX('الموردون'!$B$6:$B$205,MATCH(C123&amp;"",'الموردون'!$A$6:$A$205,0))&amp;"","كود غير موجود"))</f>
        <v/>
      </c>
      <c r="H123" s="18">
        <f>IF(A123&amp;""="","",SUMIFS('الاستلامات'!$D$6:$D$1005,'الاستلامات'!$C$6:$C$1005,A123&amp;""))</f>
        <v/>
      </c>
      <c r="I123" s="18">
        <f>IF(OR(A123&amp;""="",NOT(ISNUMBER(D123))),"",ROUND(D123-H123,2))</f>
        <v/>
      </c>
      <c r="J123" s="6">
        <f>IF(A123&amp;""="","",IF(I123="","بيانات ناقصة",IF(I123&lt;=0,"تم الاستلام",IF(AND(ISNUMBER(E123),E123&lt;'الإعدادات'!$B$4),"متأخر التسليم",IF(H123&gt;0,"استلام جزئي","بانتظار الاستلام")))))</f>
        <v/>
      </c>
      <c r="K123" s="17">
        <f>IF(J123="متأخر التسليم",'الإعدادات'!$B$4-E123,"")</f>
        <v/>
      </c>
    </row>
    <row r="124">
      <c r="A124" s="5" t="n"/>
      <c r="B124" s="13" t="n"/>
      <c r="C124" s="5" t="n"/>
      <c r="D124" s="19" t="n"/>
      <c r="E124" s="13" t="n"/>
      <c r="F124" s="5" t="n"/>
      <c r="G124" s="6">
        <f>IF(C124&amp;""="","",IFERROR(INDEX('الموردون'!$B$6:$B$205,MATCH(C124&amp;"",'الموردون'!$A$6:$A$205,0))&amp;"","كود غير موجود"))</f>
        <v/>
      </c>
      <c r="H124" s="18">
        <f>IF(A124&amp;""="","",SUMIFS('الاستلامات'!$D$6:$D$1005,'الاستلامات'!$C$6:$C$1005,A124&amp;""))</f>
        <v/>
      </c>
      <c r="I124" s="18">
        <f>IF(OR(A124&amp;""="",NOT(ISNUMBER(D124))),"",ROUND(D124-H124,2))</f>
        <v/>
      </c>
      <c r="J124" s="6">
        <f>IF(A124&amp;""="","",IF(I124="","بيانات ناقصة",IF(I124&lt;=0,"تم الاستلام",IF(AND(ISNUMBER(E124),E124&lt;'الإعدادات'!$B$4),"متأخر التسليم",IF(H124&gt;0,"استلام جزئي","بانتظار الاستلام")))))</f>
        <v/>
      </c>
      <c r="K124" s="17">
        <f>IF(J124="متأخر التسليم",'الإعدادات'!$B$4-E124,"")</f>
        <v/>
      </c>
    </row>
    <row r="125">
      <c r="A125" s="5" t="n"/>
      <c r="B125" s="13" t="n"/>
      <c r="C125" s="5" t="n"/>
      <c r="D125" s="19" t="n"/>
      <c r="E125" s="13" t="n"/>
      <c r="F125" s="5" t="n"/>
      <c r="G125" s="6">
        <f>IF(C125&amp;""="","",IFERROR(INDEX('الموردون'!$B$6:$B$205,MATCH(C125&amp;"",'الموردون'!$A$6:$A$205,0))&amp;"","كود غير موجود"))</f>
        <v/>
      </c>
      <c r="H125" s="18">
        <f>IF(A125&amp;""="","",SUMIFS('الاستلامات'!$D$6:$D$1005,'الاستلامات'!$C$6:$C$1005,A125&amp;""))</f>
        <v/>
      </c>
      <c r="I125" s="18">
        <f>IF(OR(A125&amp;""="",NOT(ISNUMBER(D125))),"",ROUND(D125-H125,2))</f>
        <v/>
      </c>
      <c r="J125" s="6">
        <f>IF(A125&amp;""="","",IF(I125="","بيانات ناقصة",IF(I125&lt;=0,"تم الاستلام",IF(AND(ISNUMBER(E125),E125&lt;'الإعدادات'!$B$4),"متأخر التسليم",IF(H125&gt;0,"استلام جزئي","بانتظار الاستلام")))))</f>
        <v/>
      </c>
      <c r="K125" s="17">
        <f>IF(J125="متأخر التسليم",'الإعدادات'!$B$4-E125,"")</f>
        <v/>
      </c>
    </row>
    <row r="126">
      <c r="A126" s="5" t="n"/>
      <c r="B126" s="13" t="n"/>
      <c r="C126" s="5" t="n"/>
      <c r="D126" s="19" t="n"/>
      <c r="E126" s="13" t="n"/>
      <c r="F126" s="5" t="n"/>
      <c r="G126" s="6">
        <f>IF(C126&amp;""="","",IFERROR(INDEX('الموردون'!$B$6:$B$205,MATCH(C126&amp;"",'الموردون'!$A$6:$A$205,0))&amp;"","كود غير موجود"))</f>
        <v/>
      </c>
      <c r="H126" s="18">
        <f>IF(A126&amp;""="","",SUMIFS('الاستلامات'!$D$6:$D$1005,'الاستلامات'!$C$6:$C$1005,A126&amp;""))</f>
        <v/>
      </c>
      <c r="I126" s="18">
        <f>IF(OR(A126&amp;""="",NOT(ISNUMBER(D126))),"",ROUND(D126-H126,2))</f>
        <v/>
      </c>
      <c r="J126" s="6">
        <f>IF(A126&amp;""="","",IF(I126="","بيانات ناقصة",IF(I126&lt;=0,"تم الاستلام",IF(AND(ISNUMBER(E126),E126&lt;'الإعدادات'!$B$4),"متأخر التسليم",IF(H126&gt;0,"استلام جزئي","بانتظار الاستلام")))))</f>
        <v/>
      </c>
      <c r="K126" s="17">
        <f>IF(J126="متأخر التسليم",'الإعدادات'!$B$4-E126,"")</f>
        <v/>
      </c>
    </row>
    <row r="127">
      <c r="A127" s="5" t="n"/>
      <c r="B127" s="13" t="n"/>
      <c r="C127" s="5" t="n"/>
      <c r="D127" s="19" t="n"/>
      <c r="E127" s="13" t="n"/>
      <c r="F127" s="5" t="n"/>
      <c r="G127" s="6">
        <f>IF(C127&amp;""="","",IFERROR(INDEX('الموردون'!$B$6:$B$205,MATCH(C127&amp;"",'الموردون'!$A$6:$A$205,0))&amp;"","كود غير موجود"))</f>
        <v/>
      </c>
      <c r="H127" s="18">
        <f>IF(A127&amp;""="","",SUMIFS('الاستلامات'!$D$6:$D$1005,'الاستلامات'!$C$6:$C$1005,A127&amp;""))</f>
        <v/>
      </c>
      <c r="I127" s="18">
        <f>IF(OR(A127&amp;""="",NOT(ISNUMBER(D127))),"",ROUND(D127-H127,2))</f>
        <v/>
      </c>
      <c r="J127" s="6">
        <f>IF(A127&amp;""="","",IF(I127="","بيانات ناقصة",IF(I127&lt;=0,"تم الاستلام",IF(AND(ISNUMBER(E127),E127&lt;'الإعدادات'!$B$4),"متأخر التسليم",IF(H127&gt;0,"استلام جزئي","بانتظار الاستلام")))))</f>
        <v/>
      </c>
      <c r="K127" s="17">
        <f>IF(J127="متأخر التسليم",'الإعدادات'!$B$4-E127,"")</f>
        <v/>
      </c>
    </row>
    <row r="128">
      <c r="A128" s="5" t="n"/>
      <c r="B128" s="13" t="n"/>
      <c r="C128" s="5" t="n"/>
      <c r="D128" s="19" t="n"/>
      <c r="E128" s="13" t="n"/>
      <c r="F128" s="5" t="n"/>
      <c r="G128" s="6">
        <f>IF(C128&amp;""="","",IFERROR(INDEX('الموردون'!$B$6:$B$205,MATCH(C128&amp;"",'الموردون'!$A$6:$A$205,0))&amp;"","كود غير موجود"))</f>
        <v/>
      </c>
      <c r="H128" s="18">
        <f>IF(A128&amp;""="","",SUMIFS('الاستلامات'!$D$6:$D$1005,'الاستلامات'!$C$6:$C$1005,A128&amp;""))</f>
        <v/>
      </c>
      <c r="I128" s="18">
        <f>IF(OR(A128&amp;""="",NOT(ISNUMBER(D128))),"",ROUND(D128-H128,2))</f>
        <v/>
      </c>
      <c r="J128" s="6">
        <f>IF(A128&amp;""="","",IF(I128="","بيانات ناقصة",IF(I128&lt;=0,"تم الاستلام",IF(AND(ISNUMBER(E128),E128&lt;'الإعدادات'!$B$4),"متأخر التسليم",IF(H128&gt;0,"استلام جزئي","بانتظار الاستلام")))))</f>
        <v/>
      </c>
      <c r="K128" s="17">
        <f>IF(J128="متأخر التسليم",'الإعدادات'!$B$4-E128,"")</f>
        <v/>
      </c>
    </row>
    <row r="129">
      <c r="A129" s="5" t="n"/>
      <c r="B129" s="13" t="n"/>
      <c r="C129" s="5" t="n"/>
      <c r="D129" s="19" t="n"/>
      <c r="E129" s="13" t="n"/>
      <c r="F129" s="5" t="n"/>
      <c r="G129" s="6">
        <f>IF(C129&amp;""="","",IFERROR(INDEX('الموردون'!$B$6:$B$205,MATCH(C129&amp;"",'الموردون'!$A$6:$A$205,0))&amp;"","كود غير موجود"))</f>
        <v/>
      </c>
      <c r="H129" s="18">
        <f>IF(A129&amp;""="","",SUMIFS('الاستلامات'!$D$6:$D$1005,'الاستلامات'!$C$6:$C$1005,A129&amp;""))</f>
        <v/>
      </c>
      <c r="I129" s="18">
        <f>IF(OR(A129&amp;""="",NOT(ISNUMBER(D129))),"",ROUND(D129-H129,2))</f>
        <v/>
      </c>
      <c r="J129" s="6">
        <f>IF(A129&amp;""="","",IF(I129="","بيانات ناقصة",IF(I129&lt;=0,"تم الاستلام",IF(AND(ISNUMBER(E129),E129&lt;'الإعدادات'!$B$4),"متأخر التسليم",IF(H129&gt;0,"استلام جزئي","بانتظار الاستلام")))))</f>
        <v/>
      </c>
      <c r="K129" s="17">
        <f>IF(J129="متأخر التسليم",'الإعدادات'!$B$4-E129,"")</f>
        <v/>
      </c>
    </row>
    <row r="130">
      <c r="A130" s="5" t="n"/>
      <c r="B130" s="13" t="n"/>
      <c r="C130" s="5" t="n"/>
      <c r="D130" s="19" t="n"/>
      <c r="E130" s="13" t="n"/>
      <c r="F130" s="5" t="n"/>
      <c r="G130" s="6">
        <f>IF(C130&amp;""="","",IFERROR(INDEX('الموردون'!$B$6:$B$205,MATCH(C130&amp;"",'الموردون'!$A$6:$A$205,0))&amp;"","كود غير موجود"))</f>
        <v/>
      </c>
      <c r="H130" s="18">
        <f>IF(A130&amp;""="","",SUMIFS('الاستلامات'!$D$6:$D$1005,'الاستلامات'!$C$6:$C$1005,A130&amp;""))</f>
        <v/>
      </c>
      <c r="I130" s="18">
        <f>IF(OR(A130&amp;""="",NOT(ISNUMBER(D130))),"",ROUND(D130-H130,2))</f>
        <v/>
      </c>
      <c r="J130" s="6">
        <f>IF(A130&amp;""="","",IF(I130="","بيانات ناقصة",IF(I130&lt;=0,"تم الاستلام",IF(AND(ISNUMBER(E130),E130&lt;'الإعدادات'!$B$4),"متأخر التسليم",IF(H130&gt;0,"استلام جزئي","بانتظار الاستلام")))))</f>
        <v/>
      </c>
      <c r="K130" s="17">
        <f>IF(J130="متأخر التسليم",'الإعدادات'!$B$4-E130,"")</f>
        <v/>
      </c>
    </row>
    <row r="131">
      <c r="A131" s="5" t="n"/>
      <c r="B131" s="13" t="n"/>
      <c r="C131" s="5" t="n"/>
      <c r="D131" s="19" t="n"/>
      <c r="E131" s="13" t="n"/>
      <c r="F131" s="5" t="n"/>
      <c r="G131" s="6">
        <f>IF(C131&amp;""="","",IFERROR(INDEX('الموردون'!$B$6:$B$205,MATCH(C131&amp;"",'الموردون'!$A$6:$A$205,0))&amp;"","كود غير موجود"))</f>
        <v/>
      </c>
      <c r="H131" s="18">
        <f>IF(A131&amp;""="","",SUMIFS('الاستلامات'!$D$6:$D$1005,'الاستلامات'!$C$6:$C$1005,A131&amp;""))</f>
        <v/>
      </c>
      <c r="I131" s="18">
        <f>IF(OR(A131&amp;""="",NOT(ISNUMBER(D131))),"",ROUND(D131-H131,2))</f>
        <v/>
      </c>
      <c r="J131" s="6">
        <f>IF(A131&amp;""="","",IF(I131="","بيانات ناقصة",IF(I131&lt;=0,"تم الاستلام",IF(AND(ISNUMBER(E131),E131&lt;'الإعدادات'!$B$4),"متأخر التسليم",IF(H131&gt;0,"استلام جزئي","بانتظار الاستلام")))))</f>
        <v/>
      </c>
      <c r="K131" s="17">
        <f>IF(J131="متأخر التسليم",'الإعدادات'!$B$4-E131,"")</f>
        <v/>
      </c>
    </row>
    <row r="132">
      <c r="A132" s="5" t="n"/>
      <c r="B132" s="13" t="n"/>
      <c r="C132" s="5" t="n"/>
      <c r="D132" s="19" t="n"/>
      <c r="E132" s="13" t="n"/>
      <c r="F132" s="5" t="n"/>
      <c r="G132" s="6">
        <f>IF(C132&amp;""="","",IFERROR(INDEX('الموردون'!$B$6:$B$205,MATCH(C132&amp;"",'الموردون'!$A$6:$A$205,0))&amp;"","كود غير موجود"))</f>
        <v/>
      </c>
      <c r="H132" s="18">
        <f>IF(A132&amp;""="","",SUMIFS('الاستلامات'!$D$6:$D$1005,'الاستلامات'!$C$6:$C$1005,A132&amp;""))</f>
        <v/>
      </c>
      <c r="I132" s="18">
        <f>IF(OR(A132&amp;""="",NOT(ISNUMBER(D132))),"",ROUND(D132-H132,2))</f>
        <v/>
      </c>
      <c r="J132" s="6">
        <f>IF(A132&amp;""="","",IF(I132="","بيانات ناقصة",IF(I132&lt;=0,"تم الاستلام",IF(AND(ISNUMBER(E132),E132&lt;'الإعدادات'!$B$4),"متأخر التسليم",IF(H132&gt;0,"استلام جزئي","بانتظار الاستلام")))))</f>
        <v/>
      </c>
      <c r="K132" s="17">
        <f>IF(J132="متأخر التسليم",'الإعدادات'!$B$4-E132,"")</f>
        <v/>
      </c>
    </row>
    <row r="133">
      <c r="A133" s="5" t="n"/>
      <c r="B133" s="13" t="n"/>
      <c r="C133" s="5" t="n"/>
      <c r="D133" s="19" t="n"/>
      <c r="E133" s="13" t="n"/>
      <c r="F133" s="5" t="n"/>
      <c r="G133" s="6">
        <f>IF(C133&amp;""="","",IFERROR(INDEX('الموردون'!$B$6:$B$205,MATCH(C133&amp;"",'الموردون'!$A$6:$A$205,0))&amp;"","كود غير موجود"))</f>
        <v/>
      </c>
      <c r="H133" s="18">
        <f>IF(A133&amp;""="","",SUMIFS('الاستلامات'!$D$6:$D$1005,'الاستلامات'!$C$6:$C$1005,A133&amp;""))</f>
        <v/>
      </c>
      <c r="I133" s="18">
        <f>IF(OR(A133&amp;""="",NOT(ISNUMBER(D133))),"",ROUND(D133-H133,2))</f>
        <v/>
      </c>
      <c r="J133" s="6">
        <f>IF(A133&amp;""="","",IF(I133="","بيانات ناقصة",IF(I133&lt;=0,"تم الاستلام",IF(AND(ISNUMBER(E133),E133&lt;'الإعدادات'!$B$4),"متأخر التسليم",IF(H133&gt;0,"استلام جزئي","بانتظار الاستلام")))))</f>
        <v/>
      </c>
      <c r="K133" s="17">
        <f>IF(J133="متأخر التسليم",'الإعدادات'!$B$4-E133,"")</f>
        <v/>
      </c>
    </row>
    <row r="134">
      <c r="A134" s="5" t="n"/>
      <c r="B134" s="13" t="n"/>
      <c r="C134" s="5" t="n"/>
      <c r="D134" s="19" t="n"/>
      <c r="E134" s="13" t="n"/>
      <c r="F134" s="5" t="n"/>
      <c r="G134" s="6">
        <f>IF(C134&amp;""="","",IFERROR(INDEX('الموردون'!$B$6:$B$205,MATCH(C134&amp;"",'الموردون'!$A$6:$A$205,0))&amp;"","كود غير موجود"))</f>
        <v/>
      </c>
      <c r="H134" s="18">
        <f>IF(A134&amp;""="","",SUMIFS('الاستلامات'!$D$6:$D$1005,'الاستلامات'!$C$6:$C$1005,A134&amp;""))</f>
        <v/>
      </c>
      <c r="I134" s="18">
        <f>IF(OR(A134&amp;""="",NOT(ISNUMBER(D134))),"",ROUND(D134-H134,2))</f>
        <v/>
      </c>
      <c r="J134" s="6">
        <f>IF(A134&amp;""="","",IF(I134="","بيانات ناقصة",IF(I134&lt;=0,"تم الاستلام",IF(AND(ISNUMBER(E134),E134&lt;'الإعدادات'!$B$4),"متأخر التسليم",IF(H134&gt;0,"استلام جزئي","بانتظار الاستلام")))))</f>
        <v/>
      </c>
      <c r="K134" s="17">
        <f>IF(J134="متأخر التسليم",'الإعدادات'!$B$4-E134,"")</f>
        <v/>
      </c>
    </row>
    <row r="135">
      <c r="A135" s="5" t="n"/>
      <c r="B135" s="13" t="n"/>
      <c r="C135" s="5" t="n"/>
      <c r="D135" s="19" t="n"/>
      <c r="E135" s="13" t="n"/>
      <c r="F135" s="5" t="n"/>
      <c r="G135" s="6">
        <f>IF(C135&amp;""="","",IFERROR(INDEX('الموردون'!$B$6:$B$205,MATCH(C135&amp;"",'الموردون'!$A$6:$A$205,0))&amp;"","كود غير موجود"))</f>
        <v/>
      </c>
      <c r="H135" s="18">
        <f>IF(A135&amp;""="","",SUMIFS('الاستلامات'!$D$6:$D$1005,'الاستلامات'!$C$6:$C$1005,A135&amp;""))</f>
        <v/>
      </c>
      <c r="I135" s="18">
        <f>IF(OR(A135&amp;""="",NOT(ISNUMBER(D135))),"",ROUND(D135-H135,2))</f>
        <v/>
      </c>
      <c r="J135" s="6">
        <f>IF(A135&amp;""="","",IF(I135="","بيانات ناقصة",IF(I135&lt;=0,"تم الاستلام",IF(AND(ISNUMBER(E135),E135&lt;'الإعدادات'!$B$4),"متأخر التسليم",IF(H135&gt;0,"استلام جزئي","بانتظار الاستلام")))))</f>
        <v/>
      </c>
      <c r="K135" s="17">
        <f>IF(J135="متأخر التسليم",'الإعدادات'!$B$4-E135,"")</f>
        <v/>
      </c>
    </row>
    <row r="136">
      <c r="A136" s="5" t="n"/>
      <c r="B136" s="13" t="n"/>
      <c r="C136" s="5" t="n"/>
      <c r="D136" s="19" t="n"/>
      <c r="E136" s="13" t="n"/>
      <c r="F136" s="5" t="n"/>
      <c r="G136" s="6">
        <f>IF(C136&amp;""="","",IFERROR(INDEX('الموردون'!$B$6:$B$205,MATCH(C136&amp;"",'الموردون'!$A$6:$A$205,0))&amp;"","كود غير موجود"))</f>
        <v/>
      </c>
      <c r="H136" s="18">
        <f>IF(A136&amp;""="","",SUMIFS('الاستلامات'!$D$6:$D$1005,'الاستلامات'!$C$6:$C$1005,A136&amp;""))</f>
        <v/>
      </c>
      <c r="I136" s="18">
        <f>IF(OR(A136&amp;""="",NOT(ISNUMBER(D136))),"",ROUND(D136-H136,2))</f>
        <v/>
      </c>
      <c r="J136" s="6">
        <f>IF(A136&amp;""="","",IF(I136="","بيانات ناقصة",IF(I136&lt;=0,"تم الاستلام",IF(AND(ISNUMBER(E136),E136&lt;'الإعدادات'!$B$4),"متأخر التسليم",IF(H136&gt;0,"استلام جزئي","بانتظار الاستلام")))))</f>
        <v/>
      </c>
      <c r="K136" s="17">
        <f>IF(J136="متأخر التسليم",'الإعدادات'!$B$4-E136,"")</f>
        <v/>
      </c>
    </row>
    <row r="137">
      <c r="A137" s="5" t="n"/>
      <c r="B137" s="13" t="n"/>
      <c r="C137" s="5" t="n"/>
      <c r="D137" s="19" t="n"/>
      <c r="E137" s="13" t="n"/>
      <c r="F137" s="5" t="n"/>
      <c r="G137" s="6">
        <f>IF(C137&amp;""="","",IFERROR(INDEX('الموردون'!$B$6:$B$205,MATCH(C137&amp;"",'الموردون'!$A$6:$A$205,0))&amp;"","كود غير موجود"))</f>
        <v/>
      </c>
      <c r="H137" s="18">
        <f>IF(A137&amp;""="","",SUMIFS('الاستلامات'!$D$6:$D$1005,'الاستلامات'!$C$6:$C$1005,A137&amp;""))</f>
        <v/>
      </c>
      <c r="I137" s="18">
        <f>IF(OR(A137&amp;""="",NOT(ISNUMBER(D137))),"",ROUND(D137-H137,2))</f>
        <v/>
      </c>
      <c r="J137" s="6">
        <f>IF(A137&amp;""="","",IF(I137="","بيانات ناقصة",IF(I137&lt;=0,"تم الاستلام",IF(AND(ISNUMBER(E137),E137&lt;'الإعدادات'!$B$4),"متأخر التسليم",IF(H137&gt;0,"استلام جزئي","بانتظار الاستلام")))))</f>
        <v/>
      </c>
      <c r="K137" s="17">
        <f>IF(J137="متأخر التسليم",'الإعدادات'!$B$4-E137,"")</f>
        <v/>
      </c>
    </row>
    <row r="138">
      <c r="A138" s="5" t="n"/>
      <c r="B138" s="13" t="n"/>
      <c r="C138" s="5" t="n"/>
      <c r="D138" s="19" t="n"/>
      <c r="E138" s="13" t="n"/>
      <c r="F138" s="5" t="n"/>
      <c r="G138" s="6">
        <f>IF(C138&amp;""="","",IFERROR(INDEX('الموردون'!$B$6:$B$205,MATCH(C138&amp;"",'الموردون'!$A$6:$A$205,0))&amp;"","كود غير موجود"))</f>
        <v/>
      </c>
      <c r="H138" s="18">
        <f>IF(A138&amp;""="","",SUMIFS('الاستلامات'!$D$6:$D$1005,'الاستلامات'!$C$6:$C$1005,A138&amp;""))</f>
        <v/>
      </c>
      <c r="I138" s="18">
        <f>IF(OR(A138&amp;""="",NOT(ISNUMBER(D138))),"",ROUND(D138-H138,2))</f>
        <v/>
      </c>
      <c r="J138" s="6">
        <f>IF(A138&amp;""="","",IF(I138="","بيانات ناقصة",IF(I138&lt;=0,"تم الاستلام",IF(AND(ISNUMBER(E138),E138&lt;'الإعدادات'!$B$4),"متأخر التسليم",IF(H138&gt;0,"استلام جزئي","بانتظار الاستلام")))))</f>
        <v/>
      </c>
      <c r="K138" s="17">
        <f>IF(J138="متأخر التسليم",'الإعدادات'!$B$4-E138,"")</f>
        <v/>
      </c>
    </row>
    <row r="139">
      <c r="A139" s="5" t="n"/>
      <c r="B139" s="13" t="n"/>
      <c r="C139" s="5" t="n"/>
      <c r="D139" s="19" t="n"/>
      <c r="E139" s="13" t="n"/>
      <c r="F139" s="5" t="n"/>
      <c r="G139" s="6">
        <f>IF(C139&amp;""="","",IFERROR(INDEX('الموردون'!$B$6:$B$205,MATCH(C139&amp;"",'الموردون'!$A$6:$A$205,0))&amp;"","كود غير موجود"))</f>
        <v/>
      </c>
      <c r="H139" s="18">
        <f>IF(A139&amp;""="","",SUMIFS('الاستلامات'!$D$6:$D$1005,'الاستلامات'!$C$6:$C$1005,A139&amp;""))</f>
        <v/>
      </c>
      <c r="I139" s="18">
        <f>IF(OR(A139&amp;""="",NOT(ISNUMBER(D139))),"",ROUND(D139-H139,2))</f>
        <v/>
      </c>
      <c r="J139" s="6">
        <f>IF(A139&amp;""="","",IF(I139="","بيانات ناقصة",IF(I139&lt;=0,"تم الاستلام",IF(AND(ISNUMBER(E139),E139&lt;'الإعدادات'!$B$4),"متأخر التسليم",IF(H139&gt;0,"استلام جزئي","بانتظار الاستلام")))))</f>
        <v/>
      </c>
      <c r="K139" s="17">
        <f>IF(J139="متأخر التسليم",'الإعدادات'!$B$4-E139,"")</f>
        <v/>
      </c>
    </row>
    <row r="140">
      <c r="A140" s="5" t="n"/>
      <c r="B140" s="13" t="n"/>
      <c r="C140" s="5" t="n"/>
      <c r="D140" s="19" t="n"/>
      <c r="E140" s="13" t="n"/>
      <c r="F140" s="5" t="n"/>
      <c r="G140" s="6">
        <f>IF(C140&amp;""="","",IFERROR(INDEX('الموردون'!$B$6:$B$205,MATCH(C140&amp;"",'الموردون'!$A$6:$A$205,0))&amp;"","كود غير موجود"))</f>
        <v/>
      </c>
      <c r="H140" s="18">
        <f>IF(A140&amp;""="","",SUMIFS('الاستلامات'!$D$6:$D$1005,'الاستلامات'!$C$6:$C$1005,A140&amp;""))</f>
        <v/>
      </c>
      <c r="I140" s="18">
        <f>IF(OR(A140&amp;""="",NOT(ISNUMBER(D140))),"",ROUND(D140-H140,2))</f>
        <v/>
      </c>
      <c r="J140" s="6">
        <f>IF(A140&amp;""="","",IF(I140="","بيانات ناقصة",IF(I140&lt;=0,"تم الاستلام",IF(AND(ISNUMBER(E140),E140&lt;'الإعدادات'!$B$4),"متأخر التسليم",IF(H140&gt;0,"استلام جزئي","بانتظار الاستلام")))))</f>
        <v/>
      </c>
      <c r="K140" s="17">
        <f>IF(J140="متأخر التسليم",'الإعدادات'!$B$4-E140,"")</f>
        <v/>
      </c>
    </row>
    <row r="141">
      <c r="A141" s="5" t="n"/>
      <c r="B141" s="13" t="n"/>
      <c r="C141" s="5" t="n"/>
      <c r="D141" s="19" t="n"/>
      <c r="E141" s="13" t="n"/>
      <c r="F141" s="5" t="n"/>
      <c r="G141" s="6">
        <f>IF(C141&amp;""="","",IFERROR(INDEX('الموردون'!$B$6:$B$205,MATCH(C141&amp;"",'الموردون'!$A$6:$A$205,0))&amp;"","كود غير موجود"))</f>
        <v/>
      </c>
      <c r="H141" s="18">
        <f>IF(A141&amp;""="","",SUMIFS('الاستلامات'!$D$6:$D$1005,'الاستلامات'!$C$6:$C$1005,A141&amp;""))</f>
        <v/>
      </c>
      <c r="I141" s="18">
        <f>IF(OR(A141&amp;""="",NOT(ISNUMBER(D141))),"",ROUND(D141-H141,2))</f>
        <v/>
      </c>
      <c r="J141" s="6">
        <f>IF(A141&amp;""="","",IF(I141="","بيانات ناقصة",IF(I141&lt;=0,"تم الاستلام",IF(AND(ISNUMBER(E141),E141&lt;'الإعدادات'!$B$4),"متأخر التسليم",IF(H141&gt;0,"استلام جزئي","بانتظار الاستلام")))))</f>
        <v/>
      </c>
      <c r="K141" s="17">
        <f>IF(J141="متأخر التسليم",'الإعدادات'!$B$4-E141,"")</f>
        <v/>
      </c>
    </row>
    <row r="142">
      <c r="A142" s="5" t="n"/>
      <c r="B142" s="13" t="n"/>
      <c r="C142" s="5" t="n"/>
      <c r="D142" s="19" t="n"/>
      <c r="E142" s="13" t="n"/>
      <c r="F142" s="5" t="n"/>
      <c r="G142" s="6">
        <f>IF(C142&amp;""="","",IFERROR(INDEX('الموردون'!$B$6:$B$205,MATCH(C142&amp;"",'الموردون'!$A$6:$A$205,0))&amp;"","كود غير موجود"))</f>
        <v/>
      </c>
      <c r="H142" s="18">
        <f>IF(A142&amp;""="","",SUMIFS('الاستلامات'!$D$6:$D$1005,'الاستلامات'!$C$6:$C$1005,A142&amp;""))</f>
        <v/>
      </c>
      <c r="I142" s="18">
        <f>IF(OR(A142&amp;""="",NOT(ISNUMBER(D142))),"",ROUND(D142-H142,2))</f>
        <v/>
      </c>
      <c r="J142" s="6">
        <f>IF(A142&amp;""="","",IF(I142="","بيانات ناقصة",IF(I142&lt;=0,"تم الاستلام",IF(AND(ISNUMBER(E142),E142&lt;'الإعدادات'!$B$4),"متأخر التسليم",IF(H142&gt;0,"استلام جزئي","بانتظار الاستلام")))))</f>
        <v/>
      </c>
      <c r="K142" s="17">
        <f>IF(J142="متأخر التسليم",'الإعدادات'!$B$4-E142,"")</f>
        <v/>
      </c>
    </row>
    <row r="143">
      <c r="A143" s="5" t="n"/>
      <c r="B143" s="13" t="n"/>
      <c r="C143" s="5" t="n"/>
      <c r="D143" s="19" t="n"/>
      <c r="E143" s="13" t="n"/>
      <c r="F143" s="5" t="n"/>
      <c r="G143" s="6">
        <f>IF(C143&amp;""="","",IFERROR(INDEX('الموردون'!$B$6:$B$205,MATCH(C143&amp;"",'الموردون'!$A$6:$A$205,0))&amp;"","كود غير موجود"))</f>
        <v/>
      </c>
      <c r="H143" s="18">
        <f>IF(A143&amp;""="","",SUMIFS('الاستلامات'!$D$6:$D$1005,'الاستلامات'!$C$6:$C$1005,A143&amp;""))</f>
        <v/>
      </c>
      <c r="I143" s="18">
        <f>IF(OR(A143&amp;""="",NOT(ISNUMBER(D143))),"",ROUND(D143-H143,2))</f>
        <v/>
      </c>
      <c r="J143" s="6">
        <f>IF(A143&amp;""="","",IF(I143="","بيانات ناقصة",IF(I143&lt;=0,"تم الاستلام",IF(AND(ISNUMBER(E143),E143&lt;'الإعدادات'!$B$4),"متأخر التسليم",IF(H143&gt;0,"استلام جزئي","بانتظار الاستلام")))))</f>
        <v/>
      </c>
      <c r="K143" s="17">
        <f>IF(J143="متأخر التسليم",'الإعدادات'!$B$4-E143,"")</f>
        <v/>
      </c>
    </row>
    <row r="144">
      <c r="A144" s="5" t="n"/>
      <c r="B144" s="13" t="n"/>
      <c r="C144" s="5" t="n"/>
      <c r="D144" s="19" t="n"/>
      <c r="E144" s="13" t="n"/>
      <c r="F144" s="5" t="n"/>
      <c r="G144" s="6">
        <f>IF(C144&amp;""="","",IFERROR(INDEX('الموردون'!$B$6:$B$205,MATCH(C144&amp;"",'الموردون'!$A$6:$A$205,0))&amp;"","كود غير موجود"))</f>
        <v/>
      </c>
      <c r="H144" s="18">
        <f>IF(A144&amp;""="","",SUMIFS('الاستلامات'!$D$6:$D$1005,'الاستلامات'!$C$6:$C$1005,A144&amp;""))</f>
        <v/>
      </c>
      <c r="I144" s="18">
        <f>IF(OR(A144&amp;""="",NOT(ISNUMBER(D144))),"",ROUND(D144-H144,2))</f>
        <v/>
      </c>
      <c r="J144" s="6">
        <f>IF(A144&amp;""="","",IF(I144="","بيانات ناقصة",IF(I144&lt;=0,"تم الاستلام",IF(AND(ISNUMBER(E144),E144&lt;'الإعدادات'!$B$4),"متأخر التسليم",IF(H144&gt;0,"استلام جزئي","بانتظار الاستلام")))))</f>
        <v/>
      </c>
      <c r="K144" s="17">
        <f>IF(J144="متأخر التسليم",'الإعدادات'!$B$4-E144,"")</f>
        <v/>
      </c>
    </row>
    <row r="145">
      <c r="A145" s="5" t="n"/>
      <c r="B145" s="13" t="n"/>
      <c r="C145" s="5" t="n"/>
      <c r="D145" s="19" t="n"/>
      <c r="E145" s="13" t="n"/>
      <c r="F145" s="5" t="n"/>
      <c r="G145" s="6">
        <f>IF(C145&amp;""="","",IFERROR(INDEX('الموردون'!$B$6:$B$205,MATCH(C145&amp;"",'الموردون'!$A$6:$A$205,0))&amp;"","كود غير موجود"))</f>
        <v/>
      </c>
      <c r="H145" s="18">
        <f>IF(A145&amp;""="","",SUMIFS('الاستلامات'!$D$6:$D$1005,'الاستلامات'!$C$6:$C$1005,A145&amp;""))</f>
        <v/>
      </c>
      <c r="I145" s="18">
        <f>IF(OR(A145&amp;""="",NOT(ISNUMBER(D145))),"",ROUND(D145-H145,2))</f>
        <v/>
      </c>
      <c r="J145" s="6">
        <f>IF(A145&amp;""="","",IF(I145="","بيانات ناقصة",IF(I145&lt;=0,"تم الاستلام",IF(AND(ISNUMBER(E145),E145&lt;'الإعدادات'!$B$4),"متأخر التسليم",IF(H145&gt;0,"استلام جزئي","بانتظار الاستلام")))))</f>
        <v/>
      </c>
      <c r="K145" s="17">
        <f>IF(J145="متأخر التسليم",'الإعدادات'!$B$4-E145,"")</f>
        <v/>
      </c>
    </row>
    <row r="146">
      <c r="A146" s="5" t="n"/>
      <c r="B146" s="13" t="n"/>
      <c r="C146" s="5" t="n"/>
      <c r="D146" s="19" t="n"/>
      <c r="E146" s="13" t="n"/>
      <c r="F146" s="5" t="n"/>
      <c r="G146" s="6">
        <f>IF(C146&amp;""="","",IFERROR(INDEX('الموردون'!$B$6:$B$205,MATCH(C146&amp;"",'الموردون'!$A$6:$A$205,0))&amp;"","كود غير موجود"))</f>
        <v/>
      </c>
      <c r="H146" s="18">
        <f>IF(A146&amp;""="","",SUMIFS('الاستلامات'!$D$6:$D$1005,'الاستلامات'!$C$6:$C$1005,A146&amp;""))</f>
        <v/>
      </c>
      <c r="I146" s="18">
        <f>IF(OR(A146&amp;""="",NOT(ISNUMBER(D146))),"",ROUND(D146-H146,2))</f>
        <v/>
      </c>
      <c r="J146" s="6">
        <f>IF(A146&amp;""="","",IF(I146="","بيانات ناقصة",IF(I146&lt;=0,"تم الاستلام",IF(AND(ISNUMBER(E146),E146&lt;'الإعدادات'!$B$4),"متأخر التسليم",IF(H146&gt;0,"استلام جزئي","بانتظار الاستلام")))))</f>
        <v/>
      </c>
      <c r="K146" s="17">
        <f>IF(J146="متأخر التسليم",'الإعدادات'!$B$4-E146,"")</f>
        <v/>
      </c>
    </row>
    <row r="147">
      <c r="A147" s="5" t="n"/>
      <c r="B147" s="13" t="n"/>
      <c r="C147" s="5" t="n"/>
      <c r="D147" s="19" t="n"/>
      <c r="E147" s="13" t="n"/>
      <c r="F147" s="5" t="n"/>
      <c r="G147" s="6">
        <f>IF(C147&amp;""="","",IFERROR(INDEX('الموردون'!$B$6:$B$205,MATCH(C147&amp;"",'الموردون'!$A$6:$A$205,0))&amp;"","كود غير موجود"))</f>
        <v/>
      </c>
      <c r="H147" s="18">
        <f>IF(A147&amp;""="","",SUMIFS('الاستلامات'!$D$6:$D$1005,'الاستلامات'!$C$6:$C$1005,A147&amp;""))</f>
        <v/>
      </c>
      <c r="I147" s="18">
        <f>IF(OR(A147&amp;""="",NOT(ISNUMBER(D147))),"",ROUND(D147-H147,2))</f>
        <v/>
      </c>
      <c r="J147" s="6">
        <f>IF(A147&amp;""="","",IF(I147="","بيانات ناقصة",IF(I147&lt;=0,"تم الاستلام",IF(AND(ISNUMBER(E147),E147&lt;'الإعدادات'!$B$4),"متأخر التسليم",IF(H147&gt;0,"استلام جزئي","بانتظار الاستلام")))))</f>
        <v/>
      </c>
      <c r="K147" s="17">
        <f>IF(J147="متأخر التسليم",'الإعدادات'!$B$4-E147,"")</f>
        <v/>
      </c>
    </row>
    <row r="148">
      <c r="A148" s="5" t="n"/>
      <c r="B148" s="13" t="n"/>
      <c r="C148" s="5" t="n"/>
      <c r="D148" s="19" t="n"/>
      <c r="E148" s="13" t="n"/>
      <c r="F148" s="5" t="n"/>
      <c r="G148" s="6">
        <f>IF(C148&amp;""="","",IFERROR(INDEX('الموردون'!$B$6:$B$205,MATCH(C148&amp;"",'الموردون'!$A$6:$A$205,0))&amp;"","كود غير موجود"))</f>
        <v/>
      </c>
      <c r="H148" s="18">
        <f>IF(A148&amp;""="","",SUMIFS('الاستلامات'!$D$6:$D$1005,'الاستلامات'!$C$6:$C$1005,A148&amp;""))</f>
        <v/>
      </c>
      <c r="I148" s="18">
        <f>IF(OR(A148&amp;""="",NOT(ISNUMBER(D148))),"",ROUND(D148-H148,2))</f>
        <v/>
      </c>
      <c r="J148" s="6">
        <f>IF(A148&amp;""="","",IF(I148="","بيانات ناقصة",IF(I148&lt;=0,"تم الاستلام",IF(AND(ISNUMBER(E148),E148&lt;'الإعدادات'!$B$4),"متأخر التسليم",IF(H148&gt;0,"استلام جزئي","بانتظار الاستلام")))))</f>
        <v/>
      </c>
      <c r="K148" s="17">
        <f>IF(J148="متأخر التسليم",'الإعدادات'!$B$4-E148,"")</f>
        <v/>
      </c>
    </row>
    <row r="149">
      <c r="A149" s="5" t="n"/>
      <c r="B149" s="13" t="n"/>
      <c r="C149" s="5" t="n"/>
      <c r="D149" s="19" t="n"/>
      <c r="E149" s="13" t="n"/>
      <c r="F149" s="5" t="n"/>
      <c r="G149" s="6">
        <f>IF(C149&amp;""="","",IFERROR(INDEX('الموردون'!$B$6:$B$205,MATCH(C149&amp;"",'الموردون'!$A$6:$A$205,0))&amp;"","كود غير موجود"))</f>
        <v/>
      </c>
      <c r="H149" s="18">
        <f>IF(A149&amp;""="","",SUMIFS('الاستلامات'!$D$6:$D$1005,'الاستلامات'!$C$6:$C$1005,A149&amp;""))</f>
        <v/>
      </c>
      <c r="I149" s="18">
        <f>IF(OR(A149&amp;""="",NOT(ISNUMBER(D149))),"",ROUND(D149-H149,2))</f>
        <v/>
      </c>
      <c r="J149" s="6">
        <f>IF(A149&amp;""="","",IF(I149="","بيانات ناقصة",IF(I149&lt;=0,"تم الاستلام",IF(AND(ISNUMBER(E149),E149&lt;'الإعدادات'!$B$4),"متأخر التسليم",IF(H149&gt;0,"استلام جزئي","بانتظار الاستلام")))))</f>
        <v/>
      </c>
      <c r="K149" s="17">
        <f>IF(J149="متأخر التسليم",'الإعدادات'!$B$4-E149,"")</f>
        <v/>
      </c>
    </row>
    <row r="150">
      <c r="A150" s="5" t="n"/>
      <c r="B150" s="13" t="n"/>
      <c r="C150" s="5" t="n"/>
      <c r="D150" s="19" t="n"/>
      <c r="E150" s="13" t="n"/>
      <c r="F150" s="5" t="n"/>
      <c r="G150" s="6">
        <f>IF(C150&amp;""="","",IFERROR(INDEX('الموردون'!$B$6:$B$205,MATCH(C150&amp;"",'الموردون'!$A$6:$A$205,0))&amp;"","كود غير موجود"))</f>
        <v/>
      </c>
      <c r="H150" s="18">
        <f>IF(A150&amp;""="","",SUMIFS('الاستلامات'!$D$6:$D$1005,'الاستلامات'!$C$6:$C$1005,A150&amp;""))</f>
        <v/>
      </c>
      <c r="I150" s="18">
        <f>IF(OR(A150&amp;""="",NOT(ISNUMBER(D150))),"",ROUND(D150-H150,2))</f>
        <v/>
      </c>
      <c r="J150" s="6">
        <f>IF(A150&amp;""="","",IF(I150="","بيانات ناقصة",IF(I150&lt;=0,"تم الاستلام",IF(AND(ISNUMBER(E150),E150&lt;'الإعدادات'!$B$4),"متأخر التسليم",IF(H150&gt;0,"استلام جزئي","بانتظار الاستلام")))))</f>
        <v/>
      </c>
      <c r="K150" s="17">
        <f>IF(J150="متأخر التسليم",'الإعدادات'!$B$4-E150,"")</f>
        <v/>
      </c>
    </row>
    <row r="151">
      <c r="A151" s="5" t="n"/>
      <c r="B151" s="13" t="n"/>
      <c r="C151" s="5" t="n"/>
      <c r="D151" s="19" t="n"/>
      <c r="E151" s="13" t="n"/>
      <c r="F151" s="5" t="n"/>
      <c r="G151" s="6">
        <f>IF(C151&amp;""="","",IFERROR(INDEX('الموردون'!$B$6:$B$205,MATCH(C151&amp;"",'الموردون'!$A$6:$A$205,0))&amp;"","كود غير موجود"))</f>
        <v/>
      </c>
      <c r="H151" s="18">
        <f>IF(A151&amp;""="","",SUMIFS('الاستلامات'!$D$6:$D$1005,'الاستلامات'!$C$6:$C$1005,A151&amp;""))</f>
        <v/>
      </c>
      <c r="I151" s="18">
        <f>IF(OR(A151&amp;""="",NOT(ISNUMBER(D151))),"",ROUND(D151-H151,2))</f>
        <v/>
      </c>
      <c r="J151" s="6">
        <f>IF(A151&amp;""="","",IF(I151="","بيانات ناقصة",IF(I151&lt;=0,"تم الاستلام",IF(AND(ISNUMBER(E151),E151&lt;'الإعدادات'!$B$4),"متأخر التسليم",IF(H151&gt;0,"استلام جزئي","بانتظار الاستلام")))))</f>
        <v/>
      </c>
      <c r="K151" s="17">
        <f>IF(J151="متأخر التسليم",'الإعدادات'!$B$4-E151,"")</f>
        <v/>
      </c>
    </row>
    <row r="152">
      <c r="A152" s="5" t="n"/>
      <c r="B152" s="13" t="n"/>
      <c r="C152" s="5" t="n"/>
      <c r="D152" s="19" t="n"/>
      <c r="E152" s="13" t="n"/>
      <c r="F152" s="5" t="n"/>
      <c r="G152" s="6">
        <f>IF(C152&amp;""="","",IFERROR(INDEX('الموردون'!$B$6:$B$205,MATCH(C152&amp;"",'الموردون'!$A$6:$A$205,0))&amp;"","كود غير موجود"))</f>
        <v/>
      </c>
      <c r="H152" s="18">
        <f>IF(A152&amp;""="","",SUMIFS('الاستلامات'!$D$6:$D$1005,'الاستلامات'!$C$6:$C$1005,A152&amp;""))</f>
        <v/>
      </c>
      <c r="I152" s="18">
        <f>IF(OR(A152&amp;""="",NOT(ISNUMBER(D152))),"",ROUND(D152-H152,2))</f>
        <v/>
      </c>
      <c r="J152" s="6">
        <f>IF(A152&amp;""="","",IF(I152="","بيانات ناقصة",IF(I152&lt;=0,"تم الاستلام",IF(AND(ISNUMBER(E152),E152&lt;'الإعدادات'!$B$4),"متأخر التسليم",IF(H152&gt;0,"استلام جزئي","بانتظار الاستلام")))))</f>
        <v/>
      </c>
      <c r="K152" s="17">
        <f>IF(J152="متأخر التسليم",'الإعدادات'!$B$4-E152,"")</f>
        <v/>
      </c>
    </row>
    <row r="153">
      <c r="A153" s="5" t="n"/>
      <c r="B153" s="13" t="n"/>
      <c r="C153" s="5" t="n"/>
      <c r="D153" s="19" t="n"/>
      <c r="E153" s="13" t="n"/>
      <c r="F153" s="5" t="n"/>
      <c r="G153" s="6">
        <f>IF(C153&amp;""="","",IFERROR(INDEX('الموردون'!$B$6:$B$205,MATCH(C153&amp;"",'الموردون'!$A$6:$A$205,0))&amp;"","كود غير موجود"))</f>
        <v/>
      </c>
      <c r="H153" s="18">
        <f>IF(A153&amp;""="","",SUMIFS('الاستلامات'!$D$6:$D$1005,'الاستلامات'!$C$6:$C$1005,A153&amp;""))</f>
        <v/>
      </c>
      <c r="I153" s="18">
        <f>IF(OR(A153&amp;""="",NOT(ISNUMBER(D153))),"",ROUND(D153-H153,2))</f>
        <v/>
      </c>
      <c r="J153" s="6">
        <f>IF(A153&amp;""="","",IF(I153="","بيانات ناقصة",IF(I153&lt;=0,"تم الاستلام",IF(AND(ISNUMBER(E153),E153&lt;'الإعدادات'!$B$4),"متأخر التسليم",IF(H153&gt;0,"استلام جزئي","بانتظار الاستلام")))))</f>
        <v/>
      </c>
      <c r="K153" s="17">
        <f>IF(J153="متأخر التسليم",'الإعدادات'!$B$4-E153,"")</f>
        <v/>
      </c>
    </row>
    <row r="154">
      <c r="A154" s="5" t="n"/>
      <c r="B154" s="13" t="n"/>
      <c r="C154" s="5" t="n"/>
      <c r="D154" s="19" t="n"/>
      <c r="E154" s="13" t="n"/>
      <c r="F154" s="5" t="n"/>
      <c r="G154" s="6">
        <f>IF(C154&amp;""="","",IFERROR(INDEX('الموردون'!$B$6:$B$205,MATCH(C154&amp;"",'الموردون'!$A$6:$A$205,0))&amp;"","كود غير موجود"))</f>
        <v/>
      </c>
      <c r="H154" s="18">
        <f>IF(A154&amp;""="","",SUMIFS('الاستلامات'!$D$6:$D$1005,'الاستلامات'!$C$6:$C$1005,A154&amp;""))</f>
        <v/>
      </c>
      <c r="I154" s="18">
        <f>IF(OR(A154&amp;""="",NOT(ISNUMBER(D154))),"",ROUND(D154-H154,2))</f>
        <v/>
      </c>
      <c r="J154" s="6">
        <f>IF(A154&amp;""="","",IF(I154="","بيانات ناقصة",IF(I154&lt;=0,"تم الاستلام",IF(AND(ISNUMBER(E154),E154&lt;'الإعدادات'!$B$4),"متأخر التسليم",IF(H154&gt;0,"استلام جزئي","بانتظار الاستلام")))))</f>
        <v/>
      </c>
      <c r="K154" s="17">
        <f>IF(J154="متأخر التسليم",'الإعدادات'!$B$4-E154,"")</f>
        <v/>
      </c>
    </row>
    <row r="155">
      <c r="A155" s="5" t="n"/>
      <c r="B155" s="13" t="n"/>
      <c r="C155" s="5" t="n"/>
      <c r="D155" s="19" t="n"/>
      <c r="E155" s="13" t="n"/>
      <c r="F155" s="5" t="n"/>
      <c r="G155" s="6">
        <f>IF(C155&amp;""="","",IFERROR(INDEX('الموردون'!$B$6:$B$205,MATCH(C155&amp;"",'الموردون'!$A$6:$A$205,0))&amp;"","كود غير موجود"))</f>
        <v/>
      </c>
      <c r="H155" s="18">
        <f>IF(A155&amp;""="","",SUMIFS('الاستلامات'!$D$6:$D$1005,'الاستلامات'!$C$6:$C$1005,A155&amp;""))</f>
        <v/>
      </c>
      <c r="I155" s="18">
        <f>IF(OR(A155&amp;""="",NOT(ISNUMBER(D155))),"",ROUND(D155-H155,2))</f>
        <v/>
      </c>
      <c r="J155" s="6">
        <f>IF(A155&amp;""="","",IF(I155="","بيانات ناقصة",IF(I155&lt;=0,"تم الاستلام",IF(AND(ISNUMBER(E155),E155&lt;'الإعدادات'!$B$4),"متأخر التسليم",IF(H155&gt;0,"استلام جزئي","بانتظار الاستلام")))))</f>
        <v/>
      </c>
      <c r="K155" s="17">
        <f>IF(J155="متأخر التسليم",'الإعدادات'!$B$4-E155,"")</f>
        <v/>
      </c>
    </row>
    <row r="156">
      <c r="A156" s="5" t="n"/>
      <c r="B156" s="13" t="n"/>
      <c r="C156" s="5" t="n"/>
      <c r="D156" s="19" t="n"/>
      <c r="E156" s="13" t="n"/>
      <c r="F156" s="5" t="n"/>
      <c r="G156" s="6">
        <f>IF(C156&amp;""="","",IFERROR(INDEX('الموردون'!$B$6:$B$205,MATCH(C156&amp;"",'الموردون'!$A$6:$A$205,0))&amp;"","كود غير موجود"))</f>
        <v/>
      </c>
      <c r="H156" s="18">
        <f>IF(A156&amp;""="","",SUMIFS('الاستلامات'!$D$6:$D$1005,'الاستلامات'!$C$6:$C$1005,A156&amp;""))</f>
        <v/>
      </c>
      <c r="I156" s="18">
        <f>IF(OR(A156&amp;""="",NOT(ISNUMBER(D156))),"",ROUND(D156-H156,2))</f>
        <v/>
      </c>
      <c r="J156" s="6">
        <f>IF(A156&amp;""="","",IF(I156="","بيانات ناقصة",IF(I156&lt;=0,"تم الاستلام",IF(AND(ISNUMBER(E156),E156&lt;'الإعدادات'!$B$4),"متأخر التسليم",IF(H156&gt;0,"استلام جزئي","بانتظار الاستلام")))))</f>
        <v/>
      </c>
      <c r="K156" s="17">
        <f>IF(J156="متأخر التسليم",'الإعدادات'!$B$4-E156,"")</f>
        <v/>
      </c>
    </row>
    <row r="157">
      <c r="A157" s="5" t="n"/>
      <c r="B157" s="13" t="n"/>
      <c r="C157" s="5" t="n"/>
      <c r="D157" s="19" t="n"/>
      <c r="E157" s="13" t="n"/>
      <c r="F157" s="5" t="n"/>
      <c r="G157" s="6">
        <f>IF(C157&amp;""="","",IFERROR(INDEX('الموردون'!$B$6:$B$205,MATCH(C157&amp;"",'الموردون'!$A$6:$A$205,0))&amp;"","كود غير موجود"))</f>
        <v/>
      </c>
      <c r="H157" s="18">
        <f>IF(A157&amp;""="","",SUMIFS('الاستلامات'!$D$6:$D$1005,'الاستلامات'!$C$6:$C$1005,A157&amp;""))</f>
        <v/>
      </c>
      <c r="I157" s="18">
        <f>IF(OR(A157&amp;""="",NOT(ISNUMBER(D157))),"",ROUND(D157-H157,2))</f>
        <v/>
      </c>
      <c r="J157" s="6">
        <f>IF(A157&amp;""="","",IF(I157="","بيانات ناقصة",IF(I157&lt;=0,"تم الاستلام",IF(AND(ISNUMBER(E157),E157&lt;'الإعدادات'!$B$4),"متأخر التسليم",IF(H157&gt;0,"استلام جزئي","بانتظار الاستلام")))))</f>
        <v/>
      </c>
      <c r="K157" s="17">
        <f>IF(J157="متأخر التسليم",'الإعدادات'!$B$4-E157,"")</f>
        <v/>
      </c>
    </row>
    <row r="158">
      <c r="A158" s="5" t="n"/>
      <c r="B158" s="13" t="n"/>
      <c r="C158" s="5" t="n"/>
      <c r="D158" s="19" t="n"/>
      <c r="E158" s="13" t="n"/>
      <c r="F158" s="5" t="n"/>
      <c r="G158" s="6">
        <f>IF(C158&amp;""="","",IFERROR(INDEX('الموردون'!$B$6:$B$205,MATCH(C158&amp;"",'الموردون'!$A$6:$A$205,0))&amp;"","كود غير موجود"))</f>
        <v/>
      </c>
      <c r="H158" s="18">
        <f>IF(A158&amp;""="","",SUMIFS('الاستلامات'!$D$6:$D$1005,'الاستلامات'!$C$6:$C$1005,A158&amp;""))</f>
        <v/>
      </c>
      <c r="I158" s="18">
        <f>IF(OR(A158&amp;""="",NOT(ISNUMBER(D158))),"",ROUND(D158-H158,2))</f>
        <v/>
      </c>
      <c r="J158" s="6">
        <f>IF(A158&amp;""="","",IF(I158="","بيانات ناقصة",IF(I158&lt;=0,"تم الاستلام",IF(AND(ISNUMBER(E158),E158&lt;'الإعدادات'!$B$4),"متأخر التسليم",IF(H158&gt;0,"استلام جزئي","بانتظار الاستلام")))))</f>
        <v/>
      </c>
      <c r="K158" s="17">
        <f>IF(J158="متأخر التسليم",'الإعدادات'!$B$4-E158,"")</f>
        <v/>
      </c>
    </row>
    <row r="159">
      <c r="A159" s="5" t="n"/>
      <c r="B159" s="13" t="n"/>
      <c r="C159" s="5" t="n"/>
      <c r="D159" s="19" t="n"/>
      <c r="E159" s="13" t="n"/>
      <c r="F159" s="5" t="n"/>
      <c r="G159" s="6">
        <f>IF(C159&amp;""="","",IFERROR(INDEX('الموردون'!$B$6:$B$205,MATCH(C159&amp;"",'الموردون'!$A$6:$A$205,0))&amp;"","كود غير موجود"))</f>
        <v/>
      </c>
      <c r="H159" s="18">
        <f>IF(A159&amp;""="","",SUMIFS('الاستلامات'!$D$6:$D$1005,'الاستلامات'!$C$6:$C$1005,A159&amp;""))</f>
        <v/>
      </c>
      <c r="I159" s="18">
        <f>IF(OR(A159&amp;""="",NOT(ISNUMBER(D159))),"",ROUND(D159-H159,2))</f>
        <v/>
      </c>
      <c r="J159" s="6">
        <f>IF(A159&amp;""="","",IF(I159="","بيانات ناقصة",IF(I159&lt;=0,"تم الاستلام",IF(AND(ISNUMBER(E159),E159&lt;'الإعدادات'!$B$4),"متأخر التسليم",IF(H159&gt;0,"استلام جزئي","بانتظار الاستلام")))))</f>
        <v/>
      </c>
      <c r="K159" s="17">
        <f>IF(J159="متأخر التسليم",'الإعدادات'!$B$4-E159,"")</f>
        <v/>
      </c>
    </row>
    <row r="160">
      <c r="A160" s="5" t="n"/>
      <c r="B160" s="13" t="n"/>
      <c r="C160" s="5" t="n"/>
      <c r="D160" s="19" t="n"/>
      <c r="E160" s="13" t="n"/>
      <c r="F160" s="5" t="n"/>
      <c r="G160" s="6">
        <f>IF(C160&amp;""="","",IFERROR(INDEX('الموردون'!$B$6:$B$205,MATCH(C160&amp;"",'الموردون'!$A$6:$A$205,0))&amp;"","كود غير موجود"))</f>
        <v/>
      </c>
      <c r="H160" s="18">
        <f>IF(A160&amp;""="","",SUMIFS('الاستلامات'!$D$6:$D$1005,'الاستلامات'!$C$6:$C$1005,A160&amp;""))</f>
        <v/>
      </c>
      <c r="I160" s="18">
        <f>IF(OR(A160&amp;""="",NOT(ISNUMBER(D160))),"",ROUND(D160-H160,2))</f>
        <v/>
      </c>
      <c r="J160" s="6">
        <f>IF(A160&amp;""="","",IF(I160="","بيانات ناقصة",IF(I160&lt;=0,"تم الاستلام",IF(AND(ISNUMBER(E160),E160&lt;'الإعدادات'!$B$4),"متأخر التسليم",IF(H160&gt;0,"استلام جزئي","بانتظار الاستلام")))))</f>
        <v/>
      </c>
      <c r="K160" s="17">
        <f>IF(J160="متأخر التسليم",'الإعدادات'!$B$4-E160,"")</f>
        <v/>
      </c>
    </row>
    <row r="161">
      <c r="A161" s="5" t="n"/>
      <c r="B161" s="13" t="n"/>
      <c r="C161" s="5" t="n"/>
      <c r="D161" s="19" t="n"/>
      <c r="E161" s="13" t="n"/>
      <c r="F161" s="5" t="n"/>
      <c r="G161" s="6">
        <f>IF(C161&amp;""="","",IFERROR(INDEX('الموردون'!$B$6:$B$205,MATCH(C161&amp;"",'الموردون'!$A$6:$A$205,0))&amp;"","كود غير موجود"))</f>
        <v/>
      </c>
      <c r="H161" s="18">
        <f>IF(A161&amp;""="","",SUMIFS('الاستلامات'!$D$6:$D$1005,'الاستلامات'!$C$6:$C$1005,A161&amp;""))</f>
        <v/>
      </c>
      <c r="I161" s="18">
        <f>IF(OR(A161&amp;""="",NOT(ISNUMBER(D161))),"",ROUND(D161-H161,2))</f>
        <v/>
      </c>
      <c r="J161" s="6">
        <f>IF(A161&amp;""="","",IF(I161="","بيانات ناقصة",IF(I161&lt;=0,"تم الاستلام",IF(AND(ISNUMBER(E161),E161&lt;'الإعدادات'!$B$4),"متأخر التسليم",IF(H161&gt;0,"استلام جزئي","بانتظار الاستلام")))))</f>
        <v/>
      </c>
      <c r="K161" s="17">
        <f>IF(J161="متأخر التسليم",'الإعدادات'!$B$4-E161,"")</f>
        <v/>
      </c>
    </row>
    <row r="162">
      <c r="A162" s="5" t="n"/>
      <c r="B162" s="13" t="n"/>
      <c r="C162" s="5" t="n"/>
      <c r="D162" s="19" t="n"/>
      <c r="E162" s="13" t="n"/>
      <c r="F162" s="5" t="n"/>
      <c r="G162" s="6">
        <f>IF(C162&amp;""="","",IFERROR(INDEX('الموردون'!$B$6:$B$205,MATCH(C162&amp;"",'الموردون'!$A$6:$A$205,0))&amp;"","كود غير موجود"))</f>
        <v/>
      </c>
      <c r="H162" s="18">
        <f>IF(A162&amp;""="","",SUMIFS('الاستلامات'!$D$6:$D$1005,'الاستلامات'!$C$6:$C$1005,A162&amp;""))</f>
        <v/>
      </c>
      <c r="I162" s="18">
        <f>IF(OR(A162&amp;""="",NOT(ISNUMBER(D162))),"",ROUND(D162-H162,2))</f>
        <v/>
      </c>
      <c r="J162" s="6">
        <f>IF(A162&amp;""="","",IF(I162="","بيانات ناقصة",IF(I162&lt;=0,"تم الاستلام",IF(AND(ISNUMBER(E162),E162&lt;'الإعدادات'!$B$4),"متأخر التسليم",IF(H162&gt;0,"استلام جزئي","بانتظار الاستلام")))))</f>
        <v/>
      </c>
      <c r="K162" s="17">
        <f>IF(J162="متأخر التسليم",'الإعدادات'!$B$4-E162,"")</f>
        <v/>
      </c>
    </row>
    <row r="163">
      <c r="A163" s="5" t="n"/>
      <c r="B163" s="13" t="n"/>
      <c r="C163" s="5" t="n"/>
      <c r="D163" s="19" t="n"/>
      <c r="E163" s="13" t="n"/>
      <c r="F163" s="5" t="n"/>
      <c r="G163" s="6">
        <f>IF(C163&amp;""="","",IFERROR(INDEX('الموردون'!$B$6:$B$205,MATCH(C163&amp;"",'الموردون'!$A$6:$A$205,0))&amp;"","كود غير موجود"))</f>
        <v/>
      </c>
      <c r="H163" s="18">
        <f>IF(A163&amp;""="","",SUMIFS('الاستلامات'!$D$6:$D$1005,'الاستلامات'!$C$6:$C$1005,A163&amp;""))</f>
        <v/>
      </c>
      <c r="I163" s="18">
        <f>IF(OR(A163&amp;""="",NOT(ISNUMBER(D163))),"",ROUND(D163-H163,2))</f>
        <v/>
      </c>
      <c r="J163" s="6">
        <f>IF(A163&amp;""="","",IF(I163="","بيانات ناقصة",IF(I163&lt;=0,"تم الاستلام",IF(AND(ISNUMBER(E163),E163&lt;'الإعدادات'!$B$4),"متأخر التسليم",IF(H163&gt;0,"استلام جزئي","بانتظار الاستلام")))))</f>
        <v/>
      </c>
      <c r="K163" s="17">
        <f>IF(J163="متأخر التسليم",'الإعدادات'!$B$4-E163,"")</f>
        <v/>
      </c>
    </row>
    <row r="164">
      <c r="A164" s="5" t="n"/>
      <c r="B164" s="13" t="n"/>
      <c r="C164" s="5" t="n"/>
      <c r="D164" s="19" t="n"/>
      <c r="E164" s="13" t="n"/>
      <c r="F164" s="5" t="n"/>
      <c r="G164" s="6">
        <f>IF(C164&amp;""="","",IFERROR(INDEX('الموردون'!$B$6:$B$205,MATCH(C164&amp;"",'الموردون'!$A$6:$A$205,0))&amp;"","كود غير موجود"))</f>
        <v/>
      </c>
      <c r="H164" s="18">
        <f>IF(A164&amp;""="","",SUMIFS('الاستلامات'!$D$6:$D$1005,'الاستلامات'!$C$6:$C$1005,A164&amp;""))</f>
        <v/>
      </c>
      <c r="I164" s="18">
        <f>IF(OR(A164&amp;""="",NOT(ISNUMBER(D164))),"",ROUND(D164-H164,2))</f>
        <v/>
      </c>
      <c r="J164" s="6">
        <f>IF(A164&amp;""="","",IF(I164="","بيانات ناقصة",IF(I164&lt;=0,"تم الاستلام",IF(AND(ISNUMBER(E164),E164&lt;'الإعدادات'!$B$4),"متأخر التسليم",IF(H164&gt;0,"استلام جزئي","بانتظار الاستلام")))))</f>
        <v/>
      </c>
      <c r="K164" s="17">
        <f>IF(J164="متأخر التسليم",'الإعدادات'!$B$4-E164,"")</f>
        <v/>
      </c>
    </row>
    <row r="165">
      <c r="A165" s="5" t="n"/>
      <c r="B165" s="13" t="n"/>
      <c r="C165" s="5" t="n"/>
      <c r="D165" s="19" t="n"/>
      <c r="E165" s="13" t="n"/>
      <c r="F165" s="5" t="n"/>
      <c r="G165" s="6">
        <f>IF(C165&amp;""="","",IFERROR(INDEX('الموردون'!$B$6:$B$205,MATCH(C165&amp;"",'الموردون'!$A$6:$A$205,0))&amp;"","كود غير موجود"))</f>
        <v/>
      </c>
      <c r="H165" s="18">
        <f>IF(A165&amp;""="","",SUMIFS('الاستلامات'!$D$6:$D$1005,'الاستلامات'!$C$6:$C$1005,A165&amp;""))</f>
        <v/>
      </c>
      <c r="I165" s="18">
        <f>IF(OR(A165&amp;""="",NOT(ISNUMBER(D165))),"",ROUND(D165-H165,2))</f>
        <v/>
      </c>
      <c r="J165" s="6">
        <f>IF(A165&amp;""="","",IF(I165="","بيانات ناقصة",IF(I165&lt;=0,"تم الاستلام",IF(AND(ISNUMBER(E165),E165&lt;'الإعدادات'!$B$4),"متأخر التسليم",IF(H165&gt;0,"استلام جزئي","بانتظار الاستلام")))))</f>
        <v/>
      </c>
      <c r="K165" s="17">
        <f>IF(J165="متأخر التسليم",'الإعدادات'!$B$4-E165,"")</f>
        <v/>
      </c>
    </row>
    <row r="166">
      <c r="A166" s="5" t="n"/>
      <c r="B166" s="13" t="n"/>
      <c r="C166" s="5" t="n"/>
      <c r="D166" s="19" t="n"/>
      <c r="E166" s="13" t="n"/>
      <c r="F166" s="5" t="n"/>
      <c r="G166" s="6">
        <f>IF(C166&amp;""="","",IFERROR(INDEX('الموردون'!$B$6:$B$205,MATCH(C166&amp;"",'الموردون'!$A$6:$A$205,0))&amp;"","كود غير موجود"))</f>
        <v/>
      </c>
      <c r="H166" s="18">
        <f>IF(A166&amp;""="","",SUMIFS('الاستلامات'!$D$6:$D$1005,'الاستلامات'!$C$6:$C$1005,A166&amp;""))</f>
        <v/>
      </c>
      <c r="I166" s="18">
        <f>IF(OR(A166&amp;""="",NOT(ISNUMBER(D166))),"",ROUND(D166-H166,2))</f>
        <v/>
      </c>
      <c r="J166" s="6">
        <f>IF(A166&amp;""="","",IF(I166="","بيانات ناقصة",IF(I166&lt;=0,"تم الاستلام",IF(AND(ISNUMBER(E166),E166&lt;'الإعدادات'!$B$4),"متأخر التسليم",IF(H166&gt;0,"استلام جزئي","بانتظار الاستلام")))))</f>
        <v/>
      </c>
      <c r="K166" s="17">
        <f>IF(J166="متأخر التسليم",'الإعدادات'!$B$4-E166,"")</f>
        <v/>
      </c>
    </row>
    <row r="167">
      <c r="A167" s="5" t="n"/>
      <c r="B167" s="13" t="n"/>
      <c r="C167" s="5" t="n"/>
      <c r="D167" s="19" t="n"/>
      <c r="E167" s="13" t="n"/>
      <c r="F167" s="5" t="n"/>
      <c r="G167" s="6">
        <f>IF(C167&amp;""="","",IFERROR(INDEX('الموردون'!$B$6:$B$205,MATCH(C167&amp;"",'الموردون'!$A$6:$A$205,0))&amp;"","كود غير موجود"))</f>
        <v/>
      </c>
      <c r="H167" s="18">
        <f>IF(A167&amp;""="","",SUMIFS('الاستلامات'!$D$6:$D$1005,'الاستلامات'!$C$6:$C$1005,A167&amp;""))</f>
        <v/>
      </c>
      <c r="I167" s="18">
        <f>IF(OR(A167&amp;""="",NOT(ISNUMBER(D167))),"",ROUND(D167-H167,2))</f>
        <v/>
      </c>
      <c r="J167" s="6">
        <f>IF(A167&amp;""="","",IF(I167="","بيانات ناقصة",IF(I167&lt;=0,"تم الاستلام",IF(AND(ISNUMBER(E167),E167&lt;'الإعدادات'!$B$4),"متأخر التسليم",IF(H167&gt;0,"استلام جزئي","بانتظار الاستلام")))))</f>
        <v/>
      </c>
      <c r="K167" s="17">
        <f>IF(J167="متأخر التسليم",'الإعدادات'!$B$4-E167,"")</f>
        <v/>
      </c>
    </row>
    <row r="168">
      <c r="A168" s="5" t="n"/>
      <c r="B168" s="13" t="n"/>
      <c r="C168" s="5" t="n"/>
      <c r="D168" s="19" t="n"/>
      <c r="E168" s="13" t="n"/>
      <c r="F168" s="5" t="n"/>
      <c r="G168" s="6">
        <f>IF(C168&amp;""="","",IFERROR(INDEX('الموردون'!$B$6:$B$205,MATCH(C168&amp;"",'الموردون'!$A$6:$A$205,0))&amp;"","كود غير موجود"))</f>
        <v/>
      </c>
      <c r="H168" s="18">
        <f>IF(A168&amp;""="","",SUMIFS('الاستلامات'!$D$6:$D$1005,'الاستلامات'!$C$6:$C$1005,A168&amp;""))</f>
        <v/>
      </c>
      <c r="I168" s="18">
        <f>IF(OR(A168&amp;""="",NOT(ISNUMBER(D168))),"",ROUND(D168-H168,2))</f>
        <v/>
      </c>
      <c r="J168" s="6">
        <f>IF(A168&amp;""="","",IF(I168="","بيانات ناقصة",IF(I168&lt;=0,"تم الاستلام",IF(AND(ISNUMBER(E168),E168&lt;'الإعدادات'!$B$4),"متأخر التسليم",IF(H168&gt;0,"استلام جزئي","بانتظار الاستلام")))))</f>
        <v/>
      </c>
      <c r="K168" s="17">
        <f>IF(J168="متأخر التسليم",'الإعدادات'!$B$4-E168,"")</f>
        <v/>
      </c>
    </row>
    <row r="169">
      <c r="A169" s="5" t="n"/>
      <c r="B169" s="13" t="n"/>
      <c r="C169" s="5" t="n"/>
      <c r="D169" s="19" t="n"/>
      <c r="E169" s="13" t="n"/>
      <c r="F169" s="5" t="n"/>
      <c r="G169" s="6">
        <f>IF(C169&amp;""="","",IFERROR(INDEX('الموردون'!$B$6:$B$205,MATCH(C169&amp;"",'الموردون'!$A$6:$A$205,0))&amp;"","كود غير موجود"))</f>
        <v/>
      </c>
      <c r="H169" s="18">
        <f>IF(A169&amp;""="","",SUMIFS('الاستلامات'!$D$6:$D$1005,'الاستلامات'!$C$6:$C$1005,A169&amp;""))</f>
        <v/>
      </c>
      <c r="I169" s="18">
        <f>IF(OR(A169&amp;""="",NOT(ISNUMBER(D169))),"",ROUND(D169-H169,2))</f>
        <v/>
      </c>
      <c r="J169" s="6">
        <f>IF(A169&amp;""="","",IF(I169="","بيانات ناقصة",IF(I169&lt;=0,"تم الاستلام",IF(AND(ISNUMBER(E169),E169&lt;'الإعدادات'!$B$4),"متأخر التسليم",IF(H169&gt;0,"استلام جزئي","بانتظار الاستلام")))))</f>
        <v/>
      </c>
      <c r="K169" s="17">
        <f>IF(J169="متأخر التسليم",'الإعدادات'!$B$4-E169,"")</f>
        <v/>
      </c>
    </row>
    <row r="170">
      <c r="A170" s="5" t="n"/>
      <c r="B170" s="13" t="n"/>
      <c r="C170" s="5" t="n"/>
      <c r="D170" s="19" t="n"/>
      <c r="E170" s="13" t="n"/>
      <c r="F170" s="5" t="n"/>
      <c r="G170" s="6">
        <f>IF(C170&amp;""="","",IFERROR(INDEX('الموردون'!$B$6:$B$205,MATCH(C170&amp;"",'الموردون'!$A$6:$A$205,0))&amp;"","كود غير موجود"))</f>
        <v/>
      </c>
      <c r="H170" s="18">
        <f>IF(A170&amp;""="","",SUMIFS('الاستلامات'!$D$6:$D$1005,'الاستلامات'!$C$6:$C$1005,A170&amp;""))</f>
        <v/>
      </c>
      <c r="I170" s="18">
        <f>IF(OR(A170&amp;""="",NOT(ISNUMBER(D170))),"",ROUND(D170-H170,2))</f>
        <v/>
      </c>
      <c r="J170" s="6">
        <f>IF(A170&amp;""="","",IF(I170="","بيانات ناقصة",IF(I170&lt;=0,"تم الاستلام",IF(AND(ISNUMBER(E170),E170&lt;'الإعدادات'!$B$4),"متأخر التسليم",IF(H170&gt;0,"استلام جزئي","بانتظار الاستلام")))))</f>
        <v/>
      </c>
      <c r="K170" s="17">
        <f>IF(J170="متأخر التسليم",'الإعدادات'!$B$4-E170,"")</f>
        <v/>
      </c>
    </row>
    <row r="171">
      <c r="A171" s="5" t="n"/>
      <c r="B171" s="13" t="n"/>
      <c r="C171" s="5" t="n"/>
      <c r="D171" s="19" t="n"/>
      <c r="E171" s="13" t="n"/>
      <c r="F171" s="5" t="n"/>
      <c r="G171" s="6">
        <f>IF(C171&amp;""="","",IFERROR(INDEX('الموردون'!$B$6:$B$205,MATCH(C171&amp;"",'الموردون'!$A$6:$A$205,0))&amp;"","كود غير موجود"))</f>
        <v/>
      </c>
      <c r="H171" s="18">
        <f>IF(A171&amp;""="","",SUMIFS('الاستلامات'!$D$6:$D$1005,'الاستلامات'!$C$6:$C$1005,A171&amp;""))</f>
        <v/>
      </c>
      <c r="I171" s="18">
        <f>IF(OR(A171&amp;""="",NOT(ISNUMBER(D171))),"",ROUND(D171-H171,2))</f>
        <v/>
      </c>
      <c r="J171" s="6">
        <f>IF(A171&amp;""="","",IF(I171="","بيانات ناقصة",IF(I171&lt;=0,"تم الاستلام",IF(AND(ISNUMBER(E171),E171&lt;'الإعدادات'!$B$4),"متأخر التسليم",IF(H171&gt;0,"استلام جزئي","بانتظار الاستلام")))))</f>
        <v/>
      </c>
      <c r="K171" s="17">
        <f>IF(J171="متأخر التسليم",'الإعدادات'!$B$4-E171,"")</f>
        <v/>
      </c>
    </row>
    <row r="172">
      <c r="A172" s="5" t="n"/>
      <c r="B172" s="13" t="n"/>
      <c r="C172" s="5" t="n"/>
      <c r="D172" s="19" t="n"/>
      <c r="E172" s="13" t="n"/>
      <c r="F172" s="5" t="n"/>
      <c r="G172" s="6">
        <f>IF(C172&amp;""="","",IFERROR(INDEX('الموردون'!$B$6:$B$205,MATCH(C172&amp;"",'الموردون'!$A$6:$A$205,0))&amp;"","كود غير موجود"))</f>
        <v/>
      </c>
      <c r="H172" s="18">
        <f>IF(A172&amp;""="","",SUMIFS('الاستلامات'!$D$6:$D$1005,'الاستلامات'!$C$6:$C$1005,A172&amp;""))</f>
        <v/>
      </c>
      <c r="I172" s="18">
        <f>IF(OR(A172&amp;""="",NOT(ISNUMBER(D172))),"",ROUND(D172-H172,2))</f>
        <v/>
      </c>
      <c r="J172" s="6">
        <f>IF(A172&amp;""="","",IF(I172="","بيانات ناقصة",IF(I172&lt;=0,"تم الاستلام",IF(AND(ISNUMBER(E172),E172&lt;'الإعدادات'!$B$4),"متأخر التسليم",IF(H172&gt;0,"استلام جزئي","بانتظار الاستلام")))))</f>
        <v/>
      </c>
      <c r="K172" s="17">
        <f>IF(J172="متأخر التسليم",'الإعدادات'!$B$4-E172,"")</f>
        <v/>
      </c>
    </row>
    <row r="173">
      <c r="A173" s="5" t="n"/>
      <c r="B173" s="13" t="n"/>
      <c r="C173" s="5" t="n"/>
      <c r="D173" s="19" t="n"/>
      <c r="E173" s="13" t="n"/>
      <c r="F173" s="5" t="n"/>
      <c r="G173" s="6">
        <f>IF(C173&amp;""="","",IFERROR(INDEX('الموردون'!$B$6:$B$205,MATCH(C173&amp;"",'الموردون'!$A$6:$A$205,0))&amp;"","كود غير موجود"))</f>
        <v/>
      </c>
      <c r="H173" s="18">
        <f>IF(A173&amp;""="","",SUMIFS('الاستلامات'!$D$6:$D$1005,'الاستلامات'!$C$6:$C$1005,A173&amp;""))</f>
        <v/>
      </c>
      <c r="I173" s="18">
        <f>IF(OR(A173&amp;""="",NOT(ISNUMBER(D173))),"",ROUND(D173-H173,2))</f>
        <v/>
      </c>
      <c r="J173" s="6">
        <f>IF(A173&amp;""="","",IF(I173="","بيانات ناقصة",IF(I173&lt;=0,"تم الاستلام",IF(AND(ISNUMBER(E173),E173&lt;'الإعدادات'!$B$4),"متأخر التسليم",IF(H173&gt;0,"استلام جزئي","بانتظار الاستلام")))))</f>
        <v/>
      </c>
      <c r="K173" s="17">
        <f>IF(J173="متأخر التسليم",'الإعدادات'!$B$4-E173,"")</f>
        <v/>
      </c>
    </row>
    <row r="174">
      <c r="A174" s="5" t="n"/>
      <c r="B174" s="13" t="n"/>
      <c r="C174" s="5" t="n"/>
      <c r="D174" s="19" t="n"/>
      <c r="E174" s="13" t="n"/>
      <c r="F174" s="5" t="n"/>
      <c r="G174" s="6">
        <f>IF(C174&amp;""="","",IFERROR(INDEX('الموردون'!$B$6:$B$205,MATCH(C174&amp;"",'الموردون'!$A$6:$A$205,0))&amp;"","كود غير موجود"))</f>
        <v/>
      </c>
      <c r="H174" s="18">
        <f>IF(A174&amp;""="","",SUMIFS('الاستلامات'!$D$6:$D$1005,'الاستلامات'!$C$6:$C$1005,A174&amp;""))</f>
        <v/>
      </c>
      <c r="I174" s="18">
        <f>IF(OR(A174&amp;""="",NOT(ISNUMBER(D174))),"",ROUND(D174-H174,2))</f>
        <v/>
      </c>
      <c r="J174" s="6">
        <f>IF(A174&amp;""="","",IF(I174="","بيانات ناقصة",IF(I174&lt;=0,"تم الاستلام",IF(AND(ISNUMBER(E174),E174&lt;'الإعدادات'!$B$4),"متأخر التسليم",IF(H174&gt;0,"استلام جزئي","بانتظار الاستلام")))))</f>
        <v/>
      </c>
      <c r="K174" s="17">
        <f>IF(J174="متأخر التسليم",'الإعدادات'!$B$4-E174,"")</f>
        <v/>
      </c>
    </row>
    <row r="175">
      <c r="A175" s="5" t="n"/>
      <c r="B175" s="13" t="n"/>
      <c r="C175" s="5" t="n"/>
      <c r="D175" s="19" t="n"/>
      <c r="E175" s="13" t="n"/>
      <c r="F175" s="5" t="n"/>
      <c r="G175" s="6">
        <f>IF(C175&amp;""="","",IFERROR(INDEX('الموردون'!$B$6:$B$205,MATCH(C175&amp;"",'الموردون'!$A$6:$A$205,0))&amp;"","كود غير موجود"))</f>
        <v/>
      </c>
      <c r="H175" s="18">
        <f>IF(A175&amp;""="","",SUMIFS('الاستلامات'!$D$6:$D$1005,'الاستلامات'!$C$6:$C$1005,A175&amp;""))</f>
        <v/>
      </c>
      <c r="I175" s="18">
        <f>IF(OR(A175&amp;""="",NOT(ISNUMBER(D175))),"",ROUND(D175-H175,2))</f>
        <v/>
      </c>
      <c r="J175" s="6">
        <f>IF(A175&amp;""="","",IF(I175="","بيانات ناقصة",IF(I175&lt;=0,"تم الاستلام",IF(AND(ISNUMBER(E175),E175&lt;'الإعدادات'!$B$4),"متأخر التسليم",IF(H175&gt;0,"استلام جزئي","بانتظار الاستلام")))))</f>
        <v/>
      </c>
      <c r="K175" s="17">
        <f>IF(J175="متأخر التسليم",'الإعدادات'!$B$4-E175,"")</f>
        <v/>
      </c>
    </row>
    <row r="176">
      <c r="A176" s="5" t="n"/>
      <c r="B176" s="13" t="n"/>
      <c r="C176" s="5" t="n"/>
      <c r="D176" s="19" t="n"/>
      <c r="E176" s="13" t="n"/>
      <c r="F176" s="5" t="n"/>
      <c r="G176" s="6">
        <f>IF(C176&amp;""="","",IFERROR(INDEX('الموردون'!$B$6:$B$205,MATCH(C176&amp;"",'الموردون'!$A$6:$A$205,0))&amp;"","كود غير موجود"))</f>
        <v/>
      </c>
      <c r="H176" s="18">
        <f>IF(A176&amp;""="","",SUMIFS('الاستلامات'!$D$6:$D$1005,'الاستلامات'!$C$6:$C$1005,A176&amp;""))</f>
        <v/>
      </c>
      <c r="I176" s="18">
        <f>IF(OR(A176&amp;""="",NOT(ISNUMBER(D176))),"",ROUND(D176-H176,2))</f>
        <v/>
      </c>
      <c r="J176" s="6">
        <f>IF(A176&amp;""="","",IF(I176="","بيانات ناقصة",IF(I176&lt;=0,"تم الاستلام",IF(AND(ISNUMBER(E176),E176&lt;'الإعدادات'!$B$4),"متأخر التسليم",IF(H176&gt;0,"استلام جزئي","بانتظار الاستلام")))))</f>
        <v/>
      </c>
      <c r="K176" s="17">
        <f>IF(J176="متأخر التسليم",'الإعدادات'!$B$4-E176,"")</f>
        <v/>
      </c>
    </row>
    <row r="177">
      <c r="A177" s="5" t="n"/>
      <c r="B177" s="13" t="n"/>
      <c r="C177" s="5" t="n"/>
      <c r="D177" s="19" t="n"/>
      <c r="E177" s="13" t="n"/>
      <c r="F177" s="5" t="n"/>
      <c r="G177" s="6">
        <f>IF(C177&amp;""="","",IFERROR(INDEX('الموردون'!$B$6:$B$205,MATCH(C177&amp;"",'الموردون'!$A$6:$A$205,0))&amp;"","كود غير موجود"))</f>
        <v/>
      </c>
      <c r="H177" s="18">
        <f>IF(A177&amp;""="","",SUMIFS('الاستلامات'!$D$6:$D$1005,'الاستلامات'!$C$6:$C$1005,A177&amp;""))</f>
        <v/>
      </c>
      <c r="I177" s="18">
        <f>IF(OR(A177&amp;""="",NOT(ISNUMBER(D177))),"",ROUND(D177-H177,2))</f>
        <v/>
      </c>
      <c r="J177" s="6">
        <f>IF(A177&amp;""="","",IF(I177="","بيانات ناقصة",IF(I177&lt;=0,"تم الاستلام",IF(AND(ISNUMBER(E177),E177&lt;'الإعدادات'!$B$4),"متأخر التسليم",IF(H177&gt;0,"استلام جزئي","بانتظار الاستلام")))))</f>
        <v/>
      </c>
      <c r="K177" s="17">
        <f>IF(J177="متأخر التسليم",'الإعدادات'!$B$4-E177,"")</f>
        <v/>
      </c>
    </row>
    <row r="178">
      <c r="A178" s="5" t="n"/>
      <c r="B178" s="13" t="n"/>
      <c r="C178" s="5" t="n"/>
      <c r="D178" s="19" t="n"/>
      <c r="E178" s="13" t="n"/>
      <c r="F178" s="5" t="n"/>
      <c r="G178" s="6">
        <f>IF(C178&amp;""="","",IFERROR(INDEX('الموردون'!$B$6:$B$205,MATCH(C178&amp;"",'الموردون'!$A$6:$A$205,0))&amp;"","كود غير موجود"))</f>
        <v/>
      </c>
      <c r="H178" s="18">
        <f>IF(A178&amp;""="","",SUMIFS('الاستلامات'!$D$6:$D$1005,'الاستلامات'!$C$6:$C$1005,A178&amp;""))</f>
        <v/>
      </c>
      <c r="I178" s="18">
        <f>IF(OR(A178&amp;""="",NOT(ISNUMBER(D178))),"",ROUND(D178-H178,2))</f>
        <v/>
      </c>
      <c r="J178" s="6">
        <f>IF(A178&amp;""="","",IF(I178="","بيانات ناقصة",IF(I178&lt;=0,"تم الاستلام",IF(AND(ISNUMBER(E178),E178&lt;'الإعدادات'!$B$4),"متأخر التسليم",IF(H178&gt;0,"استلام جزئي","بانتظار الاستلام")))))</f>
        <v/>
      </c>
      <c r="K178" s="17">
        <f>IF(J178="متأخر التسليم",'الإعدادات'!$B$4-E178,"")</f>
        <v/>
      </c>
    </row>
    <row r="179">
      <c r="A179" s="5" t="n"/>
      <c r="B179" s="13" t="n"/>
      <c r="C179" s="5" t="n"/>
      <c r="D179" s="19" t="n"/>
      <c r="E179" s="13" t="n"/>
      <c r="F179" s="5" t="n"/>
      <c r="G179" s="6">
        <f>IF(C179&amp;""="","",IFERROR(INDEX('الموردون'!$B$6:$B$205,MATCH(C179&amp;"",'الموردون'!$A$6:$A$205,0))&amp;"","كود غير موجود"))</f>
        <v/>
      </c>
      <c r="H179" s="18">
        <f>IF(A179&amp;""="","",SUMIFS('الاستلامات'!$D$6:$D$1005,'الاستلامات'!$C$6:$C$1005,A179&amp;""))</f>
        <v/>
      </c>
      <c r="I179" s="18">
        <f>IF(OR(A179&amp;""="",NOT(ISNUMBER(D179))),"",ROUND(D179-H179,2))</f>
        <v/>
      </c>
      <c r="J179" s="6">
        <f>IF(A179&amp;""="","",IF(I179="","بيانات ناقصة",IF(I179&lt;=0,"تم الاستلام",IF(AND(ISNUMBER(E179),E179&lt;'الإعدادات'!$B$4),"متأخر التسليم",IF(H179&gt;0,"استلام جزئي","بانتظار الاستلام")))))</f>
        <v/>
      </c>
      <c r="K179" s="17">
        <f>IF(J179="متأخر التسليم",'الإعدادات'!$B$4-E179,"")</f>
        <v/>
      </c>
    </row>
    <row r="180">
      <c r="A180" s="5" t="n"/>
      <c r="B180" s="13" t="n"/>
      <c r="C180" s="5" t="n"/>
      <c r="D180" s="19" t="n"/>
      <c r="E180" s="13" t="n"/>
      <c r="F180" s="5" t="n"/>
      <c r="G180" s="6">
        <f>IF(C180&amp;""="","",IFERROR(INDEX('الموردون'!$B$6:$B$205,MATCH(C180&amp;"",'الموردون'!$A$6:$A$205,0))&amp;"","كود غير موجود"))</f>
        <v/>
      </c>
      <c r="H180" s="18">
        <f>IF(A180&amp;""="","",SUMIFS('الاستلامات'!$D$6:$D$1005,'الاستلامات'!$C$6:$C$1005,A180&amp;""))</f>
        <v/>
      </c>
      <c r="I180" s="18">
        <f>IF(OR(A180&amp;""="",NOT(ISNUMBER(D180))),"",ROUND(D180-H180,2))</f>
        <v/>
      </c>
      <c r="J180" s="6">
        <f>IF(A180&amp;""="","",IF(I180="","بيانات ناقصة",IF(I180&lt;=0,"تم الاستلام",IF(AND(ISNUMBER(E180),E180&lt;'الإعدادات'!$B$4),"متأخر التسليم",IF(H180&gt;0,"استلام جزئي","بانتظار الاستلام")))))</f>
        <v/>
      </c>
      <c r="K180" s="17">
        <f>IF(J180="متأخر التسليم",'الإعدادات'!$B$4-E180,"")</f>
        <v/>
      </c>
    </row>
    <row r="181">
      <c r="A181" s="5" t="n"/>
      <c r="B181" s="13" t="n"/>
      <c r="C181" s="5" t="n"/>
      <c r="D181" s="19" t="n"/>
      <c r="E181" s="13" t="n"/>
      <c r="F181" s="5" t="n"/>
      <c r="G181" s="6">
        <f>IF(C181&amp;""="","",IFERROR(INDEX('الموردون'!$B$6:$B$205,MATCH(C181&amp;"",'الموردون'!$A$6:$A$205,0))&amp;"","كود غير موجود"))</f>
        <v/>
      </c>
      <c r="H181" s="18">
        <f>IF(A181&amp;""="","",SUMIFS('الاستلامات'!$D$6:$D$1005,'الاستلامات'!$C$6:$C$1005,A181&amp;""))</f>
        <v/>
      </c>
      <c r="I181" s="18">
        <f>IF(OR(A181&amp;""="",NOT(ISNUMBER(D181))),"",ROUND(D181-H181,2))</f>
        <v/>
      </c>
      <c r="J181" s="6">
        <f>IF(A181&amp;""="","",IF(I181="","بيانات ناقصة",IF(I181&lt;=0,"تم الاستلام",IF(AND(ISNUMBER(E181),E181&lt;'الإعدادات'!$B$4),"متأخر التسليم",IF(H181&gt;0,"استلام جزئي","بانتظار الاستلام")))))</f>
        <v/>
      </c>
      <c r="K181" s="17">
        <f>IF(J181="متأخر التسليم",'الإعدادات'!$B$4-E181,"")</f>
        <v/>
      </c>
    </row>
    <row r="182">
      <c r="A182" s="5" t="n"/>
      <c r="B182" s="13" t="n"/>
      <c r="C182" s="5" t="n"/>
      <c r="D182" s="19" t="n"/>
      <c r="E182" s="13" t="n"/>
      <c r="F182" s="5" t="n"/>
      <c r="G182" s="6">
        <f>IF(C182&amp;""="","",IFERROR(INDEX('الموردون'!$B$6:$B$205,MATCH(C182&amp;"",'الموردون'!$A$6:$A$205,0))&amp;"","كود غير موجود"))</f>
        <v/>
      </c>
      <c r="H182" s="18">
        <f>IF(A182&amp;""="","",SUMIFS('الاستلامات'!$D$6:$D$1005,'الاستلامات'!$C$6:$C$1005,A182&amp;""))</f>
        <v/>
      </c>
      <c r="I182" s="18">
        <f>IF(OR(A182&amp;""="",NOT(ISNUMBER(D182))),"",ROUND(D182-H182,2))</f>
        <v/>
      </c>
      <c r="J182" s="6">
        <f>IF(A182&amp;""="","",IF(I182="","بيانات ناقصة",IF(I182&lt;=0,"تم الاستلام",IF(AND(ISNUMBER(E182),E182&lt;'الإعدادات'!$B$4),"متأخر التسليم",IF(H182&gt;0,"استلام جزئي","بانتظار الاستلام")))))</f>
        <v/>
      </c>
      <c r="K182" s="17">
        <f>IF(J182="متأخر التسليم",'الإعدادات'!$B$4-E182,"")</f>
        <v/>
      </c>
    </row>
    <row r="183">
      <c r="A183" s="5" t="n"/>
      <c r="B183" s="13" t="n"/>
      <c r="C183" s="5" t="n"/>
      <c r="D183" s="19" t="n"/>
      <c r="E183" s="13" t="n"/>
      <c r="F183" s="5" t="n"/>
      <c r="G183" s="6">
        <f>IF(C183&amp;""="","",IFERROR(INDEX('الموردون'!$B$6:$B$205,MATCH(C183&amp;"",'الموردون'!$A$6:$A$205,0))&amp;"","كود غير موجود"))</f>
        <v/>
      </c>
      <c r="H183" s="18">
        <f>IF(A183&amp;""="","",SUMIFS('الاستلامات'!$D$6:$D$1005,'الاستلامات'!$C$6:$C$1005,A183&amp;""))</f>
        <v/>
      </c>
      <c r="I183" s="18">
        <f>IF(OR(A183&amp;""="",NOT(ISNUMBER(D183))),"",ROUND(D183-H183,2))</f>
        <v/>
      </c>
      <c r="J183" s="6">
        <f>IF(A183&amp;""="","",IF(I183="","بيانات ناقصة",IF(I183&lt;=0,"تم الاستلام",IF(AND(ISNUMBER(E183),E183&lt;'الإعدادات'!$B$4),"متأخر التسليم",IF(H183&gt;0,"استلام جزئي","بانتظار الاستلام")))))</f>
        <v/>
      </c>
      <c r="K183" s="17">
        <f>IF(J183="متأخر التسليم",'الإعدادات'!$B$4-E183,"")</f>
        <v/>
      </c>
    </row>
    <row r="184">
      <c r="A184" s="5" t="n"/>
      <c r="B184" s="13" t="n"/>
      <c r="C184" s="5" t="n"/>
      <c r="D184" s="19" t="n"/>
      <c r="E184" s="13" t="n"/>
      <c r="F184" s="5" t="n"/>
      <c r="G184" s="6">
        <f>IF(C184&amp;""="","",IFERROR(INDEX('الموردون'!$B$6:$B$205,MATCH(C184&amp;"",'الموردون'!$A$6:$A$205,0))&amp;"","كود غير موجود"))</f>
        <v/>
      </c>
      <c r="H184" s="18">
        <f>IF(A184&amp;""="","",SUMIFS('الاستلامات'!$D$6:$D$1005,'الاستلامات'!$C$6:$C$1005,A184&amp;""))</f>
        <v/>
      </c>
      <c r="I184" s="18">
        <f>IF(OR(A184&amp;""="",NOT(ISNUMBER(D184))),"",ROUND(D184-H184,2))</f>
        <v/>
      </c>
      <c r="J184" s="6">
        <f>IF(A184&amp;""="","",IF(I184="","بيانات ناقصة",IF(I184&lt;=0,"تم الاستلام",IF(AND(ISNUMBER(E184),E184&lt;'الإعدادات'!$B$4),"متأخر التسليم",IF(H184&gt;0,"استلام جزئي","بانتظار الاستلام")))))</f>
        <v/>
      </c>
      <c r="K184" s="17">
        <f>IF(J184="متأخر التسليم",'الإعدادات'!$B$4-E184,"")</f>
        <v/>
      </c>
    </row>
    <row r="185">
      <c r="A185" s="5" t="n"/>
      <c r="B185" s="13" t="n"/>
      <c r="C185" s="5" t="n"/>
      <c r="D185" s="19" t="n"/>
      <c r="E185" s="13" t="n"/>
      <c r="F185" s="5" t="n"/>
      <c r="G185" s="6">
        <f>IF(C185&amp;""="","",IFERROR(INDEX('الموردون'!$B$6:$B$205,MATCH(C185&amp;"",'الموردون'!$A$6:$A$205,0))&amp;"","كود غير موجود"))</f>
        <v/>
      </c>
      <c r="H185" s="18">
        <f>IF(A185&amp;""="","",SUMIFS('الاستلامات'!$D$6:$D$1005,'الاستلامات'!$C$6:$C$1005,A185&amp;""))</f>
        <v/>
      </c>
      <c r="I185" s="18">
        <f>IF(OR(A185&amp;""="",NOT(ISNUMBER(D185))),"",ROUND(D185-H185,2))</f>
        <v/>
      </c>
      <c r="J185" s="6">
        <f>IF(A185&amp;""="","",IF(I185="","بيانات ناقصة",IF(I185&lt;=0,"تم الاستلام",IF(AND(ISNUMBER(E185),E185&lt;'الإعدادات'!$B$4),"متأخر التسليم",IF(H185&gt;0,"استلام جزئي","بانتظار الاستلام")))))</f>
        <v/>
      </c>
      <c r="K185" s="17">
        <f>IF(J185="متأخر التسليم",'الإعدادات'!$B$4-E185,"")</f>
        <v/>
      </c>
    </row>
    <row r="186">
      <c r="A186" s="5" t="n"/>
      <c r="B186" s="13" t="n"/>
      <c r="C186" s="5" t="n"/>
      <c r="D186" s="19" t="n"/>
      <c r="E186" s="13" t="n"/>
      <c r="F186" s="5" t="n"/>
      <c r="G186" s="6">
        <f>IF(C186&amp;""="","",IFERROR(INDEX('الموردون'!$B$6:$B$205,MATCH(C186&amp;"",'الموردون'!$A$6:$A$205,0))&amp;"","كود غير موجود"))</f>
        <v/>
      </c>
      <c r="H186" s="18">
        <f>IF(A186&amp;""="","",SUMIFS('الاستلامات'!$D$6:$D$1005,'الاستلامات'!$C$6:$C$1005,A186&amp;""))</f>
        <v/>
      </c>
      <c r="I186" s="18">
        <f>IF(OR(A186&amp;""="",NOT(ISNUMBER(D186))),"",ROUND(D186-H186,2))</f>
        <v/>
      </c>
      <c r="J186" s="6">
        <f>IF(A186&amp;""="","",IF(I186="","بيانات ناقصة",IF(I186&lt;=0,"تم الاستلام",IF(AND(ISNUMBER(E186),E186&lt;'الإعدادات'!$B$4),"متأخر التسليم",IF(H186&gt;0,"استلام جزئي","بانتظار الاستلام")))))</f>
        <v/>
      </c>
      <c r="K186" s="17">
        <f>IF(J186="متأخر التسليم",'الإعدادات'!$B$4-E186,"")</f>
        <v/>
      </c>
    </row>
    <row r="187">
      <c r="A187" s="5" t="n"/>
      <c r="B187" s="13" t="n"/>
      <c r="C187" s="5" t="n"/>
      <c r="D187" s="19" t="n"/>
      <c r="E187" s="13" t="n"/>
      <c r="F187" s="5" t="n"/>
      <c r="G187" s="6">
        <f>IF(C187&amp;""="","",IFERROR(INDEX('الموردون'!$B$6:$B$205,MATCH(C187&amp;"",'الموردون'!$A$6:$A$205,0))&amp;"","كود غير موجود"))</f>
        <v/>
      </c>
      <c r="H187" s="18">
        <f>IF(A187&amp;""="","",SUMIFS('الاستلامات'!$D$6:$D$1005,'الاستلامات'!$C$6:$C$1005,A187&amp;""))</f>
        <v/>
      </c>
      <c r="I187" s="18">
        <f>IF(OR(A187&amp;""="",NOT(ISNUMBER(D187))),"",ROUND(D187-H187,2))</f>
        <v/>
      </c>
      <c r="J187" s="6">
        <f>IF(A187&amp;""="","",IF(I187="","بيانات ناقصة",IF(I187&lt;=0,"تم الاستلام",IF(AND(ISNUMBER(E187),E187&lt;'الإعدادات'!$B$4),"متأخر التسليم",IF(H187&gt;0,"استلام جزئي","بانتظار الاستلام")))))</f>
        <v/>
      </c>
      <c r="K187" s="17">
        <f>IF(J187="متأخر التسليم",'الإعدادات'!$B$4-E187,"")</f>
        <v/>
      </c>
    </row>
    <row r="188">
      <c r="A188" s="5" t="n"/>
      <c r="B188" s="13" t="n"/>
      <c r="C188" s="5" t="n"/>
      <c r="D188" s="19" t="n"/>
      <c r="E188" s="13" t="n"/>
      <c r="F188" s="5" t="n"/>
      <c r="G188" s="6">
        <f>IF(C188&amp;""="","",IFERROR(INDEX('الموردون'!$B$6:$B$205,MATCH(C188&amp;"",'الموردون'!$A$6:$A$205,0))&amp;"","كود غير موجود"))</f>
        <v/>
      </c>
      <c r="H188" s="18">
        <f>IF(A188&amp;""="","",SUMIFS('الاستلامات'!$D$6:$D$1005,'الاستلامات'!$C$6:$C$1005,A188&amp;""))</f>
        <v/>
      </c>
      <c r="I188" s="18">
        <f>IF(OR(A188&amp;""="",NOT(ISNUMBER(D188))),"",ROUND(D188-H188,2))</f>
        <v/>
      </c>
      <c r="J188" s="6">
        <f>IF(A188&amp;""="","",IF(I188="","بيانات ناقصة",IF(I188&lt;=0,"تم الاستلام",IF(AND(ISNUMBER(E188),E188&lt;'الإعدادات'!$B$4),"متأخر التسليم",IF(H188&gt;0,"استلام جزئي","بانتظار الاستلام")))))</f>
        <v/>
      </c>
      <c r="K188" s="17">
        <f>IF(J188="متأخر التسليم",'الإعدادات'!$B$4-E188,"")</f>
        <v/>
      </c>
    </row>
    <row r="189">
      <c r="A189" s="5" t="n"/>
      <c r="B189" s="13" t="n"/>
      <c r="C189" s="5" t="n"/>
      <c r="D189" s="19" t="n"/>
      <c r="E189" s="13" t="n"/>
      <c r="F189" s="5" t="n"/>
      <c r="G189" s="6">
        <f>IF(C189&amp;""="","",IFERROR(INDEX('الموردون'!$B$6:$B$205,MATCH(C189&amp;"",'الموردون'!$A$6:$A$205,0))&amp;"","كود غير موجود"))</f>
        <v/>
      </c>
      <c r="H189" s="18">
        <f>IF(A189&amp;""="","",SUMIFS('الاستلامات'!$D$6:$D$1005,'الاستلامات'!$C$6:$C$1005,A189&amp;""))</f>
        <v/>
      </c>
      <c r="I189" s="18">
        <f>IF(OR(A189&amp;""="",NOT(ISNUMBER(D189))),"",ROUND(D189-H189,2))</f>
        <v/>
      </c>
      <c r="J189" s="6">
        <f>IF(A189&amp;""="","",IF(I189="","بيانات ناقصة",IF(I189&lt;=0,"تم الاستلام",IF(AND(ISNUMBER(E189),E189&lt;'الإعدادات'!$B$4),"متأخر التسليم",IF(H189&gt;0,"استلام جزئي","بانتظار الاستلام")))))</f>
        <v/>
      </c>
      <c r="K189" s="17">
        <f>IF(J189="متأخر التسليم",'الإعدادات'!$B$4-E189,"")</f>
        <v/>
      </c>
    </row>
    <row r="190">
      <c r="A190" s="5" t="n"/>
      <c r="B190" s="13" t="n"/>
      <c r="C190" s="5" t="n"/>
      <c r="D190" s="19" t="n"/>
      <c r="E190" s="13" t="n"/>
      <c r="F190" s="5" t="n"/>
      <c r="G190" s="6">
        <f>IF(C190&amp;""="","",IFERROR(INDEX('الموردون'!$B$6:$B$205,MATCH(C190&amp;"",'الموردون'!$A$6:$A$205,0))&amp;"","كود غير موجود"))</f>
        <v/>
      </c>
      <c r="H190" s="18">
        <f>IF(A190&amp;""="","",SUMIFS('الاستلامات'!$D$6:$D$1005,'الاستلامات'!$C$6:$C$1005,A190&amp;""))</f>
        <v/>
      </c>
      <c r="I190" s="18">
        <f>IF(OR(A190&amp;""="",NOT(ISNUMBER(D190))),"",ROUND(D190-H190,2))</f>
        <v/>
      </c>
      <c r="J190" s="6">
        <f>IF(A190&amp;""="","",IF(I190="","بيانات ناقصة",IF(I190&lt;=0,"تم الاستلام",IF(AND(ISNUMBER(E190),E190&lt;'الإعدادات'!$B$4),"متأخر التسليم",IF(H190&gt;0,"استلام جزئي","بانتظار الاستلام")))))</f>
        <v/>
      </c>
      <c r="K190" s="17">
        <f>IF(J190="متأخر التسليم",'الإعدادات'!$B$4-E190,"")</f>
        <v/>
      </c>
    </row>
    <row r="191">
      <c r="A191" s="5" t="n"/>
      <c r="B191" s="13" t="n"/>
      <c r="C191" s="5" t="n"/>
      <c r="D191" s="19" t="n"/>
      <c r="E191" s="13" t="n"/>
      <c r="F191" s="5" t="n"/>
      <c r="G191" s="6">
        <f>IF(C191&amp;""="","",IFERROR(INDEX('الموردون'!$B$6:$B$205,MATCH(C191&amp;"",'الموردون'!$A$6:$A$205,0))&amp;"","كود غير موجود"))</f>
        <v/>
      </c>
      <c r="H191" s="18">
        <f>IF(A191&amp;""="","",SUMIFS('الاستلامات'!$D$6:$D$1005,'الاستلامات'!$C$6:$C$1005,A191&amp;""))</f>
        <v/>
      </c>
      <c r="I191" s="18">
        <f>IF(OR(A191&amp;""="",NOT(ISNUMBER(D191))),"",ROUND(D191-H191,2))</f>
        <v/>
      </c>
      <c r="J191" s="6">
        <f>IF(A191&amp;""="","",IF(I191="","بيانات ناقصة",IF(I191&lt;=0,"تم الاستلام",IF(AND(ISNUMBER(E191),E191&lt;'الإعدادات'!$B$4),"متأخر التسليم",IF(H191&gt;0,"استلام جزئي","بانتظار الاستلام")))))</f>
        <v/>
      </c>
      <c r="K191" s="17">
        <f>IF(J191="متأخر التسليم",'الإعدادات'!$B$4-E191,"")</f>
        <v/>
      </c>
    </row>
    <row r="192">
      <c r="A192" s="5" t="n"/>
      <c r="B192" s="13" t="n"/>
      <c r="C192" s="5" t="n"/>
      <c r="D192" s="19" t="n"/>
      <c r="E192" s="13" t="n"/>
      <c r="F192" s="5" t="n"/>
      <c r="G192" s="6">
        <f>IF(C192&amp;""="","",IFERROR(INDEX('الموردون'!$B$6:$B$205,MATCH(C192&amp;"",'الموردون'!$A$6:$A$205,0))&amp;"","كود غير موجود"))</f>
        <v/>
      </c>
      <c r="H192" s="18">
        <f>IF(A192&amp;""="","",SUMIFS('الاستلامات'!$D$6:$D$1005,'الاستلامات'!$C$6:$C$1005,A192&amp;""))</f>
        <v/>
      </c>
      <c r="I192" s="18">
        <f>IF(OR(A192&amp;""="",NOT(ISNUMBER(D192))),"",ROUND(D192-H192,2))</f>
        <v/>
      </c>
      <c r="J192" s="6">
        <f>IF(A192&amp;""="","",IF(I192="","بيانات ناقصة",IF(I192&lt;=0,"تم الاستلام",IF(AND(ISNUMBER(E192),E192&lt;'الإعدادات'!$B$4),"متأخر التسليم",IF(H192&gt;0,"استلام جزئي","بانتظار الاستلام")))))</f>
        <v/>
      </c>
      <c r="K192" s="17">
        <f>IF(J192="متأخر التسليم",'الإعدادات'!$B$4-E192,"")</f>
        <v/>
      </c>
    </row>
    <row r="193">
      <c r="A193" s="5" t="n"/>
      <c r="B193" s="13" t="n"/>
      <c r="C193" s="5" t="n"/>
      <c r="D193" s="19" t="n"/>
      <c r="E193" s="13" t="n"/>
      <c r="F193" s="5" t="n"/>
      <c r="G193" s="6">
        <f>IF(C193&amp;""="","",IFERROR(INDEX('الموردون'!$B$6:$B$205,MATCH(C193&amp;"",'الموردون'!$A$6:$A$205,0))&amp;"","كود غير موجود"))</f>
        <v/>
      </c>
      <c r="H193" s="18">
        <f>IF(A193&amp;""="","",SUMIFS('الاستلامات'!$D$6:$D$1005,'الاستلامات'!$C$6:$C$1005,A193&amp;""))</f>
        <v/>
      </c>
      <c r="I193" s="18">
        <f>IF(OR(A193&amp;""="",NOT(ISNUMBER(D193))),"",ROUND(D193-H193,2))</f>
        <v/>
      </c>
      <c r="J193" s="6">
        <f>IF(A193&amp;""="","",IF(I193="","بيانات ناقصة",IF(I193&lt;=0,"تم الاستلام",IF(AND(ISNUMBER(E193),E193&lt;'الإعدادات'!$B$4),"متأخر التسليم",IF(H193&gt;0,"استلام جزئي","بانتظار الاستلام")))))</f>
        <v/>
      </c>
      <c r="K193" s="17">
        <f>IF(J193="متأخر التسليم",'الإعدادات'!$B$4-E193,"")</f>
        <v/>
      </c>
    </row>
    <row r="194">
      <c r="A194" s="5" t="n"/>
      <c r="B194" s="13" t="n"/>
      <c r="C194" s="5" t="n"/>
      <c r="D194" s="19" t="n"/>
      <c r="E194" s="13" t="n"/>
      <c r="F194" s="5" t="n"/>
      <c r="G194" s="6">
        <f>IF(C194&amp;""="","",IFERROR(INDEX('الموردون'!$B$6:$B$205,MATCH(C194&amp;"",'الموردون'!$A$6:$A$205,0))&amp;"","كود غير موجود"))</f>
        <v/>
      </c>
      <c r="H194" s="18">
        <f>IF(A194&amp;""="","",SUMIFS('الاستلامات'!$D$6:$D$1005,'الاستلامات'!$C$6:$C$1005,A194&amp;""))</f>
        <v/>
      </c>
      <c r="I194" s="18">
        <f>IF(OR(A194&amp;""="",NOT(ISNUMBER(D194))),"",ROUND(D194-H194,2))</f>
        <v/>
      </c>
      <c r="J194" s="6">
        <f>IF(A194&amp;""="","",IF(I194="","بيانات ناقصة",IF(I194&lt;=0,"تم الاستلام",IF(AND(ISNUMBER(E194),E194&lt;'الإعدادات'!$B$4),"متأخر التسليم",IF(H194&gt;0,"استلام جزئي","بانتظار الاستلام")))))</f>
        <v/>
      </c>
      <c r="K194" s="17">
        <f>IF(J194="متأخر التسليم",'الإعدادات'!$B$4-E194,"")</f>
        <v/>
      </c>
    </row>
    <row r="195">
      <c r="A195" s="5" t="n"/>
      <c r="B195" s="13" t="n"/>
      <c r="C195" s="5" t="n"/>
      <c r="D195" s="19" t="n"/>
      <c r="E195" s="13" t="n"/>
      <c r="F195" s="5" t="n"/>
      <c r="G195" s="6">
        <f>IF(C195&amp;""="","",IFERROR(INDEX('الموردون'!$B$6:$B$205,MATCH(C195&amp;"",'الموردون'!$A$6:$A$205,0))&amp;"","كود غير موجود"))</f>
        <v/>
      </c>
      <c r="H195" s="18">
        <f>IF(A195&amp;""="","",SUMIFS('الاستلامات'!$D$6:$D$1005,'الاستلامات'!$C$6:$C$1005,A195&amp;""))</f>
        <v/>
      </c>
      <c r="I195" s="18">
        <f>IF(OR(A195&amp;""="",NOT(ISNUMBER(D195))),"",ROUND(D195-H195,2))</f>
        <v/>
      </c>
      <c r="J195" s="6">
        <f>IF(A195&amp;""="","",IF(I195="","بيانات ناقصة",IF(I195&lt;=0,"تم الاستلام",IF(AND(ISNUMBER(E195),E195&lt;'الإعدادات'!$B$4),"متأخر التسليم",IF(H195&gt;0,"استلام جزئي","بانتظار الاستلام")))))</f>
        <v/>
      </c>
      <c r="K195" s="17">
        <f>IF(J195="متأخر التسليم",'الإعدادات'!$B$4-E195,"")</f>
        <v/>
      </c>
    </row>
    <row r="196">
      <c r="A196" s="5" t="n"/>
      <c r="B196" s="13" t="n"/>
      <c r="C196" s="5" t="n"/>
      <c r="D196" s="19" t="n"/>
      <c r="E196" s="13" t="n"/>
      <c r="F196" s="5" t="n"/>
      <c r="G196" s="6">
        <f>IF(C196&amp;""="","",IFERROR(INDEX('الموردون'!$B$6:$B$205,MATCH(C196&amp;"",'الموردون'!$A$6:$A$205,0))&amp;"","كود غير موجود"))</f>
        <v/>
      </c>
      <c r="H196" s="18">
        <f>IF(A196&amp;""="","",SUMIFS('الاستلامات'!$D$6:$D$1005,'الاستلامات'!$C$6:$C$1005,A196&amp;""))</f>
        <v/>
      </c>
      <c r="I196" s="18">
        <f>IF(OR(A196&amp;""="",NOT(ISNUMBER(D196))),"",ROUND(D196-H196,2))</f>
        <v/>
      </c>
      <c r="J196" s="6">
        <f>IF(A196&amp;""="","",IF(I196="","بيانات ناقصة",IF(I196&lt;=0,"تم الاستلام",IF(AND(ISNUMBER(E196),E196&lt;'الإعدادات'!$B$4),"متأخر التسليم",IF(H196&gt;0,"استلام جزئي","بانتظار الاستلام")))))</f>
        <v/>
      </c>
      <c r="K196" s="17">
        <f>IF(J196="متأخر التسليم",'الإعدادات'!$B$4-E196,"")</f>
        <v/>
      </c>
    </row>
    <row r="197">
      <c r="A197" s="5" t="n"/>
      <c r="B197" s="13" t="n"/>
      <c r="C197" s="5" t="n"/>
      <c r="D197" s="19" t="n"/>
      <c r="E197" s="13" t="n"/>
      <c r="F197" s="5" t="n"/>
      <c r="G197" s="6">
        <f>IF(C197&amp;""="","",IFERROR(INDEX('الموردون'!$B$6:$B$205,MATCH(C197&amp;"",'الموردون'!$A$6:$A$205,0))&amp;"","كود غير موجود"))</f>
        <v/>
      </c>
      <c r="H197" s="18">
        <f>IF(A197&amp;""="","",SUMIFS('الاستلامات'!$D$6:$D$1005,'الاستلامات'!$C$6:$C$1005,A197&amp;""))</f>
        <v/>
      </c>
      <c r="I197" s="18">
        <f>IF(OR(A197&amp;""="",NOT(ISNUMBER(D197))),"",ROUND(D197-H197,2))</f>
        <v/>
      </c>
      <c r="J197" s="6">
        <f>IF(A197&amp;""="","",IF(I197="","بيانات ناقصة",IF(I197&lt;=0,"تم الاستلام",IF(AND(ISNUMBER(E197),E197&lt;'الإعدادات'!$B$4),"متأخر التسليم",IF(H197&gt;0,"استلام جزئي","بانتظار الاستلام")))))</f>
        <v/>
      </c>
      <c r="K197" s="17">
        <f>IF(J197="متأخر التسليم",'الإعدادات'!$B$4-E197,"")</f>
        <v/>
      </c>
    </row>
    <row r="198">
      <c r="A198" s="5" t="n"/>
      <c r="B198" s="13" t="n"/>
      <c r="C198" s="5" t="n"/>
      <c r="D198" s="19" t="n"/>
      <c r="E198" s="13" t="n"/>
      <c r="F198" s="5" t="n"/>
      <c r="G198" s="6">
        <f>IF(C198&amp;""="","",IFERROR(INDEX('الموردون'!$B$6:$B$205,MATCH(C198&amp;"",'الموردون'!$A$6:$A$205,0))&amp;"","كود غير موجود"))</f>
        <v/>
      </c>
      <c r="H198" s="18">
        <f>IF(A198&amp;""="","",SUMIFS('الاستلامات'!$D$6:$D$1005,'الاستلامات'!$C$6:$C$1005,A198&amp;""))</f>
        <v/>
      </c>
      <c r="I198" s="18">
        <f>IF(OR(A198&amp;""="",NOT(ISNUMBER(D198))),"",ROUND(D198-H198,2))</f>
        <v/>
      </c>
      <c r="J198" s="6">
        <f>IF(A198&amp;""="","",IF(I198="","بيانات ناقصة",IF(I198&lt;=0,"تم الاستلام",IF(AND(ISNUMBER(E198),E198&lt;'الإعدادات'!$B$4),"متأخر التسليم",IF(H198&gt;0,"استلام جزئي","بانتظار الاستلام")))))</f>
        <v/>
      </c>
      <c r="K198" s="17">
        <f>IF(J198="متأخر التسليم",'الإعدادات'!$B$4-E198,"")</f>
        <v/>
      </c>
    </row>
    <row r="199">
      <c r="A199" s="5" t="n"/>
      <c r="B199" s="13" t="n"/>
      <c r="C199" s="5" t="n"/>
      <c r="D199" s="19" t="n"/>
      <c r="E199" s="13" t="n"/>
      <c r="F199" s="5" t="n"/>
      <c r="G199" s="6">
        <f>IF(C199&amp;""="","",IFERROR(INDEX('الموردون'!$B$6:$B$205,MATCH(C199&amp;"",'الموردون'!$A$6:$A$205,0))&amp;"","كود غير موجود"))</f>
        <v/>
      </c>
      <c r="H199" s="18">
        <f>IF(A199&amp;""="","",SUMIFS('الاستلامات'!$D$6:$D$1005,'الاستلامات'!$C$6:$C$1005,A199&amp;""))</f>
        <v/>
      </c>
      <c r="I199" s="18">
        <f>IF(OR(A199&amp;""="",NOT(ISNUMBER(D199))),"",ROUND(D199-H199,2))</f>
        <v/>
      </c>
      <c r="J199" s="6">
        <f>IF(A199&amp;""="","",IF(I199="","بيانات ناقصة",IF(I199&lt;=0,"تم الاستلام",IF(AND(ISNUMBER(E199),E199&lt;'الإعدادات'!$B$4),"متأخر التسليم",IF(H199&gt;0,"استلام جزئي","بانتظار الاستلام")))))</f>
        <v/>
      </c>
      <c r="K199" s="17">
        <f>IF(J199="متأخر التسليم",'الإعدادات'!$B$4-E199,"")</f>
        <v/>
      </c>
    </row>
    <row r="200">
      <c r="A200" s="5" t="n"/>
      <c r="B200" s="13" t="n"/>
      <c r="C200" s="5" t="n"/>
      <c r="D200" s="19" t="n"/>
      <c r="E200" s="13" t="n"/>
      <c r="F200" s="5" t="n"/>
      <c r="G200" s="6">
        <f>IF(C200&amp;""="","",IFERROR(INDEX('الموردون'!$B$6:$B$205,MATCH(C200&amp;"",'الموردون'!$A$6:$A$205,0))&amp;"","كود غير موجود"))</f>
        <v/>
      </c>
      <c r="H200" s="18">
        <f>IF(A200&amp;""="","",SUMIFS('الاستلامات'!$D$6:$D$1005,'الاستلامات'!$C$6:$C$1005,A200&amp;""))</f>
        <v/>
      </c>
      <c r="I200" s="18">
        <f>IF(OR(A200&amp;""="",NOT(ISNUMBER(D200))),"",ROUND(D200-H200,2))</f>
        <v/>
      </c>
      <c r="J200" s="6">
        <f>IF(A200&amp;""="","",IF(I200="","بيانات ناقصة",IF(I200&lt;=0,"تم الاستلام",IF(AND(ISNUMBER(E200),E200&lt;'الإعدادات'!$B$4),"متأخر التسليم",IF(H200&gt;0,"استلام جزئي","بانتظار الاستلام")))))</f>
        <v/>
      </c>
      <c r="K200" s="17">
        <f>IF(J200="متأخر التسليم",'الإعدادات'!$B$4-E200,"")</f>
        <v/>
      </c>
    </row>
    <row r="201">
      <c r="A201" s="5" t="n"/>
      <c r="B201" s="13" t="n"/>
      <c r="C201" s="5" t="n"/>
      <c r="D201" s="19" t="n"/>
      <c r="E201" s="13" t="n"/>
      <c r="F201" s="5" t="n"/>
      <c r="G201" s="6">
        <f>IF(C201&amp;""="","",IFERROR(INDEX('الموردون'!$B$6:$B$205,MATCH(C201&amp;"",'الموردون'!$A$6:$A$205,0))&amp;"","كود غير موجود"))</f>
        <v/>
      </c>
      <c r="H201" s="18">
        <f>IF(A201&amp;""="","",SUMIFS('الاستلامات'!$D$6:$D$1005,'الاستلامات'!$C$6:$C$1005,A201&amp;""))</f>
        <v/>
      </c>
      <c r="I201" s="18">
        <f>IF(OR(A201&amp;""="",NOT(ISNUMBER(D201))),"",ROUND(D201-H201,2))</f>
        <v/>
      </c>
      <c r="J201" s="6">
        <f>IF(A201&amp;""="","",IF(I201="","بيانات ناقصة",IF(I201&lt;=0,"تم الاستلام",IF(AND(ISNUMBER(E201),E201&lt;'الإعدادات'!$B$4),"متأخر التسليم",IF(H201&gt;0,"استلام جزئي","بانتظار الاستلام")))))</f>
        <v/>
      </c>
      <c r="K201" s="17">
        <f>IF(J201="متأخر التسليم",'الإعدادات'!$B$4-E201,"")</f>
        <v/>
      </c>
    </row>
    <row r="202">
      <c r="A202" s="5" t="n"/>
      <c r="B202" s="13" t="n"/>
      <c r="C202" s="5" t="n"/>
      <c r="D202" s="19" t="n"/>
      <c r="E202" s="13" t="n"/>
      <c r="F202" s="5" t="n"/>
      <c r="G202" s="6">
        <f>IF(C202&amp;""="","",IFERROR(INDEX('الموردون'!$B$6:$B$205,MATCH(C202&amp;"",'الموردون'!$A$6:$A$205,0))&amp;"","كود غير موجود"))</f>
        <v/>
      </c>
      <c r="H202" s="18">
        <f>IF(A202&amp;""="","",SUMIFS('الاستلامات'!$D$6:$D$1005,'الاستلامات'!$C$6:$C$1005,A202&amp;""))</f>
        <v/>
      </c>
      <c r="I202" s="18">
        <f>IF(OR(A202&amp;""="",NOT(ISNUMBER(D202))),"",ROUND(D202-H202,2))</f>
        <v/>
      </c>
      <c r="J202" s="6">
        <f>IF(A202&amp;""="","",IF(I202="","بيانات ناقصة",IF(I202&lt;=0,"تم الاستلام",IF(AND(ISNUMBER(E202),E202&lt;'الإعدادات'!$B$4),"متأخر التسليم",IF(H202&gt;0,"استلام جزئي","بانتظار الاستلام")))))</f>
        <v/>
      </c>
      <c r="K202" s="17">
        <f>IF(J202="متأخر التسليم",'الإعدادات'!$B$4-E202,"")</f>
        <v/>
      </c>
    </row>
    <row r="203">
      <c r="A203" s="5" t="n"/>
      <c r="B203" s="13" t="n"/>
      <c r="C203" s="5" t="n"/>
      <c r="D203" s="19" t="n"/>
      <c r="E203" s="13" t="n"/>
      <c r="F203" s="5" t="n"/>
      <c r="G203" s="6">
        <f>IF(C203&amp;""="","",IFERROR(INDEX('الموردون'!$B$6:$B$205,MATCH(C203&amp;"",'الموردون'!$A$6:$A$205,0))&amp;"","كود غير موجود"))</f>
        <v/>
      </c>
      <c r="H203" s="18">
        <f>IF(A203&amp;""="","",SUMIFS('الاستلامات'!$D$6:$D$1005,'الاستلامات'!$C$6:$C$1005,A203&amp;""))</f>
        <v/>
      </c>
      <c r="I203" s="18">
        <f>IF(OR(A203&amp;""="",NOT(ISNUMBER(D203))),"",ROUND(D203-H203,2))</f>
        <v/>
      </c>
      <c r="J203" s="6">
        <f>IF(A203&amp;""="","",IF(I203="","بيانات ناقصة",IF(I203&lt;=0,"تم الاستلام",IF(AND(ISNUMBER(E203),E203&lt;'الإعدادات'!$B$4),"متأخر التسليم",IF(H203&gt;0,"استلام جزئي","بانتظار الاستلام")))))</f>
        <v/>
      </c>
      <c r="K203" s="17">
        <f>IF(J203="متأخر التسليم",'الإعدادات'!$B$4-E203,"")</f>
        <v/>
      </c>
    </row>
    <row r="204">
      <c r="A204" s="5" t="n"/>
      <c r="B204" s="13" t="n"/>
      <c r="C204" s="5" t="n"/>
      <c r="D204" s="19" t="n"/>
      <c r="E204" s="13" t="n"/>
      <c r="F204" s="5" t="n"/>
      <c r="G204" s="6">
        <f>IF(C204&amp;""="","",IFERROR(INDEX('الموردون'!$B$6:$B$205,MATCH(C204&amp;"",'الموردون'!$A$6:$A$205,0))&amp;"","كود غير موجود"))</f>
        <v/>
      </c>
      <c r="H204" s="18">
        <f>IF(A204&amp;""="","",SUMIFS('الاستلامات'!$D$6:$D$1005,'الاستلامات'!$C$6:$C$1005,A204&amp;""))</f>
        <v/>
      </c>
      <c r="I204" s="18">
        <f>IF(OR(A204&amp;""="",NOT(ISNUMBER(D204))),"",ROUND(D204-H204,2))</f>
        <v/>
      </c>
      <c r="J204" s="6">
        <f>IF(A204&amp;""="","",IF(I204="","بيانات ناقصة",IF(I204&lt;=0,"تم الاستلام",IF(AND(ISNUMBER(E204),E204&lt;'الإعدادات'!$B$4),"متأخر التسليم",IF(H204&gt;0,"استلام جزئي","بانتظار الاستلام")))))</f>
        <v/>
      </c>
      <c r="K204" s="17">
        <f>IF(J204="متأخر التسليم",'الإعدادات'!$B$4-E204,"")</f>
        <v/>
      </c>
    </row>
    <row r="205">
      <c r="A205" s="5" t="n"/>
      <c r="B205" s="13" t="n"/>
      <c r="C205" s="5" t="n"/>
      <c r="D205" s="19" t="n"/>
      <c r="E205" s="13" t="n"/>
      <c r="F205" s="5" t="n"/>
      <c r="G205" s="6">
        <f>IF(C205&amp;""="","",IFERROR(INDEX('الموردون'!$B$6:$B$205,MATCH(C205&amp;"",'الموردون'!$A$6:$A$205,0))&amp;"","كود غير موجود"))</f>
        <v/>
      </c>
      <c r="H205" s="18">
        <f>IF(A205&amp;""="","",SUMIFS('الاستلامات'!$D$6:$D$1005,'الاستلامات'!$C$6:$C$1005,A205&amp;""))</f>
        <v/>
      </c>
      <c r="I205" s="18">
        <f>IF(OR(A205&amp;""="",NOT(ISNUMBER(D205))),"",ROUND(D205-H205,2))</f>
        <v/>
      </c>
      <c r="J205" s="6">
        <f>IF(A205&amp;""="","",IF(I205="","بيانات ناقصة",IF(I205&lt;=0,"تم الاستلام",IF(AND(ISNUMBER(E205),E205&lt;'الإعدادات'!$B$4),"متأخر التسليم",IF(H205&gt;0,"استلام جزئي","بانتظار الاستلام")))))</f>
        <v/>
      </c>
      <c r="K205" s="17">
        <f>IF(J205="متأخر التسليم",'الإعدادات'!$B$4-E205,"")</f>
        <v/>
      </c>
    </row>
    <row r="206">
      <c r="A206" s="5" t="n"/>
      <c r="B206" s="13" t="n"/>
      <c r="C206" s="5" t="n"/>
      <c r="D206" s="19" t="n"/>
      <c r="E206" s="13" t="n"/>
      <c r="F206" s="5" t="n"/>
      <c r="G206" s="6">
        <f>IF(C206&amp;""="","",IFERROR(INDEX('الموردون'!$B$6:$B$205,MATCH(C206&amp;"",'الموردون'!$A$6:$A$205,0))&amp;"","كود غير موجود"))</f>
        <v/>
      </c>
      <c r="H206" s="18">
        <f>IF(A206&amp;""="","",SUMIFS('الاستلامات'!$D$6:$D$1005,'الاستلامات'!$C$6:$C$1005,A206&amp;""))</f>
        <v/>
      </c>
      <c r="I206" s="18">
        <f>IF(OR(A206&amp;""="",NOT(ISNUMBER(D206))),"",ROUND(D206-H206,2))</f>
        <v/>
      </c>
      <c r="J206" s="6">
        <f>IF(A206&amp;""="","",IF(I206="","بيانات ناقصة",IF(I206&lt;=0,"تم الاستلام",IF(AND(ISNUMBER(E206),E206&lt;'الإعدادات'!$B$4),"متأخر التسليم",IF(H206&gt;0,"استلام جزئي","بانتظار الاستلام")))))</f>
        <v/>
      </c>
      <c r="K206" s="17">
        <f>IF(J206="متأخر التسليم",'الإعدادات'!$B$4-E206,"")</f>
        <v/>
      </c>
    </row>
    <row r="207">
      <c r="A207" s="5" t="n"/>
      <c r="B207" s="13" t="n"/>
      <c r="C207" s="5" t="n"/>
      <c r="D207" s="19" t="n"/>
      <c r="E207" s="13" t="n"/>
      <c r="F207" s="5" t="n"/>
      <c r="G207" s="6">
        <f>IF(C207&amp;""="","",IFERROR(INDEX('الموردون'!$B$6:$B$205,MATCH(C207&amp;"",'الموردون'!$A$6:$A$205,0))&amp;"","كود غير موجود"))</f>
        <v/>
      </c>
      <c r="H207" s="18">
        <f>IF(A207&amp;""="","",SUMIFS('الاستلامات'!$D$6:$D$1005,'الاستلامات'!$C$6:$C$1005,A207&amp;""))</f>
        <v/>
      </c>
      <c r="I207" s="18">
        <f>IF(OR(A207&amp;""="",NOT(ISNUMBER(D207))),"",ROUND(D207-H207,2))</f>
        <v/>
      </c>
      <c r="J207" s="6">
        <f>IF(A207&amp;""="","",IF(I207="","بيانات ناقصة",IF(I207&lt;=0,"تم الاستلام",IF(AND(ISNUMBER(E207),E207&lt;'الإعدادات'!$B$4),"متأخر التسليم",IF(H207&gt;0,"استلام جزئي","بانتظار الاستلام")))))</f>
        <v/>
      </c>
      <c r="K207" s="17">
        <f>IF(J207="متأخر التسليم",'الإعدادات'!$B$4-E207,"")</f>
        <v/>
      </c>
    </row>
    <row r="208">
      <c r="A208" s="5" t="n"/>
      <c r="B208" s="13" t="n"/>
      <c r="C208" s="5" t="n"/>
      <c r="D208" s="19" t="n"/>
      <c r="E208" s="13" t="n"/>
      <c r="F208" s="5" t="n"/>
      <c r="G208" s="6">
        <f>IF(C208&amp;""="","",IFERROR(INDEX('الموردون'!$B$6:$B$205,MATCH(C208&amp;"",'الموردون'!$A$6:$A$205,0))&amp;"","كود غير موجود"))</f>
        <v/>
      </c>
      <c r="H208" s="18">
        <f>IF(A208&amp;""="","",SUMIFS('الاستلامات'!$D$6:$D$1005,'الاستلامات'!$C$6:$C$1005,A208&amp;""))</f>
        <v/>
      </c>
      <c r="I208" s="18">
        <f>IF(OR(A208&amp;""="",NOT(ISNUMBER(D208))),"",ROUND(D208-H208,2))</f>
        <v/>
      </c>
      <c r="J208" s="6">
        <f>IF(A208&amp;""="","",IF(I208="","بيانات ناقصة",IF(I208&lt;=0,"تم الاستلام",IF(AND(ISNUMBER(E208),E208&lt;'الإعدادات'!$B$4),"متأخر التسليم",IF(H208&gt;0,"استلام جزئي","بانتظار الاستلام")))))</f>
        <v/>
      </c>
      <c r="K208" s="17">
        <f>IF(J208="متأخر التسليم",'الإعدادات'!$B$4-E208,"")</f>
        <v/>
      </c>
    </row>
    <row r="209">
      <c r="A209" s="5" t="n"/>
      <c r="B209" s="13" t="n"/>
      <c r="C209" s="5" t="n"/>
      <c r="D209" s="19" t="n"/>
      <c r="E209" s="13" t="n"/>
      <c r="F209" s="5" t="n"/>
      <c r="G209" s="6">
        <f>IF(C209&amp;""="","",IFERROR(INDEX('الموردون'!$B$6:$B$205,MATCH(C209&amp;"",'الموردون'!$A$6:$A$205,0))&amp;"","كود غير موجود"))</f>
        <v/>
      </c>
      <c r="H209" s="18">
        <f>IF(A209&amp;""="","",SUMIFS('الاستلامات'!$D$6:$D$1005,'الاستلامات'!$C$6:$C$1005,A209&amp;""))</f>
        <v/>
      </c>
      <c r="I209" s="18">
        <f>IF(OR(A209&amp;""="",NOT(ISNUMBER(D209))),"",ROUND(D209-H209,2))</f>
        <v/>
      </c>
      <c r="J209" s="6">
        <f>IF(A209&amp;""="","",IF(I209="","بيانات ناقصة",IF(I209&lt;=0,"تم الاستلام",IF(AND(ISNUMBER(E209),E209&lt;'الإعدادات'!$B$4),"متأخر التسليم",IF(H209&gt;0,"استلام جزئي","بانتظار الاستلام")))))</f>
        <v/>
      </c>
      <c r="K209" s="17">
        <f>IF(J209="متأخر التسليم",'الإعدادات'!$B$4-E209,"")</f>
        <v/>
      </c>
    </row>
    <row r="210">
      <c r="A210" s="5" t="n"/>
      <c r="B210" s="13" t="n"/>
      <c r="C210" s="5" t="n"/>
      <c r="D210" s="19" t="n"/>
      <c r="E210" s="13" t="n"/>
      <c r="F210" s="5" t="n"/>
      <c r="G210" s="6">
        <f>IF(C210&amp;""="","",IFERROR(INDEX('الموردون'!$B$6:$B$205,MATCH(C210&amp;"",'الموردون'!$A$6:$A$205,0))&amp;"","كود غير موجود"))</f>
        <v/>
      </c>
      <c r="H210" s="18">
        <f>IF(A210&amp;""="","",SUMIFS('الاستلامات'!$D$6:$D$1005,'الاستلامات'!$C$6:$C$1005,A210&amp;""))</f>
        <v/>
      </c>
      <c r="I210" s="18">
        <f>IF(OR(A210&amp;""="",NOT(ISNUMBER(D210))),"",ROUND(D210-H210,2))</f>
        <v/>
      </c>
      <c r="J210" s="6">
        <f>IF(A210&amp;""="","",IF(I210="","بيانات ناقصة",IF(I210&lt;=0,"تم الاستلام",IF(AND(ISNUMBER(E210),E210&lt;'الإعدادات'!$B$4),"متأخر التسليم",IF(H210&gt;0,"استلام جزئي","بانتظار الاستلام")))))</f>
        <v/>
      </c>
      <c r="K210" s="17">
        <f>IF(J210="متأخر التسليم",'الإعدادات'!$B$4-E210,"")</f>
        <v/>
      </c>
    </row>
    <row r="211">
      <c r="A211" s="5" t="n"/>
      <c r="B211" s="13" t="n"/>
      <c r="C211" s="5" t="n"/>
      <c r="D211" s="19" t="n"/>
      <c r="E211" s="13" t="n"/>
      <c r="F211" s="5" t="n"/>
      <c r="G211" s="6">
        <f>IF(C211&amp;""="","",IFERROR(INDEX('الموردون'!$B$6:$B$205,MATCH(C211&amp;"",'الموردون'!$A$6:$A$205,0))&amp;"","كود غير موجود"))</f>
        <v/>
      </c>
      <c r="H211" s="18">
        <f>IF(A211&amp;""="","",SUMIFS('الاستلامات'!$D$6:$D$1005,'الاستلامات'!$C$6:$C$1005,A211&amp;""))</f>
        <v/>
      </c>
      <c r="I211" s="18">
        <f>IF(OR(A211&amp;""="",NOT(ISNUMBER(D211))),"",ROUND(D211-H211,2))</f>
        <v/>
      </c>
      <c r="J211" s="6">
        <f>IF(A211&amp;""="","",IF(I211="","بيانات ناقصة",IF(I211&lt;=0,"تم الاستلام",IF(AND(ISNUMBER(E211),E211&lt;'الإعدادات'!$B$4),"متأخر التسليم",IF(H211&gt;0,"استلام جزئي","بانتظار الاستلام")))))</f>
        <v/>
      </c>
      <c r="K211" s="17">
        <f>IF(J211="متأخر التسليم",'الإعدادات'!$B$4-E211,"")</f>
        <v/>
      </c>
    </row>
    <row r="212">
      <c r="A212" s="5" t="n"/>
      <c r="B212" s="13" t="n"/>
      <c r="C212" s="5" t="n"/>
      <c r="D212" s="19" t="n"/>
      <c r="E212" s="13" t="n"/>
      <c r="F212" s="5" t="n"/>
      <c r="G212" s="6">
        <f>IF(C212&amp;""="","",IFERROR(INDEX('الموردون'!$B$6:$B$205,MATCH(C212&amp;"",'الموردون'!$A$6:$A$205,0))&amp;"","كود غير موجود"))</f>
        <v/>
      </c>
      <c r="H212" s="18">
        <f>IF(A212&amp;""="","",SUMIFS('الاستلامات'!$D$6:$D$1005,'الاستلامات'!$C$6:$C$1005,A212&amp;""))</f>
        <v/>
      </c>
      <c r="I212" s="18">
        <f>IF(OR(A212&amp;""="",NOT(ISNUMBER(D212))),"",ROUND(D212-H212,2))</f>
        <v/>
      </c>
      <c r="J212" s="6">
        <f>IF(A212&amp;""="","",IF(I212="","بيانات ناقصة",IF(I212&lt;=0,"تم الاستلام",IF(AND(ISNUMBER(E212),E212&lt;'الإعدادات'!$B$4),"متأخر التسليم",IF(H212&gt;0,"استلام جزئي","بانتظار الاستلام")))))</f>
        <v/>
      </c>
      <c r="K212" s="17">
        <f>IF(J212="متأخر التسليم",'الإعدادات'!$B$4-E212,"")</f>
        <v/>
      </c>
    </row>
    <row r="213">
      <c r="A213" s="5" t="n"/>
      <c r="B213" s="13" t="n"/>
      <c r="C213" s="5" t="n"/>
      <c r="D213" s="19" t="n"/>
      <c r="E213" s="13" t="n"/>
      <c r="F213" s="5" t="n"/>
      <c r="G213" s="6">
        <f>IF(C213&amp;""="","",IFERROR(INDEX('الموردون'!$B$6:$B$205,MATCH(C213&amp;"",'الموردون'!$A$6:$A$205,0))&amp;"","كود غير موجود"))</f>
        <v/>
      </c>
      <c r="H213" s="18">
        <f>IF(A213&amp;""="","",SUMIFS('الاستلامات'!$D$6:$D$1005,'الاستلامات'!$C$6:$C$1005,A213&amp;""))</f>
        <v/>
      </c>
      <c r="I213" s="18">
        <f>IF(OR(A213&amp;""="",NOT(ISNUMBER(D213))),"",ROUND(D213-H213,2))</f>
        <v/>
      </c>
      <c r="J213" s="6">
        <f>IF(A213&amp;""="","",IF(I213="","بيانات ناقصة",IF(I213&lt;=0,"تم الاستلام",IF(AND(ISNUMBER(E213),E213&lt;'الإعدادات'!$B$4),"متأخر التسليم",IF(H213&gt;0,"استلام جزئي","بانتظار الاستلام")))))</f>
        <v/>
      </c>
      <c r="K213" s="17">
        <f>IF(J213="متأخر التسليم",'الإعدادات'!$B$4-E213,"")</f>
        <v/>
      </c>
    </row>
    <row r="214">
      <c r="A214" s="5" t="n"/>
      <c r="B214" s="13" t="n"/>
      <c r="C214" s="5" t="n"/>
      <c r="D214" s="19" t="n"/>
      <c r="E214" s="13" t="n"/>
      <c r="F214" s="5" t="n"/>
      <c r="G214" s="6">
        <f>IF(C214&amp;""="","",IFERROR(INDEX('الموردون'!$B$6:$B$205,MATCH(C214&amp;"",'الموردون'!$A$6:$A$205,0))&amp;"","كود غير موجود"))</f>
        <v/>
      </c>
      <c r="H214" s="18">
        <f>IF(A214&amp;""="","",SUMIFS('الاستلامات'!$D$6:$D$1005,'الاستلامات'!$C$6:$C$1005,A214&amp;""))</f>
        <v/>
      </c>
      <c r="I214" s="18">
        <f>IF(OR(A214&amp;""="",NOT(ISNUMBER(D214))),"",ROUND(D214-H214,2))</f>
        <v/>
      </c>
      <c r="J214" s="6">
        <f>IF(A214&amp;""="","",IF(I214="","بيانات ناقصة",IF(I214&lt;=0,"تم الاستلام",IF(AND(ISNUMBER(E214),E214&lt;'الإعدادات'!$B$4),"متأخر التسليم",IF(H214&gt;0,"استلام جزئي","بانتظار الاستلام")))))</f>
        <v/>
      </c>
      <c r="K214" s="17">
        <f>IF(J214="متأخر التسليم",'الإعدادات'!$B$4-E214,"")</f>
        <v/>
      </c>
    </row>
    <row r="215">
      <c r="A215" s="5" t="n"/>
      <c r="B215" s="13" t="n"/>
      <c r="C215" s="5" t="n"/>
      <c r="D215" s="19" t="n"/>
      <c r="E215" s="13" t="n"/>
      <c r="F215" s="5" t="n"/>
      <c r="G215" s="6">
        <f>IF(C215&amp;""="","",IFERROR(INDEX('الموردون'!$B$6:$B$205,MATCH(C215&amp;"",'الموردون'!$A$6:$A$205,0))&amp;"","كود غير موجود"))</f>
        <v/>
      </c>
      <c r="H215" s="18">
        <f>IF(A215&amp;""="","",SUMIFS('الاستلامات'!$D$6:$D$1005,'الاستلامات'!$C$6:$C$1005,A215&amp;""))</f>
        <v/>
      </c>
      <c r="I215" s="18">
        <f>IF(OR(A215&amp;""="",NOT(ISNUMBER(D215))),"",ROUND(D215-H215,2))</f>
        <v/>
      </c>
      <c r="J215" s="6">
        <f>IF(A215&amp;""="","",IF(I215="","بيانات ناقصة",IF(I215&lt;=0,"تم الاستلام",IF(AND(ISNUMBER(E215),E215&lt;'الإعدادات'!$B$4),"متأخر التسليم",IF(H215&gt;0,"استلام جزئي","بانتظار الاستلام")))))</f>
        <v/>
      </c>
      <c r="K215" s="17">
        <f>IF(J215="متأخر التسليم",'الإعدادات'!$B$4-E215,"")</f>
        <v/>
      </c>
    </row>
    <row r="216">
      <c r="A216" s="5" t="n"/>
      <c r="B216" s="13" t="n"/>
      <c r="C216" s="5" t="n"/>
      <c r="D216" s="19" t="n"/>
      <c r="E216" s="13" t="n"/>
      <c r="F216" s="5" t="n"/>
      <c r="G216" s="6">
        <f>IF(C216&amp;""="","",IFERROR(INDEX('الموردون'!$B$6:$B$205,MATCH(C216&amp;"",'الموردون'!$A$6:$A$205,0))&amp;"","كود غير موجود"))</f>
        <v/>
      </c>
      <c r="H216" s="18">
        <f>IF(A216&amp;""="","",SUMIFS('الاستلامات'!$D$6:$D$1005,'الاستلامات'!$C$6:$C$1005,A216&amp;""))</f>
        <v/>
      </c>
      <c r="I216" s="18">
        <f>IF(OR(A216&amp;""="",NOT(ISNUMBER(D216))),"",ROUND(D216-H216,2))</f>
        <v/>
      </c>
      <c r="J216" s="6">
        <f>IF(A216&amp;""="","",IF(I216="","بيانات ناقصة",IF(I216&lt;=0,"تم الاستلام",IF(AND(ISNUMBER(E216),E216&lt;'الإعدادات'!$B$4),"متأخر التسليم",IF(H216&gt;0,"استلام جزئي","بانتظار الاستلام")))))</f>
        <v/>
      </c>
      <c r="K216" s="17">
        <f>IF(J216="متأخر التسليم",'الإعدادات'!$B$4-E216,"")</f>
        <v/>
      </c>
    </row>
    <row r="217">
      <c r="A217" s="5" t="n"/>
      <c r="B217" s="13" t="n"/>
      <c r="C217" s="5" t="n"/>
      <c r="D217" s="19" t="n"/>
      <c r="E217" s="13" t="n"/>
      <c r="F217" s="5" t="n"/>
      <c r="G217" s="6">
        <f>IF(C217&amp;""="","",IFERROR(INDEX('الموردون'!$B$6:$B$205,MATCH(C217&amp;"",'الموردون'!$A$6:$A$205,0))&amp;"","كود غير موجود"))</f>
        <v/>
      </c>
      <c r="H217" s="18">
        <f>IF(A217&amp;""="","",SUMIFS('الاستلامات'!$D$6:$D$1005,'الاستلامات'!$C$6:$C$1005,A217&amp;""))</f>
        <v/>
      </c>
      <c r="I217" s="18">
        <f>IF(OR(A217&amp;""="",NOT(ISNUMBER(D217))),"",ROUND(D217-H217,2))</f>
        <v/>
      </c>
      <c r="J217" s="6">
        <f>IF(A217&amp;""="","",IF(I217="","بيانات ناقصة",IF(I217&lt;=0,"تم الاستلام",IF(AND(ISNUMBER(E217),E217&lt;'الإعدادات'!$B$4),"متأخر التسليم",IF(H217&gt;0,"استلام جزئي","بانتظار الاستلام")))))</f>
        <v/>
      </c>
      <c r="K217" s="17">
        <f>IF(J217="متأخر التسليم",'الإعدادات'!$B$4-E217,"")</f>
        <v/>
      </c>
    </row>
    <row r="218">
      <c r="A218" s="5" t="n"/>
      <c r="B218" s="13" t="n"/>
      <c r="C218" s="5" t="n"/>
      <c r="D218" s="19" t="n"/>
      <c r="E218" s="13" t="n"/>
      <c r="F218" s="5" t="n"/>
      <c r="G218" s="6">
        <f>IF(C218&amp;""="","",IFERROR(INDEX('الموردون'!$B$6:$B$205,MATCH(C218&amp;"",'الموردون'!$A$6:$A$205,0))&amp;"","كود غير موجود"))</f>
        <v/>
      </c>
      <c r="H218" s="18">
        <f>IF(A218&amp;""="","",SUMIFS('الاستلامات'!$D$6:$D$1005,'الاستلامات'!$C$6:$C$1005,A218&amp;""))</f>
        <v/>
      </c>
      <c r="I218" s="18">
        <f>IF(OR(A218&amp;""="",NOT(ISNUMBER(D218))),"",ROUND(D218-H218,2))</f>
        <v/>
      </c>
      <c r="J218" s="6">
        <f>IF(A218&amp;""="","",IF(I218="","بيانات ناقصة",IF(I218&lt;=0,"تم الاستلام",IF(AND(ISNUMBER(E218),E218&lt;'الإعدادات'!$B$4),"متأخر التسليم",IF(H218&gt;0,"استلام جزئي","بانتظار الاستلام")))))</f>
        <v/>
      </c>
      <c r="K218" s="17">
        <f>IF(J218="متأخر التسليم",'الإعدادات'!$B$4-E218,"")</f>
        <v/>
      </c>
    </row>
    <row r="219">
      <c r="A219" s="5" t="n"/>
      <c r="B219" s="13" t="n"/>
      <c r="C219" s="5" t="n"/>
      <c r="D219" s="19" t="n"/>
      <c r="E219" s="13" t="n"/>
      <c r="F219" s="5" t="n"/>
      <c r="G219" s="6">
        <f>IF(C219&amp;""="","",IFERROR(INDEX('الموردون'!$B$6:$B$205,MATCH(C219&amp;"",'الموردون'!$A$6:$A$205,0))&amp;"","كود غير موجود"))</f>
        <v/>
      </c>
      <c r="H219" s="18">
        <f>IF(A219&amp;""="","",SUMIFS('الاستلامات'!$D$6:$D$1005,'الاستلامات'!$C$6:$C$1005,A219&amp;""))</f>
        <v/>
      </c>
      <c r="I219" s="18">
        <f>IF(OR(A219&amp;""="",NOT(ISNUMBER(D219))),"",ROUND(D219-H219,2))</f>
        <v/>
      </c>
      <c r="J219" s="6">
        <f>IF(A219&amp;""="","",IF(I219="","بيانات ناقصة",IF(I219&lt;=0,"تم الاستلام",IF(AND(ISNUMBER(E219),E219&lt;'الإعدادات'!$B$4),"متأخر التسليم",IF(H219&gt;0,"استلام جزئي","بانتظار الاستلام")))))</f>
        <v/>
      </c>
      <c r="K219" s="17">
        <f>IF(J219="متأخر التسليم",'الإعدادات'!$B$4-E219,"")</f>
        <v/>
      </c>
    </row>
    <row r="220">
      <c r="A220" s="5" t="n"/>
      <c r="B220" s="13" t="n"/>
      <c r="C220" s="5" t="n"/>
      <c r="D220" s="19" t="n"/>
      <c r="E220" s="13" t="n"/>
      <c r="F220" s="5" t="n"/>
      <c r="G220" s="6">
        <f>IF(C220&amp;""="","",IFERROR(INDEX('الموردون'!$B$6:$B$205,MATCH(C220&amp;"",'الموردون'!$A$6:$A$205,0))&amp;"","كود غير موجود"))</f>
        <v/>
      </c>
      <c r="H220" s="18">
        <f>IF(A220&amp;""="","",SUMIFS('الاستلامات'!$D$6:$D$1005,'الاستلامات'!$C$6:$C$1005,A220&amp;""))</f>
        <v/>
      </c>
      <c r="I220" s="18">
        <f>IF(OR(A220&amp;""="",NOT(ISNUMBER(D220))),"",ROUND(D220-H220,2))</f>
        <v/>
      </c>
      <c r="J220" s="6">
        <f>IF(A220&amp;""="","",IF(I220="","بيانات ناقصة",IF(I220&lt;=0,"تم الاستلام",IF(AND(ISNUMBER(E220),E220&lt;'الإعدادات'!$B$4),"متأخر التسليم",IF(H220&gt;0,"استلام جزئي","بانتظار الاستلام")))))</f>
        <v/>
      </c>
      <c r="K220" s="17">
        <f>IF(J220="متأخر التسليم",'الإعدادات'!$B$4-E220,"")</f>
        <v/>
      </c>
    </row>
    <row r="221">
      <c r="A221" s="5" t="n"/>
      <c r="B221" s="13" t="n"/>
      <c r="C221" s="5" t="n"/>
      <c r="D221" s="19" t="n"/>
      <c r="E221" s="13" t="n"/>
      <c r="F221" s="5" t="n"/>
      <c r="G221" s="6">
        <f>IF(C221&amp;""="","",IFERROR(INDEX('الموردون'!$B$6:$B$205,MATCH(C221&amp;"",'الموردون'!$A$6:$A$205,0))&amp;"","كود غير موجود"))</f>
        <v/>
      </c>
      <c r="H221" s="18">
        <f>IF(A221&amp;""="","",SUMIFS('الاستلامات'!$D$6:$D$1005,'الاستلامات'!$C$6:$C$1005,A221&amp;""))</f>
        <v/>
      </c>
      <c r="I221" s="18">
        <f>IF(OR(A221&amp;""="",NOT(ISNUMBER(D221))),"",ROUND(D221-H221,2))</f>
        <v/>
      </c>
      <c r="J221" s="6">
        <f>IF(A221&amp;""="","",IF(I221="","بيانات ناقصة",IF(I221&lt;=0,"تم الاستلام",IF(AND(ISNUMBER(E221),E221&lt;'الإعدادات'!$B$4),"متأخر التسليم",IF(H221&gt;0,"استلام جزئي","بانتظار الاستلام")))))</f>
        <v/>
      </c>
      <c r="K221" s="17">
        <f>IF(J221="متأخر التسليم",'الإعدادات'!$B$4-E221,"")</f>
        <v/>
      </c>
    </row>
    <row r="222">
      <c r="A222" s="5" t="n"/>
      <c r="B222" s="13" t="n"/>
      <c r="C222" s="5" t="n"/>
      <c r="D222" s="19" t="n"/>
      <c r="E222" s="13" t="n"/>
      <c r="F222" s="5" t="n"/>
      <c r="G222" s="6">
        <f>IF(C222&amp;""="","",IFERROR(INDEX('الموردون'!$B$6:$B$205,MATCH(C222&amp;"",'الموردون'!$A$6:$A$205,0))&amp;"","كود غير موجود"))</f>
        <v/>
      </c>
      <c r="H222" s="18">
        <f>IF(A222&amp;""="","",SUMIFS('الاستلامات'!$D$6:$D$1005,'الاستلامات'!$C$6:$C$1005,A222&amp;""))</f>
        <v/>
      </c>
      <c r="I222" s="18">
        <f>IF(OR(A222&amp;""="",NOT(ISNUMBER(D222))),"",ROUND(D222-H222,2))</f>
        <v/>
      </c>
      <c r="J222" s="6">
        <f>IF(A222&amp;""="","",IF(I222="","بيانات ناقصة",IF(I222&lt;=0,"تم الاستلام",IF(AND(ISNUMBER(E222),E222&lt;'الإعدادات'!$B$4),"متأخر التسليم",IF(H222&gt;0,"استلام جزئي","بانتظار الاستلام")))))</f>
        <v/>
      </c>
      <c r="K222" s="17">
        <f>IF(J222="متأخر التسليم",'الإعدادات'!$B$4-E222,"")</f>
        <v/>
      </c>
    </row>
    <row r="223">
      <c r="A223" s="5" t="n"/>
      <c r="B223" s="13" t="n"/>
      <c r="C223" s="5" t="n"/>
      <c r="D223" s="19" t="n"/>
      <c r="E223" s="13" t="n"/>
      <c r="F223" s="5" t="n"/>
      <c r="G223" s="6">
        <f>IF(C223&amp;""="","",IFERROR(INDEX('الموردون'!$B$6:$B$205,MATCH(C223&amp;"",'الموردون'!$A$6:$A$205,0))&amp;"","كود غير موجود"))</f>
        <v/>
      </c>
      <c r="H223" s="18">
        <f>IF(A223&amp;""="","",SUMIFS('الاستلامات'!$D$6:$D$1005,'الاستلامات'!$C$6:$C$1005,A223&amp;""))</f>
        <v/>
      </c>
      <c r="I223" s="18">
        <f>IF(OR(A223&amp;""="",NOT(ISNUMBER(D223))),"",ROUND(D223-H223,2))</f>
        <v/>
      </c>
      <c r="J223" s="6">
        <f>IF(A223&amp;""="","",IF(I223="","بيانات ناقصة",IF(I223&lt;=0,"تم الاستلام",IF(AND(ISNUMBER(E223),E223&lt;'الإعدادات'!$B$4),"متأخر التسليم",IF(H223&gt;0,"استلام جزئي","بانتظار الاستلام")))))</f>
        <v/>
      </c>
      <c r="K223" s="17">
        <f>IF(J223="متأخر التسليم",'الإعدادات'!$B$4-E223,"")</f>
        <v/>
      </c>
    </row>
    <row r="224">
      <c r="A224" s="5" t="n"/>
      <c r="B224" s="13" t="n"/>
      <c r="C224" s="5" t="n"/>
      <c r="D224" s="19" t="n"/>
      <c r="E224" s="13" t="n"/>
      <c r="F224" s="5" t="n"/>
      <c r="G224" s="6">
        <f>IF(C224&amp;""="","",IFERROR(INDEX('الموردون'!$B$6:$B$205,MATCH(C224&amp;"",'الموردون'!$A$6:$A$205,0))&amp;"","كود غير موجود"))</f>
        <v/>
      </c>
      <c r="H224" s="18">
        <f>IF(A224&amp;""="","",SUMIFS('الاستلامات'!$D$6:$D$1005,'الاستلامات'!$C$6:$C$1005,A224&amp;""))</f>
        <v/>
      </c>
      <c r="I224" s="18">
        <f>IF(OR(A224&amp;""="",NOT(ISNUMBER(D224))),"",ROUND(D224-H224,2))</f>
        <v/>
      </c>
      <c r="J224" s="6">
        <f>IF(A224&amp;""="","",IF(I224="","بيانات ناقصة",IF(I224&lt;=0,"تم الاستلام",IF(AND(ISNUMBER(E224),E224&lt;'الإعدادات'!$B$4),"متأخر التسليم",IF(H224&gt;0,"استلام جزئي","بانتظار الاستلام")))))</f>
        <v/>
      </c>
      <c r="K224" s="17">
        <f>IF(J224="متأخر التسليم",'الإعدادات'!$B$4-E224,"")</f>
        <v/>
      </c>
    </row>
    <row r="225">
      <c r="A225" s="5" t="n"/>
      <c r="B225" s="13" t="n"/>
      <c r="C225" s="5" t="n"/>
      <c r="D225" s="19" t="n"/>
      <c r="E225" s="13" t="n"/>
      <c r="F225" s="5" t="n"/>
      <c r="G225" s="6">
        <f>IF(C225&amp;""="","",IFERROR(INDEX('الموردون'!$B$6:$B$205,MATCH(C225&amp;"",'الموردون'!$A$6:$A$205,0))&amp;"","كود غير موجود"))</f>
        <v/>
      </c>
      <c r="H225" s="18">
        <f>IF(A225&amp;""="","",SUMIFS('الاستلامات'!$D$6:$D$1005,'الاستلامات'!$C$6:$C$1005,A225&amp;""))</f>
        <v/>
      </c>
      <c r="I225" s="18">
        <f>IF(OR(A225&amp;""="",NOT(ISNUMBER(D225))),"",ROUND(D225-H225,2))</f>
        <v/>
      </c>
      <c r="J225" s="6">
        <f>IF(A225&amp;""="","",IF(I225="","بيانات ناقصة",IF(I225&lt;=0,"تم الاستلام",IF(AND(ISNUMBER(E225),E225&lt;'الإعدادات'!$B$4),"متأخر التسليم",IF(H225&gt;0,"استلام جزئي","بانتظار الاستلام")))))</f>
        <v/>
      </c>
      <c r="K225" s="17">
        <f>IF(J225="متأخر التسليم",'الإعدادات'!$B$4-E225,"")</f>
        <v/>
      </c>
    </row>
    <row r="226">
      <c r="A226" s="5" t="n"/>
      <c r="B226" s="13" t="n"/>
      <c r="C226" s="5" t="n"/>
      <c r="D226" s="19" t="n"/>
      <c r="E226" s="13" t="n"/>
      <c r="F226" s="5" t="n"/>
      <c r="G226" s="6">
        <f>IF(C226&amp;""="","",IFERROR(INDEX('الموردون'!$B$6:$B$205,MATCH(C226&amp;"",'الموردون'!$A$6:$A$205,0))&amp;"","كود غير موجود"))</f>
        <v/>
      </c>
      <c r="H226" s="18">
        <f>IF(A226&amp;""="","",SUMIFS('الاستلامات'!$D$6:$D$1005,'الاستلامات'!$C$6:$C$1005,A226&amp;""))</f>
        <v/>
      </c>
      <c r="I226" s="18">
        <f>IF(OR(A226&amp;""="",NOT(ISNUMBER(D226))),"",ROUND(D226-H226,2))</f>
        <v/>
      </c>
      <c r="J226" s="6">
        <f>IF(A226&amp;""="","",IF(I226="","بيانات ناقصة",IF(I226&lt;=0,"تم الاستلام",IF(AND(ISNUMBER(E226),E226&lt;'الإعدادات'!$B$4),"متأخر التسليم",IF(H226&gt;0,"استلام جزئي","بانتظار الاستلام")))))</f>
        <v/>
      </c>
      <c r="K226" s="17">
        <f>IF(J226="متأخر التسليم",'الإعدادات'!$B$4-E226,"")</f>
        <v/>
      </c>
    </row>
    <row r="227">
      <c r="A227" s="5" t="n"/>
      <c r="B227" s="13" t="n"/>
      <c r="C227" s="5" t="n"/>
      <c r="D227" s="19" t="n"/>
      <c r="E227" s="13" t="n"/>
      <c r="F227" s="5" t="n"/>
      <c r="G227" s="6">
        <f>IF(C227&amp;""="","",IFERROR(INDEX('الموردون'!$B$6:$B$205,MATCH(C227&amp;"",'الموردون'!$A$6:$A$205,0))&amp;"","كود غير موجود"))</f>
        <v/>
      </c>
      <c r="H227" s="18">
        <f>IF(A227&amp;""="","",SUMIFS('الاستلامات'!$D$6:$D$1005,'الاستلامات'!$C$6:$C$1005,A227&amp;""))</f>
        <v/>
      </c>
      <c r="I227" s="18">
        <f>IF(OR(A227&amp;""="",NOT(ISNUMBER(D227))),"",ROUND(D227-H227,2))</f>
        <v/>
      </c>
      <c r="J227" s="6">
        <f>IF(A227&amp;""="","",IF(I227="","بيانات ناقصة",IF(I227&lt;=0,"تم الاستلام",IF(AND(ISNUMBER(E227),E227&lt;'الإعدادات'!$B$4),"متأخر التسليم",IF(H227&gt;0,"استلام جزئي","بانتظار الاستلام")))))</f>
        <v/>
      </c>
      <c r="K227" s="17">
        <f>IF(J227="متأخر التسليم",'الإعدادات'!$B$4-E227,"")</f>
        <v/>
      </c>
    </row>
    <row r="228">
      <c r="A228" s="5" t="n"/>
      <c r="B228" s="13" t="n"/>
      <c r="C228" s="5" t="n"/>
      <c r="D228" s="19" t="n"/>
      <c r="E228" s="13" t="n"/>
      <c r="F228" s="5" t="n"/>
      <c r="G228" s="6">
        <f>IF(C228&amp;""="","",IFERROR(INDEX('الموردون'!$B$6:$B$205,MATCH(C228&amp;"",'الموردون'!$A$6:$A$205,0))&amp;"","كود غير موجود"))</f>
        <v/>
      </c>
      <c r="H228" s="18">
        <f>IF(A228&amp;""="","",SUMIFS('الاستلامات'!$D$6:$D$1005,'الاستلامات'!$C$6:$C$1005,A228&amp;""))</f>
        <v/>
      </c>
      <c r="I228" s="18">
        <f>IF(OR(A228&amp;""="",NOT(ISNUMBER(D228))),"",ROUND(D228-H228,2))</f>
        <v/>
      </c>
      <c r="J228" s="6">
        <f>IF(A228&amp;""="","",IF(I228="","بيانات ناقصة",IF(I228&lt;=0,"تم الاستلام",IF(AND(ISNUMBER(E228),E228&lt;'الإعدادات'!$B$4),"متأخر التسليم",IF(H228&gt;0,"استلام جزئي","بانتظار الاستلام")))))</f>
        <v/>
      </c>
      <c r="K228" s="17">
        <f>IF(J228="متأخر التسليم",'الإعدادات'!$B$4-E228,"")</f>
        <v/>
      </c>
    </row>
    <row r="229">
      <c r="A229" s="5" t="n"/>
      <c r="B229" s="13" t="n"/>
      <c r="C229" s="5" t="n"/>
      <c r="D229" s="19" t="n"/>
      <c r="E229" s="13" t="n"/>
      <c r="F229" s="5" t="n"/>
      <c r="G229" s="6">
        <f>IF(C229&amp;""="","",IFERROR(INDEX('الموردون'!$B$6:$B$205,MATCH(C229&amp;"",'الموردون'!$A$6:$A$205,0))&amp;"","كود غير موجود"))</f>
        <v/>
      </c>
      <c r="H229" s="18">
        <f>IF(A229&amp;""="","",SUMIFS('الاستلامات'!$D$6:$D$1005,'الاستلامات'!$C$6:$C$1005,A229&amp;""))</f>
        <v/>
      </c>
      <c r="I229" s="18">
        <f>IF(OR(A229&amp;""="",NOT(ISNUMBER(D229))),"",ROUND(D229-H229,2))</f>
        <v/>
      </c>
      <c r="J229" s="6">
        <f>IF(A229&amp;""="","",IF(I229="","بيانات ناقصة",IF(I229&lt;=0,"تم الاستلام",IF(AND(ISNUMBER(E229),E229&lt;'الإعدادات'!$B$4),"متأخر التسليم",IF(H229&gt;0,"استلام جزئي","بانتظار الاستلام")))))</f>
        <v/>
      </c>
      <c r="K229" s="17">
        <f>IF(J229="متأخر التسليم",'الإعدادات'!$B$4-E229,"")</f>
        <v/>
      </c>
    </row>
    <row r="230">
      <c r="A230" s="5" t="n"/>
      <c r="B230" s="13" t="n"/>
      <c r="C230" s="5" t="n"/>
      <c r="D230" s="19" t="n"/>
      <c r="E230" s="13" t="n"/>
      <c r="F230" s="5" t="n"/>
      <c r="G230" s="6">
        <f>IF(C230&amp;""="","",IFERROR(INDEX('الموردون'!$B$6:$B$205,MATCH(C230&amp;"",'الموردون'!$A$6:$A$205,0))&amp;"","كود غير موجود"))</f>
        <v/>
      </c>
      <c r="H230" s="18">
        <f>IF(A230&amp;""="","",SUMIFS('الاستلامات'!$D$6:$D$1005,'الاستلامات'!$C$6:$C$1005,A230&amp;""))</f>
        <v/>
      </c>
      <c r="I230" s="18">
        <f>IF(OR(A230&amp;""="",NOT(ISNUMBER(D230))),"",ROUND(D230-H230,2))</f>
        <v/>
      </c>
      <c r="J230" s="6">
        <f>IF(A230&amp;""="","",IF(I230="","بيانات ناقصة",IF(I230&lt;=0,"تم الاستلام",IF(AND(ISNUMBER(E230),E230&lt;'الإعدادات'!$B$4),"متأخر التسليم",IF(H230&gt;0,"استلام جزئي","بانتظار الاستلام")))))</f>
        <v/>
      </c>
      <c r="K230" s="17">
        <f>IF(J230="متأخر التسليم",'الإعدادات'!$B$4-E230,"")</f>
        <v/>
      </c>
    </row>
    <row r="231">
      <c r="A231" s="5" t="n"/>
      <c r="B231" s="13" t="n"/>
      <c r="C231" s="5" t="n"/>
      <c r="D231" s="19" t="n"/>
      <c r="E231" s="13" t="n"/>
      <c r="F231" s="5" t="n"/>
      <c r="G231" s="6">
        <f>IF(C231&amp;""="","",IFERROR(INDEX('الموردون'!$B$6:$B$205,MATCH(C231&amp;"",'الموردون'!$A$6:$A$205,0))&amp;"","كود غير موجود"))</f>
        <v/>
      </c>
      <c r="H231" s="18">
        <f>IF(A231&amp;""="","",SUMIFS('الاستلامات'!$D$6:$D$1005,'الاستلامات'!$C$6:$C$1005,A231&amp;""))</f>
        <v/>
      </c>
      <c r="I231" s="18">
        <f>IF(OR(A231&amp;""="",NOT(ISNUMBER(D231))),"",ROUND(D231-H231,2))</f>
        <v/>
      </c>
      <c r="J231" s="6">
        <f>IF(A231&amp;""="","",IF(I231="","بيانات ناقصة",IF(I231&lt;=0,"تم الاستلام",IF(AND(ISNUMBER(E231),E231&lt;'الإعدادات'!$B$4),"متأخر التسليم",IF(H231&gt;0,"استلام جزئي","بانتظار الاستلام")))))</f>
        <v/>
      </c>
      <c r="K231" s="17">
        <f>IF(J231="متأخر التسليم",'الإعدادات'!$B$4-E231,"")</f>
        <v/>
      </c>
    </row>
    <row r="232">
      <c r="A232" s="5" t="n"/>
      <c r="B232" s="13" t="n"/>
      <c r="C232" s="5" t="n"/>
      <c r="D232" s="19" t="n"/>
      <c r="E232" s="13" t="n"/>
      <c r="F232" s="5" t="n"/>
      <c r="G232" s="6">
        <f>IF(C232&amp;""="","",IFERROR(INDEX('الموردون'!$B$6:$B$205,MATCH(C232&amp;"",'الموردون'!$A$6:$A$205,0))&amp;"","كود غير موجود"))</f>
        <v/>
      </c>
      <c r="H232" s="18">
        <f>IF(A232&amp;""="","",SUMIFS('الاستلامات'!$D$6:$D$1005,'الاستلامات'!$C$6:$C$1005,A232&amp;""))</f>
        <v/>
      </c>
      <c r="I232" s="18">
        <f>IF(OR(A232&amp;""="",NOT(ISNUMBER(D232))),"",ROUND(D232-H232,2))</f>
        <v/>
      </c>
      <c r="J232" s="6">
        <f>IF(A232&amp;""="","",IF(I232="","بيانات ناقصة",IF(I232&lt;=0,"تم الاستلام",IF(AND(ISNUMBER(E232),E232&lt;'الإعدادات'!$B$4),"متأخر التسليم",IF(H232&gt;0,"استلام جزئي","بانتظار الاستلام")))))</f>
        <v/>
      </c>
      <c r="K232" s="17">
        <f>IF(J232="متأخر التسليم",'الإعدادات'!$B$4-E232,"")</f>
        <v/>
      </c>
    </row>
    <row r="233">
      <c r="A233" s="5" t="n"/>
      <c r="B233" s="13" t="n"/>
      <c r="C233" s="5" t="n"/>
      <c r="D233" s="19" t="n"/>
      <c r="E233" s="13" t="n"/>
      <c r="F233" s="5" t="n"/>
      <c r="G233" s="6">
        <f>IF(C233&amp;""="","",IFERROR(INDEX('الموردون'!$B$6:$B$205,MATCH(C233&amp;"",'الموردون'!$A$6:$A$205,0))&amp;"","كود غير موجود"))</f>
        <v/>
      </c>
      <c r="H233" s="18">
        <f>IF(A233&amp;""="","",SUMIFS('الاستلامات'!$D$6:$D$1005,'الاستلامات'!$C$6:$C$1005,A233&amp;""))</f>
        <v/>
      </c>
      <c r="I233" s="18">
        <f>IF(OR(A233&amp;""="",NOT(ISNUMBER(D233))),"",ROUND(D233-H233,2))</f>
        <v/>
      </c>
      <c r="J233" s="6">
        <f>IF(A233&amp;""="","",IF(I233="","بيانات ناقصة",IF(I233&lt;=0,"تم الاستلام",IF(AND(ISNUMBER(E233),E233&lt;'الإعدادات'!$B$4),"متأخر التسليم",IF(H233&gt;0,"استلام جزئي","بانتظار الاستلام")))))</f>
        <v/>
      </c>
      <c r="K233" s="17">
        <f>IF(J233="متأخر التسليم",'الإعدادات'!$B$4-E233,"")</f>
        <v/>
      </c>
    </row>
    <row r="234">
      <c r="A234" s="5" t="n"/>
      <c r="B234" s="13" t="n"/>
      <c r="C234" s="5" t="n"/>
      <c r="D234" s="19" t="n"/>
      <c r="E234" s="13" t="n"/>
      <c r="F234" s="5" t="n"/>
      <c r="G234" s="6">
        <f>IF(C234&amp;""="","",IFERROR(INDEX('الموردون'!$B$6:$B$205,MATCH(C234&amp;"",'الموردون'!$A$6:$A$205,0))&amp;"","كود غير موجود"))</f>
        <v/>
      </c>
      <c r="H234" s="18">
        <f>IF(A234&amp;""="","",SUMIFS('الاستلامات'!$D$6:$D$1005,'الاستلامات'!$C$6:$C$1005,A234&amp;""))</f>
        <v/>
      </c>
      <c r="I234" s="18">
        <f>IF(OR(A234&amp;""="",NOT(ISNUMBER(D234))),"",ROUND(D234-H234,2))</f>
        <v/>
      </c>
      <c r="J234" s="6">
        <f>IF(A234&amp;""="","",IF(I234="","بيانات ناقصة",IF(I234&lt;=0,"تم الاستلام",IF(AND(ISNUMBER(E234),E234&lt;'الإعدادات'!$B$4),"متأخر التسليم",IF(H234&gt;0,"استلام جزئي","بانتظار الاستلام")))))</f>
        <v/>
      </c>
      <c r="K234" s="17">
        <f>IF(J234="متأخر التسليم",'الإعدادات'!$B$4-E234,"")</f>
        <v/>
      </c>
    </row>
    <row r="235">
      <c r="A235" s="5" t="n"/>
      <c r="B235" s="13" t="n"/>
      <c r="C235" s="5" t="n"/>
      <c r="D235" s="19" t="n"/>
      <c r="E235" s="13" t="n"/>
      <c r="F235" s="5" t="n"/>
      <c r="G235" s="6">
        <f>IF(C235&amp;""="","",IFERROR(INDEX('الموردون'!$B$6:$B$205,MATCH(C235&amp;"",'الموردون'!$A$6:$A$205,0))&amp;"","كود غير موجود"))</f>
        <v/>
      </c>
      <c r="H235" s="18">
        <f>IF(A235&amp;""="","",SUMIFS('الاستلامات'!$D$6:$D$1005,'الاستلامات'!$C$6:$C$1005,A235&amp;""))</f>
        <v/>
      </c>
      <c r="I235" s="18">
        <f>IF(OR(A235&amp;""="",NOT(ISNUMBER(D235))),"",ROUND(D235-H235,2))</f>
        <v/>
      </c>
      <c r="J235" s="6">
        <f>IF(A235&amp;""="","",IF(I235="","بيانات ناقصة",IF(I235&lt;=0,"تم الاستلام",IF(AND(ISNUMBER(E235),E235&lt;'الإعدادات'!$B$4),"متأخر التسليم",IF(H235&gt;0,"استلام جزئي","بانتظار الاستلام")))))</f>
        <v/>
      </c>
      <c r="K235" s="17">
        <f>IF(J235="متأخر التسليم",'الإعدادات'!$B$4-E235,"")</f>
        <v/>
      </c>
    </row>
    <row r="236">
      <c r="A236" s="5" t="n"/>
      <c r="B236" s="13" t="n"/>
      <c r="C236" s="5" t="n"/>
      <c r="D236" s="19" t="n"/>
      <c r="E236" s="13" t="n"/>
      <c r="F236" s="5" t="n"/>
      <c r="G236" s="6">
        <f>IF(C236&amp;""="","",IFERROR(INDEX('الموردون'!$B$6:$B$205,MATCH(C236&amp;"",'الموردون'!$A$6:$A$205,0))&amp;"","كود غير موجود"))</f>
        <v/>
      </c>
      <c r="H236" s="18">
        <f>IF(A236&amp;""="","",SUMIFS('الاستلامات'!$D$6:$D$1005,'الاستلامات'!$C$6:$C$1005,A236&amp;""))</f>
        <v/>
      </c>
      <c r="I236" s="18">
        <f>IF(OR(A236&amp;""="",NOT(ISNUMBER(D236))),"",ROUND(D236-H236,2))</f>
        <v/>
      </c>
      <c r="J236" s="6">
        <f>IF(A236&amp;""="","",IF(I236="","بيانات ناقصة",IF(I236&lt;=0,"تم الاستلام",IF(AND(ISNUMBER(E236),E236&lt;'الإعدادات'!$B$4),"متأخر التسليم",IF(H236&gt;0,"استلام جزئي","بانتظار الاستلام")))))</f>
        <v/>
      </c>
      <c r="K236" s="17">
        <f>IF(J236="متأخر التسليم",'الإعدادات'!$B$4-E236,"")</f>
        <v/>
      </c>
    </row>
    <row r="237">
      <c r="A237" s="5" t="n"/>
      <c r="B237" s="13" t="n"/>
      <c r="C237" s="5" t="n"/>
      <c r="D237" s="19" t="n"/>
      <c r="E237" s="13" t="n"/>
      <c r="F237" s="5" t="n"/>
      <c r="G237" s="6">
        <f>IF(C237&amp;""="","",IFERROR(INDEX('الموردون'!$B$6:$B$205,MATCH(C237&amp;"",'الموردون'!$A$6:$A$205,0))&amp;"","كود غير موجود"))</f>
        <v/>
      </c>
      <c r="H237" s="18">
        <f>IF(A237&amp;""="","",SUMIFS('الاستلامات'!$D$6:$D$1005,'الاستلامات'!$C$6:$C$1005,A237&amp;""))</f>
        <v/>
      </c>
      <c r="I237" s="18">
        <f>IF(OR(A237&amp;""="",NOT(ISNUMBER(D237))),"",ROUND(D237-H237,2))</f>
        <v/>
      </c>
      <c r="J237" s="6">
        <f>IF(A237&amp;""="","",IF(I237="","بيانات ناقصة",IF(I237&lt;=0,"تم الاستلام",IF(AND(ISNUMBER(E237),E237&lt;'الإعدادات'!$B$4),"متأخر التسليم",IF(H237&gt;0,"استلام جزئي","بانتظار الاستلام")))))</f>
        <v/>
      </c>
      <c r="K237" s="17">
        <f>IF(J237="متأخر التسليم",'الإعدادات'!$B$4-E237,"")</f>
        <v/>
      </c>
    </row>
    <row r="238">
      <c r="A238" s="5" t="n"/>
      <c r="B238" s="13" t="n"/>
      <c r="C238" s="5" t="n"/>
      <c r="D238" s="19" t="n"/>
      <c r="E238" s="13" t="n"/>
      <c r="F238" s="5" t="n"/>
      <c r="G238" s="6">
        <f>IF(C238&amp;""="","",IFERROR(INDEX('الموردون'!$B$6:$B$205,MATCH(C238&amp;"",'الموردون'!$A$6:$A$205,0))&amp;"","كود غير موجود"))</f>
        <v/>
      </c>
      <c r="H238" s="18">
        <f>IF(A238&amp;""="","",SUMIFS('الاستلامات'!$D$6:$D$1005,'الاستلامات'!$C$6:$C$1005,A238&amp;""))</f>
        <v/>
      </c>
      <c r="I238" s="18">
        <f>IF(OR(A238&amp;""="",NOT(ISNUMBER(D238))),"",ROUND(D238-H238,2))</f>
        <v/>
      </c>
      <c r="J238" s="6">
        <f>IF(A238&amp;""="","",IF(I238="","بيانات ناقصة",IF(I238&lt;=0,"تم الاستلام",IF(AND(ISNUMBER(E238),E238&lt;'الإعدادات'!$B$4),"متأخر التسليم",IF(H238&gt;0,"استلام جزئي","بانتظار الاستلام")))))</f>
        <v/>
      </c>
      <c r="K238" s="17">
        <f>IF(J238="متأخر التسليم",'الإعدادات'!$B$4-E238,"")</f>
        <v/>
      </c>
    </row>
    <row r="239">
      <c r="A239" s="5" t="n"/>
      <c r="B239" s="13" t="n"/>
      <c r="C239" s="5" t="n"/>
      <c r="D239" s="19" t="n"/>
      <c r="E239" s="13" t="n"/>
      <c r="F239" s="5" t="n"/>
      <c r="G239" s="6">
        <f>IF(C239&amp;""="","",IFERROR(INDEX('الموردون'!$B$6:$B$205,MATCH(C239&amp;"",'الموردون'!$A$6:$A$205,0))&amp;"","كود غير موجود"))</f>
        <v/>
      </c>
      <c r="H239" s="18">
        <f>IF(A239&amp;""="","",SUMIFS('الاستلامات'!$D$6:$D$1005,'الاستلامات'!$C$6:$C$1005,A239&amp;""))</f>
        <v/>
      </c>
      <c r="I239" s="18">
        <f>IF(OR(A239&amp;""="",NOT(ISNUMBER(D239))),"",ROUND(D239-H239,2))</f>
        <v/>
      </c>
      <c r="J239" s="6">
        <f>IF(A239&amp;""="","",IF(I239="","بيانات ناقصة",IF(I239&lt;=0,"تم الاستلام",IF(AND(ISNUMBER(E239),E239&lt;'الإعدادات'!$B$4),"متأخر التسليم",IF(H239&gt;0,"استلام جزئي","بانتظار الاستلام")))))</f>
        <v/>
      </c>
      <c r="K239" s="17">
        <f>IF(J239="متأخر التسليم",'الإعدادات'!$B$4-E239,"")</f>
        <v/>
      </c>
    </row>
    <row r="240">
      <c r="A240" s="5" t="n"/>
      <c r="B240" s="13" t="n"/>
      <c r="C240" s="5" t="n"/>
      <c r="D240" s="19" t="n"/>
      <c r="E240" s="13" t="n"/>
      <c r="F240" s="5" t="n"/>
      <c r="G240" s="6">
        <f>IF(C240&amp;""="","",IFERROR(INDEX('الموردون'!$B$6:$B$205,MATCH(C240&amp;"",'الموردون'!$A$6:$A$205,0))&amp;"","كود غير موجود"))</f>
        <v/>
      </c>
      <c r="H240" s="18">
        <f>IF(A240&amp;""="","",SUMIFS('الاستلامات'!$D$6:$D$1005,'الاستلامات'!$C$6:$C$1005,A240&amp;""))</f>
        <v/>
      </c>
      <c r="I240" s="18">
        <f>IF(OR(A240&amp;""="",NOT(ISNUMBER(D240))),"",ROUND(D240-H240,2))</f>
        <v/>
      </c>
      <c r="J240" s="6">
        <f>IF(A240&amp;""="","",IF(I240="","بيانات ناقصة",IF(I240&lt;=0,"تم الاستلام",IF(AND(ISNUMBER(E240),E240&lt;'الإعدادات'!$B$4),"متأخر التسليم",IF(H240&gt;0,"استلام جزئي","بانتظار الاستلام")))))</f>
        <v/>
      </c>
      <c r="K240" s="17">
        <f>IF(J240="متأخر التسليم",'الإعدادات'!$B$4-E240,"")</f>
        <v/>
      </c>
    </row>
    <row r="241">
      <c r="A241" s="5" t="n"/>
      <c r="B241" s="13" t="n"/>
      <c r="C241" s="5" t="n"/>
      <c r="D241" s="19" t="n"/>
      <c r="E241" s="13" t="n"/>
      <c r="F241" s="5" t="n"/>
      <c r="G241" s="6">
        <f>IF(C241&amp;""="","",IFERROR(INDEX('الموردون'!$B$6:$B$205,MATCH(C241&amp;"",'الموردون'!$A$6:$A$205,0))&amp;"","كود غير موجود"))</f>
        <v/>
      </c>
      <c r="H241" s="18">
        <f>IF(A241&amp;""="","",SUMIFS('الاستلامات'!$D$6:$D$1005,'الاستلامات'!$C$6:$C$1005,A241&amp;""))</f>
        <v/>
      </c>
      <c r="I241" s="18">
        <f>IF(OR(A241&amp;""="",NOT(ISNUMBER(D241))),"",ROUND(D241-H241,2))</f>
        <v/>
      </c>
      <c r="J241" s="6">
        <f>IF(A241&amp;""="","",IF(I241="","بيانات ناقصة",IF(I241&lt;=0,"تم الاستلام",IF(AND(ISNUMBER(E241),E241&lt;'الإعدادات'!$B$4),"متأخر التسليم",IF(H241&gt;0,"استلام جزئي","بانتظار الاستلام")))))</f>
        <v/>
      </c>
      <c r="K241" s="17">
        <f>IF(J241="متأخر التسليم",'الإعدادات'!$B$4-E241,"")</f>
        <v/>
      </c>
    </row>
    <row r="242">
      <c r="A242" s="5" t="n"/>
      <c r="B242" s="13" t="n"/>
      <c r="C242" s="5" t="n"/>
      <c r="D242" s="19" t="n"/>
      <c r="E242" s="13" t="n"/>
      <c r="F242" s="5" t="n"/>
      <c r="G242" s="6">
        <f>IF(C242&amp;""="","",IFERROR(INDEX('الموردون'!$B$6:$B$205,MATCH(C242&amp;"",'الموردون'!$A$6:$A$205,0))&amp;"","كود غير موجود"))</f>
        <v/>
      </c>
      <c r="H242" s="18">
        <f>IF(A242&amp;""="","",SUMIFS('الاستلامات'!$D$6:$D$1005,'الاستلامات'!$C$6:$C$1005,A242&amp;""))</f>
        <v/>
      </c>
      <c r="I242" s="18">
        <f>IF(OR(A242&amp;""="",NOT(ISNUMBER(D242))),"",ROUND(D242-H242,2))</f>
        <v/>
      </c>
      <c r="J242" s="6">
        <f>IF(A242&amp;""="","",IF(I242="","بيانات ناقصة",IF(I242&lt;=0,"تم الاستلام",IF(AND(ISNUMBER(E242),E242&lt;'الإعدادات'!$B$4),"متأخر التسليم",IF(H242&gt;0,"استلام جزئي","بانتظار الاستلام")))))</f>
        <v/>
      </c>
      <c r="K242" s="17">
        <f>IF(J242="متأخر التسليم",'الإعدادات'!$B$4-E242,"")</f>
        <v/>
      </c>
    </row>
    <row r="243">
      <c r="A243" s="5" t="n"/>
      <c r="B243" s="13" t="n"/>
      <c r="C243" s="5" t="n"/>
      <c r="D243" s="19" t="n"/>
      <c r="E243" s="13" t="n"/>
      <c r="F243" s="5" t="n"/>
      <c r="G243" s="6">
        <f>IF(C243&amp;""="","",IFERROR(INDEX('الموردون'!$B$6:$B$205,MATCH(C243&amp;"",'الموردون'!$A$6:$A$205,0))&amp;"","كود غير موجود"))</f>
        <v/>
      </c>
      <c r="H243" s="18">
        <f>IF(A243&amp;""="","",SUMIFS('الاستلامات'!$D$6:$D$1005,'الاستلامات'!$C$6:$C$1005,A243&amp;""))</f>
        <v/>
      </c>
      <c r="I243" s="18">
        <f>IF(OR(A243&amp;""="",NOT(ISNUMBER(D243))),"",ROUND(D243-H243,2))</f>
        <v/>
      </c>
      <c r="J243" s="6">
        <f>IF(A243&amp;""="","",IF(I243="","بيانات ناقصة",IF(I243&lt;=0,"تم الاستلام",IF(AND(ISNUMBER(E243),E243&lt;'الإعدادات'!$B$4),"متأخر التسليم",IF(H243&gt;0,"استلام جزئي","بانتظار الاستلام")))))</f>
        <v/>
      </c>
      <c r="K243" s="17">
        <f>IF(J243="متأخر التسليم",'الإعدادات'!$B$4-E243,"")</f>
        <v/>
      </c>
    </row>
    <row r="244">
      <c r="A244" s="5" t="n"/>
      <c r="B244" s="13" t="n"/>
      <c r="C244" s="5" t="n"/>
      <c r="D244" s="19" t="n"/>
      <c r="E244" s="13" t="n"/>
      <c r="F244" s="5" t="n"/>
      <c r="G244" s="6">
        <f>IF(C244&amp;""="","",IFERROR(INDEX('الموردون'!$B$6:$B$205,MATCH(C244&amp;"",'الموردون'!$A$6:$A$205,0))&amp;"","كود غير موجود"))</f>
        <v/>
      </c>
      <c r="H244" s="18">
        <f>IF(A244&amp;""="","",SUMIFS('الاستلامات'!$D$6:$D$1005,'الاستلامات'!$C$6:$C$1005,A244&amp;""))</f>
        <v/>
      </c>
      <c r="I244" s="18">
        <f>IF(OR(A244&amp;""="",NOT(ISNUMBER(D244))),"",ROUND(D244-H244,2))</f>
        <v/>
      </c>
      <c r="J244" s="6">
        <f>IF(A244&amp;""="","",IF(I244="","بيانات ناقصة",IF(I244&lt;=0,"تم الاستلام",IF(AND(ISNUMBER(E244),E244&lt;'الإعدادات'!$B$4),"متأخر التسليم",IF(H244&gt;0,"استلام جزئي","بانتظار الاستلام")))))</f>
        <v/>
      </c>
      <c r="K244" s="17">
        <f>IF(J244="متأخر التسليم",'الإعدادات'!$B$4-E244,"")</f>
        <v/>
      </c>
    </row>
    <row r="245">
      <c r="A245" s="5" t="n"/>
      <c r="B245" s="13" t="n"/>
      <c r="C245" s="5" t="n"/>
      <c r="D245" s="19" t="n"/>
      <c r="E245" s="13" t="n"/>
      <c r="F245" s="5" t="n"/>
      <c r="G245" s="6">
        <f>IF(C245&amp;""="","",IFERROR(INDEX('الموردون'!$B$6:$B$205,MATCH(C245&amp;"",'الموردون'!$A$6:$A$205,0))&amp;"","كود غير موجود"))</f>
        <v/>
      </c>
      <c r="H245" s="18">
        <f>IF(A245&amp;""="","",SUMIFS('الاستلامات'!$D$6:$D$1005,'الاستلامات'!$C$6:$C$1005,A245&amp;""))</f>
        <v/>
      </c>
      <c r="I245" s="18">
        <f>IF(OR(A245&amp;""="",NOT(ISNUMBER(D245))),"",ROUND(D245-H245,2))</f>
        <v/>
      </c>
      <c r="J245" s="6">
        <f>IF(A245&amp;""="","",IF(I245="","بيانات ناقصة",IF(I245&lt;=0,"تم الاستلام",IF(AND(ISNUMBER(E245),E245&lt;'الإعدادات'!$B$4),"متأخر التسليم",IF(H245&gt;0,"استلام جزئي","بانتظار الاستلام")))))</f>
        <v/>
      </c>
      <c r="K245" s="17">
        <f>IF(J245="متأخر التسليم",'الإعدادات'!$B$4-E245,"")</f>
        <v/>
      </c>
    </row>
    <row r="246">
      <c r="A246" s="5" t="n"/>
      <c r="B246" s="13" t="n"/>
      <c r="C246" s="5" t="n"/>
      <c r="D246" s="19" t="n"/>
      <c r="E246" s="13" t="n"/>
      <c r="F246" s="5" t="n"/>
      <c r="G246" s="6">
        <f>IF(C246&amp;""="","",IFERROR(INDEX('الموردون'!$B$6:$B$205,MATCH(C246&amp;"",'الموردون'!$A$6:$A$205,0))&amp;"","كود غير موجود"))</f>
        <v/>
      </c>
      <c r="H246" s="18">
        <f>IF(A246&amp;""="","",SUMIFS('الاستلامات'!$D$6:$D$1005,'الاستلامات'!$C$6:$C$1005,A246&amp;""))</f>
        <v/>
      </c>
      <c r="I246" s="18">
        <f>IF(OR(A246&amp;""="",NOT(ISNUMBER(D246))),"",ROUND(D246-H246,2))</f>
        <v/>
      </c>
      <c r="J246" s="6">
        <f>IF(A246&amp;""="","",IF(I246="","بيانات ناقصة",IF(I246&lt;=0,"تم الاستلام",IF(AND(ISNUMBER(E246),E246&lt;'الإعدادات'!$B$4),"متأخر التسليم",IF(H246&gt;0,"استلام جزئي","بانتظار الاستلام")))))</f>
        <v/>
      </c>
      <c r="K246" s="17">
        <f>IF(J246="متأخر التسليم",'الإعدادات'!$B$4-E246,"")</f>
        <v/>
      </c>
    </row>
    <row r="247">
      <c r="A247" s="5" t="n"/>
      <c r="B247" s="13" t="n"/>
      <c r="C247" s="5" t="n"/>
      <c r="D247" s="19" t="n"/>
      <c r="E247" s="13" t="n"/>
      <c r="F247" s="5" t="n"/>
      <c r="G247" s="6">
        <f>IF(C247&amp;""="","",IFERROR(INDEX('الموردون'!$B$6:$B$205,MATCH(C247&amp;"",'الموردون'!$A$6:$A$205,0))&amp;"","كود غير موجود"))</f>
        <v/>
      </c>
      <c r="H247" s="18">
        <f>IF(A247&amp;""="","",SUMIFS('الاستلامات'!$D$6:$D$1005,'الاستلامات'!$C$6:$C$1005,A247&amp;""))</f>
        <v/>
      </c>
      <c r="I247" s="18">
        <f>IF(OR(A247&amp;""="",NOT(ISNUMBER(D247))),"",ROUND(D247-H247,2))</f>
        <v/>
      </c>
      <c r="J247" s="6">
        <f>IF(A247&amp;""="","",IF(I247="","بيانات ناقصة",IF(I247&lt;=0,"تم الاستلام",IF(AND(ISNUMBER(E247),E247&lt;'الإعدادات'!$B$4),"متأخر التسليم",IF(H247&gt;0,"استلام جزئي","بانتظار الاستلام")))))</f>
        <v/>
      </c>
      <c r="K247" s="17">
        <f>IF(J247="متأخر التسليم",'الإعدادات'!$B$4-E247,"")</f>
        <v/>
      </c>
    </row>
    <row r="248">
      <c r="A248" s="5" t="n"/>
      <c r="B248" s="13" t="n"/>
      <c r="C248" s="5" t="n"/>
      <c r="D248" s="19" t="n"/>
      <c r="E248" s="13" t="n"/>
      <c r="F248" s="5" t="n"/>
      <c r="G248" s="6">
        <f>IF(C248&amp;""="","",IFERROR(INDEX('الموردون'!$B$6:$B$205,MATCH(C248&amp;"",'الموردون'!$A$6:$A$205,0))&amp;"","كود غير موجود"))</f>
        <v/>
      </c>
      <c r="H248" s="18">
        <f>IF(A248&amp;""="","",SUMIFS('الاستلامات'!$D$6:$D$1005,'الاستلامات'!$C$6:$C$1005,A248&amp;""))</f>
        <v/>
      </c>
      <c r="I248" s="18">
        <f>IF(OR(A248&amp;""="",NOT(ISNUMBER(D248))),"",ROUND(D248-H248,2))</f>
        <v/>
      </c>
      <c r="J248" s="6">
        <f>IF(A248&amp;""="","",IF(I248="","بيانات ناقصة",IF(I248&lt;=0,"تم الاستلام",IF(AND(ISNUMBER(E248),E248&lt;'الإعدادات'!$B$4),"متأخر التسليم",IF(H248&gt;0,"استلام جزئي","بانتظار الاستلام")))))</f>
        <v/>
      </c>
      <c r="K248" s="17">
        <f>IF(J248="متأخر التسليم",'الإعدادات'!$B$4-E248,"")</f>
        <v/>
      </c>
    </row>
    <row r="249">
      <c r="A249" s="5" t="n"/>
      <c r="B249" s="13" t="n"/>
      <c r="C249" s="5" t="n"/>
      <c r="D249" s="19" t="n"/>
      <c r="E249" s="13" t="n"/>
      <c r="F249" s="5" t="n"/>
      <c r="G249" s="6">
        <f>IF(C249&amp;""="","",IFERROR(INDEX('الموردون'!$B$6:$B$205,MATCH(C249&amp;"",'الموردون'!$A$6:$A$205,0))&amp;"","كود غير موجود"))</f>
        <v/>
      </c>
      <c r="H249" s="18">
        <f>IF(A249&amp;""="","",SUMIFS('الاستلامات'!$D$6:$D$1005,'الاستلامات'!$C$6:$C$1005,A249&amp;""))</f>
        <v/>
      </c>
      <c r="I249" s="18">
        <f>IF(OR(A249&amp;""="",NOT(ISNUMBER(D249))),"",ROUND(D249-H249,2))</f>
        <v/>
      </c>
      <c r="J249" s="6">
        <f>IF(A249&amp;""="","",IF(I249="","بيانات ناقصة",IF(I249&lt;=0,"تم الاستلام",IF(AND(ISNUMBER(E249),E249&lt;'الإعدادات'!$B$4),"متأخر التسليم",IF(H249&gt;0,"استلام جزئي","بانتظار الاستلام")))))</f>
        <v/>
      </c>
      <c r="K249" s="17">
        <f>IF(J249="متأخر التسليم",'الإعدادات'!$B$4-E249,"")</f>
        <v/>
      </c>
    </row>
    <row r="250">
      <c r="A250" s="5" t="n"/>
      <c r="B250" s="13" t="n"/>
      <c r="C250" s="5" t="n"/>
      <c r="D250" s="19" t="n"/>
      <c r="E250" s="13" t="n"/>
      <c r="F250" s="5" t="n"/>
      <c r="G250" s="6">
        <f>IF(C250&amp;""="","",IFERROR(INDEX('الموردون'!$B$6:$B$205,MATCH(C250&amp;"",'الموردون'!$A$6:$A$205,0))&amp;"","كود غير موجود"))</f>
        <v/>
      </c>
      <c r="H250" s="18">
        <f>IF(A250&amp;""="","",SUMIFS('الاستلامات'!$D$6:$D$1005,'الاستلامات'!$C$6:$C$1005,A250&amp;""))</f>
        <v/>
      </c>
      <c r="I250" s="18">
        <f>IF(OR(A250&amp;""="",NOT(ISNUMBER(D250))),"",ROUND(D250-H250,2))</f>
        <v/>
      </c>
      <c r="J250" s="6">
        <f>IF(A250&amp;""="","",IF(I250="","بيانات ناقصة",IF(I250&lt;=0,"تم الاستلام",IF(AND(ISNUMBER(E250),E250&lt;'الإعدادات'!$B$4),"متأخر التسليم",IF(H250&gt;0,"استلام جزئي","بانتظار الاستلام")))))</f>
        <v/>
      </c>
      <c r="K250" s="17">
        <f>IF(J250="متأخر التسليم",'الإعدادات'!$B$4-E250,"")</f>
        <v/>
      </c>
    </row>
    <row r="251">
      <c r="A251" s="5" t="n"/>
      <c r="B251" s="13" t="n"/>
      <c r="C251" s="5" t="n"/>
      <c r="D251" s="19" t="n"/>
      <c r="E251" s="13" t="n"/>
      <c r="F251" s="5" t="n"/>
      <c r="G251" s="6">
        <f>IF(C251&amp;""="","",IFERROR(INDEX('الموردون'!$B$6:$B$205,MATCH(C251&amp;"",'الموردون'!$A$6:$A$205,0))&amp;"","كود غير موجود"))</f>
        <v/>
      </c>
      <c r="H251" s="18">
        <f>IF(A251&amp;""="","",SUMIFS('الاستلامات'!$D$6:$D$1005,'الاستلامات'!$C$6:$C$1005,A251&amp;""))</f>
        <v/>
      </c>
      <c r="I251" s="18">
        <f>IF(OR(A251&amp;""="",NOT(ISNUMBER(D251))),"",ROUND(D251-H251,2))</f>
        <v/>
      </c>
      <c r="J251" s="6">
        <f>IF(A251&amp;""="","",IF(I251="","بيانات ناقصة",IF(I251&lt;=0,"تم الاستلام",IF(AND(ISNUMBER(E251),E251&lt;'الإعدادات'!$B$4),"متأخر التسليم",IF(H251&gt;0,"استلام جزئي","بانتظار الاستلام")))))</f>
        <v/>
      </c>
      <c r="K251" s="17">
        <f>IF(J251="متأخر التسليم",'الإعدادات'!$B$4-E251,"")</f>
        <v/>
      </c>
    </row>
    <row r="252">
      <c r="A252" s="5" t="n"/>
      <c r="B252" s="13" t="n"/>
      <c r="C252" s="5" t="n"/>
      <c r="D252" s="19" t="n"/>
      <c r="E252" s="13" t="n"/>
      <c r="F252" s="5" t="n"/>
      <c r="G252" s="6">
        <f>IF(C252&amp;""="","",IFERROR(INDEX('الموردون'!$B$6:$B$205,MATCH(C252&amp;"",'الموردون'!$A$6:$A$205,0))&amp;"","كود غير موجود"))</f>
        <v/>
      </c>
      <c r="H252" s="18">
        <f>IF(A252&amp;""="","",SUMIFS('الاستلامات'!$D$6:$D$1005,'الاستلامات'!$C$6:$C$1005,A252&amp;""))</f>
        <v/>
      </c>
      <c r="I252" s="18">
        <f>IF(OR(A252&amp;""="",NOT(ISNUMBER(D252))),"",ROUND(D252-H252,2))</f>
        <v/>
      </c>
      <c r="J252" s="6">
        <f>IF(A252&amp;""="","",IF(I252="","بيانات ناقصة",IF(I252&lt;=0,"تم الاستلام",IF(AND(ISNUMBER(E252),E252&lt;'الإعدادات'!$B$4),"متأخر التسليم",IF(H252&gt;0,"استلام جزئي","بانتظار الاستلام")))))</f>
        <v/>
      </c>
      <c r="K252" s="17">
        <f>IF(J252="متأخر التسليم",'الإعدادات'!$B$4-E252,"")</f>
        <v/>
      </c>
    </row>
    <row r="253">
      <c r="A253" s="5" t="n"/>
      <c r="B253" s="13" t="n"/>
      <c r="C253" s="5" t="n"/>
      <c r="D253" s="19" t="n"/>
      <c r="E253" s="13" t="n"/>
      <c r="F253" s="5" t="n"/>
      <c r="G253" s="6">
        <f>IF(C253&amp;""="","",IFERROR(INDEX('الموردون'!$B$6:$B$205,MATCH(C253&amp;"",'الموردون'!$A$6:$A$205,0))&amp;"","كود غير موجود"))</f>
        <v/>
      </c>
      <c r="H253" s="18">
        <f>IF(A253&amp;""="","",SUMIFS('الاستلامات'!$D$6:$D$1005,'الاستلامات'!$C$6:$C$1005,A253&amp;""))</f>
        <v/>
      </c>
      <c r="I253" s="18">
        <f>IF(OR(A253&amp;""="",NOT(ISNUMBER(D253))),"",ROUND(D253-H253,2))</f>
        <v/>
      </c>
      <c r="J253" s="6">
        <f>IF(A253&amp;""="","",IF(I253="","بيانات ناقصة",IF(I253&lt;=0,"تم الاستلام",IF(AND(ISNUMBER(E253),E253&lt;'الإعدادات'!$B$4),"متأخر التسليم",IF(H253&gt;0,"استلام جزئي","بانتظار الاستلام")))))</f>
        <v/>
      </c>
      <c r="K253" s="17">
        <f>IF(J253="متأخر التسليم",'الإعدادات'!$B$4-E253,"")</f>
        <v/>
      </c>
    </row>
    <row r="254">
      <c r="A254" s="5" t="n"/>
      <c r="B254" s="13" t="n"/>
      <c r="C254" s="5" t="n"/>
      <c r="D254" s="19" t="n"/>
      <c r="E254" s="13" t="n"/>
      <c r="F254" s="5" t="n"/>
      <c r="G254" s="6">
        <f>IF(C254&amp;""="","",IFERROR(INDEX('الموردون'!$B$6:$B$205,MATCH(C254&amp;"",'الموردون'!$A$6:$A$205,0))&amp;"","كود غير موجود"))</f>
        <v/>
      </c>
      <c r="H254" s="18">
        <f>IF(A254&amp;""="","",SUMIFS('الاستلامات'!$D$6:$D$1005,'الاستلامات'!$C$6:$C$1005,A254&amp;""))</f>
        <v/>
      </c>
      <c r="I254" s="18">
        <f>IF(OR(A254&amp;""="",NOT(ISNUMBER(D254))),"",ROUND(D254-H254,2))</f>
        <v/>
      </c>
      <c r="J254" s="6">
        <f>IF(A254&amp;""="","",IF(I254="","بيانات ناقصة",IF(I254&lt;=0,"تم الاستلام",IF(AND(ISNUMBER(E254),E254&lt;'الإعدادات'!$B$4),"متأخر التسليم",IF(H254&gt;0,"استلام جزئي","بانتظار الاستلام")))))</f>
        <v/>
      </c>
      <c r="K254" s="17">
        <f>IF(J254="متأخر التسليم",'الإعدادات'!$B$4-E254,"")</f>
        <v/>
      </c>
    </row>
    <row r="255">
      <c r="A255" s="5" t="n"/>
      <c r="B255" s="13" t="n"/>
      <c r="C255" s="5" t="n"/>
      <c r="D255" s="19" t="n"/>
      <c r="E255" s="13" t="n"/>
      <c r="F255" s="5" t="n"/>
      <c r="G255" s="6">
        <f>IF(C255&amp;""="","",IFERROR(INDEX('الموردون'!$B$6:$B$205,MATCH(C255&amp;"",'الموردون'!$A$6:$A$205,0))&amp;"","كود غير موجود"))</f>
        <v/>
      </c>
      <c r="H255" s="18">
        <f>IF(A255&amp;""="","",SUMIFS('الاستلامات'!$D$6:$D$1005,'الاستلامات'!$C$6:$C$1005,A255&amp;""))</f>
        <v/>
      </c>
      <c r="I255" s="18">
        <f>IF(OR(A255&amp;""="",NOT(ISNUMBER(D255))),"",ROUND(D255-H255,2))</f>
        <v/>
      </c>
      <c r="J255" s="6">
        <f>IF(A255&amp;""="","",IF(I255="","بيانات ناقصة",IF(I255&lt;=0,"تم الاستلام",IF(AND(ISNUMBER(E255),E255&lt;'الإعدادات'!$B$4),"متأخر التسليم",IF(H255&gt;0,"استلام جزئي","بانتظار الاستلام")))))</f>
        <v/>
      </c>
      <c r="K255" s="17">
        <f>IF(J255="متأخر التسليم",'الإعدادات'!$B$4-E255,"")</f>
        <v/>
      </c>
    </row>
    <row r="256">
      <c r="A256" s="5" t="n"/>
      <c r="B256" s="13" t="n"/>
      <c r="C256" s="5" t="n"/>
      <c r="D256" s="19" t="n"/>
      <c r="E256" s="13" t="n"/>
      <c r="F256" s="5" t="n"/>
      <c r="G256" s="6">
        <f>IF(C256&amp;""="","",IFERROR(INDEX('الموردون'!$B$6:$B$205,MATCH(C256&amp;"",'الموردون'!$A$6:$A$205,0))&amp;"","كود غير موجود"))</f>
        <v/>
      </c>
      <c r="H256" s="18">
        <f>IF(A256&amp;""="","",SUMIFS('الاستلامات'!$D$6:$D$1005,'الاستلامات'!$C$6:$C$1005,A256&amp;""))</f>
        <v/>
      </c>
      <c r="I256" s="18">
        <f>IF(OR(A256&amp;""="",NOT(ISNUMBER(D256))),"",ROUND(D256-H256,2))</f>
        <v/>
      </c>
      <c r="J256" s="6">
        <f>IF(A256&amp;""="","",IF(I256="","بيانات ناقصة",IF(I256&lt;=0,"تم الاستلام",IF(AND(ISNUMBER(E256),E256&lt;'الإعدادات'!$B$4),"متأخر التسليم",IF(H256&gt;0,"استلام جزئي","بانتظار الاستلام")))))</f>
        <v/>
      </c>
      <c r="K256" s="17">
        <f>IF(J256="متأخر التسليم",'الإعدادات'!$B$4-E256,"")</f>
        <v/>
      </c>
    </row>
    <row r="257">
      <c r="A257" s="5" t="n"/>
      <c r="B257" s="13" t="n"/>
      <c r="C257" s="5" t="n"/>
      <c r="D257" s="19" t="n"/>
      <c r="E257" s="13" t="n"/>
      <c r="F257" s="5" t="n"/>
      <c r="G257" s="6">
        <f>IF(C257&amp;""="","",IFERROR(INDEX('الموردون'!$B$6:$B$205,MATCH(C257&amp;"",'الموردون'!$A$6:$A$205,0))&amp;"","كود غير موجود"))</f>
        <v/>
      </c>
      <c r="H257" s="18">
        <f>IF(A257&amp;""="","",SUMIFS('الاستلامات'!$D$6:$D$1005,'الاستلامات'!$C$6:$C$1005,A257&amp;""))</f>
        <v/>
      </c>
      <c r="I257" s="18">
        <f>IF(OR(A257&amp;""="",NOT(ISNUMBER(D257))),"",ROUND(D257-H257,2))</f>
        <v/>
      </c>
      <c r="J257" s="6">
        <f>IF(A257&amp;""="","",IF(I257="","بيانات ناقصة",IF(I257&lt;=0,"تم الاستلام",IF(AND(ISNUMBER(E257),E257&lt;'الإعدادات'!$B$4),"متأخر التسليم",IF(H257&gt;0,"استلام جزئي","بانتظار الاستلام")))))</f>
        <v/>
      </c>
      <c r="K257" s="17">
        <f>IF(J257="متأخر التسليم",'الإعدادات'!$B$4-E257,"")</f>
        <v/>
      </c>
    </row>
    <row r="258">
      <c r="A258" s="5" t="n"/>
      <c r="B258" s="13" t="n"/>
      <c r="C258" s="5" t="n"/>
      <c r="D258" s="19" t="n"/>
      <c r="E258" s="13" t="n"/>
      <c r="F258" s="5" t="n"/>
      <c r="G258" s="6">
        <f>IF(C258&amp;""="","",IFERROR(INDEX('الموردون'!$B$6:$B$205,MATCH(C258&amp;"",'الموردون'!$A$6:$A$205,0))&amp;"","كود غير موجود"))</f>
        <v/>
      </c>
      <c r="H258" s="18">
        <f>IF(A258&amp;""="","",SUMIFS('الاستلامات'!$D$6:$D$1005,'الاستلامات'!$C$6:$C$1005,A258&amp;""))</f>
        <v/>
      </c>
      <c r="I258" s="18">
        <f>IF(OR(A258&amp;""="",NOT(ISNUMBER(D258))),"",ROUND(D258-H258,2))</f>
        <v/>
      </c>
      <c r="J258" s="6">
        <f>IF(A258&amp;""="","",IF(I258="","بيانات ناقصة",IF(I258&lt;=0,"تم الاستلام",IF(AND(ISNUMBER(E258),E258&lt;'الإعدادات'!$B$4),"متأخر التسليم",IF(H258&gt;0,"استلام جزئي","بانتظار الاستلام")))))</f>
        <v/>
      </c>
      <c r="K258" s="17">
        <f>IF(J258="متأخر التسليم",'الإعدادات'!$B$4-E258,"")</f>
        <v/>
      </c>
    </row>
    <row r="259">
      <c r="A259" s="5" t="n"/>
      <c r="B259" s="13" t="n"/>
      <c r="C259" s="5" t="n"/>
      <c r="D259" s="19" t="n"/>
      <c r="E259" s="13" t="n"/>
      <c r="F259" s="5" t="n"/>
      <c r="G259" s="6">
        <f>IF(C259&amp;""="","",IFERROR(INDEX('الموردون'!$B$6:$B$205,MATCH(C259&amp;"",'الموردون'!$A$6:$A$205,0))&amp;"","كود غير موجود"))</f>
        <v/>
      </c>
      <c r="H259" s="18">
        <f>IF(A259&amp;""="","",SUMIFS('الاستلامات'!$D$6:$D$1005,'الاستلامات'!$C$6:$C$1005,A259&amp;""))</f>
        <v/>
      </c>
      <c r="I259" s="18">
        <f>IF(OR(A259&amp;""="",NOT(ISNUMBER(D259))),"",ROUND(D259-H259,2))</f>
        <v/>
      </c>
      <c r="J259" s="6">
        <f>IF(A259&amp;""="","",IF(I259="","بيانات ناقصة",IF(I259&lt;=0,"تم الاستلام",IF(AND(ISNUMBER(E259),E259&lt;'الإعدادات'!$B$4),"متأخر التسليم",IF(H259&gt;0,"استلام جزئي","بانتظار الاستلام")))))</f>
        <v/>
      </c>
      <c r="K259" s="17">
        <f>IF(J259="متأخر التسليم",'الإعدادات'!$B$4-E259,"")</f>
        <v/>
      </c>
    </row>
    <row r="260">
      <c r="A260" s="5" t="n"/>
      <c r="B260" s="13" t="n"/>
      <c r="C260" s="5" t="n"/>
      <c r="D260" s="19" t="n"/>
      <c r="E260" s="13" t="n"/>
      <c r="F260" s="5" t="n"/>
      <c r="G260" s="6">
        <f>IF(C260&amp;""="","",IFERROR(INDEX('الموردون'!$B$6:$B$205,MATCH(C260&amp;"",'الموردون'!$A$6:$A$205,0))&amp;"","كود غير موجود"))</f>
        <v/>
      </c>
      <c r="H260" s="18">
        <f>IF(A260&amp;""="","",SUMIFS('الاستلامات'!$D$6:$D$1005,'الاستلامات'!$C$6:$C$1005,A260&amp;""))</f>
        <v/>
      </c>
      <c r="I260" s="18">
        <f>IF(OR(A260&amp;""="",NOT(ISNUMBER(D260))),"",ROUND(D260-H260,2))</f>
        <v/>
      </c>
      <c r="J260" s="6">
        <f>IF(A260&amp;""="","",IF(I260="","بيانات ناقصة",IF(I260&lt;=0,"تم الاستلام",IF(AND(ISNUMBER(E260),E260&lt;'الإعدادات'!$B$4),"متأخر التسليم",IF(H260&gt;0,"استلام جزئي","بانتظار الاستلام")))))</f>
        <v/>
      </c>
      <c r="K260" s="17">
        <f>IF(J260="متأخر التسليم",'الإعدادات'!$B$4-E260,"")</f>
        <v/>
      </c>
    </row>
    <row r="261">
      <c r="A261" s="5" t="n"/>
      <c r="B261" s="13" t="n"/>
      <c r="C261" s="5" t="n"/>
      <c r="D261" s="19" t="n"/>
      <c r="E261" s="13" t="n"/>
      <c r="F261" s="5" t="n"/>
      <c r="G261" s="6">
        <f>IF(C261&amp;""="","",IFERROR(INDEX('الموردون'!$B$6:$B$205,MATCH(C261&amp;"",'الموردون'!$A$6:$A$205,0))&amp;"","كود غير موجود"))</f>
        <v/>
      </c>
      <c r="H261" s="18">
        <f>IF(A261&amp;""="","",SUMIFS('الاستلامات'!$D$6:$D$1005,'الاستلامات'!$C$6:$C$1005,A261&amp;""))</f>
        <v/>
      </c>
      <c r="I261" s="18">
        <f>IF(OR(A261&amp;""="",NOT(ISNUMBER(D261))),"",ROUND(D261-H261,2))</f>
        <v/>
      </c>
      <c r="J261" s="6">
        <f>IF(A261&amp;""="","",IF(I261="","بيانات ناقصة",IF(I261&lt;=0,"تم الاستلام",IF(AND(ISNUMBER(E261),E261&lt;'الإعدادات'!$B$4),"متأخر التسليم",IF(H261&gt;0,"استلام جزئي","بانتظار الاستلام")))))</f>
        <v/>
      </c>
      <c r="K261" s="17">
        <f>IF(J261="متأخر التسليم",'الإعدادات'!$B$4-E261,"")</f>
        <v/>
      </c>
    </row>
    <row r="262">
      <c r="A262" s="5" t="n"/>
      <c r="B262" s="13" t="n"/>
      <c r="C262" s="5" t="n"/>
      <c r="D262" s="19" t="n"/>
      <c r="E262" s="13" t="n"/>
      <c r="F262" s="5" t="n"/>
      <c r="G262" s="6">
        <f>IF(C262&amp;""="","",IFERROR(INDEX('الموردون'!$B$6:$B$205,MATCH(C262&amp;"",'الموردون'!$A$6:$A$205,0))&amp;"","كود غير موجود"))</f>
        <v/>
      </c>
      <c r="H262" s="18">
        <f>IF(A262&amp;""="","",SUMIFS('الاستلامات'!$D$6:$D$1005,'الاستلامات'!$C$6:$C$1005,A262&amp;""))</f>
        <v/>
      </c>
      <c r="I262" s="18">
        <f>IF(OR(A262&amp;""="",NOT(ISNUMBER(D262))),"",ROUND(D262-H262,2))</f>
        <v/>
      </c>
      <c r="J262" s="6">
        <f>IF(A262&amp;""="","",IF(I262="","بيانات ناقصة",IF(I262&lt;=0,"تم الاستلام",IF(AND(ISNUMBER(E262),E262&lt;'الإعدادات'!$B$4),"متأخر التسليم",IF(H262&gt;0,"استلام جزئي","بانتظار الاستلام")))))</f>
        <v/>
      </c>
      <c r="K262" s="17">
        <f>IF(J262="متأخر التسليم",'الإعدادات'!$B$4-E262,"")</f>
        <v/>
      </c>
    </row>
    <row r="263">
      <c r="A263" s="5" t="n"/>
      <c r="B263" s="13" t="n"/>
      <c r="C263" s="5" t="n"/>
      <c r="D263" s="19" t="n"/>
      <c r="E263" s="13" t="n"/>
      <c r="F263" s="5" t="n"/>
      <c r="G263" s="6">
        <f>IF(C263&amp;""="","",IFERROR(INDEX('الموردون'!$B$6:$B$205,MATCH(C263&amp;"",'الموردون'!$A$6:$A$205,0))&amp;"","كود غير موجود"))</f>
        <v/>
      </c>
      <c r="H263" s="18">
        <f>IF(A263&amp;""="","",SUMIFS('الاستلامات'!$D$6:$D$1005,'الاستلامات'!$C$6:$C$1005,A263&amp;""))</f>
        <v/>
      </c>
      <c r="I263" s="18">
        <f>IF(OR(A263&amp;""="",NOT(ISNUMBER(D263))),"",ROUND(D263-H263,2))</f>
        <v/>
      </c>
      <c r="J263" s="6">
        <f>IF(A263&amp;""="","",IF(I263="","بيانات ناقصة",IF(I263&lt;=0,"تم الاستلام",IF(AND(ISNUMBER(E263),E263&lt;'الإعدادات'!$B$4),"متأخر التسليم",IF(H263&gt;0,"استلام جزئي","بانتظار الاستلام")))))</f>
        <v/>
      </c>
      <c r="K263" s="17">
        <f>IF(J263="متأخر التسليم",'الإعدادات'!$B$4-E263,"")</f>
        <v/>
      </c>
    </row>
    <row r="264">
      <c r="A264" s="5" t="n"/>
      <c r="B264" s="13" t="n"/>
      <c r="C264" s="5" t="n"/>
      <c r="D264" s="19" t="n"/>
      <c r="E264" s="13" t="n"/>
      <c r="F264" s="5" t="n"/>
      <c r="G264" s="6">
        <f>IF(C264&amp;""="","",IFERROR(INDEX('الموردون'!$B$6:$B$205,MATCH(C264&amp;"",'الموردون'!$A$6:$A$205,0))&amp;"","كود غير موجود"))</f>
        <v/>
      </c>
      <c r="H264" s="18">
        <f>IF(A264&amp;""="","",SUMIFS('الاستلامات'!$D$6:$D$1005,'الاستلامات'!$C$6:$C$1005,A264&amp;""))</f>
        <v/>
      </c>
      <c r="I264" s="18">
        <f>IF(OR(A264&amp;""="",NOT(ISNUMBER(D264))),"",ROUND(D264-H264,2))</f>
        <v/>
      </c>
      <c r="J264" s="6">
        <f>IF(A264&amp;""="","",IF(I264="","بيانات ناقصة",IF(I264&lt;=0,"تم الاستلام",IF(AND(ISNUMBER(E264),E264&lt;'الإعدادات'!$B$4),"متأخر التسليم",IF(H264&gt;0,"استلام جزئي","بانتظار الاستلام")))))</f>
        <v/>
      </c>
      <c r="K264" s="17">
        <f>IF(J264="متأخر التسليم",'الإعدادات'!$B$4-E264,"")</f>
        <v/>
      </c>
    </row>
    <row r="265">
      <c r="A265" s="5" t="n"/>
      <c r="B265" s="13" t="n"/>
      <c r="C265" s="5" t="n"/>
      <c r="D265" s="19" t="n"/>
      <c r="E265" s="13" t="n"/>
      <c r="F265" s="5" t="n"/>
      <c r="G265" s="6">
        <f>IF(C265&amp;""="","",IFERROR(INDEX('الموردون'!$B$6:$B$205,MATCH(C265&amp;"",'الموردون'!$A$6:$A$205,0))&amp;"","كود غير موجود"))</f>
        <v/>
      </c>
      <c r="H265" s="18">
        <f>IF(A265&amp;""="","",SUMIFS('الاستلامات'!$D$6:$D$1005,'الاستلامات'!$C$6:$C$1005,A265&amp;""))</f>
        <v/>
      </c>
      <c r="I265" s="18">
        <f>IF(OR(A265&amp;""="",NOT(ISNUMBER(D265))),"",ROUND(D265-H265,2))</f>
        <v/>
      </c>
      <c r="J265" s="6">
        <f>IF(A265&amp;""="","",IF(I265="","بيانات ناقصة",IF(I265&lt;=0,"تم الاستلام",IF(AND(ISNUMBER(E265),E265&lt;'الإعدادات'!$B$4),"متأخر التسليم",IF(H265&gt;0,"استلام جزئي","بانتظار الاستلام")))))</f>
        <v/>
      </c>
      <c r="K265" s="17">
        <f>IF(J265="متأخر التسليم",'الإعدادات'!$B$4-E265,"")</f>
        <v/>
      </c>
    </row>
    <row r="266">
      <c r="A266" s="5" t="n"/>
      <c r="B266" s="13" t="n"/>
      <c r="C266" s="5" t="n"/>
      <c r="D266" s="19" t="n"/>
      <c r="E266" s="13" t="n"/>
      <c r="F266" s="5" t="n"/>
      <c r="G266" s="6">
        <f>IF(C266&amp;""="","",IFERROR(INDEX('الموردون'!$B$6:$B$205,MATCH(C266&amp;"",'الموردون'!$A$6:$A$205,0))&amp;"","كود غير موجود"))</f>
        <v/>
      </c>
      <c r="H266" s="18">
        <f>IF(A266&amp;""="","",SUMIFS('الاستلامات'!$D$6:$D$1005,'الاستلامات'!$C$6:$C$1005,A266&amp;""))</f>
        <v/>
      </c>
      <c r="I266" s="18">
        <f>IF(OR(A266&amp;""="",NOT(ISNUMBER(D266))),"",ROUND(D266-H266,2))</f>
        <v/>
      </c>
      <c r="J266" s="6">
        <f>IF(A266&amp;""="","",IF(I266="","بيانات ناقصة",IF(I266&lt;=0,"تم الاستلام",IF(AND(ISNUMBER(E266),E266&lt;'الإعدادات'!$B$4),"متأخر التسليم",IF(H266&gt;0,"استلام جزئي","بانتظار الاستلام")))))</f>
        <v/>
      </c>
      <c r="K266" s="17">
        <f>IF(J266="متأخر التسليم",'الإعدادات'!$B$4-E266,"")</f>
        <v/>
      </c>
    </row>
    <row r="267">
      <c r="A267" s="5" t="n"/>
      <c r="B267" s="13" t="n"/>
      <c r="C267" s="5" t="n"/>
      <c r="D267" s="19" t="n"/>
      <c r="E267" s="13" t="n"/>
      <c r="F267" s="5" t="n"/>
      <c r="G267" s="6">
        <f>IF(C267&amp;""="","",IFERROR(INDEX('الموردون'!$B$6:$B$205,MATCH(C267&amp;"",'الموردون'!$A$6:$A$205,0))&amp;"","كود غير موجود"))</f>
        <v/>
      </c>
      <c r="H267" s="18">
        <f>IF(A267&amp;""="","",SUMIFS('الاستلامات'!$D$6:$D$1005,'الاستلامات'!$C$6:$C$1005,A267&amp;""))</f>
        <v/>
      </c>
      <c r="I267" s="18">
        <f>IF(OR(A267&amp;""="",NOT(ISNUMBER(D267))),"",ROUND(D267-H267,2))</f>
        <v/>
      </c>
      <c r="J267" s="6">
        <f>IF(A267&amp;""="","",IF(I267="","بيانات ناقصة",IF(I267&lt;=0,"تم الاستلام",IF(AND(ISNUMBER(E267),E267&lt;'الإعدادات'!$B$4),"متأخر التسليم",IF(H267&gt;0,"استلام جزئي","بانتظار الاستلام")))))</f>
        <v/>
      </c>
      <c r="K267" s="17">
        <f>IF(J267="متأخر التسليم",'الإعدادات'!$B$4-E267,"")</f>
        <v/>
      </c>
    </row>
    <row r="268">
      <c r="A268" s="5" t="n"/>
      <c r="B268" s="13" t="n"/>
      <c r="C268" s="5" t="n"/>
      <c r="D268" s="19" t="n"/>
      <c r="E268" s="13" t="n"/>
      <c r="F268" s="5" t="n"/>
      <c r="G268" s="6">
        <f>IF(C268&amp;""="","",IFERROR(INDEX('الموردون'!$B$6:$B$205,MATCH(C268&amp;"",'الموردون'!$A$6:$A$205,0))&amp;"","كود غير موجود"))</f>
        <v/>
      </c>
      <c r="H268" s="18">
        <f>IF(A268&amp;""="","",SUMIFS('الاستلامات'!$D$6:$D$1005,'الاستلامات'!$C$6:$C$1005,A268&amp;""))</f>
        <v/>
      </c>
      <c r="I268" s="18">
        <f>IF(OR(A268&amp;""="",NOT(ISNUMBER(D268))),"",ROUND(D268-H268,2))</f>
        <v/>
      </c>
      <c r="J268" s="6">
        <f>IF(A268&amp;""="","",IF(I268="","بيانات ناقصة",IF(I268&lt;=0,"تم الاستلام",IF(AND(ISNUMBER(E268),E268&lt;'الإعدادات'!$B$4),"متأخر التسليم",IF(H268&gt;0,"استلام جزئي","بانتظار الاستلام")))))</f>
        <v/>
      </c>
      <c r="K268" s="17">
        <f>IF(J268="متأخر التسليم",'الإعدادات'!$B$4-E268,"")</f>
        <v/>
      </c>
    </row>
    <row r="269">
      <c r="A269" s="5" t="n"/>
      <c r="B269" s="13" t="n"/>
      <c r="C269" s="5" t="n"/>
      <c r="D269" s="19" t="n"/>
      <c r="E269" s="13" t="n"/>
      <c r="F269" s="5" t="n"/>
      <c r="G269" s="6">
        <f>IF(C269&amp;""="","",IFERROR(INDEX('الموردون'!$B$6:$B$205,MATCH(C269&amp;"",'الموردون'!$A$6:$A$205,0))&amp;"","كود غير موجود"))</f>
        <v/>
      </c>
      <c r="H269" s="18">
        <f>IF(A269&amp;""="","",SUMIFS('الاستلامات'!$D$6:$D$1005,'الاستلامات'!$C$6:$C$1005,A269&amp;""))</f>
        <v/>
      </c>
      <c r="I269" s="18">
        <f>IF(OR(A269&amp;""="",NOT(ISNUMBER(D269))),"",ROUND(D269-H269,2))</f>
        <v/>
      </c>
      <c r="J269" s="6">
        <f>IF(A269&amp;""="","",IF(I269="","بيانات ناقصة",IF(I269&lt;=0,"تم الاستلام",IF(AND(ISNUMBER(E269),E269&lt;'الإعدادات'!$B$4),"متأخر التسليم",IF(H269&gt;0,"استلام جزئي","بانتظار الاستلام")))))</f>
        <v/>
      </c>
      <c r="K269" s="17">
        <f>IF(J269="متأخر التسليم",'الإعدادات'!$B$4-E269,"")</f>
        <v/>
      </c>
    </row>
    <row r="270">
      <c r="A270" s="5" t="n"/>
      <c r="B270" s="13" t="n"/>
      <c r="C270" s="5" t="n"/>
      <c r="D270" s="19" t="n"/>
      <c r="E270" s="13" t="n"/>
      <c r="F270" s="5" t="n"/>
      <c r="G270" s="6">
        <f>IF(C270&amp;""="","",IFERROR(INDEX('الموردون'!$B$6:$B$205,MATCH(C270&amp;"",'الموردون'!$A$6:$A$205,0))&amp;"","كود غير موجود"))</f>
        <v/>
      </c>
      <c r="H270" s="18">
        <f>IF(A270&amp;""="","",SUMIFS('الاستلامات'!$D$6:$D$1005,'الاستلامات'!$C$6:$C$1005,A270&amp;""))</f>
        <v/>
      </c>
      <c r="I270" s="18">
        <f>IF(OR(A270&amp;""="",NOT(ISNUMBER(D270))),"",ROUND(D270-H270,2))</f>
        <v/>
      </c>
      <c r="J270" s="6">
        <f>IF(A270&amp;""="","",IF(I270="","بيانات ناقصة",IF(I270&lt;=0,"تم الاستلام",IF(AND(ISNUMBER(E270),E270&lt;'الإعدادات'!$B$4),"متأخر التسليم",IF(H270&gt;0,"استلام جزئي","بانتظار الاستلام")))))</f>
        <v/>
      </c>
      <c r="K270" s="17">
        <f>IF(J270="متأخر التسليم",'الإعدادات'!$B$4-E270,"")</f>
        <v/>
      </c>
    </row>
    <row r="271">
      <c r="A271" s="5" t="n"/>
      <c r="B271" s="13" t="n"/>
      <c r="C271" s="5" t="n"/>
      <c r="D271" s="19" t="n"/>
      <c r="E271" s="13" t="n"/>
      <c r="F271" s="5" t="n"/>
      <c r="G271" s="6">
        <f>IF(C271&amp;""="","",IFERROR(INDEX('الموردون'!$B$6:$B$205,MATCH(C271&amp;"",'الموردون'!$A$6:$A$205,0))&amp;"","كود غير موجود"))</f>
        <v/>
      </c>
      <c r="H271" s="18">
        <f>IF(A271&amp;""="","",SUMIFS('الاستلامات'!$D$6:$D$1005,'الاستلامات'!$C$6:$C$1005,A271&amp;""))</f>
        <v/>
      </c>
      <c r="I271" s="18">
        <f>IF(OR(A271&amp;""="",NOT(ISNUMBER(D271))),"",ROUND(D271-H271,2))</f>
        <v/>
      </c>
      <c r="J271" s="6">
        <f>IF(A271&amp;""="","",IF(I271="","بيانات ناقصة",IF(I271&lt;=0,"تم الاستلام",IF(AND(ISNUMBER(E271),E271&lt;'الإعدادات'!$B$4),"متأخر التسليم",IF(H271&gt;0,"استلام جزئي","بانتظار الاستلام")))))</f>
        <v/>
      </c>
      <c r="K271" s="17">
        <f>IF(J271="متأخر التسليم",'الإعدادات'!$B$4-E271,"")</f>
        <v/>
      </c>
    </row>
    <row r="272">
      <c r="A272" s="5" t="n"/>
      <c r="B272" s="13" t="n"/>
      <c r="C272" s="5" t="n"/>
      <c r="D272" s="19" t="n"/>
      <c r="E272" s="13" t="n"/>
      <c r="F272" s="5" t="n"/>
      <c r="G272" s="6">
        <f>IF(C272&amp;""="","",IFERROR(INDEX('الموردون'!$B$6:$B$205,MATCH(C272&amp;"",'الموردون'!$A$6:$A$205,0))&amp;"","كود غير موجود"))</f>
        <v/>
      </c>
      <c r="H272" s="18">
        <f>IF(A272&amp;""="","",SUMIFS('الاستلامات'!$D$6:$D$1005,'الاستلامات'!$C$6:$C$1005,A272&amp;""))</f>
        <v/>
      </c>
      <c r="I272" s="18">
        <f>IF(OR(A272&amp;""="",NOT(ISNUMBER(D272))),"",ROUND(D272-H272,2))</f>
        <v/>
      </c>
      <c r="J272" s="6">
        <f>IF(A272&amp;""="","",IF(I272="","بيانات ناقصة",IF(I272&lt;=0,"تم الاستلام",IF(AND(ISNUMBER(E272),E272&lt;'الإعدادات'!$B$4),"متأخر التسليم",IF(H272&gt;0,"استلام جزئي","بانتظار الاستلام")))))</f>
        <v/>
      </c>
      <c r="K272" s="17">
        <f>IF(J272="متأخر التسليم",'الإعدادات'!$B$4-E272,"")</f>
        <v/>
      </c>
    </row>
    <row r="273">
      <c r="A273" s="5" t="n"/>
      <c r="B273" s="13" t="n"/>
      <c r="C273" s="5" t="n"/>
      <c r="D273" s="19" t="n"/>
      <c r="E273" s="13" t="n"/>
      <c r="F273" s="5" t="n"/>
      <c r="G273" s="6">
        <f>IF(C273&amp;""="","",IFERROR(INDEX('الموردون'!$B$6:$B$205,MATCH(C273&amp;"",'الموردون'!$A$6:$A$205,0))&amp;"","كود غير موجود"))</f>
        <v/>
      </c>
      <c r="H273" s="18">
        <f>IF(A273&amp;""="","",SUMIFS('الاستلامات'!$D$6:$D$1005,'الاستلامات'!$C$6:$C$1005,A273&amp;""))</f>
        <v/>
      </c>
      <c r="I273" s="18">
        <f>IF(OR(A273&amp;""="",NOT(ISNUMBER(D273))),"",ROUND(D273-H273,2))</f>
        <v/>
      </c>
      <c r="J273" s="6">
        <f>IF(A273&amp;""="","",IF(I273="","بيانات ناقصة",IF(I273&lt;=0,"تم الاستلام",IF(AND(ISNUMBER(E273),E273&lt;'الإعدادات'!$B$4),"متأخر التسليم",IF(H273&gt;0,"استلام جزئي","بانتظار الاستلام")))))</f>
        <v/>
      </c>
      <c r="K273" s="17">
        <f>IF(J273="متأخر التسليم",'الإعدادات'!$B$4-E273,"")</f>
        <v/>
      </c>
    </row>
    <row r="274">
      <c r="A274" s="5" t="n"/>
      <c r="B274" s="13" t="n"/>
      <c r="C274" s="5" t="n"/>
      <c r="D274" s="19" t="n"/>
      <c r="E274" s="13" t="n"/>
      <c r="F274" s="5" t="n"/>
      <c r="G274" s="6">
        <f>IF(C274&amp;""="","",IFERROR(INDEX('الموردون'!$B$6:$B$205,MATCH(C274&amp;"",'الموردون'!$A$6:$A$205,0))&amp;"","كود غير موجود"))</f>
        <v/>
      </c>
      <c r="H274" s="18">
        <f>IF(A274&amp;""="","",SUMIFS('الاستلامات'!$D$6:$D$1005,'الاستلامات'!$C$6:$C$1005,A274&amp;""))</f>
        <v/>
      </c>
      <c r="I274" s="18">
        <f>IF(OR(A274&amp;""="",NOT(ISNUMBER(D274))),"",ROUND(D274-H274,2))</f>
        <v/>
      </c>
      <c r="J274" s="6">
        <f>IF(A274&amp;""="","",IF(I274="","بيانات ناقصة",IF(I274&lt;=0,"تم الاستلام",IF(AND(ISNUMBER(E274),E274&lt;'الإعدادات'!$B$4),"متأخر التسليم",IF(H274&gt;0,"استلام جزئي","بانتظار الاستلام")))))</f>
        <v/>
      </c>
      <c r="K274" s="17">
        <f>IF(J274="متأخر التسليم",'الإعدادات'!$B$4-E274,"")</f>
        <v/>
      </c>
    </row>
    <row r="275">
      <c r="A275" s="5" t="n"/>
      <c r="B275" s="13" t="n"/>
      <c r="C275" s="5" t="n"/>
      <c r="D275" s="19" t="n"/>
      <c r="E275" s="13" t="n"/>
      <c r="F275" s="5" t="n"/>
      <c r="G275" s="6">
        <f>IF(C275&amp;""="","",IFERROR(INDEX('الموردون'!$B$6:$B$205,MATCH(C275&amp;"",'الموردون'!$A$6:$A$205,0))&amp;"","كود غير موجود"))</f>
        <v/>
      </c>
      <c r="H275" s="18">
        <f>IF(A275&amp;""="","",SUMIFS('الاستلامات'!$D$6:$D$1005,'الاستلامات'!$C$6:$C$1005,A275&amp;""))</f>
        <v/>
      </c>
      <c r="I275" s="18">
        <f>IF(OR(A275&amp;""="",NOT(ISNUMBER(D275))),"",ROUND(D275-H275,2))</f>
        <v/>
      </c>
      <c r="J275" s="6">
        <f>IF(A275&amp;""="","",IF(I275="","بيانات ناقصة",IF(I275&lt;=0,"تم الاستلام",IF(AND(ISNUMBER(E275),E275&lt;'الإعدادات'!$B$4),"متأخر التسليم",IF(H275&gt;0,"استلام جزئي","بانتظار الاستلام")))))</f>
        <v/>
      </c>
      <c r="K275" s="17">
        <f>IF(J275="متأخر التسليم",'الإعدادات'!$B$4-E275,"")</f>
        <v/>
      </c>
    </row>
    <row r="276">
      <c r="A276" s="5" t="n"/>
      <c r="B276" s="13" t="n"/>
      <c r="C276" s="5" t="n"/>
      <c r="D276" s="19" t="n"/>
      <c r="E276" s="13" t="n"/>
      <c r="F276" s="5" t="n"/>
      <c r="G276" s="6">
        <f>IF(C276&amp;""="","",IFERROR(INDEX('الموردون'!$B$6:$B$205,MATCH(C276&amp;"",'الموردون'!$A$6:$A$205,0))&amp;"","كود غير موجود"))</f>
        <v/>
      </c>
      <c r="H276" s="18">
        <f>IF(A276&amp;""="","",SUMIFS('الاستلامات'!$D$6:$D$1005,'الاستلامات'!$C$6:$C$1005,A276&amp;""))</f>
        <v/>
      </c>
      <c r="I276" s="18">
        <f>IF(OR(A276&amp;""="",NOT(ISNUMBER(D276))),"",ROUND(D276-H276,2))</f>
        <v/>
      </c>
      <c r="J276" s="6">
        <f>IF(A276&amp;""="","",IF(I276="","بيانات ناقصة",IF(I276&lt;=0,"تم الاستلام",IF(AND(ISNUMBER(E276),E276&lt;'الإعدادات'!$B$4),"متأخر التسليم",IF(H276&gt;0,"استلام جزئي","بانتظار الاستلام")))))</f>
        <v/>
      </c>
      <c r="K276" s="17">
        <f>IF(J276="متأخر التسليم",'الإعدادات'!$B$4-E276,"")</f>
        <v/>
      </c>
    </row>
    <row r="277">
      <c r="A277" s="5" t="n"/>
      <c r="B277" s="13" t="n"/>
      <c r="C277" s="5" t="n"/>
      <c r="D277" s="19" t="n"/>
      <c r="E277" s="13" t="n"/>
      <c r="F277" s="5" t="n"/>
      <c r="G277" s="6">
        <f>IF(C277&amp;""="","",IFERROR(INDEX('الموردون'!$B$6:$B$205,MATCH(C277&amp;"",'الموردون'!$A$6:$A$205,0))&amp;"","كود غير موجود"))</f>
        <v/>
      </c>
      <c r="H277" s="18">
        <f>IF(A277&amp;""="","",SUMIFS('الاستلامات'!$D$6:$D$1005,'الاستلامات'!$C$6:$C$1005,A277&amp;""))</f>
        <v/>
      </c>
      <c r="I277" s="18">
        <f>IF(OR(A277&amp;""="",NOT(ISNUMBER(D277))),"",ROUND(D277-H277,2))</f>
        <v/>
      </c>
      <c r="J277" s="6">
        <f>IF(A277&amp;""="","",IF(I277="","بيانات ناقصة",IF(I277&lt;=0,"تم الاستلام",IF(AND(ISNUMBER(E277),E277&lt;'الإعدادات'!$B$4),"متأخر التسليم",IF(H277&gt;0,"استلام جزئي","بانتظار الاستلام")))))</f>
        <v/>
      </c>
      <c r="K277" s="17">
        <f>IF(J277="متأخر التسليم",'الإعدادات'!$B$4-E277,"")</f>
        <v/>
      </c>
    </row>
    <row r="278">
      <c r="A278" s="5" t="n"/>
      <c r="B278" s="13" t="n"/>
      <c r="C278" s="5" t="n"/>
      <c r="D278" s="19" t="n"/>
      <c r="E278" s="13" t="n"/>
      <c r="F278" s="5" t="n"/>
      <c r="G278" s="6">
        <f>IF(C278&amp;""="","",IFERROR(INDEX('الموردون'!$B$6:$B$205,MATCH(C278&amp;"",'الموردون'!$A$6:$A$205,0))&amp;"","كود غير موجود"))</f>
        <v/>
      </c>
      <c r="H278" s="18">
        <f>IF(A278&amp;""="","",SUMIFS('الاستلامات'!$D$6:$D$1005,'الاستلامات'!$C$6:$C$1005,A278&amp;""))</f>
        <v/>
      </c>
      <c r="I278" s="18">
        <f>IF(OR(A278&amp;""="",NOT(ISNUMBER(D278))),"",ROUND(D278-H278,2))</f>
        <v/>
      </c>
      <c r="J278" s="6">
        <f>IF(A278&amp;""="","",IF(I278="","بيانات ناقصة",IF(I278&lt;=0,"تم الاستلام",IF(AND(ISNUMBER(E278),E278&lt;'الإعدادات'!$B$4),"متأخر التسليم",IF(H278&gt;0,"استلام جزئي","بانتظار الاستلام")))))</f>
        <v/>
      </c>
      <c r="K278" s="17">
        <f>IF(J278="متأخر التسليم",'الإعدادات'!$B$4-E278,"")</f>
        <v/>
      </c>
    </row>
    <row r="279">
      <c r="A279" s="5" t="n"/>
      <c r="B279" s="13" t="n"/>
      <c r="C279" s="5" t="n"/>
      <c r="D279" s="19" t="n"/>
      <c r="E279" s="13" t="n"/>
      <c r="F279" s="5" t="n"/>
      <c r="G279" s="6">
        <f>IF(C279&amp;""="","",IFERROR(INDEX('الموردون'!$B$6:$B$205,MATCH(C279&amp;"",'الموردون'!$A$6:$A$205,0))&amp;"","كود غير موجود"))</f>
        <v/>
      </c>
      <c r="H279" s="18">
        <f>IF(A279&amp;""="","",SUMIFS('الاستلامات'!$D$6:$D$1005,'الاستلامات'!$C$6:$C$1005,A279&amp;""))</f>
        <v/>
      </c>
      <c r="I279" s="18">
        <f>IF(OR(A279&amp;""="",NOT(ISNUMBER(D279))),"",ROUND(D279-H279,2))</f>
        <v/>
      </c>
      <c r="J279" s="6">
        <f>IF(A279&amp;""="","",IF(I279="","بيانات ناقصة",IF(I279&lt;=0,"تم الاستلام",IF(AND(ISNUMBER(E279),E279&lt;'الإعدادات'!$B$4),"متأخر التسليم",IF(H279&gt;0,"استلام جزئي","بانتظار الاستلام")))))</f>
        <v/>
      </c>
      <c r="K279" s="17">
        <f>IF(J279="متأخر التسليم",'الإعدادات'!$B$4-E279,"")</f>
        <v/>
      </c>
    </row>
    <row r="280">
      <c r="A280" s="5" t="n"/>
      <c r="B280" s="13" t="n"/>
      <c r="C280" s="5" t="n"/>
      <c r="D280" s="19" t="n"/>
      <c r="E280" s="13" t="n"/>
      <c r="F280" s="5" t="n"/>
      <c r="G280" s="6">
        <f>IF(C280&amp;""="","",IFERROR(INDEX('الموردون'!$B$6:$B$205,MATCH(C280&amp;"",'الموردون'!$A$6:$A$205,0))&amp;"","كود غير موجود"))</f>
        <v/>
      </c>
      <c r="H280" s="18">
        <f>IF(A280&amp;""="","",SUMIFS('الاستلامات'!$D$6:$D$1005,'الاستلامات'!$C$6:$C$1005,A280&amp;""))</f>
        <v/>
      </c>
      <c r="I280" s="18">
        <f>IF(OR(A280&amp;""="",NOT(ISNUMBER(D280))),"",ROUND(D280-H280,2))</f>
        <v/>
      </c>
      <c r="J280" s="6">
        <f>IF(A280&amp;""="","",IF(I280="","بيانات ناقصة",IF(I280&lt;=0,"تم الاستلام",IF(AND(ISNUMBER(E280),E280&lt;'الإعدادات'!$B$4),"متأخر التسليم",IF(H280&gt;0,"استلام جزئي","بانتظار الاستلام")))))</f>
        <v/>
      </c>
      <c r="K280" s="17">
        <f>IF(J280="متأخر التسليم",'الإعدادات'!$B$4-E280,"")</f>
        <v/>
      </c>
    </row>
    <row r="281">
      <c r="A281" s="5" t="n"/>
      <c r="B281" s="13" t="n"/>
      <c r="C281" s="5" t="n"/>
      <c r="D281" s="19" t="n"/>
      <c r="E281" s="13" t="n"/>
      <c r="F281" s="5" t="n"/>
      <c r="G281" s="6">
        <f>IF(C281&amp;""="","",IFERROR(INDEX('الموردون'!$B$6:$B$205,MATCH(C281&amp;"",'الموردون'!$A$6:$A$205,0))&amp;"","كود غير موجود"))</f>
        <v/>
      </c>
      <c r="H281" s="18">
        <f>IF(A281&amp;""="","",SUMIFS('الاستلامات'!$D$6:$D$1005,'الاستلامات'!$C$6:$C$1005,A281&amp;""))</f>
        <v/>
      </c>
      <c r="I281" s="18">
        <f>IF(OR(A281&amp;""="",NOT(ISNUMBER(D281))),"",ROUND(D281-H281,2))</f>
        <v/>
      </c>
      <c r="J281" s="6">
        <f>IF(A281&amp;""="","",IF(I281="","بيانات ناقصة",IF(I281&lt;=0,"تم الاستلام",IF(AND(ISNUMBER(E281),E281&lt;'الإعدادات'!$B$4),"متأخر التسليم",IF(H281&gt;0,"استلام جزئي","بانتظار الاستلام")))))</f>
        <v/>
      </c>
      <c r="K281" s="17">
        <f>IF(J281="متأخر التسليم",'الإعدادات'!$B$4-E281,"")</f>
        <v/>
      </c>
    </row>
    <row r="282">
      <c r="A282" s="5" t="n"/>
      <c r="B282" s="13" t="n"/>
      <c r="C282" s="5" t="n"/>
      <c r="D282" s="19" t="n"/>
      <c r="E282" s="13" t="n"/>
      <c r="F282" s="5" t="n"/>
      <c r="G282" s="6">
        <f>IF(C282&amp;""="","",IFERROR(INDEX('الموردون'!$B$6:$B$205,MATCH(C282&amp;"",'الموردون'!$A$6:$A$205,0))&amp;"","كود غير موجود"))</f>
        <v/>
      </c>
      <c r="H282" s="18">
        <f>IF(A282&amp;""="","",SUMIFS('الاستلامات'!$D$6:$D$1005,'الاستلامات'!$C$6:$C$1005,A282&amp;""))</f>
        <v/>
      </c>
      <c r="I282" s="18">
        <f>IF(OR(A282&amp;""="",NOT(ISNUMBER(D282))),"",ROUND(D282-H282,2))</f>
        <v/>
      </c>
      <c r="J282" s="6">
        <f>IF(A282&amp;""="","",IF(I282="","بيانات ناقصة",IF(I282&lt;=0,"تم الاستلام",IF(AND(ISNUMBER(E282),E282&lt;'الإعدادات'!$B$4),"متأخر التسليم",IF(H282&gt;0,"استلام جزئي","بانتظار الاستلام")))))</f>
        <v/>
      </c>
      <c r="K282" s="17">
        <f>IF(J282="متأخر التسليم",'الإعدادات'!$B$4-E282,"")</f>
        <v/>
      </c>
    </row>
    <row r="283">
      <c r="A283" s="5" t="n"/>
      <c r="B283" s="13" t="n"/>
      <c r="C283" s="5" t="n"/>
      <c r="D283" s="19" t="n"/>
      <c r="E283" s="13" t="n"/>
      <c r="F283" s="5" t="n"/>
      <c r="G283" s="6">
        <f>IF(C283&amp;""="","",IFERROR(INDEX('الموردون'!$B$6:$B$205,MATCH(C283&amp;"",'الموردون'!$A$6:$A$205,0))&amp;"","كود غير موجود"))</f>
        <v/>
      </c>
      <c r="H283" s="18">
        <f>IF(A283&amp;""="","",SUMIFS('الاستلامات'!$D$6:$D$1005,'الاستلامات'!$C$6:$C$1005,A283&amp;""))</f>
        <v/>
      </c>
      <c r="I283" s="18">
        <f>IF(OR(A283&amp;""="",NOT(ISNUMBER(D283))),"",ROUND(D283-H283,2))</f>
        <v/>
      </c>
      <c r="J283" s="6">
        <f>IF(A283&amp;""="","",IF(I283="","بيانات ناقصة",IF(I283&lt;=0,"تم الاستلام",IF(AND(ISNUMBER(E283),E283&lt;'الإعدادات'!$B$4),"متأخر التسليم",IF(H283&gt;0,"استلام جزئي","بانتظار الاستلام")))))</f>
        <v/>
      </c>
      <c r="K283" s="17">
        <f>IF(J283="متأخر التسليم",'الإعدادات'!$B$4-E283,"")</f>
        <v/>
      </c>
    </row>
    <row r="284">
      <c r="A284" s="5" t="n"/>
      <c r="B284" s="13" t="n"/>
      <c r="C284" s="5" t="n"/>
      <c r="D284" s="19" t="n"/>
      <c r="E284" s="13" t="n"/>
      <c r="F284" s="5" t="n"/>
      <c r="G284" s="6">
        <f>IF(C284&amp;""="","",IFERROR(INDEX('الموردون'!$B$6:$B$205,MATCH(C284&amp;"",'الموردون'!$A$6:$A$205,0))&amp;"","كود غير موجود"))</f>
        <v/>
      </c>
      <c r="H284" s="18">
        <f>IF(A284&amp;""="","",SUMIFS('الاستلامات'!$D$6:$D$1005,'الاستلامات'!$C$6:$C$1005,A284&amp;""))</f>
        <v/>
      </c>
      <c r="I284" s="18">
        <f>IF(OR(A284&amp;""="",NOT(ISNUMBER(D284))),"",ROUND(D284-H284,2))</f>
        <v/>
      </c>
      <c r="J284" s="6">
        <f>IF(A284&amp;""="","",IF(I284="","بيانات ناقصة",IF(I284&lt;=0,"تم الاستلام",IF(AND(ISNUMBER(E284),E284&lt;'الإعدادات'!$B$4),"متأخر التسليم",IF(H284&gt;0,"استلام جزئي","بانتظار الاستلام")))))</f>
        <v/>
      </c>
      <c r="K284" s="17">
        <f>IF(J284="متأخر التسليم",'الإعدادات'!$B$4-E284,"")</f>
        <v/>
      </c>
    </row>
    <row r="285">
      <c r="A285" s="5" t="n"/>
      <c r="B285" s="13" t="n"/>
      <c r="C285" s="5" t="n"/>
      <c r="D285" s="19" t="n"/>
      <c r="E285" s="13" t="n"/>
      <c r="F285" s="5" t="n"/>
      <c r="G285" s="6">
        <f>IF(C285&amp;""="","",IFERROR(INDEX('الموردون'!$B$6:$B$205,MATCH(C285&amp;"",'الموردون'!$A$6:$A$205,0))&amp;"","كود غير موجود"))</f>
        <v/>
      </c>
      <c r="H285" s="18">
        <f>IF(A285&amp;""="","",SUMIFS('الاستلامات'!$D$6:$D$1005,'الاستلامات'!$C$6:$C$1005,A285&amp;""))</f>
        <v/>
      </c>
      <c r="I285" s="18">
        <f>IF(OR(A285&amp;""="",NOT(ISNUMBER(D285))),"",ROUND(D285-H285,2))</f>
        <v/>
      </c>
      <c r="J285" s="6">
        <f>IF(A285&amp;""="","",IF(I285="","بيانات ناقصة",IF(I285&lt;=0,"تم الاستلام",IF(AND(ISNUMBER(E285),E285&lt;'الإعدادات'!$B$4),"متأخر التسليم",IF(H285&gt;0,"استلام جزئي","بانتظار الاستلام")))))</f>
        <v/>
      </c>
      <c r="K285" s="17">
        <f>IF(J285="متأخر التسليم",'الإعدادات'!$B$4-E285,"")</f>
        <v/>
      </c>
    </row>
    <row r="286">
      <c r="A286" s="5" t="n"/>
      <c r="B286" s="13" t="n"/>
      <c r="C286" s="5" t="n"/>
      <c r="D286" s="19" t="n"/>
      <c r="E286" s="13" t="n"/>
      <c r="F286" s="5" t="n"/>
      <c r="G286" s="6">
        <f>IF(C286&amp;""="","",IFERROR(INDEX('الموردون'!$B$6:$B$205,MATCH(C286&amp;"",'الموردون'!$A$6:$A$205,0))&amp;"","كود غير موجود"))</f>
        <v/>
      </c>
      <c r="H286" s="18">
        <f>IF(A286&amp;""="","",SUMIFS('الاستلامات'!$D$6:$D$1005,'الاستلامات'!$C$6:$C$1005,A286&amp;""))</f>
        <v/>
      </c>
      <c r="I286" s="18">
        <f>IF(OR(A286&amp;""="",NOT(ISNUMBER(D286))),"",ROUND(D286-H286,2))</f>
        <v/>
      </c>
      <c r="J286" s="6">
        <f>IF(A286&amp;""="","",IF(I286="","بيانات ناقصة",IF(I286&lt;=0,"تم الاستلام",IF(AND(ISNUMBER(E286),E286&lt;'الإعدادات'!$B$4),"متأخر التسليم",IF(H286&gt;0,"استلام جزئي","بانتظار الاستلام")))))</f>
        <v/>
      </c>
      <c r="K286" s="17">
        <f>IF(J286="متأخر التسليم",'الإعدادات'!$B$4-E286,"")</f>
        <v/>
      </c>
    </row>
    <row r="287">
      <c r="A287" s="5" t="n"/>
      <c r="B287" s="13" t="n"/>
      <c r="C287" s="5" t="n"/>
      <c r="D287" s="19" t="n"/>
      <c r="E287" s="13" t="n"/>
      <c r="F287" s="5" t="n"/>
      <c r="G287" s="6">
        <f>IF(C287&amp;""="","",IFERROR(INDEX('الموردون'!$B$6:$B$205,MATCH(C287&amp;"",'الموردون'!$A$6:$A$205,0))&amp;"","كود غير موجود"))</f>
        <v/>
      </c>
      <c r="H287" s="18">
        <f>IF(A287&amp;""="","",SUMIFS('الاستلامات'!$D$6:$D$1005,'الاستلامات'!$C$6:$C$1005,A287&amp;""))</f>
        <v/>
      </c>
      <c r="I287" s="18">
        <f>IF(OR(A287&amp;""="",NOT(ISNUMBER(D287))),"",ROUND(D287-H287,2))</f>
        <v/>
      </c>
      <c r="J287" s="6">
        <f>IF(A287&amp;""="","",IF(I287="","بيانات ناقصة",IF(I287&lt;=0,"تم الاستلام",IF(AND(ISNUMBER(E287),E287&lt;'الإعدادات'!$B$4),"متأخر التسليم",IF(H287&gt;0,"استلام جزئي","بانتظار الاستلام")))))</f>
        <v/>
      </c>
      <c r="K287" s="17">
        <f>IF(J287="متأخر التسليم",'الإعدادات'!$B$4-E287,"")</f>
        <v/>
      </c>
    </row>
    <row r="288">
      <c r="A288" s="5" t="n"/>
      <c r="B288" s="13" t="n"/>
      <c r="C288" s="5" t="n"/>
      <c r="D288" s="19" t="n"/>
      <c r="E288" s="13" t="n"/>
      <c r="F288" s="5" t="n"/>
      <c r="G288" s="6">
        <f>IF(C288&amp;""="","",IFERROR(INDEX('الموردون'!$B$6:$B$205,MATCH(C288&amp;"",'الموردون'!$A$6:$A$205,0))&amp;"","كود غير موجود"))</f>
        <v/>
      </c>
      <c r="H288" s="18">
        <f>IF(A288&amp;""="","",SUMIFS('الاستلامات'!$D$6:$D$1005,'الاستلامات'!$C$6:$C$1005,A288&amp;""))</f>
        <v/>
      </c>
      <c r="I288" s="18">
        <f>IF(OR(A288&amp;""="",NOT(ISNUMBER(D288))),"",ROUND(D288-H288,2))</f>
        <v/>
      </c>
      <c r="J288" s="6">
        <f>IF(A288&amp;""="","",IF(I288="","بيانات ناقصة",IF(I288&lt;=0,"تم الاستلام",IF(AND(ISNUMBER(E288),E288&lt;'الإعدادات'!$B$4),"متأخر التسليم",IF(H288&gt;0,"استلام جزئي","بانتظار الاستلام")))))</f>
        <v/>
      </c>
      <c r="K288" s="17">
        <f>IF(J288="متأخر التسليم",'الإعدادات'!$B$4-E288,"")</f>
        <v/>
      </c>
    </row>
    <row r="289">
      <c r="A289" s="5" t="n"/>
      <c r="B289" s="13" t="n"/>
      <c r="C289" s="5" t="n"/>
      <c r="D289" s="19" t="n"/>
      <c r="E289" s="13" t="n"/>
      <c r="F289" s="5" t="n"/>
      <c r="G289" s="6">
        <f>IF(C289&amp;""="","",IFERROR(INDEX('الموردون'!$B$6:$B$205,MATCH(C289&amp;"",'الموردون'!$A$6:$A$205,0))&amp;"","كود غير موجود"))</f>
        <v/>
      </c>
      <c r="H289" s="18">
        <f>IF(A289&amp;""="","",SUMIFS('الاستلامات'!$D$6:$D$1005,'الاستلامات'!$C$6:$C$1005,A289&amp;""))</f>
        <v/>
      </c>
      <c r="I289" s="18">
        <f>IF(OR(A289&amp;""="",NOT(ISNUMBER(D289))),"",ROUND(D289-H289,2))</f>
        <v/>
      </c>
      <c r="J289" s="6">
        <f>IF(A289&amp;""="","",IF(I289="","بيانات ناقصة",IF(I289&lt;=0,"تم الاستلام",IF(AND(ISNUMBER(E289),E289&lt;'الإعدادات'!$B$4),"متأخر التسليم",IF(H289&gt;0,"استلام جزئي","بانتظار الاستلام")))))</f>
        <v/>
      </c>
      <c r="K289" s="17">
        <f>IF(J289="متأخر التسليم",'الإعدادات'!$B$4-E289,"")</f>
        <v/>
      </c>
    </row>
    <row r="290">
      <c r="A290" s="5" t="n"/>
      <c r="B290" s="13" t="n"/>
      <c r="C290" s="5" t="n"/>
      <c r="D290" s="19" t="n"/>
      <c r="E290" s="13" t="n"/>
      <c r="F290" s="5" t="n"/>
      <c r="G290" s="6">
        <f>IF(C290&amp;""="","",IFERROR(INDEX('الموردون'!$B$6:$B$205,MATCH(C290&amp;"",'الموردون'!$A$6:$A$205,0))&amp;"","كود غير موجود"))</f>
        <v/>
      </c>
      <c r="H290" s="18">
        <f>IF(A290&amp;""="","",SUMIFS('الاستلامات'!$D$6:$D$1005,'الاستلامات'!$C$6:$C$1005,A290&amp;""))</f>
        <v/>
      </c>
      <c r="I290" s="18">
        <f>IF(OR(A290&amp;""="",NOT(ISNUMBER(D290))),"",ROUND(D290-H290,2))</f>
        <v/>
      </c>
      <c r="J290" s="6">
        <f>IF(A290&amp;""="","",IF(I290="","بيانات ناقصة",IF(I290&lt;=0,"تم الاستلام",IF(AND(ISNUMBER(E290),E290&lt;'الإعدادات'!$B$4),"متأخر التسليم",IF(H290&gt;0,"استلام جزئي","بانتظار الاستلام")))))</f>
        <v/>
      </c>
      <c r="K290" s="17">
        <f>IF(J290="متأخر التسليم",'الإعدادات'!$B$4-E290,"")</f>
        <v/>
      </c>
    </row>
    <row r="291">
      <c r="A291" s="5" t="n"/>
      <c r="B291" s="13" t="n"/>
      <c r="C291" s="5" t="n"/>
      <c r="D291" s="19" t="n"/>
      <c r="E291" s="13" t="n"/>
      <c r="F291" s="5" t="n"/>
      <c r="G291" s="6">
        <f>IF(C291&amp;""="","",IFERROR(INDEX('الموردون'!$B$6:$B$205,MATCH(C291&amp;"",'الموردون'!$A$6:$A$205,0))&amp;"","كود غير موجود"))</f>
        <v/>
      </c>
      <c r="H291" s="18">
        <f>IF(A291&amp;""="","",SUMIFS('الاستلامات'!$D$6:$D$1005,'الاستلامات'!$C$6:$C$1005,A291&amp;""))</f>
        <v/>
      </c>
      <c r="I291" s="18">
        <f>IF(OR(A291&amp;""="",NOT(ISNUMBER(D291))),"",ROUND(D291-H291,2))</f>
        <v/>
      </c>
      <c r="J291" s="6">
        <f>IF(A291&amp;""="","",IF(I291="","بيانات ناقصة",IF(I291&lt;=0,"تم الاستلام",IF(AND(ISNUMBER(E291),E291&lt;'الإعدادات'!$B$4),"متأخر التسليم",IF(H291&gt;0,"استلام جزئي","بانتظار الاستلام")))))</f>
        <v/>
      </c>
      <c r="K291" s="17">
        <f>IF(J291="متأخر التسليم",'الإعدادات'!$B$4-E291,"")</f>
        <v/>
      </c>
    </row>
    <row r="292">
      <c r="A292" s="5" t="n"/>
      <c r="B292" s="13" t="n"/>
      <c r="C292" s="5" t="n"/>
      <c r="D292" s="19" t="n"/>
      <c r="E292" s="13" t="n"/>
      <c r="F292" s="5" t="n"/>
      <c r="G292" s="6">
        <f>IF(C292&amp;""="","",IFERROR(INDEX('الموردون'!$B$6:$B$205,MATCH(C292&amp;"",'الموردون'!$A$6:$A$205,0))&amp;"","كود غير موجود"))</f>
        <v/>
      </c>
      <c r="H292" s="18">
        <f>IF(A292&amp;""="","",SUMIFS('الاستلامات'!$D$6:$D$1005,'الاستلامات'!$C$6:$C$1005,A292&amp;""))</f>
        <v/>
      </c>
      <c r="I292" s="18">
        <f>IF(OR(A292&amp;""="",NOT(ISNUMBER(D292))),"",ROUND(D292-H292,2))</f>
        <v/>
      </c>
      <c r="J292" s="6">
        <f>IF(A292&amp;""="","",IF(I292="","بيانات ناقصة",IF(I292&lt;=0,"تم الاستلام",IF(AND(ISNUMBER(E292),E292&lt;'الإعدادات'!$B$4),"متأخر التسليم",IF(H292&gt;0,"استلام جزئي","بانتظار الاستلام")))))</f>
        <v/>
      </c>
      <c r="K292" s="17">
        <f>IF(J292="متأخر التسليم",'الإعدادات'!$B$4-E292,"")</f>
        <v/>
      </c>
    </row>
    <row r="293">
      <c r="A293" s="5" t="n"/>
      <c r="B293" s="13" t="n"/>
      <c r="C293" s="5" t="n"/>
      <c r="D293" s="19" t="n"/>
      <c r="E293" s="13" t="n"/>
      <c r="F293" s="5" t="n"/>
      <c r="G293" s="6">
        <f>IF(C293&amp;""="","",IFERROR(INDEX('الموردون'!$B$6:$B$205,MATCH(C293&amp;"",'الموردون'!$A$6:$A$205,0))&amp;"","كود غير موجود"))</f>
        <v/>
      </c>
      <c r="H293" s="18">
        <f>IF(A293&amp;""="","",SUMIFS('الاستلامات'!$D$6:$D$1005,'الاستلامات'!$C$6:$C$1005,A293&amp;""))</f>
        <v/>
      </c>
      <c r="I293" s="18">
        <f>IF(OR(A293&amp;""="",NOT(ISNUMBER(D293))),"",ROUND(D293-H293,2))</f>
        <v/>
      </c>
      <c r="J293" s="6">
        <f>IF(A293&amp;""="","",IF(I293="","بيانات ناقصة",IF(I293&lt;=0,"تم الاستلام",IF(AND(ISNUMBER(E293),E293&lt;'الإعدادات'!$B$4),"متأخر التسليم",IF(H293&gt;0,"استلام جزئي","بانتظار الاستلام")))))</f>
        <v/>
      </c>
      <c r="K293" s="17">
        <f>IF(J293="متأخر التسليم",'الإعدادات'!$B$4-E293,"")</f>
        <v/>
      </c>
    </row>
    <row r="294">
      <c r="A294" s="5" t="n"/>
      <c r="B294" s="13" t="n"/>
      <c r="C294" s="5" t="n"/>
      <c r="D294" s="19" t="n"/>
      <c r="E294" s="13" t="n"/>
      <c r="F294" s="5" t="n"/>
      <c r="G294" s="6">
        <f>IF(C294&amp;""="","",IFERROR(INDEX('الموردون'!$B$6:$B$205,MATCH(C294&amp;"",'الموردون'!$A$6:$A$205,0))&amp;"","كود غير موجود"))</f>
        <v/>
      </c>
      <c r="H294" s="18">
        <f>IF(A294&amp;""="","",SUMIFS('الاستلامات'!$D$6:$D$1005,'الاستلامات'!$C$6:$C$1005,A294&amp;""))</f>
        <v/>
      </c>
      <c r="I294" s="18">
        <f>IF(OR(A294&amp;""="",NOT(ISNUMBER(D294))),"",ROUND(D294-H294,2))</f>
        <v/>
      </c>
      <c r="J294" s="6">
        <f>IF(A294&amp;""="","",IF(I294="","بيانات ناقصة",IF(I294&lt;=0,"تم الاستلام",IF(AND(ISNUMBER(E294),E294&lt;'الإعدادات'!$B$4),"متأخر التسليم",IF(H294&gt;0,"استلام جزئي","بانتظار الاستلام")))))</f>
        <v/>
      </c>
      <c r="K294" s="17">
        <f>IF(J294="متأخر التسليم",'الإعدادات'!$B$4-E294,"")</f>
        <v/>
      </c>
    </row>
    <row r="295">
      <c r="A295" s="5" t="n"/>
      <c r="B295" s="13" t="n"/>
      <c r="C295" s="5" t="n"/>
      <c r="D295" s="19" t="n"/>
      <c r="E295" s="13" t="n"/>
      <c r="F295" s="5" t="n"/>
      <c r="G295" s="6">
        <f>IF(C295&amp;""="","",IFERROR(INDEX('الموردون'!$B$6:$B$205,MATCH(C295&amp;"",'الموردون'!$A$6:$A$205,0))&amp;"","كود غير موجود"))</f>
        <v/>
      </c>
      <c r="H295" s="18">
        <f>IF(A295&amp;""="","",SUMIFS('الاستلامات'!$D$6:$D$1005,'الاستلامات'!$C$6:$C$1005,A295&amp;""))</f>
        <v/>
      </c>
      <c r="I295" s="18">
        <f>IF(OR(A295&amp;""="",NOT(ISNUMBER(D295))),"",ROUND(D295-H295,2))</f>
        <v/>
      </c>
      <c r="J295" s="6">
        <f>IF(A295&amp;""="","",IF(I295="","بيانات ناقصة",IF(I295&lt;=0,"تم الاستلام",IF(AND(ISNUMBER(E295),E295&lt;'الإعدادات'!$B$4),"متأخر التسليم",IF(H295&gt;0,"استلام جزئي","بانتظار الاستلام")))))</f>
        <v/>
      </c>
      <c r="K295" s="17">
        <f>IF(J295="متأخر التسليم",'الإعدادات'!$B$4-E295,"")</f>
        <v/>
      </c>
    </row>
    <row r="296">
      <c r="A296" s="5" t="n"/>
      <c r="B296" s="13" t="n"/>
      <c r="C296" s="5" t="n"/>
      <c r="D296" s="19" t="n"/>
      <c r="E296" s="13" t="n"/>
      <c r="F296" s="5" t="n"/>
      <c r="G296" s="6">
        <f>IF(C296&amp;""="","",IFERROR(INDEX('الموردون'!$B$6:$B$205,MATCH(C296&amp;"",'الموردون'!$A$6:$A$205,0))&amp;"","كود غير موجود"))</f>
        <v/>
      </c>
      <c r="H296" s="18">
        <f>IF(A296&amp;""="","",SUMIFS('الاستلامات'!$D$6:$D$1005,'الاستلامات'!$C$6:$C$1005,A296&amp;""))</f>
        <v/>
      </c>
      <c r="I296" s="18">
        <f>IF(OR(A296&amp;""="",NOT(ISNUMBER(D296))),"",ROUND(D296-H296,2))</f>
        <v/>
      </c>
      <c r="J296" s="6">
        <f>IF(A296&amp;""="","",IF(I296="","بيانات ناقصة",IF(I296&lt;=0,"تم الاستلام",IF(AND(ISNUMBER(E296),E296&lt;'الإعدادات'!$B$4),"متأخر التسليم",IF(H296&gt;0,"استلام جزئي","بانتظار الاستلام")))))</f>
        <v/>
      </c>
      <c r="K296" s="17">
        <f>IF(J296="متأخر التسليم",'الإعدادات'!$B$4-E296,"")</f>
        <v/>
      </c>
    </row>
    <row r="297">
      <c r="A297" s="5" t="n"/>
      <c r="B297" s="13" t="n"/>
      <c r="C297" s="5" t="n"/>
      <c r="D297" s="19" t="n"/>
      <c r="E297" s="13" t="n"/>
      <c r="F297" s="5" t="n"/>
      <c r="G297" s="6">
        <f>IF(C297&amp;""="","",IFERROR(INDEX('الموردون'!$B$6:$B$205,MATCH(C297&amp;"",'الموردون'!$A$6:$A$205,0))&amp;"","كود غير موجود"))</f>
        <v/>
      </c>
      <c r="H297" s="18">
        <f>IF(A297&amp;""="","",SUMIFS('الاستلامات'!$D$6:$D$1005,'الاستلامات'!$C$6:$C$1005,A297&amp;""))</f>
        <v/>
      </c>
      <c r="I297" s="18">
        <f>IF(OR(A297&amp;""="",NOT(ISNUMBER(D297))),"",ROUND(D297-H297,2))</f>
        <v/>
      </c>
      <c r="J297" s="6">
        <f>IF(A297&amp;""="","",IF(I297="","بيانات ناقصة",IF(I297&lt;=0,"تم الاستلام",IF(AND(ISNUMBER(E297),E297&lt;'الإعدادات'!$B$4),"متأخر التسليم",IF(H297&gt;0,"استلام جزئي","بانتظار الاستلام")))))</f>
        <v/>
      </c>
      <c r="K297" s="17">
        <f>IF(J297="متأخر التسليم",'الإعدادات'!$B$4-E297,"")</f>
        <v/>
      </c>
    </row>
    <row r="298">
      <c r="A298" s="5" t="n"/>
      <c r="B298" s="13" t="n"/>
      <c r="C298" s="5" t="n"/>
      <c r="D298" s="19" t="n"/>
      <c r="E298" s="13" t="n"/>
      <c r="F298" s="5" t="n"/>
      <c r="G298" s="6">
        <f>IF(C298&amp;""="","",IFERROR(INDEX('الموردون'!$B$6:$B$205,MATCH(C298&amp;"",'الموردون'!$A$6:$A$205,0))&amp;"","كود غير موجود"))</f>
        <v/>
      </c>
      <c r="H298" s="18">
        <f>IF(A298&amp;""="","",SUMIFS('الاستلامات'!$D$6:$D$1005,'الاستلامات'!$C$6:$C$1005,A298&amp;""))</f>
        <v/>
      </c>
      <c r="I298" s="18">
        <f>IF(OR(A298&amp;""="",NOT(ISNUMBER(D298))),"",ROUND(D298-H298,2))</f>
        <v/>
      </c>
      <c r="J298" s="6">
        <f>IF(A298&amp;""="","",IF(I298="","بيانات ناقصة",IF(I298&lt;=0,"تم الاستلام",IF(AND(ISNUMBER(E298),E298&lt;'الإعدادات'!$B$4),"متأخر التسليم",IF(H298&gt;0,"استلام جزئي","بانتظار الاستلام")))))</f>
        <v/>
      </c>
      <c r="K298" s="17">
        <f>IF(J298="متأخر التسليم",'الإعدادات'!$B$4-E298,"")</f>
        <v/>
      </c>
    </row>
    <row r="299">
      <c r="A299" s="5" t="n"/>
      <c r="B299" s="13" t="n"/>
      <c r="C299" s="5" t="n"/>
      <c r="D299" s="19" t="n"/>
      <c r="E299" s="13" t="n"/>
      <c r="F299" s="5" t="n"/>
      <c r="G299" s="6">
        <f>IF(C299&amp;""="","",IFERROR(INDEX('الموردون'!$B$6:$B$205,MATCH(C299&amp;"",'الموردون'!$A$6:$A$205,0))&amp;"","كود غير موجود"))</f>
        <v/>
      </c>
      <c r="H299" s="18">
        <f>IF(A299&amp;""="","",SUMIFS('الاستلامات'!$D$6:$D$1005,'الاستلامات'!$C$6:$C$1005,A299&amp;""))</f>
        <v/>
      </c>
      <c r="I299" s="18">
        <f>IF(OR(A299&amp;""="",NOT(ISNUMBER(D299))),"",ROUND(D299-H299,2))</f>
        <v/>
      </c>
      <c r="J299" s="6">
        <f>IF(A299&amp;""="","",IF(I299="","بيانات ناقصة",IF(I299&lt;=0,"تم الاستلام",IF(AND(ISNUMBER(E299),E299&lt;'الإعدادات'!$B$4),"متأخر التسليم",IF(H299&gt;0,"استلام جزئي","بانتظار الاستلام")))))</f>
        <v/>
      </c>
      <c r="K299" s="17">
        <f>IF(J299="متأخر التسليم",'الإعدادات'!$B$4-E299,"")</f>
        <v/>
      </c>
    </row>
    <row r="300">
      <c r="A300" s="5" t="n"/>
      <c r="B300" s="13" t="n"/>
      <c r="C300" s="5" t="n"/>
      <c r="D300" s="19" t="n"/>
      <c r="E300" s="13" t="n"/>
      <c r="F300" s="5" t="n"/>
      <c r="G300" s="6">
        <f>IF(C300&amp;""="","",IFERROR(INDEX('الموردون'!$B$6:$B$205,MATCH(C300&amp;"",'الموردون'!$A$6:$A$205,0))&amp;"","كود غير موجود"))</f>
        <v/>
      </c>
      <c r="H300" s="18">
        <f>IF(A300&amp;""="","",SUMIFS('الاستلامات'!$D$6:$D$1005,'الاستلامات'!$C$6:$C$1005,A300&amp;""))</f>
        <v/>
      </c>
      <c r="I300" s="18">
        <f>IF(OR(A300&amp;""="",NOT(ISNUMBER(D300))),"",ROUND(D300-H300,2))</f>
        <v/>
      </c>
      <c r="J300" s="6">
        <f>IF(A300&amp;""="","",IF(I300="","بيانات ناقصة",IF(I300&lt;=0,"تم الاستلام",IF(AND(ISNUMBER(E300),E300&lt;'الإعدادات'!$B$4),"متأخر التسليم",IF(H300&gt;0,"استلام جزئي","بانتظار الاستلام")))))</f>
        <v/>
      </c>
      <c r="K300" s="17">
        <f>IF(J300="متأخر التسليم",'الإعدادات'!$B$4-E300,"")</f>
        <v/>
      </c>
    </row>
    <row r="301">
      <c r="A301" s="5" t="n"/>
      <c r="B301" s="13" t="n"/>
      <c r="C301" s="5" t="n"/>
      <c r="D301" s="19" t="n"/>
      <c r="E301" s="13" t="n"/>
      <c r="F301" s="5" t="n"/>
      <c r="G301" s="6">
        <f>IF(C301&amp;""="","",IFERROR(INDEX('الموردون'!$B$6:$B$205,MATCH(C301&amp;"",'الموردون'!$A$6:$A$205,0))&amp;"","كود غير موجود"))</f>
        <v/>
      </c>
      <c r="H301" s="18">
        <f>IF(A301&amp;""="","",SUMIFS('الاستلامات'!$D$6:$D$1005,'الاستلامات'!$C$6:$C$1005,A301&amp;""))</f>
        <v/>
      </c>
      <c r="I301" s="18">
        <f>IF(OR(A301&amp;""="",NOT(ISNUMBER(D301))),"",ROUND(D301-H301,2))</f>
        <v/>
      </c>
      <c r="J301" s="6">
        <f>IF(A301&amp;""="","",IF(I301="","بيانات ناقصة",IF(I301&lt;=0,"تم الاستلام",IF(AND(ISNUMBER(E301),E301&lt;'الإعدادات'!$B$4),"متأخر التسليم",IF(H301&gt;0,"استلام جزئي","بانتظار الاستلام")))))</f>
        <v/>
      </c>
      <c r="K301" s="17">
        <f>IF(J301="متأخر التسليم",'الإعدادات'!$B$4-E301,"")</f>
        <v/>
      </c>
    </row>
    <row r="302">
      <c r="A302" s="5" t="n"/>
      <c r="B302" s="13" t="n"/>
      <c r="C302" s="5" t="n"/>
      <c r="D302" s="19" t="n"/>
      <c r="E302" s="13" t="n"/>
      <c r="F302" s="5" t="n"/>
      <c r="G302" s="6">
        <f>IF(C302&amp;""="","",IFERROR(INDEX('الموردون'!$B$6:$B$205,MATCH(C302&amp;"",'الموردون'!$A$6:$A$205,0))&amp;"","كود غير موجود"))</f>
        <v/>
      </c>
      <c r="H302" s="18">
        <f>IF(A302&amp;""="","",SUMIFS('الاستلامات'!$D$6:$D$1005,'الاستلامات'!$C$6:$C$1005,A302&amp;""))</f>
        <v/>
      </c>
      <c r="I302" s="18">
        <f>IF(OR(A302&amp;""="",NOT(ISNUMBER(D302))),"",ROUND(D302-H302,2))</f>
        <v/>
      </c>
      <c r="J302" s="6">
        <f>IF(A302&amp;""="","",IF(I302="","بيانات ناقصة",IF(I302&lt;=0,"تم الاستلام",IF(AND(ISNUMBER(E302),E302&lt;'الإعدادات'!$B$4),"متأخر التسليم",IF(H302&gt;0,"استلام جزئي","بانتظار الاستلام")))))</f>
        <v/>
      </c>
      <c r="K302" s="17">
        <f>IF(J302="متأخر التسليم",'الإعدادات'!$B$4-E302,"")</f>
        <v/>
      </c>
    </row>
    <row r="303">
      <c r="A303" s="5" t="n"/>
      <c r="B303" s="13" t="n"/>
      <c r="C303" s="5" t="n"/>
      <c r="D303" s="19" t="n"/>
      <c r="E303" s="13" t="n"/>
      <c r="F303" s="5" t="n"/>
      <c r="G303" s="6">
        <f>IF(C303&amp;""="","",IFERROR(INDEX('الموردون'!$B$6:$B$205,MATCH(C303&amp;"",'الموردون'!$A$6:$A$205,0))&amp;"","كود غير موجود"))</f>
        <v/>
      </c>
      <c r="H303" s="18">
        <f>IF(A303&amp;""="","",SUMIFS('الاستلامات'!$D$6:$D$1005,'الاستلامات'!$C$6:$C$1005,A303&amp;""))</f>
        <v/>
      </c>
      <c r="I303" s="18">
        <f>IF(OR(A303&amp;""="",NOT(ISNUMBER(D303))),"",ROUND(D303-H303,2))</f>
        <v/>
      </c>
      <c r="J303" s="6">
        <f>IF(A303&amp;""="","",IF(I303="","بيانات ناقصة",IF(I303&lt;=0,"تم الاستلام",IF(AND(ISNUMBER(E303),E303&lt;'الإعدادات'!$B$4),"متأخر التسليم",IF(H303&gt;0,"استلام جزئي","بانتظار الاستلام")))))</f>
        <v/>
      </c>
      <c r="K303" s="17">
        <f>IF(J303="متأخر التسليم",'الإعدادات'!$B$4-E303,"")</f>
        <v/>
      </c>
    </row>
    <row r="304">
      <c r="A304" s="5" t="n"/>
      <c r="B304" s="13" t="n"/>
      <c r="C304" s="5" t="n"/>
      <c r="D304" s="19" t="n"/>
      <c r="E304" s="13" t="n"/>
      <c r="F304" s="5" t="n"/>
      <c r="G304" s="6">
        <f>IF(C304&amp;""="","",IFERROR(INDEX('الموردون'!$B$6:$B$205,MATCH(C304&amp;"",'الموردون'!$A$6:$A$205,0))&amp;"","كود غير موجود"))</f>
        <v/>
      </c>
      <c r="H304" s="18">
        <f>IF(A304&amp;""="","",SUMIFS('الاستلامات'!$D$6:$D$1005,'الاستلامات'!$C$6:$C$1005,A304&amp;""))</f>
        <v/>
      </c>
      <c r="I304" s="18">
        <f>IF(OR(A304&amp;""="",NOT(ISNUMBER(D304))),"",ROUND(D304-H304,2))</f>
        <v/>
      </c>
      <c r="J304" s="6">
        <f>IF(A304&amp;""="","",IF(I304="","بيانات ناقصة",IF(I304&lt;=0,"تم الاستلام",IF(AND(ISNUMBER(E304),E304&lt;'الإعدادات'!$B$4),"متأخر التسليم",IF(H304&gt;0,"استلام جزئي","بانتظار الاستلام")))))</f>
        <v/>
      </c>
      <c r="K304" s="17">
        <f>IF(J304="متأخر التسليم",'الإعدادات'!$B$4-E304,"")</f>
        <v/>
      </c>
    </row>
    <row r="305">
      <c r="A305" s="5" t="n"/>
      <c r="B305" s="13" t="n"/>
      <c r="C305" s="5" t="n"/>
      <c r="D305" s="19" t="n"/>
      <c r="E305" s="13" t="n"/>
      <c r="F305" s="5" t="n"/>
      <c r="G305" s="6">
        <f>IF(C305&amp;""="","",IFERROR(INDEX('الموردون'!$B$6:$B$205,MATCH(C305&amp;"",'الموردون'!$A$6:$A$205,0))&amp;"","كود غير موجود"))</f>
        <v/>
      </c>
      <c r="H305" s="18">
        <f>IF(A305&amp;""="","",SUMIFS('الاستلامات'!$D$6:$D$1005,'الاستلامات'!$C$6:$C$1005,A305&amp;""))</f>
        <v/>
      </c>
      <c r="I305" s="18">
        <f>IF(OR(A305&amp;""="",NOT(ISNUMBER(D305))),"",ROUND(D305-H305,2))</f>
        <v/>
      </c>
      <c r="J305" s="6">
        <f>IF(A305&amp;""="","",IF(I305="","بيانات ناقصة",IF(I305&lt;=0,"تم الاستلام",IF(AND(ISNUMBER(E305),E305&lt;'الإعدادات'!$B$4),"متأخر التسليم",IF(H305&gt;0,"استلام جزئي","بانتظار الاستلام")))))</f>
        <v/>
      </c>
      <c r="K305" s="17">
        <f>IF(J305="متأخر التسليم",'الإعدادات'!$B$4-E305,"")</f>
        <v/>
      </c>
    </row>
    <row r="306">
      <c r="A306" s="5" t="n"/>
      <c r="B306" s="13" t="n"/>
      <c r="C306" s="5" t="n"/>
      <c r="D306" s="19" t="n"/>
      <c r="E306" s="13" t="n"/>
      <c r="F306" s="5" t="n"/>
      <c r="G306" s="6">
        <f>IF(C306&amp;""="","",IFERROR(INDEX('الموردون'!$B$6:$B$205,MATCH(C306&amp;"",'الموردون'!$A$6:$A$205,0))&amp;"","كود غير موجود"))</f>
        <v/>
      </c>
      <c r="H306" s="18">
        <f>IF(A306&amp;""="","",SUMIFS('الاستلامات'!$D$6:$D$1005,'الاستلامات'!$C$6:$C$1005,A306&amp;""))</f>
        <v/>
      </c>
      <c r="I306" s="18">
        <f>IF(OR(A306&amp;""="",NOT(ISNUMBER(D306))),"",ROUND(D306-H306,2))</f>
        <v/>
      </c>
      <c r="J306" s="6">
        <f>IF(A306&amp;""="","",IF(I306="","بيانات ناقصة",IF(I306&lt;=0,"تم الاستلام",IF(AND(ISNUMBER(E306),E306&lt;'الإعدادات'!$B$4),"متأخر التسليم",IF(H306&gt;0,"استلام جزئي","بانتظار الاستلام")))))</f>
        <v/>
      </c>
      <c r="K306" s="17">
        <f>IF(J306="متأخر التسليم",'الإعدادات'!$B$4-E306,"")</f>
        <v/>
      </c>
    </row>
    <row r="307">
      <c r="A307" s="5" t="n"/>
      <c r="B307" s="13" t="n"/>
      <c r="C307" s="5" t="n"/>
      <c r="D307" s="19" t="n"/>
      <c r="E307" s="13" t="n"/>
      <c r="F307" s="5" t="n"/>
      <c r="G307" s="6">
        <f>IF(C307&amp;""="","",IFERROR(INDEX('الموردون'!$B$6:$B$205,MATCH(C307&amp;"",'الموردون'!$A$6:$A$205,0))&amp;"","كود غير موجود"))</f>
        <v/>
      </c>
      <c r="H307" s="18">
        <f>IF(A307&amp;""="","",SUMIFS('الاستلامات'!$D$6:$D$1005,'الاستلامات'!$C$6:$C$1005,A307&amp;""))</f>
        <v/>
      </c>
      <c r="I307" s="18">
        <f>IF(OR(A307&amp;""="",NOT(ISNUMBER(D307))),"",ROUND(D307-H307,2))</f>
        <v/>
      </c>
      <c r="J307" s="6">
        <f>IF(A307&amp;""="","",IF(I307="","بيانات ناقصة",IF(I307&lt;=0,"تم الاستلام",IF(AND(ISNUMBER(E307),E307&lt;'الإعدادات'!$B$4),"متأخر التسليم",IF(H307&gt;0,"استلام جزئي","بانتظار الاستلام")))))</f>
        <v/>
      </c>
      <c r="K307" s="17">
        <f>IF(J307="متأخر التسليم",'الإعدادات'!$B$4-E307,"")</f>
        <v/>
      </c>
    </row>
    <row r="308">
      <c r="A308" s="5" t="n"/>
      <c r="B308" s="13" t="n"/>
      <c r="C308" s="5" t="n"/>
      <c r="D308" s="19" t="n"/>
      <c r="E308" s="13" t="n"/>
      <c r="F308" s="5" t="n"/>
      <c r="G308" s="6">
        <f>IF(C308&amp;""="","",IFERROR(INDEX('الموردون'!$B$6:$B$205,MATCH(C308&amp;"",'الموردون'!$A$6:$A$205,0))&amp;"","كود غير موجود"))</f>
        <v/>
      </c>
      <c r="H308" s="18">
        <f>IF(A308&amp;""="","",SUMIFS('الاستلامات'!$D$6:$D$1005,'الاستلامات'!$C$6:$C$1005,A308&amp;""))</f>
        <v/>
      </c>
      <c r="I308" s="18">
        <f>IF(OR(A308&amp;""="",NOT(ISNUMBER(D308))),"",ROUND(D308-H308,2))</f>
        <v/>
      </c>
      <c r="J308" s="6">
        <f>IF(A308&amp;""="","",IF(I308="","بيانات ناقصة",IF(I308&lt;=0,"تم الاستلام",IF(AND(ISNUMBER(E308),E308&lt;'الإعدادات'!$B$4),"متأخر التسليم",IF(H308&gt;0,"استلام جزئي","بانتظار الاستلام")))))</f>
        <v/>
      </c>
      <c r="K308" s="17">
        <f>IF(J308="متأخر التسليم",'الإعدادات'!$B$4-E308,"")</f>
        <v/>
      </c>
    </row>
    <row r="309">
      <c r="A309" s="5" t="n"/>
      <c r="B309" s="13" t="n"/>
      <c r="C309" s="5" t="n"/>
      <c r="D309" s="19" t="n"/>
      <c r="E309" s="13" t="n"/>
      <c r="F309" s="5" t="n"/>
      <c r="G309" s="6">
        <f>IF(C309&amp;""="","",IFERROR(INDEX('الموردون'!$B$6:$B$205,MATCH(C309&amp;"",'الموردون'!$A$6:$A$205,0))&amp;"","كود غير موجود"))</f>
        <v/>
      </c>
      <c r="H309" s="18">
        <f>IF(A309&amp;""="","",SUMIFS('الاستلامات'!$D$6:$D$1005,'الاستلامات'!$C$6:$C$1005,A309&amp;""))</f>
        <v/>
      </c>
      <c r="I309" s="18">
        <f>IF(OR(A309&amp;""="",NOT(ISNUMBER(D309))),"",ROUND(D309-H309,2))</f>
        <v/>
      </c>
      <c r="J309" s="6">
        <f>IF(A309&amp;""="","",IF(I309="","بيانات ناقصة",IF(I309&lt;=0,"تم الاستلام",IF(AND(ISNUMBER(E309),E309&lt;'الإعدادات'!$B$4),"متأخر التسليم",IF(H309&gt;0,"استلام جزئي","بانتظار الاستلام")))))</f>
        <v/>
      </c>
      <c r="K309" s="17">
        <f>IF(J309="متأخر التسليم",'الإعدادات'!$B$4-E309,"")</f>
        <v/>
      </c>
    </row>
    <row r="310">
      <c r="A310" s="5" t="n"/>
      <c r="B310" s="13" t="n"/>
      <c r="C310" s="5" t="n"/>
      <c r="D310" s="19" t="n"/>
      <c r="E310" s="13" t="n"/>
      <c r="F310" s="5" t="n"/>
      <c r="G310" s="6">
        <f>IF(C310&amp;""="","",IFERROR(INDEX('الموردون'!$B$6:$B$205,MATCH(C310&amp;"",'الموردون'!$A$6:$A$205,0))&amp;"","كود غير موجود"))</f>
        <v/>
      </c>
      <c r="H310" s="18">
        <f>IF(A310&amp;""="","",SUMIFS('الاستلامات'!$D$6:$D$1005,'الاستلامات'!$C$6:$C$1005,A310&amp;""))</f>
        <v/>
      </c>
      <c r="I310" s="18">
        <f>IF(OR(A310&amp;""="",NOT(ISNUMBER(D310))),"",ROUND(D310-H310,2))</f>
        <v/>
      </c>
      <c r="J310" s="6">
        <f>IF(A310&amp;""="","",IF(I310="","بيانات ناقصة",IF(I310&lt;=0,"تم الاستلام",IF(AND(ISNUMBER(E310),E310&lt;'الإعدادات'!$B$4),"متأخر التسليم",IF(H310&gt;0,"استلام جزئي","بانتظار الاستلام")))))</f>
        <v/>
      </c>
      <c r="K310" s="17">
        <f>IF(J310="متأخر التسليم",'الإعدادات'!$B$4-E310,"")</f>
        <v/>
      </c>
    </row>
    <row r="311">
      <c r="A311" s="5" t="n"/>
      <c r="B311" s="13" t="n"/>
      <c r="C311" s="5" t="n"/>
      <c r="D311" s="19" t="n"/>
      <c r="E311" s="13" t="n"/>
      <c r="F311" s="5" t="n"/>
      <c r="G311" s="6">
        <f>IF(C311&amp;""="","",IFERROR(INDEX('الموردون'!$B$6:$B$205,MATCH(C311&amp;"",'الموردون'!$A$6:$A$205,0))&amp;"","كود غير موجود"))</f>
        <v/>
      </c>
      <c r="H311" s="18">
        <f>IF(A311&amp;""="","",SUMIFS('الاستلامات'!$D$6:$D$1005,'الاستلامات'!$C$6:$C$1005,A311&amp;""))</f>
        <v/>
      </c>
      <c r="I311" s="18">
        <f>IF(OR(A311&amp;""="",NOT(ISNUMBER(D311))),"",ROUND(D311-H311,2))</f>
        <v/>
      </c>
      <c r="J311" s="6">
        <f>IF(A311&amp;""="","",IF(I311="","بيانات ناقصة",IF(I311&lt;=0,"تم الاستلام",IF(AND(ISNUMBER(E311),E311&lt;'الإعدادات'!$B$4),"متأخر التسليم",IF(H311&gt;0,"استلام جزئي","بانتظار الاستلام")))))</f>
        <v/>
      </c>
      <c r="K311" s="17">
        <f>IF(J311="متأخر التسليم",'الإعدادات'!$B$4-E311,"")</f>
        <v/>
      </c>
    </row>
    <row r="312">
      <c r="A312" s="5" t="n"/>
      <c r="B312" s="13" t="n"/>
      <c r="C312" s="5" t="n"/>
      <c r="D312" s="19" t="n"/>
      <c r="E312" s="13" t="n"/>
      <c r="F312" s="5" t="n"/>
      <c r="G312" s="6">
        <f>IF(C312&amp;""="","",IFERROR(INDEX('الموردون'!$B$6:$B$205,MATCH(C312&amp;"",'الموردون'!$A$6:$A$205,0))&amp;"","كود غير موجود"))</f>
        <v/>
      </c>
      <c r="H312" s="18">
        <f>IF(A312&amp;""="","",SUMIFS('الاستلامات'!$D$6:$D$1005,'الاستلامات'!$C$6:$C$1005,A312&amp;""))</f>
        <v/>
      </c>
      <c r="I312" s="18">
        <f>IF(OR(A312&amp;""="",NOT(ISNUMBER(D312))),"",ROUND(D312-H312,2))</f>
        <v/>
      </c>
      <c r="J312" s="6">
        <f>IF(A312&amp;""="","",IF(I312="","بيانات ناقصة",IF(I312&lt;=0,"تم الاستلام",IF(AND(ISNUMBER(E312),E312&lt;'الإعدادات'!$B$4),"متأخر التسليم",IF(H312&gt;0,"استلام جزئي","بانتظار الاستلام")))))</f>
        <v/>
      </c>
      <c r="K312" s="17">
        <f>IF(J312="متأخر التسليم",'الإعدادات'!$B$4-E312,"")</f>
        <v/>
      </c>
    </row>
    <row r="313">
      <c r="A313" s="5" t="n"/>
      <c r="B313" s="13" t="n"/>
      <c r="C313" s="5" t="n"/>
      <c r="D313" s="19" t="n"/>
      <c r="E313" s="13" t="n"/>
      <c r="F313" s="5" t="n"/>
      <c r="G313" s="6">
        <f>IF(C313&amp;""="","",IFERROR(INDEX('الموردون'!$B$6:$B$205,MATCH(C313&amp;"",'الموردون'!$A$6:$A$205,0))&amp;"","كود غير موجود"))</f>
        <v/>
      </c>
      <c r="H313" s="18">
        <f>IF(A313&amp;""="","",SUMIFS('الاستلامات'!$D$6:$D$1005,'الاستلامات'!$C$6:$C$1005,A313&amp;""))</f>
        <v/>
      </c>
      <c r="I313" s="18">
        <f>IF(OR(A313&amp;""="",NOT(ISNUMBER(D313))),"",ROUND(D313-H313,2))</f>
        <v/>
      </c>
      <c r="J313" s="6">
        <f>IF(A313&amp;""="","",IF(I313="","بيانات ناقصة",IF(I313&lt;=0,"تم الاستلام",IF(AND(ISNUMBER(E313),E313&lt;'الإعدادات'!$B$4),"متأخر التسليم",IF(H313&gt;0,"استلام جزئي","بانتظار الاستلام")))))</f>
        <v/>
      </c>
      <c r="K313" s="17">
        <f>IF(J313="متأخر التسليم",'الإعدادات'!$B$4-E313,"")</f>
        <v/>
      </c>
    </row>
    <row r="314">
      <c r="A314" s="5" t="n"/>
      <c r="B314" s="13" t="n"/>
      <c r="C314" s="5" t="n"/>
      <c r="D314" s="19" t="n"/>
      <c r="E314" s="13" t="n"/>
      <c r="F314" s="5" t="n"/>
      <c r="G314" s="6">
        <f>IF(C314&amp;""="","",IFERROR(INDEX('الموردون'!$B$6:$B$205,MATCH(C314&amp;"",'الموردون'!$A$6:$A$205,0))&amp;"","كود غير موجود"))</f>
        <v/>
      </c>
      <c r="H314" s="18">
        <f>IF(A314&amp;""="","",SUMIFS('الاستلامات'!$D$6:$D$1005,'الاستلامات'!$C$6:$C$1005,A314&amp;""))</f>
        <v/>
      </c>
      <c r="I314" s="18">
        <f>IF(OR(A314&amp;""="",NOT(ISNUMBER(D314))),"",ROUND(D314-H314,2))</f>
        <v/>
      </c>
      <c r="J314" s="6">
        <f>IF(A314&amp;""="","",IF(I314="","بيانات ناقصة",IF(I314&lt;=0,"تم الاستلام",IF(AND(ISNUMBER(E314),E314&lt;'الإعدادات'!$B$4),"متأخر التسليم",IF(H314&gt;0,"استلام جزئي","بانتظار الاستلام")))))</f>
        <v/>
      </c>
      <c r="K314" s="17">
        <f>IF(J314="متأخر التسليم",'الإعدادات'!$B$4-E314,"")</f>
        <v/>
      </c>
    </row>
    <row r="315">
      <c r="A315" s="5" t="n"/>
      <c r="B315" s="13" t="n"/>
      <c r="C315" s="5" t="n"/>
      <c r="D315" s="19" t="n"/>
      <c r="E315" s="13" t="n"/>
      <c r="F315" s="5" t="n"/>
      <c r="G315" s="6">
        <f>IF(C315&amp;""="","",IFERROR(INDEX('الموردون'!$B$6:$B$205,MATCH(C315&amp;"",'الموردون'!$A$6:$A$205,0))&amp;"","كود غير موجود"))</f>
        <v/>
      </c>
      <c r="H315" s="18">
        <f>IF(A315&amp;""="","",SUMIFS('الاستلامات'!$D$6:$D$1005,'الاستلامات'!$C$6:$C$1005,A315&amp;""))</f>
        <v/>
      </c>
      <c r="I315" s="18">
        <f>IF(OR(A315&amp;""="",NOT(ISNUMBER(D315))),"",ROUND(D315-H315,2))</f>
        <v/>
      </c>
      <c r="J315" s="6">
        <f>IF(A315&amp;""="","",IF(I315="","بيانات ناقصة",IF(I315&lt;=0,"تم الاستلام",IF(AND(ISNUMBER(E315),E315&lt;'الإعدادات'!$B$4),"متأخر التسليم",IF(H315&gt;0,"استلام جزئي","بانتظار الاستلام")))))</f>
        <v/>
      </c>
      <c r="K315" s="17">
        <f>IF(J315="متأخر التسليم",'الإعدادات'!$B$4-E315,"")</f>
        <v/>
      </c>
    </row>
    <row r="316">
      <c r="A316" s="5" t="n"/>
      <c r="B316" s="13" t="n"/>
      <c r="C316" s="5" t="n"/>
      <c r="D316" s="19" t="n"/>
      <c r="E316" s="13" t="n"/>
      <c r="F316" s="5" t="n"/>
      <c r="G316" s="6">
        <f>IF(C316&amp;""="","",IFERROR(INDEX('الموردون'!$B$6:$B$205,MATCH(C316&amp;"",'الموردون'!$A$6:$A$205,0))&amp;"","كود غير موجود"))</f>
        <v/>
      </c>
      <c r="H316" s="18">
        <f>IF(A316&amp;""="","",SUMIFS('الاستلامات'!$D$6:$D$1005,'الاستلامات'!$C$6:$C$1005,A316&amp;""))</f>
        <v/>
      </c>
      <c r="I316" s="18">
        <f>IF(OR(A316&amp;""="",NOT(ISNUMBER(D316))),"",ROUND(D316-H316,2))</f>
        <v/>
      </c>
      <c r="J316" s="6">
        <f>IF(A316&amp;""="","",IF(I316="","بيانات ناقصة",IF(I316&lt;=0,"تم الاستلام",IF(AND(ISNUMBER(E316),E316&lt;'الإعدادات'!$B$4),"متأخر التسليم",IF(H316&gt;0,"استلام جزئي","بانتظار الاستلام")))))</f>
        <v/>
      </c>
      <c r="K316" s="17">
        <f>IF(J316="متأخر التسليم",'الإعدادات'!$B$4-E316,"")</f>
        <v/>
      </c>
    </row>
    <row r="317">
      <c r="A317" s="5" t="n"/>
      <c r="B317" s="13" t="n"/>
      <c r="C317" s="5" t="n"/>
      <c r="D317" s="19" t="n"/>
      <c r="E317" s="13" t="n"/>
      <c r="F317" s="5" t="n"/>
      <c r="G317" s="6">
        <f>IF(C317&amp;""="","",IFERROR(INDEX('الموردون'!$B$6:$B$205,MATCH(C317&amp;"",'الموردون'!$A$6:$A$205,0))&amp;"","كود غير موجود"))</f>
        <v/>
      </c>
      <c r="H317" s="18">
        <f>IF(A317&amp;""="","",SUMIFS('الاستلامات'!$D$6:$D$1005,'الاستلامات'!$C$6:$C$1005,A317&amp;""))</f>
        <v/>
      </c>
      <c r="I317" s="18">
        <f>IF(OR(A317&amp;""="",NOT(ISNUMBER(D317))),"",ROUND(D317-H317,2))</f>
        <v/>
      </c>
      <c r="J317" s="6">
        <f>IF(A317&amp;""="","",IF(I317="","بيانات ناقصة",IF(I317&lt;=0,"تم الاستلام",IF(AND(ISNUMBER(E317),E317&lt;'الإعدادات'!$B$4),"متأخر التسليم",IF(H317&gt;0,"استلام جزئي","بانتظار الاستلام")))))</f>
        <v/>
      </c>
      <c r="K317" s="17">
        <f>IF(J317="متأخر التسليم",'الإعدادات'!$B$4-E317,"")</f>
        <v/>
      </c>
    </row>
    <row r="318">
      <c r="A318" s="5" t="n"/>
      <c r="B318" s="13" t="n"/>
      <c r="C318" s="5" t="n"/>
      <c r="D318" s="19" t="n"/>
      <c r="E318" s="13" t="n"/>
      <c r="F318" s="5" t="n"/>
      <c r="G318" s="6">
        <f>IF(C318&amp;""="","",IFERROR(INDEX('الموردون'!$B$6:$B$205,MATCH(C318&amp;"",'الموردون'!$A$6:$A$205,0))&amp;"","كود غير موجود"))</f>
        <v/>
      </c>
      <c r="H318" s="18">
        <f>IF(A318&amp;""="","",SUMIFS('الاستلامات'!$D$6:$D$1005,'الاستلامات'!$C$6:$C$1005,A318&amp;""))</f>
        <v/>
      </c>
      <c r="I318" s="18">
        <f>IF(OR(A318&amp;""="",NOT(ISNUMBER(D318))),"",ROUND(D318-H318,2))</f>
        <v/>
      </c>
      <c r="J318" s="6">
        <f>IF(A318&amp;""="","",IF(I318="","بيانات ناقصة",IF(I318&lt;=0,"تم الاستلام",IF(AND(ISNUMBER(E318),E318&lt;'الإعدادات'!$B$4),"متأخر التسليم",IF(H318&gt;0,"استلام جزئي","بانتظار الاستلام")))))</f>
        <v/>
      </c>
      <c r="K318" s="17">
        <f>IF(J318="متأخر التسليم",'الإعدادات'!$B$4-E318,"")</f>
        <v/>
      </c>
    </row>
    <row r="319">
      <c r="A319" s="5" t="n"/>
      <c r="B319" s="13" t="n"/>
      <c r="C319" s="5" t="n"/>
      <c r="D319" s="19" t="n"/>
      <c r="E319" s="13" t="n"/>
      <c r="F319" s="5" t="n"/>
      <c r="G319" s="6">
        <f>IF(C319&amp;""="","",IFERROR(INDEX('الموردون'!$B$6:$B$205,MATCH(C319&amp;"",'الموردون'!$A$6:$A$205,0))&amp;"","كود غير موجود"))</f>
        <v/>
      </c>
      <c r="H319" s="18">
        <f>IF(A319&amp;""="","",SUMIFS('الاستلامات'!$D$6:$D$1005,'الاستلامات'!$C$6:$C$1005,A319&amp;""))</f>
        <v/>
      </c>
      <c r="I319" s="18">
        <f>IF(OR(A319&amp;""="",NOT(ISNUMBER(D319))),"",ROUND(D319-H319,2))</f>
        <v/>
      </c>
      <c r="J319" s="6">
        <f>IF(A319&amp;""="","",IF(I319="","بيانات ناقصة",IF(I319&lt;=0,"تم الاستلام",IF(AND(ISNUMBER(E319),E319&lt;'الإعدادات'!$B$4),"متأخر التسليم",IF(H319&gt;0,"استلام جزئي","بانتظار الاستلام")))))</f>
        <v/>
      </c>
      <c r="K319" s="17">
        <f>IF(J319="متأخر التسليم",'الإعدادات'!$B$4-E319,"")</f>
        <v/>
      </c>
    </row>
    <row r="320">
      <c r="A320" s="5" t="n"/>
      <c r="B320" s="13" t="n"/>
      <c r="C320" s="5" t="n"/>
      <c r="D320" s="19" t="n"/>
      <c r="E320" s="13" t="n"/>
      <c r="F320" s="5" t="n"/>
      <c r="G320" s="6">
        <f>IF(C320&amp;""="","",IFERROR(INDEX('الموردون'!$B$6:$B$205,MATCH(C320&amp;"",'الموردون'!$A$6:$A$205,0))&amp;"","كود غير موجود"))</f>
        <v/>
      </c>
      <c r="H320" s="18">
        <f>IF(A320&amp;""="","",SUMIFS('الاستلامات'!$D$6:$D$1005,'الاستلامات'!$C$6:$C$1005,A320&amp;""))</f>
        <v/>
      </c>
      <c r="I320" s="18">
        <f>IF(OR(A320&amp;""="",NOT(ISNUMBER(D320))),"",ROUND(D320-H320,2))</f>
        <v/>
      </c>
      <c r="J320" s="6">
        <f>IF(A320&amp;""="","",IF(I320="","بيانات ناقصة",IF(I320&lt;=0,"تم الاستلام",IF(AND(ISNUMBER(E320),E320&lt;'الإعدادات'!$B$4),"متأخر التسليم",IF(H320&gt;0,"استلام جزئي","بانتظار الاستلام")))))</f>
        <v/>
      </c>
      <c r="K320" s="17">
        <f>IF(J320="متأخر التسليم",'الإعدادات'!$B$4-E320,"")</f>
        <v/>
      </c>
    </row>
    <row r="321">
      <c r="A321" s="5" t="n"/>
      <c r="B321" s="13" t="n"/>
      <c r="C321" s="5" t="n"/>
      <c r="D321" s="19" t="n"/>
      <c r="E321" s="13" t="n"/>
      <c r="F321" s="5" t="n"/>
      <c r="G321" s="6">
        <f>IF(C321&amp;""="","",IFERROR(INDEX('الموردون'!$B$6:$B$205,MATCH(C321&amp;"",'الموردون'!$A$6:$A$205,0))&amp;"","كود غير موجود"))</f>
        <v/>
      </c>
      <c r="H321" s="18">
        <f>IF(A321&amp;""="","",SUMIFS('الاستلامات'!$D$6:$D$1005,'الاستلامات'!$C$6:$C$1005,A321&amp;""))</f>
        <v/>
      </c>
      <c r="I321" s="18">
        <f>IF(OR(A321&amp;""="",NOT(ISNUMBER(D321))),"",ROUND(D321-H321,2))</f>
        <v/>
      </c>
      <c r="J321" s="6">
        <f>IF(A321&amp;""="","",IF(I321="","بيانات ناقصة",IF(I321&lt;=0,"تم الاستلام",IF(AND(ISNUMBER(E321),E321&lt;'الإعدادات'!$B$4),"متأخر التسليم",IF(H321&gt;0,"استلام جزئي","بانتظار الاستلام")))))</f>
        <v/>
      </c>
      <c r="K321" s="17">
        <f>IF(J321="متأخر التسليم",'الإعدادات'!$B$4-E321,"")</f>
        <v/>
      </c>
    </row>
    <row r="322">
      <c r="A322" s="5" t="n"/>
      <c r="B322" s="13" t="n"/>
      <c r="C322" s="5" t="n"/>
      <c r="D322" s="19" t="n"/>
      <c r="E322" s="13" t="n"/>
      <c r="F322" s="5" t="n"/>
      <c r="G322" s="6">
        <f>IF(C322&amp;""="","",IFERROR(INDEX('الموردون'!$B$6:$B$205,MATCH(C322&amp;"",'الموردون'!$A$6:$A$205,0))&amp;"","كود غير موجود"))</f>
        <v/>
      </c>
      <c r="H322" s="18">
        <f>IF(A322&amp;""="","",SUMIFS('الاستلامات'!$D$6:$D$1005,'الاستلامات'!$C$6:$C$1005,A322&amp;""))</f>
        <v/>
      </c>
      <c r="I322" s="18">
        <f>IF(OR(A322&amp;""="",NOT(ISNUMBER(D322))),"",ROUND(D322-H322,2))</f>
        <v/>
      </c>
      <c r="J322" s="6">
        <f>IF(A322&amp;""="","",IF(I322="","بيانات ناقصة",IF(I322&lt;=0,"تم الاستلام",IF(AND(ISNUMBER(E322),E322&lt;'الإعدادات'!$B$4),"متأخر التسليم",IF(H322&gt;0,"استلام جزئي","بانتظار الاستلام")))))</f>
        <v/>
      </c>
      <c r="K322" s="17">
        <f>IF(J322="متأخر التسليم",'الإعدادات'!$B$4-E322,"")</f>
        <v/>
      </c>
    </row>
    <row r="323">
      <c r="A323" s="5" t="n"/>
      <c r="B323" s="13" t="n"/>
      <c r="C323" s="5" t="n"/>
      <c r="D323" s="19" t="n"/>
      <c r="E323" s="13" t="n"/>
      <c r="F323" s="5" t="n"/>
      <c r="G323" s="6">
        <f>IF(C323&amp;""="","",IFERROR(INDEX('الموردون'!$B$6:$B$205,MATCH(C323&amp;"",'الموردون'!$A$6:$A$205,0))&amp;"","كود غير موجود"))</f>
        <v/>
      </c>
      <c r="H323" s="18">
        <f>IF(A323&amp;""="","",SUMIFS('الاستلامات'!$D$6:$D$1005,'الاستلامات'!$C$6:$C$1005,A323&amp;""))</f>
        <v/>
      </c>
      <c r="I323" s="18">
        <f>IF(OR(A323&amp;""="",NOT(ISNUMBER(D323))),"",ROUND(D323-H323,2))</f>
        <v/>
      </c>
      <c r="J323" s="6">
        <f>IF(A323&amp;""="","",IF(I323="","بيانات ناقصة",IF(I323&lt;=0,"تم الاستلام",IF(AND(ISNUMBER(E323),E323&lt;'الإعدادات'!$B$4),"متأخر التسليم",IF(H323&gt;0,"استلام جزئي","بانتظار الاستلام")))))</f>
        <v/>
      </c>
      <c r="K323" s="17">
        <f>IF(J323="متأخر التسليم",'الإعدادات'!$B$4-E323,"")</f>
        <v/>
      </c>
    </row>
    <row r="324">
      <c r="A324" s="5" t="n"/>
      <c r="B324" s="13" t="n"/>
      <c r="C324" s="5" t="n"/>
      <c r="D324" s="19" t="n"/>
      <c r="E324" s="13" t="n"/>
      <c r="F324" s="5" t="n"/>
      <c r="G324" s="6">
        <f>IF(C324&amp;""="","",IFERROR(INDEX('الموردون'!$B$6:$B$205,MATCH(C324&amp;"",'الموردون'!$A$6:$A$205,0))&amp;"","كود غير موجود"))</f>
        <v/>
      </c>
      <c r="H324" s="18">
        <f>IF(A324&amp;""="","",SUMIFS('الاستلامات'!$D$6:$D$1005,'الاستلامات'!$C$6:$C$1005,A324&amp;""))</f>
        <v/>
      </c>
      <c r="I324" s="18">
        <f>IF(OR(A324&amp;""="",NOT(ISNUMBER(D324))),"",ROUND(D324-H324,2))</f>
        <v/>
      </c>
      <c r="J324" s="6">
        <f>IF(A324&amp;""="","",IF(I324="","بيانات ناقصة",IF(I324&lt;=0,"تم الاستلام",IF(AND(ISNUMBER(E324),E324&lt;'الإعدادات'!$B$4),"متأخر التسليم",IF(H324&gt;0,"استلام جزئي","بانتظار الاستلام")))))</f>
        <v/>
      </c>
      <c r="K324" s="17">
        <f>IF(J324="متأخر التسليم",'الإعدادات'!$B$4-E324,"")</f>
        <v/>
      </c>
    </row>
    <row r="325">
      <c r="A325" s="5" t="n"/>
      <c r="B325" s="13" t="n"/>
      <c r="C325" s="5" t="n"/>
      <c r="D325" s="19" t="n"/>
      <c r="E325" s="13" t="n"/>
      <c r="F325" s="5" t="n"/>
      <c r="G325" s="6">
        <f>IF(C325&amp;""="","",IFERROR(INDEX('الموردون'!$B$6:$B$205,MATCH(C325&amp;"",'الموردون'!$A$6:$A$205,0))&amp;"","كود غير موجود"))</f>
        <v/>
      </c>
      <c r="H325" s="18">
        <f>IF(A325&amp;""="","",SUMIFS('الاستلامات'!$D$6:$D$1005,'الاستلامات'!$C$6:$C$1005,A325&amp;""))</f>
        <v/>
      </c>
      <c r="I325" s="18">
        <f>IF(OR(A325&amp;""="",NOT(ISNUMBER(D325))),"",ROUND(D325-H325,2))</f>
        <v/>
      </c>
      <c r="J325" s="6">
        <f>IF(A325&amp;""="","",IF(I325="","بيانات ناقصة",IF(I325&lt;=0,"تم الاستلام",IF(AND(ISNUMBER(E325),E325&lt;'الإعدادات'!$B$4),"متأخر التسليم",IF(H325&gt;0,"استلام جزئي","بانتظار الاستلام")))))</f>
        <v/>
      </c>
      <c r="K325" s="17">
        <f>IF(J325="متأخر التسليم",'الإعدادات'!$B$4-E325,"")</f>
        <v/>
      </c>
    </row>
    <row r="326">
      <c r="A326" s="5" t="n"/>
      <c r="B326" s="13" t="n"/>
      <c r="C326" s="5" t="n"/>
      <c r="D326" s="19" t="n"/>
      <c r="E326" s="13" t="n"/>
      <c r="F326" s="5" t="n"/>
      <c r="G326" s="6">
        <f>IF(C326&amp;""="","",IFERROR(INDEX('الموردون'!$B$6:$B$205,MATCH(C326&amp;"",'الموردون'!$A$6:$A$205,0))&amp;"","كود غير موجود"))</f>
        <v/>
      </c>
      <c r="H326" s="18">
        <f>IF(A326&amp;""="","",SUMIFS('الاستلامات'!$D$6:$D$1005,'الاستلامات'!$C$6:$C$1005,A326&amp;""))</f>
        <v/>
      </c>
      <c r="I326" s="18">
        <f>IF(OR(A326&amp;""="",NOT(ISNUMBER(D326))),"",ROUND(D326-H326,2))</f>
        <v/>
      </c>
      <c r="J326" s="6">
        <f>IF(A326&amp;""="","",IF(I326="","بيانات ناقصة",IF(I326&lt;=0,"تم الاستلام",IF(AND(ISNUMBER(E326),E326&lt;'الإعدادات'!$B$4),"متأخر التسليم",IF(H326&gt;0,"استلام جزئي","بانتظار الاستلام")))))</f>
        <v/>
      </c>
      <c r="K326" s="17">
        <f>IF(J326="متأخر التسليم",'الإعدادات'!$B$4-E326,"")</f>
        <v/>
      </c>
    </row>
    <row r="327">
      <c r="A327" s="5" t="n"/>
      <c r="B327" s="13" t="n"/>
      <c r="C327" s="5" t="n"/>
      <c r="D327" s="19" t="n"/>
      <c r="E327" s="13" t="n"/>
      <c r="F327" s="5" t="n"/>
      <c r="G327" s="6">
        <f>IF(C327&amp;""="","",IFERROR(INDEX('الموردون'!$B$6:$B$205,MATCH(C327&amp;"",'الموردون'!$A$6:$A$205,0))&amp;"","كود غير موجود"))</f>
        <v/>
      </c>
      <c r="H327" s="18">
        <f>IF(A327&amp;""="","",SUMIFS('الاستلامات'!$D$6:$D$1005,'الاستلامات'!$C$6:$C$1005,A327&amp;""))</f>
        <v/>
      </c>
      <c r="I327" s="18">
        <f>IF(OR(A327&amp;""="",NOT(ISNUMBER(D327))),"",ROUND(D327-H327,2))</f>
        <v/>
      </c>
      <c r="J327" s="6">
        <f>IF(A327&amp;""="","",IF(I327="","بيانات ناقصة",IF(I327&lt;=0,"تم الاستلام",IF(AND(ISNUMBER(E327),E327&lt;'الإعدادات'!$B$4),"متأخر التسليم",IF(H327&gt;0,"استلام جزئي","بانتظار الاستلام")))))</f>
        <v/>
      </c>
      <c r="K327" s="17">
        <f>IF(J327="متأخر التسليم",'الإعدادات'!$B$4-E327,"")</f>
        <v/>
      </c>
    </row>
    <row r="328">
      <c r="A328" s="5" t="n"/>
      <c r="B328" s="13" t="n"/>
      <c r="C328" s="5" t="n"/>
      <c r="D328" s="19" t="n"/>
      <c r="E328" s="13" t="n"/>
      <c r="F328" s="5" t="n"/>
      <c r="G328" s="6">
        <f>IF(C328&amp;""="","",IFERROR(INDEX('الموردون'!$B$6:$B$205,MATCH(C328&amp;"",'الموردون'!$A$6:$A$205,0))&amp;"","كود غير موجود"))</f>
        <v/>
      </c>
      <c r="H328" s="18">
        <f>IF(A328&amp;""="","",SUMIFS('الاستلامات'!$D$6:$D$1005,'الاستلامات'!$C$6:$C$1005,A328&amp;""))</f>
        <v/>
      </c>
      <c r="I328" s="18">
        <f>IF(OR(A328&amp;""="",NOT(ISNUMBER(D328))),"",ROUND(D328-H328,2))</f>
        <v/>
      </c>
      <c r="J328" s="6">
        <f>IF(A328&amp;""="","",IF(I328="","بيانات ناقصة",IF(I328&lt;=0,"تم الاستلام",IF(AND(ISNUMBER(E328),E328&lt;'الإعدادات'!$B$4),"متأخر التسليم",IF(H328&gt;0,"استلام جزئي","بانتظار الاستلام")))))</f>
        <v/>
      </c>
      <c r="K328" s="17">
        <f>IF(J328="متأخر التسليم",'الإعدادات'!$B$4-E328,"")</f>
        <v/>
      </c>
    </row>
    <row r="329">
      <c r="A329" s="5" t="n"/>
      <c r="B329" s="13" t="n"/>
      <c r="C329" s="5" t="n"/>
      <c r="D329" s="19" t="n"/>
      <c r="E329" s="13" t="n"/>
      <c r="F329" s="5" t="n"/>
      <c r="G329" s="6">
        <f>IF(C329&amp;""="","",IFERROR(INDEX('الموردون'!$B$6:$B$205,MATCH(C329&amp;"",'الموردون'!$A$6:$A$205,0))&amp;"","كود غير موجود"))</f>
        <v/>
      </c>
      <c r="H329" s="18">
        <f>IF(A329&amp;""="","",SUMIFS('الاستلامات'!$D$6:$D$1005,'الاستلامات'!$C$6:$C$1005,A329&amp;""))</f>
        <v/>
      </c>
      <c r="I329" s="18">
        <f>IF(OR(A329&amp;""="",NOT(ISNUMBER(D329))),"",ROUND(D329-H329,2))</f>
        <v/>
      </c>
      <c r="J329" s="6">
        <f>IF(A329&amp;""="","",IF(I329="","بيانات ناقصة",IF(I329&lt;=0,"تم الاستلام",IF(AND(ISNUMBER(E329),E329&lt;'الإعدادات'!$B$4),"متأخر التسليم",IF(H329&gt;0,"استلام جزئي","بانتظار الاستلام")))))</f>
        <v/>
      </c>
      <c r="K329" s="17">
        <f>IF(J329="متأخر التسليم",'الإعدادات'!$B$4-E329,"")</f>
        <v/>
      </c>
    </row>
    <row r="330">
      <c r="A330" s="5" t="n"/>
      <c r="B330" s="13" t="n"/>
      <c r="C330" s="5" t="n"/>
      <c r="D330" s="19" t="n"/>
      <c r="E330" s="13" t="n"/>
      <c r="F330" s="5" t="n"/>
      <c r="G330" s="6">
        <f>IF(C330&amp;""="","",IFERROR(INDEX('الموردون'!$B$6:$B$205,MATCH(C330&amp;"",'الموردون'!$A$6:$A$205,0))&amp;"","كود غير موجود"))</f>
        <v/>
      </c>
      <c r="H330" s="18">
        <f>IF(A330&amp;""="","",SUMIFS('الاستلامات'!$D$6:$D$1005,'الاستلامات'!$C$6:$C$1005,A330&amp;""))</f>
        <v/>
      </c>
      <c r="I330" s="18">
        <f>IF(OR(A330&amp;""="",NOT(ISNUMBER(D330))),"",ROUND(D330-H330,2))</f>
        <v/>
      </c>
      <c r="J330" s="6">
        <f>IF(A330&amp;""="","",IF(I330="","بيانات ناقصة",IF(I330&lt;=0,"تم الاستلام",IF(AND(ISNUMBER(E330),E330&lt;'الإعدادات'!$B$4),"متأخر التسليم",IF(H330&gt;0,"استلام جزئي","بانتظار الاستلام")))))</f>
        <v/>
      </c>
      <c r="K330" s="17">
        <f>IF(J330="متأخر التسليم",'الإعدادات'!$B$4-E330,"")</f>
        <v/>
      </c>
    </row>
    <row r="331">
      <c r="A331" s="5" t="n"/>
      <c r="B331" s="13" t="n"/>
      <c r="C331" s="5" t="n"/>
      <c r="D331" s="19" t="n"/>
      <c r="E331" s="13" t="n"/>
      <c r="F331" s="5" t="n"/>
      <c r="G331" s="6">
        <f>IF(C331&amp;""="","",IFERROR(INDEX('الموردون'!$B$6:$B$205,MATCH(C331&amp;"",'الموردون'!$A$6:$A$205,0))&amp;"","كود غير موجود"))</f>
        <v/>
      </c>
      <c r="H331" s="18">
        <f>IF(A331&amp;""="","",SUMIFS('الاستلامات'!$D$6:$D$1005,'الاستلامات'!$C$6:$C$1005,A331&amp;""))</f>
        <v/>
      </c>
      <c r="I331" s="18">
        <f>IF(OR(A331&amp;""="",NOT(ISNUMBER(D331))),"",ROUND(D331-H331,2))</f>
        <v/>
      </c>
      <c r="J331" s="6">
        <f>IF(A331&amp;""="","",IF(I331="","بيانات ناقصة",IF(I331&lt;=0,"تم الاستلام",IF(AND(ISNUMBER(E331),E331&lt;'الإعدادات'!$B$4),"متأخر التسليم",IF(H331&gt;0,"استلام جزئي","بانتظار الاستلام")))))</f>
        <v/>
      </c>
      <c r="K331" s="17">
        <f>IF(J331="متأخر التسليم",'الإعدادات'!$B$4-E331,"")</f>
        <v/>
      </c>
    </row>
    <row r="332">
      <c r="A332" s="5" t="n"/>
      <c r="B332" s="13" t="n"/>
      <c r="C332" s="5" t="n"/>
      <c r="D332" s="19" t="n"/>
      <c r="E332" s="13" t="n"/>
      <c r="F332" s="5" t="n"/>
      <c r="G332" s="6">
        <f>IF(C332&amp;""="","",IFERROR(INDEX('الموردون'!$B$6:$B$205,MATCH(C332&amp;"",'الموردون'!$A$6:$A$205,0))&amp;"","كود غير موجود"))</f>
        <v/>
      </c>
      <c r="H332" s="18">
        <f>IF(A332&amp;""="","",SUMIFS('الاستلامات'!$D$6:$D$1005,'الاستلامات'!$C$6:$C$1005,A332&amp;""))</f>
        <v/>
      </c>
      <c r="I332" s="18">
        <f>IF(OR(A332&amp;""="",NOT(ISNUMBER(D332))),"",ROUND(D332-H332,2))</f>
        <v/>
      </c>
      <c r="J332" s="6">
        <f>IF(A332&amp;""="","",IF(I332="","بيانات ناقصة",IF(I332&lt;=0,"تم الاستلام",IF(AND(ISNUMBER(E332),E332&lt;'الإعدادات'!$B$4),"متأخر التسليم",IF(H332&gt;0,"استلام جزئي","بانتظار الاستلام")))))</f>
        <v/>
      </c>
      <c r="K332" s="17">
        <f>IF(J332="متأخر التسليم",'الإعدادات'!$B$4-E332,"")</f>
        <v/>
      </c>
    </row>
    <row r="333">
      <c r="A333" s="5" t="n"/>
      <c r="B333" s="13" t="n"/>
      <c r="C333" s="5" t="n"/>
      <c r="D333" s="19" t="n"/>
      <c r="E333" s="13" t="n"/>
      <c r="F333" s="5" t="n"/>
      <c r="G333" s="6">
        <f>IF(C333&amp;""="","",IFERROR(INDEX('الموردون'!$B$6:$B$205,MATCH(C333&amp;"",'الموردون'!$A$6:$A$205,0))&amp;"","كود غير موجود"))</f>
        <v/>
      </c>
      <c r="H333" s="18">
        <f>IF(A333&amp;""="","",SUMIFS('الاستلامات'!$D$6:$D$1005,'الاستلامات'!$C$6:$C$1005,A333&amp;""))</f>
        <v/>
      </c>
      <c r="I333" s="18">
        <f>IF(OR(A333&amp;""="",NOT(ISNUMBER(D333))),"",ROUND(D333-H333,2))</f>
        <v/>
      </c>
      <c r="J333" s="6">
        <f>IF(A333&amp;""="","",IF(I333="","بيانات ناقصة",IF(I333&lt;=0,"تم الاستلام",IF(AND(ISNUMBER(E333),E333&lt;'الإعدادات'!$B$4),"متأخر التسليم",IF(H333&gt;0,"استلام جزئي","بانتظار الاستلام")))))</f>
        <v/>
      </c>
      <c r="K333" s="17">
        <f>IF(J333="متأخر التسليم",'الإعدادات'!$B$4-E333,"")</f>
        <v/>
      </c>
    </row>
    <row r="334">
      <c r="A334" s="5" t="n"/>
      <c r="B334" s="13" t="n"/>
      <c r="C334" s="5" t="n"/>
      <c r="D334" s="19" t="n"/>
      <c r="E334" s="13" t="n"/>
      <c r="F334" s="5" t="n"/>
      <c r="G334" s="6">
        <f>IF(C334&amp;""="","",IFERROR(INDEX('الموردون'!$B$6:$B$205,MATCH(C334&amp;"",'الموردون'!$A$6:$A$205,0))&amp;"","كود غير موجود"))</f>
        <v/>
      </c>
      <c r="H334" s="18">
        <f>IF(A334&amp;""="","",SUMIFS('الاستلامات'!$D$6:$D$1005,'الاستلامات'!$C$6:$C$1005,A334&amp;""))</f>
        <v/>
      </c>
      <c r="I334" s="18">
        <f>IF(OR(A334&amp;""="",NOT(ISNUMBER(D334))),"",ROUND(D334-H334,2))</f>
        <v/>
      </c>
      <c r="J334" s="6">
        <f>IF(A334&amp;""="","",IF(I334="","بيانات ناقصة",IF(I334&lt;=0,"تم الاستلام",IF(AND(ISNUMBER(E334),E334&lt;'الإعدادات'!$B$4),"متأخر التسليم",IF(H334&gt;0,"استلام جزئي","بانتظار الاستلام")))))</f>
        <v/>
      </c>
      <c r="K334" s="17">
        <f>IF(J334="متأخر التسليم",'الإعدادات'!$B$4-E334,"")</f>
        <v/>
      </c>
    </row>
    <row r="335">
      <c r="A335" s="5" t="n"/>
      <c r="B335" s="13" t="n"/>
      <c r="C335" s="5" t="n"/>
      <c r="D335" s="19" t="n"/>
      <c r="E335" s="13" t="n"/>
      <c r="F335" s="5" t="n"/>
      <c r="G335" s="6">
        <f>IF(C335&amp;""="","",IFERROR(INDEX('الموردون'!$B$6:$B$205,MATCH(C335&amp;"",'الموردون'!$A$6:$A$205,0))&amp;"","كود غير موجود"))</f>
        <v/>
      </c>
      <c r="H335" s="18">
        <f>IF(A335&amp;""="","",SUMIFS('الاستلامات'!$D$6:$D$1005,'الاستلامات'!$C$6:$C$1005,A335&amp;""))</f>
        <v/>
      </c>
      <c r="I335" s="18">
        <f>IF(OR(A335&amp;""="",NOT(ISNUMBER(D335))),"",ROUND(D335-H335,2))</f>
        <v/>
      </c>
      <c r="J335" s="6">
        <f>IF(A335&amp;""="","",IF(I335="","بيانات ناقصة",IF(I335&lt;=0,"تم الاستلام",IF(AND(ISNUMBER(E335),E335&lt;'الإعدادات'!$B$4),"متأخر التسليم",IF(H335&gt;0,"استلام جزئي","بانتظار الاستلام")))))</f>
        <v/>
      </c>
      <c r="K335" s="17">
        <f>IF(J335="متأخر التسليم",'الإعدادات'!$B$4-E335,"")</f>
        <v/>
      </c>
    </row>
    <row r="336">
      <c r="A336" s="5" t="n"/>
      <c r="B336" s="13" t="n"/>
      <c r="C336" s="5" t="n"/>
      <c r="D336" s="19" t="n"/>
      <c r="E336" s="13" t="n"/>
      <c r="F336" s="5" t="n"/>
      <c r="G336" s="6">
        <f>IF(C336&amp;""="","",IFERROR(INDEX('الموردون'!$B$6:$B$205,MATCH(C336&amp;"",'الموردون'!$A$6:$A$205,0))&amp;"","كود غير موجود"))</f>
        <v/>
      </c>
      <c r="H336" s="18">
        <f>IF(A336&amp;""="","",SUMIFS('الاستلامات'!$D$6:$D$1005,'الاستلامات'!$C$6:$C$1005,A336&amp;""))</f>
        <v/>
      </c>
      <c r="I336" s="18">
        <f>IF(OR(A336&amp;""="",NOT(ISNUMBER(D336))),"",ROUND(D336-H336,2))</f>
        <v/>
      </c>
      <c r="J336" s="6">
        <f>IF(A336&amp;""="","",IF(I336="","بيانات ناقصة",IF(I336&lt;=0,"تم الاستلام",IF(AND(ISNUMBER(E336),E336&lt;'الإعدادات'!$B$4),"متأخر التسليم",IF(H336&gt;0,"استلام جزئي","بانتظار الاستلام")))))</f>
        <v/>
      </c>
      <c r="K336" s="17">
        <f>IF(J336="متأخر التسليم",'الإعدادات'!$B$4-E336,"")</f>
        <v/>
      </c>
    </row>
    <row r="337">
      <c r="A337" s="5" t="n"/>
      <c r="B337" s="13" t="n"/>
      <c r="C337" s="5" t="n"/>
      <c r="D337" s="19" t="n"/>
      <c r="E337" s="13" t="n"/>
      <c r="F337" s="5" t="n"/>
      <c r="G337" s="6">
        <f>IF(C337&amp;""="","",IFERROR(INDEX('الموردون'!$B$6:$B$205,MATCH(C337&amp;"",'الموردون'!$A$6:$A$205,0))&amp;"","كود غير موجود"))</f>
        <v/>
      </c>
      <c r="H337" s="18">
        <f>IF(A337&amp;""="","",SUMIFS('الاستلامات'!$D$6:$D$1005,'الاستلامات'!$C$6:$C$1005,A337&amp;""))</f>
        <v/>
      </c>
      <c r="I337" s="18">
        <f>IF(OR(A337&amp;""="",NOT(ISNUMBER(D337))),"",ROUND(D337-H337,2))</f>
        <v/>
      </c>
      <c r="J337" s="6">
        <f>IF(A337&amp;""="","",IF(I337="","بيانات ناقصة",IF(I337&lt;=0,"تم الاستلام",IF(AND(ISNUMBER(E337),E337&lt;'الإعدادات'!$B$4),"متأخر التسليم",IF(H337&gt;0,"استلام جزئي","بانتظار الاستلام")))))</f>
        <v/>
      </c>
      <c r="K337" s="17">
        <f>IF(J337="متأخر التسليم",'الإعدادات'!$B$4-E337,"")</f>
        <v/>
      </c>
    </row>
    <row r="338">
      <c r="A338" s="5" t="n"/>
      <c r="B338" s="13" t="n"/>
      <c r="C338" s="5" t="n"/>
      <c r="D338" s="19" t="n"/>
      <c r="E338" s="13" t="n"/>
      <c r="F338" s="5" t="n"/>
      <c r="G338" s="6">
        <f>IF(C338&amp;""="","",IFERROR(INDEX('الموردون'!$B$6:$B$205,MATCH(C338&amp;"",'الموردون'!$A$6:$A$205,0))&amp;"","كود غير موجود"))</f>
        <v/>
      </c>
      <c r="H338" s="18">
        <f>IF(A338&amp;""="","",SUMIFS('الاستلامات'!$D$6:$D$1005,'الاستلامات'!$C$6:$C$1005,A338&amp;""))</f>
        <v/>
      </c>
      <c r="I338" s="18">
        <f>IF(OR(A338&amp;""="",NOT(ISNUMBER(D338))),"",ROUND(D338-H338,2))</f>
        <v/>
      </c>
      <c r="J338" s="6">
        <f>IF(A338&amp;""="","",IF(I338="","بيانات ناقصة",IF(I338&lt;=0,"تم الاستلام",IF(AND(ISNUMBER(E338),E338&lt;'الإعدادات'!$B$4),"متأخر التسليم",IF(H338&gt;0,"استلام جزئي","بانتظار الاستلام")))))</f>
        <v/>
      </c>
      <c r="K338" s="17">
        <f>IF(J338="متأخر التسليم",'الإعدادات'!$B$4-E338,"")</f>
        <v/>
      </c>
    </row>
    <row r="339">
      <c r="A339" s="5" t="n"/>
      <c r="B339" s="13" t="n"/>
      <c r="C339" s="5" t="n"/>
      <c r="D339" s="19" t="n"/>
      <c r="E339" s="13" t="n"/>
      <c r="F339" s="5" t="n"/>
      <c r="G339" s="6">
        <f>IF(C339&amp;""="","",IFERROR(INDEX('الموردون'!$B$6:$B$205,MATCH(C339&amp;"",'الموردون'!$A$6:$A$205,0))&amp;"","كود غير موجود"))</f>
        <v/>
      </c>
      <c r="H339" s="18">
        <f>IF(A339&amp;""="","",SUMIFS('الاستلامات'!$D$6:$D$1005,'الاستلامات'!$C$6:$C$1005,A339&amp;""))</f>
        <v/>
      </c>
      <c r="I339" s="18">
        <f>IF(OR(A339&amp;""="",NOT(ISNUMBER(D339))),"",ROUND(D339-H339,2))</f>
        <v/>
      </c>
      <c r="J339" s="6">
        <f>IF(A339&amp;""="","",IF(I339="","بيانات ناقصة",IF(I339&lt;=0,"تم الاستلام",IF(AND(ISNUMBER(E339),E339&lt;'الإعدادات'!$B$4),"متأخر التسليم",IF(H339&gt;0,"استلام جزئي","بانتظار الاستلام")))))</f>
        <v/>
      </c>
      <c r="K339" s="17">
        <f>IF(J339="متأخر التسليم",'الإعدادات'!$B$4-E339,"")</f>
        <v/>
      </c>
    </row>
    <row r="340">
      <c r="A340" s="5" t="n"/>
      <c r="B340" s="13" t="n"/>
      <c r="C340" s="5" t="n"/>
      <c r="D340" s="19" t="n"/>
      <c r="E340" s="13" t="n"/>
      <c r="F340" s="5" t="n"/>
      <c r="G340" s="6">
        <f>IF(C340&amp;""="","",IFERROR(INDEX('الموردون'!$B$6:$B$205,MATCH(C340&amp;"",'الموردون'!$A$6:$A$205,0))&amp;"","كود غير موجود"))</f>
        <v/>
      </c>
      <c r="H340" s="18">
        <f>IF(A340&amp;""="","",SUMIFS('الاستلامات'!$D$6:$D$1005,'الاستلامات'!$C$6:$C$1005,A340&amp;""))</f>
        <v/>
      </c>
      <c r="I340" s="18">
        <f>IF(OR(A340&amp;""="",NOT(ISNUMBER(D340))),"",ROUND(D340-H340,2))</f>
        <v/>
      </c>
      <c r="J340" s="6">
        <f>IF(A340&amp;""="","",IF(I340="","بيانات ناقصة",IF(I340&lt;=0,"تم الاستلام",IF(AND(ISNUMBER(E340),E340&lt;'الإعدادات'!$B$4),"متأخر التسليم",IF(H340&gt;0,"استلام جزئي","بانتظار الاستلام")))))</f>
        <v/>
      </c>
      <c r="K340" s="17">
        <f>IF(J340="متأخر التسليم",'الإعدادات'!$B$4-E340,"")</f>
        <v/>
      </c>
    </row>
    <row r="341">
      <c r="A341" s="5" t="n"/>
      <c r="B341" s="13" t="n"/>
      <c r="C341" s="5" t="n"/>
      <c r="D341" s="19" t="n"/>
      <c r="E341" s="13" t="n"/>
      <c r="F341" s="5" t="n"/>
      <c r="G341" s="6">
        <f>IF(C341&amp;""="","",IFERROR(INDEX('الموردون'!$B$6:$B$205,MATCH(C341&amp;"",'الموردون'!$A$6:$A$205,0))&amp;"","كود غير موجود"))</f>
        <v/>
      </c>
      <c r="H341" s="18">
        <f>IF(A341&amp;""="","",SUMIFS('الاستلامات'!$D$6:$D$1005,'الاستلامات'!$C$6:$C$1005,A341&amp;""))</f>
        <v/>
      </c>
      <c r="I341" s="18">
        <f>IF(OR(A341&amp;""="",NOT(ISNUMBER(D341))),"",ROUND(D341-H341,2))</f>
        <v/>
      </c>
      <c r="J341" s="6">
        <f>IF(A341&amp;""="","",IF(I341="","بيانات ناقصة",IF(I341&lt;=0,"تم الاستلام",IF(AND(ISNUMBER(E341),E341&lt;'الإعدادات'!$B$4),"متأخر التسليم",IF(H341&gt;0,"استلام جزئي","بانتظار الاستلام")))))</f>
        <v/>
      </c>
      <c r="K341" s="17">
        <f>IF(J341="متأخر التسليم",'الإعدادات'!$B$4-E341,"")</f>
        <v/>
      </c>
    </row>
    <row r="342">
      <c r="A342" s="5" t="n"/>
      <c r="B342" s="13" t="n"/>
      <c r="C342" s="5" t="n"/>
      <c r="D342" s="19" t="n"/>
      <c r="E342" s="13" t="n"/>
      <c r="F342" s="5" t="n"/>
      <c r="G342" s="6">
        <f>IF(C342&amp;""="","",IFERROR(INDEX('الموردون'!$B$6:$B$205,MATCH(C342&amp;"",'الموردون'!$A$6:$A$205,0))&amp;"","كود غير موجود"))</f>
        <v/>
      </c>
      <c r="H342" s="18">
        <f>IF(A342&amp;""="","",SUMIFS('الاستلامات'!$D$6:$D$1005,'الاستلامات'!$C$6:$C$1005,A342&amp;""))</f>
        <v/>
      </c>
      <c r="I342" s="18">
        <f>IF(OR(A342&amp;""="",NOT(ISNUMBER(D342))),"",ROUND(D342-H342,2))</f>
        <v/>
      </c>
      <c r="J342" s="6">
        <f>IF(A342&amp;""="","",IF(I342="","بيانات ناقصة",IF(I342&lt;=0,"تم الاستلام",IF(AND(ISNUMBER(E342),E342&lt;'الإعدادات'!$B$4),"متأخر التسليم",IF(H342&gt;0,"استلام جزئي","بانتظار الاستلام")))))</f>
        <v/>
      </c>
      <c r="K342" s="17">
        <f>IF(J342="متأخر التسليم",'الإعدادات'!$B$4-E342,"")</f>
        <v/>
      </c>
    </row>
    <row r="343">
      <c r="A343" s="5" t="n"/>
      <c r="B343" s="13" t="n"/>
      <c r="C343" s="5" t="n"/>
      <c r="D343" s="19" t="n"/>
      <c r="E343" s="13" t="n"/>
      <c r="F343" s="5" t="n"/>
      <c r="G343" s="6">
        <f>IF(C343&amp;""="","",IFERROR(INDEX('الموردون'!$B$6:$B$205,MATCH(C343&amp;"",'الموردون'!$A$6:$A$205,0))&amp;"","كود غير موجود"))</f>
        <v/>
      </c>
      <c r="H343" s="18">
        <f>IF(A343&amp;""="","",SUMIFS('الاستلامات'!$D$6:$D$1005,'الاستلامات'!$C$6:$C$1005,A343&amp;""))</f>
        <v/>
      </c>
      <c r="I343" s="18">
        <f>IF(OR(A343&amp;""="",NOT(ISNUMBER(D343))),"",ROUND(D343-H343,2))</f>
        <v/>
      </c>
      <c r="J343" s="6">
        <f>IF(A343&amp;""="","",IF(I343="","بيانات ناقصة",IF(I343&lt;=0,"تم الاستلام",IF(AND(ISNUMBER(E343),E343&lt;'الإعدادات'!$B$4),"متأخر التسليم",IF(H343&gt;0,"استلام جزئي","بانتظار الاستلام")))))</f>
        <v/>
      </c>
      <c r="K343" s="17">
        <f>IF(J343="متأخر التسليم",'الإعدادات'!$B$4-E343,"")</f>
        <v/>
      </c>
    </row>
    <row r="344">
      <c r="A344" s="5" t="n"/>
      <c r="B344" s="13" t="n"/>
      <c r="C344" s="5" t="n"/>
      <c r="D344" s="19" t="n"/>
      <c r="E344" s="13" t="n"/>
      <c r="F344" s="5" t="n"/>
      <c r="G344" s="6">
        <f>IF(C344&amp;""="","",IFERROR(INDEX('الموردون'!$B$6:$B$205,MATCH(C344&amp;"",'الموردون'!$A$6:$A$205,0))&amp;"","كود غير موجود"))</f>
        <v/>
      </c>
      <c r="H344" s="18">
        <f>IF(A344&amp;""="","",SUMIFS('الاستلامات'!$D$6:$D$1005,'الاستلامات'!$C$6:$C$1005,A344&amp;""))</f>
        <v/>
      </c>
      <c r="I344" s="18">
        <f>IF(OR(A344&amp;""="",NOT(ISNUMBER(D344))),"",ROUND(D344-H344,2))</f>
        <v/>
      </c>
      <c r="J344" s="6">
        <f>IF(A344&amp;""="","",IF(I344="","بيانات ناقصة",IF(I344&lt;=0,"تم الاستلام",IF(AND(ISNUMBER(E344),E344&lt;'الإعدادات'!$B$4),"متأخر التسليم",IF(H344&gt;0,"استلام جزئي","بانتظار الاستلام")))))</f>
        <v/>
      </c>
      <c r="K344" s="17">
        <f>IF(J344="متأخر التسليم",'الإعدادات'!$B$4-E344,"")</f>
        <v/>
      </c>
    </row>
    <row r="345">
      <c r="A345" s="5" t="n"/>
      <c r="B345" s="13" t="n"/>
      <c r="C345" s="5" t="n"/>
      <c r="D345" s="19" t="n"/>
      <c r="E345" s="13" t="n"/>
      <c r="F345" s="5" t="n"/>
      <c r="G345" s="6">
        <f>IF(C345&amp;""="","",IFERROR(INDEX('الموردون'!$B$6:$B$205,MATCH(C345&amp;"",'الموردون'!$A$6:$A$205,0))&amp;"","كود غير موجود"))</f>
        <v/>
      </c>
      <c r="H345" s="18">
        <f>IF(A345&amp;""="","",SUMIFS('الاستلامات'!$D$6:$D$1005,'الاستلامات'!$C$6:$C$1005,A345&amp;""))</f>
        <v/>
      </c>
      <c r="I345" s="18">
        <f>IF(OR(A345&amp;""="",NOT(ISNUMBER(D345))),"",ROUND(D345-H345,2))</f>
        <v/>
      </c>
      <c r="J345" s="6">
        <f>IF(A345&amp;""="","",IF(I345="","بيانات ناقصة",IF(I345&lt;=0,"تم الاستلام",IF(AND(ISNUMBER(E345),E345&lt;'الإعدادات'!$B$4),"متأخر التسليم",IF(H345&gt;0,"استلام جزئي","بانتظار الاستلام")))))</f>
        <v/>
      </c>
      <c r="K345" s="17">
        <f>IF(J345="متأخر التسليم",'الإعدادات'!$B$4-E345,"")</f>
        <v/>
      </c>
    </row>
    <row r="346">
      <c r="A346" s="5" t="n"/>
      <c r="B346" s="13" t="n"/>
      <c r="C346" s="5" t="n"/>
      <c r="D346" s="19" t="n"/>
      <c r="E346" s="13" t="n"/>
      <c r="F346" s="5" t="n"/>
      <c r="G346" s="6">
        <f>IF(C346&amp;""="","",IFERROR(INDEX('الموردون'!$B$6:$B$205,MATCH(C346&amp;"",'الموردون'!$A$6:$A$205,0))&amp;"","كود غير موجود"))</f>
        <v/>
      </c>
      <c r="H346" s="18">
        <f>IF(A346&amp;""="","",SUMIFS('الاستلامات'!$D$6:$D$1005,'الاستلامات'!$C$6:$C$1005,A346&amp;""))</f>
        <v/>
      </c>
      <c r="I346" s="18">
        <f>IF(OR(A346&amp;""="",NOT(ISNUMBER(D346))),"",ROUND(D346-H346,2))</f>
        <v/>
      </c>
      <c r="J346" s="6">
        <f>IF(A346&amp;""="","",IF(I346="","بيانات ناقصة",IF(I346&lt;=0,"تم الاستلام",IF(AND(ISNUMBER(E346),E346&lt;'الإعدادات'!$B$4),"متأخر التسليم",IF(H346&gt;0,"استلام جزئي","بانتظار الاستلام")))))</f>
        <v/>
      </c>
      <c r="K346" s="17">
        <f>IF(J346="متأخر التسليم",'الإعدادات'!$B$4-E346,"")</f>
        <v/>
      </c>
    </row>
    <row r="347">
      <c r="A347" s="5" t="n"/>
      <c r="B347" s="13" t="n"/>
      <c r="C347" s="5" t="n"/>
      <c r="D347" s="19" t="n"/>
      <c r="E347" s="13" t="n"/>
      <c r="F347" s="5" t="n"/>
      <c r="G347" s="6">
        <f>IF(C347&amp;""="","",IFERROR(INDEX('الموردون'!$B$6:$B$205,MATCH(C347&amp;"",'الموردون'!$A$6:$A$205,0))&amp;"","كود غير موجود"))</f>
        <v/>
      </c>
      <c r="H347" s="18">
        <f>IF(A347&amp;""="","",SUMIFS('الاستلامات'!$D$6:$D$1005,'الاستلامات'!$C$6:$C$1005,A347&amp;""))</f>
        <v/>
      </c>
      <c r="I347" s="18">
        <f>IF(OR(A347&amp;""="",NOT(ISNUMBER(D347))),"",ROUND(D347-H347,2))</f>
        <v/>
      </c>
      <c r="J347" s="6">
        <f>IF(A347&amp;""="","",IF(I347="","بيانات ناقصة",IF(I347&lt;=0,"تم الاستلام",IF(AND(ISNUMBER(E347),E347&lt;'الإعدادات'!$B$4),"متأخر التسليم",IF(H347&gt;0,"استلام جزئي","بانتظار الاستلام")))))</f>
        <v/>
      </c>
      <c r="K347" s="17">
        <f>IF(J347="متأخر التسليم",'الإعدادات'!$B$4-E347,"")</f>
        <v/>
      </c>
    </row>
    <row r="348">
      <c r="A348" s="5" t="n"/>
      <c r="B348" s="13" t="n"/>
      <c r="C348" s="5" t="n"/>
      <c r="D348" s="19" t="n"/>
      <c r="E348" s="13" t="n"/>
      <c r="F348" s="5" t="n"/>
      <c r="G348" s="6">
        <f>IF(C348&amp;""="","",IFERROR(INDEX('الموردون'!$B$6:$B$205,MATCH(C348&amp;"",'الموردون'!$A$6:$A$205,0))&amp;"","كود غير موجود"))</f>
        <v/>
      </c>
      <c r="H348" s="18">
        <f>IF(A348&amp;""="","",SUMIFS('الاستلامات'!$D$6:$D$1005,'الاستلامات'!$C$6:$C$1005,A348&amp;""))</f>
        <v/>
      </c>
      <c r="I348" s="18">
        <f>IF(OR(A348&amp;""="",NOT(ISNUMBER(D348))),"",ROUND(D348-H348,2))</f>
        <v/>
      </c>
      <c r="J348" s="6">
        <f>IF(A348&amp;""="","",IF(I348="","بيانات ناقصة",IF(I348&lt;=0,"تم الاستلام",IF(AND(ISNUMBER(E348),E348&lt;'الإعدادات'!$B$4),"متأخر التسليم",IF(H348&gt;0,"استلام جزئي","بانتظار الاستلام")))))</f>
        <v/>
      </c>
      <c r="K348" s="17">
        <f>IF(J348="متأخر التسليم",'الإعدادات'!$B$4-E348,"")</f>
        <v/>
      </c>
    </row>
    <row r="349">
      <c r="A349" s="5" t="n"/>
      <c r="B349" s="13" t="n"/>
      <c r="C349" s="5" t="n"/>
      <c r="D349" s="19" t="n"/>
      <c r="E349" s="13" t="n"/>
      <c r="F349" s="5" t="n"/>
      <c r="G349" s="6">
        <f>IF(C349&amp;""="","",IFERROR(INDEX('الموردون'!$B$6:$B$205,MATCH(C349&amp;"",'الموردون'!$A$6:$A$205,0))&amp;"","كود غير موجود"))</f>
        <v/>
      </c>
      <c r="H349" s="18">
        <f>IF(A349&amp;""="","",SUMIFS('الاستلامات'!$D$6:$D$1005,'الاستلامات'!$C$6:$C$1005,A349&amp;""))</f>
        <v/>
      </c>
      <c r="I349" s="18">
        <f>IF(OR(A349&amp;""="",NOT(ISNUMBER(D349))),"",ROUND(D349-H349,2))</f>
        <v/>
      </c>
      <c r="J349" s="6">
        <f>IF(A349&amp;""="","",IF(I349="","بيانات ناقصة",IF(I349&lt;=0,"تم الاستلام",IF(AND(ISNUMBER(E349),E349&lt;'الإعدادات'!$B$4),"متأخر التسليم",IF(H349&gt;0,"استلام جزئي","بانتظار الاستلام")))))</f>
        <v/>
      </c>
      <c r="K349" s="17">
        <f>IF(J349="متأخر التسليم",'الإعدادات'!$B$4-E349,"")</f>
        <v/>
      </c>
    </row>
    <row r="350">
      <c r="A350" s="5" t="n"/>
      <c r="B350" s="13" t="n"/>
      <c r="C350" s="5" t="n"/>
      <c r="D350" s="19" t="n"/>
      <c r="E350" s="13" t="n"/>
      <c r="F350" s="5" t="n"/>
      <c r="G350" s="6">
        <f>IF(C350&amp;""="","",IFERROR(INDEX('الموردون'!$B$6:$B$205,MATCH(C350&amp;"",'الموردون'!$A$6:$A$205,0))&amp;"","كود غير موجود"))</f>
        <v/>
      </c>
      <c r="H350" s="18">
        <f>IF(A350&amp;""="","",SUMIFS('الاستلامات'!$D$6:$D$1005,'الاستلامات'!$C$6:$C$1005,A350&amp;""))</f>
        <v/>
      </c>
      <c r="I350" s="18">
        <f>IF(OR(A350&amp;""="",NOT(ISNUMBER(D350))),"",ROUND(D350-H350,2))</f>
        <v/>
      </c>
      <c r="J350" s="6">
        <f>IF(A350&amp;""="","",IF(I350="","بيانات ناقصة",IF(I350&lt;=0,"تم الاستلام",IF(AND(ISNUMBER(E350),E350&lt;'الإعدادات'!$B$4),"متأخر التسليم",IF(H350&gt;0,"استلام جزئي","بانتظار الاستلام")))))</f>
        <v/>
      </c>
      <c r="K350" s="17">
        <f>IF(J350="متأخر التسليم",'الإعدادات'!$B$4-E350,"")</f>
        <v/>
      </c>
    </row>
    <row r="351">
      <c r="A351" s="5" t="n"/>
      <c r="B351" s="13" t="n"/>
      <c r="C351" s="5" t="n"/>
      <c r="D351" s="19" t="n"/>
      <c r="E351" s="13" t="n"/>
      <c r="F351" s="5" t="n"/>
      <c r="G351" s="6">
        <f>IF(C351&amp;""="","",IFERROR(INDEX('الموردون'!$B$6:$B$205,MATCH(C351&amp;"",'الموردون'!$A$6:$A$205,0))&amp;"","كود غير موجود"))</f>
        <v/>
      </c>
      <c r="H351" s="18">
        <f>IF(A351&amp;""="","",SUMIFS('الاستلامات'!$D$6:$D$1005,'الاستلامات'!$C$6:$C$1005,A351&amp;""))</f>
        <v/>
      </c>
      <c r="I351" s="18">
        <f>IF(OR(A351&amp;""="",NOT(ISNUMBER(D351))),"",ROUND(D351-H351,2))</f>
        <v/>
      </c>
      <c r="J351" s="6">
        <f>IF(A351&amp;""="","",IF(I351="","بيانات ناقصة",IF(I351&lt;=0,"تم الاستلام",IF(AND(ISNUMBER(E351),E351&lt;'الإعدادات'!$B$4),"متأخر التسليم",IF(H351&gt;0,"استلام جزئي","بانتظار الاستلام")))))</f>
        <v/>
      </c>
      <c r="K351" s="17">
        <f>IF(J351="متأخر التسليم",'الإعدادات'!$B$4-E351,"")</f>
        <v/>
      </c>
    </row>
    <row r="352">
      <c r="A352" s="5" t="n"/>
      <c r="B352" s="13" t="n"/>
      <c r="C352" s="5" t="n"/>
      <c r="D352" s="19" t="n"/>
      <c r="E352" s="13" t="n"/>
      <c r="F352" s="5" t="n"/>
      <c r="G352" s="6">
        <f>IF(C352&amp;""="","",IFERROR(INDEX('الموردون'!$B$6:$B$205,MATCH(C352&amp;"",'الموردون'!$A$6:$A$205,0))&amp;"","كود غير موجود"))</f>
        <v/>
      </c>
      <c r="H352" s="18">
        <f>IF(A352&amp;""="","",SUMIFS('الاستلامات'!$D$6:$D$1005,'الاستلامات'!$C$6:$C$1005,A352&amp;""))</f>
        <v/>
      </c>
      <c r="I352" s="18">
        <f>IF(OR(A352&amp;""="",NOT(ISNUMBER(D352))),"",ROUND(D352-H352,2))</f>
        <v/>
      </c>
      <c r="J352" s="6">
        <f>IF(A352&amp;""="","",IF(I352="","بيانات ناقصة",IF(I352&lt;=0,"تم الاستلام",IF(AND(ISNUMBER(E352),E352&lt;'الإعدادات'!$B$4),"متأخر التسليم",IF(H352&gt;0,"استلام جزئي","بانتظار الاستلام")))))</f>
        <v/>
      </c>
      <c r="K352" s="17">
        <f>IF(J352="متأخر التسليم",'الإعدادات'!$B$4-E352,"")</f>
        <v/>
      </c>
    </row>
    <row r="353">
      <c r="A353" s="5" t="n"/>
      <c r="B353" s="13" t="n"/>
      <c r="C353" s="5" t="n"/>
      <c r="D353" s="19" t="n"/>
      <c r="E353" s="13" t="n"/>
      <c r="F353" s="5" t="n"/>
      <c r="G353" s="6">
        <f>IF(C353&amp;""="","",IFERROR(INDEX('الموردون'!$B$6:$B$205,MATCH(C353&amp;"",'الموردون'!$A$6:$A$205,0))&amp;"","كود غير موجود"))</f>
        <v/>
      </c>
      <c r="H353" s="18">
        <f>IF(A353&amp;""="","",SUMIFS('الاستلامات'!$D$6:$D$1005,'الاستلامات'!$C$6:$C$1005,A353&amp;""))</f>
        <v/>
      </c>
      <c r="I353" s="18">
        <f>IF(OR(A353&amp;""="",NOT(ISNUMBER(D353))),"",ROUND(D353-H353,2))</f>
        <v/>
      </c>
      <c r="J353" s="6">
        <f>IF(A353&amp;""="","",IF(I353="","بيانات ناقصة",IF(I353&lt;=0,"تم الاستلام",IF(AND(ISNUMBER(E353),E353&lt;'الإعدادات'!$B$4),"متأخر التسليم",IF(H353&gt;0,"استلام جزئي","بانتظار الاستلام")))))</f>
        <v/>
      </c>
      <c r="K353" s="17">
        <f>IF(J353="متأخر التسليم",'الإعدادات'!$B$4-E353,"")</f>
        <v/>
      </c>
    </row>
    <row r="354">
      <c r="A354" s="5" t="n"/>
      <c r="B354" s="13" t="n"/>
      <c r="C354" s="5" t="n"/>
      <c r="D354" s="19" t="n"/>
      <c r="E354" s="13" t="n"/>
      <c r="F354" s="5" t="n"/>
      <c r="G354" s="6">
        <f>IF(C354&amp;""="","",IFERROR(INDEX('الموردون'!$B$6:$B$205,MATCH(C354&amp;"",'الموردون'!$A$6:$A$205,0))&amp;"","كود غير موجود"))</f>
        <v/>
      </c>
      <c r="H354" s="18">
        <f>IF(A354&amp;""="","",SUMIFS('الاستلامات'!$D$6:$D$1005,'الاستلامات'!$C$6:$C$1005,A354&amp;""))</f>
        <v/>
      </c>
      <c r="I354" s="18">
        <f>IF(OR(A354&amp;""="",NOT(ISNUMBER(D354))),"",ROUND(D354-H354,2))</f>
        <v/>
      </c>
      <c r="J354" s="6">
        <f>IF(A354&amp;""="","",IF(I354="","بيانات ناقصة",IF(I354&lt;=0,"تم الاستلام",IF(AND(ISNUMBER(E354),E354&lt;'الإعدادات'!$B$4),"متأخر التسليم",IF(H354&gt;0,"استلام جزئي","بانتظار الاستلام")))))</f>
        <v/>
      </c>
      <c r="K354" s="17">
        <f>IF(J354="متأخر التسليم",'الإعدادات'!$B$4-E354,"")</f>
        <v/>
      </c>
    </row>
    <row r="355">
      <c r="A355" s="5" t="n"/>
      <c r="B355" s="13" t="n"/>
      <c r="C355" s="5" t="n"/>
      <c r="D355" s="19" t="n"/>
      <c r="E355" s="13" t="n"/>
      <c r="F355" s="5" t="n"/>
      <c r="G355" s="6">
        <f>IF(C355&amp;""="","",IFERROR(INDEX('الموردون'!$B$6:$B$205,MATCH(C355&amp;"",'الموردون'!$A$6:$A$205,0))&amp;"","كود غير موجود"))</f>
        <v/>
      </c>
      <c r="H355" s="18">
        <f>IF(A355&amp;""="","",SUMIFS('الاستلامات'!$D$6:$D$1005,'الاستلامات'!$C$6:$C$1005,A355&amp;""))</f>
        <v/>
      </c>
      <c r="I355" s="18">
        <f>IF(OR(A355&amp;""="",NOT(ISNUMBER(D355))),"",ROUND(D355-H355,2))</f>
        <v/>
      </c>
      <c r="J355" s="6">
        <f>IF(A355&amp;""="","",IF(I355="","بيانات ناقصة",IF(I355&lt;=0,"تم الاستلام",IF(AND(ISNUMBER(E355),E355&lt;'الإعدادات'!$B$4),"متأخر التسليم",IF(H355&gt;0,"استلام جزئي","بانتظار الاستلام")))))</f>
        <v/>
      </c>
      <c r="K355" s="17">
        <f>IF(J355="متأخر التسليم",'الإعدادات'!$B$4-E355,"")</f>
        <v/>
      </c>
    </row>
    <row r="356">
      <c r="A356" s="5" t="n"/>
      <c r="B356" s="13" t="n"/>
      <c r="C356" s="5" t="n"/>
      <c r="D356" s="19" t="n"/>
      <c r="E356" s="13" t="n"/>
      <c r="F356" s="5" t="n"/>
      <c r="G356" s="6">
        <f>IF(C356&amp;""="","",IFERROR(INDEX('الموردون'!$B$6:$B$205,MATCH(C356&amp;"",'الموردون'!$A$6:$A$205,0))&amp;"","كود غير موجود"))</f>
        <v/>
      </c>
      <c r="H356" s="18">
        <f>IF(A356&amp;""="","",SUMIFS('الاستلامات'!$D$6:$D$1005,'الاستلامات'!$C$6:$C$1005,A356&amp;""))</f>
        <v/>
      </c>
      <c r="I356" s="18">
        <f>IF(OR(A356&amp;""="",NOT(ISNUMBER(D356))),"",ROUND(D356-H356,2))</f>
        <v/>
      </c>
      <c r="J356" s="6">
        <f>IF(A356&amp;""="","",IF(I356="","بيانات ناقصة",IF(I356&lt;=0,"تم الاستلام",IF(AND(ISNUMBER(E356),E356&lt;'الإعدادات'!$B$4),"متأخر التسليم",IF(H356&gt;0,"استلام جزئي","بانتظار الاستلام")))))</f>
        <v/>
      </c>
      <c r="K356" s="17">
        <f>IF(J356="متأخر التسليم",'الإعدادات'!$B$4-E356,"")</f>
        <v/>
      </c>
    </row>
    <row r="357">
      <c r="A357" s="5" t="n"/>
      <c r="B357" s="13" t="n"/>
      <c r="C357" s="5" t="n"/>
      <c r="D357" s="19" t="n"/>
      <c r="E357" s="13" t="n"/>
      <c r="F357" s="5" t="n"/>
      <c r="G357" s="6">
        <f>IF(C357&amp;""="","",IFERROR(INDEX('الموردون'!$B$6:$B$205,MATCH(C357&amp;"",'الموردون'!$A$6:$A$205,0))&amp;"","كود غير موجود"))</f>
        <v/>
      </c>
      <c r="H357" s="18">
        <f>IF(A357&amp;""="","",SUMIFS('الاستلامات'!$D$6:$D$1005,'الاستلامات'!$C$6:$C$1005,A357&amp;""))</f>
        <v/>
      </c>
      <c r="I357" s="18">
        <f>IF(OR(A357&amp;""="",NOT(ISNUMBER(D357))),"",ROUND(D357-H357,2))</f>
        <v/>
      </c>
      <c r="J357" s="6">
        <f>IF(A357&amp;""="","",IF(I357="","بيانات ناقصة",IF(I357&lt;=0,"تم الاستلام",IF(AND(ISNUMBER(E357),E357&lt;'الإعدادات'!$B$4),"متأخر التسليم",IF(H357&gt;0,"استلام جزئي","بانتظار الاستلام")))))</f>
        <v/>
      </c>
      <c r="K357" s="17">
        <f>IF(J357="متأخر التسليم",'الإعدادات'!$B$4-E357,"")</f>
        <v/>
      </c>
    </row>
    <row r="358">
      <c r="A358" s="5" t="n"/>
      <c r="B358" s="13" t="n"/>
      <c r="C358" s="5" t="n"/>
      <c r="D358" s="19" t="n"/>
      <c r="E358" s="13" t="n"/>
      <c r="F358" s="5" t="n"/>
      <c r="G358" s="6">
        <f>IF(C358&amp;""="","",IFERROR(INDEX('الموردون'!$B$6:$B$205,MATCH(C358&amp;"",'الموردون'!$A$6:$A$205,0))&amp;"","كود غير موجود"))</f>
        <v/>
      </c>
      <c r="H358" s="18">
        <f>IF(A358&amp;""="","",SUMIFS('الاستلامات'!$D$6:$D$1005,'الاستلامات'!$C$6:$C$1005,A358&amp;""))</f>
        <v/>
      </c>
      <c r="I358" s="18">
        <f>IF(OR(A358&amp;""="",NOT(ISNUMBER(D358))),"",ROUND(D358-H358,2))</f>
        <v/>
      </c>
      <c r="J358" s="6">
        <f>IF(A358&amp;""="","",IF(I358="","بيانات ناقصة",IF(I358&lt;=0,"تم الاستلام",IF(AND(ISNUMBER(E358),E358&lt;'الإعدادات'!$B$4),"متأخر التسليم",IF(H358&gt;0,"استلام جزئي","بانتظار الاستلام")))))</f>
        <v/>
      </c>
      <c r="K358" s="17">
        <f>IF(J358="متأخر التسليم",'الإعدادات'!$B$4-E358,"")</f>
        <v/>
      </c>
    </row>
    <row r="359">
      <c r="A359" s="5" t="n"/>
      <c r="B359" s="13" t="n"/>
      <c r="C359" s="5" t="n"/>
      <c r="D359" s="19" t="n"/>
      <c r="E359" s="13" t="n"/>
      <c r="F359" s="5" t="n"/>
      <c r="G359" s="6">
        <f>IF(C359&amp;""="","",IFERROR(INDEX('الموردون'!$B$6:$B$205,MATCH(C359&amp;"",'الموردون'!$A$6:$A$205,0))&amp;"","كود غير موجود"))</f>
        <v/>
      </c>
      <c r="H359" s="18">
        <f>IF(A359&amp;""="","",SUMIFS('الاستلامات'!$D$6:$D$1005,'الاستلامات'!$C$6:$C$1005,A359&amp;""))</f>
        <v/>
      </c>
      <c r="I359" s="18">
        <f>IF(OR(A359&amp;""="",NOT(ISNUMBER(D359))),"",ROUND(D359-H359,2))</f>
        <v/>
      </c>
      <c r="J359" s="6">
        <f>IF(A359&amp;""="","",IF(I359="","بيانات ناقصة",IF(I359&lt;=0,"تم الاستلام",IF(AND(ISNUMBER(E359),E359&lt;'الإعدادات'!$B$4),"متأخر التسليم",IF(H359&gt;0,"استلام جزئي","بانتظار الاستلام")))))</f>
        <v/>
      </c>
      <c r="K359" s="17">
        <f>IF(J359="متأخر التسليم",'الإعدادات'!$B$4-E359,"")</f>
        <v/>
      </c>
    </row>
    <row r="360">
      <c r="A360" s="5" t="n"/>
      <c r="B360" s="13" t="n"/>
      <c r="C360" s="5" t="n"/>
      <c r="D360" s="19" t="n"/>
      <c r="E360" s="13" t="n"/>
      <c r="F360" s="5" t="n"/>
      <c r="G360" s="6">
        <f>IF(C360&amp;""="","",IFERROR(INDEX('الموردون'!$B$6:$B$205,MATCH(C360&amp;"",'الموردون'!$A$6:$A$205,0))&amp;"","كود غير موجود"))</f>
        <v/>
      </c>
      <c r="H360" s="18">
        <f>IF(A360&amp;""="","",SUMIFS('الاستلامات'!$D$6:$D$1005,'الاستلامات'!$C$6:$C$1005,A360&amp;""))</f>
        <v/>
      </c>
      <c r="I360" s="18">
        <f>IF(OR(A360&amp;""="",NOT(ISNUMBER(D360))),"",ROUND(D360-H360,2))</f>
        <v/>
      </c>
      <c r="J360" s="6">
        <f>IF(A360&amp;""="","",IF(I360="","بيانات ناقصة",IF(I360&lt;=0,"تم الاستلام",IF(AND(ISNUMBER(E360),E360&lt;'الإعدادات'!$B$4),"متأخر التسليم",IF(H360&gt;0,"استلام جزئي","بانتظار الاستلام")))))</f>
        <v/>
      </c>
      <c r="K360" s="17">
        <f>IF(J360="متأخر التسليم",'الإعدادات'!$B$4-E360,"")</f>
        <v/>
      </c>
    </row>
    <row r="361">
      <c r="A361" s="5" t="n"/>
      <c r="B361" s="13" t="n"/>
      <c r="C361" s="5" t="n"/>
      <c r="D361" s="19" t="n"/>
      <c r="E361" s="13" t="n"/>
      <c r="F361" s="5" t="n"/>
      <c r="G361" s="6">
        <f>IF(C361&amp;""="","",IFERROR(INDEX('الموردون'!$B$6:$B$205,MATCH(C361&amp;"",'الموردون'!$A$6:$A$205,0))&amp;"","كود غير موجود"))</f>
        <v/>
      </c>
      <c r="H361" s="18">
        <f>IF(A361&amp;""="","",SUMIFS('الاستلامات'!$D$6:$D$1005,'الاستلامات'!$C$6:$C$1005,A361&amp;""))</f>
        <v/>
      </c>
      <c r="I361" s="18">
        <f>IF(OR(A361&amp;""="",NOT(ISNUMBER(D361))),"",ROUND(D361-H361,2))</f>
        <v/>
      </c>
      <c r="J361" s="6">
        <f>IF(A361&amp;""="","",IF(I361="","بيانات ناقصة",IF(I361&lt;=0,"تم الاستلام",IF(AND(ISNUMBER(E361),E361&lt;'الإعدادات'!$B$4),"متأخر التسليم",IF(H361&gt;0,"استلام جزئي","بانتظار الاستلام")))))</f>
        <v/>
      </c>
      <c r="K361" s="17">
        <f>IF(J361="متأخر التسليم",'الإعدادات'!$B$4-E361,"")</f>
        <v/>
      </c>
    </row>
    <row r="362">
      <c r="A362" s="5" t="n"/>
      <c r="B362" s="13" t="n"/>
      <c r="C362" s="5" t="n"/>
      <c r="D362" s="19" t="n"/>
      <c r="E362" s="13" t="n"/>
      <c r="F362" s="5" t="n"/>
      <c r="G362" s="6">
        <f>IF(C362&amp;""="","",IFERROR(INDEX('الموردون'!$B$6:$B$205,MATCH(C362&amp;"",'الموردون'!$A$6:$A$205,0))&amp;"","كود غير موجود"))</f>
        <v/>
      </c>
      <c r="H362" s="18">
        <f>IF(A362&amp;""="","",SUMIFS('الاستلامات'!$D$6:$D$1005,'الاستلامات'!$C$6:$C$1005,A362&amp;""))</f>
        <v/>
      </c>
      <c r="I362" s="18">
        <f>IF(OR(A362&amp;""="",NOT(ISNUMBER(D362))),"",ROUND(D362-H362,2))</f>
        <v/>
      </c>
      <c r="J362" s="6">
        <f>IF(A362&amp;""="","",IF(I362="","بيانات ناقصة",IF(I362&lt;=0,"تم الاستلام",IF(AND(ISNUMBER(E362),E362&lt;'الإعدادات'!$B$4),"متأخر التسليم",IF(H362&gt;0,"استلام جزئي","بانتظار الاستلام")))))</f>
        <v/>
      </c>
      <c r="K362" s="17">
        <f>IF(J362="متأخر التسليم",'الإعدادات'!$B$4-E362,"")</f>
        <v/>
      </c>
    </row>
    <row r="363">
      <c r="A363" s="5" t="n"/>
      <c r="B363" s="13" t="n"/>
      <c r="C363" s="5" t="n"/>
      <c r="D363" s="19" t="n"/>
      <c r="E363" s="13" t="n"/>
      <c r="F363" s="5" t="n"/>
      <c r="G363" s="6">
        <f>IF(C363&amp;""="","",IFERROR(INDEX('الموردون'!$B$6:$B$205,MATCH(C363&amp;"",'الموردون'!$A$6:$A$205,0))&amp;"","كود غير موجود"))</f>
        <v/>
      </c>
      <c r="H363" s="18">
        <f>IF(A363&amp;""="","",SUMIFS('الاستلامات'!$D$6:$D$1005,'الاستلامات'!$C$6:$C$1005,A363&amp;""))</f>
        <v/>
      </c>
      <c r="I363" s="18">
        <f>IF(OR(A363&amp;""="",NOT(ISNUMBER(D363))),"",ROUND(D363-H363,2))</f>
        <v/>
      </c>
      <c r="J363" s="6">
        <f>IF(A363&amp;""="","",IF(I363="","بيانات ناقصة",IF(I363&lt;=0,"تم الاستلام",IF(AND(ISNUMBER(E363),E363&lt;'الإعدادات'!$B$4),"متأخر التسليم",IF(H363&gt;0,"استلام جزئي","بانتظار الاستلام")))))</f>
        <v/>
      </c>
      <c r="K363" s="17">
        <f>IF(J363="متأخر التسليم",'الإعدادات'!$B$4-E363,"")</f>
        <v/>
      </c>
    </row>
    <row r="364">
      <c r="A364" s="5" t="n"/>
      <c r="B364" s="13" t="n"/>
      <c r="C364" s="5" t="n"/>
      <c r="D364" s="19" t="n"/>
      <c r="E364" s="13" t="n"/>
      <c r="F364" s="5" t="n"/>
      <c r="G364" s="6">
        <f>IF(C364&amp;""="","",IFERROR(INDEX('الموردون'!$B$6:$B$205,MATCH(C364&amp;"",'الموردون'!$A$6:$A$205,0))&amp;"","كود غير موجود"))</f>
        <v/>
      </c>
      <c r="H364" s="18">
        <f>IF(A364&amp;""="","",SUMIFS('الاستلامات'!$D$6:$D$1005,'الاستلامات'!$C$6:$C$1005,A364&amp;""))</f>
        <v/>
      </c>
      <c r="I364" s="18">
        <f>IF(OR(A364&amp;""="",NOT(ISNUMBER(D364))),"",ROUND(D364-H364,2))</f>
        <v/>
      </c>
      <c r="J364" s="6">
        <f>IF(A364&amp;""="","",IF(I364="","بيانات ناقصة",IF(I364&lt;=0,"تم الاستلام",IF(AND(ISNUMBER(E364),E364&lt;'الإعدادات'!$B$4),"متأخر التسليم",IF(H364&gt;0,"استلام جزئي","بانتظار الاستلام")))))</f>
        <v/>
      </c>
      <c r="K364" s="17">
        <f>IF(J364="متأخر التسليم",'الإعدادات'!$B$4-E364,"")</f>
        <v/>
      </c>
    </row>
    <row r="365">
      <c r="A365" s="5" t="n"/>
      <c r="B365" s="13" t="n"/>
      <c r="C365" s="5" t="n"/>
      <c r="D365" s="19" t="n"/>
      <c r="E365" s="13" t="n"/>
      <c r="F365" s="5" t="n"/>
      <c r="G365" s="6">
        <f>IF(C365&amp;""="","",IFERROR(INDEX('الموردون'!$B$6:$B$205,MATCH(C365&amp;"",'الموردون'!$A$6:$A$205,0))&amp;"","كود غير موجود"))</f>
        <v/>
      </c>
      <c r="H365" s="18">
        <f>IF(A365&amp;""="","",SUMIFS('الاستلامات'!$D$6:$D$1005,'الاستلامات'!$C$6:$C$1005,A365&amp;""))</f>
        <v/>
      </c>
      <c r="I365" s="18">
        <f>IF(OR(A365&amp;""="",NOT(ISNUMBER(D365))),"",ROUND(D365-H365,2))</f>
        <v/>
      </c>
      <c r="J365" s="6">
        <f>IF(A365&amp;""="","",IF(I365="","بيانات ناقصة",IF(I365&lt;=0,"تم الاستلام",IF(AND(ISNUMBER(E365),E365&lt;'الإعدادات'!$B$4),"متأخر التسليم",IF(H365&gt;0,"استلام جزئي","بانتظار الاستلام")))))</f>
        <v/>
      </c>
      <c r="K365" s="17">
        <f>IF(J365="متأخر التسليم",'الإعدادات'!$B$4-E365,"")</f>
        <v/>
      </c>
    </row>
    <row r="366">
      <c r="A366" s="5" t="n"/>
      <c r="B366" s="13" t="n"/>
      <c r="C366" s="5" t="n"/>
      <c r="D366" s="19" t="n"/>
      <c r="E366" s="13" t="n"/>
      <c r="F366" s="5" t="n"/>
      <c r="G366" s="6">
        <f>IF(C366&amp;""="","",IFERROR(INDEX('الموردون'!$B$6:$B$205,MATCH(C366&amp;"",'الموردون'!$A$6:$A$205,0))&amp;"","كود غير موجود"))</f>
        <v/>
      </c>
      <c r="H366" s="18">
        <f>IF(A366&amp;""="","",SUMIFS('الاستلامات'!$D$6:$D$1005,'الاستلامات'!$C$6:$C$1005,A366&amp;""))</f>
        <v/>
      </c>
      <c r="I366" s="18">
        <f>IF(OR(A366&amp;""="",NOT(ISNUMBER(D366))),"",ROUND(D366-H366,2))</f>
        <v/>
      </c>
      <c r="J366" s="6">
        <f>IF(A366&amp;""="","",IF(I366="","بيانات ناقصة",IF(I366&lt;=0,"تم الاستلام",IF(AND(ISNUMBER(E366),E366&lt;'الإعدادات'!$B$4),"متأخر التسليم",IF(H366&gt;0,"استلام جزئي","بانتظار الاستلام")))))</f>
        <v/>
      </c>
      <c r="K366" s="17">
        <f>IF(J366="متأخر التسليم",'الإعدادات'!$B$4-E366,"")</f>
        <v/>
      </c>
    </row>
    <row r="367">
      <c r="A367" s="5" t="n"/>
      <c r="B367" s="13" t="n"/>
      <c r="C367" s="5" t="n"/>
      <c r="D367" s="19" t="n"/>
      <c r="E367" s="13" t="n"/>
      <c r="F367" s="5" t="n"/>
      <c r="G367" s="6">
        <f>IF(C367&amp;""="","",IFERROR(INDEX('الموردون'!$B$6:$B$205,MATCH(C367&amp;"",'الموردون'!$A$6:$A$205,0))&amp;"","كود غير موجود"))</f>
        <v/>
      </c>
      <c r="H367" s="18">
        <f>IF(A367&amp;""="","",SUMIFS('الاستلامات'!$D$6:$D$1005,'الاستلامات'!$C$6:$C$1005,A367&amp;""))</f>
        <v/>
      </c>
      <c r="I367" s="18">
        <f>IF(OR(A367&amp;""="",NOT(ISNUMBER(D367))),"",ROUND(D367-H367,2))</f>
        <v/>
      </c>
      <c r="J367" s="6">
        <f>IF(A367&amp;""="","",IF(I367="","بيانات ناقصة",IF(I367&lt;=0,"تم الاستلام",IF(AND(ISNUMBER(E367),E367&lt;'الإعدادات'!$B$4),"متأخر التسليم",IF(H367&gt;0,"استلام جزئي","بانتظار الاستلام")))))</f>
        <v/>
      </c>
      <c r="K367" s="17">
        <f>IF(J367="متأخر التسليم",'الإعدادات'!$B$4-E367,"")</f>
        <v/>
      </c>
    </row>
    <row r="368">
      <c r="A368" s="5" t="n"/>
      <c r="B368" s="13" t="n"/>
      <c r="C368" s="5" t="n"/>
      <c r="D368" s="19" t="n"/>
      <c r="E368" s="13" t="n"/>
      <c r="F368" s="5" t="n"/>
      <c r="G368" s="6">
        <f>IF(C368&amp;""="","",IFERROR(INDEX('الموردون'!$B$6:$B$205,MATCH(C368&amp;"",'الموردون'!$A$6:$A$205,0))&amp;"","كود غير موجود"))</f>
        <v/>
      </c>
      <c r="H368" s="18">
        <f>IF(A368&amp;""="","",SUMIFS('الاستلامات'!$D$6:$D$1005,'الاستلامات'!$C$6:$C$1005,A368&amp;""))</f>
        <v/>
      </c>
      <c r="I368" s="18">
        <f>IF(OR(A368&amp;""="",NOT(ISNUMBER(D368))),"",ROUND(D368-H368,2))</f>
        <v/>
      </c>
      <c r="J368" s="6">
        <f>IF(A368&amp;""="","",IF(I368="","بيانات ناقصة",IF(I368&lt;=0,"تم الاستلام",IF(AND(ISNUMBER(E368),E368&lt;'الإعدادات'!$B$4),"متأخر التسليم",IF(H368&gt;0,"استلام جزئي","بانتظار الاستلام")))))</f>
        <v/>
      </c>
      <c r="K368" s="17">
        <f>IF(J368="متأخر التسليم",'الإعدادات'!$B$4-E368,"")</f>
        <v/>
      </c>
    </row>
    <row r="369">
      <c r="A369" s="5" t="n"/>
      <c r="B369" s="13" t="n"/>
      <c r="C369" s="5" t="n"/>
      <c r="D369" s="19" t="n"/>
      <c r="E369" s="13" t="n"/>
      <c r="F369" s="5" t="n"/>
      <c r="G369" s="6">
        <f>IF(C369&amp;""="","",IFERROR(INDEX('الموردون'!$B$6:$B$205,MATCH(C369&amp;"",'الموردون'!$A$6:$A$205,0))&amp;"","كود غير موجود"))</f>
        <v/>
      </c>
      <c r="H369" s="18">
        <f>IF(A369&amp;""="","",SUMIFS('الاستلامات'!$D$6:$D$1005,'الاستلامات'!$C$6:$C$1005,A369&amp;""))</f>
        <v/>
      </c>
      <c r="I369" s="18">
        <f>IF(OR(A369&amp;""="",NOT(ISNUMBER(D369))),"",ROUND(D369-H369,2))</f>
        <v/>
      </c>
      <c r="J369" s="6">
        <f>IF(A369&amp;""="","",IF(I369="","بيانات ناقصة",IF(I369&lt;=0,"تم الاستلام",IF(AND(ISNUMBER(E369),E369&lt;'الإعدادات'!$B$4),"متأخر التسليم",IF(H369&gt;0,"استلام جزئي","بانتظار الاستلام")))))</f>
        <v/>
      </c>
      <c r="K369" s="17">
        <f>IF(J369="متأخر التسليم",'الإعدادات'!$B$4-E369,"")</f>
        <v/>
      </c>
    </row>
    <row r="370">
      <c r="A370" s="5" t="n"/>
      <c r="B370" s="13" t="n"/>
      <c r="C370" s="5" t="n"/>
      <c r="D370" s="19" t="n"/>
      <c r="E370" s="13" t="n"/>
      <c r="F370" s="5" t="n"/>
      <c r="G370" s="6">
        <f>IF(C370&amp;""="","",IFERROR(INDEX('الموردون'!$B$6:$B$205,MATCH(C370&amp;"",'الموردون'!$A$6:$A$205,0))&amp;"","كود غير موجود"))</f>
        <v/>
      </c>
      <c r="H370" s="18">
        <f>IF(A370&amp;""="","",SUMIFS('الاستلامات'!$D$6:$D$1005,'الاستلامات'!$C$6:$C$1005,A370&amp;""))</f>
        <v/>
      </c>
      <c r="I370" s="18">
        <f>IF(OR(A370&amp;""="",NOT(ISNUMBER(D370))),"",ROUND(D370-H370,2))</f>
        <v/>
      </c>
      <c r="J370" s="6">
        <f>IF(A370&amp;""="","",IF(I370="","بيانات ناقصة",IF(I370&lt;=0,"تم الاستلام",IF(AND(ISNUMBER(E370),E370&lt;'الإعدادات'!$B$4),"متأخر التسليم",IF(H370&gt;0,"استلام جزئي","بانتظار الاستلام")))))</f>
        <v/>
      </c>
      <c r="K370" s="17">
        <f>IF(J370="متأخر التسليم",'الإعدادات'!$B$4-E370,"")</f>
        <v/>
      </c>
    </row>
    <row r="371">
      <c r="A371" s="5" t="n"/>
      <c r="B371" s="13" t="n"/>
      <c r="C371" s="5" t="n"/>
      <c r="D371" s="19" t="n"/>
      <c r="E371" s="13" t="n"/>
      <c r="F371" s="5" t="n"/>
      <c r="G371" s="6">
        <f>IF(C371&amp;""="","",IFERROR(INDEX('الموردون'!$B$6:$B$205,MATCH(C371&amp;"",'الموردون'!$A$6:$A$205,0))&amp;"","كود غير موجود"))</f>
        <v/>
      </c>
      <c r="H371" s="18">
        <f>IF(A371&amp;""="","",SUMIFS('الاستلامات'!$D$6:$D$1005,'الاستلامات'!$C$6:$C$1005,A371&amp;""))</f>
        <v/>
      </c>
      <c r="I371" s="18">
        <f>IF(OR(A371&amp;""="",NOT(ISNUMBER(D371))),"",ROUND(D371-H371,2))</f>
        <v/>
      </c>
      <c r="J371" s="6">
        <f>IF(A371&amp;""="","",IF(I371="","بيانات ناقصة",IF(I371&lt;=0,"تم الاستلام",IF(AND(ISNUMBER(E371),E371&lt;'الإعدادات'!$B$4),"متأخر التسليم",IF(H371&gt;0,"استلام جزئي","بانتظار الاستلام")))))</f>
        <v/>
      </c>
      <c r="K371" s="17">
        <f>IF(J371="متأخر التسليم",'الإعدادات'!$B$4-E371,"")</f>
        <v/>
      </c>
    </row>
    <row r="372">
      <c r="A372" s="5" t="n"/>
      <c r="B372" s="13" t="n"/>
      <c r="C372" s="5" t="n"/>
      <c r="D372" s="19" t="n"/>
      <c r="E372" s="13" t="n"/>
      <c r="F372" s="5" t="n"/>
      <c r="G372" s="6">
        <f>IF(C372&amp;""="","",IFERROR(INDEX('الموردون'!$B$6:$B$205,MATCH(C372&amp;"",'الموردون'!$A$6:$A$205,0))&amp;"","كود غير موجود"))</f>
        <v/>
      </c>
      <c r="H372" s="18">
        <f>IF(A372&amp;""="","",SUMIFS('الاستلامات'!$D$6:$D$1005,'الاستلامات'!$C$6:$C$1005,A372&amp;""))</f>
        <v/>
      </c>
      <c r="I372" s="18">
        <f>IF(OR(A372&amp;""="",NOT(ISNUMBER(D372))),"",ROUND(D372-H372,2))</f>
        <v/>
      </c>
      <c r="J372" s="6">
        <f>IF(A372&amp;""="","",IF(I372="","بيانات ناقصة",IF(I372&lt;=0,"تم الاستلام",IF(AND(ISNUMBER(E372),E372&lt;'الإعدادات'!$B$4),"متأخر التسليم",IF(H372&gt;0,"استلام جزئي","بانتظار الاستلام")))))</f>
        <v/>
      </c>
      <c r="K372" s="17">
        <f>IF(J372="متأخر التسليم",'الإعدادات'!$B$4-E372,"")</f>
        <v/>
      </c>
    </row>
    <row r="373">
      <c r="A373" s="5" t="n"/>
      <c r="B373" s="13" t="n"/>
      <c r="C373" s="5" t="n"/>
      <c r="D373" s="19" t="n"/>
      <c r="E373" s="13" t="n"/>
      <c r="F373" s="5" t="n"/>
      <c r="G373" s="6">
        <f>IF(C373&amp;""="","",IFERROR(INDEX('الموردون'!$B$6:$B$205,MATCH(C373&amp;"",'الموردون'!$A$6:$A$205,0))&amp;"","كود غير موجود"))</f>
        <v/>
      </c>
      <c r="H373" s="18">
        <f>IF(A373&amp;""="","",SUMIFS('الاستلامات'!$D$6:$D$1005,'الاستلامات'!$C$6:$C$1005,A373&amp;""))</f>
        <v/>
      </c>
      <c r="I373" s="18">
        <f>IF(OR(A373&amp;""="",NOT(ISNUMBER(D373))),"",ROUND(D373-H373,2))</f>
        <v/>
      </c>
      <c r="J373" s="6">
        <f>IF(A373&amp;""="","",IF(I373="","بيانات ناقصة",IF(I373&lt;=0,"تم الاستلام",IF(AND(ISNUMBER(E373),E373&lt;'الإعدادات'!$B$4),"متأخر التسليم",IF(H373&gt;0,"استلام جزئي","بانتظار الاستلام")))))</f>
        <v/>
      </c>
      <c r="K373" s="17">
        <f>IF(J373="متأخر التسليم",'الإعدادات'!$B$4-E373,"")</f>
        <v/>
      </c>
    </row>
    <row r="374">
      <c r="A374" s="5" t="n"/>
      <c r="B374" s="13" t="n"/>
      <c r="C374" s="5" t="n"/>
      <c r="D374" s="19" t="n"/>
      <c r="E374" s="13" t="n"/>
      <c r="F374" s="5" t="n"/>
      <c r="G374" s="6">
        <f>IF(C374&amp;""="","",IFERROR(INDEX('الموردون'!$B$6:$B$205,MATCH(C374&amp;"",'الموردون'!$A$6:$A$205,0))&amp;"","كود غير موجود"))</f>
        <v/>
      </c>
      <c r="H374" s="18">
        <f>IF(A374&amp;""="","",SUMIFS('الاستلامات'!$D$6:$D$1005,'الاستلامات'!$C$6:$C$1005,A374&amp;""))</f>
        <v/>
      </c>
      <c r="I374" s="18">
        <f>IF(OR(A374&amp;""="",NOT(ISNUMBER(D374))),"",ROUND(D374-H374,2))</f>
        <v/>
      </c>
      <c r="J374" s="6">
        <f>IF(A374&amp;""="","",IF(I374="","بيانات ناقصة",IF(I374&lt;=0,"تم الاستلام",IF(AND(ISNUMBER(E374),E374&lt;'الإعدادات'!$B$4),"متأخر التسليم",IF(H374&gt;0,"استلام جزئي","بانتظار الاستلام")))))</f>
        <v/>
      </c>
      <c r="K374" s="17">
        <f>IF(J374="متأخر التسليم",'الإعدادات'!$B$4-E374,"")</f>
        <v/>
      </c>
    </row>
    <row r="375">
      <c r="A375" s="5" t="n"/>
      <c r="B375" s="13" t="n"/>
      <c r="C375" s="5" t="n"/>
      <c r="D375" s="19" t="n"/>
      <c r="E375" s="13" t="n"/>
      <c r="F375" s="5" t="n"/>
      <c r="G375" s="6">
        <f>IF(C375&amp;""="","",IFERROR(INDEX('الموردون'!$B$6:$B$205,MATCH(C375&amp;"",'الموردون'!$A$6:$A$205,0))&amp;"","كود غير موجود"))</f>
        <v/>
      </c>
      <c r="H375" s="18">
        <f>IF(A375&amp;""="","",SUMIFS('الاستلامات'!$D$6:$D$1005,'الاستلامات'!$C$6:$C$1005,A375&amp;""))</f>
        <v/>
      </c>
      <c r="I375" s="18">
        <f>IF(OR(A375&amp;""="",NOT(ISNUMBER(D375))),"",ROUND(D375-H375,2))</f>
        <v/>
      </c>
      <c r="J375" s="6">
        <f>IF(A375&amp;""="","",IF(I375="","بيانات ناقصة",IF(I375&lt;=0,"تم الاستلام",IF(AND(ISNUMBER(E375),E375&lt;'الإعدادات'!$B$4),"متأخر التسليم",IF(H375&gt;0,"استلام جزئي","بانتظار الاستلام")))))</f>
        <v/>
      </c>
      <c r="K375" s="17">
        <f>IF(J375="متأخر التسليم",'الإعدادات'!$B$4-E375,"")</f>
        <v/>
      </c>
    </row>
    <row r="376">
      <c r="A376" s="5" t="n"/>
      <c r="B376" s="13" t="n"/>
      <c r="C376" s="5" t="n"/>
      <c r="D376" s="19" t="n"/>
      <c r="E376" s="13" t="n"/>
      <c r="F376" s="5" t="n"/>
      <c r="G376" s="6">
        <f>IF(C376&amp;""="","",IFERROR(INDEX('الموردون'!$B$6:$B$205,MATCH(C376&amp;"",'الموردون'!$A$6:$A$205,0))&amp;"","كود غير موجود"))</f>
        <v/>
      </c>
      <c r="H376" s="18">
        <f>IF(A376&amp;""="","",SUMIFS('الاستلامات'!$D$6:$D$1005,'الاستلامات'!$C$6:$C$1005,A376&amp;""))</f>
        <v/>
      </c>
      <c r="I376" s="18">
        <f>IF(OR(A376&amp;""="",NOT(ISNUMBER(D376))),"",ROUND(D376-H376,2))</f>
        <v/>
      </c>
      <c r="J376" s="6">
        <f>IF(A376&amp;""="","",IF(I376="","بيانات ناقصة",IF(I376&lt;=0,"تم الاستلام",IF(AND(ISNUMBER(E376),E376&lt;'الإعدادات'!$B$4),"متأخر التسليم",IF(H376&gt;0,"استلام جزئي","بانتظار الاستلام")))))</f>
        <v/>
      </c>
      <c r="K376" s="17">
        <f>IF(J376="متأخر التسليم",'الإعدادات'!$B$4-E376,"")</f>
        <v/>
      </c>
    </row>
    <row r="377">
      <c r="A377" s="5" t="n"/>
      <c r="B377" s="13" t="n"/>
      <c r="C377" s="5" t="n"/>
      <c r="D377" s="19" t="n"/>
      <c r="E377" s="13" t="n"/>
      <c r="F377" s="5" t="n"/>
      <c r="G377" s="6">
        <f>IF(C377&amp;""="","",IFERROR(INDEX('الموردون'!$B$6:$B$205,MATCH(C377&amp;"",'الموردون'!$A$6:$A$205,0))&amp;"","كود غير موجود"))</f>
        <v/>
      </c>
      <c r="H377" s="18">
        <f>IF(A377&amp;""="","",SUMIFS('الاستلامات'!$D$6:$D$1005,'الاستلامات'!$C$6:$C$1005,A377&amp;""))</f>
        <v/>
      </c>
      <c r="I377" s="18">
        <f>IF(OR(A377&amp;""="",NOT(ISNUMBER(D377))),"",ROUND(D377-H377,2))</f>
        <v/>
      </c>
      <c r="J377" s="6">
        <f>IF(A377&amp;""="","",IF(I377="","بيانات ناقصة",IF(I377&lt;=0,"تم الاستلام",IF(AND(ISNUMBER(E377),E377&lt;'الإعدادات'!$B$4),"متأخر التسليم",IF(H377&gt;0,"استلام جزئي","بانتظار الاستلام")))))</f>
        <v/>
      </c>
      <c r="K377" s="17">
        <f>IF(J377="متأخر التسليم",'الإعدادات'!$B$4-E377,"")</f>
        <v/>
      </c>
    </row>
    <row r="378">
      <c r="A378" s="5" t="n"/>
      <c r="B378" s="13" t="n"/>
      <c r="C378" s="5" t="n"/>
      <c r="D378" s="19" t="n"/>
      <c r="E378" s="13" t="n"/>
      <c r="F378" s="5" t="n"/>
      <c r="G378" s="6">
        <f>IF(C378&amp;""="","",IFERROR(INDEX('الموردون'!$B$6:$B$205,MATCH(C378&amp;"",'الموردون'!$A$6:$A$205,0))&amp;"","كود غير موجود"))</f>
        <v/>
      </c>
      <c r="H378" s="18">
        <f>IF(A378&amp;""="","",SUMIFS('الاستلامات'!$D$6:$D$1005,'الاستلامات'!$C$6:$C$1005,A378&amp;""))</f>
        <v/>
      </c>
      <c r="I378" s="18">
        <f>IF(OR(A378&amp;""="",NOT(ISNUMBER(D378))),"",ROUND(D378-H378,2))</f>
        <v/>
      </c>
      <c r="J378" s="6">
        <f>IF(A378&amp;""="","",IF(I378="","بيانات ناقصة",IF(I378&lt;=0,"تم الاستلام",IF(AND(ISNUMBER(E378),E378&lt;'الإعدادات'!$B$4),"متأخر التسليم",IF(H378&gt;0,"استلام جزئي","بانتظار الاستلام")))))</f>
        <v/>
      </c>
      <c r="K378" s="17">
        <f>IF(J378="متأخر التسليم",'الإعدادات'!$B$4-E378,"")</f>
        <v/>
      </c>
    </row>
    <row r="379">
      <c r="A379" s="5" t="n"/>
      <c r="B379" s="13" t="n"/>
      <c r="C379" s="5" t="n"/>
      <c r="D379" s="19" t="n"/>
      <c r="E379" s="13" t="n"/>
      <c r="F379" s="5" t="n"/>
      <c r="G379" s="6">
        <f>IF(C379&amp;""="","",IFERROR(INDEX('الموردون'!$B$6:$B$205,MATCH(C379&amp;"",'الموردون'!$A$6:$A$205,0))&amp;"","كود غير موجود"))</f>
        <v/>
      </c>
      <c r="H379" s="18">
        <f>IF(A379&amp;""="","",SUMIFS('الاستلامات'!$D$6:$D$1005,'الاستلامات'!$C$6:$C$1005,A379&amp;""))</f>
        <v/>
      </c>
      <c r="I379" s="18">
        <f>IF(OR(A379&amp;""="",NOT(ISNUMBER(D379))),"",ROUND(D379-H379,2))</f>
        <v/>
      </c>
      <c r="J379" s="6">
        <f>IF(A379&amp;""="","",IF(I379="","بيانات ناقصة",IF(I379&lt;=0,"تم الاستلام",IF(AND(ISNUMBER(E379),E379&lt;'الإعدادات'!$B$4),"متأخر التسليم",IF(H379&gt;0,"استلام جزئي","بانتظار الاستلام")))))</f>
        <v/>
      </c>
      <c r="K379" s="17">
        <f>IF(J379="متأخر التسليم",'الإعدادات'!$B$4-E379,"")</f>
        <v/>
      </c>
    </row>
    <row r="380">
      <c r="A380" s="5" t="n"/>
      <c r="B380" s="13" t="n"/>
      <c r="C380" s="5" t="n"/>
      <c r="D380" s="19" t="n"/>
      <c r="E380" s="13" t="n"/>
      <c r="F380" s="5" t="n"/>
      <c r="G380" s="6">
        <f>IF(C380&amp;""="","",IFERROR(INDEX('الموردون'!$B$6:$B$205,MATCH(C380&amp;"",'الموردون'!$A$6:$A$205,0))&amp;"","كود غير موجود"))</f>
        <v/>
      </c>
      <c r="H380" s="18">
        <f>IF(A380&amp;""="","",SUMIFS('الاستلامات'!$D$6:$D$1005,'الاستلامات'!$C$6:$C$1005,A380&amp;""))</f>
        <v/>
      </c>
      <c r="I380" s="18">
        <f>IF(OR(A380&amp;""="",NOT(ISNUMBER(D380))),"",ROUND(D380-H380,2))</f>
        <v/>
      </c>
      <c r="J380" s="6">
        <f>IF(A380&amp;""="","",IF(I380="","بيانات ناقصة",IF(I380&lt;=0,"تم الاستلام",IF(AND(ISNUMBER(E380),E380&lt;'الإعدادات'!$B$4),"متأخر التسليم",IF(H380&gt;0,"استلام جزئي","بانتظار الاستلام")))))</f>
        <v/>
      </c>
      <c r="K380" s="17">
        <f>IF(J380="متأخر التسليم",'الإعدادات'!$B$4-E380,"")</f>
        <v/>
      </c>
    </row>
    <row r="381">
      <c r="A381" s="5" t="n"/>
      <c r="B381" s="13" t="n"/>
      <c r="C381" s="5" t="n"/>
      <c r="D381" s="19" t="n"/>
      <c r="E381" s="13" t="n"/>
      <c r="F381" s="5" t="n"/>
      <c r="G381" s="6">
        <f>IF(C381&amp;""="","",IFERROR(INDEX('الموردون'!$B$6:$B$205,MATCH(C381&amp;"",'الموردون'!$A$6:$A$205,0))&amp;"","كود غير موجود"))</f>
        <v/>
      </c>
      <c r="H381" s="18">
        <f>IF(A381&amp;""="","",SUMIFS('الاستلامات'!$D$6:$D$1005,'الاستلامات'!$C$6:$C$1005,A381&amp;""))</f>
        <v/>
      </c>
      <c r="I381" s="18">
        <f>IF(OR(A381&amp;""="",NOT(ISNUMBER(D381))),"",ROUND(D381-H381,2))</f>
        <v/>
      </c>
      <c r="J381" s="6">
        <f>IF(A381&amp;""="","",IF(I381="","بيانات ناقصة",IF(I381&lt;=0,"تم الاستلام",IF(AND(ISNUMBER(E381),E381&lt;'الإعدادات'!$B$4),"متأخر التسليم",IF(H381&gt;0,"استلام جزئي","بانتظار الاستلام")))))</f>
        <v/>
      </c>
      <c r="K381" s="17">
        <f>IF(J381="متأخر التسليم",'الإعدادات'!$B$4-E381,"")</f>
        <v/>
      </c>
    </row>
    <row r="382">
      <c r="A382" s="5" t="n"/>
      <c r="B382" s="13" t="n"/>
      <c r="C382" s="5" t="n"/>
      <c r="D382" s="19" t="n"/>
      <c r="E382" s="13" t="n"/>
      <c r="F382" s="5" t="n"/>
      <c r="G382" s="6">
        <f>IF(C382&amp;""="","",IFERROR(INDEX('الموردون'!$B$6:$B$205,MATCH(C382&amp;"",'الموردون'!$A$6:$A$205,0))&amp;"","كود غير موجود"))</f>
        <v/>
      </c>
      <c r="H382" s="18">
        <f>IF(A382&amp;""="","",SUMIFS('الاستلامات'!$D$6:$D$1005,'الاستلامات'!$C$6:$C$1005,A382&amp;""))</f>
        <v/>
      </c>
      <c r="I382" s="18">
        <f>IF(OR(A382&amp;""="",NOT(ISNUMBER(D382))),"",ROUND(D382-H382,2))</f>
        <v/>
      </c>
      <c r="J382" s="6">
        <f>IF(A382&amp;""="","",IF(I382="","بيانات ناقصة",IF(I382&lt;=0,"تم الاستلام",IF(AND(ISNUMBER(E382),E382&lt;'الإعدادات'!$B$4),"متأخر التسليم",IF(H382&gt;0,"استلام جزئي","بانتظار الاستلام")))))</f>
        <v/>
      </c>
      <c r="K382" s="17">
        <f>IF(J382="متأخر التسليم",'الإعدادات'!$B$4-E382,"")</f>
        <v/>
      </c>
    </row>
    <row r="383">
      <c r="A383" s="5" t="n"/>
      <c r="B383" s="13" t="n"/>
      <c r="C383" s="5" t="n"/>
      <c r="D383" s="19" t="n"/>
      <c r="E383" s="13" t="n"/>
      <c r="F383" s="5" t="n"/>
      <c r="G383" s="6">
        <f>IF(C383&amp;""="","",IFERROR(INDEX('الموردون'!$B$6:$B$205,MATCH(C383&amp;"",'الموردون'!$A$6:$A$205,0))&amp;"","كود غير موجود"))</f>
        <v/>
      </c>
      <c r="H383" s="18">
        <f>IF(A383&amp;""="","",SUMIFS('الاستلامات'!$D$6:$D$1005,'الاستلامات'!$C$6:$C$1005,A383&amp;""))</f>
        <v/>
      </c>
      <c r="I383" s="18">
        <f>IF(OR(A383&amp;""="",NOT(ISNUMBER(D383))),"",ROUND(D383-H383,2))</f>
        <v/>
      </c>
      <c r="J383" s="6">
        <f>IF(A383&amp;""="","",IF(I383="","بيانات ناقصة",IF(I383&lt;=0,"تم الاستلام",IF(AND(ISNUMBER(E383),E383&lt;'الإعدادات'!$B$4),"متأخر التسليم",IF(H383&gt;0,"استلام جزئي","بانتظار الاستلام")))))</f>
        <v/>
      </c>
      <c r="K383" s="17">
        <f>IF(J383="متأخر التسليم",'الإعدادات'!$B$4-E383,"")</f>
        <v/>
      </c>
    </row>
    <row r="384">
      <c r="A384" s="5" t="n"/>
      <c r="B384" s="13" t="n"/>
      <c r="C384" s="5" t="n"/>
      <c r="D384" s="19" t="n"/>
      <c r="E384" s="13" t="n"/>
      <c r="F384" s="5" t="n"/>
      <c r="G384" s="6">
        <f>IF(C384&amp;""="","",IFERROR(INDEX('الموردون'!$B$6:$B$205,MATCH(C384&amp;"",'الموردون'!$A$6:$A$205,0))&amp;"","كود غير موجود"))</f>
        <v/>
      </c>
      <c r="H384" s="18">
        <f>IF(A384&amp;""="","",SUMIFS('الاستلامات'!$D$6:$D$1005,'الاستلامات'!$C$6:$C$1005,A384&amp;""))</f>
        <v/>
      </c>
      <c r="I384" s="18">
        <f>IF(OR(A384&amp;""="",NOT(ISNUMBER(D384))),"",ROUND(D384-H384,2))</f>
        <v/>
      </c>
      <c r="J384" s="6">
        <f>IF(A384&amp;""="","",IF(I384="","بيانات ناقصة",IF(I384&lt;=0,"تم الاستلام",IF(AND(ISNUMBER(E384),E384&lt;'الإعدادات'!$B$4),"متأخر التسليم",IF(H384&gt;0,"استلام جزئي","بانتظار الاستلام")))))</f>
        <v/>
      </c>
      <c r="K384" s="17">
        <f>IF(J384="متأخر التسليم",'الإعدادات'!$B$4-E384,"")</f>
        <v/>
      </c>
    </row>
    <row r="385">
      <c r="A385" s="5" t="n"/>
      <c r="B385" s="13" t="n"/>
      <c r="C385" s="5" t="n"/>
      <c r="D385" s="19" t="n"/>
      <c r="E385" s="13" t="n"/>
      <c r="F385" s="5" t="n"/>
      <c r="G385" s="6">
        <f>IF(C385&amp;""="","",IFERROR(INDEX('الموردون'!$B$6:$B$205,MATCH(C385&amp;"",'الموردون'!$A$6:$A$205,0))&amp;"","كود غير موجود"))</f>
        <v/>
      </c>
      <c r="H385" s="18">
        <f>IF(A385&amp;""="","",SUMIFS('الاستلامات'!$D$6:$D$1005,'الاستلامات'!$C$6:$C$1005,A385&amp;""))</f>
        <v/>
      </c>
      <c r="I385" s="18">
        <f>IF(OR(A385&amp;""="",NOT(ISNUMBER(D385))),"",ROUND(D385-H385,2))</f>
        <v/>
      </c>
      <c r="J385" s="6">
        <f>IF(A385&amp;""="","",IF(I385="","بيانات ناقصة",IF(I385&lt;=0,"تم الاستلام",IF(AND(ISNUMBER(E385),E385&lt;'الإعدادات'!$B$4),"متأخر التسليم",IF(H385&gt;0,"استلام جزئي","بانتظار الاستلام")))))</f>
        <v/>
      </c>
      <c r="K385" s="17">
        <f>IF(J385="متأخر التسليم",'الإعدادات'!$B$4-E385,"")</f>
        <v/>
      </c>
    </row>
    <row r="386">
      <c r="A386" s="5" t="n"/>
      <c r="B386" s="13" t="n"/>
      <c r="C386" s="5" t="n"/>
      <c r="D386" s="19" t="n"/>
      <c r="E386" s="13" t="n"/>
      <c r="F386" s="5" t="n"/>
      <c r="G386" s="6">
        <f>IF(C386&amp;""="","",IFERROR(INDEX('الموردون'!$B$6:$B$205,MATCH(C386&amp;"",'الموردون'!$A$6:$A$205,0))&amp;"","كود غير موجود"))</f>
        <v/>
      </c>
      <c r="H386" s="18">
        <f>IF(A386&amp;""="","",SUMIFS('الاستلامات'!$D$6:$D$1005,'الاستلامات'!$C$6:$C$1005,A386&amp;""))</f>
        <v/>
      </c>
      <c r="I386" s="18">
        <f>IF(OR(A386&amp;""="",NOT(ISNUMBER(D386))),"",ROUND(D386-H386,2))</f>
        <v/>
      </c>
      <c r="J386" s="6">
        <f>IF(A386&amp;""="","",IF(I386="","بيانات ناقصة",IF(I386&lt;=0,"تم الاستلام",IF(AND(ISNUMBER(E386),E386&lt;'الإعدادات'!$B$4),"متأخر التسليم",IF(H386&gt;0,"استلام جزئي","بانتظار الاستلام")))))</f>
        <v/>
      </c>
      <c r="K386" s="17">
        <f>IF(J386="متأخر التسليم",'الإعدادات'!$B$4-E386,"")</f>
        <v/>
      </c>
    </row>
    <row r="387">
      <c r="A387" s="5" t="n"/>
      <c r="B387" s="13" t="n"/>
      <c r="C387" s="5" t="n"/>
      <c r="D387" s="19" t="n"/>
      <c r="E387" s="13" t="n"/>
      <c r="F387" s="5" t="n"/>
      <c r="G387" s="6">
        <f>IF(C387&amp;""="","",IFERROR(INDEX('الموردون'!$B$6:$B$205,MATCH(C387&amp;"",'الموردون'!$A$6:$A$205,0))&amp;"","كود غير موجود"))</f>
        <v/>
      </c>
      <c r="H387" s="18">
        <f>IF(A387&amp;""="","",SUMIFS('الاستلامات'!$D$6:$D$1005,'الاستلامات'!$C$6:$C$1005,A387&amp;""))</f>
        <v/>
      </c>
      <c r="I387" s="18">
        <f>IF(OR(A387&amp;""="",NOT(ISNUMBER(D387))),"",ROUND(D387-H387,2))</f>
        <v/>
      </c>
      <c r="J387" s="6">
        <f>IF(A387&amp;""="","",IF(I387="","بيانات ناقصة",IF(I387&lt;=0,"تم الاستلام",IF(AND(ISNUMBER(E387),E387&lt;'الإعدادات'!$B$4),"متأخر التسليم",IF(H387&gt;0,"استلام جزئي","بانتظار الاستلام")))))</f>
        <v/>
      </c>
      <c r="K387" s="17">
        <f>IF(J387="متأخر التسليم",'الإعدادات'!$B$4-E387,"")</f>
        <v/>
      </c>
    </row>
    <row r="388">
      <c r="A388" s="5" t="n"/>
      <c r="B388" s="13" t="n"/>
      <c r="C388" s="5" t="n"/>
      <c r="D388" s="19" t="n"/>
      <c r="E388" s="13" t="n"/>
      <c r="F388" s="5" t="n"/>
      <c r="G388" s="6">
        <f>IF(C388&amp;""="","",IFERROR(INDEX('الموردون'!$B$6:$B$205,MATCH(C388&amp;"",'الموردون'!$A$6:$A$205,0))&amp;"","كود غير موجود"))</f>
        <v/>
      </c>
      <c r="H388" s="18">
        <f>IF(A388&amp;""="","",SUMIFS('الاستلامات'!$D$6:$D$1005,'الاستلامات'!$C$6:$C$1005,A388&amp;""))</f>
        <v/>
      </c>
      <c r="I388" s="18">
        <f>IF(OR(A388&amp;""="",NOT(ISNUMBER(D388))),"",ROUND(D388-H388,2))</f>
        <v/>
      </c>
      <c r="J388" s="6">
        <f>IF(A388&amp;""="","",IF(I388="","بيانات ناقصة",IF(I388&lt;=0,"تم الاستلام",IF(AND(ISNUMBER(E388),E388&lt;'الإعدادات'!$B$4),"متأخر التسليم",IF(H388&gt;0,"استلام جزئي","بانتظار الاستلام")))))</f>
        <v/>
      </c>
      <c r="K388" s="17">
        <f>IF(J388="متأخر التسليم",'الإعدادات'!$B$4-E388,"")</f>
        <v/>
      </c>
    </row>
    <row r="389">
      <c r="A389" s="5" t="n"/>
      <c r="B389" s="13" t="n"/>
      <c r="C389" s="5" t="n"/>
      <c r="D389" s="19" t="n"/>
      <c r="E389" s="13" t="n"/>
      <c r="F389" s="5" t="n"/>
      <c r="G389" s="6">
        <f>IF(C389&amp;""="","",IFERROR(INDEX('الموردون'!$B$6:$B$205,MATCH(C389&amp;"",'الموردون'!$A$6:$A$205,0))&amp;"","كود غير موجود"))</f>
        <v/>
      </c>
      <c r="H389" s="18">
        <f>IF(A389&amp;""="","",SUMIFS('الاستلامات'!$D$6:$D$1005,'الاستلامات'!$C$6:$C$1005,A389&amp;""))</f>
        <v/>
      </c>
      <c r="I389" s="18">
        <f>IF(OR(A389&amp;""="",NOT(ISNUMBER(D389))),"",ROUND(D389-H389,2))</f>
        <v/>
      </c>
      <c r="J389" s="6">
        <f>IF(A389&amp;""="","",IF(I389="","بيانات ناقصة",IF(I389&lt;=0,"تم الاستلام",IF(AND(ISNUMBER(E389),E389&lt;'الإعدادات'!$B$4),"متأخر التسليم",IF(H389&gt;0,"استلام جزئي","بانتظار الاستلام")))))</f>
        <v/>
      </c>
      <c r="K389" s="17">
        <f>IF(J389="متأخر التسليم",'الإعدادات'!$B$4-E389,"")</f>
        <v/>
      </c>
    </row>
    <row r="390">
      <c r="A390" s="5" t="n"/>
      <c r="B390" s="13" t="n"/>
      <c r="C390" s="5" t="n"/>
      <c r="D390" s="19" t="n"/>
      <c r="E390" s="13" t="n"/>
      <c r="F390" s="5" t="n"/>
      <c r="G390" s="6">
        <f>IF(C390&amp;""="","",IFERROR(INDEX('الموردون'!$B$6:$B$205,MATCH(C390&amp;"",'الموردون'!$A$6:$A$205,0))&amp;"","كود غير موجود"))</f>
        <v/>
      </c>
      <c r="H390" s="18">
        <f>IF(A390&amp;""="","",SUMIFS('الاستلامات'!$D$6:$D$1005,'الاستلامات'!$C$6:$C$1005,A390&amp;""))</f>
        <v/>
      </c>
      <c r="I390" s="18">
        <f>IF(OR(A390&amp;""="",NOT(ISNUMBER(D390))),"",ROUND(D390-H390,2))</f>
        <v/>
      </c>
      <c r="J390" s="6">
        <f>IF(A390&amp;""="","",IF(I390="","بيانات ناقصة",IF(I390&lt;=0,"تم الاستلام",IF(AND(ISNUMBER(E390),E390&lt;'الإعدادات'!$B$4),"متأخر التسليم",IF(H390&gt;0,"استلام جزئي","بانتظار الاستلام")))))</f>
        <v/>
      </c>
      <c r="K390" s="17">
        <f>IF(J390="متأخر التسليم",'الإعدادات'!$B$4-E390,"")</f>
        <v/>
      </c>
    </row>
    <row r="391">
      <c r="A391" s="5" t="n"/>
      <c r="B391" s="13" t="n"/>
      <c r="C391" s="5" t="n"/>
      <c r="D391" s="19" t="n"/>
      <c r="E391" s="13" t="n"/>
      <c r="F391" s="5" t="n"/>
      <c r="G391" s="6">
        <f>IF(C391&amp;""="","",IFERROR(INDEX('الموردون'!$B$6:$B$205,MATCH(C391&amp;"",'الموردون'!$A$6:$A$205,0))&amp;"","كود غير موجود"))</f>
        <v/>
      </c>
      <c r="H391" s="18">
        <f>IF(A391&amp;""="","",SUMIFS('الاستلامات'!$D$6:$D$1005,'الاستلامات'!$C$6:$C$1005,A391&amp;""))</f>
        <v/>
      </c>
      <c r="I391" s="18">
        <f>IF(OR(A391&amp;""="",NOT(ISNUMBER(D391))),"",ROUND(D391-H391,2))</f>
        <v/>
      </c>
      <c r="J391" s="6">
        <f>IF(A391&amp;""="","",IF(I391="","بيانات ناقصة",IF(I391&lt;=0,"تم الاستلام",IF(AND(ISNUMBER(E391),E391&lt;'الإعدادات'!$B$4),"متأخر التسليم",IF(H391&gt;0,"استلام جزئي","بانتظار الاستلام")))))</f>
        <v/>
      </c>
      <c r="K391" s="17">
        <f>IF(J391="متأخر التسليم",'الإعدادات'!$B$4-E391,"")</f>
        <v/>
      </c>
    </row>
    <row r="392">
      <c r="A392" s="5" t="n"/>
      <c r="B392" s="13" t="n"/>
      <c r="C392" s="5" t="n"/>
      <c r="D392" s="19" t="n"/>
      <c r="E392" s="13" t="n"/>
      <c r="F392" s="5" t="n"/>
      <c r="G392" s="6">
        <f>IF(C392&amp;""="","",IFERROR(INDEX('الموردون'!$B$6:$B$205,MATCH(C392&amp;"",'الموردون'!$A$6:$A$205,0))&amp;"","كود غير موجود"))</f>
        <v/>
      </c>
      <c r="H392" s="18">
        <f>IF(A392&amp;""="","",SUMIFS('الاستلامات'!$D$6:$D$1005,'الاستلامات'!$C$6:$C$1005,A392&amp;""))</f>
        <v/>
      </c>
      <c r="I392" s="18">
        <f>IF(OR(A392&amp;""="",NOT(ISNUMBER(D392))),"",ROUND(D392-H392,2))</f>
        <v/>
      </c>
      <c r="J392" s="6">
        <f>IF(A392&amp;""="","",IF(I392="","بيانات ناقصة",IF(I392&lt;=0,"تم الاستلام",IF(AND(ISNUMBER(E392),E392&lt;'الإعدادات'!$B$4),"متأخر التسليم",IF(H392&gt;0,"استلام جزئي","بانتظار الاستلام")))))</f>
        <v/>
      </c>
      <c r="K392" s="17">
        <f>IF(J392="متأخر التسليم",'الإعدادات'!$B$4-E392,"")</f>
        <v/>
      </c>
    </row>
    <row r="393">
      <c r="A393" s="5" t="n"/>
      <c r="B393" s="13" t="n"/>
      <c r="C393" s="5" t="n"/>
      <c r="D393" s="19" t="n"/>
      <c r="E393" s="13" t="n"/>
      <c r="F393" s="5" t="n"/>
      <c r="G393" s="6">
        <f>IF(C393&amp;""="","",IFERROR(INDEX('الموردون'!$B$6:$B$205,MATCH(C393&amp;"",'الموردون'!$A$6:$A$205,0))&amp;"","كود غير موجود"))</f>
        <v/>
      </c>
      <c r="H393" s="18">
        <f>IF(A393&amp;""="","",SUMIFS('الاستلامات'!$D$6:$D$1005,'الاستلامات'!$C$6:$C$1005,A393&amp;""))</f>
        <v/>
      </c>
      <c r="I393" s="18">
        <f>IF(OR(A393&amp;""="",NOT(ISNUMBER(D393))),"",ROUND(D393-H393,2))</f>
        <v/>
      </c>
      <c r="J393" s="6">
        <f>IF(A393&amp;""="","",IF(I393="","بيانات ناقصة",IF(I393&lt;=0,"تم الاستلام",IF(AND(ISNUMBER(E393),E393&lt;'الإعدادات'!$B$4),"متأخر التسليم",IF(H393&gt;0,"استلام جزئي","بانتظار الاستلام")))))</f>
        <v/>
      </c>
      <c r="K393" s="17">
        <f>IF(J393="متأخر التسليم",'الإعدادات'!$B$4-E393,"")</f>
        <v/>
      </c>
    </row>
    <row r="394">
      <c r="A394" s="5" t="n"/>
      <c r="B394" s="13" t="n"/>
      <c r="C394" s="5" t="n"/>
      <c r="D394" s="19" t="n"/>
      <c r="E394" s="13" t="n"/>
      <c r="F394" s="5" t="n"/>
      <c r="G394" s="6">
        <f>IF(C394&amp;""="","",IFERROR(INDEX('الموردون'!$B$6:$B$205,MATCH(C394&amp;"",'الموردون'!$A$6:$A$205,0))&amp;"","كود غير موجود"))</f>
        <v/>
      </c>
      <c r="H394" s="18">
        <f>IF(A394&amp;""="","",SUMIFS('الاستلامات'!$D$6:$D$1005,'الاستلامات'!$C$6:$C$1005,A394&amp;""))</f>
        <v/>
      </c>
      <c r="I394" s="18">
        <f>IF(OR(A394&amp;""="",NOT(ISNUMBER(D394))),"",ROUND(D394-H394,2))</f>
        <v/>
      </c>
      <c r="J394" s="6">
        <f>IF(A394&amp;""="","",IF(I394="","بيانات ناقصة",IF(I394&lt;=0,"تم الاستلام",IF(AND(ISNUMBER(E394),E394&lt;'الإعدادات'!$B$4),"متأخر التسليم",IF(H394&gt;0,"استلام جزئي","بانتظار الاستلام")))))</f>
        <v/>
      </c>
      <c r="K394" s="17">
        <f>IF(J394="متأخر التسليم",'الإعدادات'!$B$4-E394,"")</f>
        <v/>
      </c>
    </row>
    <row r="395">
      <c r="A395" s="5" t="n"/>
      <c r="B395" s="13" t="n"/>
      <c r="C395" s="5" t="n"/>
      <c r="D395" s="19" t="n"/>
      <c r="E395" s="13" t="n"/>
      <c r="F395" s="5" t="n"/>
      <c r="G395" s="6">
        <f>IF(C395&amp;""="","",IFERROR(INDEX('الموردون'!$B$6:$B$205,MATCH(C395&amp;"",'الموردون'!$A$6:$A$205,0))&amp;"","كود غير موجود"))</f>
        <v/>
      </c>
      <c r="H395" s="18">
        <f>IF(A395&amp;""="","",SUMIFS('الاستلامات'!$D$6:$D$1005,'الاستلامات'!$C$6:$C$1005,A395&amp;""))</f>
        <v/>
      </c>
      <c r="I395" s="18">
        <f>IF(OR(A395&amp;""="",NOT(ISNUMBER(D395))),"",ROUND(D395-H395,2))</f>
        <v/>
      </c>
      <c r="J395" s="6">
        <f>IF(A395&amp;""="","",IF(I395="","بيانات ناقصة",IF(I395&lt;=0,"تم الاستلام",IF(AND(ISNUMBER(E395),E395&lt;'الإعدادات'!$B$4),"متأخر التسليم",IF(H395&gt;0,"استلام جزئي","بانتظار الاستلام")))))</f>
        <v/>
      </c>
      <c r="K395" s="17">
        <f>IF(J395="متأخر التسليم",'الإعدادات'!$B$4-E395,"")</f>
        <v/>
      </c>
    </row>
    <row r="396">
      <c r="A396" s="5" t="n"/>
      <c r="B396" s="13" t="n"/>
      <c r="C396" s="5" t="n"/>
      <c r="D396" s="19" t="n"/>
      <c r="E396" s="13" t="n"/>
      <c r="F396" s="5" t="n"/>
      <c r="G396" s="6">
        <f>IF(C396&amp;""="","",IFERROR(INDEX('الموردون'!$B$6:$B$205,MATCH(C396&amp;"",'الموردون'!$A$6:$A$205,0))&amp;"","كود غير موجود"))</f>
        <v/>
      </c>
      <c r="H396" s="18">
        <f>IF(A396&amp;""="","",SUMIFS('الاستلامات'!$D$6:$D$1005,'الاستلامات'!$C$6:$C$1005,A396&amp;""))</f>
        <v/>
      </c>
      <c r="I396" s="18">
        <f>IF(OR(A396&amp;""="",NOT(ISNUMBER(D396))),"",ROUND(D396-H396,2))</f>
        <v/>
      </c>
      <c r="J396" s="6">
        <f>IF(A396&amp;""="","",IF(I396="","بيانات ناقصة",IF(I396&lt;=0,"تم الاستلام",IF(AND(ISNUMBER(E396),E396&lt;'الإعدادات'!$B$4),"متأخر التسليم",IF(H396&gt;0,"استلام جزئي","بانتظار الاستلام")))))</f>
        <v/>
      </c>
      <c r="K396" s="17">
        <f>IF(J396="متأخر التسليم",'الإعدادات'!$B$4-E396,"")</f>
        <v/>
      </c>
    </row>
    <row r="397">
      <c r="A397" s="5" t="n"/>
      <c r="B397" s="13" t="n"/>
      <c r="C397" s="5" t="n"/>
      <c r="D397" s="19" t="n"/>
      <c r="E397" s="13" t="n"/>
      <c r="F397" s="5" t="n"/>
      <c r="G397" s="6">
        <f>IF(C397&amp;""="","",IFERROR(INDEX('الموردون'!$B$6:$B$205,MATCH(C397&amp;"",'الموردون'!$A$6:$A$205,0))&amp;"","كود غير موجود"))</f>
        <v/>
      </c>
      <c r="H397" s="18">
        <f>IF(A397&amp;""="","",SUMIFS('الاستلامات'!$D$6:$D$1005,'الاستلامات'!$C$6:$C$1005,A397&amp;""))</f>
        <v/>
      </c>
      <c r="I397" s="18">
        <f>IF(OR(A397&amp;""="",NOT(ISNUMBER(D397))),"",ROUND(D397-H397,2))</f>
        <v/>
      </c>
      <c r="J397" s="6">
        <f>IF(A397&amp;""="","",IF(I397="","بيانات ناقصة",IF(I397&lt;=0,"تم الاستلام",IF(AND(ISNUMBER(E397),E397&lt;'الإعدادات'!$B$4),"متأخر التسليم",IF(H397&gt;0,"استلام جزئي","بانتظار الاستلام")))))</f>
        <v/>
      </c>
      <c r="K397" s="17">
        <f>IF(J397="متأخر التسليم",'الإعدادات'!$B$4-E397,"")</f>
        <v/>
      </c>
    </row>
    <row r="398">
      <c r="A398" s="5" t="n"/>
      <c r="B398" s="13" t="n"/>
      <c r="C398" s="5" t="n"/>
      <c r="D398" s="19" t="n"/>
      <c r="E398" s="13" t="n"/>
      <c r="F398" s="5" t="n"/>
      <c r="G398" s="6">
        <f>IF(C398&amp;""="","",IFERROR(INDEX('الموردون'!$B$6:$B$205,MATCH(C398&amp;"",'الموردون'!$A$6:$A$205,0))&amp;"","كود غير موجود"))</f>
        <v/>
      </c>
      <c r="H398" s="18">
        <f>IF(A398&amp;""="","",SUMIFS('الاستلامات'!$D$6:$D$1005,'الاستلامات'!$C$6:$C$1005,A398&amp;""))</f>
        <v/>
      </c>
      <c r="I398" s="18">
        <f>IF(OR(A398&amp;""="",NOT(ISNUMBER(D398))),"",ROUND(D398-H398,2))</f>
        <v/>
      </c>
      <c r="J398" s="6">
        <f>IF(A398&amp;""="","",IF(I398="","بيانات ناقصة",IF(I398&lt;=0,"تم الاستلام",IF(AND(ISNUMBER(E398),E398&lt;'الإعدادات'!$B$4),"متأخر التسليم",IF(H398&gt;0,"استلام جزئي","بانتظار الاستلام")))))</f>
        <v/>
      </c>
      <c r="K398" s="17">
        <f>IF(J398="متأخر التسليم",'الإعدادات'!$B$4-E398,"")</f>
        <v/>
      </c>
    </row>
    <row r="399">
      <c r="A399" s="5" t="n"/>
      <c r="B399" s="13" t="n"/>
      <c r="C399" s="5" t="n"/>
      <c r="D399" s="19" t="n"/>
      <c r="E399" s="13" t="n"/>
      <c r="F399" s="5" t="n"/>
      <c r="G399" s="6">
        <f>IF(C399&amp;""="","",IFERROR(INDEX('الموردون'!$B$6:$B$205,MATCH(C399&amp;"",'الموردون'!$A$6:$A$205,0))&amp;"","كود غير موجود"))</f>
        <v/>
      </c>
      <c r="H399" s="18">
        <f>IF(A399&amp;""="","",SUMIFS('الاستلامات'!$D$6:$D$1005,'الاستلامات'!$C$6:$C$1005,A399&amp;""))</f>
        <v/>
      </c>
      <c r="I399" s="18">
        <f>IF(OR(A399&amp;""="",NOT(ISNUMBER(D399))),"",ROUND(D399-H399,2))</f>
        <v/>
      </c>
      <c r="J399" s="6">
        <f>IF(A399&amp;""="","",IF(I399="","بيانات ناقصة",IF(I399&lt;=0,"تم الاستلام",IF(AND(ISNUMBER(E399),E399&lt;'الإعدادات'!$B$4),"متأخر التسليم",IF(H399&gt;0,"استلام جزئي","بانتظار الاستلام")))))</f>
        <v/>
      </c>
      <c r="K399" s="17">
        <f>IF(J399="متأخر التسليم",'الإعدادات'!$B$4-E399,"")</f>
        <v/>
      </c>
    </row>
    <row r="400">
      <c r="A400" s="5" t="n"/>
      <c r="B400" s="13" t="n"/>
      <c r="C400" s="5" t="n"/>
      <c r="D400" s="19" t="n"/>
      <c r="E400" s="13" t="n"/>
      <c r="F400" s="5" t="n"/>
      <c r="G400" s="6">
        <f>IF(C400&amp;""="","",IFERROR(INDEX('الموردون'!$B$6:$B$205,MATCH(C400&amp;"",'الموردون'!$A$6:$A$205,0))&amp;"","كود غير موجود"))</f>
        <v/>
      </c>
      <c r="H400" s="18">
        <f>IF(A400&amp;""="","",SUMIFS('الاستلامات'!$D$6:$D$1005,'الاستلامات'!$C$6:$C$1005,A400&amp;""))</f>
        <v/>
      </c>
      <c r="I400" s="18">
        <f>IF(OR(A400&amp;""="",NOT(ISNUMBER(D400))),"",ROUND(D400-H400,2))</f>
        <v/>
      </c>
      <c r="J400" s="6">
        <f>IF(A400&amp;""="","",IF(I400="","بيانات ناقصة",IF(I400&lt;=0,"تم الاستلام",IF(AND(ISNUMBER(E400),E400&lt;'الإعدادات'!$B$4),"متأخر التسليم",IF(H400&gt;0,"استلام جزئي","بانتظار الاستلام")))))</f>
        <v/>
      </c>
      <c r="K400" s="17">
        <f>IF(J400="متأخر التسليم",'الإعدادات'!$B$4-E400,"")</f>
        <v/>
      </c>
    </row>
    <row r="401">
      <c r="A401" s="5" t="n"/>
      <c r="B401" s="13" t="n"/>
      <c r="C401" s="5" t="n"/>
      <c r="D401" s="19" t="n"/>
      <c r="E401" s="13" t="n"/>
      <c r="F401" s="5" t="n"/>
      <c r="G401" s="6">
        <f>IF(C401&amp;""="","",IFERROR(INDEX('الموردون'!$B$6:$B$205,MATCH(C401&amp;"",'الموردون'!$A$6:$A$205,0))&amp;"","كود غير موجود"))</f>
        <v/>
      </c>
      <c r="H401" s="18">
        <f>IF(A401&amp;""="","",SUMIFS('الاستلامات'!$D$6:$D$1005,'الاستلامات'!$C$6:$C$1005,A401&amp;""))</f>
        <v/>
      </c>
      <c r="I401" s="18">
        <f>IF(OR(A401&amp;""="",NOT(ISNUMBER(D401))),"",ROUND(D401-H401,2))</f>
        <v/>
      </c>
      <c r="J401" s="6">
        <f>IF(A401&amp;""="","",IF(I401="","بيانات ناقصة",IF(I401&lt;=0,"تم الاستلام",IF(AND(ISNUMBER(E401),E401&lt;'الإعدادات'!$B$4),"متأخر التسليم",IF(H401&gt;0,"استلام جزئي","بانتظار الاستلام")))))</f>
        <v/>
      </c>
      <c r="K401" s="17">
        <f>IF(J401="متأخر التسليم",'الإعدادات'!$B$4-E401,"")</f>
        <v/>
      </c>
    </row>
    <row r="402">
      <c r="A402" s="5" t="n"/>
      <c r="B402" s="13" t="n"/>
      <c r="C402" s="5" t="n"/>
      <c r="D402" s="19" t="n"/>
      <c r="E402" s="13" t="n"/>
      <c r="F402" s="5" t="n"/>
      <c r="G402" s="6">
        <f>IF(C402&amp;""="","",IFERROR(INDEX('الموردون'!$B$6:$B$205,MATCH(C402&amp;"",'الموردون'!$A$6:$A$205,0))&amp;"","كود غير موجود"))</f>
        <v/>
      </c>
      <c r="H402" s="18">
        <f>IF(A402&amp;""="","",SUMIFS('الاستلامات'!$D$6:$D$1005,'الاستلامات'!$C$6:$C$1005,A402&amp;""))</f>
        <v/>
      </c>
      <c r="I402" s="18">
        <f>IF(OR(A402&amp;""="",NOT(ISNUMBER(D402))),"",ROUND(D402-H402,2))</f>
        <v/>
      </c>
      <c r="J402" s="6">
        <f>IF(A402&amp;""="","",IF(I402="","بيانات ناقصة",IF(I402&lt;=0,"تم الاستلام",IF(AND(ISNUMBER(E402),E402&lt;'الإعدادات'!$B$4),"متأخر التسليم",IF(H402&gt;0,"استلام جزئي","بانتظار الاستلام")))))</f>
        <v/>
      </c>
      <c r="K402" s="17">
        <f>IF(J402="متأخر التسليم",'الإعدادات'!$B$4-E402,"")</f>
        <v/>
      </c>
    </row>
    <row r="403">
      <c r="A403" s="5" t="n"/>
      <c r="B403" s="13" t="n"/>
      <c r="C403" s="5" t="n"/>
      <c r="D403" s="19" t="n"/>
      <c r="E403" s="13" t="n"/>
      <c r="F403" s="5" t="n"/>
      <c r="G403" s="6">
        <f>IF(C403&amp;""="","",IFERROR(INDEX('الموردون'!$B$6:$B$205,MATCH(C403&amp;"",'الموردون'!$A$6:$A$205,0))&amp;"","كود غير موجود"))</f>
        <v/>
      </c>
      <c r="H403" s="18">
        <f>IF(A403&amp;""="","",SUMIFS('الاستلامات'!$D$6:$D$1005,'الاستلامات'!$C$6:$C$1005,A403&amp;""))</f>
        <v/>
      </c>
      <c r="I403" s="18">
        <f>IF(OR(A403&amp;""="",NOT(ISNUMBER(D403))),"",ROUND(D403-H403,2))</f>
        <v/>
      </c>
      <c r="J403" s="6">
        <f>IF(A403&amp;""="","",IF(I403="","بيانات ناقصة",IF(I403&lt;=0,"تم الاستلام",IF(AND(ISNUMBER(E403),E403&lt;'الإعدادات'!$B$4),"متأخر التسليم",IF(H403&gt;0,"استلام جزئي","بانتظار الاستلام")))))</f>
        <v/>
      </c>
      <c r="K403" s="17">
        <f>IF(J403="متأخر التسليم",'الإعدادات'!$B$4-E403,"")</f>
        <v/>
      </c>
    </row>
    <row r="404">
      <c r="A404" s="5" t="n"/>
      <c r="B404" s="13" t="n"/>
      <c r="C404" s="5" t="n"/>
      <c r="D404" s="19" t="n"/>
      <c r="E404" s="13" t="n"/>
      <c r="F404" s="5" t="n"/>
      <c r="G404" s="6">
        <f>IF(C404&amp;""="","",IFERROR(INDEX('الموردون'!$B$6:$B$205,MATCH(C404&amp;"",'الموردون'!$A$6:$A$205,0))&amp;"","كود غير موجود"))</f>
        <v/>
      </c>
      <c r="H404" s="18">
        <f>IF(A404&amp;""="","",SUMIFS('الاستلامات'!$D$6:$D$1005,'الاستلامات'!$C$6:$C$1005,A404&amp;""))</f>
        <v/>
      </c>
      <c r="I404" s="18">
        <f>IF(OR(A404&amp;""="",NOT(ISNUMBER(D404))),"",ROUND(D404-H404,2))</f>
        <v/>
      </c>
      <c r="J404" s="6">
        <f>IF(A404&amp;""="","",IF(I404="","بيانات ناقصة",IF(I404&lt;=0,"تم الاستلام",IF(AND(ISNUMBER(E404),E404&lt;'الإعدادات'!$B$4),"متأخر التسليم",IF(H404&gt;0,"استلام جزئي","بانتظار الاستلام")))))</f>
        <v/>
      </c>
      <c r="K404" s="17">
        <f>IF(J404="متأخر التسليم",'الإعدادات'!$B$4-E404,"")</f>
        <v/>
      </c>
    </row>
    <row r="405">
      <c r="A405" s="5" t="n"/>
      <c r="B405" s="13" t="n"/>
      <c r="C405" s="5" t="n"/>
      <c r="D405" s="19" t="n"/>
      <c r="E405" s="13" t="n"/>
      <c r="F405" s="5" t="n"/>
      <c r="G405" s="6">
        <f>IF(C405&amp;""="","",IFERROR(INDEX('الموردون'!$B$6:$B$205,MATCH(C405&amp;"",'الموردون'!$A$6:$A$205,0))&amp;"","كود غير موجود"))</f>
        <v/>
      </c>
      <c r="H405" s="18">
        <f>IF(A405&amp;""="","",SUMIFS('الاستلامات'!$D$6:$D$1005,'الاستلامات'!$C$6:$C$1005,A405&amp;""))</f>
        <v/>
      </c>
      <c r="I405" s="18">
        <f>IF(OR(A405&amp;""="",NOT(ISNUMBER(D405))),"",ROUND(D405-H405,2))</f>
        <v/>
      </c>
      <c r="J405" s="6">
        <f>IF(A405&amp;""="","",IF(I405="","بيانات ناقصة",IF(I405&lt;=0,"تم الاستلام",IF(AND(ISNUMBER(E405),E405&lt;'الإعدادات'!$B$4),"متأخر التسليم",IF(H405&gt;0,"استلام جزئي","بانتظار الاستلام")))))</f>
        <v/>
      </c>
      <c r="K405" s="17">
        <f>IF(J405="متأخر التسليم",'الإعدادات'!$B$4-E405,"")</f>
        <v/>
      </c>
    </row>
    <row r="406">
      <c r="A406" s="5" t="n"/>
      <c r="B406" s="13" t="n"/>
      <c r="C406" s="5" t="n"/>
      <c r="D406" s="19" t="n"/>
      <c r="E406" s="13" t="n"/>
      <c r="F406" s="5" t="n"/>
      <c r="G406" s="6">
        <f>IF(C406&amp;""="","",IFERROR(INDEX('الموردون'!$B$6:$B$205,MATCH(C406&amp;"",'الموردون'!$A$6:$A$205,0))&amp;"","كود غير موجود"))</f>
        <v/>
      </c>
      <c r="H406" s="18">
        <f>IF(A406&amp;""="","",SUMIFS('الاستلامات'!$D$6:$D$1005,'الاستلامات'!$C$6:$C$1005,A406&amp;""))</f>
        <v/>
      </c>
      <c r="I406" s="18">
        <f>IF(OR(A406&amp;""="",NOT(ISNUMBER(D406))),"",ROUND(D406-H406,2))</f>
        <v/>
      </c>
      <c r="J406" s="6">
        <f>IF(A406&amp;""="","",IF(I406="","بيانات ناقصة",IF(I406&lt;=0,"تم الاستلام",IF(AND(ISNUMBER(E406),E406&lt;'الإعدادات'!$B$4),"متأخر التسليم",IF(H406&gt;0,"استلام جزئي","بانتظار الاستلام")))))</f>
        <v/>
      </c>
      <c r="K406" s="17">
        <f>IF(J406="متأخر التسليم",'الإعدادات'!$B$4-E406,"")</f>
        <v/>
      </c>
    </row>
    <row r="407">
      <c r="A407" s="5" t="n"/>
      <c r="B407" s="13" t="n"/>
      <c r="C407" s="5" t="n"/>
      <c r="D407" s="19" t="n"/>
      <c r="E407" s="13" t="n"/>
      <c r="F407" s="5" t="n"/>
      <c r="G407" s="6">
        <f>IF(C407&amp;""="","",IFERROR(INDEX('الموردون'!$B$6:$B$205,MATCH(C407&amp;"",'الموردون'!$A$6:$A$205,0))&amp;"","كود غير موجود"))</f>
        <v/>
      </c>
      <c r="H407" s="18">
        <f>IF(A407&amp;""="","",SUMIFS('الاستلامات'!$D$6:$D$1005,'الاستلامات'!$C$6:$C$1005,A407&amp;""))</f>
        <v/>
      </c>
      <c r="I407" s="18">
        <f>IF(OR(A407&amp;""="",NOT(ISNUMBER(D407))),"",ROUND(D407-H407,2))</f>
        <v/>
      </c>
      <c r="J407" s="6">
        <f>IF(A407&amp;""="","",IF(I407="","بيانات ناقصة",IF(I407&lt;=0,"تم الاستلام",IF(AND(ISNUMBER(E407),E407&lt;'الإعدادات'!$B$4),"متأخر التسليم",IF(H407&gt;0,"استلام جزئي","بانتظار الاستلام")))))</f>
        <v/>
      </c>
      <c r="K407" s="17">
        <f>IF(J407="متأخر التسليم",'الإعدادات'!$B$4-E407,"")</f>
        <v/>
      </c>
    </row>
    <row r="408">
      <c r="A408" s="5" t="n"/>
      <c r="B408" s="13" t="n"/>
      <c r="C408" s="5" t="n"/>
      <c r="D408" s="19" t="n"/>
      <c r="E408" s="13" t="n"/>
      <c r="F408" s="5" t="n"/>
      <c r="G408" s="6">
        <f>IF(C408&amp;""="","",IFERROR(INDEX('الموردون'!$B$6:$B$205,MATCH(C408&amp;"",'الموردون'!$A$6:$A$205,0))&amp;"","كود غير موجود"))</f>
        <v/>
      </c>
      <c r="H408" s="18">
        <f>IF(A408&amp;""="","",SUMIFS('الاستلامات'!$D$6:$D$1005,'الاستلامات'!$C$6:$C$1005,A408&amp;""))</f>
        <v/>
      </c>
      <c r="I408" s="18">
        <f>IF(OR(A408&amp;""="",NOT(ISNUMBER(D408))),"",ROUND(D408-H408,2))</f>
        <v/>
      </c>
      <c r="J408" s="6">
        <f>IF(A408&amp;""="","",IF(I408="","بيانات ناقصة",IF(I408&lt;=0,"تم الاستلام",IF(AND(ISNUMBER(E408),E408&lt;'الإعدادات'!$B$4),"متأخر التسليم",IF(H408&gt;0,"استلام جزئي","بانتظار الاستلام")))))</f>
        <v/>
      </c>
      <c r="K408" s="17">
        <f>IF(J408="متأخر التسليم",'الإعدادات'!$B$4-E408,"")</f>
        <v/>
      </c>
    </row>
    <row r="409">
      <c r="A409" s="5" t="n"/>
      <c r="B409" s="13" t="n"/>
      <c r="C409" s="5" t="n"/>
      <c r="D409" s="19" t="n"/>
      <c r="E409" s="13" t="n"/>
      <c r="F409" s="5" t="n"/>
      <c r="G409" s="6">
        <f>IF(C409&amp;""="","",IFERROR(INDEX('الموردون'!$B$6:$B$205,MATCH(C409&amp;"",'الموردون'!$A$6:$A$205,0))&amp;"","كود غير موجود"))</f>
        <v/>
      </c>
      <c r="H409" s="18">
        <f>IF(A409&amp;""="","",SUMIFS('الاستلامات'!$D$6:$D$1005,'الاستلامات'!$C$6:$C$1005,A409&amp;""))</f>
        <v/>
      </c>
      <c r="I409" s="18">
        <f>IF(OR(A409&amp;""="",NOT(ISNUMBER(D409))),"",ROUND(D409-H409,2))</f>
        <v/>
      </c>
      <c r="J409" s="6">
        <f>IF(A409&amp;""="","",IF(I409="","بيانات ناقصة",IF(I409&lt;=0,"تم الاستلام",IF(AND(ISNUMBER(E409),E409&lt;'الإعدادات'!$B$4),"متأخر التسليم",IF(H409&gt;0,"استلام جزئي","بانتظار الاستلام")))))</f>
        <v/>
      </c>
      <c r="K409" s="17">
        <f>IF(J409="متأخر التسليم",'الإعدادات'!$B$4-E409,"")</f>
        <v/>
      </c>
    </row>
    <row r="410">
      <c r="A410" s="5" t="n"/>
      <c r="B410" s="13" t="n"/>
      <c r="C410" s="5" t="n"/>
      <c r="D410" s="19" t="n"/>
      <c r="E410" s="13" t="n"/>
      <c r="F410" s="5" t="n"/>
      <c r="G410" s="6">
        <f>IF(C410&amp;""="","",IFERROR(INDEX('الموردون'!$B$6:$B$205,MATCH(C410&amp;"",'الموردون'!$A$6:$A$205,0))&amp;"","كود غير موجود"))</f>
        <v/>
      </c>
      <c r="H410" s="18">
        <f>IF(A410&amp;""="","",SUMIFS('الاستلامات'!$D$6:$D$1005,'الاستلامات'!$C$6:$C$1005,A410&amp;""))</f>
        <v/>
      </c>
      <c r="I410" s="18">
        <f>IF(OR(A410&amp;""="",NOT(ISNUMBER(D410))),"",ROUND(D410-H410,2))</f>
        <v/>
      </c>
      <c r="J410" s="6">
        <f>IF(A410&amp;""="","",IF(I410="","بيانات ناقصة",IF(I410&lt;=0,"تم الاستلام",IF(AND(ISNUMBER(E410),E410&lt;'الإعدادات'!$B$4),"متأخر التسليم",IF(H410&gt;0,"استلام جزئي","بانتظار الاستلام")))))</f>
        <v/>
      </c>
      <c r="K410" s="17">
        <f>IF(J410="متأخر التسليم",'الإعدادات'!$B$4-E410,"")</f>
        <v/>
      </c>
    </row>
    <row r="411">
      <c r="A411" s="5" t="n"/>
      <c r="B411" s="13" t="n"/>
      <c r="C411" s="5" t="n"/>
      <c r="D411" s="19" t="n"/>
      <c r="E411" s="13" t="n"/>
      <c r="F411" s="5" t="n"/>
      <c r="G411" s="6">
        <f>IF(C411&amp;""="","",IFERROR(INDEX('الموردون'!$B$6:$B$205,MATCH(C411&amp;"",'الموردون'!$A$6:$A$205,0))&amp;"","كود غير موجود"))</f>
        <v/>
      </c>
      <c r="H411" s="18">
        <f>IF(A411&amp;""="","",SUMIFS('الاستلامات'!$D$6:$D$1005,'الاستلامات'!$C$6:$C$1005,A411&amp;""))</f>
        <v/>
      </c>
      <c r="I411" s="18">
        <f>IF(OR(A411&amp;""="",NOT(ISNUMBER(D411))),"",ROUND(D411-H411,2))</f>
        <v/>
      </c>
      <c r="J411" s="6">
        <f>IF(A411&amp;""="","",IF(I411="","بيانات ناقصة",IF(I411&lt;=0,"تم الاستلام",IF(AND(ISNUMBER(E411),E411&lt;'الإعدادات'!$B$4),"متأخر التسليم",IF(H411&gt;0,"استلام جزئي","بانتظار الاستلام")))))</f>
        <v/>
      </c>
      <c r="K411" s="17">
        <f>IF(J411="متأخر التسليم",'الإعدادات'!$B$4-E411,"")</f>
        <v/>
      </c>
    </row>
    <row r="412">
      <c r="A412" s="5" t="n"/>
      <c r="B412" s="13" t="n"/>
      <c r="C412" s="5" t="n"/>
      <c r="D412" s="19" t="n"/>
      <c r="E412" s="13" t="n"/>
      <c r="F412" s="5" t="n"/>
      <c r="G412" s="6">
        <f>IF(C412&amp;""="","",IFERROR(INDEX('الموردون'!$B$6:$B$205,MATCH(C412&amp;"",'الموردون'!$A$6:$A$205,0))&amp;"","كود غير موجود"))</f>
        <v/>
      </c>
      <c r="H412" s="18">
        <f>IF(A412&amp;""="","",SUMIFS('الاستلامات'!$D$6:$D$1005,'الاستلامات'!$C$6:$C$1005,A412&amp;""))</f>
        <v/>
      </c>
      <c r="I412" s="18">
        <f>IF(OR(A412&amp;""="",NOT(ISNUMBER(D412))),"",ROUND(D412-H412,2))</f>
        <v/>
      </c>
      <c r="J412" s="6">
        <f>IF(A412&amp;""="","",IF(I412="","بيانات ناقصة",IF(I412&lt;=0,"تم الاستلام",IF(AND(ISNUMBER(E412),E412&lt;'الإعدادات'!$B$4),"متأخر التسليم",IF(H412&gt;0,"استلام جزئي","بانتظار الاستلام")))))</f>
        <v/>
      </c>
      <c r="K412" s="17">
        <f>IF(J412="متأخر التسليم",'الإعدادات'!$B$4-E412,"")</f>
        <v/>
      </c>
    </row>
    <row r="413">
      <c r="A413" s="5" t="n"/>
      <c r="B413" s="13" t="n"/>
      <c r="C413" s="5" t="n"/>
      <c r="D413" s="19" t="n"/>
      <c r="E413" s="13" t="n"/>
      <c r="F413" s="5" t="n"/>
      <c r="G413" s="6">
        <f>IF(C413&amp;""="","",IFERROR(INDEX('الموردون'!$B$6:$B$205,MATCH(C413&amp;"",'الموردون'!$A$6:$A$205,0))&amp;"","كود غير موجود"))</f>
        <v/>
      </c>
      <c r="H413" s="18">
        <f>IF(A413&amp;""="","",SUMIFS('الاستلامات'!$D$6:$D$1005,'الاستلامات'!$C$6:$C$1005,A413&amp;""))</f>
        <v/>
      </c>
      <c r="I413" s="18">
        <f>IF(OR(A413&amp;""="",NOT(ISNUMBER(D413))),"",ROUND(D413-H413,2))</f>
        <v/>
      </c>
      <c r="J413" s="6">
        <f>IF(A413&amp;""="","",IF(I413="","بيانات ناقصة",IF(I413&lt;=0,"تم الاستلام",IF(AND(ISNUMBER(E413),E413&lt;'الإعدادات'!$B$4),"متأخر التسليم",IF(H413&gt;0,"استلام جزئي","بانتظار الاستلام")))))</f>
        <v/>
      </c>
      <c r="K413" s="17">
        <f>IF(J413="متأخر التسليم",'الإعدادات'!$B$4-E413,"")</f>
        <v/>
      </c>
    </row>
    <row r="414">
      <c r="A414" s="5" t="n"/>
      <c r="B414" s="13" t="n"/>
      <c r="C414" s="5" t="n"/>
      <c r="D414" s="19" t="n"/>
      <c r="E414" s="13" t="n"/>
      <c r="F414" s="5" t="n"/>
      <c r="G414" s="6">
        <f>IF(C414&amp;""="","",IFERROR(INDEX('الموردون'!$B$6:$B$205,MATCH(C414&amp;"",'الموردون'!$A$6:$A$205,0))&amp;"","كود غير موجود"))</f>
        <v/>
      </c>
      <c r="H414" s="18">
        <f>IF(A414&amp;""="","",SUMIFS('الاستلامات'!$D$6:$D$1005,'الاستلامات'!$C$6:$C$1005,A414&amp;""))</f>
        <v/>
      </c>
      <c r="I414" s="18">
        <f>IF(OR(A414&amp;""="",NOT(ISNUMBER(D414))),"",ROUND(D414-H414,2))</f>
        <v/>
      </c>
      <c r="J414" s="6">
        <f>IF(A414&amp;""="","",IF(I414="","بيانات ناقصة",IF(I414&lt;=0,"تم الاستلام",IF(AND(ISNUMBER(E414),E414&lt;'الإعدادات'!$B$4),"متأخر التسليم",IF(H414&gt;0,"استلام جزئي","بانتظار الاستلام")))))</f>
        <v/>
      </c>
      <c r="K414" s="17">
        <f>IF(J414="متأخر التسليم",'الإعدادات'!$B$4-E414,"")</f>
        <v/>
      </c>
    </row>
    <row r="415">
      <c r="A415" s="5" t="n"/>
      <c r="B415" s="13" t="n"/>
      <c r="C415" s="5" t="n"/>
      <c r="D415" s="19" t="n"/>
      <c r="E415" s="13" t="n"/>
      <c r="F415" s="5" t="n"/>
      <c r="G415" s="6">
        <f>IF(C415&amp;""="","",IFERROR(INDEX('الموردون'!$B$6:$B$205,MATCH(C415&amp;"",'الموردون'!$A$6:$A$205,0))&amp;"","كود غير موجود"))</f>
        <v/>
      </c>
      <c r="H415" s="18">
        <f>IF(A415&amp;""="","",SUMIFS('الاستلامات'!$D$6:$D$1005,'الاستلامات'!$C$6:$C$1005,A415&amp;""))</f>
        <v/>
      </c>
      <c r="I415" s="18">
        <f>IF(OR(A415&amp;""="",NOT(ISNUMBER(D415))),"",ROUND(D415-H415,2))</f>
        <v/>
      </c>
      <c r="J415" s="6">
        <f>IF(A415&amp;""="","",IF(I415="","بيانات ناقصة",IF(I415&lt;=0,"تم الاستلام",IF(AND(ISNUMBER(E415),E415&lt;'الإعدادات'!$B$4),"متأخر التسليم",IF(H415&gt;0,"استلام جزئي","بانتظار الاستلام")))))</f>
        <v/>
      </c>
      <c r="K415" s="17">
        <f>IF(J415="متأخر التسليم",'الإعدادات'!$B$4-E415,"")</f>
        <v/>
      </c>
    </row>
    <row r="416">
      <c r="A416" s="5" t="n"/>
      <c r="B416" s="13" t="n"/>
      <c r="C416" s="5" t="n"/>
      <c r="D416" s="19" t="n"/>
      <c r="E416" s="13" t="n"/>
      <c r="F416" s="5" t="n"/>
      <c r="G416" s="6">
        <f>IF(C416&amp;""="","",IFERROR(INDEX('الموردون'!$B$6:$B$205,MATCH(C416&amp;"",'الموردون'!$A$6:$A$205,0))&amp;"","كود غير موجود"))</f>
        <v/>
      </c>
      <c r="H416" s="18">
        <f>IF(A416&amp;""="","",SUMIFS('الاستلامات'!$D$6:$D$1005,'الاستلامات'!$C$6:$C$1005,A416&amp;""))</f>
        <v/>
      </c>
      <c r="I416" s="18">
        <f>IF(OR(A416&amp;""="",NOT(ISNUMBER(D416))),"",ROUND(D416-H416,2))</f>
        <v/>
      </c>
      <c r="J416" s="6">
        <f>IF(A416&amp;""="","",IF(I416="","بيانات ناقصة",IF(I416&lt;=0,"تم الاستلام",IF(AND(ISNUMBER(E416),E416&lt;'الإعدادات'!$B$4),"متأخر التسليم",IF(H416&gt;0,"استلام جزئي","بانتظار الاستلام")))))</f>
        <v/>
      </c>
      <c r="K416" s="17">
        <f>IF(J416="متأخر التسليم",'الإعدادات'!$B$4-E416,"")</f>
        <v/>
      </c>
    </row>
    <row r="417">
      <c r="A417" s="5" t="n"/>
      <c r="B417" s="13" t="n"/>
      <c r="C417" s="5" t="n"/>
      <c r="D417" s="19" t="n"/>
      <c r="E417" s="13" t="n"/>
      <c r="F417" s="5" t="n"/>
      <c r="G417" s="6">
        <f>IF(C417&amp;""="","",IFERROR(INDEX('الموردون'!$B$6:$B$205,MATCH(C417&amp;"",'الموردون'!$A$6:$A$205,0))&amp;"","كود غير موجود"))</f>
        <v/>
      </c>
      <c r="H417" s="18">
        <f>IF(A417&amp;""="","",SUMIFS('الاستلامات'!$D$6:$D$1005,'الاستلامات'!$C$6:$C$1005,A417&amp;""))</f>
        <v/>
      </c>
      <c r="I417" s="18">
        <f>IF(OR(A417&amp;""="",NOT(ISNUMBER(D417))),"",ROUND(D417-H417,2))</f>
        <v/>
      </c>
      <c r="J417" s="6">
        <f>IF(A417&amp;""="","",IF(I417="","بيانات ناقصة",IF(I417&lt;=0,"تم الاستلام",IF(AND(ISNUMBER(E417),E417&lt;'الإعدادات'!$B$4),"متأخر التسليم",IF(H417&gt;0,"استلام جزئي","بانتظار الاستلام")))))</f>
        <v/>
      </c>
      <c r="K417" s="17">
        <f>IF(J417="متأخر التسليم",'الإعدادات'!$B$4-E417,"")</f>
        <v/>
      </c>
    </row>
    <row r="418">
      <c r="A418" s="5" t="n"/>
      <c r="B418" s="13" t="n"/>
      <c r="C418" s="5" t="n"/>
      <c r="D418" s="19" t="n"/>
      <c r="E418" s="13" t="n"/>
      <c r="F418" s="5" t="n"/>
      <c r="G418" s="6">
        <f>IF(C418&amp;""="","",IFERROR(INDEX('الموردون'!$B$6:$B$205,MATCH(C418&amp;"",'الموردون'!$A$6:$A$205,0))&amp;"","كود غير موجود"))</f>
        <v/>
      </c>
      <c r="H418" s="18">
        <f>IF(A418&amp;""="","",SUMIFS('الاستلامات'!$D$6:$D$1005,'الاستلامات'!$C$6:$C$1005,A418&amp;""))</f>
        <v/>
      </c>
      <c r="I418" s="18">
        <f>IF(OR(A418&amp;""="",NOT(ISNUMBER(D418))),"",ROUND(D418-H418,2))</f>
        <v/>
      </c>
      <c r="J418" s="6">
        <f>IF(A418&amp;""="","",IF(I418="","بيانات ناقصة",IF(I418&lt;=0,"تم الاستلام",IF(AND(ISNUMBER(E418),E418&lt;'الإعدادات'!$B$4),"متأخر التسليم",IF(H418&gt;0,"استلام جزئي","بانتظار الاستلام")))))</f>
        <v/>
      </c>
      <c r="K418" s="17">
        <f>IF(J418="متأخر التسليم",'الإعدادات'!$B$4-E418,"")</f>
        <v/>
      </c>
    </row>
    <row r="419">
      <c r="A419" s="5" t="n"/>
      <c r="B419" s="13" t="n"/>
      <c r="C419" s="5" t="n"/>
      <c r="D419" s="19" t="n"/>
      <c r="E419" s="13" t="n"/>
      <c r="F419" s="5" t="n"/>
      <c r="G419" s="6">
        <f>IF(C419&amp;""="","",IFERROR(INDEX('الموردون'!$B$6:$B$205,MATCH(C419&amp;"",'الموردون'!$A$6:$A$205,0))&amp;"","كود غير موجود"))</f>
        <v/>
      </c>
      <c r="H419" s="18">
        <f>IF(A419&amp;""="","",SUMIFS('الاستلامات'!$D$6:$D$1005,'الاستلامات'!$C$6:$C$1005,A419&amp;""))</f>
        <v/>
      </c>
      <c r="I419" s="18">
        <f>IF(OR(A419&amp;""="",NOT(ISNUMBER(D419))),"",ROUND(D419-H419,2))</f>
        <v/>
      </c>
      <c r="J419" s="6">
        <f>IF(A419&amp;""="","",IF(I419="","بيانات ناقصة",IF(I419&lt;=0,"تم الاستلام",IF(AND(ISNUMBER(E419),E419&lt;'الإعدادات'!$B$4),"متأخر التسليم",IF(H419&gt;0,"استلام جزئي","بانتظار الاستلام")))))</f>
        <v/>
      </c>
      <c r="K419" s="17">
        <f>IF(J419="متأخر التسليم",'الإعدادات'!$B$4-E419,"")</f>
        <v/>
      </c>
    </row>
    <row r="420">
      <c r="A420" s="5" t="n"/>
      <c r="B420" s="13" t="n"/>
      <c r="C420" s="5" t="n"/>
      <c r="D420" s="19" t="n"/>
      <c r="E420" s="13" t="n"/>
      <c r="F420" s="5" t="n"/>
      <c r="G420" s="6">
        <f>IF(C420&amp;""="","",IFERROR(INDEX('الموردون'!$B$6:$B$205,MATCH(C420&amp;"",'الموردون'!$A$6:$A$205,0))&amp;"","كود غير موجود"))</f>
        <v/>
      </c>
      <c r="H420" s="18">
        <f>IF(A420&amp;""="","",SUMIFS('الاستلامات'!$D$6:$D$1005,'الاستلامات'!$C$6:$C$1005,A420&amp;""))</f>
        <v/>
      </c>
      <c r="I420" s="18">
        <f>IF(OR(A420&amp;""="",NOT(ISNUMBER(D420))),"",ROUND(D420-H420,2))</f>
        <v/>
      </c>
      <c r="J420" s="6">
        <f>IF(A420&amp;""="","",IF(I420="","بيانات ناقصة",IF(I420&lt;=0,"تم الاستلام",IF(AND(ISNUMBER(E420),E420&lt;'الإعدادات'!$B$4),"متأخر التسليم",IF(H420&gt;0,"استلام جزئي","بانتظار الاستلام")))))</f>
        <v/>
      </c>
      <c r="K420" s="17">
        <f>IF(J420="متأخر التسليم",'الإعدادات'!$B$4-E420,"")</f>
        <v/>
      </c>
    </row>
    <row r="421">
      <c r="A421" s="5" t="n"/>
      <c r="B421" s="13" t="n"/>
      <c r="C421" s="5" t="n"/>
      <c r="D421" s="19" t="n"/>
      <c r="E421" s="13" t="n"/>
      <c r="F421" s="5" t="n"/>
      <c r="G421" s="6">
        <f>IF(C421&amp;""="","",IFERROR(INDEX('الموردون'!$B$6:$B$205,MATCH(C421&amp;"",'الموردون'!$A$6:$A$205,0))&amp;"","كود غير موجود"))</f>
        <v/>
      </c>
      <c r="H421" s="18">
        <f>IF(A421&amp;""="","",SUMIFS('الاستلامات'!$D$6:$D$1005,'الاستلامات'!$C$6:$C$1005,A421&amp;""))</f>
        <v/>
      </c>
      <c r="I421" s="18">
        <f>IF(OR(A421&amp;""="",NOT(ISNUMBER(D421))),"",ROUND(D421-H421,2))</f>
        <v/>
      </c>
      <c r="J421" s="6">
        <f>IF(A421&amp;""="","",IF(I421="","بيانات ناقصة",IF(I421&lt;=0,"تم الاستلام",IF(AND(ISNUMBER(E421),E421&lt;'الإعدادات'!$B$4),"متأخر التسليم",IF(H421&gt;0,"استلام جزئي","بانتظار الاستلام")))))</f>
        <v/>
      </c>
      <c r="K421" s="17">
        <f>IF(J421="متأخر التسليم",'الإعدادات'!$B$4-E421,"")</f>
        <v/>
      </c>
    </row>
    <row r="422">
      <c r="A422" s="5" t="n"/>
      <c r="B422" s="13" t="n"/>
      <c r="C422" s="5" t="n"/>
      <c r="D422" s="19" t="n"/>
      <c r="E422" s="13" t="n"/>
      <c r="F422" s="5" t="n"/>
      <c r="G422" s="6">
        <f>IF(C422&amp;""="","",IFERROR(INDEX('الموردون'!$B$6:$B$205,MATCH(C422&amp;"",'الموردون'!$A$6:$A$205,0))&amp;"","كود غير موجود"))</f>
        <v/>
      </c>
      <c r="H422" s="18">
        <f>IF(A422&amp;""="","",SUMIFS('الاستلامات'!$D$6:$D$1005,'الاستلامات'!$C$6:$C$1005,A422&amp;""))</f>
        <v/>
      </c>
      <c r="I422" s="18">
        <f>IF(OR(A422&amp;""="",NOT(ISNUMBER(D422))),"",ROUND(D422-H422,2))</f>
        <v/>
      </c>
      <c r="J422" s="6">
        <f>IF(A422&amp;""="","",IF(I422="","بيانات ناقصة",IF(I422&lt;=0,"تم الاستلام",IF(AND(ISNUMBER(E422),E422&lt;'الإعدادات'!$B$4),"متأخر التسليم",IF(H422&gt;0,"استلام جزئي","بانتظار الاستلام")))))</f>
        <v/>
      </c>
      <c r="K422" s="17">
        <f>IF(J422="متأخر التسليم",'الإعدادات'!$B$4-E422,"")</f>
        <v/>
      </c>
    </row>
    <row r="423">
      <c r="A423" s="5" t="n"/>
      <c r="B423" s="13" t="n"/>
      <c r="C423" s="5" t="n"/>
      <c r="D423" s="19" t="n"/>
      <c r="E423" s="13" t="n"/>
      <c r="F423" s="5" t="n"/>
      <c r="G423" s="6">
        <f>IF(C423&amp;""="","",IFERROR(INDEX('الموردون'!$B$6:$B$205,MATCH(C423&amp;"",'الموردون'!$A$6:$A$205,0))&amp;"","كود غير موجود"))</f>
        <v/>
      </c>
      <c r="H423" s="18">
        <f>IF(A423&amp;""="","",SUMIFS('الاستلامات'!$D$6:$D$1005,'الاستلامات'!$C$6:$C$1005,A423&amp;""))</f>
        <v/>
      </c>
      <c r="I423" s="18">
        <f>IF(OR(A423&amp;""="",NOT(ISNUMBER(D423))),"",ROUND(D423-H423,2))</f>
        <v/>
      </c>
      <c r="J423" s="6">
        <f>IF(A423&amp;""="","",IF(I423="","بيانات ناقصة",IF(I423&lt;=0,"تم الاستلام",IF(AND(ISNUMBER(E423),E423&lt;'الإعدادات'!$B$4),"متأخر التسليم",IF(H423&gt;0,"استلام جزئي","بانتظار الاستلام")))))</f>
        <v/>
      </c>
      <c r="K423" s="17">
        <f>IF(J423="متأخر التسليم",'الإعدادات'!$B$4-E423,"")</f>
        <v/>
      </c>
    </row>
    <row r="424">
      <c r="A424" s="5" t="n"/>
      <c r="B424" s="13" t="n"/>
      <c r="C424" s="5" t="n"/>
      <c r="D424" s="19" t="n"/>
      <c r="E424" s="13" t="n"/>
      <c r="F424" s="5" t="n"/>
      <c r="G424" s="6">
        <f>IF(C424&amp;""="","",IFERROR(INDEX('الموردون'!$B$6:$B$205,MATCH(C424&amp;"",'الموردون'!$A$6:$A$205,0))&amp;"","كود غير موجود"))</f>
        <v/>
      </c>
      <c r="H424" s="18">
        <f>IF(A424&amp;""="","",SUMIFS('الاستلامات'!$D$6:$D$1005,'الاستلامات'!$C$6:$C$1005,A424&amp;""))</f>
        <v/>
      </c>
      <c r="I424" s="18">
        <f>IF(OR(A424&amp;""="",NOT(ISNUMBER(D424))),"",ROUND(D424-H424,2))</f>
        <v/>
      </c>
      <c r="J424" s="6">
        <f>IF(A424&amp;""="","",IF(I424="","بيانات ناقصة",IF(I424&lt;=0,"تم الاستلام",IF(AND(ISNUMBER(E424),E424&lt;'الإعدادات'!$B$4),"متأخر التسليم",IF(H424&gt;0,"استلام جزئي","بانتظار الاستلام")))))</f>
        <v/>
      </c>
      <c r="K424" s="17">
        <f>IF(J424="متأخر التسليم",'الإعدادات'!$B$4-E424,"")</f>
        <v/>
      </c>
    </row>
    <row r="425">
      <c r="A425" s="5" t="n"/>
      <c r="B425" s="13" t="n"/>
      <c r="C425" s="5" t="n"/>
      <c r="D425" s="19" t="n"/>
      <c r="E425" s="13" t="n"/>
      <c r="F425" s="5" t="n"/>
      <c r="G425" s="6">
        <f>IF(C425&amp;""="","",IFERROR(INDEX('الموردون'!$B$6:$B$205,MATCH(C425&amp;"",'الموردون'!$A$6:$A$205,0))&amp;"","كود غير موجود"))</f>
        <v/>
      </c>
      <c r="H425" s="18">
        <f>IF(A425&amp;""="","",SUMIFS('الاستلامات'!$D$6:$D$1005,'الاستلامات'!$C$6:$C$1005,A425&amp;""))</f>
        <v/>
      </c>
      <c r="I425" s="18">
        <f>IF(OR(A425&amp;""="",NOT(ISNUMBER(D425))),"",ROUND(D425-H425,2))</f>
        <v/>
      </c>
      <c r="J425" s="6">
        <f>IF(A425&amp;""="","",IF(I425="","بيانات ناقصة",IF(I425&lt;=0,"تم الاستلام",IF(AND(ISNUMBER(E425),E425&lt;'الإعدادات'!$B$4),"متأخر التسليم",IF(H425&gt;0,"استلام جزئي","بانتظار الاستلام")))))</f>
        <v/>
      </c>
      <c r="K425" s="17">
        <f>IF(J425="متأخر التسليم",'الإعدادات'!$B$4-E425,"")</f>
        <v/>
      </c>
    </row>
    <row r="426">
      <c r="A426" s="5" t="n"/>
      <c r="B426" s="13" t="n"/>
      <c r="C426" s="5" t="n"/>
      <c r="D426" s="19" t="n"/>
      <c r="E426" s="13" t="n"/>
      <c r="F426" s="5" t="n"/>
      <c r="G426" s="6">
        <f>IF(C426&amp;""="","",IFERROR(INDEX('الموردون'!$B$6:$B$205,MATCH(C426&amp;"",'الموردون'!$A$6:$A$205,0))&amp;"","كود غير موجود"))</f>
        <v/>
      </c>
      <c r="H426" s="18">
        <f>IF(A426&amp;""="","",SUMIFS('الاستلامات'!$D$6:$D$1005,'الاستلامات'!$C$6:$C$1005,A426&amp;""))</f>
        <v/>
      </c>
      <c r="I426" s="18">
        <f>IF(OR(A426&amp;""="",NOT(ISNUMBER(D426))),"",ROUND(D426-H426,2))</f>
        <v/>
      </c>
      <c r="J426" s="6">
        <f>IF(A426&amp;""="","",IF(I426="","بيانات ناقصة",IF(I426&lt;=0,"تم الاستلام",IF(AND(ISNUMBER(E426),E426&lt;'الإعدادات'!$B$4),"متأخر التسليم",IF(H426&gt;0,"استلام جزئي","بانتظار الاستلام")))))</f>
        <v/>
      </c>
      <c r="K426" s="17">
        <f>IF(J426="متأخر التسليم",'الإعدادات'!$B$4-E426,"")</f>
        <v/>
      </c>
    </row>
    <row r="427">
      <c r="A427" s="5" t="n"/>
      <c r="B427" s="13" t="n"/>
      <c r="C427" s="5" t="n"/>
      <c r="D427" s="19" t="n"/>
      <c r="E427" s="13" t="n"/>
      <c r="F427" s="5" t="n"/>
      <c r="G427" s="6">
        <f>IF(C427&amp;""="","",IFERROR(INDEX('الموردون'!$B$6:$B$205,MATCH(C427&amp;"",'الموردون'!$A$6:$A$205,0))&amp;"","كود غير موجود"))</f>
        <v/>
      </c>
      <c r="H427" s="18">
        <f>IF(A427&amp;""="","",SUMIFS('الاستلامات'!$D$6:$D$1005,'الاستلامات'!$C$6:$C$1005,A427&amp;""))</f>
        <v/>
      </c>
      <c r="I427" s="18">
        <f>IF(OR(A427&amp;""="",NOT(ISNUMBER(D427))),"",ROUND(D427-H427,2))</f>
        <v/>
      </c>
      <c r="J427" s="6">
        <f>IF(A427&amp;""="","",IF(I427="","بيانات ناقصة",IF(I427&lt;=0,"تم الاستلام",IF(AND(ISNUMBER(E427),E427&lt;'الإعدادات'!$B$4),"متأخر التسليم",IF(H427&gt;0,"استلام جزئي","بانتظار الاستلام")))))</f>
        <v/>
      </c>
      <c r="K427" s="17">
        <f>IF(J427="متأخر التسليم",'الإعدادات'!$B$4-E427,"")</f>
        <v/>
      </c>
    </row>
    <row r="428">
      <c r="A428" s="5" t="n"/>
      <c r="B428" s="13" t="n"/>
      <c r="C428" s="5" t="n"/>
      <c r="D428" s="19" t="n"/>
      <c r="E428" s="13" t="n"/>
      <c r="F428" s="5" t="n"/>
      <c r="G428" s="6">
        <f>IF(C428&amp;""="","",IFERROR(INDEX('الموردون'!$B$6:$B$205,MATCH(C428&amp;"",'الموردون'!$A$6:$A$205,0))&amp;"","كود غير موجود"))</f>
        <v/>
      </c>
      <c r="H428" s="18">
        <f>IF(A428&amp;""="","",SUMIFS('الاستلامات'!$D$6:$D$1005,'الاستلامات'!$C$6:$C$1005,A428&amp;""))</f>
        <v/>
      </c>
      <c r="I428" s="18">
        <f>IF(OR(A428&amp;""="",NOT(ISNUMBER(D428))),"",ROUND(D428-H428,2))</f>
        <v/>
      </c>
      <c r="J428" s="6">
        <f>IF(A428&amp;""="","",IF(I428="","بيانات ناقصة",IF(I428&lt;=0,"تم الاستلام",IF(AND(ISNUMBER(E428),E428&lt;'الإعدادات'!$B$4),"متأخر التسليم",IF(H428&gt;0,"استلام جزئي","بانتظار الاستلام")))))</f>
        <v/>
      </c>
      <c r="K428" s="17">
        <f>IF(J428="متأخر التسليم",'الإعدادات'!$B$4-E428,"")</f>
        <v/>
      </c>
    </row>
    <row r="429">
      <c r="A429" s="5" t="n"/>
      <c r="B429" s="13" t="n"/>
      <c r="C429" s="5" t="n"/>
      <c r="D429" s="19" t="n"/>
      <c r="E429" s="13" t="n"/>
      <c r="F429" s="5" t="n"/>
      <c r="G429" s="6">
        <f>IF(C429&amp;""="","",IFERROR(INDEX('الموردون'!$B$6:$B$205,MATCH(C429&amp;"",'الموردون'!$A$6:$A$205,0))&amp;"","كود غير موجود"))</f>
        <v/>
      </c>
      <c r="H429" s="18">
        <f>IF(A429&amp;""="","",SUMIFS('الاستلامات'!$D$6:$D$1005,'الاستلامات'!$C$6:$C$1005,A429&amp;""))</f>
        <v/>
      </c>
      <c r="I429" s="18">
        <f>IF(OR(A429&amp;""="",NOT(ISNUMBER(D429))),"",ROUND(D429-H429,2))</f>
        <v/>
      </c>
      <c r="J429" s="6">
        <f>IF(A429&amp;""="","",IF(I429="","بيانات ناقصة",IF(I429&lt;=0,"تم الاستلام",IF(AND(ISNUMBER(E429),E429&lt;'الإعدادات'!$B$4),"متأخر التسليم",IF(H429&gt;0,"استلام جزئي","بانتظار الاستلام")))))</f>
        <v/>
      </c>
      <c r="K429" s="17">
        <f>IF(J429="متأخر التسليم",'الإعدادات'!$B$4-E429,"")</f>
        <v/>
      </c>
    </row>
    <row r="430">
      <c r="A430" s="5" t="n"/>
      <c r="B430" s="13" t="n"/>
      <c r="C430" s="5" t="n"/>
      <c r="D430" s="19" t="n"/>
      <c r="E430" s="13" t="n"/>
      <c r="F430" s="5" t="n"/>
      <c r="G430" s="6">
        <f>IF(C430&amp;""="","",IFERROR(INDEX('الموردون'!$B$6:$B$205,MATCH(C430&amp;"",'الموردون'!$A$6:$A$205,0))&amp;"","كود غير موجود"))</f>
        <v/>
      </c>
      <c r="H430" s="18">
        <f>IF(A430&amp;""="","",SUMIFS('الاستلامات'!$D$6:$D$1005,'الاستلامات'!$C$6:$C$1005,A430&amp;""))</f>
        <v/>
      </c>
      <c r="I430" s="18">
        <f>IF(OR(A430&amp;""="",NOT(ISNUMBER(D430))),"",ROUND(D430-H430,2))</f>
        <v/>
      </c>
      <c r="J430" s="6">
        <f>IF(A430&amp;""="","",IF(I430="","بيانات ناقصة",IF(I430&lt;=0,"تم الاستلام",IF(AND(ISNUMBER(E430),E430&lt;'الإعدادات'!$B$4),"متأخر التسليم",IF(H430&gt;0,"استلام جزئي","بانتظار الاستلام")))))</f>
        <v/>
      </c>
      <c r="K430" s="17">
        <f>IF(J430="متأخر التسليم",'الإعدادات'!$B$4-E430,"")</f>
        <v/>
      </c>
    </row>
    <row r="431">
      <c r="A431" s="5" t="n"/>
      <c r="B431" s="13" t="n"/>
      <c r="C431" s="5" t="n"/>
      <c r="D431" s="19" t="n"/>
      <c r="E431" s="13" t="n"/>
      <c r="F431" s="5" t="n"/>
      <c r="G431" s="6">
        <f>IF(C431&amp;""="","",IFERROR(INDEX('الموردون'!$B$6:$B$205,MATCH(C431&amp;"",'الموردون'!$A$6:$A$205,0))&amp;"","كود غير موجود"))</f>
        <v/>
      </c>
      <c r="H431" s="18">
        <f>IF(A431&amp;""="","",SUMIFS('الاستلامات'!$D$6:$D$1005,'الاستلامات'!$C$6:$C$1005,A431&amp;""))</f>
        <v/>
      </c>
      <c r="I431" s="18">
        <f>IF(OR(A431&amp;""="",NOT(ISNUMBER(D431))),"",ROUND(D431-H431,2))</f>
        <v/>
      </c>
      <c r="J431" s="6">
        <f>IF(A431&amp;""="","",IF(I431="","بيانات ناقصة",IF(I431&lt;=0,"تم الاستلام",IF(AND(ISNUMBER(E431),E431&lt;'الإعدادات'!$B$4),"متأخر التسليم",IF(H431&gt;0,"استلام جزئي","بانتظار الاستلام")))))</f>
        <v/>
      </c>
      <c r="K431" s="17">
        <f>IF(J431="متأخر التسليم",'الإعدادات'!$B$4-E431,"")</f>
        <v/>
      </c>
    </row>
    <row r="432">
      <c r="A432" s="5" t="n"/>
      <c r="B432" s="13" t="n"/>
      <c r="C432" s="5" t="n"/>
      <c r="D432" s="19" t="n"/>
      <c r="E432" s="13" t="n"/>
      <c r="F432" s="5" t="n"/>
      <c r="G432" s="6">
        <f>IF(C432&amp;""="","",IFERROR(INDEX('الموردون'!$B$6:$B$205,MATCH(C432&amp;"",'الموردون'!$A$6:$A$205,0))&amp;"","كود غير موجود"))</f>
        <v/>
      </c>
      <c r="H432" s="18">
        <f>IF(A432&amp;""="","",SUMIFS('الاستلامات'!$D$6:$D$1005,'الاستلامات'!$C$6:$C$1005,A432&amp;""))</f>
        <v/>
      </c>
      <c r="I432" s="18">
        <f>IF(OR(A432&amp;""="",NOT(ISNUMBER(D432))),"",ROUND(D432-H432,2))</f>
        <v/>
      </c>
      <c r="J432" s="6">
        <f>IF(A432&amp;""="","",IF(I432="","بيانات ناقصة",IF(I432&lt;=0,"تم الاستلام",IF(AND(ISNUMBER(E432),E432&lt;'الإعدادات'!$B$4),"متأخر التسليم",IF(H432&gt;0,"استلام جزئي","بانتظار الاستلام")))))</f>
        <v/>
      </c>
      <c r="K432" s="17">
        <f>IF(J432="متأخر التسليم",'الإعدادات'!$B$4-E432,"")</f>
        <v/>
      </c>
    </row>
    <row r="433">
      <c r="A433" s="5" t="n"/>
      <c r="B433" s="13" t="n"/>
      <c r="C433" s="5" t="n"/>
      <c r="D433" s="19" t="n"/>
      <c r="E433" s="13" t="n"/>
      <c r="F433" s="5" t="n"/>
      <c r="G433" s="6">
        <f>IF(C433&amp;""="","",IFERROR(INDEX('الموردون'!$B$6:$B$205,MATCH(C433&amp;"",'الموردون'!$A$6:$A$205,0))&amp;"","كود غير موجود"))</f>
        <v/>
      </c>
      <c r="H433" s="18">
        <f>IF(A433&amp;""="","",SUMIFS('الاستلامات'!$D$6:$D$1005,'الاستلامات'!$C$6:$C$1005,A433&amp;""))</f>
        <v/>
      </c>
      <c r="I433" s="18">
        <f>IF(OR(A433&amp;""="",NOT(ISNUMBER(D433))),"",ROUND(D433-H433,2))</f>
        <v/>
      </c>
      <c r="J433" s="6">
        <f>IF(A433&amp;""="","",IF(I433="","بيانات ناقصة",IF(I433&lt;=0,"تم الاستلام",IF(AND(ISNUMBER(E433),E433&lt;'الإعدادات'!$B$4),"متأخر التسليم",IF(H433&gt;0,"استلام جزئي","بانتظار الاستلام")))))</f>
        <v/>
      </c>
      <c r="K433" s="17">
        <f>IF(J433="متأخر التسليم",'الإعدادات'!$B$4-E433,"")</f>
        <v/>
      </c>
    </row>
    <row r="434">
      <c r="A434" s="5" t="n"/>
      <c r="B434" s="13" t="n"/>
      <c r="C434" s="5" t="n"/>
      <c r="D434" s="19" t="n"/>
      <c r="E434" s="13" t="n"/>
      <c r="F434" s="5" t="n"/>
      <c r="G434" s="6">
        <f>IF(C434&amp;""="","",IFERROR(INDEX('الموردون'!$B$6:$B$205,MATCH(C434&amp;"",'الموردون'!$A$6:$A$205,0))&amp;"","كود غير موجود"))</f>
        <v/>
      </c>
      <c r="H434" s="18">
        <f>IF(A434&amp;""="","",SUMIFS('الاستلامات'!$D$6:$D$1005,'الاستلامات'!$C$6:$C$1005,A434&amp;""))</f>
        <v/>
      </c>
      <c r="I434" s="18">
        <f>IF(OR(A434&amp;""="",NOT(ISNUMBER(D434))),"",ROUND(D434-H434,2))</f>
        <v/>
      </c>
      <c r="J434" s="6">
        <f>IF(A434&amp;""="","",IF(I434="","بيانات ناقصة",IF(I434&lt;=0,"تم الاستلام",IF(AND(ISNUMBER(E434),E434&lt;'الإعدادات'!$B$4),"متأخر التسليم",IF(H434&gt;0,"استلام جزئي","بانتظار الاستلام")))))</f>
        <v/>
      </c>
      <c r="K434" s="17">
        <f>IF(J434="متأخر التسليم",'الإعدادات'!$B$4-E434,"")</f>
        <v/>
      </c>
    </row>
    <row r="435">
      <c r="A435" s="5" t="n"/>
      <c r="B435" s="13" t="n"/>
      <c r="C435" s="5" t="n"/>
      <c r="D435" s="19" t="n"/>
      <c r="E435" s="13" t="n"/>
      <c r="F435" s="5" t="n"/>
      <c r="G435" s="6">
        <f>IF(C435&amp;""="","",IFERROR(INDEX('الموردون'!$B$6:$B$205,MATCH(C435&amp;"",'الموردون'!$A$6:$A$205,0))&amp;"","كود غير موجود"))</f>
        <v/>
      </c>
      <c r="H435" s="18">
        <f>IF(A435&amp;""="","",SUMIFS('الاستلامات'!$D$6:$D$1005,'الاستلامات'!$C$6:$C$1005,A435&amp;""))</f>
        <v/>
      </c>
      <c r="I435" s="18">
        <f>IF(OR(A435&amp;""="",NOT(ISNUMBER(D435))),"",ROUND(D435-H435,2))</f>
        <v/>
      </c>
      <c r="J435" s="6">
        <f>IF(A435&amp;""="","",IF(I435="","بيانات ناقصة",IF(I435&lt;=0,"تم الاستلام",IF(AND(ISNUMBER(E435),E435&lt;'الإعدادات'!$B$4),"متأخر التسليم",IF(H435&gt;0,"استلام جزئي","بانتظار الاستلام")))))</f>
        <v/>
      </c>
      <c r="K435" s="17">
        <f>IF(J435="متأخر التسليم",'الإعدادات'!$B$4-E435,"")</f>
        <v/>
      </c>
    </row>
    <row r="436">
      <c r="A436" s="5" t="n"/>
      <c r="B436" s="13" t="n"/>
      <c r="C436" s="5" t="n"/>
      <c r="D436" s="19" t="n"/>
      <c r="E436" s="13" t="n"/>
      <c r="F436" s="5" t="n"/>
      <c r="G436" s="6">
        <f>IF(C436&amp;""="","",IFERROR(INDEX('الموردون'!$B$6:$B$205,MATCH(C436&amp;"",'الموردون'!$A$6:$A$205,0))&amp;"","كود غير موجود"))</f>
        <v/>
      </c>
      <c r="H436" s="18">
        <f>IF(A436&amp;""="","",SUMIFS('الاستلامات'!$D$6:$D$1005,'الاستلامات'!$C$6:$C$1005,A436&amp;""))</f>
        <v/>
      </c>
      <c r="I436" s="18">
        <f>IF(OR(A436&amp;""="",NOT(ISNUMBER(D436))),"",ROUND(D436-H436,2))</f>
        <v/>
      </c>
      <c r="J436" s="6">
        <f>IF(A436&amp;""="","",IF(I436="","بيانات ناقصة",IF(I436&lt;=0,"تم الاستلام",IF(AND(ISNUMBER(E436),E436&lt;'الإعدادات'!$B$4),"متأخر التسليم",IF(H436&gt;0,"استلام جزئي","بانتظار الاستلام")))))</f>
        <v/>
      </c>
      <c r="K436" s="17">
        <f>IF(J436="متأخر التسليم",'الإعدادات'!$B$4-E436,"")</f>
        <v/>
      </c>
    </row>
    <row r="437">
      <c r="A437" s="5" t="n"/>
      <c r="B437" s="13" t="n"/>
      <c r="C437" s="5" t="n"/>
      <c r="D437" s="19" t="n"/>
      <c r="E437" s="13" t="n"/>
      <c r="F437" s="5" t="n"/>
      <c r="G437" s="6">
        <f>IF(C437&amp;""="","",IFERROR(INDEX('الموردون'!$B$6:$B$205,MATCH(C437&amp;"",'الموردون'!$A$6:$A$205,0))&amp;"","كود غير موجود"))</f>
        <v/>
      </c>
      <c r="H437" s="18">
        <f>IF(A437&amp;""="","",SUMIFS('الاستلامات'!$D$6:$D$1005,'الاستلامات'!$C$6:$C$1005,A437&amp;""))</f>
        <v/>
      </c>
      <c r="I437" s="18">
        <f>IF(OR(A437&amp;""="",NOT(ISNUMBER(D437))),"",ROUND(D437-H437,2))</f>
        <v/>
      </c>
      <c r="J437" s="6">
        <f>IF(A437&amp;""="","",IF(I437="","بيانات ناقصة",IF(I437&lt;=0,"تم الاستلام",IF(AND(ISNUMBER(E437),E437&lt;'الإعدادات'!$B$4),"متأخر التسليم",IF(H437&gt;0,"استلام جزئي","بانتظار الاستلام")))))</f>
        <v/>
      </c>
      <c r="K437" s="17">
        <f>IF(J437="متأخر التسليم",'الإعدادات'!$B$4-E437,"")</f>
        <v/>
      </c>
    </row>
    <row r="438">
      <c r="A438" s="5" t="n"/>
      <c r="B438" s="13" t="n"/>
      <c r="C438" s="5" t="n"/>
      <c r="D438" s="19" t="n"/>
      <c r="E438" s="13" t="n"/>
      <c r="F438" s="5" t="n"/>
      <c r="G438" s="6">
        <f>IF(C438&amp;""="","",IFERROR(INDEX('الموردون'!$B$6:$B$205,MATCH(C438&amp;"",'الموردون'!$A$6:$A$205,0))&amp;"","كود غير موجود"))</f>
        <v/>
      </c>
      <c r="H438" s="18">
        <f>IF(A438&amp;""="","",SUMIFS('الاستلامات'!$D$6:$D$1005,'الاستلامات'!$C$6:$C$1005,A438&amp;""))</f>
        <v/>
      </c>
      <c r="I438" s="18">
        <f>IF(OR(A438&amp;""="",NOT(ISNUMBER(D438))),"",ROUND(D438-H438,2))</f>
        <v/>
      </c>
      <c r="J438" s="6">
        <f>IF(A438&amp;""="","",IF(I438="","بيانات ناقصة",IF(I438&lt;=0,"تم الاستلام",IF(AND(ISNUMBER(E438),E438&lt;'الإعدادات'!$B$4),"متأخر التسليم",IF(H438&gt;0,"استلام جزئي","بانتظار الاستلام")))))</f>
        <v/>
      </c>
      <c r="K438" s="17">
        <f>IF(J438="متأخر التسليم",'الإعدادات'!$B$4-E438,"")</f>
        <v/>
      </c>
    </row>
    <row r="439">
      <c r="A439" s="5" t="n"/>
      <c r="B439" s="13" t="n"/>
      <c r="C439" s="5" t="n"/>
      <c r="D439" s="19" t="n"/>
      <c r="E439" s="13" t="n"/>
      <c r="F439" s="5" t="n"/>
      <c r="G439" s="6">
        <f>IF(C439&amp;""="","",IFERROR(INDEX('الموردون'!$B$6:$B$205,MATCH(C439&amp;"",'الموردون'!$A$6:$A$205,0))&amp;"","كود غير موجود"))</f>
        <v/>
      </c>
      <c r="H439" s="18">
        <f>IF(A439&amp;""="","",SUMIFS('الاستلامات'!$D$6:$D$1005,'الاستلامات'!$C$6:$C$1005,A439&amp;""))</f>
        <v/>
      </c>
      <c r="I439" s="18">
        <f>IF(OR(A439&amp;""="",NOT(ISNUMBER(D439))),"",ROUND(D439-H439,2))</f>
        <v/>
      </c>
      <c r="J439" s="6">
        <f>IF(A439&amp;""="","",IF(I439="","بيانات ناقصة",IF(I439&lt;=0,"تم الاستلام",IF(AND(ISNUMBER(E439),E439&lt;'الإعدادات'!$B$4),"متأخر التسليم",IF(H439&gt;0,"استلام جزئي","بانتظار الاستلام")))))</f>
        <v/>
      </c>
      <c r="K439" s="17">
        <f>IF(J439="متأخر التسليم",'الإعدادات'!$B$4-E439,"")</f>
        <v/>
      </c>
    </row>
    <row r="440">
      <c r="A440" s="5" t="n"/>
      <c r="B440" s="13" t="n"/>
      <c r="C440" s="5" t="n"/>
      <c r="D440" s="19" t="n"/>
      <c r="E440" s="13" t="n"/>
      <c r="F440" s="5" t="n"/>
      <c r="G440" s="6">
        <f>IF(C440&amp;""="","",IFERROR(INDEX('الموردون'!$B$6:$B$205,MATCH(C440&amp;"",'الموردون'!$A$6:$A$205,0))&amp;"","كود غير موجود"))</f>
        <v/>
      </c>
      <c r="H440" s="18">
        <f>IF(A440&amp;""="","",SUMIFS('الاستلامات'!$D$6:$D$1005,'الاستلامات'!$C$6:$C$1005,A440&amp;""))</f>
        <v/>
      </c>
      <c r="I440" s="18">
        <f>IF(OR(A440&amp;""="",NOT(ISNUMBER(D440))),"",ROUND(D440-H440,2))</f>
        <v/>
      </c>
      <c r="J440" s="6">
        <f>IF(A440&amp;""="","",IF(I440="","بيانات ناقصة",IF(I440&lt;=0,"تم الاستلام",IF(AND(ISNUMBER(E440),E440&lt;'الإعدادات'!$B$4),"متأخر التسليم",IF(H440&gt;0,"استلام جزئي","بانتظار الاستلام")))))</f>
        <v/>
      </c>
      <c r="K440" s="17">
        <f>IF(J440="متأخر التسليم",'الإعدادات'!$B$4-E440,"")</f>
        <v/>
      </c>
    </row>
    <row r="441">
      <c r="A441" s="5" t="n"/>
      <c r="B441" s="13" t="n"/>
      <c r="C441" s="5" t="n"/>
      <c r="D441" s="19" t="n"/>
      <c r="E441" s="13" t="n"/>
      <c r="F441" s="5" t="n"/>
      <c r="G441" s="6">
        <f>IF(C441&amp;""="","",IFERROR(INDEX('الموردون'!$B$6:$B$205,MATCH(C441&amp;"",'الموردون'!$A$6:$A$205,0))&amp;"","كود غير موجود"))</f>
        <v/>
      </c>
      <c r="H441" s="18">
        <f>IF(A441&amp;""="","",SUMIFS('الاستلامات'!$D$6:$D$1005,'الاستلامات'!$C$6:$C$1005,A441&amp;""))</f>
        <v/>
      </c>
      <c r="I441" s="18">
        <f>IF(OR(A441&amp;""="",NOT(ISNUMBER(D441))),"",ROUND(D441-H441,2))</f>
        <v/>
      </c>
      <c r="J441" s="6">
        <f>IF(A441&amp;""="","",IF(I441="","بيانات ناقصة",IF(I441&lt;=0,"تم الاستلام",IF(AND(ISNUMBER(E441),E441&lt;'الإعدادات'!$B$4),"متأخر التسليم",IF(H441&gt;0,"استلام جزئي","بانتظار الاستلام")))))</f>
        <v/>
      </c>
      <c r="K441" s="17">
        <f>IF(J441="متأخر التسليم",'الإعدادات'!$B$4-E441,"")</f>
        <v/>
      </c>
    </row>
    <row r="442">
      <c r="A442" s="5" t="n"/>
      <c r="B442" s="13" t="n"/>
      <c r="C442" s="5" t="n"/>
      <c r="D442" s="19" t="n"/>
      <c r="E442" s="13" t="n"/>
      <c r="F442" s="5" t="n"/>
      <c r="G442" s="6">
        <f>IF(C442&amp;""="","",IFERROR(INDEX('الموردون'!$B$6:$B$205,MATCH(C442&amp;"",'الموردون'!$A$6:$A$205,0))&amp;"","كود غير موجود"))</f>
        <v/>
      </c>
      <c r="H442" s="18">
        <f>IF(A442&amp;""="","",SUMIFS('الاستلامات'!$D$6:$D$1005,'الاستلامات'!$C$6:$C$1005,A442&amp;""))</f>
        <v/>
      </c>
      <c r="I442" s="18">
        <f>IF(OR(A442&amp;""="",NOT(ISNUMBER(D442))),"",ROUND(D442-H442,2))</f>
        <v/>
      </c>
      <c r="J442" s="6">
        <f>IF(A442&amp;""="","",IF(I442="","بيانات ناقصة",IF(I442&lt;=0,"تم الاستلام",IF(AND(ISNUMBER(E442),E442&lt;'الإعدادات'!$B$4),"متأخر التسليم",IF(H442&gt;0,"استلام جزئي","بانتظار الاستلام")))))</f>
        <v/>
      </c>
      <c r="K442" s="17">
        <f>IF(J442="متأخر التسليم",'الإعدادات'!$B$4-E442,"")</f>
        <v/>
      </c>
    </row>
    <row r="443">
      <c r="A443" s="5" t="n"/>
      <c r="B443" s="13" t="n"/>
      <c r="C443" s="5" t="n"/>
      <c r="D443" s="19" t="n"/>
      <c r="E443" s="13" t="n"/>
      <c r="F443" s="5" t="n"/>
      <c r="G443" s="6">
        <f>IF(C443&amp;""="","",IFERROR(INDEX('الموردون'!$B$6:$B$205,MATCH(C443&amp;"",'الموردون'!$A$6:$A$205,0))&amp;"","كود غير موجود"))</f>
        <v/>
      </c>
      <c r="H443" s="18">
        <f>IF(A443&amp;""="","",SUMIFS('الاستلامات'!$D$6:$D$1005,'الاستلامات'!$C$6:$C$1005,A443&amp;""))</f>
        <v/>
      </c>
      <c r="I443" s="18">
        <f>IF(OR(A443&amp;""="",NOT(ISNUMBER(D443))),"",ROUND(D443-H443,2))</f>
        <v/>
      </c>
      <c r="J443" s="6">
        <f>IF(A443&amp;""="","",IF(I443="","بيانات ناقصة",IF(I443&lt;=0,"تم الاستلام",IF(AND(ISNUMBER(E443),E443&lt;'الإعدادات'!$B$4),"متأخر التسليم",IF(H443&gt;0,"استلام جزئي","بانتظار الاستلام")))))</f>
        <v/>
      </c>
      <c r="K443" s="17">
        <f>IF(J443="متأخر التسليم",'الإعدادات'!$B$4-E443,"")</f>
        <v/>
      </c>
    </row>
    <row r="444">
      <c r="A444" s="5" t="n"/>
      <c r="B444" s="13" t="n"/>
      <c r="C444" s="5" t="n"/>
      <c r="D444" s="19" t="n"/>
      <c r="E444" s="13" t="n"/>
      <c r="F444" s="5" t="n"/>
      <c r="G444" s="6">
        <f>IF(C444&amp;""="","",IFERROR(INDEX('الموردون'!$B$6:$B$205,MATCH(C444&amp;"",'الموردون'!$A$6:$A$205,0))&amp;"","كود غير موجود"))</f>
        <v/>
      </c>
      <c r="H444" s="18">
        <f>IF(A444&amp;""="","",SUMIFS('الاستلامات'!$D$6:$D$1005,'الاستلامات'!$C$6:$C$1005,A444&amp;""))</f>
        <v/>
      </c>
      <c r="I444" s="18">
        <f>IF(OR(A444&amp;""="",NOT(ISNUMBER(D444))),"",ROUND(D444-H444,2))</f>
        <v/>
      </c>
      <c r="J444" s="6">
        <f>IF(A444&amp;""="","",IF(I444="","بيانات ناقصة",IF(I444&lt;=0,"تم الاستلام",IF(AND(ISNUMBER(E444),E444&lt;'الإعدادات'!$B$4),"متأخر التسليم",IF(H444&gt;0,"استلام جزئي","بانتظار الاستلام")))))</f>
        <v/>
      </c>
      <c r="K444" s="17">
        <f>IF(J444="متأخر التسليم",'الإعدادات'!$B$4-E444,"")</f>
        <v/>
      </c>
    </row>
    <row r="445">
      <c r="A445" s="5" t="n"/>
      <c r="B445" s="13" t="n"/>
      <c r="C445" s="5" t="n"/>
      <c r="D445" s="19" t="n"/>
      <c r="E445" s="13" t="n"/>
      <c r="F445" s="5" t="n"/>
      <c r="G445" s="6">
        <f>IF(C445&amp;""="","",IFERROR(INDEX('الموردون'!$B$6:$B$205,MATCH(C445&amp;"",'الموردون'!$A$6:$A$205,0))&amp;"","كود غير موجود"))</f>
        <v/>
      </c>
      <c r="H445" s="18">
        <f>IF(A445&amp;""="","",SUMIFS('الاستلامات'!$D$6:$D$1005,'الاستلامات'!$C$6:$C$1005,A445&amp;""))</f>
        <v/>
      </c>
      <c r="I445" s="18">
        <f>IF(OR(A445&amp;""="",NOT(ISNUMBER(D445))),"",ROUND(D445-H445,2))</f>
        <v/>
      </c>
      <c r="J445" s="6">
        <f>IF(A445&amp;""="","",IF(I445="","بيانات ناقصة",IF(I445&lt;=0,"تم الاستلام",IF(AND(ISNUMBER(E445),E445&lt;'الإعدادات'!$B$4),"متأخر التسليم",IF(H445&gt;0,"استلام جزئي","بانتظار الاستلام")))))</f>
        <v/>
      </c>
      <c r="K445" s="17">
        <f>IF(J445="متأخر التسليم",'الإعدادات'!$B$4-E445,"")</f>
        <v/>
      </c>
    </row>
    <row r="446">
      <c r="A446" s="5" t="n"/>
      <c r="B446" s="13" t="n"/>
      <c r="C446" s="5" t="n"/>
      <c r="D446" s="19" t="n"/>
      <c r="E446" s="13" t="n"/>
      <c r="F446" s="5" t="n"/>
      <c r="G446" s="6">
        <f>IF(C446&amp;""="","",IFERROR(INDEX('الموردون'!$B$6:$B$205,MATCH(C446&amp;"",'الموردون'!$A$6:$A$205,0))&amp;"","كود غير موجود"))</f>
        <v/>
      </c>
      <c r="H446" s="18">
        <f>IF(A446&amp;""="","",SUMIFS('الاستلامات'!$D$6:$D$1005,'الاستلامات'!$C$6:$C$1005,A446&amp;""))</f>
        <v/>
      </c>
      <c r="I446" s="18">
        <f>IF(OR(A446&amp;""="",NOT(ISNUMBER(D446))),"",ROUND(D446-H446,2))</f>
        <v/>
      </c>
      <c r="J446" s="6">
        <f>IF(A446&amp;""="","",IF(I446="","بيانات ناقصة",IF(I446&lt;=0,"تم الاستلام",IF(AND(ISNUMBER(E446),E446&lt;'الإعدادات'!$B$4),"متأخر التسليم",IF(H446&gt;0,"استلام جزئي","بانتظار الاستلام")))))</f>
        <v/>
      </c>
      <c r="K446" s="17">
        <f>IF(J446="متأخر التسليم",'الإعدادات'!$B$4-E446,"")</f>
        <v/>
      </c>
    </row>
    <row r="447">
      <c r="A447" s="5" t="n"/>
      <c r="B447" s="13" t="n"/>
      <c r="C447" s="5" t="n"/>
      <c r="D447" s="19" t="n"/>
      <c r="E447" s="13" t="n"/>
      <c r="F447" s="5" t="n"/>
      <c r="G447" s="6">
        <f>IF(C447&amp;""="","",IFERROR(INDEX('الموردون'!$B$6:$B$205,MATCH(C447&amp;"",'الموردون'!$A$6:$A$205,0))&amp;"","كود غير موجود"))</f>
        <v/>
      </c>
      <c r="H447" s="18">
        <f>IF(A447&amp;""="","",SUMIFS('الاستلامات'!$D$6:$D$1005,'الاستلامات'!$C$6:$C$1005,A447&amp;""))</f>
        <v/>
      </c>
      <c r="I447" s="18">
        <f>IF(OR(A447&amp;""="",NOT(ISNUMBER(D447))),"",ROUND(D447-H447,2))</f>
        <v/>
      </c>
      <c r="J447" s="6">
        <f>IF(A447&amp;""="","",IF(I447="","بيانات ناقصة",IF(I447&lt;=0,"تم الاستلام",IF(AND(ISNUMBER(E447),E447&lt;'الإعدادات'!$B$4),"متأخر التسليم",IF(H447&gt;0,"استلام جزئي","بانتظار الاستلام")))))</f>
        <v/>
      </c>
      <c r="K447" s="17">
        <f>IF(J447="متأخر التسليم",'الإعدادات'!$B$4-E447,"")</f>
        <v/>
      </c>
    </row>
    <row r="448">
      <c r="A448" s="5" t="n"/>
      <c r="B448" s="13" t="n"/>
      <c r="C448" s="5" t="n"/>
      <c r="D448" s="19" t="n"/>
      <c r="E448" s="13" t="n"/>
      <c r="F448" s="5" t="n"/>
      <c r="G448" s="6">
        <f>IF(C448&amp;""="","",IFERROR(INDEX('الموردون'!$B$6:$B$205,MATCH(C448&amp;"",'الموردون'!$A$6:$A$205,0))&amp;"","كود غير موجود"))</f>
        <v/>
      </c>
      <c r="H448" s="18">
        <f>IF(A448&amp;""="","",SUMIFS('الاستلامات'!$D$6:$D$1005,'الاستلامات'!$C$6:$C$1005,A448&amp;""))</f>
        <v/>
      </c>
      <c r="I448" s="18">
        <f>IF(OR(A448&amp;""="",NOT(ISNUMBER(D448))),"",ROUND(D448-H448,2))</f>
        <v/>
      </c>
      <c r="J448" s="6">
        <f>IF(A448&amp;""="","",IF(I448="","بيانات ناقصة",IF(I448&lt;=0,"تم الاستلام",IF(AND(ISNUMBER(E448),E448&lt;'الإعدادات'!$B$4),"متأخر التسليم",IF(H448&gt;0,"استلام جزئي","بانتظار الاستلام")))))</f>
        <v/>
      </c>
      <c r="K448" s="17">
        <f>IF(J448="متأخر التسليم",'الإعدادات'!$B$4-E448,"")</f>
        <v/>
      </c>
    </row>
    <row r="449">
      <c r="A449" s="5" t="n"/>
      <c r="B449" s="13" t="n"/>
      <c r="C449" s="5" t="n"/>
      <c r="D449" s="19" t="n"/>
      <c r="E449" s="13" t="n"/>
      <c r="F449" s="5" t="n"/>
      <c r="G449" s="6">
        <f>IF(C449&amp;""="","",IFERROR(INDEX('الموردون'!$B$6:$B$205,MATCH(C449&amp;"",'الموردون'!$A$6:$A$205,0))&amp;"","كود غير موجود"))</f>
        <v/>
      </c>
      <c r="H449" s="18">
        <f>IF(A449&amp;""="","",SUMIFS('الاستلامات'!$D$6:$D$1005,'الاستلامات'!$C$6:$C$1005,A449&amp;""))</f>
        <v/>
      </c>
      <c r="I449" s="18">
        <f>IF(OR(A449&amp;""="",NOT(ISNUMBER(D449))),"",ROUND(D449-H449,2))</f>
        <v/>
      </c>
      <c r="J449" s="6">
        <f>IF(A449&amp;""="","",IF(I449="","بيانات ناقصة",IF(I449&lt;=0,"تم الاستلام",IF(AND(ISNUMBER(E449),E449&lt;'الإعدادات'!$B$4),"متأخر التسليم",IF(H449&gt;0,"استلام جزئي","بانتظار الاستلام")))))</f>
        <v/>
      </c>
      <c r="K449" s="17">
        <f>IF(J449="متأخر التسليم",'الإعدادات'!$B$4-E449,"")</f>
        <v/>
      </c>
    </row>
    <row r="450">
      <c r="A450" s="5" t="n"/>
      <c r="B450" s="13" t="n"/>
      <c r="C450" s="5" t="n"/>
      <c r="D450" s="19" t="n"/>
      <c r="E450" s="13" t="n"/>
      <c r="F450" s="5" t="n"/>
      <c r="G450" s="6">
        <f>IF(C450&amp;""="","",IFERROR(INDEX('الموردون'!$B$6:$B$205,MATCH(C450&amp;"",'الموردون'!$A$6:$A$205,0))&amp;"","كود غير موجود"))</f>
        <v/>
      </c>
      <c r="H450" s="18">
        <f>IF(A450&amp;""="","",SUMIFS('الاستلامات'!$D$6:$D$1005,'الاستلامات'!$C$6:$C$1005,A450&amp;""))</f>
        <v/>
      </c>
      <c r="I450" s="18">
        <f>IF(OR(A450&amp;""="",NOT(ISNUMBER(D450))),"",ROUND(D450-H450,2))</f>
        <v/>
      </c>
      <c r="J450" s="6">
        <f>IF(A450&amp;""="","",IF(I450="","بيانات ناقصة",IF(I450&lt;=0,"تم الاستلام",IF(AND(ISNUMBER(E450),E450&lt;'الإعدادات'!$B$4),"متأخر التسليم",IF(H450&gt;0,"استلام جزئي","بانتظار الاستلام")))))</f>
        <v/>
      </c>
      <c r="K450" s="17">
        <f>IF(J450="متأخر التسليم",'الإعدادات'!$B$4-E450,"")</f>
        <v/>
      </c>
    </row>
    <row r="451">
      <c r="A451" s="5" t="n"/>
      <c r="B451" s="13" t="n"/>
      <c r="C451" s="5" t="n"/>
      <c r="D451" s="19" t="n"/>
      <c r="E451" s="13" t="n"/>
      <c r="F451" s="5" t="n"/>
      <c r="G451" s="6">
        <f>IF(C451&amp;""="","",IFERROR(INDEX('الموردون'!$B$6:$B$205,MATCH(C451&amp;"",'الموردون'!$A$6:$A$205,0))&amp;"","كود غير موجود"))</f>
        <v/>
      </c>
      <c r="H451" s="18">
        <f>IF(A451&amp;""="","",SUMIFS('الاستلامات'!$D$6:$D$1005,'الاستلامات'!$C$6:$C$1005,A451&amp;""))</f>
        <v/>
      </c>
      <c r="I451" s="18">
        <f>IF(OR(A451&amp;""="",NOT(ISNUMBER(D451))),"",ROUND(D451-H451,2))</f>
        <v/>
      </c>
      <c r="J451" s="6">
        <f>IF(A451&amp;""="","",IF(I451="","بيانات ناقصة",IF(I451&lt;=0,"تم الاستلام",IF(AND(ISNUMBER(E451),E451&lt;'الإعدادات'!$B$4),"متأخر التسليم",IF(H451&gt;0,"استلام جزئي","بانتظار الاستلام")))))</f>
        <v/>
      </c>
      <c r="K451" s="17">
        <f>IF(J451="متأخر التسليم",'الإعدادات'!$B$4-E451,"")</f>
        <v/>
      </c>
    </row>
    <row r="452">
      <c r="A452" s="5" t="n"/>
      <c r="B452" s="13" t="n"/>
      <c r="C452" s="5" t="n"/>
      <c r="D452" s="19" t="n"/>
      <c r="E452" s="13" t="n"/>
      <c r="F452" s="5" t="n"/>
      <c r="G452" s="6">
        <f>IF(C452&amp;""="","",IFERROR(INDEX('الموردون'!$B$6:$B$205,MATCH(C452&amp;"",'الموردون'!$A$6:$A$205,0))&amp;"","كود غير موجود"))</f>
        <v/>
      </c>
      <c r="H452" s="18">
        <f>IF(A452&amp;""="","",SUMIFS('الاستلامات'!$D$6:$D$1005,'الاستلامات'!$C$6:$C$1005,A452&amp;""))</f>
        <v/>
      </c>
      <c r="I452" s="18">
        <f>IF(OR(A452&amp;""="",NOT(ISNUMBER(D452))),"",ROUND(D452-H452,2))</f>
        <v/>
      </c>
      <c r="J452" s="6">
        <f>IF(A452&amp;""="","",IF(I452="","بيانات ناقصة",IF(I452&lt;=0,"تم الاستلام",IF(AND(ISNUMBER(E452),E452&lt;'الإعدادات'!$B$4),"متأخر التسليم",IF(H452&gt;0,"استلام جزئي","بانتظار الاستلام")))))</f>
        <v/>
      </c>
      <c r="K452" s="17">
        <f>IF(J452="متأخر التسليم",'الإعدادات'!$B$4-E452,"")</f>
        <v/>
      </c>
    </row>
    <row r="453">
      <c r="A453" s="5" t="n"/>
      <c r="B453" s="13" t="n"/>
      <c r="C453" s="5" t="n"/>
      <c r="D453" s="19" t="n"/>
      <c r="E453" s="13" t="n"/>
      <c r="F453" s="5" t="n"/>
      <c r="G453" s="6">
        <f>IF(C453&amp;""="","",IFERROR(INDEX('الموردون'!$B$6:$B$205,MATCH(C453&amp;"",'الموردون'!$A$6:$A$205,0))&amp;"","كود غير موجود"))</f>
        <v/>
      </c>
      <c r="H453" s="18">
        <f>IF(A453&amp;""="","",SUMIFS('الاستلامات'!$D$6:$D$1005,'الاستلامات'!$C$6:$C$1005,A453&amp;""))</f>
        <v/>
      </c>
      <c r="I453" s="18">
        <f>IF(OR(A453&amp;""="",NOT(ISNUMBER(D453))),"",ROUND(D453-H453,2))</f>
        <v/>
      </c>
      <c r="J453" s="6">
        <f>IF(A453&amp;""="","",IF(I453="","بيانات ناقصة",IF(I453&lt;=0,"تم الاستلام",IF(AND(ISNUMBER(E453),E453&lt;'الإعدادات'!$B$4),"متأخر التسليم",IF(H453&gt;0,"استلام جزئي","بانتظار الاستلام")))))</f>
        <v/>
      </c>
      <c r="K453" s="17">
        <f>IF(J453="متأخر التسليم",'الإعدادات'!$B$4-E453,"")</f>
        <v/>
      </c>
    </row>
    <row r="454">
      <c r="A454" s="5" t="n"/>
      <c r="B454" s="13" t="n"/>
      <c r="C454" s="5" t="n"/>
      <c r="D454" s="19" t="n"/>
      <c r="E454" s="13" t="n"/>
      <c r="F454" s="5" t="n"/>
      <c r="G454" s="6">
        <f>IF(C454&amp;""="","",IFERROR(INDEX('الموردون'!$B$6:$B$205,MATCH(C454&amp;"",'الموردون'!$A$6:$A$205,0))&amp;"","كود غير موجود"))</f>
        <v/>
      </c>
      <c r="H454" s="18">
        <f>IF(A454&amp;""="","",SUMIFS('الاستلامات'!$D$6:$D$1005,'الاستلامات'!$C$6:$C$1005,A454&amp;""))</f>
        <v/>
      </c>
      <c r="I454" s="18">
        <f>IF(OR(A454&amp;""="",NOT(ISNUMBER(D454))),"",ROUND(D454-H454,2))</f>
        <v/>
      </c>
      <c r="J454" s="6">
        <f>IF(A454&amp;""="","",IF(I454="","بيانات ناقصة",IF(I454&lt;=0,"تم الاستلام",IF(AND(ISNUMBER(E454),E454&lt;'الإعدادات'!$B$4),"متأخر التسليم",IF(H454&gt;0,"استلام جزئي","بانتظار الاستلام")))))</f>
        <v/>
      </c>
      <c r="K454" s="17">
        <f>IF(J454="متأخر التسليم",'الإعدادات'!$B$4-E454,"")</f>
        <v/>
      </c>
    </row>
    <row r="455">
      <c r="A455" s="5" t="n"/>
      <c r="B455" s="13" t="n"/>
      <c r="C455" s="5" t="n"/>
      <c r="D455" s="19" t="n"/>
      <c r="E455" s="13" t="n"/>
      <c r="F455" s="5" t="n"/>
      <c r="G455" s="6">
        <f>IF(C455&amp;""="","",IFERROR(INDEX('الموردون'!$B$6:$B$205,MATCH(C455&amp;"",'الموردون'!$A$6:$A$205,0))&amp;"","كود غير موجود"))</f>
        <v/>
      </c>
      <c r="H455" s="18">
        <f>IF(A455&amp;""="","",SUMIFS('الاستلامات'!$D$6:$D$1005,'الاستلامات'!$C$6:$C$1005,A455&amp;""))</f>
        <v/>
      </c>
      <c r="I455" s="18">
        <f>IF(OR(A455&amp;""="",NOT(ISNUMBER(D455))),"",ROUND(D455-H455,2))</f>
        <v/>
      </c>
      <c r="J455" s="6">
        <f>IF(A455&amp;""="","",IF(I455="","بيانات ناقصة",IF(I455&lt;=0,"تم الاستلام",IF(AND(ISNUMBER(E455),E455&lt;'الإعدادات'!$B$4),"متأخر التسليم",IF(H455&gt;0,"استلام جزئي","بانتظار الاستلام")))))</f>
        <v/>
      </c>
      <c r="K455" s="17">
        <f>IF(J455="متأخر التسليم",'الإعدادات'!$B$4-E455,"")</f>
        <v/>
      </c>
    </row>
    <row r="456">
      <c r="A456" s="5" t="n"/>
      <c r="B456" s="13" t="n"/>
      <c r="C456" s="5" t="n"/>
      <c r="D456" s="19" t="n"/>
      <c r="E456" s="13" t="n"/>
      <c r="F456" s="5" t="n"/>
      <c r="G456" s="6">
        <f>IF(C456&amp;""="","",IFERROR(INDEX('الموردون'!$B$6:$B$205,MATCH(C456&amp;"",'الموردون'!$A$6:$A$205,0))&amp;"","كود غير موجود"))</f>
        <v/>
      </c>
      <c r="H456" s="18">
        <f>IF(A456&amp;""="","",SUMIFS('الاستلامات'!$D$6:$D$1005,'الاستلامات'!$C$6:$C$1005,A456&amp;""))</f>
        <v/>
      </c>
      <c r="I456" s="18">
        <f>IF(OR(A456&amp;""="",NOT(ISNUMBER(D456))),"",ROUND(D456-H456,2))</f>
        <v/>
      </c>
      <c r="J456" s="6">
        <f>IF(A456&amp;""="","",IF(I456="","بيانات ناقصة",IF(I456&lt;=0,"تم الاستلام",IF(AND(ISNUMBER(E456),E456&lt;'الإعدادات'!$B$4),"متأخر التسليم",IF(H456&gt;0,"استلام جزئي","بانتظار الاستلام")))))</f>
        <v/>
      </c>
      <c r="K456" s="17">
        <f>IF(J456="متأخر التسليم",'الإعدادات'!$B$4-E456,"")</f>
        <v/>
      </c>
    </row>
    <row r="457">
      <c r="A457" s="5" t="n"/>
      <c r="B457" s="13" t="n"/>
      <c r="C457" s="5" t="n"/>
      <c r="D457" s="19" t="n"/>
      <c r="E457" s="13" t="n"/>
      <c r="F457" s="5" t="n"/>
      <c r="G457" s="6">
        <f>IF(C457&amp;""="","",IFERROR(INDEX('الموردون'!$B$6:$B$205,MATCH(C457&amp;"",'الموردون'!$A$6:$A$205,0))&amp;"","كود غير موجود"))</f>
        <v/>
      </c>
      <c r="H457" s="18">
        <f>IF(A457&amp;""="","",SUMIFS('الاستلامات'!$D$6:$D$1005,'الاستلامات'!$C$6:$C$1005,A457&amp;""))</f>
        <v/>
      </c>
      <c r="I457" s="18">
        <f>IF(OR(A457&amp;""="",NOT(ISNUMBER(D457))),"",ROUND(D457-H457,2))</f>
        <v/>
      </c>
      <c r="J457" s="6">
        <f>IF(A457&amp;""="","",IF(I457="","بيانات ناقصة",IF(I457&lt;=0,"تم الاستلام",IF(AND(ISNUMBER(E457),E457&lt;'الإعدادات'!$B$4),"متأخر التسليم",IF(H457&gt;0,"استلام جزئي","بانتظار الاستلام")))))</f>
        <v/>
      </c>
      <c r="K457" s="17">
        <f>IF(J457="متأخر التسليم",'الإعدادات'!$B$4-E457,"")</f>
        <v/>
      </c>
    </row>
    <row r="458">
      <c r="A458" s="5" t="n"/>
      <c r="B458" s="13" t="n"/>
      <c r="C458" s="5" t="n"/>
      <c r="D458" s="19" t="n"/>
      <c r="E458" s="13" t="n"/>
      <c r="F458" s="5" t="n"/>
      <c r="G458" s="6">
        <f>IF(C458&amp;""="","",IFERROR(INDEX('الموردون'!$B$6:$B$205,MATCH(C458&amp;"",'الموردون'!$A$6:$A$205,0))&amp;"","كود غير موجود"))</f>
        <v/>
      </c>
      <c r="H458" s="18">
        <f>IF(A458&amp;""="","",SUMIFS('الاستلامات'!$D$6:$D$1005,'الاستلامات'!$C$6:$C$1005,A458&amp;""))</f>
        <v/>
      </c>
      <c r="I458" s="18">
        <f>IF(OR(A458&amp;""="",NOT(ISNUMBER(D458))),"",ROUND(D458-H458,2))</f>
        <v/>
      </c>
      <c r="J458" s="6">
        <f>IF(A458&amp;""="","",IF(I458="","بيانات ناقصة",IF(I458&lt;=0,"تم الاستلام",IF(AND(ISNUMBER(E458),E458&lt;'الإعدادات'!$B$4),"متأخر التسليم",IF(H458&gt;0,"استلام جزئي","بانتظار الاستلام")))))</f>
        <v/>
      </c>
      <c r="K458" s="17">
        <f>IF(J458="متأخر التسليم",'الإعدادات'!$B$4-E458,"")</f>
        <v/>
      </c>
    </row>
    <row r="459">
      <c r="A459" s="5" t="n"/>
      <c r="B459" s="13" t="n"/>
      <c r="C459" s="5" t="n"/>
      <c r="D459" s="19" t="n"/>
      <c r="E459" s="13" t="n"/>
      <c r="F459" s="5" t="n"/>
      <c r="G459" s="6">
        <f>IF(C459&amp;""="","",IFERROR(INDEX('الموردون'!$B$6:$B$205,MATCH(C459&amp;"",'الموردون'!$A$6:$A$205,0))&amp;"","كود غير موجود"))</f>
        <v/>
      </c>
      <c r="H459" s="18">
        <f>IF(A459&amp;""="","",SUMIFS('الاستلامات'!$D$6:$D$1005,'الاستلامات'!$C$6:$C$1005,A459&amp;""))</f>
        <v/>
      </c>
      <c r="I459" s="18">
        <f>IF(OR(A459&amp;""="",NOT(ISNUMBER(D459))),"",ROUND(D459-H459,2))</f>
        <v/>
      </c>
      <c r="J459" s="6">
        <f>IF(A459&amp;""="","",IF(I459="","بيانات ناقصة",IF(I459&lt;=0,"تم الاستلام",IF(AND(ISNUMBER(E459),E459&lt;'الإعدادات'!$B$4),"متأخر التسليم",IF(H459&gt;0,"استلام جزئي","بانتظار الاستلام")))))</f>
        <v/>
      </c>
      <c r="K459" s="17">
        <f>IF(J459="متأخر التسليم",'الإعدادات'!$B$4-E459,"")</f>
        <v/>
      </c>
    </row>
    <row r="460">
      <c r="A460" s="5" t="n"/>
      <c r="B460" s="13" t="n"/>
      <c r="C460" s="5" t="n"/>
      <c r="D460" s="19" t="n"/>
      <c r="E460" s="13" t="n"/>
      <c r="F460" s="5" t="n"/>
      <c r="G460" s="6">
        <f>IF(C460&amp;""="","",IFERROR(INDEX('الموردون'!$B$6:$B$205,MATCH(C460&amp;"",'الموردون'!$A$6:$A$205,0))&amp;"","كود غير موجود"))</f>
        <v/>
      </c>
      <c r="H460" s="18">
        <f>IF(A460&amp;""="","",SUMIFS('الاستلامات'!$D$6:$D$1005,'الاستلامات'!$C$6:$C$1005,A460&amp;""))</f>
        <v/>
      </c>
      <c r="I460" s="18">
        <f>IF(OR(A460&amp;""="",NOT(ISNUMBER(D460))),"",ROUND(D460-H460,2))</f>
        <v/>
      </c>
      <c r="J460" s="6">
        <f>IF(A460&amp;""="","",IF(I460="","بيانات ناقصة",IF(I460&lt;=0,"تم الاستلام",IF(AND(ISNUMBER(E460),E460&lt;'الإعدادات'!$B$4),"متأخر التسليم",IF(H460&gt;0,"استلام جزئي","بانتظار الاستلام")))))</f>
        <v/>
      </c>
      <c r="K460" s="17">
        <f>IF(J460="متأخر التسليم",'الإعدادات'!$B$4-E460,"")</f>
        <v/>
      </c>
    </row>
    <row r="461">
      <c r="A461" s="5" t="n"/>
      <c r="B461" s="13" t="n"/>
      <c r="C461" s="5" t="n"/>
      <c r="D461" s="19" t="n"/>
      <c r="E461" s="13" t="n"/>
      <c r="F461" s="5" t="n"/>
      <c r="G461" s="6">
        <f>IF(C461&amp;""="","",IFERROR(INDEX('الموردون'!$B$6:$B$205,MATCH(C461&amp;"",'الموردون'!$A$6:$A$205,0))&amp;"","كود غير موجود"))</f>
        <v/>
      </c>
      <c r="H461" s="18">
        <f>IF(A461&amp;""="","",SUMIFS('الاستلامات'!$D$6:$D$1005,'الاستلامات'!$C$6:$C$1005,A461&amp;""))</f>
        <v/>
      </c>
      <c r="I461" s="18">
        <f>IF(OR(A461&amp;""="",NOT(ISNUMBER(D461))),"",ROUND(D461-H461,2))</f>
        <v/>
      </c>
      <c r="J461" s="6">
        <f>IF(A461&amp;""="","",IF(I461="","بيانات ناقصة",IF(I461&lt;=0,"تم الاستلام",IF(AND(ISNUMBER(E461),E461&lt;'الإعدادات'!$B$4),"متأخر التسليم",IF(H461&gt;0,"استلام جزئي","بانتظار الاستلام")))))</f>
        <v/>
      </c>
      <c r="K461" s="17">
        <f>IF(J461="متأخر التسليم",'الإعدادات'!$B$4-E461,"")</f>
        <v/>
      </c>
    </row>
    <row r="462">
      <c r="A462" s="5" t="n"/>
      <c r="B462" s="13" t="n"/>
      <c r="C462" s="5" t="n"/>
      <c r="D462" s="19" t="n"/>
      <c r="E462" s="13" t="n"/>
      <c r="F462" s="5" t="n"/>
      <c r="G462" s="6">
        <f>IF(C462&amp;""="","",IFERROR(INDEX('الموردون'!$B$6:$B$205,MATCH(C462&amp;"",'الموردون'!$A$6:$A$205,0))&amp;"","كود غير موجود"))</f>
        <v/>
      </c>
      <c r="H462" s="18">
        <f>IF(A462&amp;""="","",SUMIFS('الاستلامات'!$D$6:$D$1005,'الاستلامات'!$C$6:$C$1005,A462&amp;""))</f>
        <v/>
      </c>
      <c r="I462" s="18">
        <f>IF(OR(A462&amp;""="",NOT(ISNUMBER(D462))),"",ROUND(D462-H462,2))</f>
        <v/>
      </c>
      <c r="J462" s="6">
        <f>IF(A462&amp;""="","",IF(I462="","بيانات ناقصة",IF(I462&lt;=0,"تم الاستلام",IF(AND(ISNUMBER(E462),E462&lt;'الإعدادات'!$B$4),"متأخر التسليم",IF(H462&gt;0,"استلام جزئي","بانتظار الاستلام")))))</f>
        <v/>
      </c>
      <c r="K462" s="17">
        <f>IF(J462="متأخر التسليم",'الإعدادات'!$B$4-E462,"")</f>
        <v/>
      </c>
    </row>
    <row r="463">
      <c r="A463" s="5" t="n"/>
      <c r="B463" s="13" t="n"/>
      <c r="C463" s="5" t="n"/>
      <c r="D463" s="19" t="n"/>
      <c r="E463" s="13" t="n"/>
      <c r="F463" s="5" t="n"/>
      <c r="G463" s="6">
        <f>IF(C463&amp;""="","",IFERROR(INDEX('الموردون'!$B$6:$B$205,MATCH(C463&amp;"",'الموردون'!$A$6:$A$205,0))&amp;"","كود غير موجود"))</f>
        <v/>
      </c>
      <c r="H463" s="18">
        <f>IF(A463&amp;""="","",SUMIFS('الاستلامات'!$D$6:$D$1005,'الاستلامات'!$C$6:$C$1005,A463&amp;""))</f>
        <v/>
      </c>
      <c r="I463" s="18">
        <f>IF(OR(A463&amp;""="",NOT(ISNUMBER(D463))),"",ROUND(D463-H463,2))</f>
        <v/>
      </c>
      <c r="J463" s="6">
        <f>IF(A463&amp;""="","",IF(I463="","بيانات ناقصة",IF(I463&lt;=0,"تم الاستلام",IF(AND(ISNUMBER(E463),E463&lt;'الإعدادات'!$B$4),"متأخر التسليم",IF(H463&gt;0,"استلام جزئي","بانتظار الاستلام")))))</f>
        <v/>
      </c>
      <c r="K463" s="17">
        <f>IF(J463="متأخر التسليم",'الإعدادات'!$B$4-E463,"")</f>
        <v/>
      </c>
    </row>
    <row r="464">
      <c r="A464" s="5" t="n"/>
      <c r="B464" s="13" t="n"/>
      <c r="C464" s="5" t="n"/>
      <c r="D464" s="19" t="n"/>
      <c r="E464" s="13" t="n"/>
      <c r="F464" s="5" t="n"/>
      <c r="G464" s="6">
        <f>IF(C464&amp;""="","",IFERROR(INDEX('الموردون'!$B$6:$B$205,MATCH(C464&amp;"",'الموردون'!$A$6:$A$205,0))&amp;"","كود غير موجود"))</f>
        <v/>
      </c>
      <c r="H464" s="18">
        <f>IF(A464&amp;""="","",SUMIFS('الاستلامات'!$D$6:$D$1005,'الاستلامات'!$C$6:$C$1005,A464&amp;""))</f>
        <v/>
      </c>
      <c r="I464" s="18">
        <f>IF(OR(A464&amp;""="",NOT(ISNUMBER(D464))),"",ROUND(D464-H464,2))</f>
        <v/>
      </c>
      <c r="J464" s="6">
        <f>IF(A464&amp;""="","",IF(I464="","بيانات ناقصة",IF(I464&lt;=0,"تم الاستلام",IF(AND(ISNUMBER(E464),E464&lt;'الإعدادات'!$B$4),"متأخر التسليم",IF(H464&gt;0,"استلام جزئي","بانتظار الاستلام")))))</f>
        <v/>
      </c>
      <c r="K464" s="17">
        <f>IF(J464="متأخر التسليم",'الإعدادات'!$B$4-E464,"")</f>
        <v/>
      </c>
    </row>
    <row r="465">
      <c r="A465" s="5" t="n"/>
      <c r="B465" s="13" t="n"/>
      <c r="C465" s="5" t="n"/>
      <c r="D465" s="19" t="n"/>
      <c r="E465" s="13" t="n"/>
      <c r="F465" s="5" t="n"/>
      <c r="G465" s="6">
        <f>IF(C465&amp;""="","",IFERROR(INDEX('الموردون'!$B$6:$B$205,MATCH(C465&amp;"",'الموردون'!$A$6:$A$205,0))&amp;"","كود غير موجود"))</f>
        <v/>
      </c>
      <c r="H465" s="18">
        <f>IF(A465&amp;""="","",SUMIFS('الاستلامات'!$D$6:$D$1005,'الاستلامات'!$C$6:$C$1005,A465&amp;""))</f>
        <v/>
      </c>
      <c r="I465" s="18">
        <f>IF(OR(A465&amp;""="",NOT(ISNUMBER(D465))),"",ROUND(D465-H465,2))</f>
        <v/>
      </c>
      <c r="J465" s="6">
        <f>IF(A465&amp;""="","",IF(I465="","بيانات ناقصة",IF(I465&lt;=0,"تم الاستلام",IF(AND(ISNUMBER(E465),E465&lt;'الإعدادات'!$B$4),"متأخر التسليم",IF(H465&gt;0,"استلام جزئي","بانتظار الاستلام")))))</f>
        <v/>
      </c>
      <c r="K465" s="17">
        <f>IF(J465="متأخر التسليم",'الإعدادات'!$B$4-E465,"")</f>
        <v/>
      </c>
    </row>
    <row r="466">
      <c r="A466" s="5" t="n"/>
      <c r="B466" s="13" t="n"/>
      <c r="C466" s="5" t="n"/>
      <c r="D466" s="19" t="n"/>
      <c r="E466" s="13" t="n"/>
      <c r="F466" s="5" t="n"/>
      <c r="G466" s="6">
        <f>IF(C466&amp;""="","",IFERROR(INDEX('الموردون'!$B$6:$B$205,MATCH(C466&amp;"",'الموردون'!$A$6:$A$205,0))&amp;"","كود غير موجود"))</f>
        <v/>
      </c>
      <c r="H466" s="18">
        <f>IF(A466&amp;""="","",SUMIFS('الاستلامات'!$D$6:$D$1005,'الاستلامات'!$C$6:$C$1005,A466&amp;""))</f>
        <v/>
      </c>
      <c r="I466" s="18">
        <f>IF(OR(A466&amp;""="",NOT(ISNUMBER(D466))),"",ROUND(D466-H466,2))</f>
        <v/>
      </c>
      <c r="J466" s="6">
        <f>IF(A466&amp;""="","",IF(I466="","بيانات ناقصة",IF(I466&lt;=0,"تم الاستلام",IF(AND(ISNUMBER(E466),E466&lt;'الإعدادات'!$B$4),"متأخر التسليم",IF(H466&gt;0,"استلام جزئي","بانتظار الاستلام")))))</f>
        <v/>
      </c>
      <c r="K466" s="17">
        <f>IF(J466="متأخر التسليم",'الإعدادات'!$B$4-E466,"")</f>
        <v/>
      </c>
    </row>
    <row r="467">
      <c r="A467" s="5" t="n"/>
      <c r="B467" s="13" t="n"/>
      <c r="C467" s="5" t="n"/>
      <c r="D467" s="19" t="n"/>
      <c r="E467" s="13" t="n"/>
      <c r="F467" s="5" t="n"/>
      <c r="G467" s="6">
        <f>IF(C467&amp;""="","",IFERROR(INDEX('الموردون'!$B$6:$B$205,MATCH(C467&amp;"",'الموردون'!$A$6:$A$205,0))&amp;"","كود غير موجود"))</f>
        <v/>
      </c>
      <c r="H467" s="18">
        <f>IF(A467&amp;""="","",SUMIFS('الاستلامات'!$D$6:$D$1005,'الاستلامات'!$C$6:$C$1005,A467&amp;""))</f>
        <v/>
      </c>
      <c r="I467" s="18">
        <f>IF(OR(A467&amp;""="",NOT(ISNUMBER(D467))),"",ROUND(D467-H467,2))</f>
        <v/>
      </c>
      <c r="J467" s="6">
        <f>IF(A467&amp;""="","",IF(I467="","بيانات ناقصة",IF(I467&lt;=0,"تم الاستلام",IF(AND(ISNUMBER(E467),E467&lt;'الإعدادات'!$B$4),"متأخر التسليم",IF(H467&gt;0,"استلام جزئي","بانتظار الاستلام")))))</f>
        <v/>
      </c>
      <c r="K467" s="17">
        <f>IF(J467="متأخر التسليم",'الإعدادات'!$B$4-E467,"")</f>
        <v/>
      </c>
    </row>
    <row r="468">
      <c r="A468" s="5" t="n"/>
      <c r="B468" s="13" t="n"/>
      <c r="C468" s="5" t="n"/>
      <c r="D468" s="19" t="n"/>
      <c r="E468" s="13" t="n"/>
      <c r="F468" s="5" t="n"/>
      <c r="G468" s="6">
        <f>IF(C468&amp;""="","",IFERROR(INDEX('الموردون'!$B$6:$B$205,MATCH(C468&amp;"",'الموردون'!$A$6:$A$205,0))&amp;"","كود غير موجود"))</f>
        <v/>
      </c>
      <c r="H468" s="18">
        <f>IF(A468&amp;""="","",SUMIFS('الاستلامات'!$D$6:$D$1005,'الاستلامات'!$C$6:$C$1005,A468&amp;""))</f>
        <v/>
      </c>
      <c r="I468" s="18">
        <f>IF(OR(A468&amp;""="",NOT(ISNUMBER(D468))),"",ROUND(D468-H468,2))</f>
        <v/>
      </c>
      <c r="J468" s="6">
        <f>IF(A468&amp;""="","",IF(I468="","بيانات ناقصة",IF(I468&lt;=0,"تم الاستلام",IF(AND(ISNUMBER(E468),E468&lt;'الإعدادات'!$B$4),"متأخر التسليم",IF(H468&gt;0,"استلام جزئي","بانتظار الاستلام")))))</f>
        <v/>
      </c>
      <c r="K468" s="17">
        <f>IF(J468="متأخر التسليم",'الإعدادات'!$B$4-E468,"")</f>
        <v/>
      </c>
    </row>
    <row r="469">
      <c r="A469" s="5" t="n"/>
      <c r="B469" s="13" t="n"/>
      <c r="C469" s="5" t="n"/>
      <c r="D469" s="19" t="n"/>
      <c r="E469" s="13" t="n"/>
      <c r="F469" s="5" t="n"/>
      <c r="G469" s="6">
        <f>IF(C469&amp;""="","",IFERROR(INDEX('الموردون'!$B$6:$B$205,MATCH(C469&amp;"",'الموردون'!$A$6:$A$205,0))&amp;"","كود غير موجود"))</f>
        <v/>
      </c>
      <c r="H469" s="18">
        <f>IF(A469&amp;""="","",SUMIFS('الاستلامات'!$D$6:$D$1005,'الاستلامات'!$C$6:$C$1005,A469&amp;""))</f>
        <v/>
      </c>
      <c r="I469" s="18">
        <f>IF(OR(A469&amp;""="",NOT(ISNUMBER(D469))),"",ROUND(D469-H469,2))</f>
        <v/>
      </c>
      <c r="J469" s="6">
        <f>IF(A469&amp;""="","",IF(I469="","بيانات ناقصة",IF(I469&lt;=0,"تم الاستلام",IF(AND(ISNUMBER(E469),E469&lt;'الإعدادات'!$B$4),"متأخر التسليم",IF(H469&gt;0,"استلام جزئي","بانتظار الاستلام")))))</f>
        <v/>
      </c>
      <c r="K469" s="17">
        <f>IF(J469="متأخر التسليم",'الإعدادات'!$B$4-E469,"")</f>
        <v/>
      </c>
    </row>
    <row r="470">
      <c r="A470" s="5" t="n"/>
      <c r="B470" s="13" t="n"/>
      <c r="C470" s="5" t="n"/>
      <c r="D470" s="19" t="n"/>
      <c r="E470" s="13" t="n"/>
      <c r="F470" s="5" t="n"/>
      <c r="G470" s="6">
        <f>IF(C470&amp;""="","",IFERROR(INDEX('الموردون'!$B$6:$B$205,MATCH(C470&amp;"",'الموردون'!$A$6:$A$205,0))&amp;"","كود غير موجود"))</f>
        <v/>
      </c>
      <c r="H470" s="18">
        <f>IF(A470&amp;""="","",SUMIFS('الاستلامات'!$D$6:$D$1005,'الاستلامات'!$C$6:$C$1005,A470&amp;""))</f>
        <v/>
      </c>
      <c r="I470" s="18">
        <f>IF(OR(A470&amp;""="",NOT(ISNUMBER(D470))),"",ROUND(D470-H470,2))</f>
        <v/>
      </c>
      <c r="J470" s="6">
        <f>IF(A470&amp;""="","",IF(I470="","بيانات ناقصة",IF(I470&lt;=0,"تم الاستلام",IF(AND(ISNUMBER(E470),E470&lt;'الإعدادات'!$B$4),"متأخر التسليم",IF(H470&gt;0,"استلام جزئي","بانتظار الاستلام")))))</f>
        <v/>
      </c>
      <c r="K470" s="17">
        <f>IF(J470="متأخر التسليم",'الإعدادات'!$B$4-E470,"")</f>
        <v/>
      </c>
    </row>
    <row r="471">
      <c r="A471" s="5" t="n"/>
      <c r="B471" s="13" t="n"/>
      <c r="C471" s="5" t="n"/>
      <c r="D471" s="19" t="n"/>
      <c r="E471" s="13" t="n"/>
      <c r="F471" s="5" t="n"/>
      <c r="G471" s="6">
        <f>IF(C471&amp;""="","",IFERROR(INDEX('الموردون'!$B$6:$B$205,MATCH(C471&amp;"",'الموردون'!$A$6:$A$205,0))&amp;"","كود غير موجود"))</f>
        <v/>
      </c>
      <c r="H471" s="18">
        <f>IF(A471&amp;""="","",SUMIFS('الاستلامات'!$D$6:$D$1005,'الاستلامات'!$C$6:$C$1005,A471&amp;""))</f>
        <v/>
      </c>
      <c r="I471" s="18">
        <f>IF(OR(A471&amp;""="",NOT(ISNUMBER(D471))),"",ROUND(D471-H471,2))</f>
        <v/>
      </c>
      <c r="J471" s="6">
        <f>IF(A471&amp;""="","",IF(I471="","بيانات ناقصة",IF(I471&lt;=0,"تم الاستلام",IF(AND(ISNUMBER(E471),E471&lt;'الإعدادات'!$B$4),"متأخر التسليم",IF(H471&gt;0,"استلام جزئي","بانتظار الاستلام")))))</f>
        <v/>
      </c>
      <c r="K471" s="17">
        <f>IF(J471="متأخر التسليم",'الإعدادات'!$B$4-E471,"")</f>
        <v/>
      </c>
    </row>
    <row r="472">
      <c r="A472" s="5" t="n"/>
      <c r="B472" s="13" t="n"/>
      <c r="C472" s="5" t="n"/>
      <c r="D472" s="19" t="n"/>
      <c r="E472" s="13" t="n"/>
      <c r="F472" s="5" t="n"/>
      <c r="G472" s="6">
        <f>IF(C472&amp;""="","",IFERROR(INDEX('الموردون'!$B$6:$B$205,MATCH(C472&amp;"",'الموردون'!$A$6:$A$205,0))&amp;"","كود غير موجود"))</f>
        <v/>
      </c>
      <c r="H472" s="18">
        <f>IF(A472&amp;""="","",SUMIFS('الاستلامات'!$D$6:$D$1005,'الاستلامات'!$C$6:$C$1005,A472&amp;""))</f>
        <v/>
      </c>
      <c r="I472" s="18">
        <f>IF(OR(A472&amp;""="",NOT(ISNUMBER(D472))),"",ROUND(D472-H472,2))</f>
        <v/>
      </c>
      <c r="J472" s="6">
        <f>IF(A472&amp;""="","",IF(I472="","بيانات ناقصة",IF(I472&lt;=0,"تم الاستلام",IF(AND(ISNUMBER(E472),E472&lt;'الإعدادات'!$B$4),"متأخر التسليم",IF(H472&gt;0,"استلام جزئي","بانتظار الاستلام")))))</f>
        <v/>
      </c>
      <c r="K472" s="17">
        <f>IF(J472="متأخر التسليم",'الإعدادات'!$B$4-E472,"")</f>
        <v/>
      </c>
    </row>
    <row r="473">
      <c r="A473" s="5" t="n"/>
      <c r="B473" s="13" t="n"/>
      <c r="C473" s="5" t="n"/>
      <c r="D473" s="19" t="n"/>
      <c r="E473" s="13" t="n"/>
      <c r="F473" s="5" t="n"/>
      <c r="G473" s="6">
        <f>IF(C473&amp;""="","",IFERROR(INDEX('الموردون'!$B$6:$B$205,MATCH(C473&amp;"",'الموردون'!$A$6:$A$205,0))&amp;"","كود غير موجود"))</f>
        <v/>
      </c>
      <c r="H473" s="18">
        <f>IF(A473&amp;""="","",SUMIFS('الاستلامات'!$D$6:$D$1005,'الاستلامات'!$C$6:$C$1005,A473&amp;""))</f>
        <v/>
      </c>
      <c r="I473" s="18">
        <f>IF(OR(A473&amp;""="",NOT(ISNUMBER(D473))),"",ROUND(D473-H473,2))</f>
        <v/>
      </c>
      <c r="J473" s="6">
        <f>IF(A473&amp;""="","",IF(I473="","بيانات ناقصة",IF(I473&lt;=0,"تم الاستلام",IF(AND(ISNUMBER(E473),E473&lt;'الإعدادات'!$B$4),"متأخر التسليم",IF(H473&gt;0,"استلام جزئي","بانتظار الاستلام")))))</f>
        <v/>
      </c>
      <c r="K473" s="17">
        <f>IF(J473="متأخر التسليم",'الإعدادات'!$B$4-E473,"")</f>
        <v/>
      </c>
    </row>
    <row r="474">
      <c r="A474" s="5" t="n"/>
      <c r="B474" s="13" t="n"/>
      <c r="C474" s="5" t="n"/>
      <c r="D474" s="19" t="n"/>
      <c r="E474" s="13" t="n"/>
      <c r="F474" s="5" t="n"/>
      <c r="G474" s="6">
        <f>IF(C474&amp;""="","",IFERROR(INDEX('الموردون'!$B$6:$B$205,MATCH(C474&amp;"",'الموردون'!$A$6:$A$205,0))&amp;"","كود غير موجود"))</f>
        <v/>
      </c>
      <c r="H474" s="18">
        <f>IF(A474&amp;""="","",SUMIFS('الاستلامات'!$D$6:$D$1005,'الاستلامات'!$C$6:$C$1005,A474&amp;""))</f>
        <v/>
      </c>
      <c r="I474" s="18">
        <f>IF(OR(A474&amp;""="",NOT(ISNUMBER(D474))),"",ROUND(D474-H474,2))</f>
        <v/>
      </c>
      <c r="J474" s="6">
        <f>IF(A474&amp;""="","",IF(I474="","بيانات ناقصة",IF(I474&lt;=0,"تم الاستلام",IF(AND(ISNUMBER(E474),E474&lt;'الإعدادات'!$B$4),"متأخر التسليم",IF(H474&gt;0,"استلام جزئي","بانتظار الاستلام")))))</f>
        <v/>
      </c>
      <c r="K474" s="17">
        <f>IF(J474="متأخر التسليم",'الإعدادات'!$B$4-E474,"")</f>
        <v/>
      </c>
    </row>
    <row r="475">
      <c r="A475" s="5" t="n"/>
      <c r="B475" s="13" t="n"/>
      <c r="C475" s="5" t="n"/>
      <c r="D475" s="19" t="n"/>
      <c r="E475" s="13" t="n"/>
      <c r="F475" s="5" t="n"/>
      <c r="G475" s="6">
        <f>IF(C475&amp;""="","",IFERROR(INDEX('الموردون'!$B$6:$B$205,MATCH(C475&amp;"",'الموردون'!$A$6:$A$205,0))&amp;"","كود غير موجود"))</f>
        <v/>
      </c>
      <c r="H475" s="18">
        <f>IF(A475&amp;""="","",SUMIFS('الاستلامات'!$D$6:$D$1005,'الاستلامات'!$C$6:$C$1005,A475&amp;""))</f>
        <v/>
      </c>
      <c r="I475" s="18">
        <f>IF(OR(A475&amp;""="",NOT(ISNUMBER(D475))),"",ROUND(D475-H475,2))</f>
        <v/>
      </c>
      <c r="J475" s="6">
        <f>IF(A475&amp;""="","",IF(I475="","بيانات ناقصة",IF(I475&lt;=0,"تم الاستلام",IF(AND(ISNUMBER(E475),E475&lt;'الإعدادات'!$B$4),"متأخر التسليم",IF(H475&gt;0,"استلام جزئي","بانتظار الاستلام")))))</f>
        <v/>
      </c>
      <c r="K475" s="17">
        <f>IF(J475="متأخر التسليم",'الإعدادات'!$B$4-E475,"")</f>
        <v/>
      </c>
    </row>
    <row r="476">
      <c r="A476" s="5" t="n"/>
      <c r="B476" s="13" t="n"/>
      <c r="C476" s="5" t="n"/>
      <c r="D476" s="19" t="n"/>
      <c r="E476" s="13" t="n"/>
      <c r="F476" s="5" t="n"/>
      <c r="G476" s="6">
        <f>IF(C476&amp;""="","",IFERROR(INDEX('الموردون'!$B$6:$B$205,MATCH(C476&amp;"",'الموردون'!$A$6:$A$205,0))&amp;"","كود غير موجود"))</f>
        <v/>
      </c>
      <c r="H476" s="18">
        <f>IF(A476&amp;""="","",SUMIFS('الاستلامات'!$D$6:$D$1005,'الاستلامات'!$C$6:$C$1005,A476&amp;""))</f>
        <v/>
      </c>
      <c r="I476" s="18">
        <f>IF(OR(A476&amp;""="",NOT(ISNUMBER(D476))),"",ROUND(D476-H476,2))</f>
        <v/>
      </c>
      <c r="J476" s="6">
        <f>IF(A476&amp;""="","",IF(I476="","بيانات ناقصة",IF(I476&lt;=0,"تم الاستلام",IF(AND(ISNUMBER(E476),E476&lt;'الإعدادات'!$B$4),"متأخر التسليم",IF(H476&gt;0,"استلام جزئي","بانتظار الاستلام")))))</f>
        <v/>
      </c>
      <c r="K476" s="17">
        <f>IF(J476="متأخر التسليم",'الإعدادات'!$B$4-E476,"")</f>
        <v/>
      </c>
    </row>
    <row r="477">
      <c r="A477" s="5" t="n"/>
      <c r="B477" s="13" t="n"/>
      <c r="C477" s="5" t="n"/>
      <c r="D477" s="19" t="n"/>
      <c r="E477" s="13" t="n"/>
      <c r="F477" s="5" t="n"/>
      <c r="G477" s="6">
        <f>IF(C477&amp;""="","",IFERROR(INDEX('الموردون'!$B$6:$B$205,MATCH(C477&amp;"",'الموردون'!$A$6:$A$205,0))&amp;"","كود غير موجود"))</f>
        <v/>
      </c>
      <c r="H477" s="18">
        <f>IF(A477&amp;""="","",SUMIFS('الاستلامات'!$D$6:$D$1005,'الاستلامات'!$C$6:$C$1005,A477&amp;""))</f>
        <v/>
      </c>
      <c r="I477" s="18">
        <f>IF(OR(A477&amp;""="",NOT(ISNUMBER(D477))),"",ROUND(D477-H477,2))</f>
        <v/>
      </c>
      <c r="J477" s="6">
        <f>IF(A477&amp;""="","",IF(I477="","بيانات ناقصة",IF(I477&lt;=0,"تم الاستلام",IF(AND(ISNUMBER(E477),E477&lt;'الإعدادات'!$B$4),"متأخر التسليم",IF(H477&gt;0,"استلام جزئي","بانتظار الاستلام")))))</f>
        <v/>
      </c>
      <c r="K477" s="17">
        <f>IF(J477="متأخر التسليم",'الإعدادات'!$B$4-E477,"")</f>
        <v/>
      </c>
    </row>
    <row r="478">
      <c r="A478" s="5" t="n"/>
      <c r="B478" s="13" t="n"/>
      <c r="C478" s="5" t="n"/>
      <c r="D478" s="19" t="n"/>
      <c r="E478" s="13" t="n"/>
      <c r="F478" s="5" t="n"/>
      <c r="G478" s="6">
        <f>IF(C478&amp;""="","",IFERROR(INDEX('الموردون'!$B$6:$B$205,MATCH(C478&amp;"",'الموردون'!$A$6:$A$205,0))&amp;"","كود غير موجود"))</f>
        <v/>
      </c>
      <c r="H478" s="18">
        <f>IF(A478&amp;""="","",SUMIFS('الاستلامات'!$D$6:$D$1005,'الاستلامات'!$C$6:$C$1005,A478&amp;""))</f>
        <v/>
      </c>
      <c r="I478" s="18">
        <f>IF(OR(A478&amp;""="",NOT(ISNUMBER(D478))),"",ROUND(D478-H478,2))</f>
        <v/>
      </c>
      <c r="J478" s="6">
        <f>IF(A478&amp;""="","",IF(I478="","بيانات ناقصة",IF(I478&lt;=0,"تم الاستلام",IF(AND(ISNUMBER(E478),E478&lt;'الإعدادات'!$B$4),"متأخر التسليم",IF(H478&gt;0,"استلام جزئي","بانتظار الاستلام")))))</f>
        <v/>
      </c>
      <c r="K478" s="17">
        <f>IF(J478="متأخر التسليم",'الإعدادات'!$B$4-E478,"")</f>
        <v/>
      </c>
    </row>
    <row r="479">
      <c r="A479" s="5" t="n"/>
      <c r="B479" s="13" t="n"/>
      <c r="C479" s="5" t="n"/>
      <c r="D479" s="19" t="n"/>
      <c r="E479" s="13" t="n"/>
      <c r="F479" s="5" t="n"/>
      <c r="G479" s="6">
        <f>IF(C479&amp;""="","",IFERROR(INDEX('الموردون'!$B$6:$B$205,MATCH(C479&amp;"",'الموردون'!$A$6:$A$205,0))&amp;"","كود غير موجود"))</f>
        <v/>
      </c>
      <c r="H479" s="18">
        <f>IF(A479&amp;""="","",SUMIFS('الاستلامات'!$D$6:$D$1005,'الاستلامات'!$C$6:$C$1005,A479&amp;""))</f>
        <v/>
      </c>
      <c r="I479" s="18">
        <f>IF(OR(A479&amp;""="",NOT(ISNUMBER(D479))),"",ROUND(D479-H479,2))</f>
        <v/>
      </c>
      <c r="J479" s="6">
        <f>IF(A479&amp;""="","",IF(I479="","بيانات ناقصة",IF(I479&lt;=0,"تم الاستلام",IF(AND(ISNUMBER(E479),E479&lt;'الإعدادات'!$B$4),"متأخر التسليم",IF(H479&gt;0,"استلام جزئي","بانتظار الاستلام")))))</f>
        <v/>
      </c>
      <c r="K479" s="17">
        <f>IF(J479="متأخر التسليم",'الإعدادات'!$B$4-E479,"")</f>
        <v/>
      </c>
    </row>
    <row r="480">
      <c r="A480" s="5" t="n"/>
      <c r="B480" s="13" t="n"/>
      <c r="C480" s="5" t="n"/>
      <c r="D480" s="19" t="n"/>
      <c r="E480" s="13" t="n"/>
      <c r="F480" s="5" t="n"/>
      <c r="G480" s="6">
        <f>IF(C480&amp;""="","",IFERROR(INDEX('الموردون'!$B$6:$B$205,MATCH(C480&amp;"",'الموردون'!$A$6:$A$205,0))&amp;"","كود غير موجود"))</f>
        <v/>
      </c>
      <c r="H480" s="18">
        <f>IF(A480&amp;""="","",SUMIFS('الاستلامات'!$D$6:$D$1005,'الاستلامات'!$C$6:$C$1005,A480&amp;""))</f>
        <v/>
      </c>
      <c r="I480" s="18">
        <f>IF(OR(A480&amp;""="",NOT(ISNUMBER(D480))),"",ROUND(D480-H480,2))</f>
        <v/>
      </c>
      <c r="J480" s="6">
        <f>IF(A480&amp;""="","",IF(I480="","بيانات ناقصة",IF(I480&lt;=0,"تم الاستلام",IF(AND(ISNUMBER(E480),E480&lt;'الإعدادات'!$B$4),"متأخر التسليم",IF(H480&gt;0,"استلام جزئي","بانتظار الاستلام")))))</f>
        <v/>
      </c>
      <c r="K480" s="17">
        <f>IF(J480="متأخر التسليم",'الإعدادات'!$B$4-E480,"")</f>
        <v/>
      </c>
    </row>
    <row r="481">
      <c r="A481" s="5" t="n"/>
      <c r="B481" s="13" t="n"/>
      <c r="C481" s="5" t="n"/>
      <c r="D481" s="19" t="n"/>
      <c r="E481" s="13" t="n"/>
      <c r="F481" s="5" t="n"/>
      <c r="G481" s="6">
        <f>IF(C481&amp;""="","",IFERROR(INDEX('الموردون'!$B$6:$B$205,MATCH(C481&amp;"",'الموردون'!$A$6:$A$205,0))&amp;"","كود غير موجود"))</f>
        <v/>
      </c>
      <c r="H481" s="18">
        <f>IF(A481&amp;""="","",SUMIFS('الاستلامات'!$D$6:$D$1005,'الاستلامات'!$C$6:$C$1005,A481&amp;""))</f>
        <v/>
      </c>
      <c r="I481" s="18">
        <f>IF(OR(A481&amp;""="",NOT(ISNUMBER(D481))),"",ROUND(D481-H481,2))</f>
        <v/>
      </c>
      <c r="J481" s="6">
        <f>IF(A481&amp;""="","",IF(I481="","بيانات ناقصة",IF(I481&lt;=0,"تم الاستلام",IF(AND(ISNUMBER(E481),E481&lt;'الإعدادات'!$B$4),"متأخر التسليم",IF(H481&gt;0,"استلام جزئي","بانتظار الاستلام")))))</f>
        <v/>
      </c>
      <c r="K481" s="17">
        <f>IF(J481="متأخر التسليم",'الإعدادات'!$B$4-E481,"")</f>
        <v/>
      </c>
    </row>
    <row r="482">
      <c r="A482" s="5" t="n"/>
      <c r="B482" s="13" t="n"/>
      <c r="C482" s="5" t="n"/>
      <c r="D482" s="19" t="n"/>
      <c r="E482" s="13" t="n"/>
      <c r="F482" s="5" t="n"/>
      <c r="G482" s="6">
        <f>IF(C482&amp;""="","",IFERROR(INDEX('الموردون'!$B$6:$B$205,MATCH(C482&amp;"",'الموردون'!$A$6:$A$205,0))&amp;"","كود غير موجود"))</f>
        <v/>
      </c>
      <c r="H482" s="18">
        <f>IF(A482&amp;""="","",SUMIFS('الاستلامات'!$D$6:$D$1005,'الاستلامات'!$C$6:$C$1005,A482&amp;""))</f>
        <v/>
      </c>
      <c r="I482" s="18">
        <f>IF(OR(A482&amp;""="",NOT(ISNUMBER(D482))),"",ROUND(D482-H482,2))</f>
        <v/>
      </c>
      <c r="J482" s="6">
        <f>IF(A482&amp;""="","",IF(I482="","بيانات ناقصة",IF(I482&lt;=0,"تم الاستلام",IF(AND(ISNUMBER(E482),E482&lt;'الإعدادات'!$B$4),"متأخر التسليم",IF(H482&gt;0,"استلام جزئي","بانتظار الاستلام")))))</f>
        <v/>
      </c>
      <c r="K482" s="17">
        <f>IF(J482="متأخر التسليم",'الإعدادات'!$B$4-E482,"")</f>
        <v/>
      </c>
    </row>
    <row r="483">
      <c r="A483" s="5" t="n"/>
      <c r="B483" s="13" t="n"/>
      <c r="C483" s="5" t="n"/>
      <c r="D483" s="19" t="n"/>
      <c r="E483" s="13" t="n"/>
      <c r="F483" s="5" t="n"/>
      <c r="G483" s="6">
        <f>IF(C483&amp;""="","",IFERROR(INDEX('الموردون'!$B$6:$B$205,MATCH(C483&amp;"",'الموردون'!$A$6:$A$205,0))&amp;"","كود غير موجود"))</f>
        <v/>
      </c>
      <c r="H483" s="18">
        <f>IF(A483&amp;""="","",SUMIFS('الاستلامات'!$D$6:$D$1005,'الاستلامات'!$C$6:$C$1005,A483&amp;""))</f>
        <v/>
      </c>
      <c r="I483" s="18">
        <f>IF(OR(A483&amp;""="",NOT(ISNUMBER(D483))),"",ROUND(D483-H483,2))</f>
        <v/>
      </c>
      <c r="J483" s="6">
        <f>IF(A483&amp;""="","",IF(I483="","بيانات ناقصة",IF(I483&lt;=0,"تم الاستلام",IF(AND(ISNUMBER(E483),E483&lt;'الإعدادات'!$B$4),"متأخر التسليم",IF(H483&gt;0,"استلام جزئي","بانتظار الاستلام")))))</f>
        <v/>
      </c>
      <c r="K483" s="17">
        <f>IF(J483="متأخر التسليم",'الإعدادات'!$B$4-E483,"")</f>
        <v/>
      </c>
    </row>
    <row r="484">
      <c r="A484" s="5" t="n"/>
      <c r="B484" s="13" t="n"/>
      <c r="C484" s="5" t="n"/>
      <c r="D484" s="19" t="n"/>
      <c r="E484" s="13" t="n"/>
      <c r="F484" s="5" t="n"/>
      <c r="G484" s="6">
        <f>IF(C484&amp;""="","",IFERROR(INDEX('الموردون'!$B$6:$B$205,MATCH(C484&amp;"",'الموردون'!$A$6:$A$205,0))&amp;"","كود غير موجود"))</f>
        <v/>
      </c>
      <c r="H484" s="18">
        <f>IF(A484&amp;""="","",SUMIFS('الاستلامات'!$D$6:$D$1005,'الاستلامات'!$C$6:$C$1005,A484&amp;""))</f>
        <v/>
      </c>
      <c r="I484" s="18">
        <f>IF(OR(A484&amp;""="",NOT(ISNUMBER(D484))),"",ROUND(D484-H484,2))</f>
        <v/>
      </c>
      <c r="J484" s="6">
        <f>IF(A484&amp;""="","",IF(I484="","بيانات ناقصة",IF(I484&lt;=0,"تم الاستلام",IF(AND(ISNUMBER(E484),E484&lt;'الإعدادات'!$B$4),"متأخر التسليم",IF(H484&gt;0,"استلام جزئي","بانتظار الاستلام")))))</f>
        <v/>
      </c>
      <c r="K484" s="17">
        <f>IF(J484="متأخر التسليم",'الإعدادات'!$B$4-E484,"")</f>
        <v/>
      </c>
    </row>
    <row r="485">
      <c r="A485" s="5" t="n"/>
      <c r="B485" s="13" t="n"/>
      <c r="C485" s="5" t="n"/>
      <c r="D485" s="19" t="n"/>
      <c r="E485" s="13" t="n"/>
      <c r="F485" s="5" t="n"/>
      <c r="G485" s="6">
        <f>IF(C485&amp;""="","",IFERROR(INDEX('الموردون'!$B$6:$B$205,MATCH(C485&amp;"",'الموردون'!$A$6:$A$205,0))&amp;"","كود غير موجود"))</f>
        <v/>
      </c>
      <c r="H485" s="18">
        <f>IF(A485&amp;""="","",SUMIFS('الاستلامات'!$D$6:$D$1005,'الاستلامات'!$C$6:$C$1005,A485&amp;""))</f>
        <v/>
      </c>
      <c r="I485" s="18">
        <f>IF(OR(A485&amp;""="",NOT(ISNUMBER(D485))),"",ROUND(D485-H485,2))</f>
        <v/>
      </c>
      <c r="J485" s="6">
        <f>IF(A485&amp;""="","",IF(I485="","بيانات ناقصة",IF(I485&lt;=0,"تم الاستلام",IF(AND(ISNUMBER(E485),E485&lt;'الإعدادات'!$B$4),"متأخر التسليم",IF(H485&gt;0,"استلام جزئي","بانتظار الاستلام")))))</f>
        <v/>
      </c>
      <c r="K485" s="17">
        <f>IF(J485="متأخر التسليم",'الإعدادات'!$B$4-E485,"")</f>
        <v/>
      </c>
    </row>
    <row r="486">
      <c r="A486" s="5" t="n"/>
      <c r="B486" s="13" t="n"/>
      <c r="C486" s="5" t="n"/>
      <c r="D486" s="19" t="n"/>
      <c r="E486" s="13" t="n"/>
      <c r="F486" s="5" t="n"/>
      <c r="G486" s="6">
        <f>IF(C486&amp;""="","",IFERROR(INDEX('الموردون'!$B$6:$B$205,MATCH(C486&amp;"",'الموردون'!$A$6:$A$205,0))&amp;"","كود غير موجود"))</f>
        <v/>
      </c>
      <c r="H486" s="18">
        <f>IF(A486&amp;""="","",SUMIFS('الاستلامات'!$D$6:$D$1005,'الاستلامات'!$C$6:$C$1005,A486&amp;""))</f>
        <v/>
      </c>
      <c r="I486" s="18">
        <f>IF(OR(A486&amp;""="",NOT(ISNUMBER(D486))),"",ROUND(D486-H486,2))</f>
        <v/>
      </c>
      <c r="J486" s="6">
        <f>IF(A486&amp;""="","",IF(I486="","بيانات ناقصة",IF(I486&lt;=0,"تم الاستلام",IF(AND(ISNUMBER(E486),E486&lt;'الإعدادات'!$B$4),"متأخر التسليم",IF(H486&gt;0,"استلام جزئي","بانتظار الاستلام")))))</f>
        <v/>
      </c>
      <c r="K486" s="17">
        <f>IF(J486="متأخر التسليم",'الإعدادات'!$B$4-E486,"")</f>
        <v/>
      </c>
    </row>
    <row r="487">
      <c r="A487" s="5" t="n"/>
      <c r="B487" s="13" t="n"/>
      <c r="C487" s="5" t="n"/>
      <c r="D487" s="19" t="n"/>
      <c r="E487" s="13" t="n"/>
      <c r="F487" s="5" t="n"/>
      <c r="G487" s="6">
        <f>IF(C487&amp;""="","",IFERROR(INDEX('الموردون'!$B$6:$B$205,MATCH(C487&amp;"",'الموردون'!$A$6:$A$205,0))&amp;"","كود غير موجود"))</f>
        <v/>
      </c>
      <c r="H487" s="18">
        <f>IF(A487&amp;""="","",SUMIFS('الاستلامات'!$D$6:$D$1005,'الاستلامات'!$C$6:$C$1005,A487&amp;""))</f>
        <v/>
      </c>
      <c r="I487" s="18">
        <f>IF(OR(A487&amp;""="",NOT(ISNUMBER(D487))),"",ROUND(D487-H487,2))</f>
        <v/>
      </c>
      <c r="J487" s="6">
        <f>IF(A487&amp;""="","",IF(I487="","بيانات ناقصة",IF(I487&lt;=0,"تم الاستلام",IF(AND(ISNUMBER(E487),E487&lt;'الإعدادات'!$B$4),"متأخر التسليم",IF(H487&gt;0,"استلام جزئي","بانتظار الاستلام")))))</f>
        <v/>
      </c>
      <c r="K487" s="17">
        <f>IF(J487="متأخر التسليم",'الإعدادات'!$B$4-E487,"")</f>
        <v/>
      </c>
    </row>
    <row r="488">
      <c r="A488" s="5" t="n"/>
      <c r="B488" s="13" t="n"/>
      <c r="C488" s="5" t="n"/>
      <c r="D488" s="19" t="n"/>
      <c r="E488" s="13" t="n"/>
      <c r="F488" s="5" t="n"/>
      <c r="G488" s="6">
        <f>IF(C488&amp;""="","",IFERROR(INDEX('الموردون'!$B$6:$B$205,MATCH(C488&amp;"",'الموردون'!$A$6:$A$205,0))&amp;"","كود غير موجود"))</f>
        <v/>
      </c>
      <c r="H488" s="18">
        <f>IF(A488&amp;""="","",SUMIFS('الاستلامات'!$D$6:$D$1005,'الاستلامات'!$C$6:$C$1005,A488&amp;""))</f>
        <v/>
      </c>
      <c r="I488" s="18">
        <f>IF(OR(A488&amp;""="",NOT(ISNUMBER(D488))),"",ROUND(D488-H488,2))</f>
        <v/>
      </c>
      <c r="J488" s="6">
        <f>IF(A488&amp;""="","",IF(I488="","بيانات ناقصة",IF(I488&lt;=0,"تم الاستلام",IF(AND(ISNUMBER(E488),E488&lt;'الإعدادات'!$B$4),"متأخر التسليم",IF(H488&gt;0,"استلام جزئي","بانتظار الاستلام")))))</f>
        <v/>
      </c>
      <c r="K488" s="17">
        <f>IF(J488="متأخر التسليم",'الإعدادات'!$B$4-E488,"")</f>
        <v/>
      </c>
    </row>
    <row r="489">
      <c r="A489" s="5" t="n"/>
      <c r="B489" s="13" t="n"/>
      <c r="C489" s="5" t="n"/>
      <c r="D489" s="19" t="n"/>
      <c r="E489" s="13" t="n"/>
      <c r="F489" s="5" t="n"/>
      <c r="G489" s="6">
        <f>IF(C489&amp;""="","",IFERROR(INDEX('الموردون'!$B$6:$B$205,MATCH(C489&amp;"",'الموردون'!$A$6:$A$205,0))&amp;"","كود غير موجود"))</f>
        <v/>
      </c>
      <c r="H489" s="18">
        <f>IF(A489&amp;""="","",SUMIFS('الاستلامات'!$D$6:$D$1005,'الاستلامات'!$C$6:$C$1005,A489&amp;""))</f>
        <v/>
      </c>
      <c r="I489" s="18">
        <f>IF(OR(A489&amp;""="",NOT(ISNUMBER(D489))),"",ROUND(D489-H489,2))</f>
        <v/>
      </c>
      <c r="J489" s="6">
        <f>IF(A489&amp;""="","",IF(I489="","بيانات ناقصة",IF(I489&lt;=0,"تم الاستلام",IF(AND(ISNUMBER(E489),E489&lt;'الإعدادات'!$B$4),"متأخر التسليم",IF(H489&gt;0,"استلام جزئي","بانتظار الاستلام")))))</f>
        <v/>
      </c>
      <c r="K489" s="17">
        <f>IF(J489="متأخر التسليم",'الإعدادات'!$B$4-E489,"")</f>
        <v/>
      </c>
    </row>
    <row r="490">
      <c r="A490" s="5" t="n"/>
      <c r="B490" s="13" t="n"/>
      <c r="C490" s="5" t="n"/>
      <c r="D490" s="19" t="n"/>
      <c r="E490" s="13" t="n"/>
      <c r="F490" s="5" t="n"/>
      <c r="G490" s="6">
        <f>IF(C490&amp;""="","",IFERROR(INDEX('الموردون'!$B$6:$B$205,MATCH(C490&amp;"",'الموردون'!$A$6:$A$205,0))&amp;"","كود غير موجود"))</f>
        <v/>
      </c>
      <c r="H490" s="18">
        <f>IF(A490&amp;""="","",SUMIFS('الاستلامات'!$D$6:$D$1005,'الاستلامات'!$C$6:$C$1005,A490&amp;""))</f>
        <v/>
      </c>
      <c r="I490" s="18">
        <f>IF(OR(A490&amp;""="",NOT(ISNUMBER(D490))),"",ROUND(D490-H490,2))</f>
        <v/>
      </c>
      <c r="J490" s="6">
        <f>IF(A490&amp;""="","",IF(I490="","بيانات ناقصة",IF(I490&lt;=0,"تم الاستلام",IF(AND(ISNUMBER(E490),E490&lt;'الإعدادات'!$B$4),"متأخر التسليم",IF(H490&gt;0,"استلام جزئي","بانتظار الاستلام")))))</f>
        <v/>
      </c>
      <c r="K490" s="17">
        <f>IF(J490="متأخر التسليم",'الإعدادات'!$B$4-E490,"")</f>
        <v/>
      </c>
    </row>
    <row r="491">
      <c r="A491" s="5" t="n"/>
      <c r="B491" s="13" t="n"/>
      <c r="C491" s="5" t="n"/>
      <c r="D491" s="19" t="n"/>
      <c r="E491" s="13" t="n"/>
      <c r="F491" s="5" t="n"/>
      <c r="G491" s="6">
        <f>IF(C491&amp;""="","",IFERROR(INDEX('الموردون'!$B$6:$B$205,MATCH(C491&amp;"",'الموردون'!$A$6:$A$205,0))&amp;"","كود غير موجود"))</f>
        <v/>
      </c>
      <c r="H491" s="18">
        <f>IF(A491&amp;""="","",SUMIFS('الاستلامات'!$D$6:$D$1005,'الاستلامات'!$C$6:$C$1005,A491&amp;""))</f>
        <v/>
      </c>
      <c r="I491" s="18">
        <f>IF(OR(A491&amp;""="",NOT(ISNUMBER(D491))),"",ROUND(D491-H491,2))</f>
        <v/>
      </c>
      <c r="J491" s="6">
        <f>IF(A491&amp;""="","",IF(I491="","بيانات ناقصة",IF(I491&lt;=0,"تم الاستلام",IF(AND(ISNUMBER(E491),E491&lt;'الإعدادات'!$B$4),"متأخر التسليم",IF(H491&gt;0,"استلام جزئي","بانتظار الاستلام")))))</f>
        <v/>
      </c>
      <c r="K491" s="17">
        <f>IF(J491="متأخر التسليم",'الإعدادات'!$B$4-E491,"")</f>
        <v/>
      </c>
    </row>
    <row r="492">
      <c r="A492" s="5" t="n"/>
      <c r="B492" s="13" t="n"/>
      <c r="C492" s="5" t="n"/>
      <c r="D492" s="19" t="n"/>
      <c r="E492" s="13" t="n"/>
      <c r="F492" s="5" t="n"/>
      <c r="G492" s="6">
        <f>IF(C492&amp;""="","",IFERROR(INDEX('الموردون'!$B$6:$B$205,MATCH(C492&amp;"",'الموردون'!$A$6:$A$205,0))&amp;"","كود غير موجود"))</f>
        <v/>
      </c>
      <c r="H492" s="18">
        <f>IF(A492&amp;""="","",SUMIFS('الاستلامات'!$D$6:$D$1005,'الاستلامات'!$C$6:$C$1005,A492&amp;""))</f>
        <v/>
      </c>
      <c r="I492" s="18">
        <f>IF(OR(A492&amp;""="",NOT(ISNUMBER(D492))),"",ROUND(D492-H492,2))</f>
        <v/>
      </c>
      <c r="J492" s="6">
        <f>IF(A492&amp;""="","",IF(I492="","بيانات ناقصة",IF(I492&lt;=0,"تم الاستلام",IF(AND(ISNUMBER(E492),E492&lt;'الإعدادات'!$B$4),"متأخر التسليم",IF(H492&gt;0,"استلام جزئي","بانتظار الاستلام")))))</f>
        <v/>
      </c>
      <c r="K492" s="17">
        <f>IF(J492="متأخر التسليم",'الإعدادات'!$B$4-E492,"")</f>
        <v/>
      </c>
    </row>
    <row r="493">
      <c r="A493" s="5" t="n"/>
      <c r="B493" s="13" t="n"/>
      <c r="C493" s="5" t="n"/>
      <c r="D493" s="19" t="n"/>
      <c r="E493" s="13" t="n"/>
      <c r="F493" s="5" t="n"/>
      <c r="G493" s="6">
        <f>IF(C493&amp;""="","",IFERROR(INDEX('الموردون'!$B$6:$B$205,MATCH(C493&amp;"",'الموردون'!$A$6:$A$205,0))&amp;"","كود غير موجود"))</f>
        <v/>
      </c>
      <c r="H493" s="18">
        <f>IF(A493&amp;""="","",SUMIFS('الاستلامات'!$D$6:$D$1005,'الاستلامات'!$C$6:$C$1005,A493&amp;""))</f>
        <v/>
      </c>
      <c r="I493" s="18">
        <f>IF(OR(A493&amp;""="",NOT(ISNUMBER(D493))),"",ROUND(D493-H493,2))</f>
        <v/>
      </c>
      <c r="J493" s="6">
        <f>IF(A493&amp;""="","",IF(I493="","بيانات ناقصة",IF(I493&lt;=0,"تم الاستلام",IF(AND(ISNUMBER(E493),E493&lt;'الإعدادات'!$B$4),"متأخر التسليم",IF(H493&gt;0,"استلام جزئي","بانتظار الاستلام")))))</f>
        <v/>
      </c>
      <c r="K493" s="17">
        <f>IF(J493="متأخر التسليم",'الإعدادات'!$B$4-E493,"")</f>
        <v/>
      </c>
    </row>
    <row r="494">
      <c r="A494" s="5" t="n"/>
      <c r="B494" s="13" t="n"/>
      <c r="C494" s="5" t="n"/>
      <c r="D494" s="19" t="n"/>
      <c r="E494" s="13" t="n"/>
      <c r="F494" s="5" t="n"/>
      <c r="G494" s="6">
        <f>IF(C494&amp;""="","",IFERROR(INDEX('الموردون'!$B$6:$B$205,MATCH(C494&amp;"",'الموردون'!$A$6:$A$205,0))&amp;"","كود غير موجود"))</f>
        <v/>
      </c>
      <c r="H494" s="18">
        <f>IF(A494&amp;""="","",SUMIFS('الاستلامات'!$D$6:$D$1005,'الاستلامات'!$C$6:$C$1005,A494&amp;""))</f>
        <v/>
      </c>
      <c r="I494" s="18">
        <f>IF(OR(A494&amp;""="",NOT(ISNUMBER(D494))),"",ROUND(D494-H494,2))</f>
        <v/>
      </c>
      <c r="J494" s="6">
        <f>IF(A494&amp;""="","",IF(I494="","بيانات ناقصة",IF(I494&lt;=0,"تم الاستلام",IF(AND(ISNUMBER(E494),E494&lt;'الإعدادات'!$B$4),"متأخر التسليم",IF(H494&gt;0,"استلام جزئي","بانتظار الاستلام")))))</f>
        <v/>
      </c>
      <c r="K494" s="17">
        <f>IF(J494="متأخر التسليم",'الإعدادات'!$B$4-E494,"")</f>
        <v/>
      </c>
    </row>
    <row r="495">
      <c r="A495" s="5" t="n"/>
      <c r="B495" s="13" t="n"/>
      <c r="C495" s="5" t="n"/>
      <c r="D495" s="19" t="n"/>
      <c r="E495" s="13" t="n"/>
      <c r="F495" s="5" t="n"/>
      <c r="G495" s="6">
        <f>IF(C495&amp;""="","",IFERROR(INDEX('الموردون'!$B$6:$B$205,MATCH(C495&amp;"",'الموردون'!$A$6:$A$205,0))&amp;"","كود غير موجود"))</f>
        <v/>
      </c>
      <c r="H495" s="18">
        <f>IF(A495&amp;""="","",SUMIFS('الاستلامات'!$D$6:$D$1005,'الاستلامات'!$C$6:$C$1005,A495&amp;""))</f>
        <v/>
      </c>
      <c r="I495" s="18">
        <f>IF(OR(A495&amp;""="",NOT(ISNUMBER(D495))),"",ROUND(D495-H495,2))</f>
        <v/>
      </c>
      <c r="J495" s="6">
        <f>IF(A495&amp;""="","",IF(I495="","بيانات ناقصة",IF(I495&lt;=0,"تم الاستلام",IF(AND(ISNUMBER(E495),E495&lt;'الإعدادات'!$B$4),"متأخر التسليم",IF(H495&gt;0,"استلام جزئي","بانتظار الاستلام")))))</f>
        <v/>
      </c>
      <c r="K495" s="17">
        <f>IF(J495="متأخر التسليم",'الإعدادات'!$B$4-E495,"")</f>
        <v/>
      </c>
    </row>
    <row r="496">
      <c r="A496" s="5" t="n"/>
      <c r="B496" s="13" t="n"/>
      <c r="C496" s="5" t="n"/>
      <c r="D496" s="19" t="n"/>
      <c r="E496" s="13" t="n"/>
      <c r="F496" s="5" t="n"/>
      <c r="G496" s="6">
        <f>IF(C496&amp;""="","",IFERROR(INDEX('الموردون'!$B$6:$B$205,MATCH(C496&amp;"",'الموردون'!$A$6:$A$205,0))&amp;"","كود غير موجود"))</f>
        <v/>
      </c>
      <c r="H496" s="18">
        <f>IF(A496&amp;""="","",SUMIFS('الاستلامات'!$D$6:$D$1005,'الاستلامات'!$C$6:$C$1005,A496&amp;""))</f>
        <v/>
      </c>
      <c r="I496" s="18">
        <f>IF(OR(A496&amp;""="",NOT(ISNUMBER(D496))),"",ROUND(D496-H496,2))</f>
        <v/>
      </c>
      <c r="J496" s="6">
        <f>IF(A496&amp;""="","",IF(I496="","بيانات ناقصة",IF(I496&lt;=0,"تم الاستلام",IF(AND(ISNUMBER(E496),E496&lt;'الإعدادات'!$B$4),"متأخر التسليم",IF(H496&gt;0,"استلام جزئي","بانتظار الاستلام")))))</f>
        <v/>
      </c>
      <c r="K496" s="17">
        <f>IF(J496="متأخر التسليم",'الإعدادات'!$B$4-E496,"")</f>
        <v/>
      </c>
    </row>
    <row r="497">
      <c r="A497" s="5" t="n"/>
      <c r="B497" s="13" t="n"/>
      <c r="C497" s="5" t="n"/>
      <c r="D497" s="19" t="n"/>
      <c r="E497" s="13" t="n"/>
      <c r="F497" s="5" t="n"/>
      <c r="G497" s="6">
        <f>IF(C497&amp;""="","",IFERROR(INDEX('الموردون'!$B$6:$B$205,MATCH(C497&amp;"",'الموردون'!$A$6:$A$205,0))&amp;"","كود غير موجود"))</f>
        <v/>
      </c>
      <c r="H497" s="18">
        <f>IF(A497&amp;""="","",SUMIFS('الاستلامات'!$D$6:$D$1005,'الاستلامات'!$C$6:$C$1005,A497&amp;""))</f>
        <v/>
      </c>
      <c r="I497" s="18">
        <f>IF(OR(A497&amp;""="",NOT(ISNUMBER(D497))),"",ROUND(D497-H497,2))</f>
        <v/>
      </c>
      <c r="J497" s="6">
        <f>IF(A497&amp;""="","",IF(I497="","بيانات ناقصة",IF(I497&lt;=0,"تم الاستلام",IF(AND(ISNUMBER(E497),E497&lt;'الإعدادات'!$B$4),"متأخر التسليم",IF(H497&gt;0,"استلام جزئي","بانتظار الاستلام")))))</f>
        <v/>
      </c>
      <c r="K497" s="17">
        <f>IF(J497="متأخر التسليم",'الإعدادات'!$B$4-E497,"")</f>
        <v/>
      </c>
    </row>
    <row r="498">
      <c r="A498" s="5" t="n"/>
      <c r="B498" s="13" t="n"/>
      <c r="C498" s="5" t="n"/>
      <c r="D498" s="19" t="n"/>
      <c r="E498" s="13" t="n"/>
      <c r="F498" s="5" t="n"/>
      <c r="G498" s="6">
        <f>IF(C498&amp;""="","",IFERROR(INDEX('الموردون'!$B$6:$B$205,MATCH(C498&amp;"",'الموردون'!$A$6:$A$205,0))&amp;"","كود غير موجود"))</f>
        <v/>
      </c>
      <c r="H498" s="18">
        <f>IF(A498&amp;""="","",SUMIFS('الاستلامات'!$D$6:$D$1005,'الاستلامات'!$C$6:$C$1005,A498&amp;""))</f>
        <v/>
      </c>
      <c r="I498" s="18">
        <f>IF(OR(A498&amp;""="",NOT(ISNUMBER(D498))),"",ROUND(D498-H498,2))</f>
        <v/>
      </c>
      <c r="J498" s="6">
        <f>IF(A498&amp;""="","",IF(I498="","بيانات ناقصة",IF(I498&lt;=0,"تم الاستلام",IF(AND(ISNUMBER(E498),E498&lt;'الإعدادات'!$B$4),"متأخر التسليم",IF(H498&gt;0,"استلام جزئي","بانتظار الاستلام")))))</f>
        <v/>
      </c>
      <c r="K498" s="17">
        <f>IF(J498="متأخر التسليم",'الإعدادات'!$B$4-E498,"")</f>
        <v/>
      </c>
    </row>
    <row r="499">
      <c r="A499" s="5" t="n"/>
      <c r="B499" s="13" t="n"/>
      <c r="C499" s="5" t="n"/>
      <c r="D499" s="19" t="n"/>
      <c r="E499" s="13" t="n"/>
      <c r="F499" s="5" t="n"/>
      <c r="G499" s="6">
        <f>IF(C499&amp;""="","",IFERROR(INDEX('الموردون'!$B$6:$B$205,MATCH(C499&amp;"",'الموردون'!$A$6:$A$205,0))&amp;"","كود غير موجود"))</f>
        <v/>
      </c>
      <c r="H499" s="18">
        <f>IF(A499&amp;""="","",SUMIFS('الاستلامات'!$D$6:$D$1005,'الاستلامات'!$C$6:$C$1005,A499&amp;""))</f>
        <v/>
      </c>
      <c r="I499" s="18">
        <f>IF(OR(A499&amp;""="",NOT(ISNUMBER(D499))),"",ROUND(D499-H499,2))</f>
        <v/>
      </c>
      <c r="J499" s="6">
        <f>IF(A499&amp;""="","",IF(I499="","بيانات ناقصة",IF(I499&lt;=0,"تم الاستلام",IF(AND(ISNUMBER(E499),E499&lt;'الإعدادات'!$B$4),"متأخر التسليم",IF(H499&gt;0,"استلام جزئي","بانتظار الاستلام")))))</f>
        <v/>
      </c>
      <c r="K499" s="17">
        <f>IF(J499="متأخر التسليم",'الإعدادات'!$B$4-E499,"")</f>
        <v/>
      </c>
    </row>
    <row r="500">
      <c r="A500" s="5" t="n"/>
      <c r="B500" s="13" t="n"/>
      <c r="C500" s="5" t="n"/>
      <c r="D500" s="19" t="n"/>
      <c r="E500" s="13" t="n"/>
      <c r="F500" s="5" t="n"/>
      <c r="G500" s="6">
        <f>IF(C500&amp;""="","",IFERROR(INDEX('الموردون'!$B$6:$B$205,MATCH(C500&amp;"",'الموردون'!$A$6:$A$205,0))&amp;"","كود غير موجود"))</f>
        <v/>
      </c>
      <c r="H500" s="18">
        <f>IF(A500&amp;""="","",SUMIFS('الاستلامات'!$D$6:$D$1005,'الاستلامات'!$C$6:$C$1005,A500&amp;""))</f>
        <v/>
      </c>
      <c r="I500" s="18">
        <f>IF(OR(A500&amp;""="",NOT(ISNUMBER(D500))),"",ROUND(D500-H500,2))</f>
        <v/>
      </c>
      <c r="J500" s="6">
        <f>IF(A500&amp;""="","",IF(I500="","بيانات ناقصة",IF(I500&lt;=0,"تم الاستلام",IF(AND(ISNUMBER(E500),E500&lt;'الإعدادات'!$B$4),"متأخر التسليم",IF(H500&gt;0,"استلام جزئي","بانتظار الاستلام")))))</f>
        <v/>
      </c>
      <c r="K500" s="17">
        <f>IF(J500="متأخر التسليم",'الإعدادات'!$B$4-E500,"")</f>
        <v/>
      </c>
    </row>
    <row r="501">
      <c r="A501" s="5" t="n"/>
      <c r="B501" s="13" t="n"/>
      <c r="C501" s="5" t="n"/>
      <c r="D501" s="19" t="n"/>
      <c r="E501" s="13" t="n"/>
      <c r="F501" s="5" t="n"/>
      <c r="G501" s="6">
        <f>IF(C501&amp;""="","",IFERROR(INDEX('الموردون'!$B$6:$B$205,MATCH(C501&amp;"",'الموردون'!$A$6:$A$205,0))&amp;"","كود غير موجود"))</f>
        <v/>
      </c>
      <c r="H501" s="18">
        <f>IF(A501&amp;""="","",SUMIFS('الاستلامات'!$D$6:$D$1005,'الاستلامات'!$C$6:$C$1005,A501&amp;""))</f>
        <v/>
      </c>
      <c r="I501" s="18">
        <f>IF(OR(A501&amp;""="",NOT(ISNUMBER(D501))),"",ROUND(D501-H501,2))</f>
        <v/>
      </c>
      <c r="J501" s="6">
        <f>IF(A501&amp;""="","",IF(I501="","بيانات ناقصة",IF(I501&lt;=0,"تم الاستلام",IF(AND(ISNUMBER(E501),E501&lt;'الإعدادات'!$B$4),"متأخر التسليم",IF(H501&gt;0,"استلام جزئي","بانتظار الاستلام")))))</f>
        <v/>
      </c>
      <c r="K501" s="17">
        <f>IF(J501="متأخر التسليم",'الإعدادات'!$B$4-E501,"")</f>
        <v/>
      </c>
    </row>
    <row r="502">
      <c r="A502" s="5" t="n"/>
      <c r="B502" s="13" t="n"/>
      <c r="C502" s="5" t="n"/>
      <c r="D502" s="19" t="n"/>
      <c r="E502" s="13" t="n"/>
      <c r="F502" s="5" t="n"/>
      <c r="G502" s="6">
        <f>IF(C502&amp;""="","",IFERROR(INDEX('الموردون'!$B$6:$B$205,MATCH(C502&amp;"",'الموردون'!$A$6:$A$205,0))&amp;"","كود غير موجود"))</f>
        <v/>
      </c>
      <c r="H502" s="18">
        <f>IF(A502&amp;""="","",SUMIFS('الاستلامات'!$D$6:$D$1005,'الاستلامات'!$C$6:$C$1005,A502&amp;""))</f>
        <v/>
      </c>
      <c r="I502" s="18">
        <f>IF(OR(A502&amp;""="",NOT(ISNUMBER(D502))),"",ROUND(D502-H502,2))</f>
        <v/>
      </c>
      <c r="J502" s="6">
        <f>IF(A502&amp;""="","",IF(I502="","بيانات ناقصة",IF(I502&lt;=0,"تم الاستلام",IF(AND(ISNUMBER(E502),E502&lt;'الإعدادات'!$B$4),"متأخر التسليم",IF(H502&gt;0,"استلام جزئي","بانتظار الاستلام")))))</f>
        <v/>
      </c>
      <c r="K502" s="17">
        <f>IF(J502="متأخر التسليم",'الإعدادات'!$B$4-E502,"")</f>
        <v/>
      </c>
    </row>
    <row r="503">
      <c r="A503" s="5" t="n"/>
      <c r="B503" s="13" t="n"/>
      <c r="C503" s="5" t="n"/>
      <c r="D503" s="19" t="n"/>
      <c r="E503" s="13" t="n"/>
      <c r="F503" s="5" t="n"/>
      <c r="G503" s="6">
        <f>IF(C503&amp;""="","",IFERROR(INDEX('الموردون'!$B$6:$B$205,MATCH(C503&amp;"",'الموردون'!$A$6:$A$205,0))&amp;"","كود غير موجود"))</f>
        <v/>
      </c>
      <c r="H503" s="18">
        <f>IF(A503&amp;""="","",SUMIFS('الاستلامات'!$D$6:$D$1005,'الاستلامات'!$C$6:$C$1005,A503&amp;""))</f>
        <v/>
      </c>
      <c r="I503" s="18">
        <f>IF(OR(A503&amp;""="",NOT(ISNUMBER(D503))),"",ROUND(D503-H503,2))</f>
        <v/>
      </c>
      <c r="J503" s="6">
        <f>IF(A503&amp;""="","",IF(I503="","بيانات ناقصة",IF(I503&lt;=0,"تم الاستلام",IF(AND(ISNUMBER(E503),E503&lt;'الإعدادات'!$B$4),"متأخر التسليم",IF(H503&gt;0,"استلام جزئي","بانتظار الاستلام")))))</f>
        <v/>
      </c>
      <c r="K503" s="17">
        <f>IF(J503="متأخر التسليم",'الإعدادات'!$B$4-E503,"")</f>
        <v/>
      </c>
    </row>
    <row r="504">
      <c r="A504" s="5" t="n"/>
      <c r="B504" s="13" t="n"/>
      <c r="C504" s="5" t="n"/>
      <c r="D504" s="19" t="n"/>
      <c r="E504" s="13" t="n"/>
      <c r="F504" s="5" t="n"/>
      <c r="G504" s="6">
        <f>IF(C504&amp;""="","",IFERROR(INDEX('الموردون'!$B$6:$B$205,MATCH(C504&amp;"",'الموردون'!$A$6:$A$205,0))&amp;"","كود غير موجود"))</f>
        <v/>
      </c>
      <c r="H504" s="18">
        <f>IF(A504&amp;""="","",SUMIFS('الاستلامات'!$D$6:$D$1005,'الاستلامات'!$C$6:$C$1005,A504&amp;""))</f>
        <v/>
      </c>
      <c r="I504" s="18">
        <f>IF(OR(A504&amp;""="",NOT(ISNUMBER(D504))),"",ROUND(D504-H504,2))</f>
        <v/>
      </c>
      <c r="J504" s="6">
        <f>IF(A504&amp;""="","",IF(I504="","بيانات ناقصة",IF(I504&lt;=0,"تم الاستلام",IF(AND(ISNUMBER(E504),E504&lt;'الإعدادات'!$B$4),"متأخر التسليم",IF(H504&gt;0,"استلام جزئي","بانتظار الاستلام")))))</f>
        <v/>
      </c>
      <c r="K504" s="17">
        <f>IF(J504="متأخر التسليم",'الإعدادات'!$B$4-E504,"")</f>
        <v/>
      </c>
    </row>
    <row r="505">
      <c r="A505" s="5" t="n"/>
      <c r="B505" s="13" t="n"/>
      <c r="C505" s="5" t="n"/>
      <c r="D505" s="19" t="n"/>
      <c r="E505" s="13" t="n"/>
      <c r="F505" s="5" t="n"/>
      <c r="G505" s="6">
        <f>IF(C505&amp;""="","",IFERROR(INDEX('الموردون'!$B$6:$B$205,MATCH(C505&amp;"",'الموردون'!$A$6:$A$205,0))&amp;"","كود غير موجود"))</f>
        <v/>
      </c>
      <c r="H505" s="18">
        <f>IF(A505&amp;""="","",SUMIFS('الاستلامات'!$D$6:$D$1005,'الاستلامات'!$C$6:$C$1005,A505&amp;""))</f>
        <v/>
      </c>
      <c r="I505" s="18">
        <f>IF(OR(A505&amp;""="",NOT(ISNUMBER(D505))),"",ROUND(D505-H505,2))</f>
        <v/>
      </c>
      <c r="J505" s="6">
        <f>IF(A505&amp;""="","",IF(I505="","بيانات ناقصة",IF(I505&lt;=0,"تم الاستلام",IF(AND(ISNUMBER(E505),E505&lt;'الإعدادات'!$B$4),"متأخر التسليم",IF(H505&gt;0,"استلام جزئي","بانتظار الاستلام")))))</f>
        <v/>
      </c>
      <c r="K505" s="17">
        <f>IF(J505="متأخر التسليم",'الإعدادات'!$B$4-E505,"")</f>
        <v/>
      </c>
    </row>
    <row r="506">
      <c r="A506" s="5" t="n"/>
      <c r="B506" s="13" t="n"/>
      <c r="C506" s="5" t="n"/>
      <c r="D506" s="19" t="n"/>
      <c r="E506" s="13" t="n"/>
      <c r="F506" s="5" t="n"/>
      <c r="G506" s="6">
        <f>IF(C506&amp;""="","",IFERROR(INDEX('الموردون'!$B$6:$B$205,MATCH(C506&amp;"",'الموردون'!$A$6:$A$205,0))&amp;"","كود غير موجود"))</f>
        <v/>
      </c>
      <c r="H506" s="18">
        <f>IF(A506&amp;""="","",SUMIFS('الاستلامات'!$D$6:$D$1005,'الاستلامات'!$C$6:$C$1005,A506&amp;""))</f>
        <v/>
      </c>
      <c r="I506" s="18">
        <f>IF(OR(A506&amp;""="",NOT(ISNUMBER(D506))),"",ROUND(D506-H506,2))</f>
        <v/>
      </c>
      <c r="J506" s="6">
        <f>IF(A506&amp;""="","",IF(I506="","بيانات ناقصة",IF(I506&lt;=0,"تم الاستلام",IF(AND(ISNUMBER(E506),E506&lt;'الإعدادات'!$B$4),"متأخر التسليم",IF(H506&gt;0,"استلام جزئي","بانتظار الاستلام")))))</f>
        <v/>
      </c>
      <c r="K506" s="17">
        <f>IF(J506="متأخر التسليم",'الإعدادات'!$B$4-E506,"")</f>
        <v/>
      </c>
    </row>
    <row r="507">
      <c r="A507" s="5" t="n"/>
      <c r="B507" s="13" t="n"/>
      <c r="C507" s="5" t="n"/>
      <c r="D507" s="19" t="n"/>
      <c r="E507" s="13" t="n"/>
      <c r="F507" s="5" t="n"/>
      <c r="G507" s="6">
        <f>IF(C507&amp;""="","",IFERROR(INDEX('الموردون'!$B$6:$B$205,MATCH(C507&amp;"",'الموردون'!$A$6:$A$205,0))&amp;"","كود غير موجود"))</f>
        <v/>
      </c>
      <c r="H507" s="18">
        <f>IF(A507&amp;""="","",SUMIFS('الاستلامات'!$D$6:$D$1005,'الاستلامات'!$C$6:$C$1005,A507&amp;""))</f>
        <v/>
      </c>
      <c r="I507" s="18">
        <f>IF(OR(A507&amp;""="",NOT(ISNUMBER(D507))),"",ROUND(D507-H507,2))</f>
        <v/>
      </c>
      <c r="J507" s="6">
        <f>IF(A507&amp;""="","",IF(I507="","بيانات ناقصة",IF(I507&lt;=0,"تم الاستلام",IF(AND(ISNUMBER(E507),E507&lt;'الإعدادات'!$B$4),"متأخر التسليم",IF(H507&gt;0,"استلام جزئي","بانتظار الاستلام")))))</f>
        <v/>
      </c>
      <c r="K507" s="17">
        <f>IF(J507="متأخر التسليم",'الإعدادات'!$B$4-E507,"")</f>
        <v/>
      </c>
    </row>
    <row r="508">
      <c r="A508" s="5" t="n"/>
      <c r="B508" s="13" t="n"/>
      <c r="C508" s="5" t="n"/>
      <c r="D508" s="19" t="n"/>
      <c r="E508" s="13" t="n"/>
      <c r="F508" s="5" t="n"/>
      <c r="G508" s="6">
        <f>IF(C508&amp;""="","",IFERROR(INDEX('الموردون'!$B$6:$B$205,MATCH(C508&amp;"",'الموردون'!$A$6:$A$205,0))&amp;"","كود غير موجود"))</f>
        <v/>
      </c>
      <c r="H508" s="18">
        <f>IF(A508&amp;""="","",SUMIFS('الاستلامات'!$D$6:$D$1005,'الاستلامات'!$C$6:$C$1005,A508&amp;""))</f>
        <v/>
      </c>
      <c r="I508" s="18">
        <f>IF(OR(A508&amp;""="",NOT(ISNUMBER(D508))),"",ROUND(D508-H508,2))</f>
        <v/>
      </c>
      <c r="J508" s="6">
        <f>IF(A508&amp;""="","",IF(I508="","بيانات ناقصة",IF(I508&lt;=0,"تم الاستلام",IF(AND(ISNUMBER(E508),E508&lt;'الإعدادات'!$B$4),"متأخر التسليم",IF(H508&gt;0,"استلام جزئي","بانتظار الاستلام")))))</f>
        <v/>
      </c>
      <c r="K508" s="17">
        <f>IF(J508="متأخر التسليم",'الإعدادات'!$B$4-E508,"")</f>
        <v/>
      </c>
    </row>
    <row r="509">
      <c r="A509" s="5" t="n"/>
      <c r="B509" s="13" t="n"/>
      <c r="C509" s="5" t="n"/>
      <c r="D509" s="19" t="n"/>
      <c r="E509" s="13" t="n"/>
      <c r="F509" s="5" t="n"/>
      <c r="G509" s="6">
        <f>IF(C509&amp;""="","",IFERROR(INDEX('الموردون'!$B$6:$B$205,MATCH(C509&amp;"",'الموردون'!$A$6:$A$205,0))&amp;"","كود غير موجود"))</f>
        <v/>
      </c>
      <c r="H509" s="18">
        <f>IF(A509&amp;""="","",SUMIFS('الاستلامات'!$D$6:$D$1005,'الاستلامات'!$C$6:$C$1005,A509&amp;""))</f>
        <v/>
      </c>
      <c r="I509" s="18">
        <f>IF(OR(A509&amp;""="",NOT(ISNUMBER(D509))),"",ROUND(D509-H509,2))</f>
        <v/>
      </c>
      <c r="J509" s="6">
        <f>IF(A509&amp;""="","",IF(I509="","بيانات ناقصة",IF(I509&lt;=0,"تم الاستلام",IF(AND(ISNUMBER(E509),E509&lt;'الإعدادات'!$B$4),"متأخر التسليم",IF(H509&gt;0,"استلام جزئي","بانتظار الاستلام")))))</f>
        <v/>
      </c>
      <c r="K509" s="17">
        <f>IF(J509="متأخر التسليم",'الإعدادات'!$B$4-E509,"")</f>
        <v/>
      </c>
    </row>
    <row r="510">
      <c r="A510" s="5" t="n"/>
      <c r="B510" s="13" t="n"/>
      <c r="C510" s="5" t="n"/>
      <c r="D510" s="19" t="n"/>
      <c r="E510" s="13" t="n"/>
      <c r="F510" s="5" t="n"/>
      <c r="G510" s="6">
        <f>IF(C510&amp;""="","",IFERROR(INDEX('الموردون'!$B$6:$B$205,MATCH(C510&amp;"",'الموردون'!$A$6:$A$205,0))&amp;"","كود غير موجود"))</f>
        <v/>
      </c>
      <c r="H510" s="18">
        <f>IF(A510&amp;""="","",SUMIFS('الاستلامات'!$D$6:$D$1005,'الاستلامات'!$C$6:$C$1005,A510&amp;""))</f>
        <v/>
      </c>
      <c r="I510" s="18">
        <f>IF(OR(A510&amp;""="",NOT(ISNUMBER(D510))),"",ROUND(D510-H510,2))</f>
        <v/>
      </c>
      <c r="J510" s="6">
        <f>IF(A510&amp;""="","",IF(I510="","بيانات ناقصة",IF(I510&lt;=0,"تم الاستلام",IF(AND(ISNUMBER(E510),E510&lt;'الإعدادات'!$B$4),"متأخر التسليم",IF(H510&gt;0,"استلام جزئي","بانتظار الاستلام")))))</f>
        <v/>
      </c>
      <c r="K510" s="17">
        <f>IF(J510="متأخر التسليم",'الإعدادات'!$B$4-E510,"")</f>
        <v/>
      </c>
    </row>
    <row r="511">
      <c r="A511" s="5" t="n"/>
      <c r="B511" s="13" t="n"/>
      <c r="C511" s="5" t="n"/>
      <c r="D511" s="19" t="n"/>
      <c r="E511" s="13" t="n"/>
      <c r="F511" s="5" t="n"/>
      <c r="G511" s="6">
        <f>IF(C511&amp;""="","",IFERROR(INDEX('الموردون'!$B$6:$B$205,MATCH(C511&amp;"",'الموردون'!$A$6:$A$205,0))&amp;"","كود غير موجود"))</f>
        <v/>
      </c>
      <c r="H511" s="18">
        <f>IF(A511&amp;""="","",SUMIFS('الاستلامات'!$D$6:$D$1005,'الاستلامات'!$C$6:$C$1005,A511&amp;""))</f>
        <v/>
      </c>
      <c r="I511" s="18">
        <f>IF(OR(A511&amp;""="",NOT(ISNUMBER(D511))),"",ROUND(D511-H511,2))</f>
        <v/>
      </c>
      <c r="J511" s="6">
        <f>IF(A511&amp;""="","",IF(I511="","بيانات ناقصة",IF(I511&lt;=0,"تم الاستلام",IF(AND(ISNUMBER(E511),E511&lt;'الإعدادات'!$B$4),"متأخر التسليم",IF(H511&gt;0,"استلام جزئي","بانتظار الاستلام")))))</f>
        <v/>
      </c>
      <c r="K511" s="17">
        <f>IF(J511="متأخر التسليم",'الإعدادات'!$B$4-E511,"")</f>
        <v/>
      </c>
    </row>
    <row r="512">
      <c r="A512" s="5" t="n"/>
      <c r="B512" s="13" t="n"/>
      <c r="C512" s="5" t="n"/>
      <c r="D512" s="19" t="n"/>
      <c r="E512" s="13" t="n"/>
      <c r="F512" s="5" t="n"/>
      <c r="G512" s="6">
        <f>IF(C512&amp;""="","",IFERROR(INDEX('الموردون'!$B$6:$B$205,MATCH(C512&amp;"",'الموردون'!$A$6:$A$205,0))&amp;"","كود غير موجود"))</f>
        <v/>
      </c>
      <c r="H512" s="18">
        <f>IF(A512&amp;""="","",SUMIFS('الاستلامات'!$D$6:$D$1005,'الاستلامات'!$C$6:$C$1005,A512&amp;""))</f>
        <v/>
      </c>
      <c r="I512" s="18">
        <f>IF(OR(A512&amp;""="",NOT(ISNUMBER(D512))),"",ROUND(D512-H512,2))</f>
        <v/>
      </c>
      <c r="J512" s="6">
        <f>IF(A512&amp;""="","",IF(I512="","بيانات ناقصة",IF(I512&lt;=0,"تم الاستلام",IF(AND(ISNUMBER(E512),E512&lt;'الإعدادات'!$B$4),"متأخر التسليم",IF(H512&gt;0,"استلام جزئي","بانتظار الاستلام")))))</f>
        <v/>
      </c>
      <c r="K512" s="17">
        <f>IF(J512="متأخر التسليم",'الإعدادات'!$B$4-E512,"")</f>
        <v/>
      </c>
    </row>
    <row r="513">
      <c r="A513" s="5" t="n"/>
      <c r="B513" s="13" t="n"/>
      <c r="C513" s="5" t="n"/>
      <c r="D513" s="19" t="n"/>
      <c r="E513" s="13" t="n"/>
      <c r="F513" s="5" t="n"/>
      <c r="G513" s="6">
        <f>IF(C513&amp;""="","",IFERROR(INDEX('الموردون'!$B$6:$B$205,MATCH(C513&amp;"",'الموردون'!$A$6:$A$205,0))&amp;"","كود غير موجود"))</f>
        <v/>
      </c>
      <c r="H513" s="18">
        <f>IF(A513&amp;""="","",SUMIFS('الاستلامات'!$D$6:$D$1005,'الاستلامات'!$C$6:$C$1005,A513&amp;""))</f>
        <v/>
      </c>
      <c r="I513" s="18">
        <f>IF(OR(A513&amp;""="",NOT(ISNUMBER(D513))),"",ROUND(D513-H513,2))</f>
        <v/>
      </c>
      <c r="J513" s="6">
        <f>IF(A513&amp;""="","",IF(I513="","بيانات ناقصة",IF(I513&lt;=0,"تم الاستلام",IF(AND(ISNUMBER(E513),E513&lt;'الإعدادات'!$B$4),"متأخر التسليم",IF(H513&gt;0,"استلام جزئي","بانتظار الاستلام")))))</f>
        <v/>
      </c>
      <c r="K513" s="17">
        <f>IF(J513="متأخر التسليم",'الإعدادات'!$B$4-E513,"")</f>
        <v/>
      </c>
    </row>
    <row r="514">
      <c r="A514" s="5" t="n"/>
      <c r="B514" s="13" t="n"/>
      <c r="C514" s="5" t="n"/>
      <c r="D514" s="19" t="n"/>
      <c r="E514" s="13" t="n"/>
      <c r="F514" s="5" t="n"/>
      <c r="G514" s="6">
        <f>IF(C514&amp;""="","",IFERROR(INDEX('الموردون'!$B$6:$B$205,MATCH(C514&amp;"",'الموردون'!$A$6:$A$205,0))&amp;"","كود غير موجود"))</f>
        <v/>
      </c>
      <c r="H514" s="18">
        <f>IF(A514&amp;""="","",SUMIFS('الاستلامات'!$D$6:$D$1005,'الاستلامات'!$C$6:$C$1005,A514&amp;""))</f>
        <v/>
      </c>
      <c r="I514" s="18">
        <f>IF(OR(A514&amp;""="",NOT(ISNUMBER(D514))),"",ROUND(D514-H514,2))</f>
        <v/>
      </c>
      <c r="J514" s="6">
        <f>IF(A514&amp;""="","",IF(I514="","بيانات ناقصة",IF(I514&lt;=0,"تم الاستلام",IF(AND(ISNUMBER(E514),E514&lt;'الإعدادات'!$B$4),"متأخر التسليم",IF(H514&gt;0,"استلام جزئي","بانتظار الاستلام")))))</f>
        <v/>
      </c>
      <c r="K514" s="17">
        <f>IF(J514="متأخر التسليم",'الإعدادات'!$B$4-E514,"")</f>
        <v/>
      </c>
    </row>
    <row r="515">
      <c r="A515" s="5" t="n"/>
      <c r="B515" s="13" t="n"/>
      <c r="C515" s="5" t="n"/>
      <c r="D515" s="19" t="n"/>
      <c r="E515" s="13" t="n"/>
      <c r="F515" s="5" t="n"/>
      <c r="G515" s="6">
        <f>IF(C515&amp;""="","",IFERROR(INDEX('الموردون'!$B$6:$B$205,MATCH(C515&amp;"",'الموردون'!$A$6:$A$205,0))&amp;"","كود غير موجود"))</f>
        <v/>
      </c>
      <c r="H515" s="18">
        <f>IF(A515&amp;""="","",SUMIFS('الاستلامات'!$D$6:$D$1005,'الاستلامات'!$C$6:$C$1005,A515&amp;""))</f>
        <v/>
      </c>
      <c r="I515" s="18">
        <f>IF(OR(A515&amp;""="",NOT(ISNUMBER(D515))),"",ROUND(D515-H515,2))</f>
        <v/>
      </c>
      <c r="J515" s="6">
        <f>IF(A515&amp;""="","",IF(I515="","بيانات ناقصة",IF(I515&lt;=0,"تم الاستلام",IF(AND(ISNUMBER(E515),E515&lt;'الإعدادات'!$B$4),"متأخر التسليم",IF(H515&gt;0,"استلام جزئي","بانتظار الاستلام")))))</f>
        <v/>
      </c>
      <c r="K515" s="17">
        <f>IF(J515="متأخر التسليم",'الإعدادات'!$B$4-E515,"")</f>
        <v/>
      </c>
    </row>
    <row r="516">
      <c r="A516" s="5" t="n"/>
      <c r="B516" s="13" t="n"/>
      <c r="C516" s="5" t="n"/>
      <c r="D516" s="19" t="n"/>
      <c r="E516" s="13" t="n"/>
      <c r="F516" s="5" t="n"/>
      <c r="G516" s="6">
        <f>IF(C516&amp;""="","",IFERROR(INDEX('الموردون'!$B$6:$B$205,MATCH(C516&amp;"",'الموردون'!$A$6:$A$205,0))&amp;"","كود غير موجود"))</f>
        <v/>
      </c>
      <c r="H516" s="18">
        <f>IF(A516&amp;""="","",SUMIFS('الاستلامات'!$D$6:$D$1005,'الاستلامات'!$C$6:$C$1005,A516&amp;""))</f>
        <v/>
      </c>
      <c r="I516" s="18">
        <f>IF(OR(A516&amp;""="",NOT(ISNUMBER(D516))),"",ROUND(D516-H516,2))</f>
        <v/>
      </c>
      <c r="J516" s="6">
        <f>IF(A516&amp;""="","",IF(I516="","بيانات ناقصة",IF(I516&lt;=0,"تم الاستلام",IF(AND(ISNUMBER(E516),E516&lt;'الإعدادات'!$B$4),"متأخر التسليم",IF(H516&gt;0,"استلام جزئي","بانتظار الاستلام")))))</f>
        <v/>
      </c>
      <c r="K516" s="17">
        <f>IF(J516="متأخر التسليم",'الإعدادات'!$B$4-E516,"")</f>
        <v/>
      </c>
    </row>
    <row r="517">
      <c r="A517" s="5" t="n"/>
      <c r="B517" s="13" t="n"/>
      <c r="C517" s="5" t="n"/>
      <c r="D517" s="19" t="n"/>
      <c r="E517" s="13" t="n"/>
      <c r="F517" s="5" t="n"/>
      <c r="G517" s="6">
        <f>IF(C517&amp;""="","",IFERROR(INDEX('الموردون'!$B$6:$B$205,MATCH(C517&amp;"",'الموردون'!$A$6:$A$205,0))&amp;"","كود غير موجود"))</f>
        <v/>
      </c>
      <c r="H517" s="18">
        <f>IF(A517&amp;""="","",SUMIFS('الاستلامات'!$D$6:$D$1005,'الاستلامات'!$C$6:$C$1005,A517&amp;""))</f>
        <v/>
      </c>
      <c r="I517" s="18">
        <f>IF(OR(A517&amp;""="",NOT(ISNUMBER(D517))),"",ROUND(D517-H517,2))</f>
        <v/>
      </c>
      <c r="J517" s="6">
        <f>IF(A517&amp;""="","",IF(I517="","بيانات ناقصة",IF(I517&lt;=0,"تم الاستلام",IF(AND(ISNUMBER(E517),E517&lt;'الإعدادات'!$B$4),"متأخر التسليم",IF(H517&gt;0,"استلام جزئي","بانتظار الاستلام")))))</f>
        <v/>
      </c>
      <c r="K517" s="17">
        <f>IF(J517="متأخر التسليم",'الإعدادات'!$B$4-E517,"")</f>
        <v/>
      </c>
    </row>
    <row r="518">
      <c r="A518" s="5" t="n"/>
      <c r="B518" s="13" t="n"/>
      <c r="C518" s="5" t="n"/>
      <c r="D518" s="19" t="n"/>
      <c r="E518" s="13" t="n"/>
      <c r="F518" s="5" t="n"/>
      <c r="G518" s="6">
        <f>IF(C518&amp;""="","",IFERROR(INDEX('الموردون'!$B$6:$B$205,MATCH(C518&amp;"",'الموردون'!$A$6:$A$205,0))&amp;"","كود غير موجود"))</f>
        <v/>
      </c>
      <c r="H518" s="18">
        <f>IF(A518&amp;""="","",SUMIFS('الاستلامات'!$D$6:$D$1005,'الاستلامات'!$C$6:$C$1005,A518&amp;""))</f>
        <v/>
      </c>
      <c r="I518" s="18">
        <f>IF(OR(A518&amp;""="",NOT(ISNUMBER(D518))),"",ROUND(D518-H518,2))</f>
        <v/>
      </c>
      <c r="J518" s="6">
        <f>IF(A518&amp;""="","",IF(I518="","بيانات ناقصة",IF(I518&lt;=0,"تم الاستلام",IF(AND(ISNUMBER(E518),E518&lt;'الإعدادات'!$B$4),"متأخر التسليم",IF(H518&gt;0,"استلام جزئي","بانتظار الاستلام")))))</f>
        <v/>
      </c>
      <c r="K518" s="17">
        <f>IF(J518="متأخر التسليم",'الإعدادات'!$B$4-E518,"")</f>
        <v/>
      </c>
    </row>
    <row r="519">
      <c r="A519" s="5" t="n"/>
      <c r="B519" s="13" t="n"/>
      <c r="C519" s="5" t="n"/>
      <c r="D519" s="19" t="n"/>
      <c r="E519" s="13" t="n"/>
      <c r="F519" s="5" t="n"/>
      <c r="G519" s="6">
        <f>IF(C519&amp;""="","",IFERROR(INDEX('الموردون'!$B$6:$B$205,MATCH(C519&amp;"",'الموردون'!$A$6:$A$205,0))&amp;"","كود غير موجود"))</f>
        <v/>
      </c>
      <c r="H519" s="18">
        <f>IF(A519&amp;""="","",SUMIFS('الاستلامات'!$D$6:$D$1005,'الاستلامات'!$C$6:$C$1005,A519&amp;""))</f>
        <v/>
      </c>
      <c r="I519" s="18">
        <f>IF(OR(A519&amp;""="",NOT(ISNUMBER(D519))),"",ROUND(D519-H519,2))</f>
        <v/>
      </c>
      <c r="J519" s="6">
        <f>IF(A519&amp;""="","",IF(I519="","بيانات ناقصة",IF(I519&lt;=0,"تم الاستلام",IF(AND(ISNUMBER(E519),E519&lt;'الإعدادات'!$B$4),"متأخر التسليم",IF(H519&gt;0,"استلام جزئي","بانتظار الاستلام")))))</f>
        <v/>
      </c>
      <c r="K519" s="17">
        <f>IF(J519="متأخر التسليم",'الإعدادات'!$B$4-E519,"")</f>
        <v/>
      </c>
    </row>
    <row r="520">
      <c r="A520" s="5" t="n"/>
      <c r="B520" s="13" t="n"/>
      <c r="C520" s="5" t="n"/>
      <c r="D520" s="19" t="n"/>
      <c r="E520" s="13" t="n"/>
      <c r="F520" s="5" t="n"/>
      <c r="G520" s="6">
        <f>IF(C520&amp;""="","",IFERROR(INDEX('الموردون'!$B$6:$B$205,MATCH(C520&amp;"",'الموردون'!$A$6:$A$205,0))&amp;"","كود غير موجود"))</f>
        <v/>
      </c>
      <c r="H520" s="18">
        <f>IF(A520&amp;""="","",SUMIFS('الاستلامات'!$D$6:$D$1005,'الاستلامات'!$C$6:$C$1005,A520&amp;""))</f>
        <v/>
      </c>
      <c r="I520" s="18">
        <f>IF(OR(A520&amp;""="",NOT(ISNUMBER(D520))),"",ROUND(D520-H520,2))</f>
        <v/>
      </c>
      <c r="J520" s="6">
        <f>IF(A520&amp;""="","",IF(I520="","بيانات ناقصة",IF(I520&lt;=0,"تم الاستلام",IF(AND(ISNUMBER(E520),E520&lt;'الإعدادات'!$B$4),"متأخر التسليم",IF(H520&gt;0,"استلام جزئي","بانتظار الاستلام")))))</f>
        <v/>
      </c>
      <c r="K520" s="17">
        <f>IF(J520="متأخر التسليم",'الإعدادات'!$B$4-E520,"")</f>
        <v/>
      </c>
    </row>
    <row r="521">
      <c r="A521" s="5" t="n"/>
      <c r="B521" s="13" t="n"/>
      <c r="C521" s="5" t="n"/>
      <c r="D521" s="19" t="n"/>
      <c r="E521" s="13" t="n"/>
      <c r="F521" s="5" t="n"/>
      <c r="G521" s="6">
        <f>IF(C521&amp;""="","",IFERROR(INDEX('الموردون'!$B$6:$B$205,MATCH(C521&amp;"",'الموردون'!$A$6:$A$205,0))&amp;"","كود غير موجود"))</f>
        <v/>
      </c>
      <c r="H521" s="18">
        <f>IF(A521&amp;""="","",SUMIFS('الاستلامات'!$D$6:$D$1005,'الاستلامات'!$C$6:$C$1005,A521&amp;""))</f>
        <v/>
      </c>
      <c r="I521" s="18">
        <f>IF(OR(A521&amp;""="",NOT(ISNUMBER(D521))),"",ROUND(D521-H521,2))</f>
        <v/>
      </c>
      <c r="J521" s="6">
        <f>IF(A521&amp;""="","",IF(I521="","بيانات ناقصة",IF(I521&lt;=0,"تم الاستلام",IF(AND(ISNUMBER(E521),E521&lt;'الإعدادات'!$B$4),"متأخر التسليم",IF(H521&gt;0,"استلام جزئي","بانتظار الاستلام")))))</f>
        <v/>
      </c>
      <c r="K521" s="17">
        <f>IF(J521="متأخر التسليم",'الإعدادات'!$B$4-E521,"")</f>
        <v/>
      </c>
    </row>
    <row r="522">
      <c r="A522" s="5" t="n"/>
      <c r="B522" s="13" t="n"/>
      <c r="C522" s="5" t="n"/>
      <c r="D522" s="19" t="n"/>
      <c r="E522" s="13" t="n"/>
      <c r="F522" s="5" t="n"/>
      <c r="G522" s="6">
        <f>IF(C522&amp;""="","",IFERROR(INDEX('الموردون'!$B$6:$B$205,MATCH(C522&amp;"",'الموردون'!$A$6:$A$205,0))&amp;"","كود غير موجود"))</f>
        <v/>
      </c>
      <c r="H522" s="18">
        <f>IF(A522&amp;""="","",SUMIFS('الاستلامات'!$D$6:$D$1005,'الاستلامات'!$C$6:$C$1005,A522&amp;""))</f>
        <v/>
      </c>
      <c r="I522" s="18">
        <f>IF(OR(A522&amp;""="",NOT(ISNUMBER(D522))),"",ROUND(D522-H522,2))</f>
        <v/>
      </c>
      <c r="J522" s="6">
        <f>IF(A522&amp;""="","",IF(I522="","بيانات ناقصة",IF(I522&lt;=0,"تم الاستلام",IF(AND(ISNUMBER(E522),E522&lt;'الإعدادات'!$B$4),"متأخر التسليم",IF(H522&gt;0,"استلام جزئي","بانتظار الاستلام")))))</f>
        <v/>
      </c>
      <c r="K522" s="17">
        <f>IF(J522="متأخر التسليم",'الإعدادات'!$B$4-E522,"")</f>
        <v/>
      </c>
    </row>
    <row r="523">
      <c r="A523" s="5" t="n"/>
      <c r="B523" s="13" t="n"/>
      <c r="C523" s="5" t="n"/>
      <c r="D523" s="19" t="n"/>
      <c r="E523" s="13" t="n"/>
      <c r="F523" s="5" t="n"/>
      <c r="G523" s="6">
        <f>IF(C523&amp;""="","",IFERROR(INDEX('الموردون'!$B$6:$B$205,MATCH(C523&amp;"",'الموردون'!$A$6:$A$205,0))&amp;"","كود غير موجود"))</f>
        <v/>
      </c>
      <c r="H523" s="18">
        <f>IF(A523&amp;""="","",SUMIFS('الاستلامات'!$D$6:$D$1005,'الاستلامات'!$C$6:$C$1005,A523&amp;""))</f>
        <v/>
      </c>
      <c r="I523" s="18">
        <f>IF(OR(A523&amp;""="",NOT(ISNUMBER(D523))),"",ROUND(D523-H523,2))</f>
        <v/>
      </c>
      <c r="J523" s="6">
        <f>IF(A523&amp;""="","",IF(I523="","بيانات ناقصة",IF(I523&lt;=0,"تم الاستلام",IF(AND(ISNUMBER(E523),E523&lt;'الإعدادات'!$B$4),"متأخر التسليم",IF(H523&gt;0,"استلام جزئي","بانتظار الاستلام")))))</f>
        <v/>
      </c>
      <c r="K523" s="17">
        <f>IF(J523="متأخر التسليم",'الإعدادات'!$B$4-E523,"")</f>
        <v/>
      </c>
    </row>
    <row r="524">
      <c r="A524" s="5" t="n"/>
      <c r="B524" s="13" t="n"/>
      <c r="C524" s="5" t="n"/>
      <c r="D524" s="19" t="n"/>
      <c r="E524" s="13" t="n"/>
      <c r="F524" s="5" t="n"/>
      <c r="G524" s="6">
        <f>IF(C524&amp;""="","",IFERROR(INDEX('الموردون'!$B$6:$B$205,MATCH(C524&amp;"",'الموردون'!$A$6:$A$205,0))&amp;"","كود غير موجود"))</f>
        <v/>
      </c>
      <c r="H524" s="18">
        <f>IF(A524&amp;""="","",SUMIFS('الاستلامات'!$D$6:$D$1005,'الاستلامات'!$C$6:$C$1005,A524&amp;""))</f>
        <v/>
      </c>
      <c r="I524" s="18">
        <f>IF(OR(A524&amp;""="",NOT(ISNUMBER(D524))),"",ROUND(D524-H524,2))</f>
        <v/>
      </c>
      <c r="J524" s="6">
        <f>IF(A524&amp;""="","",IF(I524="","بيانات ناقصة",IF(I524&lt;=0,"تم الاستلام",IF(AND(ISNUMBER(E524),E524&lt;'الإعدادات'!$B$4),"متأخر التسليم",IF(H524&gt;0,"استلام جزئي","بانتظار الاستلام")))))</f>
        <v/>
      </c>
      <c r="K524" s="17">
        <f>IF(J524="متأخر التسليم",'الإعدادات'!$B$4-E524,"")</f>
        <v/>
      </c>
    </row>
    <row r="525">
      <c r="A525" s="5" t="n"/>
      <c r="B525" s="13" t="n"/>
      <c r="C525" s="5" t="n"/>
      <c r="D525" s="19" t="n"/>
      <c r="E525" s="13" t="n"/>
      <c r="F525" s="5" t="n"/>
      <c r="G525" s="6">
        <f>IF(C525&amp;""="","",IFERROR(INDEX('الموردون'!$B$6:$B$205,MATCH(C525&amp;"",'الموردون'!$A$6:$A$205,0))&amp;"","كود غير موجود"))</f>
        <v/>
      </c>
      <c r="H525" s="18">
        <f>IF(A525&amp;""="","",SUMIFS('الاستلامات'!$D$6:$D$1005,'الاستلامات'!$C$6:$C$1005,A525&amp;""))</f>
        <v/>
      </c>
      <c r="I525" s="18">
        <f>IF(OR(A525&amp;""="",NOT(ISNUMBER(D525))),"",ROUND(D525-H525,2))</f>
        <v/>
      </c>
      <c r="J525" s="6">
        <f>IF(A525&amp;""="","",IF(I525="","بيانات ناقصة",IF(I525&lt;=0,"تم الاستلام",IF(AND(ISNUMBER(E525),E525&lt;'الإعدادات'!$B$4),"متأخر التسليم",IF(H525&gt;0,"استلام جزئي","بانتظار الاستلام")))))</f>
        <v/>
      </c>
      <c r="K525" s="17">
        <f>IF(J525="متأخر التسليم",'الإعدادات'!$B$4-E525,"")</f>
        <v/>
      </c>
    </row>
    <row r="526">
      <c r="A526" s="5" t="n"/>
      <c r="B526" s="13" t="n"/>
      <c r="C526" s="5" t="n"/>
      <c r="D526" s="19" t="n"/>
      <c r="E526" s="13" t="n"/>
      <c r="F526" s="5" t="n"/>
      <c r="G526" s="6">
        <f>IF(C526&amp;""="","",IFERROR(INDEX('الموردون'!$B$6:$B$205,MATCH(C526&amp;"",'الموردون'!$A$6:$A$205,0))&amp;"","كود غير موجود"))</f>
        <v/>
      </c>
      <c r="H526" s="18">
        <f>IF(A526&amp;""="","",SUMIFS('الاستلامات'!$D$6:$D$1005,'الاستلامات'!$C$6:$C$1005,A526&amp;""))</f>
        <v/>
      </c>
      <c r="I526" s="18">
        <f>IF(OR(A526&amp;""="",NOT(ISNUMBER(D526))),"",ROUND(D526-H526,2))</f>
        <v/>
      </c>
      <c r="J526" s="6">
        <f>IF(A526&amp;""="","",IF(I526="","بيانات ناقصة",IF(I526&lt;=0,"تم الاستلام",IF(AND(ISNUMBER(E526),E526&lt;'الإعدادات'!$B$4),"متأخر التسليم",IF(H526&gt;0,"استلام جزئي","بانتظار الاستلام")))))</f>
        <v/>
      </c>
      <c r="K526" s="17">
        <f>IF(J526="متأخر التسليم",'الإعدادات'!$B$4-E526,"")</f>
        <v/>
      </c>
    </row>
    <row r="527">
      <c r="A527" s="5" t="n"/>
      <c r="B527" s="13" t="n"/>
      <c r="C527" s="5" t="n"/>
      <c r="D527" s="19" t="n"/>
      <c r="E527" s="13" t="n"/>
      <c r="F527" s="5" t="n"/>
      <c r="G527" s="6">
        <f>IF(C527&amp;""="","",IFERROR(INDEX('الموردون'!$B$6:$B$205,MATCH(C527&amp;"",'الموردون'!$A$6:$A$205,0))&amp;"","كود غير موجود"))</f>
        <v/>
      </c>
      <c r="H527" s="18">
        <f>IF(A527&amp;""="","",SUMIFS('الاستلامات'!$D$6:$D$1005,'الاستلامات'!$C$6:$C$1005,A527&amp;""))</f>
        <v/>
      </c>
      <c r="I527" s="18">
        <f>IF(OR(A527&amp;""="",NOT(ISNUMBER(D527))),"",ROUND(D527-H527,2))</f>
        <v/>
      </c>
      <c r="J527" s="6">
        <f>IF(A527&amp;""="","",IF(I527="","بيانات ناقصة",IF(I527&lt;=0,"تم الاستلام",IF(AND(ISNUMBER(E527),E527&lt;'الإعدادات'!$B$4),"متأخر التسليم",IF(H527&gt;0,"استلام جزئي","بانتظار الاستلام")))))</f>
        <v/>
      </c>
      <c r="K527" s="17">
        <f>IF(J527="متأخر التسليم",'الإعدادات'!$B$4-E527,"")</f>
        <v/>
      </c>
    </row>
    <row r="528">
      <c r="A528" s="5" t="n"/>
      <c r="B528" s="13" t="n"/>
      <c r="C528" s="5" t="n"/>
      <c r="D528" s="19" t="n"/>
      <c r="E528" s="13" t="n"/>
      <c r="F528" s="5" t="n"/>
      <c r="G528" s="6">
        <f>IF(C528&amp;""="","",IFERROR(INDEX('الموردون'!$B$6:$B$205,MATCH(C528&amp;"",'الموردون'!$A$6:$A$205,0))&amp;"","كود غير موجود"))</f>
        <v/>
      </c>
      <c r="H528" s="18">
        <f>IF(A528&amp;""="","",SUMIFS('الاستلامات'!$D$6:$D$1005,'الاستلامات'!$C$6:$C$1005,A528&amp;""))</f>
        <v/>
      </c>
      <c r="I528" s="18">
        <f>IF(OR(A528&amp;""="",NOT(ISNUMBER(D528))),"",ROUND(D528-H528,2))</f>
        <v/>
      </c>
      <c r="J528" s="6">
        <f>IF(A528&amp;""="","",IF(I528="","بيانات ناقصة",IF(I528&lt;=0,"تم الاستلام",IF(AND(ISNUMBER(E528),E528&lt;'الإعدادات'!$B$4),"متأخر التسليم",IF(H528&gt;0,"استلام جزئي","بانتظار الاستلام")))))</f>
        <v/>
      </c>
      <c r="K528" s="17">
        <f>IF(J528="متأخر التسليم",'الإعدادات'!$B$4-E528,"")</f>
        <v/>
      </c>
    </row>
    <row r="529">
      <c r="A529" s="5" t="n"/>
      <c r="B529" s="13" t="n"/>
      <c r="C529" s="5" t="n"/>
      <c r="D529" s="19" t="n"/>
      <c r="E529" s="13" t="n"/>
      <c r="F529" s="5" t="n"/>
      <c r="G529" s="6">
        <f>IF(C529&amp;""="","",IFERROR(INDEX('الموردون'!$B$6:$B$205,MATCH(C529&amp;"",'الموردون'!$A$6:$A$205,0))&amp;"","كود غير موجود"))</f>
        <v/>
      </c>
      <c r="H529" s="18">
        <f>IF(A529&amp;""="","",SUMIFS('الاستلامات'!$D$6:$D$1005,'الاستلامات'!$C$6:$C$1005,A529&amp;""))</f>
        <v/>
      </c>
      <c r="I529" s="18">
        <f>IF(OR(A529&amp;""="",NOT(ISNUMBER(D529))),"",ROUND(D529-H529,2))</f>
        <v/>
      </c>
      <c r="J529" s="6">
        <f>IF(A529&amp;""="","",IF(I529="","بيانات ناقصة",IF(I529&lt;=0,"تم الاستلام",IF(AND(ISNUMBER(E529),E529&lt;'الإعدادات'!$B$4),"متأخر التسليم",IF(H529&gt;0,"استلام جزئي","بانتظار الاستلام")))))</f>
        <v/>
      </c>
      <c r="K529" s="17">
        <f>IF(J529="متأخر التسليم",'الإعدادات'!$B$4-E529,"")</f>
        <v/>
      </c>
    </row>
    <row r="530">
      <c r="A530" s="5" t="n"/>
      <c r="B530" s="13" t="n"/>
      <c r="C530" s="5" t="n"/>
      <c r="D530" s="19" t="n"/>
      <c r="E530" s="13" t="n"/>
      <c r="F530" s="5" t="n"/>
      <c r="G530" s="6">
        <f>IF(C530&amp;""="","",IFERROR(INDEX('الموردون'!$B$6:$B$205,MATCH(C530&amp;"",'الموردون'!$A$6:$A$205,0))&amp;"","كود غير موجود"))</f>
        <v/>
      </c>
      <c r="H530" s="18">
        <f>IF(A530&amp;""="","",SUMIFS('الاستلامات'!$D$6:$D$1005,'الاستلامات'!$C$6:$C$1005,A530&amp;""))</f>
        <v/>
      </c>
      <c r="I530" s="18">
        <f>IF(OR(A530&amp;""="",NOT(ISNUMBER(D530))),"",ROUND(D530-H530,2))</f>
        <v/>
      </c>
      <c r="J530" s="6">
        <f>IF(A530&amp;""="","",IF(I530="","بيانات ناقصة",IF(I530&lt;=0,"تم الاستلام",IF(AND(ISNUMBER(E530),E530&lt;'الإعدادات'!$B$4),"متأخر التسليم",IF(H530&gt;0,"استلام جزئي","بانتظار الاستلام")))))</f>
        <v/>
      </c>
      <c r="K530" s="17">
        <f>IF(J530="متأخر التسليم",'الإعدادات'!$B$4-E530,"")</f>
        <v/>
      </c>
    </row>
    <row r="531">
      <c r="A531" s="5" t="n"/>
      <c r="B531" s="13" t="n"/>
      <c r="C531" s="5" t="n"/>
      <c r="D531" s="19" t="n"/>
      <c r="E531" s="13" t="n"/>
      <c r="F531" s="5" t="n"/>
      <c r="G531" s="6">
        <f>IF(C531&amp;""="","",IFERROR(INDEX('الموردون'!$B$6:$B$205,MATCH(C531&amp;"",'الموردون'!$A$6:$A$205,0))&amp;"","كود غير موجود"))</f>
        <v/>
      </c>
      <c r="H531" s="18">
        <f>IF(A531&amp;""="","",SUMIFS('الاستلامات'!$D$6:$D$1005,'الاستلامات'!$C$6:$C$1005,A531&amp;""))</f>
        <v/>
      </c>
      <c r="I531" s="18">
        <f>IF(OR(A531&amp;""="",NOT(ISNUMBER(D531))),"",ROUND(D531-H531,2))</f>
        <v/>
      </c>
      <c r="J531" s="6">
        <f>IF(A531&amp;""="","",IF(I531="","بيانات ناقصة",IF(I531&lt;=0,"تم الاستلام",IF(AND(ISNUMBER(E531),E531&lt;'الإعدادات'!$B$4),"متأخر التسليم",IF(H531&gt;0,"استلام جزئي","بانتظار الاستلام")))))</f>
        <v/>
      </c>
      <c r="K531" s="17">
        <f>IF(J531="متأخر التسليم",'الإعدادات'!$B$4-E531,"")</f>
        <v/>
      </c>
    </row>
    <row r="532">
      <c r="A532" s="5" t="n"/>
      <c r="B532" s="13" t="n"/>
      <c r="C532" s="5" t="n"/>
      <c r="D532" s="19" t="n"/>
      <c r="E532" s="13" t="n"/>
      <c r="F532" s="5" t="n"/>
      <c r="G532" s="6">
        <f>IF(C532&amp;""="","",IFERROR(INDEX('الموردون'!$B$6:$B$205,MATCH(C532&amp;"",'الموردون'!$A$6:$A$205,0))&amp;"","كود غير موجود"))</f>
        <v/>
      </c>
      <c r="H532" s="18">
        <f>IF(A532&amp;""="","",SUMIFS('الاستلامات'!$D$6:$D$1005,'الاستلامات'!$C$6:$C$1005,A532&amp;""))</f>
        <v/>
      </c>
      <c r="I532" s="18">
        <f>IF(OR(A532&amp;""="",NOT(ISNUMBER(D532))),"",ROUND(D532-H532,2))</f>
        <v/>
      </c>
      <c r="J532" s="6">
        <f>IF(A532&amp;""="","",IF(I532="","بيانات ناقصة",IF(I532&lt;=0,"تم الاستلام",IF(AND(ISNUMBER(E532),E532&lt;'الإعدادات'!$B$4),"متأخر التسليم",IF(H532&gt;0,"استلام جزئي","بانتظار الاستلام")))))</f>
        <v/>
      </c>
      <c r="K532" s="17">
        <f>IF(J532="متأخر التسليم",'الإعدادات'!$B$4-E532,"")</f>
        <v/>
      </c>
    </row>
    <row r="533">
      <c r="A533" s="5" t="n"/>
      <c r="B533" s="13" t="n"/>
      <c r="C533" s="5" t="n"/>
      <c r="D533" s="19" t="n"/>
      <c r="E533" s="13" t="n"/>
      <c r="F533" s="5" t="n"/>
      <c r="G533" s="6">
        <f>IF(C533&amp;""="","",IFERROR(INDEX('الموردون'!$B$6:$B$205,MATCH(C533&amp;"",'الموردون'!$A$6:$A$205,0))&amp;"","كود غير موجود"))</f>
        <v/>
      </c>
      <c r="H533" s="18">
        <f>IF(A533&amp;""="","",SUMIFS('الاستلامات'!$D$6:$D$1005,'الاستلامات'!$C$6:$C$1005,A533&amp;""))</f>
        <v/>
      </c>
      <c r="I533" s="18">
        <f>IF(OR(A533&amp;""="",NOT(ISNUMBER(D533))),"",ROUND(D533-H533,2))</f>
        <v/>
      </c>
      <c r="J533" s="6">
        <f>IF(A533&amp;""="","",IF(I533="","بيانات ناقصة",IF(I533&lt;=0,"تم الاستلام",IF(AND(ISNUMBER(E533),E533&lt;'الإعدادات'!$B$4),"متأخر التسليم",IF(H533&gt;0,"استلام جزئي","بانتظار الاستلام")))))</f>
        <v/>
      </c>
      <c r="K533" s="17">
        <f>IF(J533="متأخر التسليم",'الإعدادات'!$B$4-E533,"")</f>
        <v/>
      </c>
    </row>
    <row r="534">
      <c r="A534" s="5" t="n"/>
      <c r="B534" s="13" t="n"/>
      <c r="C534" s="5" t="n"/>
      <c r="D534" s="19" t="n"/>
      <c r="E534" s="13" t="n"/>
      <c r="F534" s="5" t="n"/>
      <c r="G534" s="6">
        <f>IF(C534&amp;""="","",IFERROR(INDEX('الموردون'!$B$6:$B$205,MATCH(C534&amp;"",'الموردون'!$A$6:$A$205,0))&amp;"","كود غير موجود"))</f>
        <v/>
      </c>
      <c r="H534" s="18">
        <f>IF(A534&amp;""="","",SUMIFS('الاستلامات'!$D$6:$D$1005,'الاستلامات'!$C$6:$C$1005,A534&amp;""))</f>
        <v/>
      </c>
      <c r="I534" s="18">
        <f>IF(OR(A534&amp;""="",NOT(ISNUMBER(D534))),"",ROUND(D534-H534,2))</f>
        <v/>
      </c>
      <c r="J534" s="6">
        <f>IF(A534&amp;""="","",IF(I534="","بيانات ناقصة",IF(I534&lt;=0,"تم الاستلام",IF(AND(ISNUMBER(E534),E534&lt;'الإعدادات'!$B$4),"متأخر التسليم",IF(H534&gt;0,"استلام جزئي","بانتظار الاستلام")))))</f>
        <v/>
      </c>
      <c r="K534" s="17">
        <f>IF(J534="متأخر التسليم",'الإعدادات'!$B$4-E534,"")</f>
        <v/>
      </c>
    </row>
    <row r="535">
      <c r="A535" s="5" t="n"/>
      <c r="B535" s="13" t="n"/>
      <c r="C535" s="5" t="n"/>
      <c r="D535" s="19" t="n"/>
      <c r="E535" s="13" t="n"/>
      <c r="F535" s="5" t="n"/>
      <c r="G535" s="6">
        <f>IF(C535&amp;""="","",IFERROR(INDEX('الموردون'!$B$6:$B$205,MATCH(C535&amp;"",'الموردون'!$A$6:$A$205,0))&amp;"","كود غير موجود"))</f>
        <v/>
      </c>
      <c r="H535" s="18">
        <f>IF(A535&amp;""="","",SUMIFS('الاستلامات'!$D$6:$D$1005,'الاستلامات'!$C$6:$C$1005,A535&amp;""))</f>
        <v/>
      </c>
      <c r="I535" s="18">
        <f>IF(OR(A535&amp;""="",NOT(ISNUMBER(D535))),"",ROUND(D535-H535,2))</f>
        <v/>
      </c>
      <c r="J535" s="6">
        <f>IF(A535&amp;""="","",IF(I535="","بيانات ناقصة",IF(I535&lt;=0,"تم الاستلام",IF(AND(ISNUMBER(E535),E535&lt;'الإعدادات'!$B$4),"متأخر التسليم",IF(H535&gt;0,"استلام جزئي","بانتظار الاستلام")))))</f>
        <v/>
      </c>
      <c r="K535" s="17">
        <f>IF(J535="متأخر التسليم",'الإعدادات'!$B$4-E535,"")</f>
        <v/>
      </c>
    </row>
    <row r="536">
      <c r="A536" s="5" t="n"/>
      <c r="B536" s="13" t="n"/>
      <c r="C536" s="5" t="n"/>
      <c r="D536" s="19" t="n"/>
      <c r="E536" s="13" t="n"/>
      <c r="F536" s="5" t="n"/>
      <c r="G536" s="6">
        <f>IF(C536&amp;""="","",IFERROR(INDEX('الموردون'!$B$6:$B$205,MATCH(C536&amp;"",'الموردون'!$A$6:$A$205,0))&amp;"","كود غير موجود"))</f>
        <v/>
      </c>
      <c r="H536" s="18">
        <f>IF(A536&amp;""="","",SUMIFS('الاستلامات'!$D$6:$D$1005,'الاستلامات'!$C$6:$C$1005,A536&amp;""))</f>
        <v/>
      </c>
      <c r="I536" s="18">
        <f>IF(OR(A536&amp;""="",NOT(ISNUMBER(D536))),"",ROUND(D536-H536,2))</f>
        <v/>
      </c>
      <c r="J536" s="6">
        <f>IF(A536&amp;""="","",IF(I536="","بيانات ناقصة",IF(I536&lt;=0,"تم الاستلام",IF(AND(ISNUMBER(E536),E536&lt;'الإعدادات'!$B$4),"متأخر التسليم",IF(H536&gt;0,"استلام جزئي","بانتظار الاستلام")))))</f>
        <v/>
      </c>
      <c r="K536" s="17">
        <f>IF(J536="متأخر التسليم",'الإعدادات'!$B$4-E536,"")</f>
        <v/>
      </c>
    </row>
    <row r="537">
      <c r="A537" s="5" t="n"/>
      <c r="B537" s="13" t="n"/>
      <c r="C537" s="5" t="n"/>
      <c r="D537" s="19" t="n"/>
      <c r="E537" s="13" t="n"/>
      <c r="F537" s="5" t="n"/>
      <c r="G537" s="6">
        <f>IF(C537&amp;""="","",IFERROR(INDEX('الموردون'!$B$6:$B$205,MATCH(C537&amp;"",'الموردون'!$A$6:$A$205,0))&amp;"","كود غير موجود"))</f>
        <v/>
      </c>
      <c r="H537" s="18">
        <f>IF(A537&amp;""="","",SUMIFS('الاستلامات'!$D$6:$D$1005,'الاستلامات'!$C$6:$C$1005,A537&amp;""))</f>
        <v/>
      </c>
      <c r="I537" s="18">
        <f>IF(OR(A537&amp;""="",NOT(ISNUMBER(D537))),"",ROUND(D537-H537,2))</f>
        <v/>
      </c>
      <c r="J537" s="6">
        <f>IF(A537&amp;""="","",IF(I537="","بيانات ناقصة",IF(I537&lt;=0,"تم الاستلام",IF(AND(ISNUMBER(E537),E537&lt;'الإعدادات'!$B$4),"متأخر التسليم",IF(H537&gt;0,"استلام جزئي","بانتظار الاستلام")))))</f>
        <v/>
      </c>
      <c r="K537" s="17">
        <f>IF(J537="متأخر التسليم",'الإعدادات'!$B$4-E537,"")</f>
        <v/>
      </c>
    </row>
    <row r="538">
      <c r="A538" s="5" t="n"/>
      <c r="B538" s="13" t="n"/>
      <c r="C538" s="5" t="n"/>
      <c r="D538" s="19" t="n"/>
      <c r="E538" s="13" t="n"/>
      <c r="F538" s="5" t="n"/>
      <c r="G538" s="6">
        <f>IF(C538&amp;""="","",IFERROR(INDEX('الموردون'!$B$6:$B$205,MATCH(C538&amp;"",'الموردون'!$A$6:$A$205,0))&amp;"","كود غير موجود"))</f>
        <v/>
      </c>
      <c r="H538" s="18">
        <f>IF(A538&amp;""="","",SUMIFS('الاستلامات'!$D$6:$D$1005,'الاستلامات'!$C$6:$C$1005,A538&amp;""))</f>
        <v/>
      </c>
      <c r="I538" s="18">
        <f>IF(OR(A538&amp;""="",NOT(ISNUMBER(D538))),"",ROUND(D538-H538,2))</f>
        <v/>
      </c>
      <c r="J538" s="6">
        <f>IF(A538&amp;""="","",IF(I538="","بيانات ناقصة",IF(I538&lt;=0,"تم الاستلام",IF(AND(ISNUMBER(E538),E538&lt;'الإعدادات'!$B$4),"متأخر التسليم",IF(H538&gt;0,"استلام جزئي","بانتظار الاستلام")))))</f>
        <v/>
      </c>
      <c r="K538" s="17">
        <f>IF(J538="متأخر التسليم",'الإعدادات'!$B$4-E538,"")</f>
        <v/>
      </c>
    </row>
    <row r="539">
      <c r="A539" s="5" t="n"/>
      <c r="B539" s="13" t="n"/>
      <c r="C539" s="5" t="n"/>
      <c r="D539" s="19" t="n"/>
      <c r="E539" s="13" t="n"/>
      <c r="F539" s="5" t="n"/>
      <c r="G539" s="6">
        <f>IF(C539&amp;""="","",IFERROR(INDEX('الموردون'!$B$6:$B$205,MATCH(C539&amp;"",'الموردون'!$A$6:$A$205,0))&amp;"","كود غير موجود"))</f>
        <v/>
      </c>
      <c r="H539" s="18">
        <f>IF(A539&amp;""="","",SUMIFS('الاستلامات'!$D$6:$D$1005,'الاستلامات'!$C$6:$C$1005,A539&amp;""))</f>
        <v/>
      </c>
      <c r="I539" s="18">
        <f>IF(OR(A539&amp;""="",NOT(ISNUMBER(D539))),"",ROUND(D539-H539,2))</f>
        <v/>
      </c>
      <c r="J539" s="6">
        <f>IF(A539&amp;""="","",IF(I539="","بيانات ناقصة",IF(I539&lt;=0,"تم الاستلام",IF(AND(ISNUMBER(E539),E539&lt;'الإعدادات'!$B$4),"متأخر التسليم",IF(H539&gt;0,"استلام جزئي","بانتظار الاستلام")))))</f>
        <v/>
      </c>
      <c r="K539" s="17">
        <f>IF(J539="متأخر التسليم",'الإعدادات'!$B$4-E539,"")</f>
        <v/>
      </c>
    </row>
    <row r="540">
      <c r="A540" s="5" t="n"/>
      <c r="B540" s="13" t="n"/>
      <c r="C540" s="5" t="n"/>
      <c r="D540" s="19" t="n"/>
      <c r="E540" s="13" t="n"/>
      <c r="F540" s="5" t="n"/>
      <c r="G540" s="6">
        <f>IF(C540&amp;""="","",IFERROR(INDEX('الموردون'!$B$6:$B$205,MATCH(C540&amp;"",'الموردون'!$A$6:$A$205,0))&amp;"","كود غير موجود"))</f>
        <v/>
      </c>
      <c r="H540" s="18">
        <f>IF(A540&amp;""="","",SUMIFS('الاستلامات'!$D$6:$D$1005,'الاستلامات'!$C$6:$C$1005,A540&amp;""))</f>
        <v/>
      </c>
      <c r="I540" s="18">
        <f>IF(OR(A540&amp;""="",NOT(ISNUMBER(D540))),"",ROUND(D540-H540,2))</f>
        <v/>
      </c>
      <c r="J540" s="6">
        <f>IF(A540&amp;""="","",IF(I540="","بيانات ناقصة",IF(I540&lt;=0,"تم الاستلام",IF(AND(ISNUMBER(E540),E540&lt;'الإعدادات'!$B$4),"متأخر التسليم",IF(H540&gt;0,"استلام جزئي","بانتظار الاستلام")))))</f>
        <v/>
      </c>
      <c r="K540" s="17">
        <f>IF(J540="متأخر التسليم",'الإعدادات'!$B$4-E540,"")</f>
        <v/>
      </c>
    </row>
    <row r="541">
      <c r="A541" s="5" t="n"/>
      <c r="B541" s="13" t="n"/>
      <c r="C541" s="5" t="n"/>
      <c r="D541" s="19" t="n"/>
      <c r="E541" s="13" t="n"/>
      <c r="F541" s="5" t="n"/>
      <c r="G541" s="6">
        <f>IF(C541&amp;""="","",IFERROR(INDEX('الموردون'!$B$6:$B$205,MATCH(C541&amp;"",'الموردون'!$A$6:$A$205,0))&amp;"","كود غير موجود"))</f>
        <v/>
      </c>
      <c r="H541" s="18">
        <f>IF(A541&amp;""="","",SUMIFS('الاستلامات'!$D$6:$D$1005,'الاستلامات'!$C$6:$C$1005,A541&amp;""))</f>
        <v/>
      </c>
      <c r="I541" s="18">
        <f>IF(OR(A541&amp;""="",NOT(ISNUMBER(D541))),"",ROUND(D541-H541,2))</f>
        <v/>
      </c>
      <c r="J541" s="6">
        <f>IF(A541&amp;""="","",IF(I541="","بيانات ناقصة",IF(I541&lt;=0,"تم الاستلام",IF(AND(ISNUMBER(E541),E541&lt;'الإعدادات'!$B$4),"متأخر التسليم",IF(H541&gt;0,"استلام جزئي","بانتظار الاستلام")))))</f>
        <v/>
      </c>
      <c r="K541" s="17">
        <f>IF(J541="متأخر التسليم",'الإعدادات'!$B$4-E541,"")</f>
        <v/>
      </c>
    </row>
    <row r="542">
      <c r="A542" s="5" t="n"/>
      <c r="B542" s="13" t="n"/>
      <c r="C542" s="5" t="n"/>
      <c r="D542" s="19" t="n"/>
      <c r="E542" s="13" t="n"/>
      <c r="F542" s="5" t="n"/>
      <c r="G542" s="6">
        <f>IF(C542&amp;""="","",IFERROR(INDEX('الموردون'!$B$6:$B$205,MATCH(C542&amp;"",'الموردون'!$A$6:$A$205,0))&amp;"","كود غير موجود"))</f>
        <v/>
      </c>
      <c r="H542" s="18">
        <f>IF(A542&amp;""="","",SUMIFS('الاستلامات'!$D$6:$D$1005,'الاستلامات'!$C$6:$C$1005,A542&amp;""))</f>
        <v/>
      </c>
      <c r="I542" s="18">
        <f>IF(OR(A542&amp;""="",NOT(ISNUMBER(D542))),"",ROUND(D542-H542,2))</f>
        <v/>
      </c>
      <c r="J542" s="6">
        <f>IF(A542&amp;""="","",IF(I542="","بيانات ناقصة",IF(I542&lt;=0,"تم الاستلام",IF(AND(ISNUMBER(E542),E542&lt;'الإعدادات'!$B$4),"متأخر التسليم",IF(H542&gt;0,"استلام جزئي","بانتظار الاستلام")))))</f>
        <v/>
      </c>
      <c r="K542" s="17">
        <f>IF(J542="متأخر التسليم",'الإعدادات'!$B$4-E542,"")</f>
        <v/>
      </c>
    </row>
    <row r="543">
      <c r="A543" s="5" t="n"/>
      <c r="B543" s="13" t="n"/>
      <c r="C543" s="5" t="n"/>
      <c r="D543" s="19" t="n"/>
      <c r="E543" s="13" t="n"/>
      <c r="F543" s="5" t="n"/>
      <c r="G543" s="6">
        <f>IF(C543&amp;""="","",IFERROR(INDEX('الموردون'!$B$6:$B$205,MATCH(C543&amp;"",'الموردون'!$A$6:$A$205,0))&amp;"","كود غير موجود"))</f>
        <v/>
      </c>
      <c r="H543" s="18">
        <f>IF(A543&amp;""="","",SUMIFS('الاستلامات'!$D$6:$D$1005,'الاستلامات'!$C$6:$C$1005,A543&amp;""))</f>
        <v/>
      </c>
      <c r="I543" s="18">
        <f>IF(OR(A543&amp;""="",NOT(ISNUMBER(D543))),"",ROUND(D543-H543,2))</f>
        <v/>
      </c>
      <c r="J543" s="6">
        <f>IF(A543&amp;""="","",IF(I543="","بيانات ناقصة",IF(I543&lt;=0,"تم الاستلام",IF(AND(ISNUMBER(E543),E543&lt;'الإعدادات'!$B$4),"متأخر التسليم",IF(H543&gt;0,"استلام جزئي","بانتظار الاستلام")))))</f>
        <v/>
      </c>
      <c r="K543" s="17">
        <f>IF(J543="متأخر التسليم",'الإعدادات'!$B$4-E543,"")</f>
        <v/>
      </c>
    </row>
    <row r="544">
      <c r="A544" s="5" t="n"/>
      <c r="B544" s="13" t="n"/>
      <c r="C544" s="5" t="n"/>
      <c r="D544" s="19" t="n"/>
      <c r="E544" s="13" t="n"/>
      <c r="F544" s="5" t="n"/>
      <c r="G544" s="6">
        <f>IF(C544&amp;""="","",IFERROR(INDEX('الموردون'!$B$6:$B$205,MATCH(C544&amp;"",'الموردون'!$A$6:$A$205,0))&amp;"","كود غير موجود"))</f>
        <v/>
      </c>
      <c r="H544" s="18">
        <f>IF(A544&amp;""="","",SUMIFS('الاستلامات'!$D$6:$D$1005,'الاستلامات'!$C$6:$C$1005,A544&amp;""))</f>
        <v/>
      </c>
      <c r="I544" s="18">
        <f>IF(OR(A544&amp;""="",NOT(ISNUMBER(D544))),"",ROUND(D544-H544,2))</f>
        <v/>
      </c>
      <c r="J544" s="6">
        <f>IF(A544&amp;""="","",IF(I544="","بيانات ناقصة",IF(I544&lt;=0,"تم الاستلام",IF(AND(ISNUMBER(E544),E544&lt;'الإعدادات'!$B$4),"متأخر التسليم",IF(H544&gt;0,"استلام جزئي","بانتظار الاستلام")))))</f>
        <v/>
      </c>
      <c r="K544" s="17">
        <f>IF(J544="متأخر التسليم",'الإعدادات'!$B$4-E544,"")</f>
        <v/>
      </c>
    </row>
    <row r="545">
      <c r="A545" s="5" t="n"/>
      <c r="B545" s="13" t="n"/>
      <c r="C545" s="5" t="n"/>
      <c r="D545" s="19" t="n"/>
      <c r="E545" s="13" t="n"/>
      <c r="F545" s="5" t="n"/>
      <c r="G545" s="6">
        <f>IF(C545&amp;""="","",IFERROR(INDEX('الموردون'!$B$6:$B$205,MATCH(C545&amp;"",'الموردون'!$A$6:$A$205,0))&amp;"","كود غير موجود"))</f>
        <v/>
      </c>
      <c r="H545" s="18">
        <f>IF(A545&amp;""="","",SUMIFS('الاستلامات'!$D$6:$D$1005,'الاستلامات'!$C$6:$C$1005,A545&amp;""))</f>
        <v/>
      </c>
      <c r="I545" s="18">
        <f>IF(OR(A545&amp;""="",NOT(ISNUMBER(D545))),"",ROUND(D545-H545,2))</f>
        <v/>
      </c>
      <c r="J545" s="6">
        <f>IF(A545&amp;""="","",IF(I545="","بيانات ناقصة",IF(I545&lt;=0,"تم الاستلام",IF(AND(ISNUMBER(E545),E545&lt;'الإعدادات'!$B$4),"متأخر التسليم",IF(H545&gt;0,"استلام جزئي","بانتظار الاستلام")))))</f>
        <v/>
      </c>
      <c r="K545" s="17">
        <f>IF(J545="متأخر التسليم",'الإعدادات'!$B$4-E545,"")</f>
        <v/>
      </c>
    </row>
    <row r="546">
      <c r="A546" s="5" t="n"/>
      <c r="B546" s="13" t="n"/>
      <c r="C546" s="5" t="n"/>
      <c r="D546" s="19" t="n"/>
      <c r="E546" s="13" t="n"/>
      <c r="F546" s="5" t="n"/>
      <c r="G546" s="6">
        <f>IF(C546&amp;""="","",IFERROR(INDEX('الموردون'!$B$6:$B$205,MATCH(C546&amp;"",'الموردون'!$A$6:$A$205,0))&amp;"","كود غير موجود"))</f>
        <v/>
      </c>
      <c r="H546" s="18">
        <f>IF(A546&amp;""="","",SUMIFS('الاستلامات'!$D$6:$D$1005,'الاستلامات'!$C$6:$C$1005,A546&amp;""))</f>
        <v/>
      </c>
      <c r="I546" s="18">
        <f>IF(OR(A546&amp;""="",NOT(ISNUMBER(D546))),"",ROUND(D546-H546,2))</f>
        <v/>
      </c>
      <c r="J546" s="6">
        <f>IF(A546&amp;""="","",IF(I546="","بيانات ناقصة",IF(I546&lt;=0,"تم الاستلام",IF(AND(ISNUMBER(E546),E546&lt;'الإعدادات'!$B$4),"متأخر التسليم",IF(H546&gt;0,"استلام جزئي","بانتظار الاستلام")))))</f>
        <v/>
      </c>
      <c r="K546" s="17">
        <f>IF(J546="متأخر التسليم",'الإعدادات'!$B$4-E546,"")</f>
        <v/>
      </c>
    </row>
    <row r="547">
      <c r="A547" s="5" t="n"/>
      <c r="B547" s="13" t="n"/>
      <c r="C547" s="5" t="n"/>
      <c r="D547" s="19" t="n"/>
      <c r="E547" s="13" t="n"/>
      <c r="F547" s="5" t="n"/>
      <c r="G547" s="6">
        <f>IF(C547&amp;""="","",IFERROR(INDEX('الموردون'!$B$6:$B$205,MATCH(C547&amp;"",'الموردون'!$A$6:$A$205,0))&amp;"","كود غير موجود"))</f>
        <v/>
      </c>
      <c r="H547" s="18">
        <f>IF(A547&amp;""="","",SUMIFS('الاستلامات'!$D$6:$D$1005,'الاستلامات'!$C$6:$C$1005,A547&amp;""))</f>
        <v/>
      </c>
      <c r="I547" s="18">
        <f>IF(OR(A547&amp;""="",NOT(ISNUMBER(D547))),"",ROUND(D547-H547,2))</f>
        <v/>
      </c>
      <c r="J547" s="6">
        <f>IF(A547&amp;""="","",IF(I547="","بيانات ناقصة",IF(I547&lt;=0,"تم الاستلام",IF(AND(ISNUMBER(E547),E547&lt;'الإعدادات'!$B$4),"متأخر التسليم",IF(H547&gt;0,"استلام جزئي","بانتظار الاستلام")))))</f>
        <v/>
      </c>
      <c r="K547" s="17">
        <f>IF(J547="متأخر التسليم",'الإعدادات'!$B$4-E547,"")</f>
        <v/>
      </c>
    </row>
    <row r="548">
      <c r="A548" s="5" t="n"/>
      <c r="B548" s="13" t="n"/>
      <c r="C548" s="5" t="n"/>
      <c r="D548" s="19" t="n"/>
      <c r="E548" s="13" t="n"/>
      <c r="F548" s="5" t="n"/>
      <c r="G548" s="6">
        <f>IF(C548&amp;""="","",IFERROR(INDEX('الموردون'!$B$6:$B$205,MATCH(C548&amp;"",'الموردون'!$A$6:$A$205,0))&amp;"","كود غير موجود"))</f>
        <v/>
      </c>
      <c r="H548" s="18">
        <f>IF(A548&amp;""="","",SUMIFS('الاستلامات'!$D$6:$D$1005,'الاستلامات'!$C$6:$C$1005,A548&amp;""))</f>
        <v/>
      </c>
      <c r="I548" s="18">
        <f>IF(OR(A548&amp;""="",NOT(ISNUMBER(D548))),"",ROUND(D548-H548,2))</f>
        <v/>
      </c>
      <c r="J548" s="6">
        <f>IF(A548&amp;""="","",IF(I548="","بيانات ناقصة",IF(I548&lt;=0,"تم الاستلام",IF(AND(ISNUMBER(E548),E548&lt;'الإعدادات'!$B$4),"متأخر التسليم",IF(H548&gt;0,"استلام جزئي","بانتظار الاستلام")))))</f>
        <v/>
      </c>
      <c r="K548" s="17">
        <f>IF(J548="متأخر التسليم",'الإعدادات'!$B$4-E548,"")</f>
        <v/>
      </c>
    </row>
    <row r="549">
      <c r="A549" s="5" t="n"/>
      <c r="B549" s="13" t="n"/>
      <c r="C549" s="5" t="n"/>
      <c r="D549" s="19" t="n"/>
      <c r="E549" s="13" t="n"/>
      <c r="F549" s="5" t="n"/>
      <c r="G549" s="6">
        <f>IF(C549&amp;""="","",IFERROR(INDEX('الموردون'!$B$6:$B$205,MATCH(C549&amp;"",'الموردون'!$A$6:$A$205,0))&amp;"","كود غير موجود"))</f>
        <v/>
      </c>
      <c r="H549" s="18">
        <f>IF(A549&amp;""="","",SUMIFS('الاستلامات'!$D$6:$D$1005,'الاستلامات'!$C$6:$C$1005,A549&amp;""))</f>
        <v/>
      </c>
      <c r="I549" s="18">
        <f>IF(OR(A549&amp;""="",NOT(ISNUMBER(D549))),"",ROUND(D549-H549,2))</f>
        <v/>
      </c>
      <c r="J549" s="6">
        <f>IF(A549&amp;""="","",IF(I549="","بيانات ناقصة",IF(I549&lt;=0,"تم الاستلام",IF(AND(ISNUMBER(E549),E549&lt;'الإعدادات'!$B$4),"متأخر التسليم",IF(H549&gt;0,"استلام جزئي","بانتظار الاستلام")))))</f>
        <v/>
      </c>
      <c r="K549" s="17">
        <f>IF(J549="متأخر التسليم",'الإعدادات'!$B$4-E549,"")</f>
        <v/>
      </c>
    </row>
    <row r="550">
      <c r="A550" s="5" t="n"/>
      <c r="B550" s="13" t="n"/>
      <c r="C550" s="5" t="n"/>
      <c r="D550" s="19" t="n"/>
      <c r="E550" s="13" t="n"/>
      <c r="F550" s="5" t="n"/>
      <c r="G550" s="6">
        <f>IF(C550&amp;""="","",IFERROR(INDEX('الموردون'!$B$6:$B$205,MATCH(C550&amp;"",'الموردون'!$A$6:$A$205,0))&amp;"","كود غير موجود"))</f>
        <v/>
      </c>
      <c r="H550" s="18">
        <f>IF(A550&amp;""="","",SUMIFS('الاستلامات'!$D$6:$D$1005,'الاستلامات'!$C$6:$C$1005,A550&amp;""))</f>
        <v/>
      </c>
      <c r="I550" s="18">
        <f>IF(OR(A550&amp;""="",NOT(ISNUMBER(D550))),"",ROUND(D550-H550,2))</f>
        <v/>
      </c>
      <c r="J550" s="6">
        <f>IF(A550&amp;""="","",IF(I550="","بيانات ناقصة",IF(I550&lt;=0,"تم الاستلام",IF(AND(ISNUMBER(E550),E550&lt;'الإعدادات'!$B$4),"متأخر التسليم",IF(H550&gt;0,"استلام جزئي","بانتظار الاستلام")))))</f>
        <v/>
      </c>
      <c r="K550" s="17">
        <f>IF(J550="متأخر التسليم",'الإعدادات'!$B$4-E550,"")</f>
        <v/>
      </c>
    </row>
    <row r="551">
      <c r="A551" s="5" t="n"/>
      <c r="B551" s="13" t="n"/>
      <c r="C551" s="5" t="n"/>
      <c r="D551" s="19" t="n"/>
      <c r="E551" s="13" t="n"/>
      <c r="F551" s="5" t="n"/>
      <c r="G551" s="6">
        <f>IF(C551&amp;""="","",IFERROR(INDEX('الموردون'!$B$6:$B$205,MATCH(C551&amp;"",'الموردون'!$A$6:$A$205,0))&amp;"","كود غير موجود"))</f>
        <v/>
      </c>
      <c r="H551" s="18">
        <f>IF(A551&amp;""="","",SUMIFS('الاستلامات'!$D$6:$D$1005,'الاستلامات'!$C$6:$C$1005,A551&amp;""))</f>
        <v/>
      </c>
      <c r="I551" s="18">
        <f>IF(OR(A551&amp;""="",NOT(ISNUMBER(D551))),"",ROUND(D551-H551,2))</f>
        <v/>
      </c>
      <c r="J551" s="6">
        <f>IF(A551&amp;""="","",IF(I551="","بيانات ناقصة",IF(I551&lt;=0,"تم الاستلام",IF(AND(ISNUMBER(E551),E551&lt;'الإعدادات'!$B$4),"متأخر التسليم",IF(H551&gt;0,"استلام جزئي","بانتظار الاستلام")))))</f>
        <v/>
      </c>
      <c r="K551" s="17">
        <f>IF(J551="متأخر التسليم",'الإعدادات'!$B$4-E551,"")</f>
        <v/>
      </c>
    </row>
    <row r="552">
      <c r="A552" s="5" t="n"/>
      <c r="B552" s="13" t="n"/>
      <c r="C552" s="5" t="n"/>
      <c r="D552" s="19" t="n"/>
      <c r="E552" s="13" t="n"/>
      <c r="F552" s="5" t="n"/>
      <c r="G552" s="6">
        <f>IF(C552&amp;""="","",IFERROR(INDEX('الموردون'!$B$6:$B$205,MATCH(C552&amp;"",'الموردون'!$A$6:$A$205,0))&amp;"","كود غير موجود"))</f>
        <v/>
      </c>
      <c r="H552" s="18">
        <f>IF(A552&amp;""="","",SUMIFS('الاستلامات'!$D$6:$D$1005,'الاستلامات'!$C$6:$C$1005,A552&amp;""))</f>
        <v/>
      </c>
      <c r="I552" s="18">
        <f>IF(OR(A552&amp;""="",NOT(ISNUMBER(D552))),"",ROUND(D552-H552,2))</f>
        <v/>
      </c>
      <c r="J552" s="6">
        <f>IF(A552&amp;""="","",IF(I552="","بيانات ناقصة",IF(I552&lt;=0,"تم الاستلام",IF(AND(ISNUMBER(E552),E552&lt;'الإعدادات'!$B$4),"متأخر التسليم",IF(H552&gt;0,"استلام جزئي","بانتظار الاستلام")))))</f>
        <v/>
      </c>
      <c r="K552" s="17">
        <f>IF(J552="متأخر التسليم",'الإعدادات'!$B$4-E552,"")</f>
        <v/>
      </c>
    </row>
    <row r="553">
      <c r="A553" s="5" t="n"/>
      <c r="B553" s="13" t="n"/>
      <c r="C553" s="5" t="n"/>
      <c r="D553" s="19" t="n"/>
      <c r="E553" s="13" t="n"/>
      <c r="F553" s="5" t="n"/>
      <c r="G553" s="6">
        <f>IF(C553&amp;""="","",IFERROR(INDEX('الموردون'!$B$6:$B$205,MATCH(C553&amp;"",'الموردون'!$A$6:$A$205,0))&amp;"","كود غير موجود"))</f>
        <v/>
      </c>
      <c r="H553" s="18">
        <f>IF(A553&amp;""="","",SUMIFS('الاستلامات'!$D$6:$D$1005,'الاستلامات'!$C$6:$C$1005,A553&amp;""))</f>
        <v/>
      </c>
      <c r="I553" s="18">
        <f>IF(OR(A553&amp;""="",NOT(ISNUMBER(D553))),"",ROUND(D553-H553,2))</f>
        <v/>
      </c>
      <c r="J553" s="6">
        <f>IF(A553&amp;""="","",IF(I553="","بيانات ناقصة",IF(I553&lt;=0,"تم الاستلام",IF(AND(ISNUMBER(E553),E553&lt;'الإعدادات'!$B$4),"متأخر التسليم",IF(H553&gt;0,"استلام جزئي","بانتظار الاستلام")))))</f>
        <v/>
      </c>
      <c r="K553" s="17">
        <f>IF(J553="متأخر التسليم",'الإعدادات'!$B$4-E553,"")</f>
        <v/>
      </c>
    </row>
    <row r="554">
      <c r="A554" s="5" t="n"/>
      <c r="B554" s="13" t="n"/>
      <c r="C554" s="5" t="n"/>
      <c r="D554" s="19" t="n"/>
      <c r="E554" s="13" t="n"/>
      <c r="F554" s="5" t="n"/>
      <c r="G554" s="6">
        <f>IF(C554&amp;""="","",IFERROR(INDEX('الموردون'!$B$6:$B$205,MATCH(C554&amp;"",'الموردون'!$A$6:$A$205,0))&amp;"","كود غير موجود"))</f>
        <v/>
      </c>
      <c r="H554" s="18">
        <f>IF(A554&amp;""="","",SUMIFS('الاستلامات'!$D$6:$D$1005,'الاستلامات'!$C$6:$C$1005,A554&amp;""))</f>
        <v/>
      </c>
      <c r="I554" s="18">
        <f>IF(OR(A554&amp;""="",NOT(ISNUMBER(D554))),"",ROUND(D554-H554,2))</f>
        <v/>
      </c>
      <c r="J554" s="6">
        <f>IF(A554&amp;""="","",IF(I554="","بيانات ناقصة",IF(I554&lt;=0,"تم الاستلام",IF(AND(ISNUMBER(E554),E554&lt;'الإعدادات'!$B$4),"متأخر التسليم",IF(H554&gt;0,"استلام جزئي","بانتظار الاستلام")))))</f>
        <v/>
      </c>
      <c r="K554" s="17">
        <f>IF(J554="متأخر التسليم",'الإعدادات'!$B$4-E554,"")</f>
        <v/>
      </c>
    </row>
    <row r="555">
      <c r="A555" s="5" t="n"/>
      <c r="B555" s="13" t="n"/>
      <c r="C555" s="5" t="n"/>
      <c r="D555" s="19" t="n"/>
      <c r="E555" s="13" t="n"/>
      <c r="F555" s="5" t="n"/>
      <c r="G555" s="6">
        <f>IF(C555&amp;""="","",IFERROR(INDEX('الموردون'!$B$6:$B$205,MATCH(C555&amp;"",'الموردون'!$A$6:$A$205,0))&amp;"","كود غير موجود"))</f>
        <v/>
      </c>
      <c r="H555" s="18">
        <f>IF(A555&amp;""="","",SUMIFS('الاستلامات'!$D$6:$D$1005,'الاستلامات'!$C$6:$C$1005,A555&amp;""))</f>
        <v/>
      </c>
      <c r="I555" s="18">
        <f>IF(OR(A555&amp;""="",NOT(ISNUMBER(D555))),"",ROUND(D555-H555,2))</f>
        <v/>
      </c>
      <c r="J555" s="6">
        <f>IF(A555&amp;""="","",IF(I555="","بيانات ناقصة",IF(I555&lt;=0,"تم الاستلام",IF(AND(ISNUMBER(E555),E555&lt;'الإعدادات'!$B$4),"متأخر التسليم",IF(H555&gt;0,"استلام جزئي","بانتظار الاستلام")))))</f>
        <v/>
      </c>
      <c r="K555" s="17">
        <f>IF(J555="متأخر التسليم",'الإعدادات'!$B$4-E555,"")</f>
        <v/>
      </c>
    </row>
    <row r="556">
      <c r="A556" s="5" t="n"/>
      <c r="B556" s="13" t="n"/>
      <c r="C556" s="5" t="n"/>
      <c r="D556" s="19" t="n"/>
      <c r="E556" s="13" t="n"/>
      <c r="F556" s="5" t="n"/>
      <c r="G556" s="6">
        <f>IF(C556&amp;""="","",IFERROR(INDEX('الموردون'!$B$6:$B$205,MATCH(C556&amp;"",'الموردون'!$A$6:$A$205,0))&amp;"","كود غير موجود"))</f>
        <v/>
      </c>
      <c r="H556" s="18">
        <f>IF(A556&amp;""="","",SUMIFS('الاستلامات'!$D$6:$D$1005,'الاستلامات'!$C$6:$C$1005,A556&amp;""))</f>
        <v/>
      </c>
      <c r="I556" s="18">
        <f>IF(OR(A556&amp;""="",NOT(ISNUMBER(D556))),"",ROUND(D556-H556,2))</f>
        <v/>
      </c>
      <c r="J556" s="6">
        <f>IF(A556&amp;""="","",IF(I556="","بيانات ناقصة",IF(I556&lt;=0,"تم الاستلام",IF(AND(ISNUMBER(E556),E556&lt;'الإعدادات'!$B$4),"متأخر التسليم",IF(H556&gt;0,"استلام جزئي","بانتظار الاستلام")))))</f>
        <v/>
      </c>
      <c r="K556" s="17">
        <f>IF(J556="متأخر التسليم",'الإعدادات'!$B$4-E556,"")</f>
        <v/>
      </c>
    </row>
    <row r="557">
      <c r="A557" s="5" t="n"/>
      <c r="B557" s="13" t="n"/>
      <c r="C557" s="5" t="n"/>
      <c r="D557" s="19" t="n"/>
      <c r="E557" s="13" t="n"/>
      <c r="F557" s="5" t="n"/>
      <c r="G557" s="6">
        <f>IF(C557&amp;""="","",IFERROR(INDEX('الموردون'!$B$6:$B$205,MATCH(C557&amp;"",'الموردون'!$A$6:$A$205,0))&amp;"","كود غير موجود"))</f>
        <v/>
      </c>
      <c r="H557" s="18">
        <f>IF(A557&amp;""="","",SUMIFS('الاستلامات'!$D$6:$D$1005,'الاستلامات'!$C$6:$C$1005,A557&amp;""))</f>
        <v/>
      </c>
      <c r="I557" s="18">
        <f>IF(OR(A557&amp;""="",NOT(ISNUMBER(D557))),"",ROUND(D557-H557,2))</f>
        <v/>
      </c>
      <c r="J557" s="6">
        <f>IF(A557&amp;""="","",IF(I557="","بيانات ناقصة",IF(I557&lt;=0,"تم الاستلام",IF(AND(ISNUMBER(E557),E557&lt;'الإعدادات'!$B$4),"متأخر التسليم",IF(H557&gt;0,"استلام جزئي","بانتظار الاستلام")))))</f>
        <v/>
      </c>
      <c r="K557" s="17">
        <f>IF(J557="متأخر التسليم",'الإعدادات'!$B$4-E557,"")</f>
        <v/>
      </c>
    </row>
    <row r="558">
      <c r="A558" s="5" t="n"/>
      <c r="B558" s="13" t="n"/>
      <c r="C558" s="5" t="n"/>
      <c r="D558" s="19" t="n"/>
      <c r="E558" s="13" t="n"/>
      <c r="F558" s="5" t="n"/>
      <c r="G558" s="6">
        <f>IF(C558&amp;""="","",IFERROR(INDEX('الموردون'!$B$6:$B$205,MATCH(C558&amp;"",'الموردون'!$A$6:$A$205,0))&amp;"","كود غير موجود"))</f>
        <v/>
      </c>
      <c r="H558" s="18">
        <f>IF(A558&amp;""="","",SUMIFS('الاستلامات'!$D$6:$D$1005,'الاستلامات'!$C$6:$C$1005,A558&amp;""))</f>
        <v/>
      </c>
      <c r="I558" s="18">
        <f>IF(OR(A558&amp;""="",NOT(ISNUMBER(D558))),"",ROUND(D558-H558,2))</f>
        <v/>
      </c>
      <c r="J558" s="6">
        <f>IF(A558&amp;""="","",IF(I558="","بيانات ناقصة",IF(I558&lt;=0,"تم الاستلام",IF(AND(ISNUMBER(E558),E558&lt;'الإعدادات'!$B$4),"متأخر التسليم",IF(H558&gt;0,"استلام جزئي","بانتظار الاستلام")))))</f>
        <v/>
      </c>
      <c r="K558" s="17">
        <f>IF(J558="متأخر التسليم",'الإعدادات'!$B$4-E558,"")</f>
        <v/>
      </c>
    </row>
    <row r="559">
      <c r="A559" s="5" t="n"/>
      <c r="B559" s="13" t="n"/>
      <c r="C559" s="5" t="n"/>
      <c r="D559" s="19" t="n"/>
      <c r="E559" s="13" t="n"/>
      <c r="F559" s="5" t="n"/>
      <c r="G559" s="6">
        <f>IF(C559&amp;""="","",IFERROR(INDEX('الموردون'!$B$6:$B$205,MATCH(C559&amp;"",'الموردون'!$A$6:$A$205,0))&amp;"","كود غير موجود"))</f>
        <v/>
      </c>
      <c r="H559" s="18">
        <f>IF(A559&amp;""="","",SUMIFS('الاستلامات'!$D$6:$D$1005,'الاستلامات'!$C$6:$C$1005,A559&amp;""))</f>
        <v/>
      </c>
      <c r="I559" s="18">
        <f>IF(OR(A559&amp;""="",NOT(ISNUMBER(D559))),"",ROUND(D559-H559,2))</f>
        <v/>
      </c>
      <c r="J559" s="6">
        <f>IF(A559&amp;""="","",IF(I559="","بيانات ناقصة",IF(I559&lt;=0,"تم الاستلام",IF(AND(ISNUMBER(E559),E559&lt;'الإعدادات'!$B$4),"متأخر التسليم",IF(H559&gt;0,"استلام جزئي","بانتظار الاستلام")))))</f>
        <v/>
      </c>
      <c r="K559" s="17">
        <f>IF(J559="متأخر التسليم",'الإعدادات'!$B$4-E559,"")</f>
        <v/>
      </c>
    </row>
    <row r="560">
      <c r="A560" s="5" t="n"/>
      <c r="B560" s="13" t="n"/>
      <c r="C560" s="5" t="n"/>
      <c r="D560" s="19" t="n"/>
      <c r="E560" s="13" t="n"/>
      <c r="F560" s="5" t="n"/>
      <c r="G560" s="6">
        <f>IF(C560&amp;""="","",IFERROR(INDEX('الموردون'!$B$6:$B$205,MATCH(C560&amp;"",'الموردون'!$A$6:$A$205,0))&amp;"","كود غير موجود"))</f>
        <v/>
      </c>
      <c r="H560" s="18">
        <f>IF(A560&amp;""="","",SUMIFS('الاستلامات'!$D$6:$D$1005,'الاستلامات'!$C$6:$C$1005,A560&amp;""))</f>
        <v/>
      </c>
      <c r="I560" s="18">
        <f>IF(OR(A560&amp;""="",NOT(ISNUMBER(D560))),"",ROUND(D560-H560,2))</f>
        <v/>
      </c>
      <c r="J560" s="6">
        <f>IF(A560&amp;""="","",IF(I560="","بيانات ناقصة",IF(I560&lt;=0,"تم الاستلام",IF(AND(ISNUMBER(E560),E560&lt;'الإعدادات'!$B$4),"متأخر التسليم",IF(H560&gt;0,"استلام جزئي","بانتظار الاستلام")))))</f>
        <v/>
      </c>
      <c r="K560" s="17">
        <f>IF(J560="متأخر التسليم",'الإعدادات'!$B$4-E560,"")</f>
        <v/>
      </c>
    </row>
    <row r="561">
      <c r="A561" s="5" t="n"/>
      <c r="B561" s="13" t="n"/>
      <c r="C561" s="5" t="n"/>
      <c r="D561" s="19" t="n"/>
      <c r="E561" s="13" t="n"/>
      <c r="F561" s="5" t="n"/>
      <c r="G561" s="6">
        <f>IF(C561&amp;""="","",IFERROR(INDEX('الموردون'!$B$6:$B$205,MATCH(C561&amp;"",'الموردون'!$A$6:$A$205,0))&amp;"","كود غير موجود"))</f>
        <v/>
      </c>
      <c r="H561" s="18">
        <f>IF(A561&amp;""="","",SUMIFS('الاستلامات'!$D$6:$D$1005,'الاستلامات'!$C$6:$C$1005,A561&amp;""))</f>
        <v/>
      </c>
      <c r="I561" s="18">
        <f>IF(OR(A561&amp;""="",NOT(ISNUMBER(D561))),"",ROUND(D561-H561,2))</f>
        <v/>
      </c>
      <c r="J561" s="6">
        <f>IF(A561&amp;""="","",IF(I561="","بيانات ناقصة",IF(I561&lt;=0,"تم الاستلام",IF(AND(ISNUMBER(E561),E561&lt;'الإعدادات'!$B$4),"متأخر التسليم",IF(H561&gt;0,"استلام جزئي","بانتظار الاستلام")))))</f>
        <v/>
      </c>
      <c r="K561" s="17">
        <f>IF(J561="متأخر التسليم",'الإعدادات'!$B$4-E561,"")</f>
        <v/>
      </c>
    </row>
    <row r="562">
      <c r="A562" s="5" t="n"/>
      <c r="B562" s="13" t="n"/>
      <c r="C562" s="5" t="n"/>
      <c r="D562" s="19" t="n"/>
      <c r="E562" s="13" t="n"/>
      <c r="F562" s="5" t="n"/>
      <c r="G562" s="6">
        <f>IF(C562&amp;""="","",IFERROR(INDEX('الموردون'!$B$6:$B$205,MATCH(C562&amp;"",'الموردون'!$A$6:$A$205,0))&amp;"","كود غير موجود"))</f>
        <v/>
      </c>
      <c r="H562" s="18">
        <f>IF(A562&amp;""="","",SUMIFS('الاستلامات'!$D$6:$D$1005,'الاستلامات'!$C$6:$C$1005,A562&amp;""))</f>
        <v/>
      </c>
      <c r="I562" s="18">
        <f>IF(OR(A562&amp;""="",NOT(ISNUMBER(D562))),"",ROUND(D562-H562,2))</f>
        <v/>
      </c>
      <c r="J562" s="6">
        <f>IF(A562&amp;""="","",IF(I562="","بيانات ناقصة",IF(I562&lt;=0,"تم الاستلام",IF(AND(ISNUMBER(E562),E562&lt;'الإعدادات'!$B$4),"متأخر التسليم",IF(H562&gt;0,"استلام جزئي","بانتظار الاستلام")))))</f>
        <v/>
      </c>
      <c r="K562" s="17">
        <f>IF(J562="متأخر التسليم",'الإعدادات'!$B$4-E562,"")</f>
        <v/>
      </c>
    </row>
    <row r="563">
      <c r="A563" s="5" t="n"/>
      <c r="B563" s="13" t="n"/>
      <c r="C563" s="5" t="n"/>
      <c r="D563" s="19" t="n"/>
      <c r="E563" s="13" t="n"/>
      <c r="F563" s="5" t="n"/>
      <c r="G563" s="6">
        <f>IF(C563&amp;""="","",IFERROR(INDEX('الموردون'!$B$6:$B$205,MATCH(C563&amp;"",'الموردون'!$A$6:$A$205,0))&amp;"","كود غير موجود"))</f>
        <v/>
      </c>
      <c r="H563" s="18">
        <f>IF(A563&amp;""="","",SUMIFS('الاستلامات'!$D$6:$D$1005,'الاستلامات'!$C$6:$C$1005,A563&amp;""))</f>
        <v/>
      </c>
      <c r="I563" s="18">
        <f>IF(OR(A563&amp;""="",NOT(ISNUMBER(D563))),"",ROUND(D563-H563,2))</f>
        <v/>
      </c>
      <c r="J563" s="6">
        <f>IF(A563&amp;""="","",IF(I563="","بيانات ناقصة",IF(I563&lt;=0,"تم الاستلام",IF(AND(ISNUMBER(E563),E563&lt;'الإعدادات'!$B$4),"متأخر التسليم",IF(H563&gt;0,"استلام جزئي","بانتظار الاستلام")))))</f>
        <v/>
      </c>
      <c r="K563" s="17">
        <f>IF(J563="متأخر التسليم",'الإعدادات'!$B$4-E563,"")</f>
        <v/>
      </c>
    </row>
    <row r="564">
      <c r="A564" s="5" t="n"/>
      <c r="B564" s="13" t="n"/>
      <c r="C564" s="5" t="n"/>
      <c r="D564" s="19" t="n"/>
      <c r="E564" s="13" t="n"/>
      <c r="F564" s="5" t="n"/>
      <c r="G564" s="6">
        <f>IF(C564&amp;""="","",IFERROR(INDEX('الموردون'!$B$6:$B$205,MATCH(C564&amp;"",'الموردون'!$A$6:$A$205,0))&amp;"","كود غير موجود"))</f>
        <v/>
      </c>
      <c r="H564" s="18">
        <f>IF(A564&amp;""="","",SUMIFS('الاستلامات'!$D$6:$D$1005,'الاستلامات'!$C$6:$C$1005,A564&amp;""))</f>
        <v/>
      </c>
      <c r="I564" s="18">
        <f>IF(OR(A564&amp;""="",NOT(ISNUMBER(D564))),"",ROUND(D564-H564,2))</f>
        <v/>
      </c>
      <c r="J564" s="6">
        <f>IF(A564&amp;""="","",IF(I564="","بيانات ناقصة",IF(I564&lt;=0,"تم الاستلام",IF(AND(ISNUMBER(E564),E564&lt;'الإعدادات'!$B$4),"متأخر التسليم",IF(H564&gt;0,"استلام جزئي","بانتظار الاستلام")))))</f>
        <v/>
      </c>
      <c r="K564" s="17">
        <f>IF(J564="متأخر التسليم",'الإعدادات'!$B$4-E564,"")</f>
        <v/>
      </c>
    </row>
    <row r="565">
      <c r="A565" s="5" t="n"/>
      <c r="B565" s="13" t="n"/>
      <c r="C565" s="5" t="n"/>
      <c r="D565" s="19" t="n"/>
      <c r="E565" s="13" t="n"/>
      <c r="F565" s="5" t="n"/>
      <c r="G565" s="6">
        <f>IF(C565&amp;""="","",IFERROR(INDEX('الموردون'!$B$6:$B$205,MATCH(C565&amp;"",'الموردون'!$A$6:$A$205,0))&amp;"","كود غير موجود"))</f>
        <v/>
      </c>
      <c r="H565" s="18">
        <f>IF(A565&amp;""="","",SUMIFS('الاستلامات'!$D$6:$D$1005,'الاستلامات'!$C$6:$C$1005,A565&amp;""))</f>
        <v/>
      </c>
      <c r="I565" s="18">
        <f>IF(OR(A565&amp;""="",NOT(ISNUMBER(D565))),"",ROUND(D565-H565,2))</f>
        <v/>
      </c>
      <c r="J565" s="6">
        <f>IF(A565&amp;""="","",IF(I565="","بيانات ناقصة",IF(I565&lt;=0,"تم الاستلام",IF(AND(ISNUMBER(E565),E565&lt;'الإعدادات'!$B$4),"متأخر التسليم",IF(H565&gt;0,"استلام جزئي","بانتظار الاستلام")))))</f>
        <v/>
      </c>
      <c r="K565" s="17">
        <f>IF(J565="متأخر التسليم",'الإعدادات'!$B$4-E565,"")</f>
        <v/>
      </c>
    </row>
    <row r="566">
      <c r="A566" s="5" t="n"/>
      <c r="B566" s="13" t="n"/>
      <c r="C566" s="5" t="n"/>
      <c r="D566" s="19" t="n"/>
      <c r="E566" s="13" t="n"/>
      <c r="F566" s="5" t="n"/>
      <c r="G566" s="6">
        <f>IF(C566&amp;""="","",IFERROR(INDEX('الموردون'!$B$6:$B$205,MATCH(C566&amp;"",'الموردون'!$A$6:$A$205,0))&amp;"","كود غير موجود"))</f>
        <v/>
      </c>
      <c r="H566" s="18">
        <f>IF(A566&amp;""="","",SUMIFS('الاستلامات'!$D$6:$D$1005,'الاستلامات'!$C$6:$C$1005,A566&amp;""))</f>
        <v/>
      </c>
      <c r="I566" s="18">
        <f>IF(OR(A566&amp;""="",NOT(ISNUMBER(D566))),"",ROUND(D566-H566,2))</f>
        <v/>
      </c>
      <c r="J566" s="6">
        <f>IF(A566&amp;""="","",IF(I566="","بيانات ناقصة",IF(I566&lt;=0,"تم الاستلام",IF(AND(ISNUMBER(E566),E566&lt;'الإعدادات'!$B$4),"متأخر التسليم",IF(H566&gt;0,"استلام جزئي","بانتظار الاستلام")))))</f>
        <v/>
      </c>
      <c r="K566" s="17">
        <f>IF(J566="متأخر التسليم",'الإعدادات'!$B$4-E566,"")</f>
        <v/>
      </c>
    </row>
    <row r="567">
      <c r="A567" s="5" t="n"/>
      <c r="B567" s="13" t="n"/>
      <c r="C567" s="5" t="n"/>
      <c r="D567" s="19" t="n"/>
      <c r="E567" s="13" t="n"/>
      <c r="F567" s="5" t="n"/>
      <c r="G567" s="6">
        <f>IF(C567&amp;""="","",IFERROR(INDEX('الموردون'!$B$6:$B$205,MATCH(C567&amp;"",'الموردون'!$A$6:$A$205,0))&amp;"","كود غير موجود"))</f>
        <v/>
      </c>
      <c r="H567" s="18">
        <f>IF(A567&amp;""="","",SUMIFS('الاستلامات'!$D$6:$D$1005,'الاستلامات'!$C$6:$C$1005,A567&amp;""))</f>
        <v/>
      </c>
      <c r="I567" s="18">
        <f>IF(OR(A567&amp;""="",NOT(ISNUMBER(D567))),"",ROUND(D567-H567,2))</f>
        <v/>
      </c>
      <c r="J567" s="6">
        <f>IF(A567&amp;""="","",IF(I567="","بيانات ناقصة",IF(I567&lt;=0,"تم الاستلام",IF(AND(ISNUMBER(E567),E567&lt;'الإعدادات'!$B$4),"متأخر التسليم",IF(H567&gt;0,"استلام جزئي","بانتظار الاستلام")))))</f>
        <v/>
      </c>
      <c r="K567" s="17">
        <f>IF(J567="متأخر التسليم",'الإعدادات'!$B$4-E567,"")</f>
        <v/>
      </c>
    </row>
    <row r="568">
      <c r="A568" s="5" t="n"/>
      <c r="B568" s="13" t="n"/>
      <c r="C568" s="5" t="n"/>
      <c r="D568" s="19" t="n"/>
      <c r="E568" s="13" t="n"/>
      <c r="F568" s="5" t="n"/>
      <c r="G568" s="6">
        <f>IF(C568&amp;""="","",IFERROR(INDEX('الموردون'!$B$6:$B$205,MATCH(C568&amp;"",'الموردون'!$A$6:$A$205,0))&amp;"","كود غير موجود"))</f>
        <v/>
      </c>
      <c r="H568" s="18">
        <f>IF(A568&amp;""="","",SUMIFS('الاستلامات'!$D$6:$D$1005,'الاستلامات'!$C$6:$C$1005,A568&amp;""))</f>
        <v/>
      </c>
      <c r="I568" s="18">
        <f>IF(OR(A568&amp;""="",NOT(ISNUMBER(D568))),"",ROUND(D568-H568,2))</f>
        <v/>
      </c>
      <c r="J568" s="6">
        <f>IF(A568&amp;""="","",IF(I568="","بيانات ناقصة",IF(I568&lt;=0,"تم الاستلام",IF(AND(ISNUMBER(E568),E568&lt;'الإعدادات'!$B$4),"متأخر التسليم",IF(H568&gt;0,"استلام جزئي","بانتظار الاستلام")))))</f>
        <v/>
      </c>
      <c r="K568" s="17">
        <f>IF(J568="متأخر التسليم",'الإعدادات'!$B$4-E568,"")</f>
        <v/>
      </c>
    </row>
    <row r="569">
      <c r="A569" s="5" t="n"/>
      <c r="B569" s="13" t="n"/>
      <c r="C569" s="5" t="n"/>
      <c r="D569" s="19" t="n"/>
      <c r="E569" s="13" t="n"/>
      <c r="F569" s="5" t="n"/>
      <c r="G569" s="6">
        <f>IF(C569&amp;""="","",IFERROR(INDEX('الموردون'!$B$6:$B$205,MATCH(C569&amp;"",'الموردون'!$A$6:$A$205,0))&amp;"","كود غير موجود"))</f>
        <v/>
      </c>
      <c r="H569" s="18">
        <f>IF(A569&amp;""="","",SUMIFS('الاستلامات'!$D$6:$D$1005,'الاستلامات'!$C$6:$C$1005,A569&amp;""))</f>
        <v/>
      </c>
      <c r="I569" s="18">
        <f>IF(OR(A569&amp;""="",NOT(ISNUMBER(D569))),"",ROUND(D569-H569,2))</f>
        <v/>
      </c>
      <c r="J569" s="6">
        <f>IF(A569&amp;""="","",IF(I569="","بيانات ناقصة",IF(I569&lt;=0,"تم الاستلام",IF(AND(ISNUMBER(E569),E569&lt;'الإعدادات'!$B$4),"متأخر التسليم",IF(H569&gt;0,"استلام جزئي","بانتظار الاستلام")))))</f>
        <v/>
      </c>
      <c r="K569" s="17">
        <f>IF(J569="متأخر التسليم",'الإعدادات'!$B$4-E569,"")</f>
        <v/>
      </c>
    </row>
    <row r="570">
      <c r="A570" s="5" t="n"/>
      <c r="B570" s="13" t="n"/>
      <c r="C570" s="5" t="n"/>
      <c r="D570" s="19" t="n"/>
      <c r="E570" s="13" t="n"/>
      <c r="F570" s="5" t="n"/>
      <c r="G570" s="6">
        <f>IF(C570&amp;""="","",IFERROR(INDEX('الموردون'!$B$6:$B$205,MATCH(C570&amp;"",'الموردون'!$A$6:$A$205,0))&amp;"","كود غير موجود"))</f>
        <v/>
      </c>
      <c r="H570" s="18">
        <f>IF(A570&amp;""="","",SUMIFS('الاستلامات'!$D$6:$D$1005,'الاستلامات'!$C$6:$C$1005,A570&amp;""))</f>
        <v/>
      </c>
      <c r="I570" s="18">
        <f>IF(OR(A570&amp;""="",NOT(ISNUMBER(D570))),"",ROUND(D570-H570,2))</f>
        <v/>
      </c>
      <c r="J570" s="6">
        <f>IF(A570&amp;""="","",IF(I570="","بيانات ناقصة",IF(I570&lt;=0,"تم الاستلام",IF(AND(ISNUMBER(E570),E570&lt;'الإعدادات'!$B$4),"متأخر التسليم",IF(H570&gt;0,"استلام جزئي","بانتظار الاستلام")))))</f>
        <v/>
      </c>
      <c r="K570" s="17">
        <f>IF(J570="متأخر التسليم",'الإعدادات'!$B$4-E570,"")</f>
        <v/>
      </c>
    </row>
    <row r="571">
      <c r="A571" s="5" t="n"/>
      <c r="B571" s="13" t="n"/>
      <c r="C571" s="5" t="n"/>
      <c r="D571" s="19" t="n"/>
      <c r="E571" s="13" t="n"/>
      <c r="F571" s="5" t="n"/>
      <c r="G571" s="6">
        <f>IF(C571&amp;""="","",IFERROR(INDEX('الموردون'!$B$6:$B$205,MATCH(C571&amp;"",'الموردون'!$A$6:$A$205,0))&amp;"","كود غير موجود"))</f>
        <v/>
      </c>
      <c r="H571" s="18">
        <f>IF(A571&amp;""="","",SUMIFS('الاستلامات'!$D$6:$D$1005,'الاستلامات'!$C$6:$C$1005,A571&amp;""))</f>
        <v/>
      </c>
      <c r="I571" s="18">
        <f>IF(OR(A571&amp;""="",NOT(ISNUMBER(D571))),"",ROUND(D571-H571,2))</f>
        <v/>
      </c>
      <c r="J571" s="6">
        <f>IF(A571&amp;""="","",IF(I571="","بيانات ناقصة",IF(I571&lt;=0,"تم الاستلام",IF(AND(ISNUMBER(E571),E571&lt;'الإعدادات'!$B$4),"متأخر التسليم",IF(H571&gt;0,"استلام جزئي","بانتظار الاستلام")))))</f>
        <v/>
      </c>
      <c r="K571" s="17">
        <f>IF(J571="متأخر التسليم",'الإعدادات'!$B$4-E571,"")</f>
        <v/>
      </c>
    </row>
    <row r="572">
      <c r="A572" s="5" t="n"/>
      <c r="B572" s="13" t="n"/>
      <c r="C572" s="5" t="n"/>
      <c r="D572" s="19" t="n"/>
      <c r="E572" s="13" t="n"/>
      <c r="F572" s="5" t="n"/>
      <c r="G572" s="6">
        <f>IF(C572&amp;""="","",IFERROR(INDEX('الموردون'!$B$6:$B$205,MATCH(C572&amp;"",'الموردون'!$A$6:$A$205,0))&amp;"","كود غير موجود"))</f>
        <v/>
      </c>
      <c r="H572" s="18">
        <f>IF(A572&amp;""="","",SUMIFS('الاستلامات'!$D$6:$D$1005,'الاستلامات'!$C$6:$C$1005,A572&amp;""))</f>
        <v/>
      </c>
      <c r="I572" s="18">
        <f>IF(OR(A572&amp;""="",NOT(ISNUMBER(D572))),"",ROUND(D572-H572,2))</f>
        <v/>
      </c>
      <c r="J572" s="6">
        <f>IF(A572&amp;""="","",IF(I572="","بيانات ناقصة",IF(I572&lt;=0,"تم الاستلام",IF(AND(ISNUMBER(E572),E572&lt;'الإعدادات'!$B$4),"متأخر التسليم",IF(H572&gt;0,"استلام جزئي","بانتظار الاستلام")))))</f>
        <v/>
      </c>
      <c r="K572" s="17">
        <f>IF(J572="متأخر التسليم",'الإعدادات'!$B$4-E572,"")</f>
        <v/>
      </c>
    </row>
    <row r="573">
      <c r="A573" s="5" t="n"/>
      <c r="B573" s="13" t="n"/>
      <c r="C573" s="5" t="n"/>
      <c r="D573" s="19" t="n"/>
      <c r="E573" s="13" t="n"/>
      <c r="F573" s="5" t="n"/>
      <c r="G573" s="6">
        <f>IF(C573&amp;""="","",IFERROR(INDEX('الموردون'!$B$6:$B$205,MATCH(C573&amp;"",'الموردون'!$A$6:$A$205,0))&amp;"","كود غير موجود"))</f>
        <v/>
      </c>
      <c r="H573" s="18">
        <f>IF(A573&amp;""="","",SUMIFS('الاستلامات'!$D$6:$D$1005,'الاستلامات'!$C$6:$C$1005,A573&amp;""))</f>
        <v/>
      </c>
      <c r="I573" s="18">
        <f>IF(OR(A573&amp;""="",NOT(ISNUMBER(D573))),"",ROUND(D573-H573,2))</f>
        <v/>
      </c>
      <c r="J573" s="6">
        <f>IF(A573&amp;""="","",IF(I573="","بيانات ناقصة",IF(I573&lt;=0,"تم الاستلام",IF(AND(ISNUMBER(E573),E573&lt;'الإعدادات'!$B$4),"متأخر التسليم",IF(H573&gt;0,"استلام جزئي","بانتظار الاستلام")))))</f>
        <v/>
      </c>
      <c r="K573" s="17">
        <f>IF(J573="متأخر التسليم",'الإعدادات'!$B$4-E573,"")</f>
        <v/>
      </c>
    </row>
    <row r="574">
      <c r="A574" s="5" t="n"/>
      <c r="B574" s="13" t="n"/>
      <c r="C574" s="5" t="n"/>
      <c r="D574" s="19" t="n"/>
      <c r="E574" s="13" t="n"/>
      <c r="F574" s="5" t="n"/>
      <c r="G574" s="6">
        <f>IF(C574&amp;""="","",IFERROR(INDEX('الموردون'!$B$6:$B$205,MATCH(C574&amp;"",'الموردون'!$A$6:$A$205,0))&amp;"","كود غير موجود"))</f>
        <v/>
      </c>
      <c r="H574" s="18">
        <f>IF(A574&amp;""="","",SUMIFS('الاستلامات'!$D$6:$D$1005,'الاستلامات'!$C$6:$C$1005,A574&amp;""))</f>
        <v/>
      </c>
      <c r="I574" s="18">
        <f>IF(OR(A574&amp;""="",NOT(ISNUMBER(D574))),"",ROUND(D574-H574,2))</f>
        <v/>
      </c>
      <c r="J574" s="6">
        <f>IF(A574&amp;""="","",IF(I574="","بيانات ناقصة",IF(I574&lt;=0,"تم الاستلام",IF(AND(ISNUMBER(E574),E574&lt;'الإعدادات'!$B$4),"متأخر التسليم",IF(H574&gt;0,"استلام جزئي","بانتظار الاستلام")))))</f>
        <v/>
      </c>
      <c r="K574" s="17">
        <f>IF(J574="متأخر التسليم",'الإعدادات'!$B$4-E574,"")</f>
        <v/>
      </c>
    </row>
    <row r="575">
      <c r="A575" s="5" t="n"/>
      <c r="B575" s="13" t="n"/>
      <c r="C575" s="5" t="n"/>
      <c r="D575" s="19" t="n"/>
      <c r="E575" s="13" t="n"/>
      <c r="F575" s="5" t="n"/>
      <c r="G575" s="6">
        <f>IF(C575&amp;""="","",IFERROR(INDEX('الموردون'!$B$6:$B$205,MATCH(C575&amp;"",'الموردون'!$A$6:$A$205,0))&amp;"","كود غير موجود"))</f>
        <v/>
      </c>
      <c r="H575" s="18">
        <f>IF(A575&amp;""="","",SUMIFS('الاستلامات'!$D$6:$D$1005,'الاستلامات'!$C$6:$C$1005,A575&amp;""))</f>
        <v/>
      </c>
      <c r="I575" s="18">
        <f>IF(OR(A575&amp;""="",NOT(ISNUMBER(D575))),"",ROUND(D575-H575,2))</f>
        <v/>
      </c>
      <c r="J575" s="6">
        <f>IF(A575&amp;""="","",IF(I575="","بيانات ناقصة",IF(I575&lt;=0,"تم الاستلام",IF(AND(ISNUMBER(E575),E575&lt;'الإعدادات'!$B$4),"متأخر التسليم",IF(H575&gt;0,"استلام جزئي","بانتظار الاستلام")))))</f>
        <v/>
      </c>
      <c r="K575" s="17">
        <f>IF(J575="متأخر التسليم",'الإعدادات'!$B$4-E575,"")</f>
        <v/>
      </c>
    </row>
    <row r="576">
      <c r="A576" s="5" t="n"/>
      <c r="B576" s="13" t="n"/>
      <c r="C576" s="5" t="n"/>
      <c r="D576" s="19" t="n"/>
      <c r="E576" s="13" t="n"/>
      <c r="F576" s="5" t="n"/>
      <c r="G576" s="6">
        <f>IF(C576&amp;""="","",IFERROR(INDEX('الموردون'!$B$6:$B$205,MATCH(C576&amp;"",'الموردون'!$A$6:$A$205,0))&amp;"","كود غير موجود"))</f>
        <v/>
      </c>
      <c r="H576" s="18">
        <f>IF(A576&amp;""="","",SUMIFS('الاستلامات'!$D$6:$D$1005,'الاستلامات'!$C$6:$C$1005,A576&amp;""))</f>
        <v/>
      </c>
      <c r="I576" s="18">
        <f>IF(OR(A576&amp;""="",NOT(ISNUMBER(D576))),"",ROUND(D576-H576,2))</f>
        <v/>
      </c>
      <c r="J576" s="6">
        <f>IF(A576&amp;""="","",IF(I576="","بيانات ناقصة",IF(I576&lt;=0,"تم الاستلام",IF(AND(ISNUMBER(E576),E576&lt;'الإعدادات'!$B$4),"متأخر التسليم",IF(H576&gt;0,"استلام جزئي","بانتظار الاستلام")))))</f>
        <v/>
      </c>
      <c r="K576" s="17">
        <f>IF(J576="متأخر التسليم",'الإعدادات'!$B$4-E576,"")</f>
        <v/>
      </c>
    </row>
    <row r="577">
      <c r="A577" s="5" t="n"/>
      <c r="B577" s="13" t="n"/>
      <c r="C577" s="5" t="n"/>
      <c r="D577" s="19" t="n"/>
      <c r="E577" s="13" t="n"/>
      <c r="F577" s="5" t="n"/>
      <c r="G577" s="6">
        <f>IF(C577&amp;""="","",IFERROR(INDEX('الموردون'!$B$6:$B$205,MATCH(C577&amp;"",'الموردون'!$A$6:$A$205,0))&amp;"","كود غير موجود"))</f>
        <v/>
      </c>
      <c r="H577" s="18">
        <f>IF(A577&amp;""="","",SUMIFS('الاستلامات'!$D$6:$D$1005,'الاستلامات'!$C$6:$C$1005,A577&amp;""))</f>
        <v/>
      </c>
      <c r="I577" s="18">
        <f>IF(OR(A577&amp;""="",NOT(ISNUMBER(D577))),"",ROUND(D577-H577,2))</f>
        <v/>
      </c>
      <c r="J577" s="6">
        <f>IF(A577&amp;""="","",IF(I577="","بيانات ناقصة",IF(I577&lt;=0,"تم الاستلام",IF(AND(ISNUMBER(E577),E577&lt;'الإعدادات'!$B$4),"متأخر التسليم",IF(H577&gt;0,"استلام جزئي","بانتظار الاستلام")))))</f>
        <v/>
      </c>
      <c r="K577" s="17">
        <f>IF(J577="متأخر التسليم",'الإعدادات'!$B$4-E577,"")</f>
        <v/>
      </c>
    </row>
    <row r="578">
      <c r="A578" s="5" t="n"/>
      <c r="B578" s="13" t="n"/>
      <c r="C578" s="5" t="n"/>
      <c r="D578" s="19" t="n"/>
      <c r="E578" s="13" t="n"/>
      <c r="F578" s="5" t="n"/>
      <c r="G578" s="6">
        <f>IF(C578&amp;""="","",IFERROR(INDEX('الموردون'!$B$6:$B$205,MATCH(C578&amp;"",'الموردون'!$A$6:$A$205,0))&amp;"","كود غير موجود"))</f>
        <v/>
      </c>
      <c r="H578" s="18">
        <f>IF(A578&amp;""="","",SUMIFS('الاستلامات'!$D$6:$D$1005,'الاستلامات'!$C$6:$C$1005,A578&amp;""))</f>
        <v/>
      </c>
      <c r="I578" s="18">
        <f>IF(OR(A578&amp;""="",NOT(ISNUMBER(D578))),"",ROUND(D578-H578,2))</f>
        <v/>
      </c>
      <c r="J578" s="6">
        <f>IF(A578&amp;""="","",IF(I578="","بيانات ناقصة",IF(I578&lt;=0,"تم الاستلام",IF(AND(ISNUMBER(E578),E578&lt;'الإعدادات'!$B$4),"متأخر التسليم",IF(H578&gt;0,"استلام جزئي","بانتظار الاستلام")))))</f>
        <v/>
      </c>
      <c r="K578" s="17">
        <f>IF(J578="متأخر التسليم",'الإعدادات'!$B$4-E578,"")</f>
        <v/>
      </c>
    </row>
    <row r="579">
      <c r="A579" s="5" t="n"/>
      <c r="B579" s="13" t="n"/>
      <c r="C579" s="5" t="n"/>
      <c r="D579" s="19" t="n"/>
      <c r="E579" s="13" t="n"/>
      <c r="F579" s="5" t="n"/>
      <c r="G579" s="6">
        <f>IF(C579&amp;""="","",IFERROR(INDEX('الموردون'!$B$6:$B$205,MATCH(C579&amp;"",'الموردون'!$A$6:$A$205,0))&amp;"","كود غير موجود"))</f>
        <v/>
      </c>
      <c r="H579" s="18">
        <f>IF(A579&amp;""="","",SUMIFS('الاستلامات'!$D$6:$D$1005,'الاستلامات'!$C$6:$C$1005,A579&amp;""))</f>
        <v/>
      </c>
      <c r="I579" s="18">
        <f>IF(OR(A579&amp;""="",NOT(ISNUMBER(D579))),"",ROUND(D579-H579,2))</f>
        <v/>
      </c>
      <c r="J579" s="6">
        <f>IF(A579&amp;""="","",IF(I579="","بيانات ناقصة",IF(I579&lt;=0,"تم الاستلام",IF(AND(ISNUMBER(E579),E579&lt;'الإعدادات'!$B$4),"متأخر التسليم",IF(H579&gt;0,"استلام جزئي","بانتظار الاستلام")))))</f>
        <v/>
      </c>
      <c r="K579" s="17">
        <f>IF(J579="متأخر التسليم",'الإعدادات'!$B$4-E579,"")</f>
        <v/>
      </c>
    </row>
    <row r="580">
      <c r="A580" s="5" t="n"/>
      <c r="B580" s="13" t="n"/>
      <c r="C580" s="5" t="n"/>
      <c r="D580" s="19" t="n"/>
      <c r="E580" s="13" t="n"/>
      <c r="F580" s="5" t="n"/>
      <c r="G580" s="6">
        <f>IF(C580&amp;""="","",IFERROR(INDEX('الموردون'!$B$6:$B$205,MATCH(C580&amp;"",'الموردون'!$A$6:$A$205,0))&amp;"","كود غير موجود"))</f>
        <v/>
      </c>
      <c r="H580" s="18">
        <f>IF(A580&amp;""="","",SUMIFS('الاستلامات'!$D$6:$D$1005,'الاستلامات'!$C$6:$C$1005,A580&amp;""))</f>
        <v/>
      </c>
      <c r="I580" s="18">
        <f>IF(OR(A580&amp;""="",NOT(ISNUMBER(D580))),"",ROUND(D580-H580,2))</f>
        <v/>
      </c>
      <c r="J580" s="6">
        <f>IF(A580&amp;""="","",IF(I580="","بيانات ناقصة",IF(I580&lt;=0,"تم الاستلام",IF(AND(ISNUMBER(E580),E580&lt;'الإعدادات'!$B$4),"متأخر التسليم",IF(H580&gt;0,"استلام جزئي","بانتظار الاستلام")))))</f>
        <v/>
      </c>
      <c r="K580" s="17">
        <f>IF(J580="متأخر التسليم",'الإعدادات'!$B$4-E580,"")</f>
        <v/>
      </c>
    </row>
    <row r="581">
      <c r="A581" s="5" t="n"/>
      <c r="B581" s="13" t="n"/>
      <c r="C581" s="5" t="n"/>
      <c r="D581" s="19" t="n"/>
      <c r="E581" s="13" t="n"/>
      <c r="F581" s="5" t="n"/>
      <c r="G581" s="6">
        <f>IF(C581&amp;""="","",IFERROR(INDEX('الموردون'!$B$6:$B$205,MATCH(C581&amp;"",'الموردون'!$A$6:$A$205,0))&amp;"","كود غير موجود"))</f>
        <v/>
      </c>
      <c r="H581" s="18">
        <f>IF(A581&amp;""="","",SUMIFS('الاستلامات'!$D$6:$D$1005,'الاستلامات'!$C$6:$C$1005,A581&amp;""))</f>
        <v/>
      </c>
      <c r="I581" s="18">
        <f>IF(OR(A581&amp;""="",NOT(ISNUMBER(D581))),"",ROUND(D581-H581,2))</f>
        <v/>
      </c>
      <c r="J581" s="6">
        <f>IF(A581&amp;""="","",IF(I581="","بيانات ناقصة",IF(I581&lt;=0,"تم الاستلام",IF(AND(ISNUMBER(E581),E581&lt;'الإعدادات'!$B$4),"متأخر التسليم",IF(H581&gt;0,"استلام جزئي","بانتظار الاستلام")))))</f>
        <v/>
      </c>
      <c r="K581" s="17">
        <f>IF(J581="متأخر التسليم",'الإعدادات'!$B$4-E581,"")</f>
        <v/>
      </c>
    </row>
    <row r="582">
      <c r="A582" s="5" t="n"/>
      <c r="B582" s="13" t="n"/>
      <c r="C582" s="5" t="n"/>
      <c r="D582" s="19" t="n"/>
      <c r="E582" s="13" t="n"/>
      <c r="F582" s="5" t="n"/>
      <c r="G582" s="6">
        <f>IF(C582&amp;""="","",IFERROR(INDEX('الموردون'!$B$6:$B$205,MATCH(C582&amp;"",'الموردون'!$A$6:$A$205,0))&amp;"","كود غير موجود"))</f>
        <v/>
      </c>
      <c r="H582" s="18">
        <f>IF(A582&amp;""="","",SUMIFS('الاستلامات'!$D$6:$D$1005,'الاستلامات'!$C$6:$C$1005,A582&amp;""))</f>
        <v/>
      </c>
      <c r="I582" s="18">
        <f>IF(OR(A582&amp;""="",NOT(ISNUMBER(D582))),"",ROUND(D582-H582,2))</f>
        <v/>
      </c>
      <c r="J582" s="6">
        <f>IF(A582&amp;""="","",IF(I582="","بيانات ناقصة",IF(I582&lt;=0,"تم الاستلام",IF(AND(ISNUMBER(E582),E582&lt;'الإعدادات'!$B$4),"متأخر التسليم",IF(H582&gt;0,"استلام جزئي","بانتظار الاستلام")))))</f>
        <v/>
      </c>
      <c r="K582" s="17">
        <f>IF(J582="متأخر التسليم",'الإعدادات'!$B$4-E582,"")</f>
        <v/>
      </c>
    </row>
    <row r="583">
      <c r="A583" s="5" t="n"/>
      <c r="B583" s="13" t="n"/>
      <c r="C583" s="5" t="n"/>
      <c r="D583" s="19" t="n"/>
      <c r="E583" s="13" t="n"/>
      <c r="F583" s="5" t="n"/>
      <c r="G583" s="6">
        <f>IF(C583&amp;""="","",IFERROR(INDEX('الموردون'!$B$6:$B$205,MATCH(C583&amp;"",'الموردون'!$A$6:$A$205,0))&amp;"","كود غير موجود"))</f>
        <v/>
      </c>
      <c r="H583" s="18">
        <f>IF(A583&amp;""="","",SUMIFS('الاستلامات'!$D$6:$D$1005,'الاستلامات'!$C$6:$C$1005,A583&amp;""))</f>
        <v/>
      </c>
      <c r="I583" s="18">
        <f>IF(OR(A583&amp;""="",NOT(ISNUMBER(D583))),"",ROUND(D583-H583,2))</f>
        <v/>
      </c>
      <c r="J583" s="6">
        <f>IF(A583&amp;""="","",IF(I583="","بيانات ناقصة",IF(I583&lt;=0,"تم الاستلام",IF(AND(ISNUMBER(E583),E583&lt;'الإعدادات'!$B$4),"متأخر التسليم",IF(H583&gt;0,"استلام جزئي","بانتظار الاستلام")))))</f>
        <v/>
      </c>
      <c r="K583" s="17">
        <f>IF(J583="متأخر التسليم",'الإعدادات'!$B$4-E583,"")</f>
        <v/>
      </c>
    </row>
    <row r="584">
      <c r="A584" s="5" t="n"/>
      <c r="B584" s="13" t="n"/>
      <c r="C584" s="5" t="n"/>
      <c r="D584" s="19" t="n"/>
      <c r="E584" s="13" t="n"/>
      <c r="F584" s="5" t="n"/>
      <c r="G584" s="6">
        <f>IF(C584&amp;""="","",IFERROR(INDEX('الموردون'!$B$6:$B$205,MATCH(C584&amp;"",'الموردون'!$A$6:$A$205,0))&amp;"","كود غير موجود"))</f>
        <v/>
      </c>
      <c r="H584" s="18">
        <f>IF(A584&amp;""="","",SUMIFS('الاستلامات'!$D$6:$D$1005,'الاستلامات'!$C$6:$C$1005,A584&amp;""))</f>
        <v/>
      </c>
      <c r="I584" s="18">
        <f>IF(OR(A584&amp;""="",NOT(ISNUMBER(D584))),"",ROUND(D584-H584,2))</f>
        <v/>
      </c>
      <c r="J584" s="6">
        <f>IF(A584&amp;""="","",IF(I584="","بيانات ناقصة",IF(I584&lt;=0,"تم الاستلام",IF(AND(ISNUMBER(E584),E584&lt;'الإعدادات'!$B$4),"متأخر التسليم",IF(H584&gt;0,"استلام جزئي","بانتظار الاستلام")))))</f>
        <v/>
      </c>
      <c r="K584" s="17">
        <f>IF(J584="متأخر التسليم",'الإعدادات'!$B$4-E584,"")</f>
        <v/>
      </c>
    </row>
    <row r="585">
      <c r="A585" s="5" t="n"/>
      <c r="B585" s="13" t="n"/>
      <c r="C585" s="5" t="n"/>
      <c r="D585" s="19" t="n"/>
      <c r="E585" s="13" t="n"/>
      <c r="F585" s="5" t="n"/>
      <c r="G585" s="6">
        <f>IF(C585&amp;""="","",IFERROR(INDEX('الموردون'!$B$6:$B$205,MATCH(C585&amp;"",'الموردون'!$A$6:$A$205,0))&amp;"","كود غير موجود"))</f>
        <v/>
      </c>
      <c r="H585" s="18">
        <f>IF(A585&amp;""="","",SUMIFS('الاستلامات'!$D$6:$D$1005,'الاستلامات'!$C$6:$C$1005,A585&amp;""))</f>
        <v/>
      </c>
      <c r="I585" s="18">
        <f>IF(OR(A585&amp;""="",NOT(ISNUMBER(D585))),"",ROUND(D585-H585,2))</f>
        <v/>
      </c>
      <c r="J585" s="6">
        <f>IF(A585&amp;""="","",IF(I585="","بيانات ناقصة",IF(I585&lt;=0,"تم الاستلام",IF(AND(ISNUMBER(E585),E585&lt;'الإعدادات'!$B$4),"متأخر التسليم",IF(H585&gt;0,"استلام جزئي","بانتظار الاستلام")))))</f>
        <v/>
      </c>
      <c r="K585" s="17">
        <f>IF(J585="متأخر التسليم",'الإعدادات'!$B$4-E585,"")</f>
        <v/>
      </c>
    </row>
    <row r="586">
      <c r="A586" s="5" t="n"/>
      <c r="B586" s="13" t="n"/>
      <c r="C586" s="5" t="n"/>
      <c r="D586" s="19" t="n"/>
      <c r="E586" s="13" t="n"/>
      <c r="F586" s="5" t="n"/>
      <c r="G586" s="6">
        <f>IF(C586&amp;""="","",IFERROR(INDEX('الموردون'!$B$6:$B$205,MATCH(C586&amp;"",'الموردون'!$A$6:$A$205,0))&amp;"","كود غير موجود"))</f>
        <v/>
      </c>
      <c r="H586" s="18">
        <f>IF(A586&amp;""="","",SUMIFS('الاستلامات'!$D$6:$D$1005,'الاستلامات'!$C$6:$C$1005,A586&amp;""))</f>
        <v/>
      </c>
      <c r="I586" s="18">
        <f>IF(OR(A586&amp;""="",NOT(ISNUMBER(D586))),"",ROUND(D586-H586,2))</f>
        <v/>
      </c>
      <c r="J586" s="6">
        <f>IF(A586&amp;""="","",IF(I586="","بيانات ناقصة",IF(I586&lt;=0,"تم الاستلام",IF(AND(ISNUMBER(E586),E586&lt;'الإعدادات'!$B$4),"متأخر التسليم",IF(H586&gt;0,"استلام جزئي","بانتظار الاستلام")))))</f>
        <v/>
      </c>
      <c r="K586" s="17">
        <f>IF(J586="متأخر التسليم",'الإعدادات'!$B$4-E586,"")</f>
        <v/>
      </c>
    </row>
    <row r="587">
      <c r="A587" s="5" t="n"/>
      <c r="B587" s="13" t="n"/>
      <c r="C587" s="5" t="n"/>
      <c r="D587" s="19" t="n"/>
      <c r="E587" s="13" t="n"/>
      <c r="F587" s="5" t="n"/>
      <c r="G587" s="6">
        <f>IF(C587&amp;""="","",IFERROR(INDEX('الموردون'!$B$6:$B$205,MATCH(C587&amp;"",'الموردون'!$A$6:$A$205,0))&amp;"","كود غير موجود"))</f>
        <v/>
      </c>
      <c r="H587" s="18">
        <f>IF(A587&amp;""="","",SUMIFS('الاستلامات'!$D$6:$D$1005,'الاستلامات'!$C$6:$C$1005,A587&amp;""))</f>
        <v/>
      </c>
      <c r="I587" s="18">
        <f>IF(OR(A587&amp;""="",NOT(ISNUMBER(D587))),"",ROUND(D587-H587,2))</f>
        <v/>
      </c>
      <c r="J587" s="6">
        <f>IF(A587&amp;""="","",IF(I587="","بيانات ناقصة",IF(I587&lt;=0,"تم الاستلام",IF(AND(ISNUMBER(E587),E587&lt;'الإعدادات'!$B$4),"متأخر التسليم",IF(H587&gt;0,"استلام جزئي","بانتظار الاستلام")))))</f>
        <v/>
      </c>
      <c r="K587" s="17">
        <f>IF(J587="متأخر التسليم",'الإعدادات'!$B$4-E587,"")</f>
        <v/>
      </c>
    </row>
    <row r="588">
      <c r="A588" s="5" t="n"/>
      <c r="B588" s="13" t="n"/>
      <c r="C588" s="5" t="n"/>
      <c r="D588" s="19" t="n"/>
      <c r="E588" s="13" t="n"/>
      <c r="F588" s="5" t="n"/>
      <c r="G588" s="6">
        <f>IF(C588&amp;""="","",IFERROR(INDEX('الموردون'!$B$6:$B$205,MATCH(C588&amp;"",'الموردون'!$A$6:$A$205,0))&amp;"","كود غير موجود"))</f>
        <v/>
      </c>
      <c r="H588" s="18">
        <f>IF(A588&amp;""="","",SUMIFS('الاستلامات'!$D$6:$D$1005,'الاستلامات'!$C$6:$C$1005,A588&amp;""))</f>
        <v/>
      </c>
      <c r="I588" s="18">
        <f>IF(OR(A588&amp;""="",NOT(ISNUMBER(D588))),"",ROUND(D588-H588,2))</f>
        <v/>
      </c>
      <c r="J588" s="6">
        <f>IF(A588&amp;""="","",IF(I588="","بيانات ناقصة",IF(I588&lt;=0,"تم الاستلام",IF(AND(ISNUMBER(E588),E588&lt;'الإعدادات'!$B$4),"متأخر التسليم",IF(H588&gt;0,"استلام جزئي","بانتظار الاستلام")))))</f>
        <v/>
      </c>
      <c r="K588" s="17">
        <f>IF(J588="متأخر التسليم",'الإعدادات'!$B$4-E588,"")</f>
        <v/>
      </c>
    </row>
    <row r="589">
      <c r="A589" s="5" t="n"/>
      <c r="B589" s="13" t="n"/>
      <c r="C589" s="5" t="n"/>
      <c r="D589" s="19" t="n"/>
      <c r="E589" s="13" t="n"/>
      <c r="F589" s="5" t="n"/>
      <c r="G589" s="6">
        <f>IF(C589&amp;""="","",IFERROR(INDEX('الموردون'!$B$6:$B$205,MATCH(C589&amp;"",'الموردون'!$A$6:$A$205,0))&amp;"","كود غير موجود"))</f>
        <v/>
      </c>
      <c r="H589" s="18">
        <f>IF(A589&amp;""="","",SUMIFS('الاستلامات'!$D$6:$D$1005,'الاستلامات'!$C$6:$C$1005,A589&amp;""))</f>
        <v/>
      </c>
      <c r="I589" s="18">
        <f>IF(OR(A589&amp;""="",NOT(ISNUMBER(D589))),"",ROUND(D589-H589,2))</f>
        <v/>
      </c>
      <c r="J589" s="6">
        <f>IF(A589&amp;""="","",IF(I589="","بيانات ناقصة",IF(I589&lt;=0,"تم الاستلام",IF(AND(ISNUMBER(E589),E589&lt;'الإعدادات'!$B$4),"متأخر التسليم",IF(H589&gt;0,"استلام جزئي","بانتظار الاستلام")))))</f>
        <v/>
      </c>
      <c r="K589" s="17">
        <f>IF(J589="متأخر التسليم",'الإعدادات'!$B$4-E589,"")</f>
        <v/>
      </c>
    </row>
    <row r="590">
      <c r="A590" s="5" t="n"/>
      <c r="B590" s="13" t="n"/>
      <c r="C590" s="5" t="n"/>
      <c r="D590" s="19" t="n"/>
      <c r="E590" s="13" t="n"/>
      <c r="F590" s="5" t="n"/>
      <c r="G590" s="6">
        <f>IF(C590&amp;""="","",IFERROR(INDEX('الموردون'!$B$6:$B$205,MATCH(C590&amp;"",'الموردون'!$A$6:$A$205,0))&amp;"","كود غير موجود"))</f>
        <v/>
      </c>
      <c r="H590" s="18">
        <f>IF(A590&amp;""="","",SUMIFS('الاستلامات'!$D$6:$D$1005,'الاستلامات'!$C$6:$C$1005,A590&amp;""))</f>
        <v/>
      </c>
      <c r="I590" s="18">
        <f>IF(OR(A590&amp;""="",NOT(ISNUMBER(D590))),"",ROUND(D590-H590,2))</f>
        <v/>
      </c>
      <c r="J590" s="6">
        <f>IF(A590&amp;""="","",IF(I590="","بيانات ناقصة",IF(I590&lt;=0,"تم الاستلام",IF(AND(ISNUMBER(E590),E590&lt;'الإعدادات'!$B$4),"متأخر التسليم",IF(H590&gt;0,"استلام جزئي","بانتظار الاستلام")))))</f>
        <v/>
      </c>
      <c r="K590" s="17">
        <f>IF(J590="متأخر التسليم",'الإعدادات'!$B$4-E590,"")</f>
        <v/>
      </c>
    </row>
    <row r="591">
      <c r="A591" s="5" t="n"/>
      <c r="B591" s="13" t="n"/>
      <c r="C591" s="5" t="n"/>
      <c r="D591" s="19" t="n"/>
      <c r="E591" s="13" t="n"/>
      <c r="F591" s="5" t="n"/>
      <c r="G591" s="6">
        <f>IF(C591&amp;""="","",IFERROR(INDEX('الموردون'!$B$6:$B$205,MATCH(C591&amp;"",'الموردون'!$A$6:$A$205,0))&amp;"","كود غير موجود"))</f>
        <v/>
      </c>
      <c r="H591" s="18">
        <f>IF(A591&amp;""="","",SUMIFS('الاستلامات'!$D$6:$D$1005,'الاستلامات'!$C$6:$C$1005,A591&amp;""))</f>
        <v/>
      </c>
      <c r="I591" s="18">
        <f>IF(OR(A591&amp;""="",NOT(ISNUMBER(D591))),"",ROUND(D591-H591,2))</f>
        <v/>
      </c>
      <c r="J591" s="6">
        <f>IF(A591&amp;""="","",IF(I591="","بيانات ناقصة",IF(I591&lt;=0,"تم الاستلام",IF(AND(ISNUMBER(E591),E591&lt;'الإعدادات'!$B$4),"متأخر التسليم",IF(H591&gt;0,"استلام جزئي","بانتظار الاستلام")))))</f>
        <v/>
      </c>
      <c r="K591" s="17">
        <f>IF(J591="متأخر التسليم",'الإعدادات'!$B$4-E591,"")</f>
        <v/>
      </c>
    </row>
    <row r="592">
      <c r="A592" s="5" t="n"/>
      <c r="B592" s="13" t="n"/>
      <c r="C592" s="5" t="n"/>
      <c r="D592" s="19" t="n"/>
      <c r="E592" s="13" t="n"/>
      <c r="F592" s="5" t="n"/>
      <c r="G592" s="6">
        <f>IF(C592&amp;""="","",IFERROR(INDEX('الموردون'!$B$6:$B$205,MATCH(C592&amp;"",'الموردون'!$A$6:$A$205,0))&amp;"","كود غير موجود"))</f>
        <v/>
      </c>
      <c r="H592" s="18">
        <f>IF(A592&amp;""="","",SUMIFS('الاستلامات'!$D$6:$D$1005,'الاستلامات'!$C$6:$C$1005,A592&amp;""))</f>
        <v/>
      </c>
      <c r="I592" s="18">
        <f>IF(OR(A592&amp;""="",NOT(ISNUMBER(D592))),"",ROUND(D592-H592,2))</f>
        <v/>
      </c>
      <c r="J592" s="6">
        <f>IF(A592&amp;""="","",IF(I592="","بيانات ناقصة",IF(I592&lt;=0,"تم الاستلام",IF(AND(ISNUMBER(E592),E592&lt;'الإعدادات'!$B$4),"متأخر التسليم",IF(H592&gt;0,"استلام جزئي","بانتظار الاستلام")))))</f>
        <v/>
      </c>
      <c r="K592" s="17">
        <f>IF(J592="متأخر التسليم",'الإعدادات'!$B$4-E592,"")</f>
        <v/>
      </c>
    </row>
    <row r="593">
      <c r="A593" s="5" t="n"/>
      <c r="B593" s="13" t="n"/>
      <c r="C593" s="5" t="n"/>
      <c r="D593" s="19" t="n"/>
      <c r="E593" s="13" t="n"/>
      <c r="F593" s="5" t="n"/>
      <c r="G593" s="6">
        <f>IF(C593&amp;""="","",IFERROR(INDEX('الموردون'!$B$6:$B$205,MATCH(C593&amp;"",'الموردون'!$A$6:$A$205,0))&amp;"","كود غير موجود"))</f>
        <v/>
      </c>
      <c r="H593" s="18">
        <f>IF(A593&amp;""="","",SUMIFS('الاستلامات'!$D$6:$D$1005,'الاستلامات'!$C$6:$C$1005,A593&amp;""))</f>
        <v/>
      </c>
      <c r="I593" s="18">
        <f>IF(OR(A593&amp;""="",NOT(ISNUMBER(D593))),"",ROUND(D593-H593,2))</f>
        <v/>
      </c>
      <c r="J593" s="6">
        <f>IF(A593&amp;""="","",IF(I593="","بيانات ناقصة",IF(I593&lt;=0,"تم الاستلام",IF(AND(ISNUMBER(E593),E593&lt;'الإعدادات'!$B$4),"متأخر التسليم",IF(H593&gt;0,"استلام جزئي","بانتظار الاستلام")))))</f>
        <v/>
      </c>
      <c r="K593" s="17">
        <f>IF(J593="متأخر التسليم",'الإعدادات'!$B$4-E593,"")</f>
        <v/>
      </c>
    </row>
    <row r="594">
      <c r="A594" s="5" t="n"/>
      <c r="B594" s="13" t="n"/>
      <c r="C594" s="5" t="n"/>
      <c r="D594" s="19" t="n"/>
      <c r="E594" s="13" t="n"/>
      <c r="F594" s="5" t="n"/>
      <c r="G594" s="6">
        <f>IF(C594&amp;""="","",IFERROR(INDEX('الموردون'!$B$6:$B$205,MATCH(C594&amp;"",'الموردون'!$A$6:$A$205,0))&amp;"","كود غير موجود"))</f>
        <v/>
      </c>
      <c r="H594" s="18">
        <f>IF(A594&amp;""="","",SUMIFS('الاستلامات'!$D$6:$D$1005,'الاستلامات'!$C$6:$C$1005,A594&amp;""))</f>
        <v/>
      </c>
      <c r="I594" s="18">
        <f>IF(OR(A594&amp;""="",NOT(ISNUMBER(D594))),"",ROUND(D594-H594,2))</f>
        <v/>
      </c>
      <c r="J594" s="6">
        <f>IF(A594&amp;""="","",IF(I594="","بيانات ناقصة",IF(I594&lt;=0,"تم الاستلام",IF(AND(ISNUMBER(E594),E594&lt;'الإعدادات'!$B$4),"متأخر التسليم",IF(H594&gt;0,"استلام جزئي","بانتظار الاستلام")))))</f>
        <v/>
      </c>
      <c r="K594" s="17">
        <f>IF(J594="متأخر التسليم",'الإعدادات'!$B$4-E594,"")</f>
        <v/>
      </c>
    </row>
    <row r="595">
      <c r="A595" s="5" t="n"/>
      <c r="B595" s="13" t="n"/>
      <c r="C595" s="5" t="n"/>
      <c r="D595" s="19" t="n"/>
      <c r="E595" s="13" t="n"/>
      <c r="F595" s="5" t="n"/>
      <c r="G595" s="6">
        <f>IF(C595&amp;""="","",IFERROR(INDEX('الموردون'!$B$6:$B$205,MATCH(C595&amp;"",'الموردون'!$A$6:$A$205,0))&amp;"","كود غير موجود"))</f>
        <v/>
      </c>
      <c r="H595" s="18">
        <f>IF(A595&amp;""="","",SUMIFS('الاستلامات'!$D$6:$D$1005,'الاستلامات'!$C$6:$C$1005,A595&amp;""))</f>
        <v/>
      </c>
      <c r="I595" s="18">
        <f>IF(OR(A595&amp;""="",NOT(ISNUMBER(D595))),"",ROUND(D595-H595,2))</f>
        <v/>
      </c>
      <c r="J595" s="6">
        <f>IF(A595&amp;""="","",IF(I595="","بيانات ناقصة",IF(I595&lt;=0,"تم الاستلام",IF(AND(ISNUMBER(E595),E595&lt;'الإعدادات'!$B$4),"متأخر التسليم",IF(H595&gt;0,"استلام جزئي","بانتظار الاستلام")))))</f>
        <v/>
      </c>
      <c r="K595" s="17">
        <f>IF(J595="متأخر التسليم",'الإعدادات'!$B$4-E595,"")</f>
        <v/>
      </c>
    </row>
    <row r="596">
      <c r="A596" s="5" t="n"/>
      <c r="B596" s="13" t="n"/>
      <c r="C596" s="5" t="n"/>
      <c r="D596" s="19" t="n"/>
      <c r="E596" s="13" t="n"/>
      <c r="F596" s="5" t="n"/>
      <c r="G596" s="6">
        <f>IF(C596&amp;""="","",IFERROR(INDEX('الموردون'!$B$6:$B$205,MATCH(C596&amp;"",'الموردون'!$A$6:$A$205,0))&amp;"","كود غير موجود"))</f>
        <v/>
      </c>
      <c r="H596" s="18">
        <f>IF(A596&amp;""="","",SUMIFS('الاستلامات'!$D$6:$D$1005,'الاستلامات'!$C$6:$C$1005,A596&amp;""))</f>
        <v/>
      </c>
      <c r="I596" s="18">
        <f>IF(OR(A596&amp;""="",NOT(ISNUMBER(D596))),"",ROUND(D596-H596,2))</f>
        <v/>
      </c>
      <c r="J596" s="6">
        <f>IF(A596&amp;""="","",IF(I596="","بيانات ناقصة",IF(I596&lt;=0,"تم الاستلام",IF(AND(ISNUMBER(E596),E596&lt;'الإعدادات'!$B$4),"متأخر التسليم",IF(H596&gt;0,"استلام جزئي","بانتظار الاستلام")))))</f>
        <v/>
      </c>
      <c r="K596" s="17">
        <f>IF(J596="متأخر التسليم",'الإعدادات'!$B$4-E596,"")</f>
        <v/>
      </c>
    </row>
    <row r="597">
      <c r="A597" s="5" t="n"/>
      <c r="B597" s="13" t="n"/>
      <c r="C597" s="5" t="n"/>
      <c r="D597" s="19" t="n"/>
      <c r="E597" s="13" t="n"/>
      <c r="F597" s="5" t="n"/>
      <c r="G597" s="6">
        <f>IF(C597&amp;""="","",IFERROR(INDEX('الموردون'!$B$6:$B$205,MATCH(C597&amp;"",'الموردون'!$A$6:$A$205,0))&amp;"","كود غير موجود"))</f>
        <v/>
      </c>
      <c r="H597" s="18">
        <f>IF(A597&amp;""="","",SUMIFS('الاستلامات'!$D$6:$D$1005,'الاستلامات'!$C$6:$C$1005,A597&amp;""))</f>
        <v/>
      </c>
      <c r="I597" s="18">
        <f>IF(OR(A597&amp;""="",NOT(ISNUMBER(D597))),"",ROUND(D597-H597,2))</f>
        <v/>
      </c>
      <c r="J597" s="6">
        <f>IF(A597&amp;""="","",IF(I597="","بيانات ناقصة",IF(I597&lt;=0,"تم الاستلام",IF(AND(ISNUMBER(E597),E597&lt;'الإعدادات'!$B$4),"متأخر التسليم",IF(H597&gt;0,"استلام جزئي","بانتظار الاستلام")))))</f>
        <v/>
      </c>
      <c r="K597" s="17">
        <f>IF(J597="متأخر التسليم",'الإعدادات'!$B$4-E597,"")</f>
        <v/>
      </c>
    </row>
    <row r="598">
      <c r="A598" s="5" t="n"/>
      <c r="B598" s="13" t="n"/>
      <c r="C598" s="5" t="n"/>
      <c r="D598" s="19" t="n"/>
      <c r="E598" s="13" t="n"/>
      <c r="F598" s="5" t="n"/>
      <c r="G598" s="6">
        <f>IF(C598&amp;""="","",IFERROR(INDEX('الموردون'!$B$6:$B$205,MATCH(C598&amp;"",'الموردون'!$A$6:$A$205,0))&amp;"","كود غير موجود"))</f>
        <v/>
      </c>
      <c r="H598" s="18">
        <f>IF(A598&amp;""="","",SUMIFS('الاستلامات'!$D$6:$D$1005,'الاستلامات'!$C$6:$C$1005,A598&amp;""))</f>
        <v/>
      </c>
      <c r="I598" s="18">
        <f>IF(OR(A598&amp;""="",NOT(ISNUMBER(D598))),"",ROUND(D598-H598,2))</f>
        <v/>
      </c>
      <c r="J598" s="6">
        <f>IF(A598&amp;""="","",IF(I598="","بيانات ناقصة",IF(I598&lt;=0,"تم الاستلام",IF(AND(ISNUMBER(E598),E598&lt;'الإعدادات'!$B$4),"متأخر التسليم",IF(H598&gt;0,"استلام جزئي","بانتظار الاستلام")))))</f>
        <v/>
      </c>
      <c r="K598" s="17">
        <f>IF(J598="متأخر التسليم",'الإعدادات'!$B$4-E598,"")</f>
        <v/>
      </c>
    </row>
    <row r="599">
      <c r="A599" s="5" t="n"/>
      <c r="B599" s="13" t="n"/>
      <c r="C599" s="5" t="n"/>
      <c r="D599" s="19" t="n"/>
      <c r="E599" s="13" t="n"/>
      <c r="F599" s="5" t="n"/>
      <c r="G599" s="6">
        <f>IF(C599&amp;""="","",IFERROR(INDEX('الموردون'!$B$6:$B$205,MATCH(C599&amp;"",'الموردون'!$A$6:$A$205,0))&amp;"","كود غير موجود"))</f>
        <v/>
      </c>
      <c r="H599" s="18">
        <f>IF(A599&amp;""="","",SUMIFS('الاستلامات'!$D$6:$D$1005,'الاستلامات'!$C$6:$C$1005,A599&amp;""))</f>
        <v/>
      </c>
      <c r="I599" s="18">
        <f>IF(OR(A599&amp;""="",NOT(ISNUMBER(D599))),"",ROUND(D599-H599,2))</f>
        <v/>
      </c>
      <c r="J599" s="6">
        <f>IF(A599&amp;""="","",IF(I599="","بيانات ناقصة",IF(I599&lt;=0,"تم الاستلام",IF(AND(ISNUMBER(E599),E599&lt;'الإعدادات'!$B$4),"متأخر التسليم",IF(H599&gt;0,"استلام جزئي","بانتظار الاستلام")))))</f>
        <v/>
      </c>
      <c r="K599" s="17">
        <f>IF(J599="متأخر التسليم",'الإعدادات'!$B$4-E599,"")</f>
        <v/>
      </c>
    </row>
    <row r="600">
      <c r="A600" s="5" t="n"/>
      <c r="B600" s="13" t="n"/>
      <c r="C600" s="5" t="n"/>
      <c r="D600" s="19" t="n"/>
      <c r="E600" s="13" t="n"/>
      <c r="F600" s="5" t="n"/>
      <c r="G600" s="6">
        <f>IF(C600&amp;""="","",IFERROR(INDEX('الموردون'!$B$6:$B$205,MATCH(C600&amp;"",'الموردون'!$A$6:$A$205,0))&amp;"","كود غير موجود"))</f>
        <v/>
      </c>
      <c r="H600" s="18">
        <f>IF(A600&amp;""="","",SUMIFS('الاستلامات'!$D$6:$D$1005,'الاستلامات'!$C$6:$C$1005,A600&amp;""))</f>
        <v/>
      </c>
      <c r="I600" s="18">
        <f>IF(OR(A600&amp;""="",NOT(ISNUMBER(D600))),"",ROUND(D600-H600,2))</f>
        <v/>
      </c>
      <c r="J600" s="6">
        <f>IF(A600&amp;""="","",IF(I600="","بيانات ناقصة",IF(I600&lt;=0,"تم الاستلام",IF(AND(ISNUMBER(E600),E600&lt;'الإعدادات'!$B$4),"متأخر التسليم",IF(H600&gt;0,"استلام جزئي","بانتظار الاستلام")))))</f>
        <v/>
      </c>
      <c r="K600" s="17">
        <f>IF(J600="متأخر التسليم",'الإعدادات'!$B$4-E600,"")</f>
        <v/>
      </c>
    </row>
    <row r="601">
      <c r="A601" s="5" t="n"/>
      <c r="B601" s="13" t="n"/>
      <c r="C601" s="5" t="n"/>
      <c r="D601" s="19" t="n"/>
      <c r="E601" s="13" t="n"/>
      <c r="F601" s="5" t="n"/>
      <c r="G601" s="6">
        <f>IF(C601&amp;""="","",IFERROR(INDEX('الموردون'!$B$6:$B$205,MATCH(C601&amp;"",'الموردون'!$A$6:$A$205,0))&amp;"","كود غير موجود"))</f>
        <v/>
      </c>
      <c r="H601" s="18">
        <f>IF(A601&amp;""="","",SUMIFS('الاستلامات'!$D$6:$D$1005,'الاستلامات'!$C$6:$C$1005,A601&amp;""))</f>
        <v/>
      </c>
      <c r="I601" s="18">
        <f>IF(OR(A601&amp;""="",NOT(ISNUMBER(D601))),"",ROUND(D601-H601,2))</f>
        <v/>
      </c>
      <c r="J601" s="6">
        <f>IF(A601&amp;""="","",IF(I601="","بيانات ناقصة",IF(I601&lt;=0,"تم الاستلام",IF(AND(ISNUMBER(E601),E601&lt;'الإعدادات'!$B$4),"متأخر التسليم",IF(H601&gt;0,"استلام جزئي","بانتظار الاستلام")))))</f>
        <v/>
      </c>
      <c r="K601" s="17">
        <f>IF(J601="متأخر التسليم",'الإعدادات'!$B$4-E601,"")</f>
        <v/>
      </c>
    </row>
    <row r="602">
      <c r="A602" s="5" t="n"/>
      <c r="B602" s="13" t="n"/>
      <c r="C602" s="5" t="n"/>
      <c r="D602" s="19" t="n"/>
      <c r="E602" s="13" t="n"/>
      <c r="F602" s="5" t="n"/>
      <c r="G602" s="6">
        <f>IF(C602&amp;""="","",IFERROR(INDEX('الموردون'!$B$6:$B$205,MATCH(C602&amp;"",'الموردون'!$A$6:$A$205,0))&amp;"","كود غير موجود"))</f>
        <v/>
      </c>
      <c r="H602" s="18">
        <f>IF(A602&amp;""="","",SUMIFS('الاستلامات'!$D$6:$D$1005,'الاستلامات'!$C$6:$C$1005,A602&amp;""))</f>
        <v/>
      </c>
      <c r="I602" s="18">
        <f>IF(OR(A602&amp;""="",NOT(ISNUMBER(D602))),"",ROUND(D602-H602,2))</f>
        <v/>
      </c>
      <c r="J602" s="6">
        <f>IF(A602&amp;""="","",IF(I602="","بيانات ناقصة",IF(I602&lt;=0,"تم الاستلام",IF(AND(ISNUMBER(E602),E602&lt;'الإعدادات'!$B$4),"متأخر التسليم",IF(H602&gt;0,"استلام جزئي","بانتظار الاستلام")))))</f>
        <v/>
      </c>
      <c r="K602" s="17">
        <f>IF(J602="متأخر التسليم",'الإعدادات'!$B$4-E602,"")</f>
        <v/>
      </c>
    </row>
    <row r="603">
      <c r="A603" s="5" t="n"/>
      <c r="B603" s="13" t="n"/>
      <c r="C603" s="5" t="n"/>
      <c r="D603" s="19" t="n"/>
      <c r="E603" s="13" t="n"/>
      <c r="F603" s="5" t="n"/>
      <c r="G603" s="6">
        <f>IF(C603&amp;""="","",IFERROR(INDEX('الموردون'!$B$6:$B$205,MATCH(C603&amp;"",'الموردون'!$A$6:$A$205,0))&amp;"","كود غير موجود"))</f>
        <v/>
      </c>
      <c r="H603" s="18">
        <f>IF(A603&amp;""="","",SUMIFS('الاستلامات'!$D$6:$D$1005,'الاستلامات'!$C$6:$C$1005,A603&amp;""))</f>
        <v/>
      </c>
      <c r="I603" s="18">
        <f>IF(OR(A603&amp;""="",NOT(ISNUMBER(D603))),"",ROUND(D603-H603,2))</f>
        <v/>
      </c>
      <c r="J603" s="6">
        <f>IF(A603&amp;""="","",IF(I603="","بيانات ناقصة",IF(I603&lt;=0,"تم الاستلام",IF(AND(ISNUMBER(E603),E603&lt;'الإعدادات'!$B$4),"متأخر التسليم",IF(H603&gt;0,"استلام جزئي","بانتظار الاستلام")))))</f>
        <v/>
      </c>
      <c r="K603" s="17">
        <f>IF(J603="متأخر التسليم",'الإعدادات'!$B$4-E603,"")</f>
        <v/>
      </c>
    </row>
    <row r="604">
      <c r="A604" s="5" t="n"/>
      <c r="B604" s="13" t="n"/>
      <c r="C604" s="5" t="n"/>
      <c r="D604" s="19" t="n"/>
      <c r="E604" s="13" t="n"/>
      <c r="F604" s="5" t="n"/>
      <c r="G604" s="6">
        <f>IF(C604&amp;""="","",IFERROR(INDEX('الموردون'!$B$6:$B$205,MATCH(C604&amp;"",'الموردون'!$A$6:$A$205,0))&amp;"","كود غير موجود"))</f>
        <v/>
      </c>
      <c r="H604" s="18">
        <f>IF(A604&amp;""="","",SUMIFS('الاستلامات'!$D$6:$D$1005,'الاستلامات'!$C$6:$C$1005,A604&amp;""))</f>
        <v/>
      </c>
      <c r="I604" s="18">
        <f>IF(OR(A604&amp;""="",NOT(ISNUMBER(D604))),"",ROUND(D604-H604,2))</f>
        <v/>
      </c>
      <c r="J604" s="6">
        <f>IF(A604&amp;""="","",IF(I604="","بيانات ناقصة",IF(I604&lt;=0,"تم الاستلام",IF(AND(ISNUMBER(E604),E604&lt;'الإعدادات'!$B$4),"متأخر التسليم",IF(H604&gt;0,"استلام جزئي","بانتظار الاستلام")))))</f>
        <v/>
      </c>
      <c r="K604" s="17">
        <f>IF(J604="متأخر التسليم",'الإعدادات'!$B$4-E604,"")</f>
        <v/>
      </c>
    </row>
    <row r="605">
      <c r="A605" s="5" t="n"/>
      <c r="B605" s="13" t="n"/>
      <c r="C605" s="5" t="n"/>
      <c r="D605" s="19" t="n"/>
      <c r="E605" s="13" t="n"/>
      <c r="F605" s="5" t="n"/>
      <c r="G605" s="6">
        <f>IF(C605&amp;""="","",IFERROR(INDEX('الموردون'!$B$6:$B$205,MATCH(C605&amp;"",'الموردون'!$A$6:$A$205,0))&amp;"","كود غير موجود"))</f>
        <v/>
      </c>
      <c r="H605" s="18">
        <f>IF(A605&amp;""="","",SUMIFS('الاستلامات'!$D$6:$D$1005,'الاستلامات'!$C$6:$C$1005,A605&amp;""))</f>
        <v/>
      </c>
      <c r="I605" s="18">
        <f>IF(OR(A605&amp;""="",NOT(ISNUMBER(D605))),"",ROUND(D605-H605,2))</f>
        <v/>
      </c>
      <c r="J605" s="6">
        <f>IF(A605&amp;""="","",IF(I605="","بيانات ناقصة",IF(I605&lt;=0,"تم الاستلام",IF(AND(ISNUMBER(E605),E605&lt;'الإعدادات'!$B$4),"متأخر التسليم",IF(H605&gt;0,"استلام جزئي","بانتظار الاستلام")))))</f>
        <v/>
      </c>
      <c r="K605" s="17">
        <f>IF(J605="متأخر التسليم",'الإعدادات'!$B$4-E605,"")</f>
        <v/>
      </c>
    </row>
    <row r="606">
      <c r="A606" s="5" t="n"/>
      <c r="B606" s="13" t="n"/>
      <c r="C606" s="5" t="n"/>
      <c r="D606" s="19" t="n"/>
      <c r="E606" s="13" t="n"/>
      <c r="F606" s="5" t="n"/>
      <c r="G606" s="6">
        <f>IF(C606&amp;""="","",IFERROR(INDEX('الموردون'!$B$6:$B$205,MATCH(C606&amp;"",'الموردون'!$A$6:$A$205,0))&amp;"","كود غير موجود"))</f>
        <v/>
      </c>
      <c r="H606" s="18">
        <f>IF(A606&amp;""="","",SUMIFS('الاستلامات'!$D$6:$D$1005,'الاستلامات'!$C$6:$C$1005,A606&amp;""))</f>
        <v/>
      </c>
      <c r="I606" s="18">
        <f>IF(OR(A606&amp;""="",NOT(ISNUMBER(D606))),"",ROUND(D606-H606,2))</f>
        <v/>
      </c>
      <c r="J606" s="6">
        <f>IF(A606&amp;""="","",IF(I606="","بيانات ناقصة",IF(I606&lt;=0,"تم الاستلام",IF(AND(ISNUMBER(E606),E606&lt;'الإعدادات'!$B$4),"متأخر التسليم",IF(H606&gt;0,"استلام جزئي","بانتظار الاستلام")))))</f>
        <v/>
      </c>
      <c r="K606" s="17">
        <f>IF(J606="متأخر التسليم",'الإعدادات'!$B$4-E606,"")</f>
        <v/>
      </c>
    </row>
    <row r="607">
      <c r="A607" s="5" t="n"/>
      <c r="B607" s="13" t="n"/>
      <c r="C607" s="5" t="n"/>
      <c r="D607" s="19" t="n"/>
      <c r="E607" s="13" t="n"/>
      <c r="F607" s="5" t="n"/>
      <c r="G607" s="6">
        <f>IF(C607&amp;""="","",IFERROR(INDEX('الموردون'!$B$6:$B$205,MATCH(C607&amp;"",'الموردون'!$A$6:$A$205,0))&amp;"","كود غير موجود"))</f>
        <v/>
      </c>
      <c r="H607" s="18">
        <f>IF(A607&amp;""="","",SUMIFS('الاستلامات'!$D$6:$D$1005,'الاستلامات'!$C$6:$C$1005,A607&amp;""))</f>
        <v/>
      </c>
      <c r="I607" s="18">
        <f>IF(OR(A607&amp;""="",NOT(ISNUMBER(D607))),"",ROUND(D607-H607,2))</f>
        <v/>
      </c>
      <c r="J607" s="6">
        <f>IF(A607&amp;""="","",IF(I607="","بيانات ناقصة",IF(I607&lt;=0,"تم الاستلام",IF(AND(ISNUMBER(E607),E607&lt;'الإعدادات'!$B$4),"متأخر التسليم",IF(H607&gt;0,"استلام جزئي","بانتظار الاستلام")))))</f>
        <v/>
      </c>
      <c r="K607" s="17">
        <f>IF(J607="متأخر التسليم",'الإعدادات'!$B$4-E607,"")</f>
        <v/>
      </c>
    </row>
    <row r="608">
      <c r="A608" s="5" t="n"/>
      <c r="B608" s="13" t="n"/>
      <c r="C608" s="5" t="n"/>
      <c r="D608" s="19" t="n"/>
      <c r="E608" s="13" t="n"/>
      <c r="F608" s="5" t="n"/>
      <c r="G608" s="6">
        <f>IF(C608&amp;""="","",IFERROR(INDEX('الموردون'!$B$6:$B$205,MATCH(C608&amp;"",'الموردون'!$A$6:$A$205,0))&amp;"","كود غير موجود"))</f>
        <v/>
      </c>
      <c r="H608" s="18">
        <f>IF(A608&amp;""="","",SUMIFS('الاستلامات'!$D$6:$D$1005,'الاستلامات'!$C$6:$C$1005,A608&amp;""))</f>
        <v/>
      </c>
      <c r="I608" s="18">
        <f>IF(OR(A608&amp;""="",NOT(ISNUMBER(D608))),"",ROUND(D608-H608,2))</f>
        <v/>
      </c>
      <c r="J608" s="6">
        <f>IF(A608&amp;""="","",IF(I608="","بيانات ناقصة",IF(I608&lt;=0,"تم الاستلام",IF(AND(ISNUMBER(E608),E608&lt;'الإعدادات'!$B$4),"متأخر التسليم",IF(H608&gt;0,"استلام جزئي","بانتظار الاستلام")))))</f>
        <v/>
      </c>
      <c r="K608" s="17">
        <f>IF(J608="متأخر التسليم",'الإعدادات'!$B$4-E608,"")</f>
        <v/>
      </c>
    </row>
    <row r="609">
      <c r="A609" s="5" t="n"/>
      <c r="B609" s="13" t="n"/>
      <c r="C609" s="5" t="n"/>
      <c r="D609" s="19" t="n"/>
      <c r="E609" s="13" t="n"/>
      <c r="F609" s="5" t="n"/>
      <c r="G609" s="6">
        <f>IF(C609&amp;""="","",IFERROR(INDEX('الموردون'!$B$6:$B$205,MATCH(C609&amp;"",'الموردون'!$A$6:$A$205,0))&amp;"","كود غير موجود"))</f>
        <v/>
      </c>
      <c r="H609" s="18">
        <f>IF(A609&amp;""="","",SUMIFS('الاستلامات'!$D$6:$D$1005,'الاستلامات'!$C$6:$C$1005,A609&amp;""))</f>
        <v/>
      </c>
      <c r="I609" s="18">
        <f>IF(OR(A609&amp;""="",NOT(ISNUMBER(D609))),"",ROUND(D609-H609,2))</f>
        <v/>
      </c>
      <c r="J609" s="6">
        <f>IF(A609&amp;""="","",IF(I609="","بيانات ناقصة",IF(I609&lt;=0,"تم الاستلام",IF(AND(ISNUMBER(E609),E609&lt;'الإعدادات'!$B$4),"متأخر التسليم",IF(H609&gt;0,"استلام جزئي","بانتظار الاستلام")))))</f>
        <v/>
      </c>
      <c r="K609" s="17">
        <f>IF(J609="متأخر التسليم",'الإعدادات'!$B$4-E609,"")</f>
        <v/>
      </c>
    </row>
    <row r="610">
      <c r="A610" s="5" t="n"/>
      <c r="B610" s="13" t="n"/>
      <c r="C610" s="5" t="n"/>
      <c r="D610" s="19" t="n"/>
      <c r="E610" s="13" t="n"/>
      <c r="F610" s="5" t="n"/>
      <c r="G610" s="6">
        <f>IF(C610&amp;""="","",IFERROR(INDEX('الموردون'!$B$6:$B$205,MATCH(C610&amp;"",'الموردون'!$A$6:$A$205,0))&amp;"","كود غير موجود"))</f>
        <v/>
      </c>
      <c r="H610" s="18">
        <f>IF(A610&amp;""="","",SUMIFS('الاستلامات'!$D$6:$D$1005,'الاستلامات'!$C$6:$C$1005,A610&amp;""))</f>
        <v/>
      </c>
      <c r="I610" s="18">
        <f>IF(OR(A610&amp;""="",NOT(ISNUMBER(D610))),"",ROUND(D610-H610,2))</f>
        <v/>
      </c>
      <c r="J610" s="6">
        <f>IF(A610&amp;""="","",IF(I610="","بيانات ناقصة",IF(I610&lt;=0,"تم الاستلام",IF(AND(ISNUMBER(E610),E610&lt;'الإعدادات'!$B$4),"متأخر التسليم",IF(H610&gt;0,"استلام جزئي","بانتظار الاستلام")))))</f>
        <v/>
      </c>
      <c r="K610" s="17">
        <f>IF(J610="متأخر التسليم",'الإعدادات'!$B$4-E610,"")</f>
        <v/>
      </c>
    </row>
    <row r="611">
      <c r="A611" s="5" t="n"/>
      <c r="B611" s="13" t="n"/>
      <c r="C611" s="5" t="n"/>
      <c r="D611" s="19" t="n"/>
      <c r="E611" s="13" t="n"/>
      <c r="F611" s="5" t="n"/>
      <c r="G611" s="6">
        <f>IF(C611&amp;""="","",IFERROR(INDEX('الموردون'!$B$6:$B$205,MATCH(C611&amp;"",'الموردون'!$A$6:$A$205,0))&amp;"","كود غير موجود"))</f>
        <v/>
      </c>
      <c r="H611" s="18">
        <f>IF(A611&amp;""="","",SUMIFS('الاستلامات'!$D$6:$D$1005,'الاستلامات'!$C$6:$C$1005,A611&amp;""))</f>
        <v/>
      </c>
      <c r="I611" s="18">
        <f>IF(OR(A611&amp;""="",NOT(ISNUMBER(D611))),"",ROUND(D611-H611,2))</f>
        <v/>
      </c>
      <c r="J611" s="6">
        <f>IF(A611&amp;""="","",IF(I611="","بيانات ناقصة",IF(I611&lt;=0,"تم الاستلام",IF(AND(ISNUMBER(E611),E611&lt;'الإعدادات'!$B$4),"متأخر التسليم",IF(H611&gt;0,"استلام جزئي","بانتظار الاستلام")))))</f>
        <v/>
      </c>
      <c r="K611" s="17">
        <f>IF(J611="متأخر التسليم",'الإعدادات'!$B$4-E611,"")</f>
        <v/>
      </c>
    </row>
    <row r="612">
      <c r="A612" s="5" t="n"/>
      <c r="B612" s="13" t="n"/>
      <c r="C612" s="5" t="n"/>
      <c r="D612" s="19" t="n"/>
      <c r="E612" s="13" t="n"/>
      <c r="F612" s="5" t="n"/>
      <c r="G612" s="6">
        <f>IF(C612&amp;""="","",IFERROR(INDEX('الموردون'!$B$6:$B$205,MATCH(C612&amp;"",'الموردون'!$A$6:$A$205,0))&amp;"","كود غير موجود"))</f>
        <v/>
      </c>
      <c r="H612" s="18">
        <f>IF(A612&amp;""="","",SUMIFS('الاستلامات'!$D$6:$D$1005,'الاستلامات'!$C$6:$C$1005,A612&amp;""))</f>
        <v/>
      </c>
      <c r="I612" s="18">
        <f>IF(OR(A612&amp;""="",NOT(ISNUMBER(D612))),"",ROUND(D612-H612,2))</f>
        <v/>
      </c>
      <c r="J612" s="6">
        <f>IF(A612&amp;""="","",IF(I612="","بيانات ناقصة",IF(I612&lt;=0,"تم الاستلام",IF(AND(ISNUMBER(E612),E612&lt;'الإعدادات'!$B$4),"متأخر التسليم",IF(H612&gt;0,"استلام جزئي","بانتظار الاستلام")))))</f>
        <v/>
      </c>
      <c r="K612" s="17">
        <f>IF(J612="متأخر التسليم",'الإعدادات'!$B$4-E612,"")</f>
        <v/>
      </c>
    </row>
    <row r="613">
      <c r="A613" s="5" t="n"/>
      <c r="B613" s="13" t="n"/>
      <c r="C613" s="5" t="n"/>
      <c r="D613" s="19" t="n"/>
      <c r="E613" s="13" t="n"/>
      <c r="F613" s="5" t="n"/>
      <c r="G613" s="6">
        <f>IF(C613&amp;""="","",IFERROR(INDEX('الموردون'!$B$6:$B$205,MATCH(C613&amp;"",'الموردون'!$A$6:$A$205,0))&amp;"","كود غير موجود"))</f>
        <v/>
      </c>
      <c r="H613" s="18">
        <f>IF(A613&amp;""="","",SUMIFS('الاستلامات'!$D$6:$D$1005,'الاستلامات'!$C$6:$C$1005,A613&amp;""))</f>
        <v/>
      </c>
      <c r="I613" s="18">
        <f>IF(OR(A613&amp;""="",NOT(ISNUMBER(D613))),"",ROUND(D613-H613,2))</f>
        <v/>
      </c>
      <c r="J613" s="6">
        <f>IF(A613&amp;""="","",IF(I613="","بيانات ناقصة",IF(I613&lt;=0,"تم الاستلام",IF(AND(ISNUMBER(E613),E613&lt;'الإعدادات'!$B$4),"متأخر التسليم",IF(H613&gt;0,"استلام جزئي","بانتظار الاستلام")))))</f>
        <v/>
      </c>
      <c r="K613" s="17">
        <f>IF(J613="متأخر التسليم",'الإعدادات'!$B$4-E613,"")</f>
        <v/>
      </c>
    </row>
    <row r="614">
      <c r="A614" s="5" t="n"/>
      <c r="B614" s="13" t="n"/>
      <c r="C614" s="5" t="n"/>
      <c r="D614" s="19" t="n"/>
      <c r="E614" s="13" t="n"/>
      <c r="F614" s="5" t="n"/>
      <c r="G614" s="6">
        <f>IF(C614&amp;""="","",IFERROR(INDEX('الموردون'!$B$6:$B$205,MATCH(C614&amp;"",'الموردون'!$A$6:$A$205,0))&amp;"","كود غير موجود"))</f>
        <v/>
      </c>
      <c r="H614" s="18">
        <f>IF(A614&amp;""="","",SUMIFS('الاستلامات'!$D$6:$D$1005,'الاستلامات'!$C$6:$C$1005,A614&amp;""))</f>
        <v/>
      </c>
      <c r="I614" s="18">
        <f>IF(OR(A614&amp;""="",NOT(ISNUMBER(D614))),"",ROUND(D614-H614,2))</f>
        <v/>
      </c>
      <c r="J614" s="6">
        <f>IF(A614&amp;""="","",IF(I614="","بيانات ناقصة",IF(I614&lt;=0,"تم الاستلام",IF(AND(ISNUMBER(E614),E614&lt;'الإعدادات'!$B$4),"متأخر التسليم",IF(H614&gt;0,"استلام جزئي","بانتظار الاستلام")))))</f>
        <v/>
      </c>
      <c r="K614" s="17">
        <f>IF(J614="متأخر التسليم",'الإعدادات'!$B$4-E614,"")</f>
        <v/>
      </c>
    </row>
    <row r="615">
      <c r="A615" s="5" t="n"/>
      <c r="B615" s="13" t="n"/>
      <c r="C615" s="5" t="n"/>
      <c r="D615" s="19" t="n"/>
      <c r="E615" s="13" t="n"/>
      <c r="F615" s="5" t="n"/>
      <c r="G615" s="6">
        <f>IF(C615&amp;""="","",IFERROR(INDEX('الموردون'!$B$6:$B$205,MATCH(C615&amp;"",'الموردون'!$A$6:$A$205,0))&amp;"","كود غير موجود"))</f>
        <v/>
      </c>
      <c r="H615" s="18">
        <f>IF(A615&amp;""="","",SUMIFS('الاستلامات'!$D$6:$D$1005,'الاستلامات'!$C$6:$C$1005,A615&amp;""))</f>
        <v/>
      </c>
      <c r="I615" s="18">
        <f>IF(OR(A615&amp;""="",NOT(ISNUMBER(D615))),"",ROUND(D615-H615,2))</f>
        <v/>
      </c>
      <c r="J615" s="6">
        <f>IF(A615&amp;""="","",IF(I615="","بيانات ناقصة",IF(I615&lt;=0,"تم الاستلام",IF(AND(ISNUMBER(E615),E615&lt;'الإعدادات'!$B$4),"متأخر التسليم",IF(H615&gt;0,"استلام جزئي","بانتظار الاستلام")))))</f>
        <v/>
      </c>
      <c r="K615" s="17">
        <f>IF(J615="متأخر التسليم",'الإعدادات'!$B$4-E615,"")</f>
        <v/>
      </c>
    </row>
    <row r="616">
      <c r="A616" s="5" t="n"/>
      <c r="B616" s="13" t="n"/>
      <c r="C616" s="5" t="n"/>
      <c r="D616" s="19" t="n"/>
      <c r="E616" s="13" t="n"/>
      <c r="F616" s="5" t="n"/>
      <c r="G616" s="6">
        <f>IF(C616&amp;""="","",IFERROR(INDEX('الموردون'!$B$6:$B$205,MATCH(C616&amp;"",'الموردون'!$A$6:$A$205,0))&amp;"","كود غير موجود"))</f>
        <v/>
      </c>
      <c r="H616" s="18">
        <f>IF(A616&amp;""="","",SUMIFS('الاستلامات'!$D$6:$D$1005,'الاستلامات'!$C$6:$C$1005,A616&amp;""))</f>
        <v/>
      </c>
      <c r="I616" s="18">
        <f>IF(OR(A616&amp;""="",NOT(ISNUMBER(D616))),"",ROUND(D616-H616,2))</f>
        <v/>
      </c>
      <c r="J616" s="6">
        <f>IF(A616&amp;""="","",IF(I616="","بيانات ناقصة",IF(I616&lt;=0,"تم الاستلام",IF(AND(ISNUMBER(E616),E616&lt;'الإعدادات'!$B$4),"متأخر التسليم",IF(H616&gt;0,"استلام جزئي","بانتظار الاستلام")))))</f>
        <v/>
      </c>
      <c r="K616" s="17">
        <f>IF(J616="متأخر التسليم",'الإعدادات'!$B$4-E616,"")</f>
        <v/>
      </c>
    </row>
    <row r="617">
      <c r="A617" s="5" t="n"/>
      <c r="B617" s="13" t="n"/>
      <c r="C617" s="5" t="n"/>
      <c r="D617" s="19" t="n"/>
      <c r="E617" s="13" t="n"/>
      <c r="F617" s="5" t="n"/>
      <c r="G617" s="6">
        <f>IF(C617&amp;""="","",IFERROR(INDEX('الموردون'!$B$6:$B$205,MATCH(C617&amp;"",'الموردون'!$A$6:$A$205,0))&amp;"","كود غير موجود"))</f>
        <v/>
      </c>
      <c r="H617" s="18">
        <f>IF(A617&amp;""="","",SUMIFS('الاستلامات'!$D$6:$D$1005,'الاستلامات'!$C$6:$C$1005,A617&amp;""))</f>
        <v/>
      </c>
      <c r="I617" s="18">
        <f>IF(OR(A617&amp;""="",NOT(ISNUMBER(D617))),"",ROUND(D617-H617,2))</f>
        <v/>
      </c>
      <c r="J617" s="6">
        <f>IF(A617&amp;""="","",IF(I617="","بيانات ناقصة",IF(I617&lt;=0,"تم الاستلام",IF(AND(ISNUMBER(E617),E617&lt;'الإعدادات'!$B$4),"متأخر التسليم",IF(H617&gt;0,"استلام جزئي","بانتظار الاستلام")))))</f>
        <v/>
      </c>
      <c r="K617" s="17">
        <f>IF(J617="متأخر التسليم",'الإعدادات'!$B$4-E617,"")</f>
        <v/>
      </c>
    </row>
    <row r="618">
      <c r="A618" s="5" t="n"/>
      <c r="B618" s="13" t="n"/>
      <c r="C618" s="5" t="n"/>
      <c r="D618" s="19" t="n"/>
      <c r="E618" s="13" t="n"/>
      <c r="F618" s="5" t="n"/>
      <c r="G618" s="6">
        <f>IF(C618&amp;""="","",IFERROR(INDEX('الموردون'!$B$6:$B$205,MATCH(C618&amp;"",'الموردون'!$A$6:$A$205,0))&amp;"","كود غير موجود"))</f>
        <v/>
      </c>
      <c r="H618" s="18">
        <f>IF(A618&amp;""="","",SUMIFS('الاستلامات'!$D$6:$D$1005,'الاستلامات'!$C$6:$C$1005,A618&amp;""))</f>
        <v/>
      </c>
      <c r="I618" s="18">
        <f>IF(OR(A618&amp;""="",NOT(ISNUMBER(D618))),"",ROUND(D618-H618,2))</f>
        <v/>
      </c>
      <c r="J618" s="6">
        <f>IF(A618&amp;""="","",IF(I618="","بيانات ناقصة",IF(I618&lt;=0,"تم الاستلام",IF(AND(ISNUMBER(E618),E618&lt;'الإعدادات'!$B$4),"متأخر التسليم",IF(H618&gt;0,"استلام جزئي","بانتظار الاستلام")))))</f>
        <v/>
      </c>
      <c r="K618" s="17">
        <f>IF(J618="متأخر التسليم",'الإعدادات'!$B$4-E618,"")</f>
        <v/>
      </c>
    </row>
    <row r="619">
      <c r="A619" s="5" t="n"/>
      <c r="B619" s="13" t="n"/>
      <c r="C619" s="5" t="n"/>
      <c r="D619" s="19" t="n"/>
      <c r="E619" s="13" t="n"/>
      <c r="F619" s="5" t="n"/>
      <c r="G619" s="6">
        <f>IF(C619&amp;""="","",IFERROR(INDEX('الموردون'!$B$6:$B$205,MATCH(C619&amp;"",'الموردون'!$A$6:$A$205,0))&amp;"","كود غير موجود"))</f>
        <v/>
      </c>
      <c r="H619" s="18">
        <f>IF(A619&amp;""="","",SUMIFS('الاستلامات'!$D$6:$D$1005,'الاستلامات'!$C$6:$C$1005,A619&amp;""))</f>
        <v/>
      </c>
      <c r="I619" s="18">
        <f>IF(OR(A619&amp;""="",NOT(ISNUMBER(D619))),"",ROUND(D619-H619,2))</f>
        <v/>
      </c>
      <c r="J619" s="6">
        <f>IF(A619&amp;""="","",IF(I619="","بيانات ناقصة",IF(I619&lt;=0,"تم الاستلام",IF(AND(ISNUMBER(E619),E619&lt;'الإعدادات'!$B$4),"متأخر التسليم",IF(H619&gt;0,"استلام جزئي","بانتظار الاستلام")))))</f>
        <v/>
      </c>
      <c r="K619" s="17">
        <f>IF(J619="متأخر التسليم",'الإعدادات'!$B$4-E619,"")</f>
        <v/>
      </c>
    </row>
    <row r="620">
      <c r="A620" s="5" t="n"/>
      <c r="B620" s="13" t="n"/>
      <c r="C620" s="5" t="n"/>
      <c r="D620" s="19" t="n"/>
      <c r="E620" s="13" t="n"/>
      <c r="F620" s="5" t="n"/>
      <c r="G620" s="6">
        <f>IF(C620&amp;""="","",IFERROR(INDEX('الموردون'!$B$6:$B$205,MATCH(C620&amp;"",'الموردون'!$A$6:$A$205,0))&amp;"","كود غير موجود"))</f>
        <v/>
      </c>
      <c r="H620" s="18">
        <f>IF(A620&amp;""="","",SUMIFS('الاستلامات'!$D$6:$D$1005,'الاستلامات'!$C$6:$C$1005,A620&amp;""))</f>
        <v/>
      </c>
      <c r="I620" s="18">
        <f>IF(OR(A620&amp;""="",NOT(ISNUMBER(D620))),"",ROUND(D620-H620,2))</f>
        <v/>
      </c>
      <c r="J620" s="6">
        <f>IF(A620&amp;""="","",IF(I620="","بيانات ناقصة",IF(I620&lt;=0,"تم الاستلام",IF(AND(ISNUMBER(E620),E620&lt;'الإعدادات'!$B$4),"متأخر التسليم",IF(H620&gt;0,"استلام جزئي","بانتظار الاستلام")))))</f>
        <v/>
      </c>
      <c r="K620" s="17">
        <f>IF(J620="متأخر التسليم",'الإعدادات'!$B$4-E620,"")</f>
        <v/>
      </c>
    </row>
    <row r="621">
      <c r="A621" s="5" t="n"/>
      <c r="B621" s="13" t="n"/>
      <c r="C621" s="5" t="n"/>
      <c r="D621" s="19" t="n"/>
      <c r="E621" s="13" t="n"/>
      <c r="F621" s="5" t="n"/>
      <c r="G621" s="6">
        <f>IF(C621&amp;""="","",IFERROR(INDEX('الموردون'!$B$6:$B$205,MATCH(C621&amp;"",'الموردون'!$A$6:$A$205,0))&amp;"","كود غير موجود"))</f>
        <v/>
      </c>
      <c r="H621" s="18">
        <f>IF(A621&amp;""="","",SUMIFS('الاستلامات'!$D$6:$D$1005,'الاستلامات'!$C$6:$C$1005,A621&amp;""))</f>
        <v/>
      </c>
      <c r="I621" s="18">
        <f>IF(OR(A621&amp;""="",NOT(ISNUMBER(D621))),"",ROUND(D621-H621,2))</f>
        <v/>
      </c>
      <c r="J621" s="6">
        <f>IF(A621&amp;""="","",IF(I621="","بيانات ناقصة",IF(I621&lt;=0,"تم الاستلام",IF(AND(ISNUMBER(E621),E621&lt;'الإعدادات'!$B$4),"متأخر التسليم",IF(H621&gt;0,"استلام جزئي","بانتظار الاستلام")))))</f>
        <v/>
      </c>
      <c r="K621" s="17">
        <f>IF(J621="متأخر التسليم",'الإعدادات'!$B$4-E621,"")</f>
        <v/>
      </c>
    </row>
    <row r="622">
      <c r="A622" s="5" t="n"/>
      <c r="B622" s="13" t="n"/>
      <c r="C622" s="5" t="n"/>
      <c r="D622" s="19" t="n"/>
      <c r="E622" s="13" t="n"/>
      <c r="F622" s="5" t="n"/>
      <c r="G622" s="6">
        <f>IF(C622&amp;""="","",IFERROR(INDEX('الموردون'!$B$6:$B$205,MATCH(C622&amp;"",'الموردون'!$A$6:$A$205,0))&amp;"","كود غير موجود"))</f>
        <v/>
      </c>
      <c r="H622" s="18">
        <f>IF(A622&amp;""="","",SUMIFS('الاستلامات'!$D$6:$D$1005,'الاستلامات'!$C$6:$C$1005,A622&amp;""))</f>
        <v/>
      </c>
      <c r="I622" s="18">
        <f>IF(OR(A622&amp;""="",NOT(ISNUMBER(D622))),"",ROUND(D622-H622,2))</f>
        <v/>
      </c>
      <c r="J622" s="6">
        <f>IF(A622&amp;""="","",IF(I622="","بيانات ناقصة",IF(I622&lt;=0,"تم الاستلام",IF(AND(ISNUMBER(E622),E622&lt;'الإعدادات'!$B$4),"متأخر التسليم",IF(H622&gt;0,"استلام جزئي","بانتظار الاستلام")))))</f>
        <v/>
      </c>
      <c r="K622" s="17">
        <f>IF(J622="متأخر التسليم",'الإعدادات'!$B$4-E622,"")</f>
        <v/>
      </c>
    </row>
    <row r="623">
      <c r="A623" s="5" t="n"/>
      <c r="B623" s="13" t="n"/>
      <c r="C623" s="5" t="n"/>
      <c r="D623" s="19" t="n"/>
      <c r="E623" s="13" t="n"/>
      <c r="F623" s="5" t="n"/>
      <c r="G623" s="6">
        <f>IF(C623&amp;""="","",IFERROR(INDEX('الموردون'!$B$6:$B$205,MATCH(C623&amp;"",'الموردون'!$A$6:$A$205,0))&amp;"","كود غير موجود"))</f>
        <v/>
      </c>
      <c r="H623" s="18">
        <f>IF(A623&amp;""="","",SUMIFS('الاستلامات'!$D$6:$D$1005,'الاستلامات'!$C$6:$C$1005,A623&amp;""))</f>
        <v/>
      </c>
      <c r="I623" s="18">
        <f>IF(OR(A623&amp;""="",NOT(ISNUMBER(D623))),"",ROUND(D623-H623,2))</f>
        <v/>
      </c>
      <c r="J623" s="6">
        <f>IF(A623&amp;""="","",IF(I623="","بيانات ناقصة",IF(I623&lt;=0,"تم الاستلام",IF(AND(ISNUMBER(E623),E623&lt;'الإعدادات'!$B$4),"متأخر التسليم",IF(H623&gt;0,"استلام جزئي","بانتظار الاستلام")))))</f>
        <v/>
      </c>
      <c r="K623" s="17">
        <f>IF(J623="متأخر التسليم",'الإعدادات'!$B$4-E623,"")</f>
        <v/>
      </c>
    </row>
    <row r="624">
      <c r="A624" s="5" t="n"/>
      <c r="B624" s="13" t="n"/>
      <c r="C624" s="5" t="n"/>
      <c r="D624" s="19" t="n"/>
      <c r="E624" s="13" t="n"/>
      <c r="F624" s="5" t="n"/>
      <c r="G624" s="6">
        <f>IF(C624&amp;""="","",IFERROR(INDEX('الموردون'!$B$6:$B$205,MATCH(C624&amp;"",'الموردون'!$A$6:$A$205,0))&amp;"","كود غير موجود"))</f>
        <v/>
      </c>
      <c r="H624" s="18">
        <f>IF(A624&amp;""="","",SUMIFS('الاستلامات'!$D$6:$D$1005,'الاستلامات'!$C$6:$C$1005,A624&amp;""))</f>
        <v/>
      </c>
      <c r="I624" s="18">
        <f>IF(OR(A624&amp;""="",NOT(ISNUMBER(D624))),"",ROUND(D624-H624,2))</f>
        <v/>
      </c>
      <c r="J624" s="6">
        <f>IF(A624&amp;""="","",IF(I624="","بيانات ناقصة",IF(I624&lt;=0,"تم الاستلام",IF(AND(ISNUMBER(E624),E624&lt;'الإعدادات'!$B$4),"متأخر التسليم",IF(H624&gt;0,"استلام جزئي","بانتظار الاستلام")))))</f>
        <v/>
      </c>
      <c r="K624" s="17">
        <f>IF(J624="متأخر التسليم",'الإعدادات'!$B$4-E624,"")</f>
        <v/>
      </c>
    </row>
    <row r="625">
      <c r="A625" s="5" t="n"/>
      <c r="B625" s="13" t="n"/>
      <c r="C625" s="5" t="n"/>
      <c r="D625" s="19" t="n"/>
      <c r="E625" s="13" t="n"/>
      <c r="F625" s="5" t="n"/>
      <c r="G625" s="6">
        <f>IF(C625&amp;""="","",IFERROR(INDEX('الموردون'!$B$6:$B$205,MATCH(C625&amp;"",'الموردون'!$A$6:$A$205,0))&amp;"","كود غير موجود"))</f>
        <v/>
      </c>
      <c r="H625" s="18">
        <f>IF(A625&amp;""="","",SUMIFS('الاستلامات'!$D$6:$D$1005,'الاستلامات'!$C$6:$C$1005,A625&amp;""))</f>
        <v/>
      </c>
      <c r="I625" s="18">
        <f>IF(OR(A625&amp;""="",NOT(ISNUMBER(D625))),"",ROUND(D625-H625,2))</f>
        <v/>
      </c>
      <c r="J625" s="6">
        <f>IF(A625&amp;""="","",IF(I625="","بيانات ناقصة",IF(I625&lt;=0,"تم الاستلام",IF(AND(ISNUMBER(E625),E625&lt;'الإعدادات'!$B$4),"متأخر التسليم",IF(H625&gt;0,"استلام جزئي","بانتظار الاستلام")))))</f>
        <v/>
      </c>
      <c r="K625" s="17">
        <f>IF(J625="متأخر التسليم",'الإعدادات'!$B$4-E625,"")</f>
        <v/>
      </c>
    </row>
    <row r="626">
      <c r="A626" s="5" t="n"/>
      <c r="B626" s="13" t="n"/>
      <c r="C626" s="5" t="n"/>
      <c r="D626" s="19" t="n"/>
      <c r="E626" s="13" t="n"/>
      <c r="F626" s="5" t="n"/>
      <c r="G626" s="6">
        <f>IF(C626&amp;""="","",IFERROR(INDEX('الموردون'!$B$6:$B$205,MATCH(C626&amp;"",'الموردون'!$A$6:$A$205,0))&amp;"","كود غير موجود"))</f>
        <v/>
      </c>
      <c r="H626" s="18">
        <f>IF(A626&amp;""="","",SUMIFS('الاستلامات'!$D$6:$D$1005,'الاستلامات'!$C$6:$C$1005,A626&amp;""))</f>
        <v/>
      </c>
      <c r="I626" s="18">
        <f>IF(OR(A626&amp;""="",NOT(ISNUMBER(D626))),"",ROUND(D626-H626,2))</f>
        <v/>
      </c>
      <c r="J626" s="6">
        <f>IF(A626&amp;""="","",IF(I626="","بيانات ناقصة",IF(I626&lt;=0,"تم الاستلام",IF(AND(ISNUMBER(E626),E626&lt;'الإعدادات'!$B$4),"متأخر التسليم",IF(H626&gt;0,"استلام جزئي","بانتظار الاستلام")))))</f>
        <v/>
      </c>
      <c r="K626" s="17">
        <f>IF(J626="متأخر التسليم",'الإعدادات'!$B$4-E626,"")</f>
        <v/>
      </c>
    </row>
    <row r="627">
      <c r="A627" s="5" t="n"/>
      <c r="B627" s="13" t="n"/>
      <c r="C627" s="5" t="n"/>
      <c r="D627" s="19" t="n"/>
      <c r="E627" s="13" t="n"/>
      <c r="F627" s="5" t="n"/>
      <c r="G627" s="6">
        <f>IF(C627&amp;""="","",IFERROR(INDEX('الموردون'!$B$6:$B$205,MATCH(C627&amp;"",'الموردون'!$A$6:$A$205,0))&amp;"","كود غير موجود"))</f>
        <v/>
      </c>
      <c r="H627" s="18">
        <f>IF(A627&amp;""="","",SUMIFS('الاستلامات'!$D$6:$D$1005,'الاستلامات'!$C$6:$C$1005,A627&amp;""))</f>
        <v/>
      </c>
      <c r="I627" s="18">
        <f>IF(OR(A627&amp;""="",NOT(ISNUMBER(D627))),"",ROUND(D627-H627,2))</f>
        <v/>
      </c>
      <c r="J627" s="6">
        <f>IF(A627&amp;""="","",IF(I627="","بيانات ناقصة",IF(I627&lt;=0,"تم الاستلام",IF(AND(ISNUMBER(E627),E627&lt;'الإعدادات'!$B$4),"متأخر التسليم",IF(H627&gt;0,"استلام جزئي","بانتظار الاستلام")))))</f>
        <v/>
      </c>
      <c r="K627" s="17">
        <f>IF(J627="متأخر التسليم",'الإعدادات'!$B$4-E627,"")</f>
        <v/>
      </c>
    </row>
    <row r="628">
      <c r="A628" s="5" t="n"/>
      <c r="B628" s="13" t="n"/>
      <c r="C628" s="5" t="n"/>
      <c r="D628" s="19" t="n"/>
      <c r="E628" s="13" t="n"/>
      <c r="F628" s="5" t="n"/>
      <c r="G628" s="6">
        <f>IF(C628&amp;""="","",IFERROR(INDEX('الموردون'!$B$6:$B$205,MATCH(C628&amp;"",'الموردون'!$A$6:$A$205,0))&amp;"","كود غير موجود"))</f>
        <v/>
      </c>
      <c r="H628" s="18">
        <f>IF(A628&amp;""="","",SUMIFS('الاستلامات'!$D$6:$D$1005,'الاستلامات'!$C$6:$C$1005,A628&amp;""))</f>
        <v/>
      </c>
      <c r="I628" s="18">
        <f>IF(OR(A628&amp;""="",NOT(ISNUMBER(D628))),"",ROUND(D628-H628,2))</f>
        <v/>
      </c>
      <c r="J628" s="6">
        <f>IF(A628&amp;""="","",IF(I628="","بيانات ناقصة",IF(I628&lt;=0,"تم الاستلام",IF(AND(ISNUMBER(E628),E628&lt;'الإعدادات'!$B$4),"متأخر التسليم",IF(H628&gt;0,"استلام جزئي","بانتظار الاستلام")))))</f>
        <v/>
      </c>
      <c r="K628" s="17">
        <f>IF(J628="متأخر التسليم",'الإعدادات'!$B$4-E628,"")</f>
        <v/>
      </c>
    </row>
    <row r="629">
      <c r="A629" s="5" t="n"/>
      <c r="B629" s="13" t="n"/>
      <c r="C629" s="5" t="n"/>
      <c r="D629" s="19" t="n"/>
      <c r="E629" s="13" t="n"/>
      <c r="F629" s="5" t="n"/>
      <c r="G629" s="6">
        <f>IF(C629&amp;""="","",IFERROR(INDEX('الموردون'!$B$6:$B$205,MATCH(C629&amp;"",'الموردون'!$A$6:$A$205,0))&amp;"","كود غير موجود"))</f>
        <v/>
      </c>
      <c r="H629" s="18">
        <f>IF(A629&amp;""="","",SUMIFS('الاستلامات'!$D$6:$D$1005,'الاستلامات'!$C$6:$C$1005,A629&amp;""))</f>
        <v/>
      </c>
      <c r="I629" s="18">
        <f>IF(OR(A629&amp;""="",NOT(ISNUMBER(D629))),"",ROUND(D629-H629,2))</f>
        <v/>
      </c>
      <c r="J629" s="6">
        <f>IF(A629&amp;""="","",IF(I629="","بيانات ناقصة",IF(I629&lt;=0,"تم الاستلام",IF(AND(ISNUMBER(E629),E629&lt;'الإعدادات'!$B$4),"متأخر التسليم",IF(H629&gt;0,"استلام جزئي","بانتظار الاستلام")))))</f>
        <v/>
      </c>
      <c r="K629" s="17">
        <f>IF(J629="متأخر التسليم",'الإعدادات'!$B$4-E629,"")</f>
        <v/>
      </c>
    </row>
    <row r="630">
      <c r="A630" s="5" t="n"/>
      <c r="B630" s="13" t="n"/>
      <c r="C630" s="5" t="n"/>
      <c r="D630" s="19" t="n"/>
      <c r="E630" s="13" t="n"/>
      <c r="F630" s="5" t="n"/>
      <c r="G630" s="6">
        <f>IF(C630&amp;""="","",IFERROR(INDEX('الموردون'!$B$6:$B$205,MATCH(C630&amp;"",'الموردون'!$A$6:$A$205,0))&amp;"","كود غير موجود"))</f>
        <v/>
      </c>
      <c r="H630" s="18">
        <f>IF(A630&amp;""="","",SUMIFS('الاستلامات'!$D$6:$D$1005,'الاستلامات'!$C$6:$C$1005,A630&amp;""))</f>
        <v/>
      </c>
      <c r="I630" s="18">
        <f>IF(OR(A630&amp;""="",NOT(ISNUMBER(D630))),"",ROUND(D630-H630,2))</f>
        <v/>
      </c>
      <c r="J630" s="6">
        <f>IF(A630&amp;""="","",IF(I630="","بيانات ناقصة",IF(I630&lt;=0,"تم الاستلام",IF(AND(ISNUMBER(E630),E630&lt;'الإعدادات'!$B$4),"متأخر التسليم",IF(H630&gt;0,"استلام جزئي","بانتظار الاستلام")))))</f>
        <v/>
      </c>
      <c r="K630" s="17">
        <f>IF(J630="متأخر التسليم",'الإعدادات'!$B$4-E630,"")</f>
        <v/>
      </c>
    </row>
    <row r="631">
      <c r="A631" s="5" t="n"/>
      <c r="B631" s="13" t="n"/>
      <c r="C631" s="5" t="n"/>
      <c r="D631" s="19" t="n"/>
      <c r="E631" s="13" t="n"/>
      <c r="F631" s="5" t="n"/>
      <c r="G631" s="6">
        <f>IF(C631&amp;""="","",IFERROR(INDEX('الموردون'!$B$6:$B$205,MATCH(C631&amp;"",'الموردون'!$A$6:$A$205,0))&amp;"","كود غير موجود"))</f>
        <v/>
      </c>
      <c r="H631" s="18">
        <f>IF(A631&amp;""="","",SUMIFS('الاستلامات'!$D$6:$D$1005,'الاستلامات'!$C$6:$C$1005,A631&amp;""))</f>
        <v/>
      </c>
      <c r="I631" s="18">
        <f>IF(OR(A631&amp;""="",NOT(ISNUMBER(D631))),"",ROUND(D631-H631,2))</f>
        <v/>
      </c>
      <c r="J631" s="6">
        <f>IF(A631&amp;""="","",IF(I631="","بيانات ناقصة",IF(I631&lt;=0,"تم الاستلام",IF(AND(ISNUMBER(E631),E631&lt;'الإعدادات'!$B$4),"متأخر التسليم",IF(H631&gt;0,"استلام جزئي","بانتظار الاستلام")))))</f>
        <v/>
      </c>
      <c r="K631" s="17">
        <f>IF(J631="متأخر التسليم",'الإعدادات'!$B$4-E631,"")</f>
        <v/>
      </c>
    </row>
    <row r="632">
      <c r="A632" s="5" t="n"/>
      <c r="B632" s="13" t="n"/>
      <c r="C632" s="5" t="n"/>
      <c r="D632" s="19" t="n"/>
      <c r="E632" s="13" t="n"/>
      <c r="F632" s="5" t="n"/>
      <c r="G632" s="6">
        <f>IF(C632&amp;""="","",IFERROR(INDEX('الموردون'!$B$6:$B$205,MATCH(C632&amp;"",'الموردون'!$A$6:$A$205,0))&amp;"","كود غير موجود"))</f>
        <v/>
      </c>
      <c r="H632" s="18">
        <f>IF(A632&amp;""="","",SUMIFS('الاستلامات'!$D$6:$D$1005,'الاستلامات'!$C$6:$C$1005,A632&amp;""))</f>
        <v/>
      </c>
      <c r="I632" s="18">
        <f>IF(OR(A632&amp;""="",NOT(ISNUMBER(D632))),"",ROUND(D632-H632,2))</f>
        <v/>
      </c>
      <c r="J632" s="6">
        <f>IF(A632&amp;""="","",IF(I632="","بيانات ناقصة",IF(I632&lt;=0,"تم الاستلام",IF(AND(ISNUMBER(E632),E632&lt;'الإعدادات'!$B$4),"متأخر التسليم",IF(H632&gt;0,"استلام جزئي","بانتظار الاستلام")))))</f>
        <v/>
      </c>
      <c r="K632" s="17">
        <f>IF(J632="متأخر التسليم",'الإعدادات'!$B$4-E632,"")</f>
        <v/>
      </c>
    </row>
    <row r="633">
      <c r="A633" s="5" t="n"/>
      <c r="B633" s="13" t="n"/>
      <c r="C633" s="5" t="n"/>
      <c r="D633" s="19" t="n"/>
      <c r="E633" s="13" t="n"/>
      <c r="F633" s="5" t="n"/>
      <c r="G633" s="6">
        <f>IF(C633&amp;""="","",IFERROR(INDEX('الموردون'!$B$6:$B$205,MATCH(C633&amp;"",'الموردون'!$A$6:$A$205,0))&amp;"","كود غير موجود"))</f>
        <v/>
      </c>
      <c r="H633" s="18">
        <f>IF(A633&amp;""="","",SUMIFS('الاستلامات'!$D$6:$D$1005,'الاستلامات'!$C$6:$C$1005,A633&amp;""))</f>
        <v/>
      </c>
      <c r="I633" s="18">
        <f>IF(OR(A633&amp;""="",NOT(ISNUMBER(D633))),"",ROUND(D633-H633,2))</f>
        <v/>
      </c>
      <c r="J633" s="6">
        <f>IF(A633&amp;""="","",IF(I633="","بيانات ناقصة",IF(I633&lt;=0,"تم الاستلام",IF(AND(ISNUMBER(E633),E633&lt;'الإعدادات'!$B$4),"متأخر التسليم",IF(H633&gt;0,"استلام جزئي","بانتظار الاستلام")))))</f>
        <v/>
      </c>
      <c r="K633" s="17">
        <f>IF(J633="متأخر التسليم",'الإعدادات'!$B$4-E633,"")</f>
        <v/>
      </c>
    </row>
    <row r="634">
      <c r="A634" s="5" t="n"/>
      <c r="B634" s="13" t="n"/>
      <c r="C634" s="5" t="n"/>
      <c r="D634" s="19" t="n"/>
      <c r="E634" s="13" t="n"/>
      <c r="F634" s="5" t="n"/>
      <c r="G634" s="6">
        <f>IF(C634&amp;""="","",IFERROR(INDEX('الموردون'!$B$6:$B$205,MATCH(C634&amp;"",'الموردون'!$A$6:$A$205,0))&amp;"","كود غير موجود"))</f>
        <v/>
      </c>
      <c r="H634" s="18">
        <f>IF(A634&amp;""="","",SUMIFS('الاستلامات'!$D$6:$D$1005,'الاستلامات'!$C$6:$C$1005,A634&amp;""))</f>
        <v/>
      </c>
      <c r="I634" s="18">
        <f>IF(OR(A634&amp;""="",NOT(ISNUMBER(D634))),"",ROUND(D634-H634,2))</f>
        <v/>
      </c>
      <c r="J634" s="6">
        <f>IF(A634&amp;""="","",IF(I634="","بيانات ناقصة",IF(I634&lt;=0,"تم الاستلام",IF(AND(ISNUMBER(E634),E634&lt;'الإعدادات'!$B$4),"متأخر التسليم",IF(H634&gt;0,"استلام جزئي","بانتظار الاستلام")))))</f>
        <v/>
      </c>
      <c r="K634" s="17">
        <f>IF(J634="متأخر التسليم",'الإعدادات'!$B$4-E634,"")</f>
        <v/>
      </c>
    </row>
    <row r="635">
      <c r="A635" s="5" t="n"/>
      <c r="B635" s="13" t="n"/>
      <c r="C635" s="5" t="n"/>
      <c r="D635" s="19" t="n"/>
      <c r="E635" s="13" t="n"/>
      <c r="F635" s="5" t="n"/>
      <c r="G635" s="6">
        <f>IF(C635&amp;""="","",IFERROR(INDEX('الموردون'!$B$6:$B$205,MATCH(C635&amp;"",'الموردون'!$A$6:$A$205,0))&amp;"","كود غير موجود"))</f>
        <v/>
      </c>
      <c r="H635" s="18">
        <f>IF(A635&amp;""="","",SUMIFS('الاستلامات'!$D$6:$D$1005,'الاستلامات'!$C$6:$C$1005,A635&amp;""))</f>
        <v/>
      </c>
      <c r="I635" s="18">
        <f>IF(OR(A635&amp;""="",NOT(ISNUMBER(D635))),"",ROUND(D635-H635,2))</f>
        <v/>
      </c>
      <c r="J635" s="6">
        <f>IF(A635&amp;""="","",IF(I635="","بيانات ناقصة",IF(I635&lt;=0,"تم الاستلام",IF(AND(ISNUMBER(E635),E635&lt;'الإعدادات'!$B$4),"متأخر التسليم",IF(H635&gt;0,"استلام جزئي","بانتظار الاستلام")))))</f>
        <v/>
      </c>
      <c r="K635" s="17">
        <f>IF(J635="متأخر التسليم",'الإعدادات'!$B$4-E635,"")</f>
        <v/>
      </c>
    </row>
    <row r="636">
      <c r="A636" s="5" t="n"/>
      <c r="B636" s="13" t="n"/>
      <c r="C636" s="5" t="n"/>
      <c r="D636" s="19" t="n"/>
      <c r="E636" s="13" t="n"/>
      <c r="F636" s="5" t="n"/>
      <c r="G636" s="6">
        <f>IF(C636&amp;""="","",IFERROR(INDEX('الموردون'!$B$6:$B$205,MATCH(C636&amp;"",'الموردون'!$A$6:$A$205,0))&amp;"","كود غير موجود"))</f>
        <v/>
      </c>
      <c r="H636" s="18">
        <f>IF(A636&amp;""="","",SUMIFS('الاستلامات'!$D$6:$D$1005,'الاستلامات'!$C$6:$C$1005,A636&amp;""))</f>
        <v/>
      </c>
      <c r="I636" s="18">
        <f>IF(OR(A636&amp;""="",NOT(ISNUMBER(D636))),"",ROUND(D636-H636,2))</f>
        <v/>
      </c>
      <c r="J636" s="6">
        <f>IF(A636&amp;""="","",IF(I636="","بيانات ناقصة",IF(I636&lt;=0,"تم الاستلام",IF(AND(ISNUMBER(E636),E636&lt;'الإعدادات'!$B$4),"متأخر التسليم",IF(H636&gt;0,"استلام جزئي","بانتظار الاستلام")))))</f>
        <v/>
      </c>
      <c r="K636" s="17">
        <f>IF(J636="متأخر التسليم",'الإعدادات'!$B$4-E636,"")</f>
        <v/>
      </c>
    </row>
    <row r="637">
      <c r="A637" s="5" t="n"/>
      <c r="B637" s="13" t="n"/>
      <c r="C637" s="5" t="n"/>
      <c r="D637" s="19" t="n"/>
      <c r="E637" s="13" t="n"/>
      <c r="F637" s="5" t="n"/>
      <c r="G637" s="6">
        <f>IF(C637&amp;""="","",IFERROR(INDEX('الموردون'!$B$6:$B$205,MATCH(C637&amp;"",'الموردون'!$A$6:$A$205,0))&amp;"","كود غير موجود"))</f>
        <v/>
      </c>
      <c r="H637" s="18">
        <f>IF(A637&amp;""="","",SUMIFS('الاستلامات'!$D$6:$D$1005,'الاستلامات'!$C$6:$C$1005,A637&amp;""))</f>
        <v/>
      </c>
      <c r="I637" s="18">
        <f>IF(OR(A637&amp;""="",NOT(ISNUMBER(D637))),"",ROUND(D637-H637,2))</f>
        <v/>
      </c>
      <c r="J637" s="6">
        <f>IF(A637&amp;""="","",IF(I637="","بيانات ناقصة",IF(I637&lt;=0,"تم الاستلام",IF(AND(ISNUMBER(E637),E637&lt;'الإعدادات'!$B$4),"متأخر التسليم",IF(H637&gt;0,"استلام جزئي","بانتظار الاستلام")))))</f>
        <v/>
      </c>
      <c r="K637" s="17">
        <f>IF(J637="متأخر التسليم",'الإعدادات'!$B$4-E637,"")</f>
        <v/>
      </c>
    </row>
    <row r="638">
      <c r="A638" s="5" t="n"/>
      <c r="B638" s="13" t="n"/>
      <c r="C638" s="5" t="n"/>
      <c r="D638" s="19" t="n"/>
      <c r="E638" s="13" t="n"/>
      <c r="F638" s="5" t="n"/>
      <c r="G638" s="6">
        <f>IF(C638&amp;""="","",IFERROR(INDEX('الموردون'!$B$6:$B$205,MATCH(C638&amp;"",'الموردون'!$A$6:$A$205,0))&amp;"","كود غير موجود"))</f>
        <v/>
      </c>
      <c r="H638" s="18">
        <f>IF(A638&amp;""="","",SUMIFS('الاستلامات'!$D$6:$D$1005,'الاستلامات'!$C$6:$C$1005,A638&amp;""))</f>
        <v/>
      </c>
      <c r="I638" s="18">
        <f>IF(OR(A638&amp;""="",NOT(ISNUMBER(D638))),"",ROUND(D638-H638,2))</f>
        <v/>
      </c>
      <c r="J638" s="6">
        <f>IF(A638&amp;""="","",IF(I638="","بيانات ناقصة",IF(I638&lt;=0,"تم الاستلام",IF(AND(ISNUMBER(E638),E638&lt;'الإعدادات'!$B$4),"متأخر التسليم",IF(H638&gt;0,"استلام جزئي","بانتظار الاستلام")))))</f>
        <v/>
      </c>
      <c r="K638" s="17">
        <f>IF(J638="متأخر التسليم",'الإعدادات'!$B$4-E638,"")</f>
        <v/>
      </c>
    </row>
    <row r="639">
      <c r="A639" s="5" t="n"/>
      <c r="B639" s="13" t="n"/>
      <c r="C639" s="5" t="n"/>
      <c r="D639" s="19" t="n"/>
      <c r="E639" s="13" t="n"/>
      <c r="F639" s="5" t="n"/>
      <c r="G639" s="6">
        <f>IF(C639&amp;""="","",IFERROR(INDEX('الموردون'!$B$6:$B$205,MATCH(C639&amp;"",'الموردون'!$A$6:$A$205,0))&amp;"","كود غير موجود"))</f>
        <v/>
      </c>
      <c r="H639" s="18">
        <f>IF(A639&amp;""="","",SUMIFS('الاستلامات'!$D$6:$D$1005,'الاستلامات'!$C$6:$C$1005,A639&amp;""))</f>
        <v/>
      </c>
      <c r="I639" s="18">
        <f>IF(OR(A639&amp;""="",NOT(ISNUMBER(D639))),"",ROUND(D639-H639,2))</f>
        <v/>
      </c>
      <c r="J639" s="6">
        <f>IF(A639&amp;""="","",IF(I639="","بيانات ناقصة",IF(I639&lt;=0,"تم الاستلام",IF(AND(ISNUMBER(E639),E639&lt;'الإعدادات'!$B$4),"متأخر التسليم",IF(H639&gt;0,"استلام جزئي","بانتظار الاستلام")))))</f>
        <v/>
      </c>
      <c r="K639" s="17">
        <f>IF(J639="متأخر التسليم",'الإعدادات'!$B$4-E639,"")</f>
        <v/>
      </c>
    </row>
    <row r="640">
      <c r="A640" s="5" t="n"/>
      <c r="B640" s="13" t="n"/>
      <c r="C640" s="5" t="n"/>
      <c r="D640" s="19" t="n"/>
      <c r="E640" s="13" t="n"/>
      <c r="F640" s="5" t="n"/>
      <c r="G640" s="6">
        <f>IF(C640&amp;""="","",IFERROR(INDEX('الموردون'!$B$6:$B$205,MATCH(C640&amp;"",'الموردون'!$A$6:$A$205,0))&amp;"","كود غير موجود"))</f>
        <v/>
      </c>
      <c r="H640" s="18">
        <f>IF(A640&amp;""="","",SUMIFS('الاستلامات'!$D$6:$D$1005,'الاستلامات'!$C$6:$C$1005,A640&amp;""))</f>
        <v/>
      </c>
      <c r="I640" s="18">
        <f>IF(OR(A640&amp;""="",NOT(ISNUMBER(D640))),"",ROUND(D640-H640,2))</f>
        <v/>
      </c>
      <c r="J640" s="6">
        <f>IF(A640&amp;""="","",IF(I640="","بيانات ناقصة",IF(I640&lt;=0,"تم الاستلام",IF(AND(ISNUMBER(E640),E640&lt;'الإعدادات'!$B$4),"متأخر التسليم",IF(H640&gt;0,"استلام جزئي","بانتظار الاستلام")))))</f>
        <v/>
      </c>
      <c r="K640" s="17">
        <f>IF(J640="متأخر التسليم",'الإعدادات'!$B$4-E640,"")</f>
        <v/>
      </c>
    </row>
    <row r="641">
      <c r="A641" s="5" t="n"/>
      <c r="B641" s="13" t="n"/>
      <c r="C641" s="5" t="n"/>
      <c r="D641" s="19" t="n"/>
      <c r="E641" s="13" t="n"/>
      <c r="F641" s="5" t="n"/>
      <c r="G641" s="6">
        <f>IF(C641&amp;""="","",IFERROR(INDEX('الموردون'!$B$6:$B$205,MATCH(C641&amp;"",'الموردون'!$A$6:$A$205,0))&amp;"","كود غير موجود"))</f>
        <v/>
      </c>
      <c r="H641" s="18">
        <f>IF(A641&amp;""="","",SUMIFS('الاستلامات'!$D$6:$D$1005,'الاستلامات'!$C$6:$C$1005,A641&amp;""))</f>
        <v/>
      </c>
      <c r="I641" s="18">
        <f>IF(OR(A641&amp;""="",NOT(ISNUMBER(D641))),"",ROUND(D641-H641,2))</f>
        <v/>
      </c>
      <c r="J641" s="6">
        <f>IF(A641&amp;""="","",IF(I641="","بيانات ناقصة",IF(I641&lt;=0,"تم الاستلام",IF(AND(ISNUMBER(E641),E641&lt;'الإعدادات'!$B$4),"متأخر التسليم",IF(H641&gt;0,"استلام جزئي","بانتظار الاستلام")))))</f>
        <v/>
      </c>
      <c r="K641" s="17">
        <f>IF(J641="متأخر التسليم",'الإعدادات'!$B$4-E641,"")</f>
        <v/>
      </c>
    </row>
    <row r="642">
      <c r="A642" s="5" t="n"/>
      <c r="B642" s="13" t="n"/>
      <c r="C642" s="5" t="n"/>
      <c r="D642" s="19" t="n"/>
      <c r="E642" s="13" t="n"/>
      <c r="F642" s="5" t="n"/>
      <c r="G642" s="6">
        <f>IF(C642&amp;""="","",IFERROR(INDEX('الموردون'!$B$6:$B$205,MATCH(C642&amp;"",'الموردون'!$A$6:$A$205,0))&amp;"","كود غير موجود"))</f>
        <v/>
      </c>
      <c r="H642" s="18">
        <f>IF(A642&amp;""="","",SUMIFS('الاستلامات'!$D$6:$D$1005,'الاستلامات'!$C$6:$C$1005,A642&amp;""))</f>
        <v/>
      </c>
      <c r="I642" s="18">
        <f>IF(OR(A642&amp;""="",NOT(ISNUMBER(D642))),"",ROUND(D642-H642,2))</f>
        <v/>
      </c>
      <c r="J642" s="6">
        <f>IF(A642&amp;""="","",IF(I642="","بيانات ناقصة",IF(I642&lt;=0,"تم الاستلام",IF(AND(ISNUMBER(E642),E642&lt;'الإعدادات'!$B$4),"متأخر التسليم",IF(H642&gt;0,"استلام جزئي","بانتظار الاستلام")))))</f>
        <v/>
      </c>
      <c r="K642" s="17">
        <f>IF(J642="متأخر التسليم",'الإعدادات'!$B$4-E642,"")</f>
        <v/>
      </c>
    </row>
    <row r="643">
      <c r="A643" s="5" t="n"/>
      <c r="B643" s="13" t="n"/>
      <c r="C643" s="5" t="n"/>
      <c r="D643" s="19" t="n"/>
      <c r="E643" s="13" t="n"/>
      <c r="F643" s="5" t="n"/>
      <c r="G643" s="6">
        <f>IF(C643&amp;""="","",IFERROR(INDEX('الموردون'!$B$6:$B$205,MATCH(C643&amp;"",'الموردون'!$A$6:$A$205,0))&amp;"","كود غير موجود"))</f>
        <v/>
      </c>
      <c r="H643" s="18">
        <f>IF(A643&amp;""="","",SUMIFS('الاستلامات'!$D$6:$D$1005,'الاستلامات'!$C$6:$C$1005,A643&amp;""))</f>
        <v/>
      </c>
      <c r="I643" s="18">
        <f>IF(OR(A643&amp;""="",NOT(ISNUMBER(D643))),"",ROUND(D643-H643,2))</f>
        <v/>
      </c>
      <c r="J643" s="6">
        <f>IF(A643&amp;""="","",IF(I643="","بيانات ناقصة",IF(I643&lt;=0,"تم الاستلام",IF(AND(ISNUMBER(E643),E643&lt;'الإعدادات'!$B$4),"متأخر التسليم",IF(H643&gt;0,"استلام جزئي","بانتظار الاستلام")))))</f>
        <v/>
      </c>
      <c r="K643" s="17">
        <f>IF(J643="متأخر التسليم",'الإعدادات'!$B$4-E643,"")</f>
        <v/>
      </c>
    </row>
    <row r="644">
      <c r="A644" s="5" t="n"/>
      <c r="B644" s="13" t="n"/>
      <c r="C644" s="5" t="n"/>
      <c r="D644" s="19" t="n"/>
      <c r="E644" s="13" t="n"/>
      <c r="F644" s="5" t="n"/>
      <c r="G644" s="6">
        <f>IF(C644&amp;""="","",IFERROR(INDEX('الموردون'!$B$6:$B$205,MATCH(C644&amp;"",'الموردون'!$A$6:$A$205,0))&amp;"","كود غير موجود"))</f>
        <v/>
      </c>
      <c r="H644" s="18">
        <f>IF(A644&amp;""="","",SUMIFS('الاستلامات'!$D$6:$D$1005,'الاستلامات'!$C$6:$C$1005,A644&amp;""))</f>
        <v/>
      </c>
      <c r="I644" s="18">
        <f>IF(OR(A644&amp;""="",NOT(ISNUMBER(D644))),"",ROUND(D644-H644,2))</f>
        <v/>
      </c>
      <c r="J644" s="6">
        <f>IF(A644&amp;""="","",IF(I644="","بيانات ناقصة",IF(I644&lt;=0,"تم الاستلام",IF(AND(ISNUMBER(E644),E644&lt;'الإعدادات'!$B$4),"متأخر التسليم",IF(H644&gt;0,"استلام جزئي","بانتظار الاستلام")))))</f>
        <v/>
      </c>
      <c r="K644" s="17">
        <f>IF(J644="متأخر التسليم",'الإعدادات'!$B$4-E644,"")</f>
        <v/>
      </c>
    </row>
    <row r="645">
      <c r="A645" s="5" t="n"/>
      <c r="B645" s="13" t="n"/>
      <c r="C645" s="5" t="n"/>
      <c r="D645" s="19" t="n"/>
      <c r="E645" s="13" t="n"/>
      <c r="F645" s="5" t="n"/>
      <c r="G645" s="6">
        <f>IF(C645&amp;""="","",IFERROR(INDEX('الموردون'!$B$6:$B$205,MATCH(C645&amp;"",'الموردون'!$A$6:$A$205,0))&amp;"","كود غير موجود"))</f>
        <v/>
      </c>
      <c r="H645" s="18">
        <f>IF(A645&amp;""="","",SUMIFS('الاستلامات'!$D$6:$D$1005,'الاستلامات'!$C$6:$C$1005,A645&amp;""))</f>
        <v/>
      </c>
      <c r="I645" s="18">
        <f>IF(OR(A645&amp;""="",NOT(ISNUMBER(D645))),"",ROUND(D645-H645,2))</f>
        <v/>
      </c>
      <c r="J645" s="6">
        <f>IF(A645&amp;""="","",IF(I645="","بيانات ناقصة",IF(I645&lt;=0,"تم الاستلام",IF(AND(ISNUMBER(E645),E645&lt;'الإعدادات'!$B$4),"متأخر التسليم",IF(H645&gt;0,"استلام جزئي","بانتظار الاستلام")))))</f>
        <v/>
      </c>
      <c r="K645" s="17">
        <f>IF(J645="متأخر التسليم",'الإعدادات'!$B$4-E645,"")</f>
        <v/>
      </c>
    </row>
    <row r="646">
      <c r="A646" s="5" t="n"/>
      <c r="B646" s="13" t="n"/>
      <c r="C646" s="5" t="n"/>
      <c r="D646" s="19" t="n"/>
      <c r="E646" s="13" t="n"/>
      <c r="F646" s="5" t="n"/>
      <c r="G646" s="6">
        <f>IF(C646&amp;""="","",IFERROR(INDEX('الموردون'!$B$6:$B$205,MATCH(C646&amp;"",'الموردون'!$A$6:$A$205,0))&amp;"","كود غير موجود"))</f>
        <v/>
      </c>
      <c r="H646" s="18">
        <f>IF(A646&amp;""="","",SUMIFS('الاستلامات'!$D$6:$D$1005,'الاستلامات'!$C$6:$C$1005,A646&amp;""))</f>
        <v/>
      </c>
      <c r="I646" s="18">
        <f>IF(OR(A646&amp;""="",NOT(ISNUMBER(D646))),"",ROUND(D646-H646,2))</f>
        <v/>
      </c>
      <c r="J646" s="6">
        <f>IF(A646&amp;""="","",IF(I646="","بيانات ناقصة",IF(I646&lt;=0,"تم الاستلام",IF(AND(ISNUMBER(E646),E646&lt;'الإعدادات'!$B$4),"متأخر التسليم",IF(H646&gt;0,"استلام جزئي","بانتظار الاستلام")))))</f>
        <v/>
      </c>
      <c r="K646" s="17">
        <f>IF(J646="متأخر التسليم",'الإعدادات'!$B$4-E646,"")</f>
        <v/>
      </c>
    </row>
    <row r="647">
      <c r="A647" s="5" t="n"/>
      <c r="B647" s="13" t="n"/>
      <c r="C647" s="5" t="n"/>
      <c r="D647" s="19" t="n"/>
      <c r="E647" s="13" t="n"/>
      <c r="F647" s="5" t="n"/>
      <c r="G647" s="6">
        <f>IF(C647&amp;""="","",IFERROR(INDEX('الموردون'!$B$6:$B$205,MATCH(C647&amp;"",'الموردون'!$A$6:$A$205,0))&amp;"","كود غير موجود"))</f>
        <v/>
      </c>
      <c r="H647" s="18">
        <f>IF(A647&amp;""="","",SUMIFS('الاستلامات'!$D$6:$D$1005,'الاستلامات'!$C$6:$C$1005,A647&amp;""))</f>
        <v/>
      </c>
      <c r="I647" s="18">
        <f>IF(OR(A647&amp;""="",NOT(ISNUMBER(D647))),"",ROUND(D647-H647,2))</f>
        <v/>
      </c>
      <c r="J647" s="6">
        <f>IF(A647&amp;""="","",IF(I647="","بيانات ناقصة",IF(I647&lt;=0,"تم الاستلام",IF(AND(ISNUMBER(E647),E647&lt;'الإعدادات'!$B$4),"متأخر التسليم",IF(H647&gt;0,"استلام جزئي","بانتظار الاستلام")))))</f>
        <v/>
      </c>
      <c r="K647" s="17">
        <f>IF(J647="متأخر التسليم",'الإعدادات'!$B$4-E647,"")</f>
        <v/>
      </c>
    </row>
    <row r="648">
      <c r="A648" s="5" t="n"/>
      <c r="B648" s="13" t="n"/>
      <c r="C648" s="5" t="n"/>
      <c r="D648" s="19" t="n"/>
      <c r="E648" s="13" t="n"/>
      <c r="F648" s="5" t="n"/>
      <c r="G648" s="6">
        <f>IF(C648&amp;""="","",IFERROR(INDEX('الموردون'!$B$6:$B$205,MATCH(C648&amp;"",'الموردون'!$A$6:$A$205,0))&amp;"","كود غير موجود"))</f>
        <v/>
      </c>
      <c r="H648" s="18">
        <f>IF(A648&amp;""="","",SUMIFS('الاستلامات'!$D$6:$D$1005,'الاستلامات'!$C$6:$C$1005,A648&amp;""))</f>
        <v/>
      </c>
      <c r="I648" s="18">
        <f>IF(OR(A648&amp;""="",NOT(ISNUMBER(D648))),"",ROUND(D648-H648,2))</f>
        <v/>
      </c>
      <c r="J648" s="6">
        <f>IF(A648&amp;""="","",IF(I648="","بيانات ناقصة",IF(I648&lt;=0,"تم الاستلام",IF(AND(ISNUMBER(E648),E648&lt;'الإعدادات'!$B$4),"متأخر التسليم",IF(H648&gt;0,"استلام جزئي","بانتظار الاستلام")))))</f>
        <v/>
      </c>
      <c r="K648" s="17">
        <f>IF(J648="متأخر التسليم",'الإعدادات'!$B$4-E648,"")</f>
        <v/>
      </c>
    </row>
    <row r="649">
      <c r="A649" s="5" t="n"/>
      <c r="B649" s="13" t="n"/>
      <c r="C649" s="5" t="n"/>
      <c r="D649" s="19" t="n"/>
      <c r="E649" s="13" t="n"/>
      <c r="F649" s="5" t="n"/>
      <c r="G649" s="6">
        <f>IF(C649&amp;""="","",IFERROR(INDEX('الموردون'!$B$6:$B$205,MATCH(C649&amp;"",'الموردون'!$A$6:$A$205,0))&amp;"","كود غير موجود"))</f>
        <v/>
      </c>
      <c r="H649" s="18">
        <f>IF(A649&amp;""="","",SUMIFS('الاستلامات'!$D$6:$D$1005,'الاستلامات'!$C$6:$C$1005,A649&amp;""))</f>
        <v/>
      </c>
      <c r="I649" s="18">
        <f>IF(OR(A649&amp;""="",NOT(ISNUMBER(D649))),"",ROUND(D649-H649,2))</f>
        <v/>
      </c>
      <c r="J649" s="6">
        <f>IF(A649&amp;""="","",IF(I649="","بيانات ناقصة",IF(I649&lt;=0,"تم الاستلام",IF(AND(ISNUMBER(E649),E649&lt;'الإعدادات'!$B$4),"متأخر التسليم",IF(H649&gt;0,"استلام جزئي","بانتظار الاستلام")))))</f>
        <v/>
      </c>
      <c r="K649" s="17">
        <f>IF(J649="متأخر التسليم",'الإعدادات'!$B$4-E649,"")</f>
        <v/>
      </c>
    </row>
    <row r="650">
      <c r="A650" s="5" t="n"/>
      <c r="B650" s="13" t="n"/>
      <c r="C650" s="5" t="n"/>
      <c r="D650" s="19" t="n"/>
      <c r="E650" s="13" t="n"/>
      <c r="F650" s="5" t="n"/>
      <c r="G650" s="6">
        <f>IF(C650&amp;""="","",IFERROR(INDEX('الموردون'!$B$6:$B$205,MATCH(C650&amp;"",'الموردون'!$A$6:$A$205,0))&amp;"","كود غير موجود"))</f>
        <v/>
      </c>
      <c r="H650" s="18">
        <f>IF(A650&amp;""="","",SUMIFS('الاستلامات'!$D$6:$D$1005,'الاستلامات'!$C$6:$C$1005,A650&amp;""))</f>
        <v/>
      </c>
      <c r="I650" s="18">
        <f>IF(OR(A650&amp;""="",NOT(ISNUMBER(D650))),"",ROUND(D650-H650,2))</f>
        <v/>
      </c>
      <c r="J650" s="6">
        <f>IF(A650&amp;""="","",IF(I650="","بيانات ناقصة",IF(I650&lt;=0,"تم الاستلام",IF(AND(ISNUMBER(E650),E650&lt;'الإعدادات'!$B$4),"متأخر التسليم",IF(H650&gt;0,"استلام جزئي","بانتظار الاستلام")))))</f>
        <v/>
      </c>
      <c r="K650" s="17">
        <f>IF(J650="متأخر التسليم",'الإعدادات'!$B$4-E650,"")</f>
        <v/>
      </c>
    </row>
    <row r="651">
      <c r="A651" s="5" t="n"/>
      <c r="B651" s="13" t="n"/>
      <c r="C651" s="5" t="n"/>
      <c r="D651" s="19" t="n"/>
      <c r="E651" s="13" t="n"/>
      <c r="F651" s="5" t="n"/>
      <c r="G651" s="6">
        <f>IF(C651&amp;""="","",IFERROR(INDEX('الموردون'!$B$6:$B$205,MATCH(C651&amp;"",'الموردون'!$A$6:$A$205,0))&amp;"","كود غير موجود"))</f>
        <v/>
      </c>
      <c r="H651" s="18">
        <f>IF(A651&amp;""="","",SUMIFS('الاستلامات'!$D$6:$D$1005,'الاستلامات'!$C$6:$C$1005,A651&amp;""))</f>
        <v/>
      </c>
      <c r="I651" s="18">
        <f>IF(OR(A651&amp;""="",NOT(ISNUMBER(D651))),"",ROUND(D651-H651,2))</f>
        <v/>
      </c>
      <c r="J651" s="6">
        <f>IF(A651&amp;""="","",IF(I651="","بيانات ناقصة",IF(I651&lt;=0,"تم الاستلام",IF(AND(ISNUMBER(E651),E651&lt;'الإعدادات'!$B$4),"متأخر التسليم",IF(H651&gt;0,"استلام جزئي","بانتظار الاستلام")))))</f>
        <v/>
      </c>
      <c r="K651" s="17">
        <f>IF(J651="متأخر التسليم",'الإعدادات'!$B$4-E651,"")</f>
        <v/>
      </c>
    </row>
    <row r="652">
      <c r="A652" s="5" t="n"/>
      <c r="B652" s="13" t="n"/>
      <c r="C652" s="5" t="n"/>
      <c r="D652" s="19" t="n"/>
      <c r="E652" s="13" t="n"/>
      <c r="F652" s="5" t="n"/>
      <c r="G652" s="6">
        <f>IF(C652&amp;""="","",IFERROR(INDEX('الموردون'!$B$6:$B$205,MATCH(C652&amp;"",'الموردون'!$A$6:$A$205,0))&amp;"","كود غير موجود"))</f>
        <v/>
      </c>
      <c r="H652" s="18">
        <f>IF(A652&amp;""="","",SUMIFS('الاستلامات'!$D$6:$D$1005,'الاستلامات'!$C$6:$C$1005,A652&amp;""))</f>
        <v/>
      </c>
      <c r="I652" s="18">
        <f>IF(OR(A652&amp;""="",NOT(ISNUMBER(D652))),"",ROUND(D652-H652,2))</f>
        <v/>
      </c>
      <c r="J652" s="6">
        <f>IF(A652&amp;""="","",IF(I652="","بيانات ناقصة",IF(I652&lt;=0,"تم الاستلام",IF(AND(ISNUMBER(E652),E652&lt;'الإعدادات'!$B$4),"متأخر التسليم",IF(H652&gt;0,"استلام جزئي","بانتظار الاستلام")))))</f>
        <v/>
      </c>
      <c r="K652" s="17">
        <f>IF(J652="متأخر التسليم",'الإعدادات'!$B$4-E652,"")</f>
        <v/>
      </c>
    </row>
    <row r="653">
      <c r="A653" s="5" t="n"/>
      <c r="B653" s="13" t="n"/>
      <c r="C653" s="5" t="n"/>
      <c r="D653" s="19" t="n"/>
      <c r="E653" s="13" t="n"/>
      <c r="F653" s="5" t="n"/>
      <c r="G653" s="6">
        <f>IF(C653&amp;""="","",IFERROR(INDEX('الموردون'!$B$6:$B$205,MATCH(C653&amp;"",'الموردون'!$A$6:$A$205,0))&amp;"","كود غير موجود"))</f>
        <v/>
      </c>
      <c r="H653" s="18">
        <f>IF(A653&amp;""="","",SUMIFS('الاستلامات'!$D$6:$D$1005,'الاستلامات'!$C$6:$C$1005,A653&amp;""))</f>
        <v/>
      </c>
      <c r="I653" s="18">
        <f>IF(OR(A653&amp;""="",NOT(ISNUMBER(D653))),"",ROUND(D653-H653,2))</f>
        <v/>
      </c>
      <c r="J653" s="6">
        <f>IF(A653&amp;""="","",IF(I653="","بيانات ناقصة",IF(I653&lt;=0,"تم الاستلام",IF(AND(ISNUMBER(E653),E653&lt;'الإعدادات'!$B$4),"متأخر التسليم",IF(H653&gt;0,"استلام جزئي","بانتظار الاستلام")))))</f>
        <v/>
      </c>
      <c r="K653" s="17">
        <f>IF(J653="متأخر التسليم",'الإعدادات'!$B$4-E653,"")</f>
        <v/>
      </c>
    </row>
    <row r="654">
      <c r="A654" s="5" t="n"/>
      <c r="B654" s="13" t="n"/>
      <c r="C654" s="5" t="n"/>
      <c r="D654" s="19" t="n"/>
      <c r="E654" s="13" t="n"/>
      <c r="F654" s="5" t="n"/>
      <c r="G654" s="6">
        <f>IF(C654&amp;""="","",IFERROR(INDEX('الموردون'!$B$6:$B$205,MATCH(C654&amp;"",'الموردون'!$A$6:$A$205,0))&amp;"","كود غير موجود"))</f>
        <v/>
      </c>
      <c r="H654" s="18">
        <f>IF(A654&amp;""="","",SUMIFS('الاستلامات'!$D$6:$D$1005,'الاستلامات'!$C$6:$C$1005,A654&amp;""))</f>
        <v/>
      </c>
      <c r="I654" s="18">
        <f>IF(OR(A654&amp;""="",NOT(ISNUMBER(D654))),"",ROUND(D654-H654,2))</f>
        <v/>
      </c>
      <c r="J654" s="6">
        <f>IF(A654&amp;""="","",IF(I654="","بيانات ناقصة",IF(I654&lt;=0,"تم الاستلام",IF(AND(ISNUMBER(E654),E654&lt;'الإعدادات'!$B$4),"متأخر التسليم",IF(H654&gt;0,"استلام جزئي","بانتظار الاستلام")))))</f>
        <v/>
      </c>
      <c r="K654" s="17">
        <f>IF(J654="متأخر التسليم",'الإعدادات'!$B$4-E654,"")</f>
        <v/>
      </c>
    </row>
    <row r="655">
      <c r="A655" s="5" t="n"/>
      <c r="B655" s="13" t="n"/>
      <c r="C655" s="5" t="n"/>
      <c r="D655" s="19" t="n"/>
      <c r="E655" s="13" t="n"/>
      <c r="F655" s="5" t="n"/>
      <c r="G655" s="6">
        <f>IF(C655&amp;""="","",IFERROR(INDEX('الموردون'!$B$6:$B$205,MATCH(C655&amp;"",'الموردون'!$A$6:$A$205,0))&amp;"","كود غير موجود"))</f>
        <v/>
      </c>
      <c r="H655" s="18">
        <f>IF(A655&amp;""="","",SUMIFS('الاستلامات'!$D$6:$D$1005,'الاستلامات'!$C$6:$C$1005,A655&amp;""))</f>
        <v/>
      </c>
      <c r="I655" s="18">
        <f>IF(OR(A655&amp;""="",NOT(ISNUMBER(D655))),"",ROUND(D655-H655,2))</f>
        <v/>
      </c>
      <c r="J655" s="6">
        <f>IF(A655&amp;""="","",IF(I655="","بيانات ناقصة",IF(I655&lt;=0,"تم الاستلام",IF(AND(ISNUMBER(E655),E655&lt;'الإعدادات'!$B$4),"متأخر التسليم",IF(H655&gt;0,"استلام جزئي","بانتظار الاستلام")))))</f>
        <v/>
      </c>
      <c r="K655" s="17">
        <f>IF(J655="متأخر التسليم",'الإعدادات'!$B$4-E655,"")</f>
        <v/>
      </c>
    </row>
    <row r="656">
      <c r="A656" s="5" t="n"/>
      <c r="B656" s="13" t="n"/>
      <c r="C656" s="5" t="n"/>
      <c r="D656" s="19" t="n"/>
      <c r="E656" s="13" t="n"/>
      <c r="F656" s="5" t="n"/>
      <c r="G656" s="6">
        <f>IF(C656&amp;""="","",IFERROR(INDEX('الموردون'!$B$6:$B$205,MATCH(C656&amp;"",'الموردون'!$A$6:$A$205,0))&amp;"","كود غير موجود"))</f>
        <v/>
      </c>
      <c r="H656" s="18">
        <f>IF(A656&amp;""="","",SUMIFS('الاستلامات'!$D$6:$D$1005,'الاستلامات'!$C$6:$C$1005,A656&amp;""))</f>
        <v/>
      </c>
      <c r="I656" s="18">
        <f>IF(OR(A656&amp;""="",NOT(ISNUMBER(D656))),"",ROUND(D656-H656,2))</f>
        <v/>
      </c>
      <c r="J656" s="6">
        <f>IF(A656&amp;""="","",IF(I656="","بيانات ناقصة",IF(I656&lt;=0,"تم الاستلام",IF(AND(ISNUMBER(E656),E656&lt;'الإعدادات'!$B$4),"متأخر التسليم",IF(H656&gt;0,"استلام جزئي","بانتظار الاستلام")))))</f>
        <v/>
      </c>
      <c r="K656" s="17">
        <f>IF(J656="متأخر التسليم",'الإعدادات'!$B$4-E656,"")</f>
        <v/>
      </c>
    </row>
    <row r="657">
      <c r="A657" s="5" t="n"/>
      <c r="B657" s="13" t="n"/>
      <c r="C657" s="5" t="n"/>
      <c r="D657" s="19" t="n"/>
      <c r="E657" s="13" t="n"/>
      <c r="F657" s="5" t="n"/>
      <c r="G657" s="6">
        <f>IF(C657&amp;""="","",IFERROR(INDEX('الموردون'!$B$6:$B$205,MATCH(C657&amp;"",'الموردون'!$A$6:$A$205,0))&amp;"","كود غير موجود"))</f>
        <v/>
      </c>
      <c r="H657" s="18">
        <f>IF(A657&amp;""="","",SUMIFS('الاستلامات'!$D$6:$D$1005,'الاستلامات'!$C$6:$C$1005,A657&amp;""))</f>
        <v/>
      </c>
      <c r="I657" s="18">
        <f>IF(OR(A657&amp;""="",NOT(ISNUMBER(D657))),"",ROUND(D657-H657,2))</f>
        <v/>
      </c>
      <c r="J657" s="6">
        <f>IF(A657&amp;""="","",IF(I657="","بيانات ناقصة",IF(I657&lt;=0,"تم الاستلام",IF(AND(ISNUMBER(E657),E657&lt;'الإعدادات'!$B$4),"متأخر التسليم",IF(H657&gt;0,"استلام جزئي","بانتظار الاستلام")))))</f>
        <v/>
      </c>
      <c r="K657" s="17">
        <f>IF(J657="متأخر التسليم",'الإعدادات'!$B$4-E657,"")</f>
        <v/>
      </c>
    </row>
    <row r="658">
      <c r="A658" s="5" t="n"/>
      <c r="B658" s="13" t="n"/>
      <c r="C658" s="5" t="n"/>
      <c r="D658" s="19" t="n"/>
      <c r="E658" s="13" t="n"/>
      <c r="F658" s="5" t="n"/>
      <c r="G658" s="6">
        <f>IF(C658&amp;""="","",IFERROR(INDEX('الموردون'!$B$6:$B$205,MATCH(C658&amp;"",'الموردون'!$A$6:$A$205,0))&amp;"","كود غير موجود"))</f>
        <v/>
      </c>
      <c r="H658" s="18">
        <f>IF(A658&amp;""="","",SUMIFS('الاستلامات'!$D$6:$D$1005,'الاستلامات'!$C$6:$C$1005,A658&amp;""))</f>
        <v/>
      </c>
      <c r="I658" s="18">
        <f>IF(OR(A658&amp;""="",NOT(ISNUMBER(D658))),"",ROUND(D658-H658,2))</f>
        <v/>
      </c>
      <c r="J658" s="6">
        <f>IF(A658&amp;""="","",IF(I658="","بيانات ناقصة",IF(I658&lt;=0,"تم الاستلام",IF(AND(ISNUMBER(E658),E658&lt;'الإعدادات'!$B$4),"متأخر التسليم",IF(H658&gt;0,"استلام جزئي","بانتظار الاستلام")))))</f>
        <v/>
      </c>
      <c r="K658" s="17">
        <f>IF(J658="متأخر التسليم",'الإعدادات'!$B$4-E658,"")</f>
        <v/>
      </c>
    </row>
    <row r="659">
      <c r="A659" s="5" t="n"/>
      <c r="B659" s="13" t="n"/>
      <c r="C659" s="5" t="n"/>
      <c r="D659" s="19" t="n"/>
      <c r="E659" s="13" t="n"/>
      <c r="F659" s="5" t="n"/>
      <c r="G659" s="6">
        <f>IF(C659&amp;""="","",IFERROR(INDEX('الموردون'!$B$6:$B$205,MATCH(C659&amp;"",'الموردون'!$A$6:$A$205,0))&amp;"","كود غير موجود"))</f>
        <v/>
      </c>
      <c r="H659" s="18">
        <f>IF(A659&amp;""="","",SUMIFS('الاستلامات'!$D$6:$D$1005,'الاستلامات'!$C$6:$C$1005,A659&amp;""))</f>
        <v/>
      </c>
      <c r="I659" s="18">
        <f>IF(OR(A659&amp;""="",NOT(ISNUMBER(D659))),"",ROUND(D659-H659,2))</f>
        <v/>
      </c>
      <c r="J659" s="6">
        <f>IF(A659&amp;""="","",IF(I659="","بيانات ناقصة",IF(I659&lt;=0,"تم الاستلام",IF(AND(ISNUMBER(E659),E659&lt;'الإعدادات'!$B$4),"متأخر التسليم",IF(H659&gt;0,"استلام جزئي","بانتظار الاستلام")))))</f>
        <v/>
      </c>
      <c r="K659" s="17">
        <f>IF(J659="متأخر التسليم",'الإعدادات'!$B$4-E659,"")</f>
        <v/>
      </c>
    </row>
    <row r="660">
      <c r="A660" s="5" t="n"/>
      <c r="B660" s="13" t="n"/>
      <c r="C660" s="5" t="n"/>
      <c r="D660" s="19" t="n"/>
      <c r="E660" s="13" t="n"/>
      <c r="F660" s="5" t="n"/>
      <c r="G660" s="6">
        <f>IF(C660&amp;""="","",IFERROR(INDEX('الموردون'!$B$6:$B$205,MATCH(C660&amp;"",'الموردون'!$A$6:$A$205,0))&amp;"","كود غير موجود"))</f>
        <v/>
      </c>
      <c r="H660" s="18">
        <f>IF(A660&amp;""="","",SUMIFS('الاستلامات'!$D$6:$D$1005,'الاستلامات'!$C$6:$C$1005,A660&amp;""))</f>
        <v/>
      </c>
      <c r="I660" s="18">
        <f>IF(OR(A660&amp;""="",NOT(ISNUMBER(D660))),"",ROUND(D660-H660,2))</f>
        <v/>
      </c>
      <c r="J660" s="6">
        <f>IF(A660&amp;""="","",IF(I660="","بيانات ناقصة",IF(I660&lt;=0,"تم الاستلام",IF(AND(ISNUMBER(E660),E660&lt;'الإعدادات'!$B$4),"متأخر التسليم",IF(H660&gt;0,"استلام جزئي","بانتظار الاستلام")))))</f>
        <v/>
      </c>
      <c r="K660" s="17">
        <f>IF(J660="متأخر التسليم",'الإعدادات'!$B$4-E660,"")</f>
        <v/>
      </c>
    </row>
    <row r="661">
      <c r="A661" s="5" t="n"/>
      <c r="B661" s="13" t="n"/>
      <c r="C661" s="5" t="n"/>
      <c r="D661" s="19" t="n"/>
      <c r="E661" s="13" t="n"/>
      <c r="F661" s="5" t="n"/>
      <c r="G661" s="6">
        <f>IF(C661&amp;""="","",IFERROR(INDEX('الموردون'!$B$6:$B$205,MATCH(C661&amp;"",'الموردون'!$A$6:$A$205,0))&amp;"","كود غير موجود"))</f>
        <v/>
      </c>
      <c r="H661" s="18">
        <f>IF(A661&amp;""="","",SUMIFS('الاستلامات'!$D$6:$D$1005,'الاستلامات'!$C$6:$C$1005,A661&amp;""))</f>
        <v/>
      </c>
      <c r="I661" s="18">
        <f>IF(OR(A661&amp;""="",NOT(ISNUMBER(D661))),"",ROUND(D661-H661,2))</f>
        <v/>
      </c>
      <c r="J661" s="6">
        <f>IF(A661&amp;""="","",IF(I661="","بيانات ناقصة",IF(I661&lt;=0,"تم الاستلام",IF(AND(ISNUMBER(E661),E661&lt;'الإعدادات'!$B$4),"متأخر التسليم",IF(H661&gt;0,"استلام جزئي","بانتظار الاستلام")))))</f>
        <v/>
      </c>
      <c r="K661" s="17">
        <f>IF(J661="متأخر التسليم",'الإعدادات'!$B$4-E661,"")</f>
        <v/>
      </c>
    </row>
    <row r="662">
      <c r="A662" s="5" t="n"/>
      <c r="B662" s="13" t="n"/>
      <c r="C662" s="5" t="n"/>
      <c r="D662" s="19" t="n"/>
      <c r="E662" s="13" t="n"/>
      <c r="F662" s="5" t="n"/>
      <c r="G662" s="6">
        <f>IF(C662&amp;""="","",IFERROR(INDEX('الموردون'!$B$6:$B$205,MATCH(C662&amp;"",'الموردون'!$A$6:$A$205,0))&amp;"","كود غير موجود"))</f>
        <v/>
      </c>
      <c r="H662" s="18">
        <f>IF(A662&amp;""="","",SUMIFS('الاستلامات'!$D$6:$D$1005,'الاستلامات'!$C$6:$C$1005,A662&amp;""))</f>
        <v/>
      </c>
      <c r="I662" s="18">
        <f>IF(OR(A662&amp;""="",NOT(ISNUMBER(D662))),"",ROUND(D662-H662,2))</f>
        <v/>
      </c>
      <c r="J662" s="6">
        <f>IF(A662&amp;""="","",IF(I662="","بيانات ناقصة",IF(I662&lt;=0,"تم الاستلام",IF(AND(ISNUMBER(E662),E662&lt;'الإعدادات'!$B$4),"متأخر التسليم",IF(H662&gt;0,"استلام جزئي","بانتظار الاستلام")))))</f>
        <v/>
      </c>
      <c r="K662" s="17">
        <f>IF(J662="متأخر التسليم",'الإعدادات'!$B$4-E662,"")</f>
        <v/>
      </c>
    </row>
    <row r="663">
      <c r="A663" s="5" t="n"/>
      <c r="B663" s="13" t="n"/>
      <c r="C663" s="5" t="n"/>
      <c r="D663" s="19" t="n"/>
      <c r="E663" s="13" t="n"/>
      <c r="F663" s="5" t="n"/>
      <c r="G663" s="6">
        <f>IF(C663&amp;""="","",IFERROR(INDEX('الموردون'!$B$6:$B$205,MATCH(C663&amp;"",'الموردون'!$A$6:$A$205,0))&amp;"","كود غير موجود"))</f>
        <v/>
      </c>
      <c r="H663" s="18">
        <f>IF(A663&amp;""="","",SUMIFS('الاستلامات'!$D$6:$D$1005,'الاستلامات'!$C$6:$C$1005,A663&amp;""))</f>
        <v/>
      </c>
      <c r="I663" s="18">
        <f>IF(OR(A663&amp;""="",NOT(ISNUMBER(D663))),"",ROUND(D663-H663,2))</f>
        <v/>
      </c>
      <c r="J663" s="6">
        <f>IF(A663&amp;""="","",IF(I663="","بيانات ناقصة",IF(I663&lt;=0,"تم الاستلام",IF(AND(ISNUMBER(E663),E663&lt;'الإعدادات'!$B$4),"متأخر التسليم",IF(H663&gt;0,"استلام جزئي","بانتظار الاستلام")))))</f>
        <v/>
      </c>
      <c r="K663" s="17">
        <f>IF(J663="متأخر التسليم",'الإعدادات'!$B$4-E663,"")</f>
        <v/>
      </c>
    </row>
    <row r="664">
      <c r="A664" s="5" t="n"/>
      <c r="B664" s="13" t="n"/>
      <c r="C664" s="5" t="n"/>
      <c r="D664" s="19" t="n"/>
      <c r="E664" s="13" t="n"/>
      <c r="F664" s="5" t="n"/>
      <c r="G664" s="6">
        <f>IF(C664&amp;""="","",IFERROR(INDEX('الموردون'!$B$6:$B$205,MATCH(C664&amp;"",'الموردون'!$A$6:$A$205,0))&amp;"","كود غير موجود"))</f>
        <v/>
      </c>
      <c r="H664" s="18">
        <f>IF(A664&amp;""="","",SUMIFS('الاستلامات'!$D$6:$D$1005,'الاستلامات'!$C$6:$C$1005,A664&amp;""))</f>
        <v/>
      </c>
      <c r="I664" s="18">
        <f>IF(OR(A664&amp;""="",NOT(ISNUMBER(D664))),"",ROUND(D664-H664,2))</f>
        <v/>
      </c>
      <c r="J664" s="6">
        <f>IF(A664&amp;""="","",IF(I664="","بيانات ناقصة",IF(I664&lt;=0,"تم الاستلام",IF(AND(ISNUMBER(E664),E664&lt;'الإعدادات'!$B$4),"متأخر التسليم",IF(H664&gt;0,"استلام جزئي","بانتظار الاستلام")))))</f>
        <v/>
      </c>
      <c r="K664" s="17">
        <f>IF(J664="متأخر التسليم",'الإعدادات'!$B$4-E664,"")</f>
        <v/>
      </c>
    </row>
    <row r="665">
      <c r="A665" s="5" t="n"/>
      <c r="B665" s="13" t="n"/>
      <c r="C665" s="5" t="n"/>
      <c r="D665" s="19" t="n"/>
      <c r="E665" s="13" t="n"/>
      <c r="F665" s="5" t="n"/>
      <c r="G665" s="6">
        <f>IF(C665&amp;""="","",IFERROR(INDEX('الموردون'!$B$6:$B$205,MATCH(C665&amp;"",'الموردون'!$A$6:$A$205,0))&amp;"","كود غير موجود"))</f>
        <v/>
      </c>
      <c r="H665" s="18">
        <f>IF(A665&amp;""="","",SUMIFS('الاستلامات'!$D$6:$D$1005,'الاستلامات'!$C$6:$C$1005,A665&amp;""))</f>
        <v/>
      </c>
      <c r="I665" s="18">
        <f>IF(OR(A665&amp;""="",NOT(ISNUMBER(D665))),"",ROUND(D665-H665,2))</f>
        <v/>
      </c>
      <c r="J665" s="6">
        <f>IF(A665&amp;""="","",IF(I665="","بيانات ناقصة",IF(I665&lt;=0,"تم الاستلام",IF(AND(ISNUMBER(E665),E665&lt;'الإعدادات'!$B$4),"متأخر التسليم",IF(H665&gt;0,"استلام جزئي","بانتظار الاستلام")))))</f>
        <v/>
      </c>
      <c r="K665" s="17">
        <f>IF(J665="متأخر التسليم",'الإعدادات'!$B$4-E665,"")</f>
        <v/>
      </c>
    </row>
    <row r="666">
      <c r="A666" s="5" t="n"/>
      <c r="B666" s="13" t="n"/>
      <c r="C666" s="5" t="n"/>
      <c r="D666" s="19" t="n"/>
      <c r="E666" s="13" t="n"/>
      <c r="F666" s="5" t="n"/>
      <c r="G666" s="6">
        <f>IF(C666&amp;""="","",IFERROR(INDEX('الموردون'!$B$6:$B$205,MATCH(C666&amp;"",'الموردون'!$A$6:$A$205,0))&amp;"","كود غير موجود"))</f>
        <v/>
      </c>
      <c r="H666" s="18">
        <f>IF(A666&amp;""="","",SUMIFS('الاستلامات'!$D$6:$D$1005,'الاستلامات'!$C$6:$C$1005,A666&amp;""))</f>
        <v/>
      </c>
      <c r="I666" s="18">
        <f>IF(OR(A666&amp;""="",NOT(ISNUMBER(D666))),"",ROUND(D666-H666,2))</f>
        <v/>
      </c>
      <c r="J666" s="6">
        <f>IF(A666&amp;""="","",IF(I666="","بيانات ناقصة",IF(I666&lt;=0,"تم الاستلام",IF(AND(ISNUMBER(E666),E666&lt;'الإعدادات'!$B$4),"متأخر التسليم",IF(H666&gt;0,"استلام جزئي","بانتظار الاستلام")))))</f>
        <v/>
      </c>
      <c r="K666" s="17">
        <f>IF(J666="متأخر التسليم",'الإعدادات'!$B$4-E666,"")</f>
        <v/>
      </c>
    </row>
    <row r="667">
      <c r="A667" s="5" t="n"/>
      <c r="B667" s="13" t="n"/>
      <c r="C667" s="5" t="n"/>
      <c r="D667" s="19" t="n"/>
      <c r="E667" s="13" t="n"/>
      <c r="F667" s="5" t="n"/>
      <c r="G667" s="6">
        <f>IF(C667&amp;""="","",IFERROR(INDEX('الموردون'!$B$6:$B$205,MATCH(C667&amp;"",'الموردون'!$A$6:$A$205,0))&amp;"","كود غير موجود"))</f>
        <v/>
      </c>
      <c r="H667" s="18">
        <f>IF(A667&amp;""="","",SUMIFS('الاستلامات'!$D$6:$D$1005,'الاستلامات'!$C$6:$C$1005,A667&amp;""))</f>
        <v/>
      </c>
      <c r="I667" s="18">
        <f>IF(OR(A667&amp;""="",NOT(ISNUMBER(D667))),"",ROUND(D667-H667,2))</f>
        <v/>
      </c>
      <c r="J667" s="6">
        <f>IF(A667&amp;""="","",IF(I667="","بيانات ناقصة",IF(I667&lt;=0,"تم الاستلام",IF(AND(ISNUMBER(E667),E667&lt;'الإعدادات'!$B$4),"متأخر التسليم",IF(H667&gt;0,"استلام جزئي","بانتظار الاستلام")))))</f>
        <v/>
      </c>
      <c r="K667" s="17">
        <f>IF(J667="متأخر التسليم",'الإعدادات'!$B$4-E667,"")</f>
        <v/>
      </c>
    </row>
    <row r="668">
      <c r="A668" s="5" t="n"/>
      <c r="B668" s="13" t="n"/>
      <c r="C668" s="5" t="n"/>
      <c r="D668" s="19" t="n"/>
      <c r="E668" s="13" t="n"/>
      <c r="F668" s="5" t="n"/>
      <c r="G668" s="6">
        <f>IF(C668&amp;""="","",IFERROR(INDEX('الموردون'!$B$6:$B$205,MATCH(C668&amp;"",'الموردون'!$A$6:$A$205,0))&amp;"","كود غير موجود"))</f>
        <v/>
      </c>
      <c r="H668" s="18">
        <f>IF(A668&amp;""="","",SUMIFS('الاستلامات'!$D$6:$D$1005,'الاستلامات'!$C$6:$C$1005,A668&amp;""))</f>
        <v/>
      </c>
      <c r="I668" s="18">
        <f>IF(OR(A668&amp;""="",NOT(ISNUMBER(D668))),"",ROUND(D668-H668,2))</f>
        <v/>
      </c>
      <c r="J668" s="6">
        <f>IF(A668&amp;""="","",IF(I668="","بيانات ناقصة",IF(I668&lt;=0,"تم الاستلام",IF(AND(ISNUMBER(E668),E668&lt;'الإعدادات'!$B$4),"متأخر التسليم",IF(H668&gt;0,"استلام جزئي","بانتظار الاستلام")))))</f>
        <v/>
      </c>
      <c r="K668" s="17">
        <f>IF(J668="متأخر التسليم",'الإعدادات'!$B$4-E668,"")</f>
        <v/>
      </c>
    </row>
    <row r="669">
      <c r="A669" s="5" t="n"/>
      <c r="B669" s="13" t="n"/>
      <c r="C669" s="5" t="n"/>
      <c r="D669" s="19" t="n"/>
      <c r="E669" s="13" t="n"/>
      <c r="F669" s="5" t="n"/>
      <c r="G669" s="6">
        <f>IF(C669&amp;""="","",IFERROR(INDEX('الموردون'!$B$6:$B$205,MATCH(C669&amp;"",'الموردون'!$A$6:$A$205,0))&amp;"","كود غير موجود"))</f>
        <v/>
      </c>
      <c r="H669" s="18">
        <f>IF(A669&amp;""="","",SUMIFS('الاستلامات'!$D$6:$D$1005,'الاستلامات'!$C$6:$C$1005,A669&amp;""))</f>
        <v/>
      </c>
      <c r="I669" s="18">
        <f>IF(OR(A669&amp;""="",NOT(ISNUMBER(D669))),"",ROUND(D669-H669,2))</f>
        <v/>
      </c>
      <c r="J669" s="6">
        <f>IF(A669&amp;""="","",IF(I669="","بيانات ناقصة",IF(I669&lt;=0,"تم الاستلام",IF(AND(ISNUMBER(E669),E669&lt;'الإعدادات'!$B$4),"متأخر التسليم",IF(H669&gt;0,"استلام جزئي","بانتظار الاستلام")))))</f>
        <v/>
      </c>
      <c r="K669" s="17">
        <f>IF(J669="متأخر التسليم",'الإعدادات'!$B$4-E669,"")</f>
        <v/>
      </c>
    </row>
    <row r="670">
      <c r="A670" s="5" t="n"/>
      <c r="B670" s="13" t="n"/>
      <c r="C670" s="5" t="n"/>
      <c r="D670" s="19" t="n"/>
      <c r="E670" s="13" t="n"/>
      <c r="F670" s="5" t="n"/>
      <c r="G670" s="6">
        <f>IF(C670&amp;""="","",IFERROR(INDEX('الموردون'!$B$6:$B$205,MATCH(C670&amp;"",'الموردون'!$A$6:$A$205,0))&amp;"","كود غير موجود"))</f>
        <v/>
      </c>
      <c r="H670" s="18">
        <f>IF(A670&amp;""="","",SUMIFS('الاستلامات'!$D$6:$D$1005,'الاستلامات'!$C$6:$C$1005,A670&amp;""))</f>
        <v/>
      </c>
      <c r="I670" s="18">
        <f>IF(OR(A670&amp;""="",NOT(ISNUMBER(D670))),"",ROUND(D670-H670,2))</f>
        <v/>
      </c>
      <c r="J670" s="6">
        <f>IF(A670&amp;""="","",IF(I670="","بيانات ناقصة",IF(I670&lt;=0,"تم الاستلام",IF(AND(ISNUMBER(E670),E670&lt;'الإعدادات'!$B$4),"متأخر التسليم",IF(H670&gt;0,"استلام جزئي","بانتظار الاستلام")))))</f>
        <v/>
      </c>
      <c r="K670" s="17">
        <f>IF(J670="متأخر التسليم",'الإعدادات'!$B$4-E670,"")</f>
        <v/>
      </c>
    </row>
    <row r="671">
      <c r="A671" s="5" t="n"/>
      <c r="B671" s="13" t="n"/>
      <c r="C671" s="5" t="n"/>
      <c r="D671" s="19" t="n"/>
      <c r="E671" s="13" t="n"/>
      <c r="F671" s="5" t="n"/>
      <c r="G671" s="6">
        <f>IF(C671&amp;""="","",IFERROR(INDEX('الموردون'!$B$6:$B$205,MATCH(C671&amp;"",'الموردون'!$A$6:$A$205,0))&amp;"","كود غير موجود"))</f>
        <v/>
      </c>
      <c r="H671" s="18">
        <f>IF(A671&amp;""="","",SUMIFS('الاستلامات'!$D$6:$D$1005,'الاستلامات'!$C$6:$C$1005,A671&amp;""))</f>
        <v/>
      </c>
      <c r="I671" s="18">
        <f>IF(OR(A671&amp;""="",NOT(ISNUMBER(D671))),"",ROUND(D671-H671,2))</f>
        <v/>
      </c>
      <c r="J671" s="6">
        <f>IF(A671&amp;""="","",IF(I671="","بيانات ناقصة",IF(I671&lt;=0,"تم الاستلام",IF(AND(ISNUMBER(E671),E671&lt;'الإعدادات'!$B$4),"متأخر التسليم",IF(H671&gt;0,"استلام جزئي","بانتظار الاستلام")))))</f>
        <v/>
      </c>
      <c r="K671" s="17">
        <f>IF(J671="متأخر التسليم",'الإعدادات'!$B$4-E671,"")</f>
        <v/>
      </c>
    </row>
    <row r="672">
      <c r="A672" s="5" t="n"/>
      <c r="B672" s="13" t="n"/>
      <c r="C672" s="5" t="n"/>
      <c r="D672" s="19" t="n"/>
      <c r="E672" s="13" t="n"/>
      <c r="F672" s="5" t="n"/>
      <c r="G672" s="6">
        <f>IF(C672&amp;""="","",IFERROR(INDEX('الموردون'!$B$6:$B$205,MATCH(C672&amp;"",'الموردون'!$A$6:$A$205,0))&amp;"","كود غير موجود"))</f>
        <v/>
      </c>
      <c r="H672" s="18">
        <f>IF(A672&amp;""="","",SUMIFS('الاستلامات'!$D$6:$D$1005,'الاستلامات'!$C$6:$C$1005,A672&amp;""))</f>
        <v/>
      </c>
      <c r="I672" s="18">
        <f>IF(OR(A672&amp;""="",NOT(ISNUMBER(D672))),"",ROUND(D672-H672,2))</f>
        <v/>
      </c>
      <c r="J672" s="6">
        <f>IF(A672&amp;""="","",IF(I672="","بيانات ناقصة",IF(I672&lt;=0,"تم الاستلام",IF(AND(ISNUMBER(E672),E672&lt;'الإعدادات'!$B$4),"متأخر التسليم",IF(H672&gt;0,"استلام جزئي","بانتظار الاستلام")))))</f>
        <v/>
      </c>
      <c r="K672" s="17">
        <f>IF(J672="متأخر التسليم",'الإعدادات'!$B$4-E672,"")</f>
        <v/>
      </c>
    </row>
    <row r="673">
      <c r="A673" s="5" t="n"/>
      <c r="B673" s="13" t="n"/>
      <c r="C673" s="5" t="n"/>
      <c r="D673" s="19" t="n"/>
      <c r="E673" s="13" t="n"/>
      <c r="F673" s="5" t="n"/>
      <c r="G673" s="6">
        <f>IF(C673&amp;""="","",IFERROR(INDEX('الموردون'!$B$6:$B$205,MATCH(C673&amp;"",'الموردون'!$A$6:$A$205,0))&amp;"","كود غير موجود"))</f>
        <v/>
      </c>
      <c r="H673" s="18">
        <f>IF(A673&amp;""="","",SUMIFS('الاستلامات'!$D$6:$D$1005,'الاستلامات'!$C$6:$C$1005,A673&amp;""))</f>
        <v/>
      </c>
      <c r="I673" s="18">
        <f>IF(OR(A673&amp;""="",NOT(ISNUMBER(D673))),"",ROUND(D673-H673,2))</f>
        <v/>
      </c>
      <c r="J673" s="6">
        <f>IF(A673&amp;""="","",IF(I673="","بيانات ناقصة",IF(I673&lt;=0,"تم الاستلام",IF(AND(ISNUMBER(E673),E673&lt;'الإعدادات'!$B$4),"متأخر التسليم",IF(H673&gt;0,"استلام جزئي","بانتظار الاستلام")))))</f>
        <v/>
      </c>
      <c r="K673" s="17">
        <f>IF(J673="متأخر التسليم",'الإعدادات'!$B$4-E673,"")</f>
        <v/>
      </c>
    </row>
    <row r="674">
      <c r="A674" s="5" t="n"/>
      <c r="B674" s="13" t="n"/>
      <c r="C674" s="5" t="n"/>
      <c r="D674" s="19" t="n"/>
      <c r="E674" s="13" t="n"/>
      <c r="F674" s="5" t="n"/>
      <c r="G674" s="6">
        <f>IF(C674&amp;""="","",IFERROR(INDEX('الموردون'!$B$6:$B$205,MATCH(C674&amp;"",'الموردون'!$A$6:$A$205,0))&amp;"","كود غير موجود"))</f>
        <v/>
      </c>
      <c r="H674" s="18">
        <f>IF(A674&amp;""="","",SUMIFS('الاستلامات'!$D$6:$D$1005,'الاستلامات'!$C$6:$C$1005,A674&amp;""))</f>
        <v/>
      </c>
      <c r="I674" s="18">
        <f>IF(OR(A674&amp;""="",NOT(ISNUMBER(D674))),"",ROUND(D674-H674,2))</f>
        <v/>
      </c>
      <c r="J674" s="6">
        <f>IF(A674&amp;""="","",IF(I674="","بيانات ناقصة",IF(I674&lt;=0,"تم الاستلام",IF(AND(ISNUMBER(E674),E674&lt;'الإعدادات'!$B$4),"متأخر التسليم",IF(H674&gt;0,"استلام جزئي","بانتظار الاستلام")))))</f>
        <v/>
      </c>
      <c r="K674" s="17">
        <f>IF(J674="متأخر التسليم",'الإعدادات'!$B$4-E674,"")</f>
        <v/>
      </c>
    </row>
    <row r="675">
      <c r="A675" s="5" t="n"/>
      <c r="B675" s="13" t="n"/>
      <c r="C675" s="5" t="n"/>
      <c r="D675" s="19" t="n"/>
      <c r="E675" s="13" t="n"/>
      <c r="F675" s="5" t="n"/>
      <c r="G675" s="6">
        <f>IF(C675&amp;""="","",IFERROR(INDEX('الموردون'!$B$6:$B$205,MATCH(C675&amp;"",'الموردون'!$A$6:$A$205,0))&amp;"","كود غير موجود"))</f>
        <v/>
      </c>
      <c r="H675" s="18">
        <f>IF(A675&amp;""="","",SUMIFS('الاستلامات'!$D$6:$D$1005,'الاستلامات'!$C$6:$C$1005,A675&amp;""))</f>
        <v/>
      </c>
      <c r="I675" s="18">
        <f>IF(OR(A675&amp;""="",NOT(ISNUMBER(D675))),"",ROUND(D675-H675,2))</f>
        <v/>
      </c>
      <c r="J675" s="6">
        <f>IF(A675&amp;""="","",IF(I675="","بيانات ناقصة",IF(I675&lt;=0,"تم الاستلام",IF(AND(ISNUMBER(E675),E675&lt;'الإعدادات'!$B$4),"متأخر التسليم",IF(H675&gt;0,"استلام جزئي","بانتظار الاستلام")))))</f>
        <v/>
      </c>
      <c r="K675" s="17">
        <f>IF(J675="متأخر التسليم",'الإعدادات'!$B$4-E675,"")</f>
        <v/>
      </c>
    </row>
    <row r="676">
      <c r="A676" s="5" t="n"/>
      <c r="B676" s="13" t="n"/>
      <c r="C676" s="5" t="n"/>
      <c r="D676" s="19" t="n"/>
      <c r="E676" s="13" t="n"/>
      <c r="F676" s="5" t="n"/>
      <c r="G676" s="6">
        <f>IF(C676&amp;""="","",IFERROR(INDEX('الموردون'!$B$6:$B$205,MATCH(C676&amp;"",'الموردون'!$A$6:$A$205,0))&amp;"","كود غير موجود"))</f>
        <v/>
      </c>
      <c r="H676" s="18">
        <f>IF(A676&amp;""="","",SUMIFS('الاستلامات'!$D$6:$D$1005,'الاستلامات'!$C$6:$C$1005,A676&amp;""))</f>
        <v/>
      </c>
      <c r="I676" s="18">
        <f>IF(OR(A676&amp;""="",NOT(ISNUMBER(D676))),"",ROUND(D676-H676,2))</f>
        <v/>
      </c>
      <c r="J676" s="6">
        <f>IF(A676&amp;""="","",IF(I676="","بيانات ناقصة",IF(I676&lt;=0,"تم الاستلام",IF(AND(ISNUMBER(E676),E676&lt;'الإعدادات'!$B$4),"متأخر التسليم",IF(H676&gt;0,"استلام جزئي","بانتظار الاستلام")))))</f>
        <v/>
      </c>
      <c r="K676" s="17">
        <f>IF(J676="متأخر التسليم",'الإعدادات'!$B$4-E676,"")</f>
        <v/>
      </c>
    </row>
    <row r="677">
      <c r="A677" s="5" t="n"/>
      <c r="B677" s="13" t="n"/>
      <c r="C677" s="5" t="n"/>
      <c r="D677" s="19" t="n"/>
      <c r="E677" s="13" t="n"/>
      <c r="F677" s="5" t="n"/>
      <c r="G677" s="6">
        <f>IF(C677&amp;""="","",IFERROR(INDEX('الموردون'!$B$6:$B$205,MATCH(C677&amp;"",'الموردون'!$A$6:$A$205,0))&amp;"","كود غير موجود"))</f>
        <v/>
      </c>
      <c r="H677" s="18">
        <f>IF(A677&amp;""="","",SUMIFS('الاستلامات'!$D$6:$D$1005,'الاستلامات'!$C$6:$C$1005,A677&amp;""))</f>
        <v/>
      </c>
      <c r="I677" s="18">
        <f>IF(OR(A677&amp;""="",NOT(ISNUMBER(D677))),"",ROUND(D677-H677,2))</f>
        <v/>
      </c>
      <c r="J677" s="6">
        <f>IF(A677&amp;""="","",IF(I677="","بيانات ناقصة",IF(I677&lt;=0,"تم الاستلام",IF(AND(ISNUMBER(E677),E677&lt;'الإعدادات'!$B$4),"متأخر التسليم",IF(H677&gt;0,"استلام جزئي","بانتظار الاستلام")))))</f>
        <v/>
      </c>
      <c r="K677" s="17">
        <f>IF(J677="متأخر التسليم",'الإعدادات'!$B$4-E677,"")</f>
        <v/>
      </c>
    </row>
    <row r="678">
      <c r="A678" s="5" t="n"/>
      <c r="B678" s="13" t="n"/>
      <c r="C678" s="5" t="n"/>
      <c r="D678" s="19" t="n"/>
      <c r="E678" s="13" t="n"/>
      <c r="F678" s="5" t="n"/>
      <c r="G678" s="6">
        <f>IF(C678&amp;""="","",IFERROR(INDEX('الموردون'!$B$6:$B$205,MATCH(C678&amp;"",'الموردون'!$A$6:$A$205,0))&amp;"","كود غير موجود"))</f>
        <v/>
      </c>
      <c r="H678" s="18">
        <f>IF(A678&amp;""="","",SUMIFS('الاستلامات'!$D$6:$D$1005,'الاستلامات'!$C$6:$C$1005,A678&amp;""))</f>
        <v/>
      </c>
      <c r="I678" s="18">
        <f>IF(OR(A678&amp;""="",NOT(ISNUMBER(D678))),"",ROUND(D678-H678,2))</f>
        <v/>
      </c>
      <c r="J678" s="6">
        <f>IF(A678&amp;""="","",IF(I678="","بيانات ناقصة",IF(I678&lt;=0,"تم الاستلام",IF(AND(ISNUMBER(E678),E678&lt;'الإعدادات'!$B$4),"متأخر التسليم",IF(H678&gt;0,"استلام جزئي","بانتظار الاستلام")))))</f>
        <v/>
      </c>
      <c r="K678" s="17">
        <f>IF(J678="متأخر التسليم",'الإعدادات'!$B$4-E678,"")</f>
        <v/>
      </c>
    </row>
    <row r="679">
      <c r="A679" s="5" t="n"/>
      <c r="B679" s="13" t="n"/>
      <c r="C679" s="5" t="n"/>
      <c r="D679" s="19" t="n"/>
      <c r="E679" s="13" t="n"/>
      <c r="F679" s="5" t="n"/>
      <c r="G679" s="6">
        <f>IF(C679&amp;""="","",IFERROR(INDEX('الموردون'!$B$6:$B$205,MATCH(C679&amp;"",'الموردون'!$A$6:$A$205,0))&amp;"","كود غير موجود"))</f>
        <v/>
      </c>
      <c r="H679" s="18">
        <f>IF(A679&amp;""="","",SUMIFS('الاستلامات'!$D$6:$D$1005,'الاستلامات'!$C$6:$C$1005,A679&amp;""))</f>
        <v/>
      </c>
      <c r="I679" s="18">
        <f>IF(OR(A679&amp;""="",NOT(ISNUMBER(D679))),"",ROUND(D679-H679,2))</f>
        <v/>
      </c>
      <c r="J679" s="6">
        <f>IF(A679&amp;""="","",IF(I679="","بيانات ناقصة",IF(I679&lt;=0,"تم الاستلام",IF(AND(ISNUMBER(E679),E679&lt;'الإعدادات'!$B$4),"متأخر التسليم",IF(H679&gt;0,"استلام جزئي","بانتظار الاستلام")))))</f>
        <v/>
      </c>
      <c r="K679" s="17">
        <f>IF(J679="متأخر التسليم",'الإعدادات'!$B$4-E679,"")</f>
        <v/>
      </c>
    </row>
    <row r="680">
      <c r="A680" s="5" t="n"/>
      <c r="B680" s="13" t="n"/>
      <c r="C680" s="5" t="n"/>
      <c r="D680" s="19" t="n"/>
      <c r="E680" s="13" t="n"/>
      <c r="F680" s="5" t="n"/>
      <c r="G680" s="6">
        <f>IF(C680&amp;""="","",IFERROR(INDEX('الموردون'!$B$6:$B$205,MATCH(C680&amp;"",'الموردون'!$A$6:$A$205,0))&amp;"","كود غير موجود"))</f>
        <v/>
      </c>
      <c r="H680" s="18">
        <f>IF(A680&amp;""="","",SUMIFS('الاستلامات'!$D$6:$D$1005,'الاستلامات'!$C$6:$C$1005,A680&amp;""))</f>
        <v/>
      </c>
      <c r="I680" s="18">
        <f>IF(OR(A680&amp;""="",NOT(ISNUMBER(D680))),"",ROUND(D680-H680,2))</f>
        <v/>
      </c>
      <c r="J680" s="6">
        <f>IF(A680&amp;""="","",IF(I680="","بيانات ناقصة",IF(I680&lt;=0,"تم الاستلام",IF(AND(ISNUMBER(E680),E680&lt;'الإعدادات'!$B$4),"متأخر التسليم",IF(H680&gt;0,"استلام جزئي","بانتظار الاستلام")))))</f>
        <v/>
      </c>
      <c r="K680" s="17">
        <f>IF(J680="متأخر التسليم",'الإعدادات'!$B$4-E680,"")</f>
        <v/>
      </c>
    </row>
    <row r="681">
      <c r="A681" s="5" t="n"/>
      <c r="B681" s="13" t="n"/>
      <c r="C681" s="5" t="n"/>
      <c r="D681" s="19" t="n"/>
      <c r="E681" s="13" t="n"/>
      <c r="F681" s="5" t="n"/>
      <c r="G681" s="6">
        <f>IF(C681&amp;""="","",IFERROR(INDEX('الموردون'!$B$6:$B$205,MATCH(C681&amp;"",'الموردون'!$A$6:$A$205,0))&amp;"","كود غير موجود"))</f>
        <v/>
      </c>
      <c r="H681" s="18">
        <f>IF(A681&amp;""="","",SUMIFS('الاستلامات'!$D$6:$D$1005,'الاستلامات'!$C$6:$C$1005,A681&amp;""))</f>
        <v/>
      </c>
      <c r="I681" s="18">
        <f>IF(OR(A681&amp;""="",NOT(ISNUMBER(D681))),"",ROUND(D681-H681,2))</f>
        <v/>
      </c>
      <c r="J681" s="6">
        <f>IF(A681&amp;""="","",IF(I681="","بيانات ناقصة",IF(I681&lt;=0,"تم الاستلام",IF(AND(ISNUMBER(E681),E681&lt;'الإعدادات'!$B$4),"متأخر التسليم",IF(H681&gt;0,"استلام جزئي","بانتظار الاستلام")))))</f>
        <v/>
      </c>
      <c r="K681" s="17">
        <f>IF(J681="متأخر التسليم",'الإعدادات'!$B$4-E681,"")</f>
        <v/>
      </c>
    </row>
    <row r="682">
      <c r="A682" s="5" t="n"/>
      <c r="B682" s="13" t="n"/>
      <c r="C682" s="5" t="n"/>
      <c r="D682" s="19" t="n"/>
      <c r="E682" s="13" t="n"/>
      <c r="F682" s="5" t="n"/>
      <c r="G682" s="6">
        <f>IF(C682&amp;""="","",IFERROR(INDEX('الموردون'!$B$6:$B$205,MATCH(C682&amp;"",'الموردون'!$A$6:$A$205,0))&amp;"","كود غير موجود"))</f>
        <v/>
      </c>
      <c r="H682" s="18">
        <f>IF(A682&amp;""="","",SUMIFS('الاستلامات'!$D$6:$D$1005,'الاستلامات'!$C$6:$C$1005,A682&amp;""))</f>
        <v/>
      </c>
      <c r="I682" s="18">
        <f>IF(OR(A682&amp;""="",NOT(ISNUMBER(D682))),"",ROUND(D682-H682,2))</f>
        <v/>
      </c>
      <c r="J682" s="6">
        <f>IF(A682&amp;""="","",IF(I682="","بيانات ناقصة",IF(I682&lt;=0,"تم الاستلام",IF(AND(ISNUMBER(E682),E682&lt;'الإعدادات'!$B$4),"متأخر التسليم",IF(H682&gt;0,"استلام جزئي","بانتظار الاستلام")))))</f>
        <v/>
      </c>
      <c r="K682" s="17">
        <f>IF(J682="متأخر التسليم",'الإعدادات'!$B$4-E682,"")</f>
        <v/>
      </c>
    </row>
    <row r="683">
      <c r="A683" s="5" t="n"/>
      <c r="B683" s="13" t="n"/>
      <c r="C683" s="5" t="n"/>
      <c r="D683" s="19" t="n"/>
      <c r="E683" s="13" t="n"/>
      <c r="F683" s="5" t="n"/>
      <c r="G683" s="6">
        <f>IF(C683&amp;""="","",IFERROR(INDEX('الموردون'!$B$6:$B$205,MATCH(C683&amp;"",'الموردون'!$A$6:$A$205,0))&amp;"","كود غير موجود"))</f>
        <v/>
      </c>
      <c r="H683" s="18">
        <f>IF(A683&amp;""="","",SUMIFS('الاستلامات'!$D$6:$D$1005,'الاستلامات'!$C$6:$C$1005,A683&amp;""))</f>
        <v/>
      </c>
      <c r="I683" s="18">
        <f>IF(OR(A683&amp;""="",NOT(ISNUMBER(D683))),"",ROUND(D683-H683,2))</f>
        <v/>
      </c>
      <c r="J683" s="6">
        <f>IF(A683&amp;""="","",IF(I683="","بيانات ناقصة",IF(I683&lt;=0,"تم الاستلام",IF(AND(ISNUMBER(E683),E683&lt;'الإعدادات'!$B$4),"متأخر التسليم",IF(H683&gt;0,"استلام جزئي","بانتظار الاستلام")))))</f>
        <v/>
      </c>
      <c r="K683" s="17">
        <f>IF(J683="متأخر التسليم",'الإعدادات'!$B$4-E683,"")</f>
        <v/>
      </c>
    </row>
    <row r="684">
      <c r="A684" s="5" t="n"/>
      <c r="B684" s="13" t="n"/>
      <c r="C684" s="5" t="n"/>
      <c r="D684" s="19" t="n"/>
      <c r="E684" s="13" t="n"/>
      <c r="F684" s="5" t="n"/>
      <c r="G684" s="6">
        <f>IF(C684&amp;""="","",IFERROR(INDEX('الموردون'!$B$6:$B$205,MATCH(C684&amp;"",'الموردون'!$A$6:$A$205,0))&amp;"","كود غير موجود"))</f>
        <v/>
      </c>
      <c r="H684" s="18">
        <f>IF(A684&amp;""="","",SUMIFS('الاستلامات'!$D$6:$D$1005,'الاستلامات'!$C$6:$C$1005,A684&amp;""))</f>
        <v/>
      </c>
      <c r="I684" s="18">
        <f>IF(OR(A684&amp;""="",NOT(ISNUMBER(D684))),"",ROUND(D684-H684,2))</f>
        <v/>
      </c>
      <c r="J684" s="6">
        <f>IF(A684&amp;""="","",IF(I684="","بيانات ناقصة",IF(I684&lt;=0,"تم الاستلام",IF(AND(ISNUMBER(E684),E684&lt;'الإعدادات'!$B$4),"متأخر التسليم",IF(H684&gt;0,"استلام جزئي","بانتظار الاستلام")))))</f>
        <v/>
      </c>
      <c r="K684" s="17">
        <f>IF(J684="متأخر التسليم",'الإعدادات'!$B$4-E684,"")</f>
        <v/>
      </c>
    </row>
    <row r="685">
      <c r="A685" s="5" t="n"/>
      <c r="B685" s="13" t="n"/>
      <c r="C685" s="5" t="n"/>
      <c r="D685" s="19" t="n"/>
      <c r="E685" s="13" t="n"/>
      <c r="F685" s="5" t="n"/>
      <c r="G685" s="6">
        <f>IF(C685&amp;""="","",IFERROR(INDEX('الموردون'!$B$6:$B$205,MATCH(C685&amp;"",'الموردون'!$A$6:$A$205,0))&amp;"","كود غير موجود"))</f>
        <v/>
      </c>
      <c r="H685" s="18">
        <f>IF(A685&amp;""="","",SUMIFS('الاستلامات'!$D$6:$D$1005,'الاستلامات'!$C$6:$C$1005,A685&amp;""))</f>
        <v/>
      </c>
      <c r="I685" s="18">
        <f>IF(OR(A685&amp;""="",NOT(ISNUMBER(D685))),"",ROUND(D685-H685,2))</f>
        <v/>
      </c>
      <c r="J685" s="6">
        <f>IF(A685&amp;""="","",IF(I685="","بيانات ناقصة",IF(I685&lt;=0,"تم الاستلام",IF(AND(ISNUMBER(E685),E685&lt;'الإعدادات'!$B$4),"متأخر التسليم",IF(H685&gt;0,"استلام جزئي","بانتظار الاستلام")))))</f>
        <v/>
      </c>
      <c r="K685" s="17">
        <f>IF(J685="متأخر التسليم",'الإعدادات'!$B$4-E685,"")</f>
        <v/>
      </c>
    </row>
    <row r="686">
      <c r="A686" s="5" t="n"/>
      <c r="B686" s="13" t="n"/>
      <c r="C686" s="5" t="n"/>
      <c r="D686" s="19" t="n"/>
      <c r="E686" s="13" t="n"/>
      <c r="F686" s="5" t="n"/>
      <c r="G686" s="6">
        <f>IF(C686&amp;""="","",IFERROR(INDEX('الموردون'!$B$6:$B$205,MATCH(C686&amp;"",'الموردون'!$A$6:$A$205,0))&amp;"","كود غير موجود"))</f>
        <v/>
      </c>
      <c r="H686" s="18">
        <f>IF(A686&amp;""="","",SUMIFS('الاستلامات'!$D$6:$D$1005,'الاستلامات'!$C$6:$C$1005,A686&amp;""))</f>
        <v/>
      </c>
      <c r="I686" s="18">
        <f>IF(OR(A686&amp;""="",NOT(ISNUMBER(D686))),"",ROUND(D686-H686,2))</f>
        <v/>
      </c>
      <c r="J686" s="6">
        <f>IF(A686&amp;""="","",IF(I686="","بيانات ناقصة",IF(I686&lt;=0,"تم الاستلام",IF(AND(ISNUMBER(E686),E686&lt;'الإعدادات'!$B$4),"متأخر التسليم",IF(H686&gt;0,"استلام جزئي","بانتظار الاستلام")))))</f>
        <v/>
      </c>
      <c r="K686" s="17">
        <f>IF(J686="متأخر التسليم",'الإعدادات'!$B$4-E686,"")</f>
        <v/>
      </c>
    </row>
    <row r="687">
      <c r="A687" s="5" t="n"/>
      <c r="B687" s="13" t="n"/>
      <c r="C687" s="5" t="n"/>
      <c r="D687" s="19" t="n"/>
      <c r="E687" s="13" t="n"/>
      <c r="F687" s="5" t="n"/>
      <c r="G687" s="6">
        <f>IF(C687&amp;""="","",IFERROR(INDEX('الموردون'!$B$6:$B$205,MATCH(C687&amp;"",'الموردون'!$A$6:$A$205,0))&amp;"","كود غير موجود"))</f>
        <v/>
      </c>
      <c r="H687" s="18">
        <f>IF(A687&amp;""="","",SUMIFS('الاستلامات'!$D$6:$D$1005,'الاستلامات'!$C$6:$C$1005,A687&amp;""))</f>
        <v/>
      </c>
      <c r="I687" s="18">
        <f>IF(OR(A687&amp;""="",NOT(ISNUMBER(D687))),"",ROUND(D687-H687,2))</f>
        <v/>
      </c>
      <c r="J687" s="6">
        <f>IF(A687&amp;""="","",IF(I687="","بيانات ناقصة",IF(I687&lt;=0,"تم الاستلام",IF(AND(ISNUMBER(E687),E687&lt;'الإعدادات'!$B$4),"متأخر التسليم",IF(H687&gt;0,"استلام جزئي","بانتظار الاستلام")))))</f>
        <v/>
      </c>
      <c r="K687" s="17">
        <f>IF(J687="متأخر التسليم",'الإعدادات'!$B$4-E687,"")</f>
        <v/>
      </c>
    </row>
    <row r="688">
      <c r="A688" s="5" t="n"/>
      <c r="B688" s="13" t="n"/>
      <c r="C688" s="5" t="n"/>
      <c r="D688" s="19" t="n"/>
      <c r="E688" s="13" t="n"/>
      <c r="F688" s="5" t="n"/>
      <c r="G688" s="6">
        <f>IF(C688&amp;""="","",IFERROR(INDEX('الموردون'!$B$6:$B$205,MATCH(C688&amp;"",'الموردون'!$A$6:$A$205,0))&amp;"","كود غير موجود"))</f>
        <v/>
      </c>
      <c r="H688" s="18">
        <f>IF(A688&amp;""="","",SUMIFS('الاستلامات'!$D$6:$D$1005,'الاستلامات'!$C$6:$C$1005,A688&amp;""))</f>
        <v/>
      </c>
      <c r="I688" s="18">
        <f>IF(OR(A688&amp;""="",NOT(ISNUMBER(D688))),"",ROUND(D688-H688,2))</f>
        <v/>
      </c>
      <c r="J688" s="6">
        <f>IF(A688&amp;""="","",IF(I688="","بيانات ناقصة",IF(I688&lt;=0,"تم الاستلام",IF(AND(ISNUMBER(E688),E688&lt;'الإعدادات'!$B$4),"متأخر التسليم",IF(H688&gt;0,"استلام جزئي","بانتظار الاستلام")))))</f>
        <v/>
      </c>
      <c r="K688" s="17">
        <f>IF(J688="متأخر التسليم",'الإعدادات'!$B$4-E688,"")</f>
        <v/>
      </c>
    </row>
    <row r="689">
      <c r="A689" s="5" t="n"/>
      <c r="B689" s="13" t="n"/>
      <c r="C689" s="5" t="n"/>
      <c r="D689" s="19" t="n"/>
      <c r="E689" s="13" t="n"/>
      <c r="F689" s="5" t="n"/>
      <c r="G689" s="6">
        <f>IF(C689&amp;""="","",IFERROR(INDEX('الموردون'!$B$6:$B$205,MATCH(C689&amp;"",'الموردون'!$A$6:$A$205,0))&amp;"","كود غير موجود"))</f>
        <v/>
      </c>
      <c r="H689" s="18">
        <f>IF(A689&amp;""="","",SUMIFS('الاستلامات'!$D$6:$D$1005,'الاستلامات'!$C$6:$C$1005,A689&amp;""))</f>
        <v/>
      </c>
      <c r="I689" s="18">
        <f>IF(OR(A689&amp;""="",NOT(ISNUMBER(D689))),"",ROUND(D689-H689,2))</f>
        <v/>
      </c>
      <c r="J689" s="6">
        <f>IF(A689&amp;""="","",IF(I689="","بيانات ناقصة",IF(I689&lt;=0,"تم الاستلام",IF(AND(ISNUMBER(E689),E689&lt;'الإعدادات'!$B$4),"متأخر التسليم",IF(H689&gt;0,"استلام جزئي","بانتظار الاستلام")))))</f>
        <v/>
      </c>
      <c r="K689" s="17">
        <f>IF(J689="متأخر التسليم",'الإعدادات'!$B$4-E689,"")</f>
        <v/>
      </c>
    </row>
    <row r="690">
      <c r="A690" s="5" t="n"/>
      <c r="B690" s="13" t="n"/>
      <c r="C690" s="5" t="n"/>
      <c r="D690" s="19" t="n"/>
      <c r="E690" s="13" t="n"/>
      <c r="F690" s="5" t="n"/>
      <c r="G690" s="6">
        <f>IF(C690&amp;""="","",IFERROR(INDEX('الموردون'!$B$6:$B$205,MATCH(C690&amp;"",'الموردون'!$A$6:$A$205,0))&amp;"","كود غير موجود"))</f>
        <v/>
      </c>
      <c r="H690" s="18">
        <f>IF(A690&amp;""="","",SUMIFS('الاستلامات'!$D$6:$D$1005,'الاستلامات'!$C$6:$C$1005,A690&amp;""))</f>
        <v/>
      </c>
      <c r="I690" s="18">
        <f>IF(OR(A690&amp;""="",NOT(ISNUMBER(D690))),"",ROUND(D690-H690,2))</f>
        <v/>
      </c>
      <c r="J690" s="6">
        <f>IF(A690&amp;""="","",IF(I690="","بيانات ناقصة",IF(I690&lt;=0,"تم الاستلام",IF(AND(ISNUMBER(E690),E690&lt;'الإعدادات'!$B$4),"متأخر التسليم",IF(H690&gt;0,"استلام جزئي","بانتظار الاستلام")))))</f>
        <v/>
      </c>
      <c r="K690" s="17">
        <f>IF(J690="متأخر التسليم",'الإعدادات'!$B$4-E690,"")</f>
        <v/>
      </c>
    </row>
    <row r="691">
      <c r="A691" s="5" t="n"/>
      <c r="B691" s="13" t="n"/>
      <c r="C691" s="5" t="n"/>
      <c r="D691" s="19" t="n"/>
      <c r="E691" s="13" t="n"/>
      <c r="F691" s="5" t="n"/>
      <c r="G691" s="6">
        <f>IF(C691&amp;""="","",IFERROR(INDEX('الموردون'!$B$6:$B$205,MATCH(C691&amp;"",'الموردون'!$A$6:$A$205,0))&amp;"","كود غير موجود"))</f>
        <v/>
      </c>
      <c r="H691" s="18">
        <f>IF(A691&amp;""="","",SUMIFS('الاستلامات'!$D$6:$D$1005,'الاستلامات'!$C$6:$C$1005,A691&amp;""))</f>
        <v/>
      </c>
      <c r="I691" s="18">
        <f>IF(OR(A691&amp;""="",NOT(ISNUMBER(D691))),"",ROUND(D691-H691,2))</f>
        <v/>
      </c>
      <c r="J691" s="6">
        <f>IF(A691&amp;""="","",IF(I691="","بيانات ناقصة",IF(I691&lt;=0,"تم الاستلام",IF(AND(ISNUMBER(E691),E691&lt;'الإعدادات'!$B$4),"متأخر التسليم",IF(H691&gt;0,"استلام جزئي","بانتظار الاستلام")))))</f>
        <v/>
      </c>
      <c r="K691" s="17">
        <f>IF(J691="متأخر التسليم",'الإعدادات'!$B$4-E691,"")</f>
        <v/>
      </c>
    </row>
    <row r="692">
      <c r="A692" s="5" t="n"/>
      <c r="B692" s="13" t="n"/>
      <c r="C692" s="5" t="n"/>
      <c r="D692" s="19" t="n"/>
      <c r="E692" s="13" t="n"/>
      <c r="F692" s="5" t="n"/>
      <c r="G692" s="6">
        <f>IF(C692&amp;""="","",IFERROR(INDEX('الموردون'!$B$6:$B$205,MATCH(C692&amp;"",'الموردون'!$A$6:$A$205,0))&amp;"","كود غير موجود"))</f>
        <v/>
      </c>
      <c r="H692" s="18">
        <f>IF(A692&amp;""="","",SUMIFS('الاستلامات'!$D$6:$D$1005,'الاستلامات'!$C$6:$C$1005,A692&amp;""))</f>
        <v/>
      </c>
      <c r="I692" s="18">
        <f>IF(OR(A692&amp;""="",NOT(ISNUMBER(D692))),"",ROUND(D692-H692,2))</f>
        <v/>
      </c>
      <c r="J692" s="6">
        <f>IF(A692&amp;""="","",IF(I692="","بيانات ناقصة",IF(I692&lt;=0,"تم الاستلام",IF(AND(ISNUMBER(E692),E692&lt;'الإعدادات'!$B$4),"متأخر التسليم",IF(H692&gt;0,"استلام جزئي","بانتظار الاستلام")))))</f>
        <v/>
      </c>
      <c r="K692" s="17">
        <f>IF(J692="متأخر التسليم",'الإعدادات'!$B$4-E692,"")</f>
        <v/>
      </c>
    </row>
    <row r="693">
      <c r="A693" s="5" t="n"/>
      <c r="B693" s="13" t="n"/>
      <c r="C693" s="5" t="n"/>
      <c r="D693" s="19" t="n"/>
      <c r="E693" s="13" t="n"/>
      <c r="F693" s="5" t="n"/>
      <c r="G693" s="6">
        <f>IF(C693&amp;""="","",IFERROR(INDEX('الموردون'!$B$6:$B$205,MATCH(C693&amp;"",'الموردون'!$A$6:$A$205,0))&amp;"","كود غير موجود"))</f>
        <v/>
      </c>
      <c r="H693" s="18">
        <f>IF(A693&amp;""="","",SUMIFS('الاستلامات'!$D$6:$D$1005,'الاستلامات'!$C$6:$C$1005,A693&amp;""))</f>
        <v/>
      </c>
      <c r="I693" s="18">
        <f>IF(OR(A693&amp;""="",NOT(ISNUMBER(D693))),"",ROUND(D693-H693,2))</f>
        <v/>
      </c>
      <c r="J693" s="6">
        <f>IF(A693&amp;""="","",IF(I693="","بيانات ناقصة",IF(I693&lt;=0,"تم الاستلام",IF(AND(ISNUMBER(E693),E693&lt;'الإعدادات'!$B$4),"متأخر التسليم",IF(H693&gt;0,"استلام جزئي","بانتظار الاستلام")))))</f>
        <v/>
      </c>
      <c r="K693" s="17">
        <f>IF(J693="متأخر التسليم",'الإعدادات'!$B$4-E693,"")</f>
        <v/>
      </c>
    </row>
    <row r="694">
      <c r="A694" s="5" t="n"/>
      <c r="B694" s="13" t="n"/>
      <c r="C694" s="5" t="n"/>
      <c r="D694" s="19" t="n"/>
      <c r="E694" s="13" t="n"/>
      <c r="F694" s="5" t="n"/>
      <c r="G694" s="6">
        <f>IF(C694&amp;""="","",IFERROR(INDEX('الموردون'!$B$6:$B$205,MATCH(C694&amp;"",'الموردون'!$A$6:$A$205,0))&amp;"","كود غير موجود"))</f>
        <v/>
      </c>
      <c r="H694" s="18">
        <f>IF(A694&amp;""="","",SUMIFS('الاستلامات'!$D$6:$D$1005,'الاستلامات'!$C$6:$C$1005,A694&amp;""))</f>
        <v/>
      </c>
      <c r="I694" s="18">
        <f>IF(OR(A694&amp;""="",NOT(ISNUMBER(D694))),"",ROUND(D694-H694,2))</f>
        <v/>
      </c>
      <c r="J694" s="6">
        <f>IF(A694&amp;""="","",IF(I694="","بيانات ناقصة",IF(I694&lt;=0,"تم الاستلام",IF(AND(ISNUMBER(E694),E694&lt;'الإعدادات'!$B$4),"متأخر التسليم",IF(H694&gt;0,"استلام جزئي","بانتظار الاستلام")))))</f>
        <v/>
      </c>
      <c r="K694" s="17">
        <f>IF(J694="متأخر التسليم",'الإعدادات'!$B$4-E694,"")</f>
        <v/>
      </c>
    </row>
    <row r="695">
      <c r="A695" s="5" t="n"/>
      <c r="B695" s="13" t="n"/>
      <c r="C695" s="5" t="n"/>
      <c r="D695" s="19" t="n"/>
      <c r="E695" s="13" t="n"/>
      <c r="F695" s="5" t="n"/>
      <c r="G695" s="6">
        <f>IF(C695&amp;""="","",IFERROR(INDEX('الموردون'!$B$6:$B$205,MATCH(C695&amp;"",'الموردون'!$A$6:$A$205,0))&amp;"","كود غير موجود"))</f>
        <v/>
      </c>
      <c r="H695" s="18">
        <f>IF(A695&amp;""="","",SUMIFS('الاستلامات'!$D$6:$D$1005,'الاستلامات'!$C$6:$C$1005,A695&amp;""))</f>
        <v/>
      </c>
      <c r="I695" s="18">
        <f>IF(OR(A695&amp;""="",NOT(ISNUMBER(D695))),"",ROUND(D695-H695,2))</f>
        <v/>
      </c>
      <c r="J695" s="6">
        <f>IF(A695&amp;""="","",IF(I695="","بيانات ناقصة",IF(I695&lt;=0,"تم الاستلام",IF(AND(ISNUMBER(E695),E695&lt;'الإعدادات'!$B$4),"متأخر التسليم",IF(H695&gt;0,"استلام جزئي","بانتظار الاستلام")))))</f>
        <v/>
      </c>
      <c r="K695" s="17">
        <f>IF(J695="متأخر التسليم",'الإعدادات'!$B$4-E695,"")</f>
        <v/>
      </c>
    </row>
    <row r="696">
      <c r="A696" s="5" t="n"/>
      <c r="B696" s="13" t="n"/>
      <c r="C696" s="5" t="n"/>
      <c r="D696" s="19" t="n"/>
      <c r="E696" s="13" t="n"/>
      <c r="F696" s="5" t="n"/>
      <c r="G696" s="6">
        <f>IF(C696&amp;""="","",IFERROR(INDEX('الموردون'!$B$6:$B$205,MATCH(C696&amp;"",'الموردون'!$A$6:$A$205,0))&amp;"","كود غير موجود"))</f>
        <v/>
      </c>
      <c r="H696" s="18">
        <f>IF(A696&amp;""="","",SUMIFS('الاستلامات'!$D$6:$D$1005,'الاستلامات'!$C$6:$C$1005,A696&amp;""))</f>
        <v/>
      </c>
      <c r="I696" s="18">
        <f>IF(OR(A696&amp;""="",NOT(ISNUMBER(D696))),"",ROUND(D696-H696,2))</f>
        <v/>
      </c>
      <c r="J696" s="6">
        <f>IF(A696&amp;""="","",IF(I696="","بيانات ناقصة",IF(I696&lt;=0,"تم الاستلام",IF(AND(ISNUMBER(E696),E696&lt;'الإعدادات'!$B$4),"متأخر التسليم",IF(H696&gt;0,"استلام جزئي","بانتظار الاستلام")))))</f>
        <v/>
      </c>
      <c r="K696" s="17">
        <f>IF(J696="متأخر التسليم",'الإعدادات'!$B$4-E696,"")</f>
        <v/>
      </c>
    </row>
    <row r="697">
      <c r="A697" s="5" t="n"/>
      <c r="B697" s="13" t="n"/>
      <c r="C697" s="5" t="n"/>
      <c r="D697" s="19" t="n"/>
      <c r="E697" s="13" t="n"/>
      <c r="F697" s="5" t="n"/>
      <c r="G697" s="6">
        <f>IF(C697&amp;""="","",IFERROR(INDEX('الموردون'!$B$6:$B$205,MATCH(C697&amp;"",'الموردون'!$A$6:$A$205,0))&amp;"","كود غير موجود"))</f>
        <v/>
      </c>
      <c r="H697" s="18">
        <f>IF(A697&amp;""="","",SUMIFS('الاستلامات'!$D$6:$D$1005,'الاستلامات'!$C$6:$C$1005,A697&amp;""))</f>
        <v/>
      </c>
      <c r="I697" s="18">
        <f>IF(OR(A697&amp;""="",NOT(ISNUMBER(D697))),"",ROUND(D697-H697,2))</f>
        <v/>
      </c>
      <c r="J697" s="6">
        <f>IF(A697&amp;""="","",IF(I697="","بيانات ناقصة",IF(I697&lt;=0,"تم الاستلام",IF(AND(ISNUMBER(E697),E697&lt;'الإعدادات'!$B$4),"متأخر التسليم",IF(H697&gt;0,"استلام جزئي","بانتظار الاستلام")))))</f>
        <v/>
      </c>
      <c r="K697" s="17">
        <f>IF(J697="متأخر التسليم",'الإعدادات'!$B$4-E697,"")</f>
        <v/>
      </c>
    </row>
    <row r="698">
      <c r="A698" s="5" t="n"/>
      <c r="B698" s="13" t="n"/>
      <c r="C698" s="5" t="n"/>
      <c r="D698" s="19" t="n"/>
      <c r="E698" s="13" t="n"/>
      <c r="F698" s="5" t="n"/>
      <c r="G698" s="6">
        <f>IF(C698&amp;""="","",IFERROR(INDEX('الموردون'!$B$6:$B$205,MATCH(C698&amp;"",'الموردون'!$A$6:$A$205,0))&amp;"","كود غير موجود"))</f>
        <v/>
      </c>
      <c r="H698" s="18">
        <f>IF(A698&amp;""="","",SUMIFS('الاستلامات'!$D$6:$D$1005,'الاستلامات'!$C$6:$C$1005,A698&amp;""))</f>
        <v/>
      </c>
      <c r="I698" s="18">
        <f>IF(OR(A698&amp;""="",NOT(ISNUMBER(D698))),"",ROUND(D698-H698,2))</f>
        <v/>
      </c>
      <c r="J698" s="6">
        <f>IF(A698&amp;""="","",IF(I698="","بيانات ناقصة",IF(I698&lt;=0,"تم الاستلام",IF(AND(ISNUMBER(E698),E698&lt;'الإعدادات'!$B$4),"متأخر التسليم",IF(H698&gt;0,"استلام جزئي","بانتظار الاستلام")))))</f>
        <v/>
      </c>
      <c r="K698" s="17">
        <f>IF(J698="متأخر التسليم",'الإعدادات'!$B$4-E698,"")</f>
        <v/>
      </c>
    </row>
    <row r="699">
      <c r="A699" s="5" t="n"/>
      <c r="B699" s="13" t="n"/>
      <c r="C699" s="5" t="n"/>
      <c r="D699" s="19" t="n"/>
      <c r="E699" s="13" t="n"/>
      <c r="F699" s="5" t="n"/>
      <c r="G699" s="6">
        <f>IF(C699&amp;""="","",IFERROR(INDEX('الموردون'!$B$6:$B$205,MATCH(C699&amp;"",'الموردون'!$A$6:$A$205,0))&amp;"","كود غير موجود"))</f>
        <v/>
      </c>
      <c r="H699" s="18">
        <f>IF(A699&amp;""="","",SUMIFS('الاستلامات'!$D$6:$D$1005,'الاستلامات'!$C$6:$C$1005,A699&amp;""))</f>
        <v/>
      </c>
      <c r="I699" s="18">
        <f>IF(OR(A699&amp;""="",NOT(ISNUMBER(D699))),"",ROUND(D699-H699,2))</f>
        <v/>
      </c>
      <c r="J699" s="6">
        <f>IF(A699&amp;""="","",IF(I699="","بيانات ناقصة",IF(I699&lt;=0,"تم الاستلام",IF(AND(ISNUMBER(E699),E699&lt;'الإعدادات'!$B$4),"متأخر التسليم",IF(H699&gt;0,"استلام جزئي","بانتظار الاستلام")))))</f>
        <v/>
      </c>
      <c r="K699" s="17">
        <f>IF(J699="متأخر التسليم",'الإعدادات'!$B$4-E699,"")</f>
        <v/>
      </c>
    </row>
    <row r="700">
      <c r="A700" s="5" t="n"/>
      <c r="B700" s="13" t="n"/>
      <c r="C700" s="5" t="n"/>
      <c r="D700" s="19" t="n"/>
      <c r="E700" s="13" t="n"/>
      <c r="F700" s="5" t="n"/>
      <c r="G700" s="6">
        <f>IF(C700&amp;""="","",IFERROR(INDEX('الموردون'!$B$6:$B$205,MATCH(C700&amp;"",'الموردون'!$A$6:$A$205,0))&amp;"","كود غير موجود"))</f>
        <v/>
      </c>
      <c r="H700" s="18">
        <f>IF(A700&amp;""="","",SUMIFS('الاستلامات'!$D$6:$D$1005,'الاستلامات'!$C$6:$C$1005,A700&amp;""))</f>
        <v/>
      </c>
      <c r="I700" s="18">
        <f>IF(OR(A700&amp;""="",NOT(ISNUMBER(D700))),"",ROUND(D700-H700,2))</f>
        <v/>
      </c>
      <c r="J700" s="6">
        <f>IF(A700&amp;""="","",IF(I700="","بيانات ناقصة",IF(I700&lt;=0,"تم الاستلام",IF(AND(ISNUMBER(E700),E700&lt;'الإعدادات'!$B$4),"متأخر التسليم",IF(H700&gt;0,"استلام جزئي","بانتظار الاستلام")))))</f>
        <v/>
      </c>
      <c r="K700" s="17">
        <f>IF(J700="متأخر التسليم",'الإعدادات'!$B$4-E700,"")</f>
        <v/>
      </c>
    </row>
    <row r="701">
      <c r="A701" s="5" t="n"/>
      <c r="B701" s="13" t="n"/>
      <c r="C701" s="5" t="n"/>
      <c r="D701" s="19" t="n"/>
      <c r="E701" s="13" t="n"/>
      <c r="F701" s="5" t="n"/>
      <c r="G701" s="6">
        <f>IF(C701&amp;""="","",IFERROR(INDEX('الموردون'!$B$6:$B$205,MATCH(C701&amp;"",'الموردون'!$A$6:$A$205,0))&amp;"","كود غير موجود"))</f>
        <v/>
      </c>
      <c r="H701" s="18">
        <f>IF(A701&amp;""="","",SUMIFS('الاستلامات'!$D$6:$D$1005,'الاستلامات'!$C$6:$C$1005,A701&amp;""))</f>
        <v/>
      </c>
      <c r="I701" s="18">
        <f>IF(OR(A701&amp;""="",NOT(ISNUMBER(D701))),"",ROUND(D701-H701,2))</f>
        <v/>
      </c>
      <c r="J701" s="6">
        <f>IF(A701&amp;""="","",IF(I701="","بيانات ناقصة",IF(I701&lt;=0,"تم الاستلام",IF(AND(ISNUMBER(E701),E701&lt;'الإعدادات'!$B$4),"متأخر التسليم",IF(H701&gt;0,"استلام جزئي","بانتظار الاستلام")))))</f>
        <v/>
      </c>
      <c r="K701" s="17">
        <f>IF(J701="متأخر التسليم",'الإعدادات'!$B$4-E701,"")</f>
        <v/>
      </c>
    </row>
    <row r="702">
      <c r="A702" s="5" t="n"/>
      <c r="B702" s="13" t="n"/>
      <c r="C702" s="5" t="n"/>
      <c r="D702" s="19" t="n"/>
      <c r="E702" s="13" t="n"/>
      <c r="F702" s="5" t="n"/>
      <c r="G702" s="6">
        <f>IF(C702&amp;""="","",IFERROR(INDEX('الموردون'!$B$6:$B$205,MATCH(C702&amp;"",'الموردون'!$A$6:$A$205,0))&amp;"","كود غير موجود"))</f>
        <v/>
      </c>
      <c r="H702" s="18">
        <f>IF(A702&amp;""="","",SUMIFS('الاستلامات'!$D$6:$D$1005,'الاستلامات'!$C$6:$C$1005,A702&amp;""))</f>
        <v/>
      </c>
      <c r="I702" s="18">
        <f>IF(OR(A702&amp;""="",NOT(ISNUMBER(D702))),"",ROUND(D702-H702,2))</f>
        <v/>
      </c>
      <c r="J702" s="6">
        <f>IF(A702&amp;""="","",IF(I702="","بيانات ناقصة",IF(I702&lt;=0,"تم الاستلام",IF(AND(ISNUMBER(E702),E702&lt;'الإعدادات'!$B$4),"متأخر التسليم",IF(H702&gt;0,"استلام جزئي","بانتظار الاستلام")))))</f>
        <v/>
      </c>
      <c r="K702" s="17">
        <f>IF(J702="متأخر التسليم",'الإعدادات'!$B$4-E702,"")</f>
        <v/>
      </c>
    </row>
    <row r="703">
      <c r="A703" s="5" t="n"/>
      <c r="B703" s="13" t="n"/>
      <c r="C703" s="5" t="n"/>
      <c r="D703" s="19" t="n"/>
      <c r="E703" s="13" t="n"/>
      <c r="F703" s="5" t="n"/>
      <c r="G703" s="6">
        <f>IF(C703&amp;""="","",IFERROR(INDEX('الموردون'!$B$6:$B$205,MATCH(C703&amp;"",'الموردون'!$A$6:$A$205,0))&amp;"","كود غير موجود"))</f>
        <v/>
      </c>
      <c r="H703" s="18">
        <f>IF(A703&amp;""="","",SUMIFS('الاستلامات'!$D$6:$D$1005,'الاستلامات'!$C$6:$C$1005,A703&amp;""))</f>
        <v/>
      </c>
      <c r="I703" s="18">
        <f>IF(OR(A703&amp;""="",NOT(ISNUMBER(D703))),"",ROUND(D703-H703,2))</f>
        <v/>
      </c>
      <c r="J703" s="6">
        <f>IF(A703&amp;""="","",IF(I703="","بيانات ناقصة",IF(I703&lt;=0,"تم الاستلام",IF(AND(ISNUMBER(E703),E703&lt;'الإعدادات'!$B$4),"متأخر التسليم",IF(H703&gt;0,"استلام جزئي","بانتظار الاستلام")))))</f>
        <v/>
      </c>
      <c r="K703" s="17">
        <f>IF(J703="متأخر التسليم",'الإعدادات'!$B$4-E703,"")</f>
        <v/>
      </c>
    </row>
    <row r="704">
      <c r="A704" s="5" t="n"/>
      <c r="B704" s="13" t="n"/>
      <c r="C704" s="5" t="n"/>
      <c r="D704" s="19" t="n"/>
      <c r="E704" s="13" t="n"/>
      <c r="F704" s="5" t="n"/>
      <c r="G704" s="6">
        <f>IF(C704&amp;""="","",IFERROR(INDEX('الموردون'!$B$6:$B$205,MATCH(C704&amp;"",'الموردون'!$A$6:$A$205,0))&amp;"","كود غير موجود"))</f>
        <v/>
      </c>
      <c r="H704" s="18">
        <f>IF(A704&amp;""="","",SUMIFS('الاستلامات'!$D$6:$D$1005,'الاستلامات'!$C$6:$C$1005,A704&amp;""))</f>
        <v/>
      </c>
      <c r="I704" s="18">
        <f>IF(OR(A704&amp;""="",NOT(ISNUMBER(D704))),"",ROUND(D704-H704,2))</f>
        <v/>
      </c>
      <c r="J704" s="6">
        <f>IF(A704&amp;""="","",IF(I704="","بيانات ناقصة",IF(I704&lt;=0,"تم الاستلام",IF(AND(ISNUMBER(E704),E704&lt;'الإعدادات'!$B$4),"متأخر التسليم",IF(H704&gt;0,"استلام جزئي","بانتظار الاستلام")))))</f>
        <v/>
      </c>
      <c r="K704" s="17">
        <f>IF(J704="متأخر التسليم",'الإعدادات'!$B$4-E704,"")</f>
        <v/>
      </c>
    </row>
    <row r="705">
      <c r="A705" s="5" t="n"/>
      <c r="B705" s="13" t="n"/>
      <c r="C705" s="5" t="n"/>
      <c r="D705" s="19" t="n"/>
      <c r="E705" s="13" t="n"/>
      <c r="F705" s="5" t="n"/>
      <c r="G705" s="6">
        <f>IF(C705&amp;""="","",IFERROR(INDEX('الموردون'!$B$6:$B$205,MATCH(C705&amp;"",'الموردون'!$A$6:$A$205,0))&amp;"","كود غير موجود"))</f>
        <v/>
      </c>
      <c r="H705" s="18">
        <f>IF(A705&amp;""="","",SUMIFS('الاستلامات'!$D$6:$D$1005,'الاستلامات'!$C$6:$C$1005,A705&amp;""))</f>
        <v/>
      </c>
      <c r="I705" s="18">
        <f>IF(OR(A705&amp;""="",NOT(ISNUMBER(D705))),"",ROUND(D705-H705,2))</f>
        <v/>
      </c>
      <c r="J705" s="6">
        <f>IF(A705&amp;""="","",IF(I705="","بيانات ناقصة",IF(I705&lt;=0,"تم الاستلام",IF(AND(ISNUMBER(E705),E705&lt;'الإعدادات'!$B$4),"متأخر التسليم",IF(H705&gt;0,"استلام جزئي","بانتظار الاستلام")))))</f>
        <v/>
      </c>
      <c r="K705" s="17">
        <f>IF(J705="متأخر التسليم",'الإعدادات'!$B$4-E705,"")</f>
        <v/>
      </c>
    </row>
    <row r="706">
      <c r="A706" s="5" t="n"/>
      <c r="B706" s="13" t="n"/>
      <c r="C706" s="5" t="n"/>
      <c r="D706" s="19" t="n"/>
      <c r="E706" s="13" t="n"/>
      <c r="F706" s="5" t="n"/>
      <c r="G706" s="6">
        <f>IF(C706&amp;""="","",IFERROR(INDEX('الموردون'!$B$6:$B$205,MATCH(C706&amp;"",'الموردون'!$A$6:$A$205,0))&amp;"","كود غير موجود"))</f>
        <v/>
      </c>
      <c r="H706" s="18">
        <f>IF(A706&amp;""="","",SUMIFS('الاستلامات'!$D$6:$D$1005,'الاستلامات'!$C$6:$C$1005,A706&amp;""))</f>
        <v/>
      </c>
      <c r="I706" s="18">
        <f>IF(OR(A706&amp;""="",NOT(ISNUMBER(D706))),"",ROUND(D706-H706,2))</f>
        <v/>
      </c>
      <c r="J706" s="6">
        <f>IF(A706&amp;""="","",IF(I706="","بيانات ناقصة",IF(I706&lt;=0,"تم الاستلام",IF(AND(ISNUMBER(E706),E706&lt;'الإعدادات'!$B$4),"متأخر التسليم",IF(H706&gt;0,"استلام جزئي","بانتظار الاستلام")))))</f>
        <v/>
      </c>
      <c r="K706" s="17">
        <f>IF(J706="متأخر التسليم",'الإعدادات'!$B$4-E706,"")</f>
        <v/>
      </c>
    </row>
    <row r="707">
      <c r="A707" s="5" t="n"/>
      <c r="B707" s="13" t="n"/>
      <c r="C707" s="5" t="n"/>
      <c r="D707" s="19" t="n"/>
      <c r="E707" s="13" t="n"/>
      <c r="F707" s="5" t="n"/>
      <c r="G707" s="6">
        <f>IF(C707&amp;""="","",IFERROR(INDEX('الموردون'!$B$6:$B$205,MATCH(C707&amp;"",'الموردون'!$A$6:$A$205,0))&amp;"","كود غير موجود"))</f>
        <v/>
      </c>
      <c r="H707" s="18">
        <f>IF(A707&amp;""="","",SUMIFS('الاستلامات'!$D$6:$D$1005,'الاستلامات'!$C$6:$C$1005,A707&amp;""))</f>
        <v/>
      </c>
      <c r="I707" s="18">
        <f>IF(OR(A707&amp;""="",NOT(ISNUMBER(D707))),"",ROUND(D707-H707,2))</f>
        <v/>
      </c>
      <c r="J707" s="6">
        <f>IF(A707&amp;""="","",IF(I707="","بيانات ناقصة",IF(I707&lt;=0,"تم الاستلام",IF(AND(ISNUMBER(E707),E707&lt;'الإعدادات'!$B$4),"متأخر التسليم",IF(H707&gt;0,"استلام جزئي","بانتظار الاستلام")))))</f>
        <v/>
      </c>
      <c r="K707" s="17">
        <f>IF(J707="متأخر التسليم",'الإعدادات'!$B$4-E707,"")</f>
        <v/>
      </c>
    </row>
    <row r="708">
      <c r="A708" s="5" t="n"/>
      <c r="B708" s="13" t="n"/>
      <c r="C708" s="5" t="n"/>
      <c r="D708" s="19" t="n"/>
      <c r="E708" s="13" t="n"/>
      <c r="F708" s="5" t="n"/>
      <c r="G708" s="6">
        <f>IF(C708&amp;""="","",IFERROR(INDEX('الموردون'!$B$6:$B$205,MATCH(C708&amp;"",'الموردون'!$A$6:$A$205,0))&amp;"","كود غير موجود"))</f>
        <v/>
      </c>
      <c r="H708" s="18">
        <f>IF(A708&amp;""="","",SUMIFS('الاستلامات'!$D$6:$D$1005,'الاستلامات'!$C$6:$C$1005,A708&amp;""))</f>
        <v/>
      </c>
      <c r="I708" s="18">
        <f>IF(OR(A708&amp;""="",NOT(ISNUMBER(D708))),"",ROUND(D708-H708,2))</f>
        <v/>
      </c>
      <c r="J708" s="6">
        <f>IF(A708&amp;""="","",IF(I708="","بيانات ناقصة",IF(I708&lt;=0,"تم الاستلام",IF(AND(ISNUMBER(E708),E708&lt;'الإعدادات'!$B$4),"متأخر التسليم",IF(H708&gt;0,"استلام جزئي","بانتظار الاستلام")))))</f>
        <v/>
      </c>
      <c r="K708" s="17">
        <f>IF(J708="متأخر التسليم",'الإعدادات'!$B$4-E708,"")</f>
        <v/>
      </c>
    </row>
    <row r="709">
      <c r="A709" s="5" t="n"/>
      <c r="B709" s="13" t="n"/>
      <c r="C709" s="5" t="n"/>
      <c r="D709" s="19" t="n"/>
      <c r="E709" s="13" t="n"/>
      <c r="F709" s="5" t="n"/>
      <c r="G709" s="6">
        <f>IF(C709&amp;""="","",IFERROR(INDEX('الموردون'!$B$6:$B$205,MATCH(C709&amp;"",'الموردون'!$A$6:$A$205,0))&amp;"","كود غير موجود"))</f>
        <v/>
      </c>
      <c r="H709" s="18">
        <f>IF(A709&amp;""="","",SUMIFS('الاستلامات'!$D$6:$D$1005,'الاستلامات'!$C$6:$C$1005,A709&amp;""))</f>
        <v/>
      </c>
      <c r="I709" s="18">
        <f>IF(OR(A709&amp;""="",NOT(ISNUMBER(D709))),"",ROUND(D709-H709,2))</f>
        <v/>
      </c>
      <c r="J709" s="6">
        <f>IF(A709&amp;""="","",IF(I709="","بيانات ناقصة",IF(I709&lt;=0,"تم الاستلام",IF(AND(ISNUMBER(E709),E709&lt;'الإعدادات'!$B$4),"متأخر التسليم",IF(H709&gt;0,"استلام جزئي","بانتظار الاستلام")))))</f>
        <v/>
      </c>
      <c r="K709" s="17">
        <f>IF(J709="متأخر التسليم",'الإعدادات'!$B$4-E709,"")</f>
        <v/>
      </c>
    </row>
    <row r="710">
      <c r="A710" s="5" t="n"/>
      <c r="B710" s="13" t="n"/>
      <c r="C710" s="5" t="n"/>
      <c r="D710" s="19" t="n"/>
      <c r="E710" s="13" t="n"/>
      <c r="F710" s="5" t="n"/>
      <c r="G710" s="6">
        <f>IF(C710&amp;""="","",IFERROR(INDEX('الموردون'!$B$6:$B$205,MATCH(C710&amp;"",'الموردون'!$A$6:$A$205,0))&amp;"","كود غير موجود"))</f>
        <v/>
      </c>
      <c r="H710" s="18">
        <f>IF(A710&amp;""="","",SUMIFS('الاستلامات'!$D$6:$D$1005,'الاستلامات'!$C$6:$C$1005,A710&amp;""))</f>
        <v/>
      </c>
      <c r="I710" s="18">
        <f>IF(OR(A710&amp;""="",NOT(ISNUMBER(D710))),"",ROUND(D710-H710,2))</f>
        <v/>
      </c>
      <c r="J710" s="6">
        <f>IF(A710&amp;""="","",IF(I710="","بيانات ناقصة",IF(I710&lt;=0,"تم الاستلام",IF(AND(ISNUMBER(E710),E710&lt;'الإعدادات'!$B$4),"متأخر التسليم",IF(H710&gt;0,"استلام جزئي","بانتظار الاستلام")))))</f>
        <v/>
      </c>
      <c r="K710" s="17">
        <f>IF(J710="متأخر التسليم",'الإعدادات'!$B$4-E710,"")</f>
        <v/>
      </c>
    </row>
    <row r="711">
      <c r="A711" s="5" t="n"/>
      <c r="B711" s="13" t="n"/>
      <c r="C711" s="5" t="n"/>
      <c r="D711" s="19" t="n"/>
      <c r="E711" s="13" t="n"/>
      <c r="F711" s="5" t="n"/>
      <c r="G711" s="6">
        <f>IF(C711&amp;""="","",IFERROR(INDEX('الموردون'!$B$6:$B$205,MATCH(C711&amp;"",'الموردون'!$A$6:$A$205,0))&amp;"","كود غير موجود"))</f>
        <v/>
      </c>
      <c r="H711" s="18">
        <f>IF(A711&amp;""="","",SUMIFS('الاستلامات'!$D$6:$D$1005,'الاستلامات'!$C$6:$C$1005,A711&amp;""))</f>
        <v/>
      </c>
      <c r="I711" s="18">
        <f>IF(OR(A711&amp;""="",NOT(ISNUMBER(D711))),"",ROUND(D711-H711,2))</f>
        <v/>
      </c>
      <c r="J711" s="6">
        <f>IF(A711&amp;""="","",IF(I711="","بيانات ناقصة",IF(I711&lt;=0,"تم الاستلام",IF(AND(ISNUMBER(E711),E711&lt;'الإعدادات'!$B$4),"متأخر التسليم",IF(H711&gt;0,"استلام جزئي","بانتظار الاستلام")))))</f>
        <v/>
      </c>
      <c r="K711" s="17">
        <f>IF(J711="متأخر التسليم",'الإعدادات'!$B$4-E711,"")</f>
        <v/>
      </c>
    </row>
    <row r="712">
      <c r="A712" s="5" t="n"/>
      <c r="B712" s="13" t="n"/>
      <c r="C712" s="5" t="n"/>
      <c r="D712" s="19" t="n"/>
      <c r="E712" s="13" t="n"/>
      <c r="F712" s="5" t="n"/>
      <c r="G712" s="6">
        <f>IF(C712&amp;""="","",IFERROR(INDEX('الموردون'!$B$6:$B$205,MATCH(C712&amp;"",'الموردون'!$A$6:$A$205,0))&amp;"","كود غير موجود"))</f>
        <v/>
      </c>
      <c r="H712" s="18">
        <f>IF(A712&amp;""="","",SUMIFS('الاستلامات'!$D$6:$D$1005,'الاستلامات'!$C$6:$C$1005,A712&amp;""))</f>
        <v/>
      </c>
      <c r="I712" s="18">
        <f>IF(OR(A712&amp;""="",NOT(ISNUMBER(D712))),"",ROUND(D712-H712,2))</f>
        <v/>
      </c>
      <c r="J712" s="6">
        <f>IF(A712&amp;""="","",IF(I712="","بيانات ناقصة",IF(I712&lt;=0,"تم الاستلام",IF(AND(ISNUMBER(E712),E712&lt;'الإعدادات'!$B$4),"متأخر التسليم",IF(H712&gt;0,"استلام جزئي","بانتظار الاستلام")))))</f>
        <v/>
      </c>
      <c r="K712" s="17">
        <f>IF(J712="متأخر التسليم",'الإعدادات'!$B$4-E712,"")</f>
        <v/>
      </c>
    </row>
    <row r="713">
      <c r="A713" s="5" t="n"/>
      <c r="B713" s="13" t="n"/>
      <c r="C713" s="5" t="n"/>
      <c r="D713" s="19" t="n"/>
      <c r="E713" s="13" t="n"/>
      <c r="F713" s="5" t="n"/>
      <c r="G713" s="6">
        <f>IF(C713&amp;""="","",IFERROR(INDEX('الموردون'!$B$6:$B$205,MATCH(C713&amp;"",'الموردون'!$A$6:$A$205,0))&amp;"","كود غير موجود"))</f>
        <v/>
      </c>
      <c r="H713" s="18">
        <f>IF(A713&amp;""="","",SUMIFS('الاستلامات'!$D$6:$D$1005,'الاستلامات'!$C$6:$C$1005,A713&amp;""))</f>
        <v/>
      </c>
      <c r="I713" s="18">
        <f>IF(OR(A713&amp;""="",NOT(ISNUMBER(D713))),"",ROUND(D713-H713,2))</f>
        <v/>
      </c>
      <c r="J713" s="6">
        <f>IF(A713&amp;""="","",IF(I713="","بيانات ناقصة",IF(I713&lt;=0,"تم الاستلام",IF(AND(ISNUMBER(E713),E713&lt;'الإعدادات'!$B$4),"متأخر التسليم",IF(H713&gt;0,"استلام جزئي","بانتظار الاستلام")))))</f>
        <v/>
      </c>
      <c r="K713" s="17">
        <f>IF(J713="متأخر التسليم",'الإعدادات'!$B$4-E713,"")</f>
        <v/>
      </c>
    </row>
    <row r="714">
      <c r="A714" s="5" t="n"/>
      <c r="B714" s="13" t="n"/>
      <c r="C714" s="5" t="n"/>
      <c r="D714" s="19" t="n"/>
      <c r="E714" s="13" t="n"/>
      <c r="F714" s="5" t="n"/>
      <c r="G714" s="6">
        <f>IF(C714&amp;""="","",IFERROR(INDEX('الموردون'!$B$6:$B$205,MATCH(C714&amp;"",'الموردون'!$A$6:$A$205,0))&amp;"","كود غير موجود"))</f>
        <v/>
      </c>
      <c r="H714" s="18">
        <f>IF(A714&amp;""="","",SUMIFS('الاستلامات'!$D$6:$D$1005,'الاستلامات'!$C$6:$C$1005,A714&amp;""))</f>
        <v/>
      </c>
      <c r="I714" s="18">
        <f>IF(OR(A714&amp;""="",NOT(ISNUMBER(D714))),"",ROUND(D714-H714,2))</f>
        <v/>
      </c>
      <c r="J714" s="6">
        <f>IF(A714&amp;""="","",IF(I714="","بيانات ناقصة",IF(I714&lt;=0,"تم الاستلام",IF(AND(ISNUMBER(E714),E714&lt;'الإعدادات'!$B$4),"متأخر التسليم",IF(H714&gt;0,"استلام جزئي","بانتظار الاستلام")))))</f>
        <v/>
      </c>
      <c r="K714" s="17">
        <f>IF(J714="متأخر التسليم",'الإعدادات'!$B$4-E714,"")</f>
        <v/>
      </c>
    </row>
    <row r="715">
      <c r="A715" s="5" t="n"/>
      <c r="B715" s="13" t="n"/>
      <c r="C715" s="5" t="n"/>
      <c r="D715" s="19" t="n"/>
      <c r="E715" s="13" t="n"/>
      <c r="F715" s="5" t="n"/>
      <c r="G715" s="6">
        <f>IF(C715&amp;""="","",IFERROR(INDEX('الموردون'!$B$6:$B$205,MATCH(C715&amp;"",'الموردون'!$A$6:$A$205,0))&amp;"","كود غير موجود"))</f>
        <v/>
      </c>
      <c r="H715" s="18">
        <f>IF(A715&amp;""="","",SUMIFS('الاستلامات'!$D$6:$D$1005,'الاستلامات'!$C$6:$C$1005,A715&amp;""))</f>
        <v/>
      </c>
      <c r="I715" s="18">
        <f>IF(OR(A715&amp;""="",NOT(ISNUMBER(D715))),"",ROUND(D715-H715,2))</f>
        <v/>
      </c>
      <c r="J715" s="6">
        <f>IF(A715&amp;""="","",IF(I715="","بيانات ناقصة",IF(I715&lt;=0,"تم الاستلام",IF(AND(ISNUMBER(E715),E715&lt;'الإعدادات'!$B$4),"متأخر التسليم",IF(H715&gt;0,"استلام جزئي","بانتظار الاستلام")))))</f>
        <v/>
      </c>
      <c r="K715" s="17">
        <f>IF(J715="متأخر التسليم",'الإعدادات'!$B$4-E715,"")</f>
        <v/>
      </c>
    </row>
    <row r="716">
      <c r="A716" s="5" t="n"/>
      <c r="B716" s="13" t="n"/>
      <c r="C716" s="5" t="n"/>
      <c r="D716" s="19" t="n"/>
      <c r="E716" s="13" t="n"/>
      <c r="F716" s="5" t="n"/>
      <c r="G716" s="6">
        <f>IF(C716&amp;""="","",IFERROR(INDEX('الموردون'!$B$6:$B$205,MATCH(C716&amp;"",'الموردون'!$A$6:$A$205,0))&amp;"","كود غير موجود"))</f>
        <v/>
      </c>
      <c r="H716" s="18">
        <f>IF(A716&amp;""="","",SUMIFS('الاستلامات'!$D$6:$D$1005,'الاستلامات'!$C$6:$C$1005,A716&amp;""))</f>
        <v/>
      </c>
      <c r="I716" s="18">
        <f>IF(OR(A716&amp;""="",NOT(ISNUMBER(D716))),"",ROUND(D716-H716,2))</f>
        <v/>
      </c>
      <c r="J716" s="6">
        <f>IF(A716&amp;""="","",IF(I716="","بيانات ناقصة",IF(I716&lt;=0,"تم الاستلام",IF(AND(ISNUMBER(E716),E716&lt;'الإعدادات'!$B$4),"متأخر التسليم",IF(H716&gt;0,"استلام جزئي","بانتظار الاستلام")))))</f>
        <v/>
      </c>
      <c r="K716" s="17">
        <f>IF(J716="متأخر التسليم",'الإعدادات'!$B$4-E716,"")</f>
        <v/>
      </c>
    </row>
    <row r="717">
      <c r="A717" s="5" t="n"/>
      <c r="B717" s="13" t="n"/>
      <c r="C717" s="5" t="n"/>
      <c r="D717" s="19" t="n"/>
      <c r="E717" s="13" t="n"/>
      <c r="F717" s="5" t="n"/>
      <c r="G717" s="6">
        <f>IF(C717&amp;""="","",IFERROR(INDEX('الموردون'!$B$6:$B$205,MATCH(C717&amp;"",'الموردون'!$A$6:$A$205,0))&amp;"","كود غير موجود"))</f>
        <v/>
      </c>
      <c r="H717" s="18">
        <f>IF(A717&amp;""="","",SUMIFS('الاستلامات'!$D$6:$D$1005,'الاستلامات'!$C$6:$C$1005,A717&amp;""))</f>
        <v/>
      </c>
      <c r="I717" s="18">
        <f>IF(OR(A717&amp;""="",NOT(ISNUMBER(D717))),"",ROUND(D717-H717,2))</f>
        <v/>
      </c>
      <c r="J717" s="6">
        <f>IF(A717&amp;""="","",IF(I717="","بيانات ناقصة",IF(I717&lt;=0,"تم الاستلام",IF(AND(ISNUMBER(E717),E717&lt;'الإعدادات'!$B$4),"متأخر التسليم",IF(H717&gt;0,"استلام جزئي","بانتظار الاستلام")))))</f>
        <v/>
      </c>
      <c r="K717" s="17">
        <f>IF(J717="متأخر التسليم",'الإعدادات'!$B$4-E717,"")</f>
        <v/>
      </c>
    </row>
    <row r="718">
      <c r="A718" s="5" t="n"/>
      <c r="B718" s="13" t="n"/>
      <c r="C718" s="5" t="n"/>
      <c r="D718" s="19" t="n"/>
      <c r="E718" s="13" t="n"/>
      <c r="F718" s="5" t="n"/>
      <c r="G718" s="6">
        <f>IF(C718&amp;""="","",IFERROR(INDEX('الموردون'!$B$6:$B$205,MATCH(C718&amp;"",'الموردون'!$A$6:$A$205,0))&amp;"","كود غير موجود"))</f>
        <v/>
      </c>
      <c r="H718" s="18">
        <f>IF(A718&amp;""="","",SUMIFS('الاستلامات'!$D$6:$D$1005,'الاستلامات'!$C$6:$C$1005,A718&amp;""))</f>
        <v/>
      </c>
      <c r="I718" s="18">
        <f>IF(OR(A718&amp;""="",NOT(ISNUMBER(D718))),"",ROUND(D718-H718,2))</f>
        <v/>
      </c>
      <c r="J718" s="6">
        <f>IF(A718&amp;""="","",IF(I718="","بيانات ناقصة",IF(I718&lt;=0,"تم الاستلام",IF(AND(ISNUMBER(E718),E718&lt;'الإعدادات'!$B$4),"متأخر التسليم",IF(H718&gt;0,"استلام جزئي","بانتظار الاستلام")))))</f>
        <v/>
      </c>
      <c r="K718" s="17">
        <f>IF(J718="متأخر التسليم",'الإعدادات'!$B$4-E718,"")</f>
        <v/>
      </c>
    </row>
    <row r="719">
      <c r="A719" s="5" t="n"/>
      <c r="B719" s="13" t="n"/>
      <c r="C719" s="5" t="n"/>
      <c r="D719" s="19" t="n"/>
      <c r="E719" s="13" t="n"/>
      <c r="F719" s="5" t="n"/>
      <c r="G719" s="6">
        <f>IF(C719&amp;""="","",IFERROR(INDEX('الموردون'!$B$6:$B$205,MATCH(C719&amp;"",'الموردون'!$A$6:$A$205,0))&amp;"","كود غير موجود"))</f>
        <v/>
      </c>
      <c r="H719" s="18">
        <f>IF(A719&amp;""="","",SUMIFS('الاستلامات'!$D$6:$D$1005,'الاستلامات'!$C$6:$C$1005,A719&amp;""))</f>
        <v/>
      </c>
      <c r="I719" s="18">
        <f>IF(OR(A719&amp;""="",NOT(ISNUMBER(D719))),"",ROUND(D719-H719,2))</f>
        <v/>
      </c>
      <c r="J719" s="6">
        <f>IF(A719&amp;""="","",IF(I719="","بيانات ناقصة",IF(I719&lt;=0,"تم الاستلام",IF(AND(ISNUMBER(E719),E719&lt;'الإعدادات'!$B$4),"متأخر التسليم",IF(H719&gt;0,"استلام جزئي","بانتظار الاستلام")))))</f>
        <v/>
      </c>
      <c r="K719" s="17">
        <f>IF(J719="متأخر التسليم",'الإعدادات'!$B$4-E719,"")</f>
        <v/>
      </c>
    </row>
    <row r="720">
      <c r="A720" s="5" t="n"/>
      <c r="B720" s="13" t="n"/>
      <c r="C720" s="5" t="n"/>
      <c r="D720" s="19" t="n"/>
      <c r="E720" s="13" t="n"/>
      <c r="F720" s="5" t="n"/>
      <c r="G720" s="6">
        <f>IF(C720&amp;""="","",IFERROR(INDEX('الموردون'!$B$6:$B$205,MATCH(C720&amp;"",'الموردون'!$A$6:$A$205,0))&amp;"","كود غير موجود"))</f>
        <v/>
      </c>
      <c r="H720" s="18">
        <f>IF(A720&amp;""="","",SUMIFS('الاستلامات'!$D$6:$D$1005,'الاستلامات'!$C$6:$C$1005,A720&amp;""))</f>
        <v/>
      </c>
      <c r="I720" s="18">
        <f>IF(OR(A720&amp;""="",NOT(ISNUMBER(D720))),"",ROUND(D720-H720,2))</f>
        <v/>
      </c>
      <c r="J720" s="6">
        <f>IF(A720&amp;""="","",IF(I720="","بيانات ناقصة",IF(I720&lt;=0,"تم الاستلام",IF(AND(ISNUMBER(E720),E720&lt;'الإعدادات'!$B$4),"متأخر التسليم",IF(H720&gt;0,"استلام جزئي","بانتظار الاستلام")))))</f>
        <v/>
      </c>
      <c r="K720" s="17">
        <f>IF(J720="متأخر التسليم",'الإعدادات'!$B$4-E720,"")</f>
        <v/>
      </c>
    </row>
    <row r="721">
      <c r="A721" s="5" t="n"/>
      <c r="B721" s="13" t="n"/>
      <c r="C721" s="5" t="n"/>
      <c r="D721" s="19" t="n"/>
      <c r="E721" s="13" t="n"/>
      <c r="F721" s="5" t="n"/>
      <c r="G721" s="6">
        <f>IF(C721&amp;""="","",IFERROR(INDEX('الموردون'!$B$6:$B$205,MATCH(C721&amp;"",'الموردون'!$A$6:$A$205,0))&amp;"","كود غير موجود"))</f>
        <v/>
      </c>
      <c r="H721" s="18">
        <f>IF(A721&amp;""="","",SUMIFS('الاستلامات'!$D$6:$D$1005,'الاستلامات'!$C$6:$C$1005,A721&amp;""))</f>
        <v/>
      </c>
      <c r="I721" s="18">
        <f>IF(OR(A721&amp;""="",NOT(ISNUMBER(D721))),"",ROUND(D721-H721,2))</f>
        <v/>
      </c>
      <c r="J721" s="6">
        <f>IF(A721&amp;""="","",IF(I721="","بيانات ناقصة",IF(I721&lt;=0,"تم الاستلام",IF(AND(ISNUMBER(E721),E721&lt;'الإعدادات'!$B$4),"متأخر التسليم",IF(H721&gt;0,"استلام جزئي","بانتظار الاستلام")))))</f>
        <v/>
      </c>
      <c r="K721" s="17">
        <f>IF(J721="متأخر التسليم",'الإعدادات'!$B$4-E721,"")</f>
        <v/>
      </c>
    </row>
    <row r="722">
      <c r="A722" s="5" t="n"/>
      <c r="B722" s="13" t="n"/>
      <c r="C722" s="5" t="n"/>
      <c r="D722" s="19" t="n"/>
      <c r="E722" s="13" t="n"/>
      <c r="F722" s="5" t="n"/>
      <c r="G722" s="6">
        <f>IF(C722&amp;""="","",IFERROR(INDEX('الموردون'!$B$6:$B$205,MATCH(C722&amp;"",'الموردون'!$A$6:$A$205,0))&amp;"","كود غير موجود"))</f>
        <v/>
      </c>
      <c r="H722" s="18">
        <f>IF(A722&amp;""="","",SUMIFS('الاستلامات'!$D$6:$D$1005,'الاستلامات'!$C$6:$C$1005,A722&amp;""))</f>
        <v/>
      </c>
      <c r="I722" s="18">
        <f>IF(OR(A722&amp;""="",NOT(ISNUMBER(D722))),"",ROUND(D722-H722,2))</f>
        <v/>
      </c>
      <c r="J722" s="6">
        <f>IF(A722&amp;""="","",IF(I722="","بيانات ناقصة",IF(I722&lt;=0,"تم الاستلام",IF(AND(ISNUMBER(E722),E722&lt;'الإعدادات'!$B$4),"متأخر التسليم",IF(H722&gt;0,"استلام جزئي","بانتظار الاستلام")))))</f>
        <v/>
      </c>
      <c r="K722" s="17">
        <f>IF(J722="متأخر التسليم",'الإعدادات'!$B$4-E722,"")</f>
        <v/>
      </c>
    </row>
    <row r="723">
      <c r="A723" s="5" t="n"/>
      <c r="B723" s="13" t="n"/>
      <c r="C723" s="5" t="n"/>
      <c r="D723" s="19" t="n"/>
      <c r="E723" s="13" t="n"/>
      <c r="F723" s="5" t="n"/>
      <c r="G723" s="6">
        <f>IF(C723&amp;""="","",IFERROR(INDEX('الموردون'!$B$6:$B$205,MATCH(C723&amp;"",'الموردون'!$A$6:$A$205,0))&amp;"","كود غير موجود"))</f>
        <v/>
      </c>
      <c r="H723" s="18">
        <f>IF(A723&amp;""="","",SUMIFS('الاستلامات'!$D$6:$D$1005,'الاستلامات'!$C$6:$C$1005,A723&amp;""))</f>
        <v/>
      </c>
      <c r="I723" s="18">
        <f>IF(OR(A723&amp;""="",NOT(ISNUMBER(D723))),"",ROUND(D723-H723,2))</f>
        <v/>
      </c>
      <c r="J723" s="6">
        <f>IF(A723&amp;""="","",IF(I723="","بيانات ناقصة",IF(I723&lt;=0,"تم الاستلام",IF(AND(ISNUMBER(E723),E723&lt;'الإعدادات'!$B$4),"متأخر التسليم",IF(H723&gt;0,"استلام جزئي","بانتظار الاستلام")))))</f>
        <v/>
      </c>
      <c r="K723" s="17">
        <f>IF(J723="متأخر التسليم",'الإعدادات'!$B$4-E723,"")</f>
        <v/>
      </c>
    </row>
    <row r="724">
      <c r="A724" s="5" t="n"/>
      <c r="B724" s="13" t="n"/>
      <c r="C724" s="5" t="n"/>
      <c r="D724" s="19" t="n"/>
      <c r="E724" s="13" t="n"/>
      <c r="F724" s="5" t="n"/>
      <c r="G724" s="6">
        <f>IF(C724&amp;""="","",IFERROR(INDEX('الموردون'!$B$6:$B$205,MATCH(C724&amp;"",'الموردون'!$A$6:$A$205,0))&amp;"","كود غير موجود"))</f>
        <v/>
      </c>
      <c r="H724" s="18">
        <f>IF(A724&amp;""="","",SUMIFS('الاستلامات'!$D$6:$D$1005,'الاستلامات'!$C$6:$C$1005,A724&amp;""))</f>
        <v/>
      </c>
      <c r="I724" s="18">
        <f>IF(OR(A724&amp;""="",NOT(ISNUMBER(D724))),"",ROUND(D724-H724,2))</f>
        <v/>
      </c>
      <c r="J724" s="6">
        <f>IF(A724&amp;""="","",IF(I724="","بيانات ناقصة",IF(I724&lt;=0,"تم الاستلام",IF(AND(ISNUMBER(E724),E724&lt;'الإعدادات'!$B$4),"متأخر التسليم",IF(H724&gt;0,"استلام جزئي","بانتظار الاستلام")))))</f>
        <v/>
      </c>
      <c r="K724" s="17">
        <f>IF(J724="متأخر التسليم",'الإعدادات'!$B$4-E724,"")</f>
        <v/>
      </c>
    </row>
    <row r="725">
      <c r="A725" s="5" t="n"/>
      <c r="B725" s="13" t="n"/>
      <c r="C725" s="5" t="n"/>
      <c r="D725" s="19" t="n"/>
      <c r="E725" s="13" t="n"/>
      <c r="F725" s="5" t="n"/>
      <c r="G725" s="6">
        <f>IF(C725&amp;""="","",IFERROR(INDEX('الموردون'!$B$6:$B$205,MATCH(C725&amp;"",'الموردون'!$A$6:$A$205,0))&amp;"","كود غير موجود"))</f>
        <v/>
      </c>
      <c r="H725" s="18">
        <f>IF(A725&amp;""="","",SUMIFS('الاستلامات'!$D$6:$D$1005,'الاستلامات'!$C$6:$C$1005,A725&amp;""))</f>
        <v/>
      </c>
      <c r="I725" s="18">
        <f>IF(OR(A725&amp;""="",NOT(ISNUMBER(D725))),"",ROUND(D725-H725,2))</f>
        <v/>
      </c>
      <c r="J725" s="6">
        <f>IF(A725&amp;""="","",IF(I725="","بيانات ناقصة",IF(I725&lt;=0,"تم الاستلام",IF(AND(ISNUMBER(E725),E725&lt;'الإعدادات'!$B$4),"متأخر التسليم",IF(H725&gt;0,"استلام جزئي","بانتظار الاستلام")))))</f>
        <v/>
      </c>
      <c r="K725" s="17">
        <f>IF(J725="متأخر التسليم",'الإعدادات'!$B$4-E725,"")</f>
        <v/>
      </c>
    </row>
    <row r="726">
      <c r="A726" s="5" t="n"/>
      <c r="B726" s="13" t="n"/>
      <c r="C726" s="5" t="n"/>
      <c r="D726" s="19" t="n"/>
      <c r="E726" s="13" t="n"/>
      <c r="F726" s="5" t="n"/>
      <c r="G726" s="6">
        <f>IF(C726&amp;""="","",IFERROR(INDEX('الموردون'!$B$6:$B$205,MATCH(C726&amp;"",'الموردون'!$A$6:$A$205,0))&amp;"","كود غير موجود"))</f>
        <v/>
      </c>
      <c r="H726" s="18">
        <f>IF(A726&amp;""="","",SUMIFS('الاستلامات'!$D$6:$D$1005,'الاستلامات'!$C$6:$C$1005,A726&amp;""))</f>
        <v/>
      </c>
      <c r="I726" s="18">
        <f>IF(OR(A726&amp;""="",NOT(ISNUMBER(D726))),"",ROUND(D726-H726,2))</f>
        <v/>
      </c>
      <c r="J726" s="6">
        <f>IF(A726&amp;""="","",IF(I726="","بيانات ناقصة",IF(I726&lt;=0,"تم الاستلام",IF(AND(ISNUMBER(E726),E726&lt;'الإعدادات'!$B$4),"متأخر التسليم",IF(H726&gt;0,"استلام جزئي","بانتظار الاستلام")))))</f>
        <v/>
      </c>
      <c r="K726" s="17">
        <f>IF(J726="متأخر التسليم",'الإعدادات'!$B$4-E726,"")</f>
        <v/>
      </c>
    </row>
    <row r="727">
      <c r="A727" s="5" t="n"/>
      <c r="B727" s="13" t="n"/>
      <c r="C727" s="5" t="n"/>
      <c r="D727" s="19" t="n"/>
      <c r="E727" s="13" t="n"/>
      <c r="F727" s="5" t="n"/>
      <c r="G727" s="6">
        <f>IF(C727&amp;""="","",IFERROR(INDEX('الموردون'!$B$6:$B$205,MATCH(C727&amp;"",'الموردون'!$A$6:$A$205,0))&amp;"","كود غير موجود"))</f>
        <v/>
      </c>
      <c r="H727" s="18">
        <f>IF(A727&amp;""="","",SUMIFS('الاستلامات'!$D$6:$D$1005,'الاستلامات'!$C$6:$C$1005,A727&amp;""))</f>
        <v/>
      </c>
      <c r="I727" s="18">
        <f>IF(OR(A727&amp;""="",NOT(ISNUMBER(D727))),"",ROUND(D727-H727,2))</f>
        <v/>
      </c>
      <c r="J727" s="6">
        <f>IF(A727&amp;""="","",IF(I727="","بيانات ناقصة",IF(I727&lt;=0,"تم الاستلام",IF(AND(ISNUMBER(E727),E727&lt;'الإعدادات'!$B$4),"متأخر التسليم",IF(H727&gt;0,"استلام جزئي","بانتظار الاستلام")))))</f>
        <v/>
      </c>
      <c r="K727" s="17">
        <f>IF(J727="متأخر التسليم",'الإعدادات'!$B$4-E727,"")</f>
        <v/>
      </c>
    </row>
    <row r="728">
      <c r="A728" s="5" t="n"/>
      <c r="B728" s="13" t="n"/>
      <c r="C728" s="5" t="n"/>
      <c r="D728" s="19" t="n"/>
      <c r="E728" s="13" t="n"/>
      <c r="F728" s="5" t="n"/>
      <c r="G728" s="6">
        <f>IF(C728&amp;""="","",IFERROR(INDEX('الموردون'!$B$6:$B$205,MATCH(C728&amp;"",'الموردون'!$A$6:$A$205,0))&amp;"","كود غير موجود"))</f>
        <v/>
      </c>
      <c r="H728" s="18">
        <f>IF(A728&amp;""="","",SUMIFS('الاستلامات'!$D$6:$D$1005,'الاستلامات'!$C$6:$C$1005,A728&amp;""))</f>
        <v/>
      </c>
      <c r="I728" s="18">
        <f>IF(OR(A728&amp;""="",NOT(ISNUMBER(D728))),"",ROUND(D728-H728,2))</f>
        <v/>
      </c>
      <c r="J728" s="6">
        <f>IF(A728&amp;""="","",IF(I728="","بيانات ناقصة",IF(I728&lt;=0,"تم الاستلام",IF(AND(ISNUMBER(E728),E728&lt;'الإعدادات'!$B$4),"متأخر التسليم",IF(H728&gt;0,"استلام جزئي","بانتظار الاستلام")))))</f>
        <v/>
      </c>
      <c r="K728" s="17">
        <f>IF(J728="متأخر التسليم",'الإعدادات'!$B$4-E728,"")</f>
        <v/>
      </c>
    </row>
    <row r="729">
      <c r="A729" s="5" t="n"/>
      <c r="B729" s="13" t="n"/>
      <c r="C729" s="5" t="n"/>
      <c r="D729" s="19" t="n"/>
      <c r="E729" s="13" t="n"/>
      <c r="F729" s="5" t="n"/>
      <c r="G729" s="6">
        <f>IF(C729&amp;""="","",IFERROR(INDEX('الموردون'!$B$6:$B$205,MATCH(C729&amp;"",'الموردون'!$A$6:$A$205,0))&amp;"","كود غير موجود"))</f>
        <v/>
      </c>
      <c r="H729" s="18">
        <f>IF(A729&amp;""="","",SUMIFS('الاستلامات'!$D$6:$D$1005,'الاستلامات'!$C$6:$C$1005,A729&amp;""))</f>
        <v/>
      </c>
      <c r="I729" s="18">
        <f>IF(OR(A729&amp;""="",NOT(ISNUMBER(D729))),"",ROUND(D729-H729,2))</f>
        <v/>
      </c>
      <c r="J729" s="6">
        <f>IF(A729&amp;""="","",IF(I729="","بيانات ناقصة",IF(I729&lt;=0,"تم الاستلام",IF(AND(ISNUMBER(E729),E729&lt;'الإعدادات'!$B$4),"متأخر التسليم",IF(H729&gt;0,"استلام جزئي","بانتظار الاستلام")))))</f>
        <v/>
      </c>
      <c r="K729" s="17">
        <f>IF(J729="متأخر التسليم",'الإعدادات'!$B$4-E729,"")</f>
        <v/>
      </c>
    </row>
    <row r="730">
      <c r="A730" s="5" t="n"/>
      <c r="B730" s="13" t="n"/>
      <c r="C730" s="5" t="n"/>
      <c r="D730" s="19" t="n"/>
      <c r="E730" s="13" t="n"/>
      <c r="F730" s="5" t="n"/>
      <c r="G730" s="6">
        <f>IF(C730&amp;""="","",IFERROR(INDEX('الموردون'!$B$6:$B$205,MATCH(C730&amp;"",'الموردون'!$A$6:$A$205,0))&amp;"","كود غير موجود"))</f>
        <v/>
      </c>
      <c r="H730" s="18">
        <f>IF(A730&amp;""="","",SUMIFS('الاستلامات'!$D$6:$D$1005,'الاستلامات'!$C$6:$C$1005,A730&amp;""))</f>
        <v/>
      </c>
      <c r="I730" s="18">
        <f>IF(OR(A730&amp;""="",NOT(ISNUMBER(D730))),"",ROUND(D730-H730,2))</f>
        <v/>
      </c>
      <c r="J730" s="6">
        <f>IF(A730&amp;""="","",IF(I730="","بيانات ناقصة",IF(I730&lt;=0,"تم الاستلام",IF(AND(ISNUMBER(E730),E730&lt;'الإعدادات'!$B$4),"متأخر التسليم",IF(H730&gt;0,"استلام جزئي","بانتظار الاستلام")))))</f>
        <v/>
      </c>
      <c r="K730" s="17">
        <f>IF(J730="متأخر التسليم",'الإعدادات'!$B$4-E730,"")</f>
        <v/>
      </c>
    </row>
    <row r="731">
      <c r="A731" s="5" t="n"/>
      <c r="B731" s="13" t="n"/>
      <c r="C731" s="5" t="n"/>
      <c r="D731" s="19" t="n"/>
      <c r="E731" s="13" t="n"/>
      <c r="F731" s="5" t="n"/>
      <c r="G731" s="6">
        <f>IF(C731&amp;""="","",IFERROR(INDEX('الموردون'!$B$6:$B$205,MATCH(C731&amp;"",'الموردون'!$A$6:$A$205,0))&amp;"","كود غير موجود"))</f>
        <v/>
      </c>
      <c r="H731" s="18">
        <f>IF(A731&amp;""="","",SUMIFS('الاستلامات'!$D$6:$D$1005,'الاستلامات'!$C$6:$C$1005,A731&amp;""))</f>
        <v/>
      </c>
      <c r="I731" s="18">
        <f>IF(OR(A731&amp;""="",NOT(ISNUMBER(D731))),"",ROUND(D731-H731,2))</f>
        <v/>
      </c>
      <c r="J731" s="6">
        <f>IF(A731&amp;""="","",IF(I731="","بيانات ناقصة",IF(I731&lt;=0,"تم الاستلام",IF(AND(ISNUMBER(E731),E731&lt;'الإعدادات'!$B$4),"متأخر التسليم",IF(H731&gt;0,"استلام جزئي","بانتظار الاستلام")))))</f>
        <v/>
      </c>
      <c r="K731" s="17">
        <f>IF(J731="متأخر التسليم",'الإعدادات'!$B$4-E731,"")</f>
        <v/>
      </c>
    </row>
    <row r="732">
      <c r="A732" s="5" t="n"/>
      <c r="B732" s="13" t="n"/>
      <c r="C732" s="5" t="n"/>
      <c r="D732" s="19" t="n"/>
      <c r="E732" s="13" t="n"/>
      <c r="F732" s="5" t="n"/>
      <c r="G732" s="6">
        <f>IF(C732&amp;""="","",IFERROR(INDEX('الموردون'!$B$6:$B$205,MATCH(C732&amp;"",'الموردون'!$A$6:$A$205,0))&amp;"","كود غير موجود"))</f>
        <v/>
      </c>
      <c r="H732" s="18">
        <f>IF(A732&amp;""="","",SUMIFS('الاستلامات'!$D$6:$D$1005,'الاستلامات'!$C$6:$C$1005,A732&amp;""))</f>
        <v/>
      </c>
      <c r="I732" s="18">
        <f>IF(OR(A732&amp;""="",NOT(ISNUMBER(D732))),"",ROUND(D732-H732,2))</f>
        <v/>
      </c>
      <c r="J732" s="6">
        <f>IF(A732&amp;""="","",IF(I732="","بيانات ناقصة",IF(I732&lt;=0,"تم الاستلام",IF(AND(ISNUMBER(E732),E732&lt;'الإعدادات'!$B$4),"متأخر التسليم",IF(H732&gt;0,"استلام جزئي","بانتظار الاستلام")))))</f>
        <v/>
      </c>
      <c r="K732" s="17">
        <f>IF(J732="متأخر التسليم",'الإعدادات'!$B$4-E732,"")</f>
        <v/>
      </c>
    </row>
    <row r="733">
      <c r="A733" s="5" t="n"/>
      <c r="B733" s="13" t="n"/>
      <c r="C733" s="5" t="n"/>
      <c r="D733" s="19" t="n"/>
      <c r="E733" s="13" t="n"/>
      <c r="F733" s="5" t="n"/>
      <c r="G733" s="6">
        <f>IF(C733&amp;""="","",IFERROR(INDEX('الموردون'!$B$6:$B$205,MATCH(C733&amp;"",'الموردون'!$A$6:$A$205,0))&amp;"","كود غير موجود"))</f>
        <v/>
      </c>
      <c r="H733" s="18">
        <f>IF(A733&amp;""="","",SUMIFS('الاستلامات'!$D$6:$D$1005,'الاستلامات'!$C$6:$C$1005,A733&amp;""))</f>
        <v/>
      </c>
      <c r="I733" s="18">
        <f>IF(OR(A733&amp;""="",NOT(ISNUMBER(D733))),"",ROUND(D733-H733,2))</f>
        <v/>
      </c>
      <c r="J733" s="6">
        <f>IF(A733&amp;""="","",IF(I733="","بيانات ناقصة",IF(I733&lt;=0,"تم الاستلام",IF(AND(ISNUMBER(E733),E733&lt;'الإعدادات'!$B$4),"متأخر التسليم",IF(H733&gt;0,"استلام جزئي","بانتظار الاستلام")))))</f>
        <v/>
      </c>
      <c r="K733" s="17">
        <f>IF(J733="متأخر التسليم",'الإعدادات'!$B$4-E733,"")</f>
        <v/>
      </c>
    </row>
    <row r="734">
      <c r="A734" s="5" t="n"/>
      <c r="B734" s="13" t="n"/>
      <c r="C734" s="5" t="n"/>
      <c r="D734" s="19" t="n"/>
      <c r="E734" s="13" t="n"/>
      <c r="F734" s="5" t="n"/>
      <c r="G734" s="6">
        <f>IF(C734&amp;""="","",IFERROR(INDEX('الموردون'!$B$6:$B$205,MATCH(C734&amp;"",'الموردون'!$A$6:$A$205,0))&amp;"","كود غير موجود"))</f>
        <v/>
      </c>
      <c r="H734" s="18">
        <f>IF(A734&amp;""="","",SUMIFS('الاستلامات'!$D$6:$D$1005,'الاستلامات'!$C$6:$C$1005,A734&amp;""))</f>
        <v/>
      </c>
      <c r="I734" s="18">
        <f>IF(OR(A734&amp;""="",NOT(ISNUMBER(D734))),"",ROUND(D734-H734,2))</f>
        <v/>
      </c>
      <c r="J734" s="6">
        <f>IF(A734&amp;""="","",IF(I734="","بيانات ناقصة",IF(I734&lt;=0,"تم الاستلام",IF(AND(ISNUMBER(E734),E734&lt;'الإعدادات'!$B$4),"متأخر التسليم",IF(H734&gt;0,"استلام جزئي","بانتظار الاستلام")))))</f>
        <v/>
      </c>
      <c r="K734" s="17">
        <f>IF(J734="متأخر التسليم",'الإعدادات'!$B$4-E734,"")</f>
        <v/>
      </c>
    </row>
    <row r="735">
      <c r="A735" s="5" t="n"/>
      <c r="B735" s="13" t="n"/>
      <c r="C735" s="5" t="n"/>
      <c r="D735" s="19" t="n"/>
      <c r="E735" s="13" t="n"/>
      <c r="F735" s="5" t="n"/>
      <c r="G735" s="6">
        <f>IF(C735&amp;""="","",IFERROR(INDEX('الموردون'!$B$6:$B$205,MATCH(C735&amp;"",'الموردون'!$A$6:$A$205,0))&amp;"","كود غير موجود"))</f>
        <v/>
      </c>
      <c r="H735" s="18">
        <f>IF(A735&amp;""="","",SUMIFS('الاستلامات'!$D$6:$D$1005,'الاستلامات'!$C$6:$C$1005,A735&amp;""))</f>
        <v/>
      </c>
      <c r="I735" s="18">
        <f>IF(OR(A735&amp;""="",NOT(ISNUMBER(D735))),"",ROUND(D735-H735,2))</f>
        <v/>
      </c>
      <c r="J735" s="6">
        <f>IF(A735&amp;""="","",IF(I735="","بيانات ناقصة",IF(I735&lt;=0,"تم الاستلام",IF(AND(ISNUMBER(E735),E735&lt;'الإعدادات'!$B$4),"متأخر التسليم",IF(H735&gt;0,"استلام جزئي","بانتظار الاستلام")))))</f>
        <v/>
      </c>
      <c r="K735" s="17">
        <f>IF(J735="متأخر التسليم",'الإعدادات'!$B$4-E735,"")</f>
        <v/>
      </c>
    </row>
    <row r="736">
      <c r="A736" s="5" t="n"/>
      <c r="B736" s="13" t="n"/>
      <c r="C736" s="5" t="n"/>
      <c r="D736" s="19" t="n"/>
      <c r="E736" s="13" t="n"/>
      <c r="F736" s="5" t="n"/>
      <c r="G736" s="6">
        <f>IF(C736&amp;""="","",IFERROR(INDEX('الموردون'!$B$6:$B$205,MATCH(C736&amp;"",'الموردون'!$A$6:$A$205,0))&amp;"","كود غير موجود"))</f>
        <v/>
      </c>
      <c r="H736" s="18">
        <f>IF(A736&amp;""="","",SUMIFS('الاستلامات'!$D$6:$D$1005,'الاستلامات'!$C$6:$C$1005,A736&amp;""))</f>
        <v/>
      </c>
      <c r="I736" s="18">
        <f>IF(OR(A736&amp;""="",NOT(ISNUMBER(D736))),"",ROUND(D736-H736,2))</f>
        <v/>
      </c>
      <c r="J736" s="6">
        <f>IF(A736&amp;""="","",IF(I736="","بيانات ناقصة",IF(I736&lt;=0,"تم الاستلام",IF(AND(ISNUMBER(E736),E736&lt;'الإعدادات'!$B$4),"متأخر التسليم",IF(H736&gt;0,"استلام جزئي","بانتظار الاستلام")))))</f>
        <v/>
      </c>
      <c r="K736" s="17">
        <f>IF(J736="متأخر التسليم",'الإعدادات'!$B$4-E736,"")</f>
        <v/>
      </c>
    </row>
    <row r="737">
      <c r="A737" s="5" t="n"/>
      <c r="B737" s="13" t="n"/>
      <c r="C737" s="5" t="n"/>
      <c r="D737" s="19" t="n"/>
      <c r="E737" s="13" t="n"/>
      <c r="F737" s="5" t="n"/>
      <c r="G737" s="6">
        <f>IF(C737&amp;""="","",IFERROR(INDEX('الموردون'!$B$6:$B$205,MATCH(C737&amp;"",'الموردون'!$A$6:$A$205,0))&amp;"","كود غير موجود"))</f>
        <v/>
      </c>
      <c r="H737" s="18">
        <f>IF(A737&amp;""="","",SUMIFS('الاستلامات'!$D$6:$D$1005,'الاستلامات'!$C$6:$C$1005,A737&amp;""))</f>
        <v/>
      </c>
      <c r="I737" s="18">
        <f>IF(OR(A737&amp;""="",NOT(ISNUMBER(D737))),"",ROUND(D737-H737,2))</f>
        <v/>
      </c>
      <c r="J737" s="6">
        <f>IF(A737&amp;""="","",IF(I737="","بيانات ناقصة",IF(I737&lt;=0,"تم الاستلام",IF(AND(ISNUMBER(E737),E737&lt;'الإعدادات'!$B$4),"متأخر التسليم",IF(H737&gt;0,"استلام جزئي","بانتظار الاستلام")))))</f>
        <v/>
      </c>
      <c r="K737" s="17">
        <f>IF(J737="متأخر التسليم",'الإعدادات'!$B$4-E737,"")</f>
        <v/>
      </c>
    </row>
    <row r="738">
      <c r="A738" s="5" t="n"/>
      <c r="B738" s="13" t="n"/>
      <c r="C738" s="5" t="n"/>
      <c r="D738" s="19" t="n"/>
      <c r="E738" s="13" t="n"/>
      <c r="F738" s="5" t="n"/>
      <c r="G738" s="6">
        <f>IF(C738&amp;""="","",IFERROR(INDEX('الموردون'!$B$6:$B$205,MATCH(C738&amp;"",'الموردون'!$A$6:$A$205,0))&amp;"","كود غير موجود"))</f>
        <v/>
      </c>
      <c r="H738" s="18">
        <f>IF(A738&amp;""="","",SUMIFS('الاستلامات'!$D$6:$D$1005,'الاستلامات'!$C$6:$C$1005,A738&amp;""))</f>
        <v/>
      </c>
      <c r="I738" s="18">
        <f>IF(OR(A738&amp;""="",NOT(ISNUMBER(D738))),"",ROUND(D738-H738,2))</f>
        <v/>
      </c>
      <c r="J738" s="6">
        <f>IF(A738&amp;""="","",IF(I738="","بيانات ناقصة",IF(I738&lt;=0,"تم الاستلام",IF(AND(ISNUMBER(E738),E738&lt;'الإعدادات'!$B$4),"متأخر التسليم",IF(H738&gt;0,"استلام جزئي","بانتظار الاستلام")))))</f>
        <v/>
      </c>
      <c r="K738" s="17">
        <f>IF(J738="متأخر التسليم",'الإعدادات'!$B$4-E738,"")</f>
        <v/>
      </c>
    </row>
    <row r="739">
      <c r="A739" s="5" t="n"/>
      <c r="B739" s="13" t="n"/>
      <c r="C739" s="5" t="n"/>
      <c r="D739" s="19" t="n"/>
      <c r="E739" s="13" t="n"/>
      <c r="F739" s="5" t="n"/>
      <c r="G739" s="6">
        <f>IF(C739&amp;""="","",IFERROR(INDEX('الموردون'!$B$6:$B$205,MATCH(C739&amp;"",'الموردون'!$A$6:$A$205,0))&amp;"","كود غير موجود"))</f>
        <v/>
      </c>
      <c r="H739" s="18">
        <f>IF(A739&amp;""="","",SUMIFS('الاستلامات'!$D$6:$D$1005,'الاستلامات'!$C$6:$C$1005,A739&amp;""))</f>
        <v/>
      </c>
      <c r="I739" s="18">
        <f>IF(OR(A739&amp;""="",NOT(ISNUMBER(D739))),"",ROUND(D739-H739,2))</f>
        <v/>
      </c>
      <c r="J739" s="6">
        <f>IF(A739&amp;""="","",IF(I739="","بيانات ناقصة",IF(I739&lt;=0,"تم الاستلام",IF(AND(ISNUMBER(E739),E739&lt;'الإعدادات'!$B$4),"متأخر التسليم",IF(H739&gt;0,"استلام جزئي","بانتظار الاستلام")))))</f>
        <v/>
      </c>
      <c r="K739" s="17">
        <f>IF(J739="متأخر التسليم",'الإعدادات'!$B$4-E739,"")</f>
        <v/>
      </c>
    </row>
    <row r="740">
      <c r="A740" s="5" t="n"/>
      <c r="B740" s="13" t="n"/>
      <c r="C740" s="5" t="n"/>
      <c r="D740" s="19" t="n"/>
      <c r="E740" s="13" t="n"/>
      <c r="F740" s="5" t="n"/>
      <c r="G740" s="6">
        <f>IF(C740&amp;""="","",IFERROR(INDEX('الموردون'!$B$6:$B$205,MATCH(C740&amp;"",'الموردون'!$A$6:$A$205,0))&amp;"","كود غير موجود"))</f>
        <v/>
      </c>
      <c r="H740" s="18">
        <f>IF(A740&amp;""="","",SUMIFS('الاستلامات'!$D$6:$D$1005,'الاستلامات'!$C$6:$C$1005,A740&amp;""))</f>
        <v/>
      </c>
      <c r="I740" s="18">
        <f>IF(OR(A740&amp;""="",NOT(ISNUMBER(D740))),"",ROUND(D740-H740,2))</f>
        <v/>
      </c>
      <c r="J740" s="6">
        <f>IF(A740&amp;""="","",IF(I740="","بيانات ناقصة",IF(I740&lt;=0,"تم الاستلام",IF(AND(ISNUMBER(E740),E740&lt;'الإعدادات'!$B$4),"متأخر التسليم",IF(H740&gt;0,"استلام جزئي","بانتظار الاستلام")))))</f>
        <v/>
      </c>
      <c r="K740" s="17">
        <f>IF(J740="متأخر التسليم",'الإعدادات'!$B$4-E740,"")</f>
        <v/>
      </c>
    </row>
    <row r="741">
      <c r="A741" s="5" t="n"/>
      <c r="B741" s="13" t="n"/>
      <c r="C741" s="5" t="n"/>
      <c r="D741" s="19" t="n"/>
      <c r="E741" s="13" t="n"/>
      <c r="F741" s="5" t="n"/>
      <c r="G741" s="6">
        <f>IF(C741&amp;""="","",IFERROR(INDEX('الموردون'!$B$6:$B$205,MATCH(C741&amp;"",'الموردون'!$A$6:$A$205,0))&amp;"","كود غير موجود"))</f>
        <v/>
      </c>
      <c r="H741" s="18">
        <f>IF(A741&amp;""="","",SUMIFS('الاستلامات'!$D$6:$D$1005,'الاستلامات'!$C$6:$C$1005,A741&amp;""))</f>
        <v/>
      </c>
      <c r="I741" s="18">
        <f>IF(OR(A741&amp;""="",NOT(ISNUMBER(D741))),"",ROUND(D741-H741,2))</f>
        <v/>
      </c>
      <c r="J741" s="6">
        <f>IF(A741&amp;""="","",IF(I741="","بيانات ناقصة",IF(I741&lt;=0,"تم الاستلام",IF(AND(ISNUMBER(E741),E741&lt;'الإعدادات'!$B$4),"متأخر التسليم",IF(H741&gt;0,"استلام جزئي","بانتظار الاستلام")))))</f>
        <v/>
      </c>
      <c r="K741" s="17">
        <f>IF(J741="متأخر التسليم",'الإعدادات'!$B$4-E741,"")</f>
        <v/>
      </c>
    </row>
    <row r="742">
      <c r="A742" s="5" t="n"/>
      <c r="B742" s="13" t="n"/>
      <c r="C742" s="5" t="n"/>
      <c r="D742" s="19" t="n"/>
      <c r="E742" s="13" t="n"/>
      <c r="F742" s="5" t="n"/>
      <c r="G742" s="6">
        <f>IF(C742&amp;""="","",IFERROR(INDEX('الموردون'!$B$6:$B$205,MATCH(C742&amp;"",'الموردون'!$A$6:$A$205,0))&amp;"","كود غير موجود"))</f>
        <v/>
      </c>
      <c r="H742" s="18">
        <f>IF(A742&amp;""="","",SUMIFS('الاستلامات'!$D$6:$D$1005,'الاستلامات'!$C$6:$C$1005,A742&amp;""))</f>
        <v/>
      </c>
      <c r="I742" s="18">
        <f>IF(OR(A742&amp;""="",NOT(ISNUMBER(D742))),"",ROUND(D742-H742,2))</f>
        <v/>
      </c>
      <c r="J742" s="6">
        <f>IF(A742&amp;""="","",IF(I742="","بيانات ناقصة",IF(I742&lt;=0,"تم الاستلام",IF(AND(ISNUMBER(E742),E742&lt;'الإعدادات'!$B$4),"متأخر التسليم",IF(H742&gt;0,"استلام جزئي","بانتظار الاستلام")))))</f>
        <v/>
      </c>
      <c r="K742" s="17">
        <f>IF(J742="متأخر التسليم",'الإعدادات'!$B$4-E742,"")</f>
        <v/>
      </c>
    </row>
    <row r="743">
      <c r="A743" s="5" t="n"/>
      <c r="B743" s="13" t="n"/>
      <c r="C743" s="5" t="n"/>
      <c r="D743" s="19" t="n"/>
      <c r="E743" s="13" t="n"/>
      <c r="F743" s="5" t="n"/>
      <c r="G743" s="6">
        <f>IF(C743&amp;""="","",IFERROR(INDEX('الموردون'!$B$6:$B$205,MATCH(C743&amp;"",'الموردون'!$A$6:$A$205,0))&amp;"","كود غير موجود"))</f>
        <v/>
      </c>
      <c r="H743" s="18">
        <f>IF(A743&amp;""="","",SUMIFS('الاستلامات'!$D$6:$D$1005,'الاستلامات'!$C$6:$C$1005,A743&amp;""))</f>
        <v/>
      </c>
      <c r="I743" s="18">
        <f>IF(OR(A743&amp;""="",NOT(ISNUMBER(D743))),"",ROUND(D743-H743,2))</f>
        <v/>
      </c>
      <c r="J743" s="6">
        <f>IF(A743&amp;""="","",IF(I743="","بيانات ناقصة",IF(I743&lt;=0,"تم الاستلام",IF(AND(ISNUMBER(E743),E743&lt;'الإعدادات'!$B$4),"متأخر التسليم",IF(H743&gt;0,"استلام جزئي","بانتظار الاستلام")))))</f>
        <v/>
      </c>
      <c r="K743" s="17">
        <f>IF(J743="متأخر التسليم",'الإعدادات'!$B$4-E743,"")</f>
        <v/>
      </c>
    </row>
    <row r="744">
      <c r="A744" s="5" t="n"/>
      <c r="B744" s="13" t="n"/>
      <c r="C744" s="5" t="n"/>
      <c r="D744" s="19" t="n"/>
      <c r="E744" s="13" t="n"/>
      <c r="F744" s="5" t="n"/>
      <c r="G744" s="6">
        <f>IF(C744&amp;""="","",IFERROR(INDEX('الموردون'!$B$6:$B$205,MATCH(C744&amp;"",'الموردون'!$A$6:$A$205,0))&amp;"","كود غير موجود"))</f>
        <v/>
      </c>
      <c r="H744" s="18">
        <f>IF(A744&amp;""="","",SUMIFS('الاستلامات'!$D$6:$D$1005,'الاستلامات'!$C$6:$C$1005,A744&amp;""))</f>
        <v/>
      </c>
      <c r="I744" s="18">
        <f>IF(OR(A744&amp;""="",NOT(ISNUMBER(D744))),"",ROUND(D744-H744,2))</f>
        <v/>
      </c>
      <c r="J744" s="6">
        <f>IF(A744&amp;""="","",IF(I744="","بيانات ناقصة",IF(I744&lt;=0,"تم الاستلام",IF(AND(ISNUMBER(E744),E744&lt;'الإعدادات'!$B$4),"متأخر التسليم",IF(H744&gt;0,"استلام جزئي","بانتظار الاستلام")))))</f>
        <v/>
      </c>
      <c r="K744" s="17">
        <f>IF(J744="متأخر التسليم",'الإعدادات'!$B$4-E744,"")</f>
        <v/>
      </c>
    </row>
    <row r="745">
      <c r="A745" s="5" t="n"/>
      <c r="B745" s="13" t="n"/>
      <c r="C745" s="5" t="n"/>
      <c r="D745" s="19" t="n"/>
      <c r="E745" s="13" t="n"/>
      <c r="F745" s="5" t="n"/>
      <c r="G745" s="6">
        <f>IF(C745&amp;""="","",IFERROR(INDEX('الموردون'!$B$6:$B$205,MATCH(C745&amp;"",'الموردون'!$A$6:$A$205,0))&amp;"","كود غير موجود"))</f>
        <v/>
      </c>
      <c r="H745" s="18">
        <f>IF(A745&amp;""="","",SUMIFS('الاستلامات'!$D$6:$D$1005,'الاستلامات'!$C$6:$C$1005,A745&amp;""))</f>
        <v/>
      </c>
      <c r="I745" s="18">
        <f>IF(OR(A745&amp;""="",NOT(ISNUMBER(D745))),"",ROUND(D745-H745,2))</f>
        <v/>
      </c>
      <c r="J745" s="6">
        <f>IF(A745&amp;""="","",IF(I745="","بيانات ناقصة",IF(I745&lt;=0,"تم الاستلام",IF(AND(ISNUMBER(E745),E745&lt;'الإعدادات'!$B$4),"متأخر التسليم",IF(H745&gt;0,"استلام جزئي","بانتظار الاستلام")))))</f>
        <v/>
      </c>
      <c r="K745" s="17">
        <f>IF(J745="متأخر التسليم",'الإعدادات'!$B$4-E745,"")</f>
        <v/>
      </c>
    </row>
    <row r="746">
      <c r="A746" s="5" t="n"/>
      <c r="B746" s="13" t="n"/>
      <c r="C746" s="5" t="n"/>
      <c r="D746" s="19" t="n"/>
      <c r="E746" s="13" t="n"/>
      <c r="F746" s="5" t="n"/>
      <c r="G746" s="6">
        <f>IF(C746&amp;""="","",IFERROR(INDEX('الموردون'!$B$6:$B$205,MATCH(C746&amp;"",'الموردون'!$A$6:$A$205,0))&amp;"","كود غير موجود"))</f>
        <v/>
      </c>
      <c r="H746" s="18">
        <f>IF(A746&amp;""="","",SUMIFS('الاستلامات'!$D$6:$D$1005,'الاستلامات'!$C$6:$C$1005,A746&amp;""))</f>
        <v/>
      </c>
      <c r="I746" s="18">
        <f>IF(OR(A746&amp;""="",NOT(ISNUMBER(D746))),"",ROUND(D746-H746,2))</f>
        <v/>
      </c>
      <c r="J746" s="6">
        <f>IF(A746&amp;""="","",IF(I746="","بيانات ناقصة",IF(I746&lt;=0,"تم الاستلام",IF(AND(ISNUMBER(E746),E746&lt;'الإعدادات'!$B$4),"متأخر التسليم",IF(H746&gt;0,"استلام جزئي","بانتظار الاستلام")))))</f>
        <v/>
      </c>
      <c r="K746" s="17">
        <f>IF(J746="متأخر التسليم",'الإعدادات'!$B$4-E746,"")</f>
        <v/>
      </c>
    </row>
    <row r="747">
      <c r="A747" s="5" t="n"/>
      <c r="B747" s="13" t="n"/>
      <c r="C747" s="5" t="n"/>
      <c r="D747" s="19" t="n"/>
      <c r="E747" s="13" t="n"/>
      <c r="F747" s="5" t="n"/>
      <c r="G747" s="6">
        <f>IF(C747&amp;""="","",IFERROR(INDEX('الموردون'!$B$6:$B$205,MATCH(C747&amp;"",'الموردون'!$A$6:$A$205,0))&amp;"","كود غير موجود"))</f>
        <v/>
      </c>
      <c r="H747" s="18">
        <f>IF(A747&amp;""="","",SUMIFS('الاستلامات'!$D$6:$D$1005,'الاستلامات'!$C$6:$C$1005,A747&amp;""))</f>
        <v/>
      </c>
      <c r="I747" s="18">
        <f>IF(OR(A747&amp;""="",NOT(ISNUMBER(D747))),"",ROUND(D747-H747,2))</f>
        <v/>
      </c>
      <c r="J747" s="6">
        <f>IF(A747&amp;""="","",IF(I747="","بيانات ناقصة",IF(I747&lt;=0,"تم الاستلام",IF(AND(ISNUMBER(E747),E747&lt;'الإعدادات'!$B$4),"متأخر التسليم",IF(H747&gt;0,"استلام جزئي","بانتظار الاستلام")))))</f>
        <v/>
      </c>
      <c r="K747" s="17">
        <f>IF(J747="متأخر التسليم",'الإعدادات'!$B$4-E747,"")</f>
        <v/>
      </c>
    </row>
    <row r="748">
      <c r="A748" s="5" t="n"/>
      <c r="B748" s="13" t="n"/>
      <c r="C748" s="5" t="n"/>
      <c r="D748" s="19" t="n"/>
      <c r="E748" s="13" t="n"/>
      <c r="F748" s="5" t="n"/>
      <c r="G748" s="6">
        <f>IF(C748&amp;""="","",IFERROR(INDEX('الموردون'!$B$6:$B$205,MATCH(C748&amp;"",'الموردون'!$A$6:$A$205,0))&amp;"","كود غير موجود"))</f>
        <v/>
      </c>
      <c r="H748" s="18">
        <f>IF(A748&amp;""="","",SUMIFS('الاستلامات'!$D$6:$D$1005,'الاستلامات'!$C$6:$C$1005,A748&amp;""))</f>
        <v/>
      </c>
      <c r="I748" s="18">
        <f>IF(OR(A748&amp;""="",NOT(ISNUMBER(D748))),"",ROUND(D748-H748,2))</f>
        <v/>
      </c>
      <c r="J748" s="6">
        <f>IF(A748&amp;""="","",IF(I748="","بيانات ناقصة",IF(I748&lt;=0,"تم الاستلام",IF(AND(ISNUMBER(E748),E748&lt;'الإعدادات'!$B$4),"متأخر التسليم",IF(H748&gt;0,"استلام جزئي","بانتظار الاستلام")))))</f>
        <v/>
      </c>
      <c r="K748" s="17">
        <f>IF(J748="متأخر التسليم",'الإعدادات'!$B$4-E748,"")</f>
        <v/>
      </c>
    </row>
    <row r="749">
      <c r="A749" s="5" t="n"/>
      <c r="B749" s="13" t="n"/>
      <c r="C749" s="5" t="n"/>
      <c r="D749" s="19" t="n"/>
      <c r="E749" s="13" t="n"/>
      <c r="F749" s="5" t="n"/>
      <c r="G749" s="6">
        <f>IF(C749&amp;""="","",IFERROR(INDEX('الموردون'!$B$6:$B$205,MATCH(C749&amp;"",'الموردون'!$A$6:$A$205,0))&amp;"","كود غير موجود"))</f>
        <v/>
      </c>
      <c r="H749" s="18">
        <f>IF(A749&amp;""="","",SUMIFS('الاستلامات'!$D$6:$D$1005,'الاستلامات'!$C$6:$C$1005,A749&amp;""))</f>
        <v/>
      </c>
      <c r="I749" s="18">
        <f>IF(OR(A749&amp;""="",NOT(ISNUMBER(D749))),"",ROUND(D749-H749,2))</f>
        <v/>
      </c>
      <c r="J749" s="6">
        <f>IF(A749&amp;""="","",IF(I749="","بيانات ناقصة",IF(I749&lt;=0,"تم الاستلام",IF(AND(ISNUMBER(E749),E749&lt;'الإعدادات'!$B$4),"متأخر التسليم",IF(H749&gt;0,"استلام جزئي","بانتظار الاستلام")))))</f>
        <v/>
      </c>
      <c r="K749" s="17">
        <f>IF(J749="متأخر التسليم",'الإعدادات'!$B$4-E749,"")</f>
        <v/>
      </c>
    </row>
    <row r="750">
      <c r="A750" s="5" t="n"/>
      <c r="B750" s="13" t="n"/>
      <c r="C750" s="5" t="n"/>
      <c r="D750" s="19" t="n"/>
      <c r="E750" s="13" t="n"/>
      <c r="F750" s="5" t="n"/>
      <c r="G750" s="6">
        <f>IF(C750&amp;""="","",IFERROR(INDEX('الموردون'!$B$6:$B$205,MATCH(C750&amp;"",'الموردون'!$A$6:$A$205,0))&amp;"","كود غير موجود"))</f>
        <v/>
      </c>
      <c r="H750" s="18">
        <f>IF(A750&amp;""="","",SUMIFS('الاستلامات'!$D$6:$D$1005,'الاستلامات'!$C$6:$C$1005,A750&amp;""))</f>
        <v/>
      </c>
      <c r="I750" s="18">
        <f>IF(OR(A750&amp;""="",NOT(ISNUMBER(D750))),"",ROUND(D750-H750,2))</f>
        <v/>
      </c>
      <c r="J750" s="6">
        <f>IF(A750&amp;""="","",IF(I750="","بيانات ناقصة",IF(I750&lt;=0,"تم الاستلام",IF(AND(ISNUMBER(E750),E750&lt;'الإعدادات'!$B$4),"متأخر التسليم",IF(H750&gt;0,"استلام جزئي","بانتظار الاستلام")))))</f>
        <v/>
      </c>
      <c r="K750" s="17">
        <f>IF(J750="متأخر التسليم",'الإعدادات'!$B$4-E750,"")</f>
        <v/>
      </c>
    </row>
    <row r="751">
      <c r="A751" s="5" t="n"/>
      <c r="B751" s="13" t="n"/>
      <c r="C751" s="5" t="n"/>
      <c r="D751" s="19" t="n"/>
      <c r="E751" s="13" t="n"/>
      <c r="F751" s="5" t="n"/>
      <c r="G751" s="6">
        <f>IF(C751&amp;""="","",IFERROR(INDEX('الموردون'!$B$6:$B$205,MATCH(C751&amp;"",'الموردون'!$A$6:$A$205,0))&amp;"","كود غير موجود"))</f>
        <v/>
      </c>
      <c r="H751" s="18">
        <f>IF(A751&amp;""="","",SUMIFS('الاستلامات'!$D$6:$D$1005,'الاستلامات'!$C$6:$C$1005,A751&amp;""))</f>
        <v/>
      </c>
      <c r="I751" s="18">
        <f>IF(OR(A751&amp;""="",NOT(ISNUMBER(D751))),"",ROUND(D751-H751,2))</f>
        <v/>
      </c>
      <c r="J751" s="6">
        <f>IF(A751&amp;""="","",IF(I751="","بيانات ناقصة",IF(I751&lt;=0,"تم الاستلام",IF(AND(ISNUMBER(E751),E751&lt;'الإعدادات'!$B$4),"متأخر التسليم",IF(H751&gt;0,"استلام جزئي","بانتظار الاستلام")))))</f>
        <v/>
      </c>
      <c r="K751" s="17">
        <f>IF(J751="متأخر التسليم",'الإعدادات'!$B$4-E751,"")</f>
        <v/>
      </c>
    </row>
    <row r="752">
      <c r="A752" s="5" t="n"/>
      <c r="B752" s="13" t="n"/>
      <c r="C752" s="5" t="n"/>
      <c r="D752" s="19" t="n"/>
      <c r="E752" s="13" t="n"/>
      <c r="F752" s="5" t="n"/>
      <c r="G752" s="6">
        <f>IF(C752&amp;""="","",IFERROR(INDEX('الموردون'!$B$6:$B$205,MATCH(C752&amp;"",'الموردون'!$A$6:$A$205,0))&amp;"","كود غير موجود"))</f>
        <v/>
      </c>
      <c r="H752" s="18">
        <f>IF(A752&amp;""="","",SUMIFS('الاستلامات'!$D$6:$D$1005,'الاستلامات'!$C$6:$C$1005,A752&amp;""))</f>
        <v/>
      </c>
      <c r="I752" s="18">
        <f>IF(OR(A752&amp;""="",NOT(ISNUMBER(D752))),"",ROUND(D752-H752,2))</f>
        <v/>
      </c>
      <c r="J752" s="6">
        <f>IF(A752&amp;""="","",IF(I752="","بيانات ناقصة",IF(I752&lt;=0,"تم الاستلام",IF(AND(ISNUMBER(E752),E752&lt;'الإعدادات'!$B$4),"متأخر التسليم",IF(H752&gt;0,"استلام جزئي","بانتظار الاستلام")))))</f>
        <v/>
      </c>
      <c r="K752" s="17">
        <f>IF(J752="متأخر التسليم",'الإعدادات'!$B$4-E752,"")</f>
        <v/>
      </c>
    </row>
    <row r="753">
      <c r="A753" s="5" t="n"/>
      <c r="B753" s="13" t="n"/>
      <c r="C753" s="5" t="n"/>
      <c r="D753" s="19" t="n"/>
      <c r="E753" s="13" t="n"/>
      <c r="F753" s="5" t="n"/>
      <c r="G753" s="6">
        <f>IF(C753&amp;""="","",IFERROR(INDEX('الموردون'!$B$6:$B$205,MATCH(C753&amp;"",'الموردون'!$A$6:$A$205,0))&amp;"","كود غير موجود"))</f>
        <v/>
      </c>
      <c r="H753" s="18">
        <f>IF(A753&amp;""="","",SUMIFS('الاستلامات'!$D$6:$D$1005,'الاستلامات'!$C$6:$C$1005,A753&amp;""))</f>
        <v/>
      </c>
      <c r="I753" s="18">
        <f>IF(OR(A753&amp;""="",NOT(ISNUMBER(D753))),"",ROUND(D753-H753,2))</f>
        <v/>
      </c>
      <c r="J753" s="6">
        <f>IF(A753&amp;""="","",IF(I753="","بيانات ناقصة",IF(I753&lt;=0,"تم الاستلام",IF(AND(ISNUMBER(E753),E753&lt;'الإعدادات'!$B$4),"متأخر التسليم",IF(H753&gt;0,"استلام جزئي","بانتظار الاستلام")))))</f>
        <v/>
      </c>
      <c r="K753" s="17">
        <f>IF(J753="متأخر التسليم",'الإعدادات'!$B$4-E753,"")</f>
        <v/>
      </c>
    </row>
    <row r="754">
      <c r="A754" s="5" t="n"/>
      <c r="B754" s="13" t="n"/>
      <c r="C754" s="5" t="n"/>
      <c r="D754" s="19" t="n"/>
      <c r="E754" s="13" t="n"/>
      <c r="F754" s="5" t="n"/>
      <c r="G754" s="6">
        <f>IF(C754&amp;""="","",IFERROR(INDEX('الموردون'!$B$6:$B$205,MATCH(C754&amp;"",'الموردون'!$A$6:$A$205,0))&amp;"","كود غير موجود"))</f>
        <v/>
      </c>
      <c r="H754" s="18">
        <f>IF(A754&amp;""="","",SUMIFS('الاستلامات'!$D$6:$D$1005,'الاستلامات'!$C$6:$C$1005,A754&amp;""))</f>
        <v/>
      </c>
      <c r="I754" s="18">
        <f>IF(OR(A754&amp;""="",NOT(ISNUMBER(D754))),"",ROUND(D754-H754,2))</f>
        <v/>
      </c>
      <c r="J754" s="6">
        <f>IF(A754&amp;""="","",IF(I754="","بيانات ناقصة",IF(I754&lt;=0,"تم الاستلام",IF(AND(ISNUMBER(E754),E754&lt;'الإعدادات'!$B$4),"متأخر التسليم",IF(H754&gt;0,"استلام جزئي","بانتظار الاستلام")))))</f>
        <v/>
      </c>
      <c r="K754" s="17">
        <f>IF(J754="متأخر التسليم",'الإعدادات'!$B$4-E754,"")</f>
        <v/>
      </c>
    </row>
    <row r="755">
      <c r="A755" s="5" t="n"/>
      <c r="B755" s="13" t="n"/>
      <c r="C755" s="5" t="n"/>
      <c r="D755" s="19" t="n"/>
      <c r="E755" s="13" t="n"/>
      <c r="F755" s="5" t="n"/>
      <c r="G755" s="6">
        <f>IF(C755&amp;""="","",IFERROR(INDEX('الموردون'!$B$6:$B$205,MATCH(C755&amp;"",'الموردون'!$A$6:$A$205,0))&amp;"","كود غير موجود"))</f>
        <v/>
      </c>
      <c r="H755" s="18">
        <f>IF(A755&amp;""="","",SUMIFS('الاستلامات'!$D$6:$D$1005,'الاستلامات'!$C$6:$C$1005,A755&amp;""))</f>
        <v/>
      </c>
      <c r="I755" s="18">
        <f>IF(OR(A755&amp;""="",NOT(ISNUMBER(D755))),"",ROUND(D755-H755,2))</f>
        <v/>
      </c>
      <c r="J755" s="6">
        <f>IF(A755&amp;""="","",IF(I755="","بيانات ناقصة",IF(I755&lt;=0,"تم الاستلام",IF(AND(ISNUMBER(E755),E755&lt;'الإعدادات'!$B$4),"متأخر التسليم",IF(H755&gt;0,"استلام جزئي","بانتظار الاستلام")))))</f>
        <v/>
      </c>
      <c r="K755" s="17">
        <f>IF(J755="متأخر التسليم",'الإعدادات'!$B$4-E755,"")</f>
        <v/>
      </c>
    </row>
    <row r="756">
      <c r="A756" s="5" t="n"/>
      <c r="B756" s="13" t="n"/>
      <c r="C756" s="5" t="n"/>
      <c r="D756" s="19" t="n"/>
      <c r="E756" s="13" t="n"/>
      <c r="F756" s="5" t="n"/>
      <c r="G756" s="6">
        <f>IF(C756&amp;""="","",IFERROR(INDEX('الموردون'!$B$6:$B$205,MATCH(C756&amp;"",'الموردون'!$A$6:$A$205,0))&amp;"","كود غير موجود"))</f>
        <v/>
      </c>
      <c r="H756" s="18">
        <f>IF(A756&amp;""="","",SUMIFS('الاستلامات'!$D$6:$D$1005,'الاستلامات'!$C$6:$C$1005,A756&amp;""))</f>
        <v/>
      </c>
      <c r="I756" s="18">
        <f>IF(OR(A756&amp;""="",NOT(ISNUMBER(D756))),"",ROUND(D756-H756,2))</f>
        <v/>
      </c>
      <c r="J756" s="6">
        <f>IF(A756&amp;""="","",IF(I756="","بيانات ناقصة",IF(I756&lt;=0,"تم الاستلام",IF(AND(ISNUMBER(E756),E756&lt;'الإعدادات'!$B$4),"متأخر التسليم",IF(H756&gt;0,"استلام جزئي","بانتظار الاستلام")))))</f>
        <v/>
      </c>
      <c r="K756" s="17">
        <f>IF(J756="متأخر التسليم",'الإعدادات'!$B$4-E756,"")</f>
        <v/>
      </c>
    </row>
    <row r="757">
      <c r="A757" s="5" t="n"/>
      <c r="B757" s="13" t="n"/>
      <c r="C757" s="5" t="n"/>
      <c r="D757" s="19" t="n"/>
      <c r="E757" s="13" t="n"/>
      <c r="F757" s="5" t="n"/>
      <c r="G757" s="6">
        <f>IF(C757&amp;""="","",IFERROR(INDEX('الموردون'!$B$6:$B$205,MATCH(C757&amp;"",'الموردون'!$A$6:$A$205,0))&amp;"","كود غير موجود"))</f>
        <v/>
      </c>
      <c r="H757" s="18">
        <f>IF(A757&amp;""="","",SUMIFS('الاستلامات'!$D$6:$D$1005,'الاستلامات'!$C$6:$C$1005,A757&amp;""))</f>
        <v/>
      </c>
      <c r="I757" s="18">
        <f>IF(OR(A757&amp;""="",NOT(ISNUMBER(D757))),"",ROUND(D757-H757,2))</f>
        <v/>
      </c>
      <c r="J757" s="6">
        <f>IF(A757&amp;""="","",IF(I757="","بيانات ناقصة",IF(I757&lt;=0,"تم الاستلام",IF(AND(ISNUMBER(E757),E757&lt;'الإعدادات'!$B$4),"متأخر التسليم",IF(H757&gt;0,"استلام جزئي","بانتظار الاستلام")))))</f>
        <v/>
      </c>
      <c r="K757" s="17">
        <f>IF(J757="متأخر التسليم",'الإعدادات'!$B$4-E757,"")</f>
        <v/>
      </c>
    </row>
    <row r="758">
      <c r="A758" s="5" t="n"/>
      <c r="B758" s="13" t="n"/>
      <c r="C758" s="5" t="n"/>
      <c r="D758" s="19" t="n"/>
      <c r="E758" s="13" t="n"/>
      <c r="F758" s="5" t="n"/>
      <c r="G758" s="6">
        <f>IF(C758&amp;""="","",IFERROR(INDEX('الموردون'!$B$6:$B$205,MATCH(C758&amp;"",'الموردون'!$A$6:$A$205,0))&amp;"","كود غير موجود"))</f>
        <v/>
      </c>
      <c r="H758" s="18">
        <f>IF(A758&amp;""="","",SUMIFS('الاستلامات'!$D$6:$D$1005,'الاستلامات'!$C$6:$C$1005,A758&amp;""))</f>
        <v/>
      </c>
      <c r="I758" s="18">
        <f>IF(OR(A758&amp;""="",NOT(ISNUMBER(D758))),"",ROUND(D758-H758,2))</f>
        <v/>
      </c>
      <c r="J758" s="6">
        <f>IF(A758&amp;""="","",IF(I758="","بيانات ناقصة",IF(I758&lt;=0,"تم الاستلام",IF(AND(ISNUMBER(E758),E758&lt;'الإعدادات'!$B$4),"متأخر التسليم",IF(H758&gt;0,"استلام جزئي","بانتظار الاستلام")))))</f>
        <v/>
      </c>
      <c r="K758" s="17">
        <f>IF(J758="متأخر التسليم",'الإعدادات'!$B$4-E758,"")</f>
        <v/>
      </c>
    </row>
    <row r="759">
      <c r="A759" s="5" t="n"/>
      <c r="B759" s="13" t="n"/>
      <c r="C759" s="5" t="n"/>
      <c r="D759" s="19" t="n"/>
      <c r="E759" s="13" t="n"/>
      <c r="F759" s="5" t="n"/>
      <c r="G759" s="6">
        <f>IF(C759&amp;""="","",IFERROR(INDEX('الموردون'!$B$6:$B$205,MATCH(C759&amp;"",'الموردون'!$A$6:$A$205,0))&amp;"","كود غير موجود"))</f>
        <v/>
      </c>
      <c r="H759" s="18">
        <f>IF(A759&amp;""="","",SUMIFS('الاستلامات'!$D$6:$D$1005,'الاستلامات'!$C$6:$C$1005,A759&amp;""))</f>
        <v/>
      </c>
      <c r="I759" s="18">
        <f>IF(OR(A759&amp;""="",NOT(ISNUMBER(D759))),"",ROUND(D759-H759,2))</f>
        <v/>
      </c>
      <c r="J759" s="6">
        <f>IF(A759&amp;""="","",IF(I759="","بيانات ناقصة",IF(I759&lt;=0,"تم الاستلام",IF(AND(ISNUMBER(E759),E759&lt;'الإعدادات'!$B$4),"متأخر التسليم",IF(H759&gt;0,"استلام جزئي","بانتظار الاستلام")))))</f>
        <v/>
      </c>
      <c r="K759" s="17">
        <f>IF(J759="متأخر التسليم",'الإعدادات'!$B$4-E759,"")</f>
        <v/>
      </c>
    </row>
    <row r="760">
      <c r="A760" s="5" t="n"/>
      <c r="B760" s="13" t="n"/>
      <c r="C760" s="5" t="n"/>
      <c r="D760" s="19" t="n"/>
      <c r="E760" s="13" t="n"/>
      <c r="F760" s="5" t="n"/>
      <c r="G760" s="6">
        <f>IF(C760&amp;""="","",IFERROR(INDEX('الموردون'!$B$6:$B$205,MATCH(C760&amp;"",'الموردون'!$A$6:$A$205,0))&amp;"","كود غير موجود"))</f>
        <v/>
      </c>
      <c r="H760" s="18">
        <f>IF(A760&amp;""="","",SUMIFS('الاستلامات'!$D$6:$D$1005,'الاستلامات'!$C$6:$C$1005,A760&amp;""))</f>
        <v/>
      </c>
      <c r="I760" s="18">
        <f>IF(OR(A760&amp;""="",NOT(ISNUMBER(D760))),"",ROUND(D760-H760,2))</f>
        <v/>
      </c>
      <c r="J760" s="6">
        <f>IF(A760&amp;""="","",IF(I760="","بيانات ناقصة",IF(I760&lt;=0,"تم الاستلام",IF(AND(ISNUMBER(E760),E760&lt;'الإعدادات'!$B$4),"متأخر التسليم",IF(H760&gt;0,"استلام جزئي","بانتظار الاستلام")))))</f>
        <v/>
      </c>
      <c r="K760" s="17">
        <f>IF(J760="متأخر التسليم",'الإعدادات'!$B$4-E760,"")</f>
        <v/>
      </c>
    </row>
    <row r="761">
      <c r="A761" s="5" t="n"/>
      <c r="B761" s="13" t="n"/>
      <c r="C761" s="5" t="n"/>
      <c r="D761" s="19" t="n"/>
      <c r="E761" s="13" t="n"/>
      <c r="F761" s="5" t="n"/>
      <c r="G761" s="6">
        <f>IF(C761&amp;""="","",IFERROR(INDEX('الموردون'!$B$6:$B$205,MATCH(C761&amp;"",'الموردون'!$A$6:$A$205,0))&amp;"","كود غير موجود"))</f>
        <v/>
      </c>
      <c r="H761" s="18">
        <f>IF(A761&amp;""="","",SUMIFS('الاستلامات'!$D$6:$D$1005,'الاستلامات'!$C$6:$C$1005,A761&amp;""))</f>
        <v/>
      </c>
      <c r="I761" s="18">
        <f>IF(OR(A761&amp;""="",NOT(ISNUMBER(D761))),"",ROUND(D761-H761,2))</f>
        <v/>
      </c>
      <c r="J761" s="6">
        <f>IF(A761&amp;""="","",IF(I761="","بيانات ناقصة",IF(I761&lt;=0,"تم الاستلام",IF(AND(ISNUMBER(E761),E761&lt;'الإعدادات'!$B$4),"متأخر التسليم",IF(H761&gt;0,"استلام جزئي","بانتظار الاستلام")))))</f>
        <v/>
      </c>
      <c r="K761" s="17">
        <f>IF(J761="متأخر التسليم",'الإعدادات'!$B$4-E761,"")</f>
        <v/>
      </c>
    </row>
    <row r="762">
      <c r="A762" s="5" t="n"/>
      <c r="B762" s="13" t="n"/>
      <c r="C762" s="5" t="n"/>
      <c r="D762" s="19" t="n"/>
      <c r="E762" s="13" t="n"/>
      <c r="F762" s="5" t="n"/>
      <c r="G762" s="6">
        <f>IF(C762&amp;""="","",IFERROR(INDEX('الموردون'!$B$6:$B$205,MATCH(C762&amp;"",'الموردون'!$A$6:$A$205,0))&amp;"","كود غير موجود"))</f>
        <v/>
      </c>
      <c r="H762" s="18">
        <f>IF(A762&amp;""="","",SUMIFS('الاستلامات'!$D$6:$D$1005,'الاستلامات'!$C$6:$C$1005,A762&amp;""))</f>
        <v/>
      </c>
      <c r="I762" s="18">
        <f>IF(OR(A762&amp;""="",NOT(ISNUMBER(D762))),"",ROUND(D762-H762,2))</f>
        <v/>
      </c>
      <c r="J762" s="6">
        <f>IF(A762&amp;""="","",IF(I762="","بيانات ناقصة",IF(I762&lt;=0,"تم الاستلام",IF(AND(ISNUMBER(E762),E762&lt;'الإعدادات'!$B$4),"متأخر التسليم",IF(H762&gt;0,"استلام جزئي","بانتظار الاستلام")))))</f>
        <v/>
      </c>
      <c r="K762" s="17">
        <f>IF(J762="متأخر التسليم",'الإعدادات'!$B$4-E762,"")</f>
        <v/>
      </c>
    </row>
    <row r="763">
      <c r="A763" s="5" t="n"/>
      <c r="B763" s="13" t="n"/>
      <c r="C763" s="5" t="n"/>
      <c r="D763" s="19" t="n"/>
      <c r="E763" s="13" t="n"/>
      <c r="F763" s="5" t="n"/>
      <c r="G763" s="6">
        <f>IF(C763&amp;""="","",IFERROR(INDEX('الموردون'!$B$6:$B$205,MATCH(C763&amp;"",'الموردون'!$A$6:$A$205,0))&amp;"","كود غير موجود"))</f>
        <v/>
      </c>
      <c r="H763" s="18">
        <f>IF(A763&amp;""="","",SUMIFS('الاستلامات'!$D$6:$D$1005,'الاستلامات'!$C$6:$C$1005,A763&amp;""))</f>
        <v/>
      </c>
      <c r="I763" s="18">
        <f>IF(OR(A763&amp;""="",NOT(ISNUMBER(D763))),"",ROUND(D763-H763,2))</f>
        <v/>
      </c>
      <c r="J763" s="6">
        <f>IF(A763&amp;""="","",IF(I763="","بيانات ناقصة",IF(I763&lt;=0,"تم الاستلام",IF(AND(ISNUMBER(E763),E763&lt;'الإعدادات'!$B$4),"متأخر التسليم",IF(H763&gt;0,"استلام جزئي","بانتظار الاستلام")))))</f>
        <v/>
      </c>
      <c r="K763" s="17">
        <f>IF(J763="متأخر التسليم",'الإعدادات'!$B$4-E763,"")</f>
        <v/>
      </c>
    </row>
    <row r="764">
      <c r="A764" s="5" t="n"/>
      <c r="B764" s="13" t="n"/>
      <c r="C764" s="5" t="n"/>
      <c r="D764" s="19" t="n"/>
      <c r="E764" s="13" t="n"/>
      <c r="F764" s="5" t="n"/>
      <c r="G764" s="6">
        <f>IF(C764&amp;""="","",IFERROR(INDEX('الموردون'!$B$6:$B$205,MATCH(C764&amp;"",'الموردون'!$A$6:$A$205,0))&amp;"","كود غير موجود"))</f>
        <v/>
      </c>
      <c r="H764" s="18">
        <f>IF(A764&amp;""="","",SUMIFS('الاستلامات'!$D$6:$D$1005,'الاستلامات'!$C$6:$C$1005,A764&amp;""))</f>
        <v/>
      </c>
      <c r="I764" s="18">
        <f>IF(OR(A764&amp;""="",NOT(ISNUMBER(D764))),"",ROUND(D764-H764,2))</f>
        <v/>
      </c>
      <c r="J764" s="6">
        <f>IF(A764&amp;""="","",IF(I764="","بيانات ناقصة",IF(I764&lt;=0,"تم الاستلام",IF(AND(ISNUMBER(E764),E764&lt;'الإعدادات'!$B$4),"متأخر التسليم",IF(H764&gt;0,"استلام جزئي","بانتظار الاستلام")))))</f>
        <v/>
      </c>
      <c r="K764" s="17">
        <f>IF(J764="متأخر التسليم",'الإعدادات'!$B$4-E764,"")</f>
        <v/>
      </c>
    </row>
    <row r="765">
      <c r="A765" s="5" t="n"/>
      <c r="B765" s="13" t="n"/>
      <c r="C765" s="5" t="n"/>
      <c r="D765" s="19" t="n"/>
      <c r="E765" s="13" t="n"/>
      <c r="F765" s="5" t="n"/>
      <c r="G765" s="6">
        <f>IF(C765&amp;""="","",IFERROR(INDEX('الموردون'!$B$6:$B$205,MATCH(C765&amp;"",'الموردون'!$A$6:$A$205,0))&amp;"","كود غير موجود"))</f>
        <v/>
      </c>
      <c r="H765" s="18">
        <f>IF(A765&amp;""="","",SUMIFS('الاستلامات'!$D$6:$D$1005,'الاستلامات'!$C$6:$C$1005,A765&amp;""))</f>
        <v/>
      </c>
      <c r="I765" s="18">
        <f>IF(OR(A765&amp;""="",NOT(ISNUMBER(D765))),"",ROUND(D765-H765,2))</f>
        <v/>
      </c>
      <c r="J765" s="6">
        <f>IF(A765&amp;""="","",IF(I765="","بيانات ناقصة",IF(I765&lt;=0,"تم الاستلام",IF(AND(ISNUMBER(E765),E765&lt;'الإعدادات'!$B$4),"متأخر التسليم",IF(H765&gt;0,"استلام جزئي","بانتظار الاستلام")))))</f>
        <v/>
      </c>
      <c r="K765" s="17">
        <f>IF(J765="متأخر التسليم",'الإعدادات'!$B$4-E765,"")</f>
        <v/>
      </c>
    </row>
    <row r="766">
      <c r="A766" s="5" t="n"/>
      <c r="B766" s="13" t="n"/>
      <c r="C766" s="5" t="n"/>
      <c r="D766" s="19" t="n"/>
      <c r="E766" s="13" t="n"/>
      <c r="F766" s="5" t="n"/>
      <c r="G766" s="6">
        <f>IF(C766&amp;""="","",IFERROR(INDEX('الموردون'!$B$6:$B$205,MATCH(C766&amp;"",'الموردون'!$A$6:$A$205,0))&amp;"","كود غير موجود"))</f>
        <v/>
      </c>
      <c r="H766" s="18">
        <f>IF(A766&amp;""="","",SUMIFS('الاستلامات'!$D$6:$D$1005,'الاستلامات'!$C$6:$C$1005,A766&amp;""))</f>
        <v/>
      </c>
      <c r="I766" s="18">
        <f>IF(OR(A766&amp;""="",NOT(ISNUMBER(D766))),"",ROUND(D766-H766,2))</f>
        <v/>
      </c>
      <c r="J766" s="6">
        <f>IF(A766&amp;""="","",IF(I766="","بيانات ناقصة",IF(I766&lt;=0,"تم الاستلام",IF(AND(ISNUMBER(E766),E766&lt;'الإعدادات'!$B$4),"متأخر التسليم",IF(H766&gt;0,"استلام جزئي","بانتظار الاستلام")))))</f>
        <v/>
      </c>
      <c r="K766" s="17">
        <f>IF(J766="متأخر التسليم",'الإعدادات'!$B$4-E766,"")</f>
        <v/>
      </c>
    </row>
    <row r="767">
      <c r="A767" s="5" t="n"/>
      <c r="B767" s="13" t="n"/>
      <c r="C767" s="5" t="n"/>
      <c r="D767" s="19" t="n"/>
      <c r="E767" s="13" t="n"/>
      <c r="F767" s="5" t="n"/>
      <c r="G767" s="6">
        <f>IF(C767&amp;""="","",IFERROR(INDEX('الموردون'!$B$6:$B$205,MATCH(C767&amp;"",'الموردون'!$A$6:$A$205,0))&amp;"","كود غير موجود"))</f>
        <v/>
      </c>
      <c r="H767" s="18">
        <f>IF(A767&amp;""="","",SUMIFS('الاستلامات'!$D$6:$D$1005,'الاستلامات'!$C$6:$C$1005,A767&amp;""))</f>
        <v/>
      </c>
      <c r="I767" s="18">
        <f>IF(OR(A767&amp;""="",NOT(ISNUMBER(D767))),"",ROUND(D767-H767,2))</f>
        <v/>
      </c>
      <c r="J767" s="6">
        <f>IF(A767&amp;""="","",IF(I767="","بيانات ناقصة",IF(I767&lt;=0,"تم الاستلام",IF(AND(ISNUMBER(E767),E767&lt;'الإعدادات'!$B$4),"متأخر التسليم",IF(H767&gt;0,"استلام جزئي","بانتظار الاستلام")))))</f>
        <v/>
      </c>
      <c r="K767" s="17">
        <f>IF(J767="متأخر التسليم",'الإعدادات'!$B$4-E767,"")</f>
        <v/>
      </c>
    </row>
    <row r="768">
      <c r="A768" s="5" t="n"/>
      <c r="B768" s="13" t="n"/>
      <c r="C768" s="5" t="n"/>
      <c r="D768" s="19" t="n"/>
      <c r="E768" s="13" t="n"/>
      <c r="F768" s="5" t="n"/>
      <c r="G768" s="6">
        <f>IF(C768&amp;""="","",IFERROR(INDEX('الموردون'!$B$6:$B$205,MATCH(C768&amp;"",'الموردون'!$A$6:$A$205,0))&amp;"","كود غير موجود"))</f>
        <v/>
      </c>
      <c r="H768" s="18">
        <f>IF(A768&amp;""="","",SUMIFS('الاستلامات'!$D$6:$D$1005,'الاستلامات'!$C$6:$C$1005,A768&amp;""))</f>
        <v/>
      </c>
      <c r="I768" s="18">
        <f>IF(OR(A768&amp;""="",NOT(ISNUMBER(D768))),"",ROUND(D768-H768,2))</f>
        <v/>
      </c>
      <c r="J768" s="6">
        <f>IF(A768&amp;""="","",IF(I768="","بيانات ناقصة",IF(I768&lt;=0,"تم الاستلام",IF(AND(ISNUMBER(E768),E768&lt;'الإعدادات'!$B$4),"متأخر التسليم",IF(H768&gt;0,"استلام جزئي","بانتظار الاستلام")))))</f>
        <v/>
      </c>
      <c r="K768" s="17">
        <f>IF(J768="متأخر التسليم",'الإعدادات'!$B$4-E768,"")</f>
        <v/>
      </c>
    </row>
    <row r="769">
      <c r="A769" s="5" t="n"/>
      <c r="B769" s="13" t="n"/>
      <c r="C769" s="5" t="n"/>
      <c r="D769" s="19" t="n"/>
      <c r="E769" s="13" t="n"/>
      <c r="F769" s="5" t="n"/>
      <c r="G769" s="6">
        <f>IF(C769&amp;""="","",IFERROR(INDEX('الموردون'!$B$6:$B$205,MATCH(C769&amp;"",'الموردون'!$A$6:$A$205,0))&amp;"","كود غير موجود"))</f>
        <v/>
      </c>
      <c r="H769" s="18">
        <f>IF(A769&amp;""="","",SUMIFS('الاستلامات'!$D$6:$D$1005,'الاستلامات'!$C$6:$C$1005,A769&amp;""))</f>
        <v/>
      </c>
      <c r="I769" s="18">
        <f>IF(OR(A769&amp;""="",NOT(ISNUMBER(D769))),"",ROUND(D769-H769,2))</f>
        <v/>
      </c>
      <c r="J769" s="6">
        <f>IF(A769&amp;""="","",IF(I769="","بيانات ناقصة",IF(I769&lt;=0,"تم الاستلام",IF(AND(ISNUMBER(E769),E769&lt;'الإعدادات'!$B$4),"متأخر التسليم",IF(H769&gt;0,"استلام جزئي","بانتظار الاستلام")))))</f>
        <v/>
      </c>
      <c r="K769" s="17">
        <f>IF(J769="متأخر التسليم",'الإعدادات'!$B$4-E769,"")</f>
        <v/>
      </c>
    </row>
    <row r="770">
      <c r="A770" s="5" t="n"/>
      <c r="B770" s="13" t="n"/>
      <c r="C770" s="5" t="n"/>
      <c r="D770" s="19" t="n"/>
      <c r="E770" s="13" t="n"/>
      <c r="F770" s="5" t="n"/>
      <c r="G770" s="6">
        <f>IF(C770&amp;""="","",IFERROR(INDEX('الموردون'!$B$6:$B$205,MATCH(C770&amp;"",'الموردون'!$A$6:$A$205,0))&amp;"","كود غير موجود"))</f>
        <v/>
      </c>
      <c r="H770" s="18">
        <f>IF(A770&amp;""="","",SUMIFS('الاستلامات'!$D$6:$D$1005,'الاستلامات'!$C$6:$C$1005,A770&amp;""))</f>
        <v/>
      </c>
      <c r="I770" s="18">
        <f>IF(OR(A770&amp;""="",NOT(ISNUMBER(D770))),"",ROUND(D770-H770,2))</f>
        <v/>
      </c>
      <c r="J770" s="6">
        <f>IF(A770&amp;""="","",IF(I770="","بيانات ناقصة",IF(I770&lt;=0,"تم الاستلام",IF(AND(ISNUMBER(E770),E770&lt;'الإعدادات'!$B$4),"متأخر التسليم",IF(H770&gt;0,"استلام جزئي","بانتظار الاستلام")))))</f>
        <v/>
      </c>
      <c r="K770" s="17">
        <f>IF(J770="متأخر التسليم",'الإعدادات'!$B$4-E770,"")</f>
        <v/>
      </c>
    </row>
    <row r="771">
      <c r="A771" s="5" t="n"/>
      <c r="B771" s="13" t="n"/>
      <c r="C771" s="5" t="n"/>
      <c r="D771" s="19" t="n"/>
      <c r="E771" s="13" t="n"/>
      <c r="F771" s="5" t="n"/>
      <c r="G771" s="6">
        <f>IF(C771&amp;""="","",IFERROR(INDEX('الموردون'!$B$6:$B$205,MATCH(C771&amp;"",'الموردون'!$A$6:$A$205,0))&amp;"","كود غير موجود"))</f>
        <v/>
      </c>
      <c r="H771" s="18">
        <f>IF(A771&amp;""="","",SUMIFS('الاستلامات'!$D$6:$D$1005,'الاستلامات'!$C$6:$C$1005,A771&amp;""))</f>
        <v/>
      </c>
      <c r="I771" s="18">
        <f>IF(OR(A771&amp;""="",NOT(ISNUMBER(D771))),"",ROUND(D771-H771,2))</f>
        <v/>
      </c>
      <c r="J771" s="6">
        <f>IF(A771&amp;""="","",IF(I771="","بيانات ناقصة",IF(I771&lt;=0,"تم الاستلام",IF(AND(ISNUMBER(E771),E771&lt;'الإعدادات'!$B$4),"متأخر التسليم",IF(H771&gt;0,"استلام جزئي","بانتظار الاستلام")))))</f>
        <v/>
      </c>
      <c r="K771" s="17">
        <f>IF(J771="متأخر التسليم",'الإعدادات'!$B$4-E771,"")</f>
        <v/>
      </c>
    </row>
    <row r="772">
      <c r="A772" s="5" t="n"/>
      <c r="B772" s="13" t="n"/>
      <c r="C772" s="5" t="n"/>
      <c r="D772" s="19" t="n"/>
      <c r="E772" s="13" t="n"/>
      <c r="F772" s="5" t="n"/>
      <c r="G772" s="6">
        <f>IF(C772&amp;""="","",IFERROR(INDEX('الموردون'!$B$6:$B$205,MATCH(C772&amp;"",'الموردون'!$A$6:$A$205,0))&amp;"","كود غير موجود"))</f>
        <v/>
      </c>
      <c r="H772" s="18">
        <f>IF(A772&amp;""="","",SUMIFS('الاستلامات'!$D$6:$D$1005,'الاستلامات'!$C$6:$C$1005,A772&amp;""))</f>
        <v/>
      </c>
      <c r="I772" s="18">
        <f>IF(OR(A772&amp;""="",NOT(ISNUMBER(D772))),"",ROUND(D772-H772,2))</f>
        <v/>
      </c>
      <c r="J772" s="6">
        <f>IF(A772&amp;""="","",IF(I772="","بيانات ناقصة",IF(I772&lt;=0,"تم الاستلام",IF(AND(ISNUMBER(E772),E772&lt;'الإعدادات'!$B$4),"متأخر التسليم",IF(H772&gt;0,"استلام جزئي","بانتظار الاستلام")))))</f>
        <v/>
      </c>
      <c r="K772" s="17">
        <f>IF(J772="متأخر التسليم",'الإعدادات'!$B$4-E772,"")</f>
        <v/>
      </c>
    </row>
    <row r="773">
      <c r="A773" s="5" t="n"/>
      <c r="B773" s="13" t="n"/>
      <c r="C773" s="5" t="n"/>
      <c r="D773" s="19" t="n"/>
      <c r="E773" s="13" t="n"/>
      <c r="F773" s="5" t="n"/>
      <c r="G773" s="6">
        <f>IF(C773&amp;""="","",IFERROR(INDEX('الموردون'!$B$6:$B$205,MATCH(C773&amp;"",'الموردون'!$A$6:$A$205,0))&amp;"","كود غير موجود"))</f>
        <v/>
      </c>
      <c r="H773" s="18">
        <f>IF(A773&amp;""="","",SUMIFS('الاستلامات'!$D$6:$D$1005,'الاستلامات'!$C$6:$C$1005,A773&amp;""))</f>
        <v/>
      </c>
      <c r="I773" s="18">
        <f>IF(OR(A773&amp;""="",NOT(ISNUMBER(D773))),"",ROUND(D773-H773,2))</f>
        <v/>
      </c>
      <c r="J773" s="6">
        <f>IF(A773&amp;""="","",IF(I773="","بيانات ناقصة",IF(I773&lt;=0,"تم الاستلام",IF(AND(ISNUMBER(E773),E773&lt;'الإعدادات'!$B$4),"متأخر التسليم",IF(H773&gt;0,"استلام جزئي","بانتظار الاستلام")))))</f>
        <v/>
      </c>
      <c r="K773" s="17">
        <f>IF(J773="متأخر التسليم",'الإعدادات'!$B$4-E773,"")</f>
        <v/>
      </c>
    </row>
    <row r="774">
      <c r="A774" s="5" t="n"/>
      <c r="B774" s="13" t="n"/>
      <c r="C774" s="5" t="n"/>
      <c r="D774" s="19" t="n"/>
      <c r="E774" s="13" t="n"/>
      <c r="F774" s="5" t="n"/>
      <c r="G774" s="6">
        <f>IF(C774&amp;""="","",IFERROR(INDEX('الموردون'!$B$6:$B$205,MATCH(C774&amp;"",'الموردون'!$A$6:$A$205,0))&amp;"","كود غير موجود"))</f>
        <v/>
      </c>
      <c r="H774" s="18">
        <f>IF(A774&amp;""="","",SUMIFS('الاستلامات'!$D$6:$D$1005,'الاستلامات'!$C$6:$C$1005,A774&amp;""))</f>
        <v/>
      </c>
      <c r="I774" s="18">
        <f>IF(OR(A774&amp;""="",NOT(ISNUMBER(D774))),"",ROUND(D774-H774,2))</f>
        <v/>
      </c>
      <c r="J774" s="6">
        <f>IF(A774&amp;""="","",IF(I774="","بيانات ناقصة",IF(I774&lt;=0,"تم الاستلام",IF(AND(ISNUMBER(E774),E774&lt;'الإعدادات'!$B$4),"متأخر التسليم",IF(H774&gt;0,"استلام جزئي","بانتظار الاستلام")))))</f>
        <v/>
      </c>
      <c r="K774" s="17">
        <f>IF(J774="متأخر التسليم",'الإعدادات'!$B$4-E774,"")</f>
        <v/>
      </c>
    </row>
    <row r="775">
      <c r="A775" s="5" t="n"/>
      <c r="B775" s="13" t="n"/>
      <c r="C775" s="5" t="n"/>
      <c r="D775" s="19" t="n"/>
      <c r="E775" s="13" t="n"/>
      <c r="F775" s="5" t="n"/>
      <c r="G775" s="6">
        <f>IF(C775&amp;""="","",IFERROR(INDEX('الموردون'!$B$6:$B$205,MATCH(C775&amp;"",'الموردون'!$A$6:$A$205,0))&amp;"","كود غير موجود"))</f>
        <v/>
      </c>
      <c r="H775" s="18">
        <f>IF(A775&amp;""="","",SUMIFS('الاستلامات'!$D$6:$D$1005,'الاستلامات'!$C$6:$C$1005,A775&amp;""))</f>
        <v/>
      </c>
      <c r="I775" s="18">
        <f>IF(OR(A775&amp;""="",NOT(ISNUMBER(D775))),"",ROUND(D775-H775,2))</f>
        <v/>
      </c>
      <c r="J775" s="6">
        <f>IF(A775&amp;""="","",IF(I775="","بيانات ناقصة",IF(I775&lt;=0,"تم الاستلام",IF(AND(ISNUMBER(E775),E775&lt;'الإعدادات'!$B$4),"متأخر التسليم",IF(H775&gt;0,"استلام جزئي","بانتظار الاستلام")))))</f>
        <v/>
      </c>
      <c r="K775" s="17">
        <f>IF(J775="متأخر التسليم",'الإعدادات'!$B$4-E775,"")</f>
        <v/>
      </c>
    </row>
    <row r="776">
      <c r="A776" s="5" t="n"/>
      <c r="B776" s="13" t="n"/>
      <c r="C776" s="5" t="n"/>
      <c r="D776" s="19" t="n"/>
      <c r="E776" s="13" t="n"/>
      <c r="F776" s="5" t="n"/>
      <c r="G776" s="6">
        <f>IF(C776&amp;""="","",IFERROR(INDEX('الموردون'!$B$6:$B$205,MATCH(C776&amp;"",'الموردون'!$A$6:$A$205,0))&amp;"","كود غير موجود"))</f>
        <v/>
      </c>
      <c r="H776" s="18">
        <f>IF(A776&amp;""="","",SUMIFS('الاستلامات'!$D$6:$D$1005,'الاستلامات'!$C$6:$C$1005,A776&amp;""))</f>
        <v/>
      </c>
      <c r="I776" s="18">
        <f>IF(OR(A776&amp;""="",NOT(ISNUMBER(D776))),"",ROUND(D776-H776,2))</f>
        <v/>
      </c>
      <c r="J776" s="6">
        <f>IF(A776&amp;""="","",IF(I776="","بيانات ناقصة",IF(I776&lt;=0,"تم الاستلام",IF(AND(ISNUMBER(E776),E776&lt;'الإعدادات'!$B$4),"متأخر التسليم",IF(H776&gt;0,"استلام جزئي","بانتظار الاستلام")))))</f>
        <v/>
      </c>
      <c r="K776" s="17">
        <f>IF(J776="متأخر التسليم",'الإعدادات'!$B$4-E776,"")</f>
        <v/>
      </c>
    </row>
    <row r="777">
      <c r="A777" s="5" t="n"/>
      <c r="B777" s="13" t="n"/>
      <c r="C777" s="5" t="n"/>
      <c r="D777" s="19" t="n"/>
      <c r="E777" s="13" t="n"/>
      <c r="F777" s="5" t="n"/>
      <c r="G777" s="6">
        <f>IF(C777&amp;""="","",IFERROR(INDEX('الموردون'!$B$6:$B$205,MATCH(C777&amp;"",'الموردون'!$A$6:$A$205,0))&amp;"","كود غير موجود"))</f>
        <v/>
      </c>
      <c r="H777" s="18">
        <f>IF(A777&amp;""="","",SUMIFS('الاستلامات'!$D$6:$D$1005,'الاستلامات'!$C$6:$C$1005,A777&amp;""))</f>
        <v/>
      </c>
      <c r="I777" s="18">
        <f>IF(OR(A777&amp;""="",NOT(ISNUMBER(D777))),"",ROUND(D777-H777,2))</f>
        <v/>
      </c>
      <c r="J777" s="6">
        <f>IF(A777&amp;""="","",IF(I777="","بيانات ناقصة",IF(I777&lt;=0,"تم الاستلام",IF(AND(ISNUMBER(E777),E777&lt;'الإعدادات'!$B$4),"متأخر التسليم",IF(H777&gt;0,"استلام جزئي","بانتظار الاستلام")))))</f>
        <v/>
      </c>
      <c r="K777" s="17">
        <f>IF(J777="متأخر التسليم",'الإعدادات'!$B$4-E777,"")</f>
        <v/>
      </c>
    </row>
    <row r="778">
      <c r="A778" s="5" t="n"/>
      <c r="B778" s="13" t="n"/>
      <c r="C778" s="5" t="n"/>
      <c r="D778" s="19" t="n"/>
      <c r="E778" s="13" t="n"/>
      <c r="F778" s="5" t="n"/>
      <c r="G778" s="6">
        <f>IF(C778&amp;""="","",IFERROR(INDEX('الموردون'!$B$6:$B$205,MATCH(C778&amp;"",'الموردون'!$A$6:$A$205,0))&amp;"","كود غير موجود"))</f>
        <v/>
      </c>
      <c r="H778" s="18">
        <f>IF(A778&amp;""="","",SUMIFS('الاستلامات'!$D$6:$D$1005,'الاستلامات'!$C$6:$C$1005,A778&amp;""))</f>
        <v/>
      </c>
      <c r="I778" s="18">
        <f>IF(OR(A778&amp;""="",NOT(ISNUMBER(D778))),"",ROUND(D778-H778,2))</f>
        <v/>
      </c>
      <c r="J778" s="6">
        <f>IF(A778&amp;""="","",IF(I778="","بيانات ناقصة",IF(I778&lt;=0,"تم الاستلام",IF(AND(ISNUMBER(E778),E778&lt;'الإعدادات'!$B$4),"متأخر التسليم",IF(H778&gt;0,"استلام جزئي","بانتظار الاستلام")))))</f>
        <v/>
      </c>
      <c r="K778" s="17">
        <f>IF(J778="متأخر التسليم",'الإعدادات'!$B$4-E778,"")</f>
        <v/>
      </c>
    </row>
    <row r="779">
      <c r="A779" s="5" t="n"/>
      <c r="B779" s="13" t="n"/>
      <c r="C779" s="5" t="n"/>
      <c r="D779" s="19" t="n"/>
      <c r="E779" s="13" t="n"/>
      <c r="F779" s="5" t="n"/>
      <c r="G779" s="6">
        <f>IF(C779&amp;""="","",IFERROR(INDEX('الموردون'!$B$6:$B$205,MATCH(C779&amp;"",'الموردون'!$A$6:$A$205,0))&amp;"","كود غير موجود"))</f>
        <v/>
      </c>
      <c r="H779" s="18">
        <f>IF(A779&amp;""="","",SUMIFS('الاستلامات'!$D$6:$D$1005,'الاستلامات'!$C$6:$C$1005,A779&amp;""))</f>
        <v/>
      </c>
      <c r="I779" s="18">
        <f>IF(OR(A779&amp;""="",NOT(ISNUMBER(D779))),"",ROUND(D779-H779,2))</f>
        <v/>
      </c>
      <c r="J779" s="6">
        <f>IF(A779&amp;""="","",IF(I779="","بيانات ناقصة",IF(I779&lt;=0,"تم الاستلام",IF(AND(ISNUMBER(E779),E779&lt;'الإعدادات'!$B$4),"متأخر التسليم",IF(H779&gt;0,"استلام جزئي","بانتظار الاستلام")))))</f>
        <v/>
      </c>
      <c r="K779" s="17">
        <f>IF(J779="متأخر التسليم",'الإعدادات'!$B$4-E779,"")</f>
        <v/>
      </c>
    </row>
    <row r="780">
      <c r="A780" s="5" t="n"/>
      <c r="B780" s="13" t="n"/>
      <c r="C780" s="5" t="n"/>
      <c r="D780" s="19" t="n"/>
      <c r="E780" s="13" t="n"/>
      <c r="F780" s="5" t="n"/>
      <c r="G780" s="6">
        <f>IF(C780&amp;""="","",IFERROR(INDEX('الموردون'!$B$6:$B$205,MATCH(C780&amp;"",'الموردون'!$A$6:$A$205,0))&amp;"","كود غير موجود"))</f>
        <v/>
      </c>
      <c r="H780" s="18">
        <f>IF(A780&amp;""="","",SUMIFS('الاستلامات'!$D$6:$D$1005,'الاستلامات'!$C$6:$C$1005,A780&amp;""))</f>
        <v/>
      </c>
      <c r="I780" s="18">
        <f>IF(OR(A780&amp;""="",NOT(ISNUMBER(D780))),"",ROUND(D780-H780,2))</f>
        <v/>
      </c>
      <c r="J780" s="6">
        <f>IF(A780&amp;""="","",IF(I780="","بيانات ناقصة",IF(I780&lt;=0,"تم الاستلام",IF(AND(ISNUMBER(E780),E780&lt;'الإعدادات'!$B$4),"متأخر التسليم",IF(H780&gt;0,"استلام جزئي","بانتظار الاستلام")))))</f>
        <v/>
      </c>
      <c r="K780" s="17">
        <f>IF(J780="متأخر التسليم",'الإعدادات'!$B$4-E780,"")</f>
        <v/>
      </c>
    </row>
    <row r="781">
      <c r="A781" s="5" t="n"/>
      <c r="B781" s="13" t="n"/>
      <c r="C781" s="5" t="n"/>
      <c r="D781" s="19" t="n"/>
      <c r="E781" s="13" t="n"/>
      <c r="F781" s="5" t="n"/>
      <c r="G781" s="6">
        <f>IF(C781&amp;""="","",IFERROR(INDEX('الموردون'!$B$6:$B$205,MATCH(C781&amp;"",'الموردون'!$A$6:$A$205,0))&amp;"","كود غير موجود"))</f>
        <v/>
      </c>
      <c r="H781" s="18">
        <f>IF(A781&amp;""="","",SUMIFS('الاستلامات'!$D$6:$D$1005,'الاستلامات'!$C$6:$C$1005,A781&amp;""))</f>
        <v/>
      </c>
      <c r="I781" s="18">
        <f>IF(OR(A781&amp;""="",NOT(ISNUMBER(D781))),"",ROUND(D781-H781,2))</f>
        <v/>
      </c>
      <c r="J781" s="6">
        <f>IF(A781&amp;""="","",IF(I781="","بيانات ناقصة",IF(I781&lt;=0,"تم الاستلام",IF(AND(ISNUMBER(E781),E781&lt;'الإعدادات'!$B$4),"متأخر التسليم",IF(H781&gt;0,"استلام جزئي","بانتظار الاستلام")))))</f>
        <v/>
      </c>
      <c r="K781" s="17">
        <f>IF(J781="متأخر التسليم",'الإعدادات'!$B$4-E781,"")</f>
        <v/>
      </c>
    </row>
    <row r="782">
      <c r="A782" s="5" t="n"/>
      <c r="B782" s="13" t="n"/>
      <c r="C782" s="5" t="n"/>
      <c r="D782" s="19" t="n"/>
      <c r="E782" s="13" t="n"/>
      <c r="F782" s="5" t="n"/>
      <c r="G782" s="6">
        <f>IF(C782&amp;""="","",IFERROR(INDEX('الموردون'!$B$6:$B$205,MATCH(C782&amp;"",'الموردون'!$A$6:$A$205,0))&amp;"","كود غير موجود"))</f>
        <v/>
      </c>
      <c r="H782" s="18">
        <f>IF(A782&amp;""="","",SUMIFS('الاستلامات'!$D$6:$D$1005,'الاستلامات'!$C$6:$C$1005,A782&amp;""))</f>
        <v/>
      </c>
      <c r="I782" s="18">
        <f>IF(OR(A782&amp;""="",NOT(ISNUMBER(D782))),"",ROUND(D782-H782,2))</f>
        <v/>
      </c>
      <c r="J782" s="6">
        <f>IF(A782&amp;""="","",IF(I782="","بيانات ناقصة",IF(I782&lt;=0,"تم الاستلام",IF(AND(ISNUMBER(E782),E782&lt;'الإعدادات'!$B$4),"متأخر التسليم",IF(H782&gt;0,"استلام جزئي","بانتظار الاستلام")))))</f>
        <v/>
      </c>
      <c r="K782" s="17">
        <f>IF(J782="متأخر التسليم",'الإعدادات'!$B$4-E782,"")</f>
        <v/>
      </c>
    </row>
    <row r="783">
      <c r="A783" s="5" t="n"/>
      <c r="B783" s="13" t="n"/>
      <c r="C783" s="5" t="n"/>
      <c r="D783" s="19" t="n"/>
      <c r="E783" s="13" t="n"/>
      <c r="F783" s="5" t="n"/>
      <c r="G783" s="6">
        <f>IF(C783&amp;""="","",IFERROR(INDEX('الموردون'!$B$6:$B$205,MATCH(C783&amp;"",'الموردون'!$A$6:$A$205,0))&amp;"","كود غير موجود"))</f>
        <v/>
      </c>
      <c r="H783" s="18">
        <f>IF(A783&amp;""="","",SUMIFS('الاستلامات'!$D$6:$D$1005,'الاستلامات'!$C$6:$C$1005,A783&amp;""))</f>
        <v/>
      </c>
      <c r="I783" s="18">
        <f>IF(OR(A783&amp;""="",NOT(ISNUMBER(D783))),"",ROUND(D783-H783,2))</f>
        <v/>
      </c>
      <c r="J783" s="6">
        <f>IF(A783&amp;""="","",IF(I783="","بيانات ناقصة",IF(I783&lt;=0,"تم الاستلام",IF(AND(ISNUMBER(E783),E783&lt;'الإعدادات'!$B$4),"متأخر التسليم",IF(H783&gt;0,"استلام جزئي","بانتظار الاستلام")))))</f>
        <v/>
      </c>
      <c r="K783" s="17">
        <f>IF(J783="متأخر التسليم",'الإعدادات'!$B$4-E783,"")</f>
        <v/>
      </c>
    </row>
    <row r="784">
      <c r="A784" s="5" t="n"/>
      <c r="B784" s="13" t="n"/>
      <c r="C784" s="5" t="n"/>
      <c r="D784" s="19" t="n"/>
      <c r="E784" s="13" t="n"/>
      <c r="F784" s="5" t="n"/>
      <c r="G784" s="6">
        <f>IF(C784&amp;""="","",IFERROR(INDEX('الموردون'!$B$6:$B$205,MATCH(C784&amp;"",'الموردون'!$A$6:$A$205,0))&amp;"","كود غير موجود"))</f>
        <v/>
      </c>
      <c r="H784" s="18">
        <f>IF(A784&amp;""="","",SUMIFS('الاستلامات'!$D$6:$D$1005,'الاستلامات'!$C$6:$C$1005,A784&amp;""))</f>
        <v/>
      </c>
      <c r="I784" s="18">
        <f>IF(OR(A784&amp;""="",NOT(ISNUMBER(D784))),"",ROUND(D784-H784,2))</f>
        <v/>
      </c>
      <c r="J784" s="6">
        <f>IF(A784&amp;""="","",IF(I784="","بيانات ناقصة",IF(I784&lt;=0,"تم الاستلام",IF(AND(ISNUMBER(E784),E784&lt;'الإعدادات'!$B$4),"متأخر التسليم",IF(H784&gt;0,"استلام جزئي","بانتظار الاستلام")))))</f>
        <v/>
      </c>
      <c r="K784" s="17">
        <f>IF(J784="متأخر التسليم",'الإعدادات'!$B$4-E784,"")</f>
        <v/>
      </c>
    </row>
    <row r="785">
      <c r="A785" s="5" t="n"/>
      <c r="B785" s="13" t="n"/>
      <c r="C785" s="5" t="n"/>
      <c r="D785" s="19" t="n"/>
      <c r="E785" s="13" t="n"/>
      <c r="F785" s="5" t="n"/>
      <c r="G785" s="6">
        <f>IF(C785&amp;""="","",IFERROR(INDEX('الموردون'!$B$6:$B$205,MATCH(C785&amp;"",'الموردون'!$A$6:$A$205,0))&amp;"","كود غير موجود"))</f>
        <v/>
      </c>
      <c r="H785" s="18">
        <f>IF(A785&amp;""="","",SUMIFS('الاستلامات'!$D$6:$D$1005,'الاستلامات'!$C$6:$C$1005,A785&amp;""))</f>
        <v/>
      </c>
      <c r="I785" s="18">
        <f>IF(OR(A785&amp;""="",NOT(ISNUMBER(D785))),"",ROUND(D785-H785,2))</f>
        <v/>
      </c>
      <c r="J785" s="6">
        <f>IF(A785&amp;""="","",IF(I785="","بيانات ناقصة",IF(I785&lt;=0,"تم الاستلام",IF(AND(ISNUMBER(E785),E785&lt;'الإعدادات'!$B$4),"متأخر التسليم",IF(H785&gt;0,"استلام جزئي","بانتظار الاستلام")))))</f>
        <v/>
      </c>
      <c r="K785" s="17">
        <f>IF(J785="متأخر التسليم",'الإعدادات'!$B$4-E785,"")</f>
        <v/>
      </c>
    </row>
    <row r="786">
      <c r="A786" s="5" t="n"/>
      <c r="B786" s="13" t="n"/>
      <c r="C786" s="5" t="n"/>
      <c r="D786" s="19" t="n"/>
      <c r="E786" s="13" t="n"/>
      <c r="F786" s="5" t="n"/>
      <c r="G786" s="6">
        <f>IF(C786&amp;""="","",IFERROR(INDEX('الموردون'!$B$6:$B$205,MATCH(C786&amp;"",'الموردون'!$A$6:$A$205,0))&amp;"","كود غير موجود"))</f>
        <v/>
      </c>
      <c r="H786" s="18">
        <f>IF(A786&amp;""="","",SUMIFS('الاستلامات'!$D$6:$D$1005,'الاستلامات'!$C$6:$C$1005,A786&amp;""))</f>
        <v/>
      </c>
      <c r="I786" s="18">
        <f>IF(OR(A786&amp;""="",NOT(ISNUMBER(D786))),"",ROUND(D786-H786,2))</f>
        <v/>
      </c>
      <c r="J786" s="6">
        <f>IF(A786&amp;""="","",IF(I786="","بيانات ناقصة",IF(I786&lt;=0,"تم الاستلام",IF(AND(ISNUMBER(E786),E786&lt;'الإعدادات'!$B$4),"متأخر التسليم",IF(H786&gt;0,"استلام جزئي","بانتظار الاستلام")))))</f>
        <v/>
      </c>
      <c r="K786" s="17">
        <f>IF(J786="متأخر التسليم",'الإعدادات'!$B$4-E786,"")</f>
        <v/>
      </c>
    </row>
    <row r="787">
      <c r="A787" s="5" t="n"/>
      <c r="B787" s="13" t="n"/>
      <c r="C787" s="5" t="n"/>
      <c r="D787" s="19" t="n"/>
      <c r="E787" s="13" t="n"/>
      <c r="F787" s="5" t="n"/>
      <c r="G787" s="6">
        <f>IF(C787&amp;""="","",IFERROR(INDEX('الموردون'!$B$6:$B$205,MATCH(C787&amp;"",'الموردون'!$A$6:$A$205,0))&amp;"","كود غير موجود"))</f>
        <v/>
      </c>
      <c r="H787" s="18">
        <f>IF(A787&amp;""="","",SUMIFS('الاستلامات'!$D$6:$D$1005,'الاستلامات'!$C$6:$C$1005,A787&amp;""))</f>
        <v/>
      </c>
      <c r="I787" s="18">
        <f>IF(OR(A787&amp;""="",NOT(ISNUMBER(D787))),"",ROUND(D787-H787,2))</f>
        <v/>
      </c>
      <c r="J787" s="6">
        <f>IF(A787&amp;""="","",IF(I787="","بيانات ناقصة",IF(I787&lt;=0,"تم الاستلام",IF(AND(ISNUMBER(E787),E787&lt;'الإعدادات'!$B$4),"متأخر التسليم",IF(H787&gt;0,"استلام جزئي","بانتظار الاستلام")))))</f>
        <v/>
      </c>
      <c r="K787" s="17">
        <f>IF(J787="متأخر التسليم",'الإعدادات'!$B$4-E787,"")</f>
        <v/>
      </c>
    </row>
    <row r="788">
      <c r="A788" s="5" t="n"/>
      <c r="B788" s="13" t="n"/>
      <c r="C788" s="5" t="n"/>
      <c r="D788" s="19" t="n"/>
      <c r="E788" s="13" t="n"/>
      <c r="F788" s="5" t="n"/>
      <c r="G788" s="6">
        <f>IF(C788&amp;""="","",IFERROR(INDEX('الموردون'!$B$6:$B$205,MATCH(C788&amp;"",'الموردون'!$A$6:$A$205,0))&amp;"","كود غير موجود"))</f>
        <v/>
      </c>
      <c r="H788" s="18">
        <f>IF(A788&amp;""="","",SUMIFS('الاستلامات'!$D$6:$D$1005,'الاستلامات'!$C$6:$C$1005,A788&amp;""))</f>
        <v/>
      </c>
      <c r="I788" s="18">
        <f>IF(OR(A788&amp;""="",NOT(ISNUMBER(D788))),"",ROUND(D788-H788,2))</f>
        <v/>
      </c>
      <c r="J788" s="6">
        <f>IF(A788&amp;""="","",IF(I788="","بيانات ناقصة",IF(I788&lt;=0,"تم الاستلام",IF(AND(ISNUMBER(E788),E788&lt;'الإعدادات'!$B$4),"متأخر التسليم",IF(H788&gt;0,"استلام جزئي","بانتظار الاستلام")))))</f>
        <v/>
      </c>
      <c r="K788" s="17">
        <f>IF(J788="متأخر التسليم",'الإعدادات'!$B$4-E788,"")</f>
        <v/>
      </c>
    </row>
    <row r="789">
      <c r="A789" s="5" t="n"/>
      <c r="B789" s="13" t="n"/>
      <c r="C789" s="5" t="n"/>
      <c r="D789" s="19" t="n"/>
      <c r="E789" s="13" t="n"/>
      <c r="F789" s="5" t="n"/>
      <c r="G789" s="6">
        <f>IF(C789&amp;""="","",IFERROR(INDEX('الموردون'!$B$6:$B$205,MATCH(C789&amp;"",'الموردون'!$A$6:$A$205,0))&amp;"","كود غير موجود"))</f>
        <v/>
      </c>
      <c r="H789" s="18">
        <f>IF(A789&amp;""="","",SUMIFS('الاستلامات'!$D$6:$D$1005,'الاستلامات'!$C$6:$C$1005,A789&amp;""))</f>
        <v/>
      </c>
      <c r="I789" s="18">
        <f>IF(OR(A789&amp;""="",NOT(ISNUMBER(D789))),"",ROUND(D789-H789,2))</f>
        <v/>
      </c>
      <c r="J789" s="6">
        <f>IF(A789&amp;""="","",IF(I789="","بيانات ناقصة",IF(I789&lt;=0,"تم الاستلام",IF(AND(ISNUMBER(E789),E789&lt;'الإعدادات'!$B$4),"متأخر التسليم",IF(H789&gt;0,"استلام جزئي","بانتظار الاستلام")))))</f>
        <v/>
      </c>
      <c r="K789" s="17">
        <f>IF(J789="متأخر التسليم",'الإعدادات'!$B$4-E789,"")</f>
        <v/>
      </c>
    </row>
    <row r="790">
      <c r="A790" s="5" t="n"/>
      <c r="B790" s="13" t="n"/>
      <c r="C790" s="5" t="n"/>
      <c r="D790" s="19" t="n"/>
      <c r="E790" s="13" t="n"/>
      <c r="F790" s="5" t="n"/>
      <c r="G790" s="6">
        <f>IF(C790&amp;""="","",IFERROR(INDEX('الموردون'!$B$6:$B$205,MATCH(C790&amp;"",'الموردون'!$A$6:$A$205,0))&amp;"","كود غير موجود"))</f>
        <v/>
      </c>
      <c r="H790" s="18">
        <f>IF(A790&amp;""="","",SUMIFS('الاستلامات'!$D$6:$D$1005,'الاستلامات'!$C$6:$C$1005,A790&amp;""))</f>
        <v/>
      </c>
      <c r="I790" s="18">
        <f>IF(OR(A790&amp;""="",NOT(ISNUMBER(D790))),"",ROUND(D790-H790,2))</f>
        <v/>
      </c>
      <c r="J790" s="6">
        <f>IF(A790&amp;""="","",IF(I790="","بيانات ناقصة",IF(I790&lt;=0,"تم الاستلام",IF(AND(ISNUMBER(E790),E790&lt;'الإعدادات'!$B$4),"متأخر التسليم",IF(H790&gt;0,"استلام جزئي","بانتظار الاستلام")))))</f>
        <v/>
      </c>
      <c r="K790" s="17">
        <f>IF(J790="متأخر التسليم",'الإعدادات'!$B$4-E790,"")</f>
        <v/>
      </c>
    </row>
    <row r="791">
      <c r="A791" s="5" t="n"/>
      <c r="B791" s="13" t="n"/>
      <c r="C791" s="5" t="n"/>
      <c r="D791" s="19" t="n"/>
      <c r="E791" s="13" t="n"/>
      <c r="F791" s="5" t="n"/>
      <c r="G791" s="6">
        <f>IF(C791&amp;""="","",IFERROR(INDEX('الموردون'!$B$6:$B$205,MATCH(C791&amp;"",'الموردون'!$A$6:$A$205,0))&amp;"","كود غير موجود"))</f>
        <v/>
      </c>
      <c r="H791" s="18">
        <f>IF(A791&amp;""="","",SUMIFS('الاستلامات'!$D$6:$D$1005,'الاستلامات'!$C$6:$C$1005,A791&amp;""))</f>
        <v/>
      </c>
      <c r="I791" s="18">
        <f>IF(OR(A791&amp;""="",NOT(ISNUMBER(D791))),"",ROUND(D791-H791,2))</f>
        <v/>
      </c>
      <c r="J791" s="6">
        <f>IF(A791&amp;""="","",IF(I791="","بيانات ناقصة",IF(I791&lt;=0,"تم الاستلام",IF(AND(ISNUMBER(E791),E791&lt;'الإعدادات'!$B$4),"متأخر التسليم",IF(H791&gt;0,"استلام جزئي","بانتظار الاستلام")))))</f>
        <v/>
      </c>
      <c r="K791" s="17">
        <f>IF(J791="متأخر التسليم",'الإعدادات'!$B$4-E791,"")</f>
        <v/>
      </c>
    </row>
    <row r="792">
      <c r="A792" s="5" t="n"/>
      <c r="B792" s="13" t="n"/>
      <c r="C792" s="5" t="n"/>
      <c r="D792" s="19" t="n"/>
      <c r="E792" s="13" t="n"/>
      <c r="F792" s="5" t="n"/>
      <c r="G792" s="6">
        <f>IF(C792&amp;""="","",IFERROR(INDEX('الموردون'!$B$6:$B$205,MATCH(C792&amp;"",'الموردون'!$A$6:$A$205,0))&amp;"","كود غير موجود"))</f>
        <v/>
      </c>
      <c r="H792" s="18">
        <f>IF(A792&amp;""="","",SUMIFS('الاستلامات'!$D$6:$D$1005,'الاستلامات'!$C$6:$C$1005,A792&amp;""))</f>
        <v/>
      </c>
      <c r="I792" s="18">
        <f>IF(OR(A792&amp;""="",NOT(ISNUMBER(D792))),"",ROUND(D792-H792,2))</f>
        <v/>
      </c>
      <c r="J792" s="6">
        <f>IF(A792&amp;""="","",IF(I792="","بيانات ناقصة",IF(I792&lt;=0,"تم الاستلام",IF(AND(ISNUMBER(E792),E792&lt;'الإعدادات'!$B$4),"متأخر التسليم",IF(H792&gt;0,"استلام جزئي","بانتظار الاستلام")))))</f>
        <v/>
      </c>
      <c r="K792" s="17">
        <f>IF(J792="متأخر التسليم",'الإعدادات'!$B$4-E792,"")</f>
        <v/>
      </c>
    </row>
    <row r="793">
      <c r="A793" s="5" t="n"/>
      <c r="B793" s="13" t="n"/>
      <c r="C793" s="5" t="n"/>
      <c r="D793" s="19" t="n"/>
      <c r="E793" s="13" t="n"/>
      <c r="F793" s="5" t="n"/>
      <c r="G793" s="6">
        <f>IF(C793&amp;""="","",IFERROR(INDEX('الموردون'!$B$6:$B$205,MATCH(C793&amp;"",'الموردون'!$A$6:$A$205,0))&amp;"","كود غير موجود"))</f>
        <v/>
      </c>
      <c r="H793" s="18">
        <f>IF(A793&amp;""="","",SUMIFS('الاستلامات'!$D$6:$D$1005,'الاستلامات'!$C$6:$C$1005,A793&amp;""))</f>
        <v/>
      </c>
      <c r="I793" s="18">
        <f>IF(OR(A793&amp;""="",NOT(ISNUMBER(D793))),"",ROUND(D793-H793,2))</f>
        <v/>
      </c>
      <c r="J793" s="6">
        <f>IF(A793&amp;""="","",IF(I793="","بيانات ناقصة",IF(I793&lt;=0,"تم الاستلام",IF(AND(ISNUMBER(E793),E793&lt;'الإعدادات'!$B$4),"متأخر التسليم",IF(H793&gt;0,"استلام جزئي","بانتظار الاستلام")))))</f>
        <v/>
      </c>
      <c r="K793" s="17">
        <f>IF(J793="متأخر التسليم",'الإعدادات'!$B$4-E793,"")</f>
        <v/>
      </c>
    </row>
    <row r="794">
      <c r="A794" s="5" t="n"/>
      <c r="B794" s="13" t="n"/>
      <c r="C794" s="5" t="n"/>
      <c r="D794" s="19" t="n"/>
      <c r="E794" s="13" t="n"/>
      <c r="F794" s="5" t="n"/>
      <c r="G794" s="6">
        <f>IF(C794&amp;""="","",IFERROR(INDEX('الموردون'!$B$6:$B$205,MATCH(C794&amp;"",'الموردون'!$A$6:$A$205,0))&amp;"","كود غير موجود"))</f>
        <v/>
      </c>
      <c r="H794" s="18">
        <f>IF(A794&amp;""="","",SUMIFS('الاستلامات'!$D$6:$D$1005,'الاستلامات'!$C$6:$C$1005,A794&amp;""))</f>
        <v/>
      </c>
      <c r="I794" s="18">
        <f>IF(OR(A794&amp;""="",NOT(ISNUMBER(D794))),"",ROUND(D794-H794,2))</f>
        <v/>
      </c>
      <c r="J794" s="6">
        <f>IF(A794&amp;""="","",IF(I794="","بيانات ناقصة",IF(I794&lt;=0,"تم الاستلام",IF(AND(ISNUMBER(E794),E794&lt;'الإعدادات'!$B$4),"متأخر التسليم",IF(H794&gt;0,"استلام جزئي","بانتظار الاستلام")))))</f>
        <v/>
      </c>
      <c r="K794" s="17">
        <f>IF(J794="متأخر التسليم",'الإعدادات'!$B$4-E794,"")</f>
        <v/>
      </c>
    </row>
    <row r="795">
      <c r="A795" s="5" t="n"/>
      <c r="B795" s="13" t="n"/>
      <c r="C795" s="5" t="n"/>
      <c r="D795" s="19" t="n"/>
      <c r="E795" s="13" t="n"/>
      <c r="F795" s="5" t="n"/>
      <c r="G795" s="6">
        <f>IF(C795&amp;""="","",IFERROR(INDEX('الموردون'!$B$6:$B$205,MATCH(C795&amp;"",'الموردون'!$A$6:$A$205,0))&amp;"","كود غير موجود"))</f>
        <v/>
      </c>
      <c r="H795" s="18">
        <f>IF(A795&amp;""="","",SUMIFS('الاستلامات'!$D$6:$D$1005,'الاستلامات'!$C$6:$C$1005,A795&amp;""))</f>
        <v/>
      </c>
      <c r="I795" s="18">
        <f>IF(OR(A795&amp;""="",NOT(ISNUMBER(D795))),"",ROUND(D795-H795,2))</f>
        <v/>
      </c>
      <c r="J795" s="6">
        <f>IF(A795&amp;""="","",IF(I795="","بيانات ناقصة",IF(I795&lt;=0,"تم الاستلام",IF(AND(ISNUMBER(E795),E795&lt;'الإعدادات'!$B$4),"متأخر التسليم",IF(H795&gt;0,"استلام جزئي","بانتظار الاستلام")))))</f>
        <v/>
      </c>
      <c r="K795" s="17">
        <f>IF(J795="متأخر التسليم",'الإعدادات'!$B$4-E795,"")</f>
        <v/>
      </c>
    </row>
    <row r="796">
      <c r="A796" s="5" t="n"/>
      <c r="B796" s="13" t="n"/>
      <c r="C796" s="5" t="n"/>
      <c r="D796" s="19" t="n"/>
      <c r="E796" s="13" t="n"/>
      <c r="F796" s="5" t="n"/>
      <c r="G796" s="6">
        <f>IF(C796&amp;""="","",IFERROR(INDEX('الموردون'!$B$6:$B$205,MATCH(C796&amp;"",'الموردون'!$A$6:$A$205,0))&amp;"","كود غير موجود"))</f>
        <v/>
      </c>
      <c r="H796" s="18">
        <f>IF(A796&amp;""="","",SUMIFS('الاستلامات'!$D$6:$D$1005,'الاستلامات'!$C$6:$C$1005,A796&amp;""))</f>
        <v/>
      </c>
      <c r="I796" s="18">
        <f>IF(OR(A796&amp;""="",NOT(ISNUMBER(D796))),"",ROUND(D796-H796,2))</f>
        <v/>
      </c>
      <c r="J796" s="6">
        <f>IF(A796&amp;""="","",IF(I796="","بيانات ناقصة",IF(I796&lt;=0,"تم الاستلام",IF(AND(ISNUMBER(E796),E796&lt;'الإعدادات'!$B$4),"متأخر التسليم",IF(H796&gt;0,"استلام جزئي","بانتظار الاستلام")))))</f>
        <v/>
      </c>
      <c r="K796" s="17">
        <f>IF(J796="متأخر التسليم",'الإعدادات'!$B$4-E796,"")</f>
        <v/>
      </c>
    </row>
    <row r="797">
      <c r="A797" s="5" t="n"/>
      <c r="B797" s="13" t="n"/>
      <c r="C797" s="5" t="n"/>
      <c r="D797" s="19" t="n"/>
      <c r="E797" s="13" t="n"/>
      <c r="F797" s="5" t="n"/>
      <c r="G797" s="6">
        <f>IF(C797&amp;""="","",IFERROR(INDEX('الموردون'!$B$6:$B$205,MATCH(C797&amp;"",'الموردون'!$A$6:$A$205,0))&amp;"","كود غير موجود"))</f>
        <v/>
      </c>
      <c r="H797" s="18">
        <f>IF(A797&amp;""="","",SUMIFS('الاستلامات'!$D$6:$D$1005,'الاستلامات'!$C$6:$C$1005,A797&amp;""))</f>
        <v/>
      </c>
      <c r="I797" s="18">
        <f>IF(OR(A797&amp;""="",NOT(ISNUMBER(D797))),"",ROUND(D797-H797,2))</f>
        <v/>
      </c>
      <c r="J797" s="6">
        <f>IF(A797&amp;""="","",IF(I797="","بيانات ناقصة",IF(I797&lt;=0,"تم الاستلام",IF(AND(ISNUMBER(E797),E797&lt;'الإعدادات'!$B$4),"متأخر التسليم",IF(H797&gt;0,"استلام جزئي","بانتظار الاستلام")))))</f>
        <v/>
      </c>
      <c r="K797" s="17">
        <f>IF(J797="متأخر التسليم",'الإعدادات'!$B$4-E797,"")</f>
        <v/>
      </c>
    </row>
    <row r="798">
      <c r="A798" s="5" t="n"/>
      <c r="B798" s="13" t="n"/>
      <c r="C798" s="5" t="n"/>
      <c r="D798" s="19" t="n"/>
      <c r="E798" s="13" t="n"/>
      <c r="F798" s="5" t="n"/>
      <c r="G798" s="6">
        <f>IF(C798&amp;""="","",IFERROR(INDEX('الموردون'!$B$6:$B$205,MATCH(C798&amp;"",'الموردون'!$A$6:$A$205,0))&amp;"","كود غير موجود"))</f>
        <v/>
      </c>
      <c r="H798" s="18">
        <f>IF(A798&amp;""="","",SUMIFS('الاستلامات'!$D$6:$D$1005,'الاستلامات'!$C$6:$C$1005,A798&amp;""))</f>
        <v/>
      </c>
      <c r="I798" s="18">
        <f>IF(OR(A798&amp;""="",NOT(ISNUMBER(D798))),"",ROUND(D798-H798,2))</f>
        <v/>
      </c>
      <c r="J798" s="6">
        <f>IF(A798&amp;""="","",IF(I798="","بيانات ناقصة",IF(I798&lt;=0,"تم الاستلام",IF(AND(ISNUMBER(E798),E798&lt;'الإعدادات'!$B$4),"متأخر التسليم",IF(H798&gt;0,"استلام جزئي","بانتظار الاستلام")))))</f>
        <v/>
      </c>
      <c r="K798" s="17">
        <f>IF(J798="متأخر التسليم",'الإعدادات'!$B$4-E798,"")</f>
        <v/>
      </c>
    </row>
    <row r="799">
      <c r="A799" s="5" t="n"/>
      <c r="B799" s="13" t="n"/>
      <c r="C799" s="5" t="n"/>
      <c r="D799" s="19" t="n"/>
      <c r="E799" s="13" t="n"/>
      <c r="F799" s="5" t="n"/>
      <c r="G799" s="6">
        <f>IF(C799&amp;""="","",IFERROR(INDEX('الموردون'!$B$6:$B$205,MATCH(C799&amp;"",'الموردون'!$A$6:$A$205,0))&amp;"","كود غير موجود"))</f>
        <v/>
      </c>
      <c r="H799" s="18">
        <f>IF(A799&amp;""="","",SUMIFS('الاستلامات'!$D$6:$D$1005,'الاستلامات'!$C$6:$C$1005,A799&amp;""))</f>
        <v/>
      </c>
      <c r="I799" s="18">
        <f>IF(OR(A799&amp;""="",NOT(ISNUMBER(D799))),"",ROUND(D799-H799,2))</f>
        <v/>
      </c>
      <c r="J799" s="6">
        <f>IF(A799&amp;""="","",IF(I799="","بيانات ناقصة",IF(I799&lt;=0,"تم الاستلام",IF(AND(ISNUMBER(E799),E799&lt;'الإعدادات'!$B$4),"متأخر التسليم",IF(H799&gt;0,"استلام جزئي","بانتظار الاستلام")))))</f>
        <v/>
      </c>
      <c r="K799" s="17">
        <f>IF(J799="متأخر التسليم",'الإعدادات'!$B$4-E799,"")</f>
        <v/>
      </c>
    </row>
    <row r="800">
      <c r="A800" s="5" t="n"/>
      <c r="B800" s="13" t="n"/>
      <c r="C800" s="5" t="n"/>
      <c r="D800" s="19" t="n"/>
      <c r="E800" s="13" t="n"/>
      <c r="F800" s="5" t="n"/>
      <c r="G800" s="6">
        <f>IF(C800&amp;""="","",IFERROR(INDEX('الموردون'!$B$6:$B$205,MATCH(C800&amp;"",'الموردون'!$A$6:$A$205,0))&amp;"","كود غير موجود"))</f>
        <v/>
      </c>
      <c r="H800" s="18">
        <f>IF(A800&amp;""="","",SUMIFS('الاستلامات'!$D$6:$D$1005,'الاستلامات'!$C$6:$C$1005,A800&amp;""))</f>
        <v/>
      </c>
      <c r="I800" s="18">
        <f>IF(OR(A800&amp;""="",NOT(ISNUMBER(D800))),"",ROUND(D800-H800,2))</f>
        <v/>
      </c>
      <c r="J800" s="6">
        <f>IF(A800&amp;""="","",IF(I800="","بيانات ناقصة",IF(I800&lt;=0,"تم الاستلام",IF(AND(ISNUMBER(E800),E800&lt;'الإعدادات'!$B$4),"متأخر التسليم",IF(H800&gt;0,"استلام جزئي","بانتظار الاستلام")))))</f>
        <v/>
      </c>
      <c r="K800" s="17">
        <f>IF(J800="متأخر التسليم",'الإعدادات'!$B$4-E800,"")</f>
        <v/>
      </c>
    </row>
    <row r="801">
      <c r="A801" s="5" t="n"/>
      <c r="B801" s="13" t="n"/>
      <c r="C801" s="5" t="n"/>
      <c r="D801" s="19" t="n"/>
      <c r="E801" s="13" t="n"/>
      <c r="F801" s="5" t="n"/>
      <c r="G801" s="6">
        <f>IF(C801&amp;""="","",IFERROR(INDEX('الموردون'!$B$6:$B$205,MATCH(C801&amp;"",'الموردون'!$A$6:$A$205,0))&amp;"","كود غير موجود"))</f>
        <v/>
      </c>
      <c r="H801" s="18">
        <f>IF(A801&amp;""="","",SUMIFS('الاستلامات'!$D$6:$D$1005,'الاستلامات'!$C$6:$C$1005,A801&amp;""))</f>
        <v/>
      </c>
      <c r="I801" s="18">
        <f>IF(OR(A801&amp;""="",NOT(ISNUMBER(D801))),"",ROUND(D801-H801,2))</f>
        <v/>
      </c>
      <c r="J801" s="6">
        <f>IF(A801&amp;""="","",IF(I801="","بيانات ناقصة",IF(I801&lt;=0,"تم الاستلام",IF(AND(ISNUMBER(E801),E801&lt;'الإعدادات'!$B$4),"متأخر التسليم",IF(H801&gt;0,"استلام جزئي","بانتظار الاستلام")))))</f>
        <v/>
      </c>
      <c r="K801" s="17">
        <f>IF(J801="متأخر التسليم",'الإعدادات'!$B$4-E801,"")</f>
        <v/>
      </c>
    </row>
    <row r="802">
      <c r="A802" s="5" t="n"/>
      <c r="B802" s="13" t="n"/>
      <c r="C802" s="5" t="n"/>
      <c r="D802" s="19" t="n"/>
      <c r="E802" s="13" t="n"/>
      <c r="F802" s="5" t="n"/>
      <c r="G802" s="6">
        <f>IF(C802&amp;""="","",IFERROR(INDEX('الموردون'!$B$6:$B$205,MATCH(C802&amp;"",'الموردون'!$A$6:$A$205,0))&amp;"","كود غير موجود"))</f>
        <v/>
      </c>
      <c r="H802" s="18">
        <f>IF(A802&amp;""="","",SUMIFS('الاستلامات'!$D$6:$D$1005,'الاستلامات'!$C$6:$C$1005,A802&amp;""))</f>
        <v/>
      </c>
      <c r="I802" s="18">
        <f>IF(OR(A802&amp;""="",NOT(ISNUMBER(D802))),"",ROUND(D802-H802,2))</f>
        <v/>
      </c>
      <c r="J802" s="6">
        <f>IF(A802&amp;""="","",IF(I802="","بيانات ناقصة",IF(I802&lt;=0,"تم الاستلام",IF(AND(ISNUMBER(E802),E802&lt;'الإعدادات'!$B$4),"متأخر التسليم",IF(H802&gt;0,"استلام جزئي","بانتظار الاستلام")))))</f>
        <v/>
      </c>
      <c r="K802" s="17">
        <f>IF(J802="متأخر التسليم",'الإعدادات'!$B$4-E802,"")</f>
        <v/>
      </c>
    </row>
    <row r="803">
      <c r="A803" s="5" t="n"/>
      <c r="B803" s="13" t="n"/>
      <c r="C803" s="5" t="n"/>
      <c r="D803" s="19" t="n"/>
      <c r="E803" s="13" t="n"/>
      <c r="F803" s="5" t="n"/>
      <c r="G803" s="6">
        <f>IF(C803&amp;""="","",IFERROR(INDEX('الموردون'!$B$6:$B$205,MATCH(C803&amp;"",'الموردون'!$A$6:$A$205,0))&amp;"","كود غير موجود"))</f>
        <v/>
      </c>
      <c r="H803" s="18">
        <f>IF(A803&amp;""="","",SUMIFS('الاستلامات'!$D$6:$D$1005,'الاستلامات'!$C$6:$C$1005,A803&amp;""))</f>
        <v/>
      </c>
      <c r="I803" s="18">
        <f>IF(OR(A803&amp;""="",NOT(ISNUMBER(D803))),"",ROUND(D803-H803,2))</f>
        <v/>
      </c>
      <c r="J803" s="6">
        <f>IF(A803&amp;""="","",IF(I803="","بيانات ناقصة",IF(I803&lt;=0,"تم الاستلام",IF(AND(ISNUMBER(E803),E803&lt;'الإعدادات'!$B$4),"متأخر التسليم",IF(H803&gt;0,"استلام جزئي","بانتظار الاستلام")))))</f>
        <v/>
      </c>
      <c r="K803" s="17">
        <f>IF(J803="متأخر التسليم",'الإعدادات'!$B$4-E803,"")</f>
        <v/>
      </c>
    </row>
    <row r="804">
      <c r="A804" s="5" t="n"/>
      <c r="B804" s="13" t="n"/>
      <c r="C804" s="5" t="n"/>
      <c r="D804" s="19" t="n"/>
      <c r="E804" s="13" t="n"/>
      <c r="F804" s="5" t="n"/>
      <c r="G804" s="6">
        <f>IF(C804&amp;""="","",IFERROR(INDEX('الموردون'!$B$6:$B$205,MATCH(C804&amp;"",'الموردون'!$A$6:$A$205,0))&amp;"","كود غير موجود"))</f>
        <v/>
      </c>
      <c r="H804" s="18">
        <f>IF(A804&amp;""="","",SUMIFS('الاستلامات'!$D$6:$D$1005,'الاستلامات'!$C$6:$C$1005,A804&amp;""))</f>
        <v/>
      </c>
      <c r="I804" s="18">
        <f>IF(OR(A804&amp;""="",NOT(ISNUMBER(D804))),"",ROUND(D804-H804,2))</f>
        <v/>
      </c>
      <c r="J804" s="6">
        <f>IF(A804&amp;""="","",IF(I804="","بيانات ناقصة",IF(I804&lt;=0,"تم الاستلام",IF(AND(ISNUMBER(E804),E804&lt;'الإعدادات'!$B$4),"متأخر التسليم",IF(H804&gt;0,"استلام جزئي","بانتظار الاستلام")))))</f>
        <v/>
      </c>
      <c r="K804" s="17">
        <f>IF(J804="متأخر التسليم",'الإعدادات'!$B$4-E804,"")</f>
        <v/>
      </c>
    </row>
    <row r="805">
      <c r="A805" s="5" t="n"/>
      <c r="B805" s="13" t="n"/>
      <c r="C805" s="5" t="n"/>
      <c r="D805" s="19" t="n"/>
      <c r="E805" s="13" t="n"/>
      <c r="F805" s="5" t="n"/>
      <c r="G805" s="6">
        <f>IF(C805&amp;""="","",IFERROR(INDEX('الموردون'!$B$6:$B$205,MATCH(C805&amp;"",'الموردون'!$A$6:$A$205,0))&amp;"","كود غير موجود"))</f>
        <v/>
      </c>
      <c r="H805" s="18">
        <f>IF(A805&amp;""="","",SUMIFS('الاستلامات'!$D$6:$D$1005,'الاستلامات'!$C$6:$C$1005,A805&amp;""))</f>
        <v/>
      </c>
      <c r="I805" s="18">
        <f>IF(OR(A805&amp;""="",NOT(ISNUMBER(D805))),"",ROUND(D805-H805,2))</f>
        <v/>
      </c>
      <c r="J805" s="6">
        <f>IF(A805&amp;""="","",IF(I805="","بيانات ناقصة",IF(I805&lt;=0,"تم الاستلام",IF(AND(ISNUMBER(E805),E805&lt;'الإعدادات'!$B$4),"متأخر التسليم",IF(H805&gt;0,"استلام جزئي","بانتظار الاستلام")))))</f>
        <v/>
      </c>
      <c r="K805" s="17">
        <f>IF(J805="متأخر التسليم",'الإعدادات'!$B$4-E805,"")</f>
        <v/>
      </c>
    </row>
    <row r="806">
      <c r="A806" s="5" t="n"/>
      <c r="B806" s="13" t="n"/>
      <c r="C806" s="5" t="n"/>
      <c r="D806" s="19" t="n"/>
      <c r="E806" s="13" t="n"/>
      <c r="F806" s="5" t="n"/>
      <c r="G806" s="6">
        <f>IF(C806&amp;""="","",IFERROR(INDEX('الموردون'!$B$6:$B$205,MATCH(C806&amp;"",'الموردون'!$A$6:$A$205,0))&amp;"","كود غير موجود"))</f>
        <v/>
      </c>
      <c r="H806" s="18">
        <f>IF(A806&amp;""="","",SUMIFS('الاستلامات'!$D$6:$D$1005,'الاستلامات'!$C$6:$C$1005,A806&amp;""))</f>
        <v/>
      </c>
      <c r="I806" s="18">
        <f>IF(OR(A806&amp;""="",NOT(ISNUMBER(D806))),"",ROUND(D806-H806,2))</f>
        <v/>
      </c>
      <c r="J806" s="6">
        <f>IF(A806&amp;""="","",IF(I806="","بيانات ناقصة",IF(I806&lt;=0,"تم الاستلام",IF(AND(ISNUMBER(E806),E806&lt;'الإعدادات'!$B$4),"متأخر التسليم",IF(H806&gt;0,"استلام جزئي","بانتظار الاستلام")))))</f>
        <v/>
      </c>
      <c r="K806" s="17">
        <f>IF(J806="متأخر التسليم",'الإعدادات'!$B$4-E806,"")</f>
        <v/>
      </c>
    </row>
    <row r="807">
      <c r="A807" s="5" t="n"/>
      <c r="B807" s="13" t="n"/>
      <c r="C807" s="5" t="n"/>
      <c r="D807" s="19" t="n"/>
      <c r="E807" s="13" t="n"/>
      <c r="F807" s="5" t="n"/>
      <c r="G807" s="6">
        <f>IF(C807&amp;""="","",IFERROR(INDEX('الموردون'!$B$6:$B$205,MATCH(C807&amp;"",'الموردون'!$A$6:$A$205,0))&amp;"","كود غير موجود"))</f>
        <v/>
      </c>
      <c r="H807" s="18">
        <f>IF(A807&amp;""="","",SUMIFS('الاستلامات'!$D$6:$D$1005,'الاستلامات'!$C$6:$C$1005,A807&amp;""))</f>
        <v/>
      </c>
      <c r="I807" s="18">
        <f>IF(OR(A807&amp;""="",NOT(ISNUMBER(D807))),"",ROUND(D807-H807,2))</f>
        <v/>
      </c>
      <c r="J807" s="6">
        <f>IF(A807&amp;""="","",IF(I807="","بيانات ناقصة",IF(I807&lt;=0,"تم الاستلام",IF(AND(ISNUMBER(E807),E807&lt;'الإعدادات'!$B$4),"متأخر التسليم",IF(H807&gt;0,"استلام جزئي","بانتظار الاستلام")))))</f>
        <v/>
      </c>
      <c r="K807" s="17">
        <f>IF(J807="متأخر التسليم",'الإعدادات'!$B$4-E807,"")</f>
        <v/>
      </c>
    </row>
    <row r="808">
      <c r="A808" s="5" t="n"/>
      <c r="B808" s="13" t="n"/>
      <c r="C808" s="5" t="n"/>
      <c r="D808" s="19" t="n"/>
      <c r="E808" s="13" t="n"/>
      <c r="F808" s="5" t="n"/>
      <c r="G808" s="6">
        <f>IF(C808&amp;""="","",IFERROR(INDEX('الموردون'!$B$6:$B$205,MATCH(C808&amp;"",'الموردون'!$A$6:$A$205,0))&amp;"","كود غير موجود"))</f>
        <v/>
      </c>
      <c r="H808" s="18">
        <f>IF(A808&amp;""="","",SUMIFS('الاستلامات'!$D$6:$D$1005,'الاستلامات'!$C$6:$C$1005,A808&amp;""))</f>
        <v/>
      </c>
      <c r="I808" s="18">
        <f>IF(OR(A808&amp;""="",NOT(ISNUMBER(D808))),"",ROUND(D808-H808,2))</f>
        <v/>
      </c>
      <c r="J808" s="6">
        <f>IF(A808&amp;""="","",IF(I808="","بيانات ناقصة",IF(I808&lt;=0,"تم الاستلام",IF(AND(ISNUMBER(E808),E808&lt;'الإعدادات'!$B$4),"متأخر التسليم",IF(H808&gt;0,"استلام جزئي","بانتظار الاستلام")))))</f>
        <v/>
      </c>
      <c r="K808" s="17">
        <f>IF(J808="متأخر التسليم",'الإعدادات'!$B$4-E808,"")</f>
        <v/>
      </c>
    </row>
    <row r="809">
      <c r="A809" s="5" t="n"/>
      <c r="B809" s="13" t="n"/>
      <c r="C809" s="5" t="n"/>
      <c r="D809" s="19" t="n"/>
      <c r="E809" s="13" t="n"/>
      <c r="F809" s="5" t="n"/>
      <c r="G809" s="6">
        <f>IF(C809&amp;""="","",IFERROR(INDEX('الموردون'!$B$6:$B$205,MATCH(C809&amp;"",'الموردون'!$A$6:$A$205,0))&amp;"","كود غير موجود"))</f>
        <v/>
      </c>
      <c r="H809" s="18">
        <f>IF(A809&amp;""="","",SUMIFS('الاستلامات'!$D$6:$D$1005,'الاستلامات'!$C$6:$C$1005,A809&amp;""))</f>
        <v/>
      </c>
      <c r="I809" s="18">
        <f>IF(OR(A809&amp;""="",NOT(ISNUMBER(D809))),"",ROUND(D809-H809,2))</f>
        <v/>
      </c>
      <c r="J809" s="6">
        <f>IF(A809&amp;""="","",IF(I809="","بيانات ناقصة",IF(I809&lt;=0,"تم الاستلام",IF(AND(ISNUMBER(E809),E809&lt;'الإعدادات'!$B$4),"متأخر التسليم",IF(H809&gt;0,"استلام جزئي","بانتظار الاستلام")))))</f>
        <v/>
      </c>
      <c r="K809" s="17">
        <f>IF(J809="متأخر التسليم",'الإعدادات'!$B$4-E809,"")</f>
        <v/>
      </c>
    </row>
    <row r="810">
      <c r="A810" s="5" t="n"/>
      <c r="B810" s="13" t="n"/>
      <c r="C810" s="5" t="n"/>
      <c r="D810" s="19" t="n"/>
      <c r="E810" s="13" t="n"/>
      <c r="F810" s="5" t="n"/>
      <c r="G810" s="6">
        <f>IF(C810&amp;""="","",IFERROR(INDEX('الموردون'!$B$6:$B$205,MATCH(C810&amp;"",'الموردون'!$A$6:$A$205,0))&amp;"","كود غير موجود"))</f>
        <v/>
      </c>
      <c r="H810" s="18">
        <f>IF(A810&amp;""="","",SUMIFS('الاستلامات'!$D$6:$D$1005,'الاستلامات'!$C$6:$C$1005,A810&amp;""))</f>
        <v/>
      </c>
      <c r="I810" s="18">
        <f>IF(OR(A810&amp;""="",NOT(ISNUMBER(D810))),"",ROUND(D810-H810,2))</f>
        <v/>
      </c>
      <c r="J810" s="6">
        <f>IF(A810&amp;""="","",IF(I810="","بيانات ناقصة",IF(I810&lt;=0,"تم الاستلام",IF(AND(ISNUMBER(E810),E810&lt;'الإعدادات'!$B$4),"متأخر التسليم",IF(H810&gt;0,"استلام جزئي","بانتظار الاستلام")))))</f>
        <v/>
      </c>
      <c r="K810" s="17">
        <f>IF(J810="متأخر التسليم",'الإعدادات'!$B$4-E810,"")</f>
        <v/>
      </c>
    </row>
    <row r="811">
      <c r="A811" s="5" t="n"/>
      <c r="B811" s="13" t="n"/>
      <c r="C811" s="5" t="n"/>
      <c r="D811" s="19" t="n"/>
      <c r="E811" s="13" t="n"/>
      <c r="F811" s="5" t="n"/>
      <c r="G811" s="6">
        <f>IF(C811&amp;""="","",IFERROR(INDEX('الموردون'!$B$6:$B$205,MATCH(C811&amp;"",'الموردون'!$A$6:$A$205,0))&amp;"","كود غير موجود"))</f>
        <v/>
      </c>
      <c r="H811" s="18">
        <f>IF(A811&amp;""="","",SUMIFS('الاستلامات'!$D$6:$D$1005,'الاستلامات'!$C$6:$C$1005,A811&amp;""))</f>
        <v/>
      </c>
      <c r="I811" s="18">
        <f>IF(OR(A811&amp;""="",NOT(ISNUMBER(D811))),"",ROUND(D811-H811,2))</f>
        <v/>
      </c>
      <c r="J811" s="6">
        <f>IF(A811&amp;""="","",IF(I811="","بيانات ناقصة",IF(I811&lt;=0,"تم الاستلام",IF(AND(ISNUMBER(E811),E811&lt;'الإعدادات'!$B$4),"متأخر التسليم",IF(H811&gt;0,"استلام جزئي","بانتظار الاستلام")))))</f>
        <v/>
      </c>
      <c r="K811" s="17">
        <f>IF(J811="متأخر التسليم",'الإعدادات'!$B$4-E811,"")</f>
        <v/>
      </c>
    </row>
    <row r="812">
      <c r="A812" s="5" t="n"/>
      <c r="B812" s="13" t="n"/>
      <c r="C812" s="5" t="n"/>
      <c r="D812" s="19" t="n"/>
      <c r="E812" s="13" t="n"/>
      <c r="F812" s="5" t="n"/>
      <c r="G812" s="6">
        <f>IF(C812&amp;""="","",IFERROR(INDEX('الموردون'!$B$6:$B$205,MATCH(C812&amp;"",'الموردون'!$A$6:$A$205,0))&amp;"","كود غير موجود"))</f>
        <v/>
      </c>
      <c r="H812" s="18">
        <f>IF(A812&amp;""="","",SUMIFS('الاستلامات'!$D$6:$D$1005,'الاستلامات'!$C$6:$C$1005,A812&amp;""))</f>
        <v/>
      </c>
      <c r="I812" s="18">
        <f>IF(OR(A812&amp;""="",NOT(ISNUMBER(D812))),"",ROUND(D812-H812,2))</f>
        <v/>
      </c>
      <c r="J812" s="6">
        <f>IF(A812&amp;""="","",IF(I812="","بيانات ناقصة",IF(I812&lt;=0,"تم الاستلام",IF(AND(ISNUMBER(E812),E812&lt;'الإعدادات'!$B$4),"متأخر التسليم",IF(H812&gt;0,"استلام جزئي","بانتظار الاستلام")))))</f>
        <v/>
      </c>
      <c r="K812" s="17">
        <f>IF(J812="متأخر التسليم",'الإعدادات'!$B$4-E812,"")</f>
        <v/>
      </c>
    </row>
    <row r="813">
      <c r="A813" s="5" t="n"/>
      <c r="B813" s="13" t="n"/>
      <c r="C813" s="5" t="n"/>
      <c r="D813" s="19" t="n"/>
      <c r="E813" s="13" t="n"/>
      <c r="F813" s="5" t="n"/>
      <c r="G813" s="6">
        <f>IF(C813&amp;""="","",IFERROR(INDEX('الموردون'!$B$6:$B$205,MATCH(C813&amp;"",'الموردون'!$A$6:$A$205,0))&amp;"","كود غير موجود"))</f>
        <v/>
      </c>
      <c r="H813" s="18">
        <f>IF(A813&amp;""="","",SUMIFS('الاستلامات'!$D$6:$D$1005,'الاستلامات'!$C$6:$C$1005,A813&amp;""))</f>
        <v/>
      </c>
      <c r="I813" s="18">
        <f>IF(OR(A813&amp;""="",NOT(ISNUMBER(D813))),"",ROUND(D813-H813,2))</f>
        <v/>
      </c>
      <c r="J813" s="6">
        <f>IF(A813&amp;""="","",IF(I813="","بيانات ناقصة",IF(I813&lt;=0,"تم الاستلام",IF(AND(ISNUMBER(E813),E813&lt;'الإعدادات'!$B$4),"متأخر التسليم",IF(H813&gt;0,"استلام جزئي","بانتظار الاستلام")))))</f>
        <v/>
      </c>
      <c r="K813" s="17">
        <f>IF(J813="متأخر التسليم",'الإعدادات'!$B$4-E813,"")</f>
        <v/>
      </c>
    </row>
    <row r="814">
      <c r="A814" s="5" t="n"/>
      <c r="B814" s="13" t="n"/>
      <c r="C814" s="5" t="n"/>
      <c r="D814" s="19" t="n"/>
      <c r="E814" s="13" t="n"/>
      <c r="F814" s="5" t="n"/>
      <c r="G814" s="6">
        <f>IF(C814&amp;""="","",IFERROR(INDEX('الموردون'!$B$6:$B$205,MATCH(C814&amp;"",'الموردون'!$A$6:$A$205,0))&amp;"","كود غير موجود"))</f>
        <v/>
      </c>
      <c r="H814" s="18">
        <f>IF(A814&amp;""="","",SUMIFS('الاستلامات'!$D$6:$D$1005,'الاستلامات'!$C$6:$C$1005,A814&amp;""))</f>
        <v/>
      </c>
      <c r="I814" s="18">
        <f>IF(OR(A814&amp;""="",NOT(ISNUMBER(D814))),"",ROUND(D814-H814,2))</f>
        <v/>
      </c>
      <c r="J814" s="6">
        <f>IF(A814&amp;""="","",IF(I814="","بيانات ناقصة",IF(I814&lt;=0,"تم الاستلام",IF(AND(ISNUMBER(E814),E814&lt;'الإعدادات'!$B$4),"متأخر التسليم",IF(H814&gt;0,"استلام جزئي","بانتظار الاستلام")))))</f>
        <v/>
      </c>
      <c r="K814" s="17">
        <f>IF(J814="متأخر التسليم",'الإعدادات'!$B$4-E814,"")</f>
        <v/>
      </c>
    </row>
    <row r="815">
      <c r="A815" s="5" t="n"/>
      <c r="B815" s="13" t="n"/>
      <c r="C815" s="5" t="n"/>
      <c r="D815" s="19" t="n"/>
      <c r="E815" s="13" t="n"/>
      <c r="F815" s="5" t="n"/>
      <c r="G815" s="6">
        <f>IF(C815&amp;""="","",IFERROR(INDEX('الموردون'!$B$6:$B$205,MATCH(C815&amp;"",'الموردون'!$A$6:$A$205,0))&amp;"","كود غير موجود"))</f>
        <v/>
      </c>
      <c r="H815" s="18">
        <f>IF(A815&amp;""="","",SUMIFS('الاستلامات'!$D$6:$D$1005,'الاستلامات'!$C$6:$C$1005,A815&amp;""))</f>
        <v/>
      </c>
      <c r="I815" s="18">
        <f>IF(OR(A815&amp;""="",NOT(ISNUMBER(D815))),"",ROUND(D815-H815,2))</f>
        <v/>
      </c>
      <c r="J815" s="6">
        <f>IF(A815&amp;""="","",IF(I815="","بيانات ناقصة",IF(I815&lt;=0,"تم الاستلام",IF(AND(ISNUMBER(E815),E815&lt;'الإعدادات'!$B$4),"متأخر التسليم",IF(H815&gt;0,"استلام جزئي","بانتظار الاستلام")))))</f>
        <v/>
      </c>
      <c r="K815" s="17">
        <f>IF(J815="متأخر التسليم",'الإعدادات'!$B$4-E815,"")</f>
        <v/>
      </c>
    </row>
    <row r="816">
      <c r="A816" s="5" t="n"/>
      <c r="B816" s="13" t="n"/>
      <c r="C816" s="5" t="n"/>
      <c r="D816" s="19" t="n"/>
      <c r="E816" s="13" t="n"/>
      <c r="F816" s="5" t="n"/>
      <c r="G816" s="6">
        <f>IF(C816&amp;""="","",IFERROR(INDEX('الموردون'!$B$6:$B$205,MATCH(C816&amp;"",'الموردون'!$A$6:$A$205,0))&amp;"","كود غير موجود"))</f>
        <v/>
      </c>
      <c r="H816" s="18">
        <f>IF(A816&amp;""="","",SUMIFS('الاستلامات'!$D$6:$D$1005,'الاستلامات'!$C$6:$C$1005,A816&amp;""))</f>
        <v/>
      </c>
      <c r="I816" s="18">
        <f>IF(OR(A816&amp;""="",NOT(ISNUMBER(D816))),"",ROUND(D816-H816,2))</f>
        <v/>
      </c>
      <c r="J816" s="6">
        <f>IF(A816&amp;""="","",IF(I816="","بيانات ناقصة",IF(I816&lt;=0,"تم الاستلام",IF(AND(ISNUMBER(E816),E816&lt;'الإعدادات'!$B$4),"متأخر التسليم",IF(H816&gt;0,"استلام جزئي","بانتظار الاستلام")))))</f>
        <v/>
      </c>
      <c r="K816" s="17">
        <f>IF(J816="متأخر التسليم",'الإعدادات'!$B$4-E816,"")</f>
        <v/>
      </c>
    </row>
    <row r="817">
      <c r="A817" s="5" t="n"/>
      <c r="B817" s="13" t="n"/>
      <c r="C817" s="5" t="n"/>
      <c r="D817" s="19" t="n"/>
      <c r="E817" s="13" t="n"/>
      <c r="F817" s="5" t="n"/>
      <c r="G817" s="6">
        <f>IF(C817&amp;""="","",IFERROR(INDEX('الموردون'!$B$6:$B$205,MATCH(C817&amp;"",'الموردون'!$A$6:$A$205,0))&amp;"","كود غير موجود"))</f>
        <v/>
      </c>
      <c r="H817" s="18">
        <f>IF(A817&amp;""="","",SUMIFS('الاستلامات'!$D$6:$D$1005,'الاستلامات'!$C$6:$C$1005,A817&amp;""))</f>
        <v/>
      </c>
      <c r="I817" s="18">
        <f>IF(OR(A817&amp;""="",NOT(ISNUMBER(D817))),"",ROUND(D817-H817,2))</f>
        <v/>
      </c>
      <c r="J817" s="6">
        <f>IF(A817&amp;""="","",IF(I817="","بيانات ناقصة",IF(I817&lt;=0,"تم الاستلام",IF(AND(ISNUMBER(E817),E817&lt;'الإعدادات'!$B$4),"متأخر التسليم",IF(H817&gt;0,"استلام جزئي","بانتظار الاستلام")))))</f>
        <v/>
      </c>
      <c r="K817" s="17">
        <f>IF(J817="متأخر التسليم",'الإعدادات'!$B$4-E817,"")</f>
        <v/>
      </c>
    </row>
    <row r="818">
      <c r="A818" s="5" t="n"/>
      <c r="B818" s="13" t="n"/>
      <c r="C818" s="5" t="n"/>
      <c r="D818" s="19" t="n"/>
      <c r="E818" s="13" t="n"/>
      <c r="F818" s="5" t="n"/>
      <c r="G818" s="6">
        <f>IF(C818&amp;""="","",IFERROR(INDEX('الموردون'!$B$6:$B$205,MATCH(C818&amp;"",'الموردون'!$A$6:$A$205,0))&amp;"","كود غير موجود"))</f>
        <v/>
      </c>
      <c r="H818" s="18">
        <f>IF(A818&amp;""="","",SUMIFS('الاستلامات'!$D$6:$D$1005,'الاستلامات'!$C$6:$C$1005,A818&amp;""))</f>
        <v/>
      </c>
      <c r="I818" s="18">
        <f>IF(OR(A818&amp;""="",NOT(ISNUMBER(D818))),"",ROUND(D818-H818,2))</f>
        <v/>
      </c>
      <c r="J818" s="6">
        <f>IF(A818&amp;""="","",IF(I818="","بيانات ناقصة",IF(I818&lt;=0,"تم الاستلام",IF(AND(ISNUMBER(E818),E818&lt;'الإعدادات'!$B$4),"متأخر التسليم",IF(H818&gt;0,"استلام جزئي","بانتظار الاستلام")))))</f>
        <v/>
      </c>
      <c r="K818" s="17">
        <f>IF(J818="متأخر التسليم",'الإعدادات'!$B$4-E818,"")</f>
        <v/>
      </c>
    </row>
    <row r="819">
      <c r="A819" s="5" t="n"/>
      <c r="B819" s="13" t="n"/>
      <c r="C819" s="5" t="n"/>
      <c r="D819" s="19" t="n"/>
      <c r="E819" s="13" t="n"/>
      <c r="F819" s="5" t="n"/>
      <c r="G819" s="6">
        <f>IF(C819&amp;""="","",IFERROR(INDEX('الموردون'!$B$6:$B$205,MATCH(C819&amp;"",'الموردون'!$A$6:$A$205,0))&amp;"","كود غير موجود"))</f>
        <v/>
      </c>
      <c r="H819" s="18">
        <f>IF(A819&amp;""="","",SUMIFS('الاستلامات'!$D$6:$D$1005,'الاستلامات'!$C$6:$C$1005,A819&amp;""))</f>
        <v/>
      </c>
      <c r="I819" s="18">
        <f>IF(OR(A819&amp;""="",NOT(ISNUMBER(D819))),"",ROUND(D819-H819,2))</f>
        <v/>
      </c>
      <c r="J819" s="6">
        <f>IF(A819&amp;""="","",IF(I819="","بيانات ناقصة",IF(I819&lt;=0,"تم الاستلام",IF(AND(ISNUMBER(E819),E819&lt;'الإعدادات'!$B$4),"متأخر التسليم",IF(H819&gt;0,"استلام جزئي","بانتظار الاستلام")))))</f>
        <v/>
      </c>
      <c r="K819" s="17">
        <f>IF(J819="متأخر التسليم",'الإعدادات'!$B$4-E819,"")</f>
        <v/>
      </c>
    </row>
    <row r="820">
      <c r="A820" s="5" t="n"/>
      <c r="B820" s="13" t="n"/>
      <c r="C820" s="5" t="n"/>
      <c r="D820" s="19" t="n"/>
      <c r="E820" s="13" t="n"/>
      <c r="F820" s="5" t="n"/>
      <c r="G820" s="6">
        <f>IF(C820&amp;""="","",IFERROR(INDEX('الموردون'!$B$6:$B$205,MATCH(C820&amp;"",'الموردون'!$A$6:$A$205,0))&amp;"","كود غير موجود"))</f>
        <v/>
      </c>
      <c r="H820" s="18">
        <f>IF(A820&amp;""="","",SUMIFS('الاستلامات'!$D$6:$D$1005,'الاستلامات'!$C$6:$C$1005,A820&amp;""))</f>
        <v/>
      </c>
      <c r="I820" s="18">
        <f>IF(OR(A820&amp;""="",NOT(ISNUMBER(D820))),"",ROUND(D820-H820,2))</f>
        <v/>
      </c>
      <c r="J820" s="6">
        <f>IF(A820&amp;""="","",IF(I820="","بيانات ناقصة",IF(I820&lt;=0,"تم الاستلام",IF(AND(ISNUMBER(E820),E820&lt;'الإعدادات'!$B$4),"متأخر التسليم",IF(H820&gt;0,"استلام جزئي","بانتظار الاستلام")))))</f>
        <v/>
      </c>
      <c r="K820" s="17">
        <f>IF(J820="متأخر التسليم",'الإعدادات'!$B$4-E820,"")</f>
        <v/>
      </c>
    </row>
    <row r="821">
      <c r="A821" s="5" t="n"/>
      <c r="B821" s="13" t="n"/>
      <c r="C821" s="5" t="n"/>
      <c r="D821" s="19" t="n"/>
      <c r="E821" s="13" t="n"/>
      <c r="F821" s="5" t="n"/>
      <c r="G821" s="6">
        <f>IF(C821&amp;""="","",IFERROR(INDEX('الموردون'!$B$6:$B$205,MATCH(C821&amp;"",'الموردون'!$A$6:$A$205,0))&amp;"","كود غير موجود"))</f>
        <v/>
      </c>
      <c r="H821" s="18">
        <f>IF(A821&amp;""="","",SUMIFS('الاستلامات'!$D$6:$D$1005,'الاستلامات'!$C$6:$C$1005,A821&amp;""))</f>
        <v/>
      </c>
      <c r="I821" s="18">
        <f>IF(OR(A821&amp;""="",NOT(ISNUMBER(D821))),"",ROUND(D821-H821,2))</f>
        <v/>
      </c>
      <c r="J821" s="6">
        <f>IF(A821&amp;""="","",IF(I821="","بيانات ناقصة",IF(I821&lt;=0,"تم الاستلام",IF(AND(ISNUMBER(E821),E821&lt;'الإعدادات'!$B$4),"متأخر التسليم",IF(H821&gt;0,"استلام جزئي","بانتظار الاستلام")))))</f>
        <v/>
      </c>
      <c r="K821" s="17">
        <f>IF(J821="متأخر التسليم",'الإعدادات'!$B$4-E821,"")</f>
        <v/>
      </c>
    </row>
    <row r="822">
      <c r="A822" s="5" t="n"/>
      <c r="B822" s="13" t="n"/>
      <c r="C822" s="5" t="n"/>
      <c r="D822" s="19" t="n"/>
      <c r="E822" s="13" t="n"/>
      <c r="F822" s="5" t="n"/>
      <c r="G822" s="6">
        <f>IF(C822&amp;""="","",IFERROR(INDEX('الموردون'!$B$6:$B$205,MATCH(C822&amp;"",'الموردون'!$A$6:$A$205,0))&amp;"","كود غير موجود"))</f>
        <v/>
      </c>
      <c r="H822" s="18">
        <f>IF(A822&amp;""="","",SUMIFS('الاستلامات'!$D$6:$D$1005,'الاستلامات'!$C$6:$C$1005,A822&amp;""))</f>
        <v/>
      </c>
      <c r="I822" s="18">
        <f>IF(OR(A822&amp;""="",NOT(ISNUMBER(D822))),"",ROUND(D822-H822,2))</f>
        <v/>
      </c>
      <c r="J822" s="6">
        <f>IF(A822&amp;""="","",IF(I822="","بيانات ناقصة",IF(I822&lt;=0,"تم الاستلام",IF(AND(ISNUMBER(E822),E822&lt;'الإعدادات'!$B$4),"متأخر التسليم",IF(H822&gt;0,"استلام جزئي","بانتظار الاستلام")))))</f>
        <v/>
      </c>
      <c r="K822" s="17">
        <f>IF(J822="متأخر التسليم",'الإعدادات'!$B$4-E822,"")</f>
        <v/>
      </c>
    </row>
    <row r="823">
      <c r="A823" s="5" t="n"/>
      <c r="B823" s="13" t="n"/>
      <c r="C823" s="5" t="n"/>
      <c r="D823" s="19" t="n"/>
      <c r="E823" s="13" t="n"/>
      <c r="F823" s="5" t="n"/>
      <c r="G823" s="6">
        <f>IF(C823&amp;""="","",IFERROR(INDEX('الموردون'!$B$6:$B$205,MATCH(C823&amp;"",'الموردون'!$A$6:$A$205,0))&amp;"","كود غير موجود"))</f>
        <v/>
      </c>
      <c r="H823" s="18">
        <f>IF(A823&amp;""="","",SUMIFS('الاستلامات'!$D$6:$D$1005,'الاستلامات'!$C$6:$C$1005,A823&amp;""))</f>
        <v/>
      </c>
      <c r="I823" s="18">
        <f>IF(OR(A823&amp;""="",NOT(ISNUMBER(D823))),"",ROUND(D823-H823,2))</f>
        <v/>
      </c>
      <c r="J823" s="6">
        <f>IF(A823&amp;""="","",IF(I823="","بيانات ناقصة",IF(I823&lt;=0,"تم الاستلام",IF(AND(ISNUMBER(E823),E823&lt;'الإعدادات'!$B$4),"متأخر التسليم",IF(H823&gt;0,"استلام جزئي","بانتظار الاستلام")))))</f>
        <v/>
      </c>
      <c r="K823" s="17">
        <f>IF(J823="متأخر التسليم",'الإعدادات'!$B$4-E823,"")</f>
        <v/>
      </c>
    </row>
    <row r="824">
      <c r="A824" s="5" t="n"/>
      <c r="B824" s="13" t="n"/>
      <c r="C824" s="5" t="n"/>
      <c r="D824" s="19" t="n"/>
      <c r="E824" s="13" t="n"/>
      <c r="F824" s="5" t="n"/>
      <c r="G824" s="6">
        <f>IF(C824&amp;""="","",IFERROR(INDEX('الموردون'!$B$6:$B$205,MATCH(C824&amp;"",'الموردون'!$A$6:$A$205,0))&amp;"","كود غير موجود"))</f>
        <v/>
      </c>
      <c r="H824" s="18">
        <f>IF(A824&amp;""="","",SUMIFS('الاستلامات'!$D$6:$D$1005,'الاستلامات'!$C$6:$C$1005,A824&amp;""))</f>
        <v/>
      </c>
      <c r="I824" s="18">
        <f>IF(OR(A824&amp;""="",NOT(ISNUMBER(D824))),"",ROUND(D824-H824,2))</f>
        <v/>
      </c>
      <c r="J824" s="6">
        <f>IF(A824&amp;""="","",IF(I824="","بيانات ناقصة",IF(I824&lt;=0,"تم الاستلام",IF(AND(ISNUMBER(E824),E824&lt;'الإعدادات'!$B$4),"متأخر التسليم",IF(H824&gt;0,"استلام جزئي","بانتظار الاستلام")))))</f>
        <v/>
      </c>
      <c r="K824" s="17">
        <f>IF(J824="متأخر التسليم",'الإعدادات'!$B$4-E824,"")</f>
        <v/>
      </c>
    </row>
    <row r="825">
      <c r="A825" s="5" t="n"/>
      <c r="B825" s="13" t="n"/>
      <c r="C825" s="5" t="n"/>
      <c r="D825" s="19" t="n"/>
      <c r="E825" s="13" t="n"/>
      <c r="F825" s="5" t="n"/>
      <c r="G825" s="6">
        <f>IF(C825&amp;""="","",IFERROR(INDEX('الموردون'!$B$6:$B$205,MATCH(C825&amp;"",'الموردون'!$A$6:$A$205,0))&amp;"","كود غير موجود"))</f>
        <v/>
      </c>
      <c r="H825" s="18">
        <f>IF(A825&amp;""="","",SUMIFS('الاستلامات'!$D$6:$D$1005,'الاستلامات'!$C$6:$C$1005,A825&amp;""))</f>
        <v/>
      </c>
      <c r="I825" s="18">
        <f>IF(OR(A825&amp;""="",NOT(ISNUMBER(D825))),"",ROUND(D825-H825,2))</f>
        <v/>
      </c>
      <c r="J825" s="6">
        <f>IF(A825&amp;""="","",IF(I825="","بيانات ناقصة",IF(I825&lt;=0,"تم الاستلام",IF(AND(ISNUMBER(E825),E825&lt;'الإعدادات'!$B$4),"متأخر التسليم",IF(H825&gt;0,"استلام جزئي","بانتظار الاستلام")))))</f>
        <v/>
      </c>
      <c r="K825" s="17">
        <f>IF(J825="متأخر التسليم",'الإعدادات'!$B$4-E825,"")</f>
        <v/>
      </c>
    </row>
    <row r="826">
      <c r="A826" s="5" t="n"/>
      <c r="B826" s="13" t="n"/>
      <c r="C826" s="5" t="n"/>
      <c r="D826" s="19" t="n"/>
      <c r="E826" s="13" t="n"/>
      <c r="F826" s="5" t="n"/>
      <c r="G826" s="6">
        <f>IF(C826&amp;""="","",IFERROR(INDEX('الموردون'!$B$6:$B$205,MATCH(C826&amp;"",'الموردون'!$A$6:$A$205,0))&amp;"","كود غير موجود"))</f>
        <v/>
      </c>
      <c r="H826" s="18">
        <f>IF(A826&amp;""="","",SUMIFS('الاستلامات'!$D$6:$D$1005,'الاستلامات'!$C$6:$C$1005,A826&amp;""))</f>
        <v/>
      </c>
      <c r="I826" s="18">
        <f>IF(OR(A826&amp;""="",NOT(ISNUMBER(D826))),"",ROUND(D826-H826,2))</f>
        <v/>
      </c>
      <c r="J826" s="6">
        <f>IF(A826&amp;""="","",IF(I826="","بيانات ناقصة",IF(I826&lt;=0,"تم الاستلام",IF(AND(ISNUMBER(E826),E826&lt;'الإعدادات'!$B$4),"متأخر التسليم",IF(H826&gt;0,"استلام جزئي","بانتظار الاستلام")))))</f>
        <v/>
      </c>
      <c r="K826" s="17">
        <f>IF(J826="متأخر التسليم",'الإعدادات'!$B$4-E826,"")</f>
        <v/>
      </c>
    </row>
    <row r="827">
      <c r="A827" s="5" t="n"/>
      <c r="B827" s="13" t="n"/>
      <c r="C827" s="5" t="n"/>
      <c r="D827" s="19" t="n"/>
      <c r="E827" s="13" t="n"/>
      <c r="F827" s="5" t="n"/>
      <c r="G827" s="6">
        <f>IF(C827&amp;""="","",IFERROR(INDEX('الموردون'!$B$6:$B$205,MATCH(C827&amp;"",'الموردون'!$A$6:$A$205,0))&amp;"","كود غير موجود"))</f>
        <v/>
      </c>
      <c r="H827" s="18">
        <f>IF(A827&amp;""="","",SUMIFS('الاستلامات'!$D$6:$D$1005,'الاستلامات'!$C$6:$C$1005,A827&amp;""))</f>
        <v/>
      </c>
      <c r="I827" s="18">
        <f>IF(OR(A827&amp;""="",NOT(ISNUMBER(D827))),"",ROUND(D827-H827,2))</f>
        <v/>
      </c>
      <c r="J827" s="6">
        <f>IF(A827&amp;""="","",IF(I827="","بيانات ناقصة",IF(I827&lt;=0,"تم الاستلام",IF(AND(ISNUMBER(E827),E827&lt;'الإعدادات'!$B$4),"متأخر التسليم",IF(H827&gt;0,"استلام جزئي","بانتظار الاستلام")))))</f>
        <v/>
      </c>
      <c r="K827" s="17">
        <f>IF(J827="متأخر التسليم",'الإعدادات'!$B$4-E827,"")</f>
        <v/>
      </c>
    </row>
    <row r="828">
      <c r="A828" s="5" t="n"/>
      <c r="B828" s="13" t="n"/>
      <c r="C828" s="5" t="n"/>
      <c r="D828" s="19" t="n"/>
      <c r="E828" s="13" t="n"/>
      <c r="F828" s="5" t="n"/>
      <c r="G828" s="6">
        <f>IF(C828&amp;""="","",IFERROR(INDEX('الموردون'!$B$6:$B$205,MATCH(C828&amp;"",'الموردون'!$A$6:$A$205,0))&amp;"","كود غير موجود"))</f>
        <v/>
      </c>
      <c r="H828" s="18">
        <f>IF(A828&amp;""="","",SUMIFS('الاستلامات'!$D$6:$D$1005,'الاستلامات'!$C$6:$C$1005,A828&amp;""))</f>
        <v/>
      </c>
      <c r="I828" s="18">
        <f>IF(OR(A828&amp;""="",NOT(ISNUMBER(D828))),"",ROUND(D828-H828,2))</f>
        <v/>
      </c>
      <c r="J828" s="6">
        <f>IF(A828&amp;""="","",IF(I828="","بيانات ناقصة",IF(I828&lt;=0,"تم الاستلام",IF(AND(ISNUMBER(E828),E828&lt;'الإعدادات'!$B$4),"متأخر التسليم",IF(H828&gt;0,"استلام جزئي","بانتظار الاستلام")))))</f>
        <v/>
      </c>
      <c r="K828" s="17">
        <f>IF(J828="متأخر التسليم",'الإعدادات'!$B$4-E828,"")</f>
        <v/>
      </c>
    </row>
    <row r="829">
      <c r="A829" s="5" t="n"/>
      <c r="B829" s="13" t="n"/>
      <c r="C829" s="5" t="n"/>
      <c r="D829" s="19" t="n"/>
      <c r="E829" s="13" t="n"/>
      <c r="F829" s="5" t="n"/>
      <c r="G829" s="6">
        <f>IF(C829&amp;""="","",IFERROR(INDEX('الموردون'!$B$6:$B$205,MATCH(C829&amp;"",'الموردون'!$A$6:$A$205,0))&amp;"","كود غير موجود"))</f>
        <v/>
      </c>
      <c r="H829" s="18">
        <f>IF(A829&amp;""="","",SUMIFS('الاستلامات'!$D$6:$D$1005,'الاستلامات'!$C$6:$C$1005,A829&amp;""))</f>
        <v/>
      </c>
      <c r="I829" s="18">
        <f>IF(OR(A829&amp;""="",NOT(ISNUMBER(D829))),"",ROUND(D829-H829,2))</f>
        <v/>
      </c>
      <c r="J829" s="6">
        <f>IF(A829&amp;""="","",IF(I829="","بيانات ناقصة",IF(I829&lt;=0,"تم الاستلام",IF(AND(ISNUMBER(E829),E829&lt;'الإعدادات'!$B$4),"متأخر التسليم",IF(H829&gt;0,"استلام جزئي","بانتظار الاستلام")))))</f>
        <v/>
      </c>
      <c r="K829" s="17">
        <f>IF(J829="متأخر التسليم",'الإعدادات'!$B$4-E829,"")</f>
        <v/>
      </c>
    </row>
    <row r="830">
      <c r="A830" s="5" t="n"/>
      <c r="B830" s="13" t="n"/>
      <c r="C830" s="5" t="n"/>
      <c r="D830" s="19" t="n"/>
      <c r="E830" s="13" t="n"/>
      <c r="F830" s="5" t="n"/>
      <c r="G830" s="6">
        <f>IF(C830&amp;""="","",IFERROR(INDEX('الموردون'!$B$6:$B$205,MATCH(C830&amp;"",'الموردون'!$A$6:$A$205,0))&amp;"","كود غير موجود"))</f>
        <v/>
      </c>
      <c r="H830" s="18">
        <f>IF(A830&amp;""="","",SUMIFS('الاستلامات'!$D$6:$D$1005,'الاستلامات'!$C$6:$C$1005,A830&amp;""))</f>
        <v/>
      </c>
      <c r="I830" s="18">
        <f>IF(OR(A830&amp;""="",NOT(ISNUMBER(D830))),"",ROUND(D830-H830,2))</f>
        <v/>
      </c>
      <c r="J830" s="6">
        <f>IF(A830&amp;""="","",IF(I830="","بيانات ناقصة",IF(I830&lt;=0,"تم الاستلام",IF(AND(ISNUMBER(E830),E830&lt;'الإعدادات'!$B$4),"متأخر التسليم",IF(H830&gt;0,"استلام جزئي","بانتظار الاستلام")))))</f>
        <v/>
      </c>
      <c r="K830" s="17">
        <f>IF(J830="متأخر التسليم",'الإعدادات'!$B$4-E830,"")</f>
        <v/>
      </c>
    </row>
    <row r="831">
      <c r="A831" s="5" t="n"/>
      <c r="B831" s="13" t="n"/>
      <c r="C831" s="5" t="n"/>
      <c r="D831" s="19" t="n"/>
      <c r="E831" s="13" t="n"/>
      <c r="F831" s="5" t="n"/>
      <c r="G831" s="6">
        <f>IF(C831&amp;""="","",IFERROR(INDEX('الموردون'!$B$6:$B$205,MATCH(C831&amp;"",'الموردون'!$A$6:$A$205,0))&amp;"","كود غير موجود"))</f>
        <v/>
      </c>
      <c r="H831" s="18">
        <f>IF(A831&amp;""="","",SUMIFS('الاستلامات'!$D$6:$D$1005,'الاستلامات'!$C$6:$C$1005,A831&amp;""))</f>
        <v/>
      </c>
      <c r="I831" s="18">
        <f>IF(OR(A831&amp;""="",NOT(ISNUMBER(D831))),"",ROUND(D831-H831,2))</f>
        <v/>
      </c>
      <c r="J831" s="6">
        <f>IF(A831&amp;""="","",IF(I831="","بيانات ناقصة",IF(I831&lt;=0,"تم الاستلام",IF(AND(ISNUMBER(E831),E831&lt;'الإعدادات'!$B$4),"متأخر التسليم",IF(H831&gt;0,"استلام جزئي","بانتظار الاستلام")))))</f>
        <v/>
      </c>
      <c r="K831" s="17">
        <f>IF(J831="متأخر التسليم",'الإعدادات'!$B$4-E831,"")</f>
        <v/>
      </c>
    </row>
    <row r="832">
      <c r="A832" s="5" t="n"/>
      <c r="B832" s="13" t="n"/>
      <c r="C832" s="5" t="n"/>
      <c r="D832" s="19" t="n"/>
      <c r="E832" s="13" t="n"/>
      <c r="F832" s="5" t="n"/>
      <c r="G832" s="6">
        <f>IF(C832&amp;""="","",IFERROR(INDEX('الموردون'!$B$6:$B$205,MATCH(C832&amp;"",'الموردون'!$A$6:$A$205,0))&amp;"","كود غير موجود"))</f>
        <v/>
      </c>
      <c r="H832" s="18">
        <f>IF(A832&amp;""="","",SUMIFS('الاستلامات'!$D$6:$D$1005,'الاستلامات'!$C$6:$C$1005,A832&amp;""))</f>
        <v/>
      </c>
      <c r="I832" s="18">
        <f>IF(OR(A832&amp;""="",NOT(ISNUMBER(D832))),"",ROUND(D832-H832,2))</f>
        <v/>
      </c>
      <c r="J832" s="6">
        <f>IF(A832&amp;""="","",IF(I832="","بيانات ناقصة",IF(I832&lt;=0,"تم الاستلام",IF(AND(ISNUMBER(E832),E832&lt;'الإعدادات'!$B$4),"متأخر التسليم",IF(H832&gt;0,"استلام جزئي","بانتظار الاستلام")))))</f>
        <v/>
      </c>
      <c r="K832" s="17">
        <f>IF(J832="متأخر التسليم",'الإعدادات'!$B$4-E832,"")</f>
        <v/>
      </c>
    </row>
    <row r="833">
      <c r="A833" s="5" t="n"/>
      <c r="B833" s="13" t="n"/>
      <c r="C833" s="5" t="n"/>
      <c r="D833" s="19" t="n"/>
      <c r="E833" s="13" t="n"/>
      <c r="F833" s="5" t="n"/>
      <c r="G833" s="6">
        <f>IF(C833&amp;""="","",IFERROR(INDEX('الموردون'!$B$6:$B$205,MATCH(C833&amp;"",'الموردون'!$A$6:$A$205,0))&amp;"","كود غير موجود"))</f>
        <v/>
      </c>
      <c r="H833" s="18">
        <f>IF(A833&amp;""="","",SUMIFS('الاستلامات'!$D$6:$D$1005,'الاستلامات'!$C$6:$C$1005,A833&amp;""))</f>
        <v/>
      </c>
      <c r="I833" s="18">
        <f>IF(OR(A833&amp;""="",NOT(ISNUMBER(D833))),"",ROUND(D833-H833,2))</f>
        <v/>
      </c>
      <c r="J833" s="6">
        <f>IF(A833&amp;""="","",IF(I833="","بيانات ناقصة",IF(I833&lt;=0,"تم الاستلام",IF(AND(ISNUMBER(E833),E833&lt;'الإعدادات'!$B$4),"متأخر التسليم",IF(H833&gt;0,"استلام جزئي","بانتظار الاستلام")))))</f>
        <v/>
      </c>
      <c r="K833" s="17">
        <f>IF(J833="متأخر التسليم",'الإعدادات'!$B$4-E833,"")</f>
        <v/>
      </c>
    </row>
    <row r="834">
      <c r="A834" s="5" t="n"/>
      <c r="B834" s="13" t="n"/>
      <c r="C834" s="5" t="n"/>
      <c r="D834" s="19" t="n"/>
      <c r="E834" s="13" t="n"/>
      <c r="F834" s="5" t="n"/>
      <c r="G834" s="6">
        <f>IF(C834&amp;""="","",IFERROR(INDEX('الموردون'!$B$6:$B$205,MATCH(C834&amp;"",'الموردون'!$A$6:$A$205,0))&amp;"","كود غير موجود"))</f>
        <v/>
      </c>
      <c r="H834" s="18">
        <f>IF(A834&amp;""="","",SUMIFS('الاستلامات'!$D$6:$D$1005,'الاستلامات'!$C$6:$C$1005,A834&amp;""))</f>
        <v/>
      </c>
      <c r="I834" s="18">
        <f>IF(OR(A834&amp;""="",NOT(ISNUMBER(D834))),"",ROUND(D834-H834,2))</f>
        <v/>
      </c>
      <c r="J834" s="6">
        <f>IF(A834&amp;""="","",IF(I834="","بيانات ناقصة",IF(I834&lt;=0,"تم الاستلام",IF(AND(ISNUMBER(E834),E834&lt;'الإعدادات'!$B$4),"متأخر التسليم",IF(H834&gt;0,"استلام جزئي","بانتظار الاستلام")))))</f>
        <v/>
      </c>
      <c r="K834" s="17">
        <f>IF(J834="متأخر التسليم",'الإعدادات'!$B$4-E834,"")</f>
        <v/>
      </c>
    </row>
    <row r="835">
      <c r="A835" s="5" t="n"/>
      <c r="B835" s="13" t="n"/>
      <c r="C835" s="5" t="n"/>
      <c r="D835" s="19" t="n"/>
      <c r="E835" s="13" t="n"/>
      <c r="F835" s="5" t="n"/>
      <c r="G835" s="6">
        <f>IF(C835&amp;""="","",IFERROR(INDEX('الموردون'!$B$6:$B$205,MATCH(C835&amp;"",'الموردون'!$A$6:$A$205,0))&amp;"","كود غير موجود"))</f>
        <v/>
      </c>
      <c r="H835" s="18">
        <f>IF(A835&amp;""="","",SUMIFS('الاستلامات'!$D$6:$D$1005,'الاستلامات'!$C$6:$C$1005,A835&amp;""))</f>
        <v/>
      </c>
      <c r="I835" s="18">
        <f>IF(OR(A835&amp;""="",NOT(ISNUMBER(D835))),"",ROUND(D835-H835,2))</f>
        <v/>
      </c>
      <c r="J835" s="6">
        <f>IF(A835&amp;""="","",IF(I835="","بيانات ناقصة",IF(I835&lt;=0,"تم الاستلام",IF(AND(ISNUMBER(E835),E835&lt;'الإعدادات'!$B$4),"متأخر التسليم",IF(H835&gt;0,"استلام جزئي","بانتظار الاستلام")))))</f>
        <v/>
      </c>
      <c r="K835" s="17">
        <f>IF(J835="متأخر التسليم",'الإعدادات'!$B$4-E835,"")</f>
        <v/>
      </c>
    </row>
    <row r="836">
      <c r="A836" s="5" t="n"/>
      <c r="B836" s="13" t="n"/>
      <c r="C836" s="5" t="n"/>
      <c r="D836" s="19" t="n"/>
      <c r="E836" s="13" t="n"/>
      <c r="F836" s="5" t="n"/>
      <c r="G836" s="6">
        <f>IF(C836&amp;""="","",IFERROR(INDEX('الموردون'!$B$6:$B$205,MATCH(C836&amp;"",'الموردون'!$A$6:$A$205,0))&amp;"","كود غير موجود"))</f>
        <v/>
      </c>
      <c r="H836" s="18">
        <f>IF(A836&amp;""="","",SUMIFS('الاستلامات'!$D$6:$D$1005,'الاستلامات'!$C$6:$C$1005,A836&amp;""))</f>
        <v/>
      </c>
      <c r="I836" s="18">
        <f>IF(OR(A836&amp;""="",NOT(ISNUMBER(D836))),"",ROUND(D836-H836,2))</f>
        <v/>
      </c>
      <c r="J836" s="6">
        <f>IF(A836&amp;""="","",IF(I836="","بيانات ناقصة",IF(I836&lt;=0,"تم الاستلام",IF(AND(ISNUMBER(E836),E836&lt;'الإعدادات'!$B$4),"متأخر التسليم",IF(H836&gt;0,"استلام جزئي","بانتظار الاستلام")))))</f>
        <v/>
      </c>
      <c r="K836" s="17">
        <f>IF(J836="متأخر التسليم",'الإعدادات'!$B$4-E836,"")</f>
        <v/>
      </c>
    </row>
    <row r="837">
      <c r="A837" s="5" t="n"/>
      <c r="B837" s="13" t="n"/>
      <c r="C837" s="5" t="n"/>
      <c r="D837" s="19" t="n"/>
      <c r="E837" s="13" t="n"/>
      <c r="F837" s="5" t="n"/>
      <c r="G837" s="6">
        <f>IF(C837&amp;""="","",IFERROR(INDEX('الموردون'!$B$6:$B$205,MATCH(C837&amp;"",'الموردون'!$A$6:$A$205,0))&amp;"","كود غير موجود"))</f>
        <v/>
      </c>
      <c r="H837" s="18">
        <f>IF(A837&amp;""="","",SUMIFS('الاستلامات'!$D$6:$D$1005,'الاستلامات'!$C$6:$C$1005,A837&amp;""))</f>
        <v/>
      </c>
      <c r="I837" s="18">
        <f>IF(OR(A837&amp;""="",NOT(ISNUMBER(D837))),"",ROUND(D837-H837,2))</f>
        <v/>
      </c>
      <c r="J837" s="6">
        <f>IF(A837&amp;""="","",IF(I837="","بيانات ناقصة",IF(I837&lt;=0,"تم الاستلام",IF(AND(ISNUMBER(E837),E837&lt;'الإعدادات'!$B$4),"متأخر التسليم",IF(H837&gt;0,"استلام جزئي","بانتظار الاستلام")))))</f>
        <v/>
      </c>
      <c r="K837" s="17">
        <f>IF(J837="متأخر التسليم",'الإعدادات'!$B$4-E837,"")</f>
        <v/>
      </c>
    </row>
    <row r="838">
      <c r="A838" s="5" t="n"/>
      <c r="B838" s="13" t="n"/>
      <c r="C838" s="5" t="n"/>
      <c r="D838" s="19" t="n"/>
      <c r="E838" s="13" t="n"/>
      <c r="F838" s="5" t="n"/>
      <c r="G838" s="6">
        <f>IF(C838&amp;""="","",IFERROR(INDEX('الموردون'!$B$6:$B$205,MATCH(C838&amp;"",'الموردون'!$A$6:$A$205,0))&amp;"","كود غير موجود"))</f>
        <v/>
      </c>
      <c r="H838" s="18">
        <f>IF(A838&amp;""="","",SUMIFS('الاستلامات'!$D$6:$D$1005,'الاستلامات'!$C$6:$C$1005,A838&amp;""))</f>
        <v/>
      </c>
      <c r="I838" s="18">
        <f>IF(OR(A838&amp;""="",NOT(ISNUMBER(D838))),"",ROUND(D838-H838,2))</f>
        <v/>
      </c>
      <c r="J838" s="6">
        <f>IF(A838&amp;""="","",IF(I838="","بيانات ناقصة",IF(I838&lt;=0,"تم الاستلام",IF(AND(ISNUMBER(E838),E838&lt;'الإعدادات'!$B$4),"متأخر التسليم",IF(H838&gt;0,"استلام جزئي","بانتظار الاستلام")))))</f>
        <v/>
      </c>
      <c r="K838" s="17">
        <f>IF(J838="متأخر التسليم",'الإعدادات'!$B$4-E838,"")</f>
        <v/>
      </c>
    </row>
    <row r="839">
      <c r="A839" s="5" t="n"/>
      <c r="B839" s="13" t="n"/>
      <c r="C839" s="5" t="n"/>
      <c r="D839" s="19" t="n"/>
      <c r="E839" s="13" t="n"/>
      <c r="F839" s="5" t="n"/>
      <c r="G839" s="6">
        <f>IF(C839&amp;""="","",IFERROR(INDEX('الموردون'!$B$6:$B$205,MATCH(C839&amp;"",'الموردون'!$A$6:$A$205,0))&amp;"","كود غير موجود"))</f>
        <v/>
      </c>
      <c r="H839" s="18">
        <f>IF(A839&amp;""="","",SUMIFS('الاستلامات'!$D$6:$D$1005,'الاستلامات'!$C$6:$C$1005,A839&amp;""))</f>
        <v/>
      </c>
      <c r="I839" s="18">
        <f>IF(OR(A839&amp;""="",NOT(ISNUMBER(D839))),"",ROUND(D839-H839,2))</f>
        <v/>
      </c>
      <c r="J839" s="6">
        <f>IF(A839&amp;""="","",IF(I839="","بيانات ناقصة",IF(I839&lt;=0,"تم الاستلام",IF(AND(ISNUMBER(E839),E839&lt;'الإعدادات'!$B$4),"متأخر التسليم",IF(H839&gt;0,"استلام جزئي","بانتظار الاستلام")))))</f>
        <v/>
      </c>
      <c r="K839" s="17">
        <f>IF(J839="متأخر التسليم",'الإعدادات'!$B$4-E839,"")</f>
        <v/>
      </c>
    </row>
    <row r="840">
      <c r="A840" s="5" t="n"/>
      <c r="B840" s="13" t="n"/>
      <c r="C840" s="5" t="n"/>
      <c r="D840" s="19" t="n"/>
      <c r="E840" s="13" t="n"/>
      <c r="F840" s="5" t="n"/>
      <c r="G840" s="6">
        <f>IF(C840&amp;""="","",IFERROR(INDEX('الموردون'!$B$6:$B$205,MATCH(C840&amp;"",'الموردون'!$A$6:$A$205,0))&amp;"","كود غير موجود"))</f>
        <v/>
      </c>
      <c r="H840" s="18">
        <f>IF(A840&amp;""="","",SUMIFS('الاستلامات'!$D$6:$D$1005,'الاستلامات'!$C$6:$C$1005,A840&amp;""))</f>
        <v/>
      </c>
      <c r="I840" s="18">
        <f>IF(OR(A840&amp;""="",NOT(ISNUMBER(D840))),"",ROUND(D840-H840,2))</f>
        <v/>
      </c>
      <c r="J840" s="6">
        <f>IF(A840&amp;""="","",IF(I840="","بيانات ناقصة",IF(I840&lt;=0,"تم الاستلام",IF(AND(ISNUMBER(E840),E840&lt;'الإعدادات'!$B$4),"متأخر التسليم",IF(H840&gt;0,"استلام جزئي","بانتظار الاستلام")))))</f>
        <v/>
      </c>
      <c r="K840" s="17">
        <f>IF(J840="متأخر التسليم",'الإعدادات'!$B$4-E840,"")</f>
        <v/>
      </c>
    </row>
    <row r="841">
      <c r="A841" s="5" t="n"/>
      <c r="B841" s="13" t="n"/>
      <c r="C841" s="5" t="n"/>
      <c r="D841" s="19" t="n"/>
      <c r="E841" s="13" t="n"/>
      <c r="F841" s="5" t="n"/>
      <c r="G841" s="6">
        <f>IF(C841&amp;""="","",IFERROR(INDEX('الموردون'!$B$6:$B$205,MATCH(C841&amp;"",'الموردون'!$A$6:$A$205,0))&amp;"","كود غير موجود"))</f>
        <v/>
      </c>
      <c r="H841" s="18">
        <f>IF(A841&amp;""="","",SUMIFS('الاستلامات'!$D$6:$D$1005,'الاستلامات'!$C$6:$C$1005,A841&amp;""))</f>
        <v/>
      </c>
      <c r="I841" s="18">
        <f>IF(OR(A841&amp;""="",NOT(ISNUMBER(D841))),"",ROUND(D841-H841,2))</f>
        <v/>
      </c>
      <c r="J841" s="6">
        <f>IF(A841&amp;""="","",IF(I841="","بيانات ناقصة",IF(I841&lt;=0,"تم الاستلام",IF(AND(ISNUMBER(E841),E841&lt;'الإعدادات'!$B$4),"متأخر التسليم",IF(H841&gt;0,"استلام جزئي","بانتظار الاستلام")))))</f>
        <v/>
      </c>
      <c r="K841" s="17">
        <f>IF(J841="متأخر التسليم",'الإعدادات'!$B$4-E841,"")</f>
        <v/>
      </c>
    </row>
    <row r="842">
      <c r="A842" s="5" t="n"/>
      <c r="B842" s="13" t="n"/>
      <c r="C842" s="5" t="n"/>
      <c r="D842" s="19" t="n"/>
      <c r="E842" s="13" t="n"/>
      <c r="F842" s="5" t="n"/>
      <c r="G842" s="6">
        <f>IF(C842&amp;""="","",IFERROR(INDEX('الموردون'!$B$6:$B$205,MATCH(C842&amp;"",'الموردون'!$A$6:$A$205,0))&amp;"","كود غير موجود"))</f>
        <v/>
      </c>
      <c r="H842" s="18">
        <f>IF(A842&amp;""="","",SUMIFS('الاستلامات'!$D$6:$D$1005,'الاستلامات'!$C$6:$C$1005,A842&amp;""))</f>
        <v/>
      </c>
      <c r="I842" s="18">
        <f>IF(OR(A842&amp;""="",NOT(ISNUMBER(D842))),"",ROUND(D842-H842,2))</f>
        <v/>
      </c>
      <c r="J842" s="6">
        <f>IF(A842&amp;""="","",IF(I842="","بيانات ناقصة",IF(I842&lt;=0,"تم الاستلام",IF(AND(ISNUMBER(E842),E842&lt;'الإعدادات'!$B$4),"متأخر التسليم",IF(H842&gt;0,"استلام جزئي","بانتظار الاستلام")))))</f>
        <v/>
      </c>
      <c r="K842" s="17">
        <f>IF(J842="متأخر التسليم",'الإعدادات'!$B$4-E842,"")</f>
        <v/>
      </c>
    </row>
    <row r="843">
      <c r="A843" s="5" t="n"/>
      <c r="B843" s="13" t="n"/>
      <c r="C843" s="5" t="n"/>
      <c r="D843" s="19" t="n"/>
      <c r="E843" s="13" t="n"/>
      <c r="F843" s="5" t="n"/>
      <c r="G843" s="6">
        <f>IF(C843&amp;""="","",IFERROR(INDEX('الموردون'!$B$6:$B$205,MATCH(C843&amp;"",'الموردون'!$A$6:$A$205,0))&amp;"","كود غير موجود"))</f>
        <v/>
      </c>
      <c r="H843" s="18">
        <f>IF(A843&amp;""="","",SUMIFS('الاستلامات'!$D$6:$D$1005,'الاستلامات'!$C$6:$C$1005,A843&amp;""))</f>
        <v/>
      </c>
      <c r="I843" s="18">
        <f>IF(OR(A843&amp;""="",NOT(ISNUMBER(D843))),"",ROUND(D843-H843,2))</f>
        <v/>
      </c>
      <c r="J843" s="6">
        <f>IF(A843&amp;""="","",IF(I843="","بيانات ناقصة",IF(I843&lt;=0,"تم الاستلام",IF(AND(ISNUMBER(E843),E843&lt;'الإعدادات'!$B$4),"متأخر التسليم",IF(H843&gt;0,"استلام جزئي","بانتظار الاستلام")))))</f>
        <v/>
      </c>
      <c r="K843" s="17">
        <f>IF(J843="متأخر التسليم",'الإعدادات'!$B$4-E843,"")</f>
        <v/>
      </c>
    </row>
    <row r="844">
      <c r="A844" s="5" t="n"/>
      <c r="B844" s="13" t="n"/>
      <c r="C844" s="5" t="n"/>
      <c r="D844" s="19" t="n"/>
      <c r="E844" s="13" t="n"/>
      <c r="F844" s="5" t="n"/>
      <c r="G844" s="6">
        <f>IF(C844&amp;""="","",IFERROR(INDEX('الموردون'!$B$6:$B$205,MATCH(C844&amp;"",'الموردون'!$A$6:$A$205,0))&amp;"","كود غير موجود"))</f>
        <v/>
      </c>
      <c r="H844" s="18">
        <f>IF(A844&amp;""="","",SUMIFS('الاستلامات'!$D$6:$D$1005,'الاستلامات'!$C$6:$C$1005,A844&amp;""))</f>
        <v/>
      </c>
      <c r="I844" s="18">
        <f>IF(OR(A844&amp;""="",NOT(ISNUMBER(D844))),"",ROUND(D844-H844,2))</f>
        <v/>
      </c>
      <c r="J844" s="6">
        <f>IF(A844&amp;""="","",IF(I844="","بيانات ناقصة",IF(I844&lt;=0,"تم الاستلام",IF(AND(ISNUMBER(E844),E844&lt;'الإعدادات'!$B$4),"متأخر التسليم",IF(H844&gt;0,"استلام جزئي","بانتظار الاستلام")))))</f>
        <v/>
      </c>
      <c r="K844" s="17">
        <f>IF(J844="متأخر التسليم",'الإعدادات'!$B$4-E844,"")</f>
        <v/>
      </c>
    </row>
    <row r="845">
      <c r="A845" s="5" t="n"/>
      <c r="B845" s="13" t="n"/>
      <c r="C845" s="5" t="n"/>
      <c r="D845" s="19" t="n"/>
      <c r="E845" s="13" t="n"/>
      <c r="F845" s="5" t="n"/>
      <c r="G845" s="6">
        <f>IF(C845&amp;""="","",IFERROR(INDEX('الموردون'!$B$6:$B$205,MATCH(C845&amp;"",'الموردون'!$A$6:$A$205,0))&amp;"","كود غير موجود"))</f>
        <v/>
      </c>
      <c r="H845" s="18">
        <f>IF(A845&amp;""="","",SUMIFS('الاستلامات'!$D$6:$D$1005,'الاستلامات'!$C$6:$C$1005,A845&amp;""))</f>
        <v/>
      </c>
      <c r="I845" s="18">
        <f>IF(OR(A845&amp;""="",NOT(ISNUMBER(D845))),"",ROUND(D845-H845,2))</f>
        <v/>
      </c>
      <c r="J845" s="6">
        <f>IF(A845&amp;""="","",IF(I845="","بيانات ناقصة",IF(I845&lt;=0,"تم الاستلام",IF(AND(ISNUMBER(E845),E845&lt;'الإعدادات'!$B$4),"متأخر التسليم",IF(H845&gt;0,"استلام جزئي","بانتظار الاستلام")))))</f>
        <v/>
      </c>
      <c r="K845" s="17">
        <f>IF(J845="متأخر التسليم",'الإعدادات'!$B$4-E845,"")</f>
        <v/>
      </c>
    </row>
    <row r="846">
      <c r="A846" s="5" t="n"/>
      <c r="B846" s="13" t="n"/>
      <c r="C846" s="5" t="n"/>
      <c r="D846" s="19" t="n"/>
      <c r="E846" s="13" t="n"/>
      <c r="F846" s="5" t="n"/>
      <c r="G846" s="6">
        <f>IF(C846&amp;""="","",IFERROR(INDEX('الموردون'!$B$6:$B$205,MATCH(C846&amp;"",'الموردون'!$A$6:$A$205,0))&amp;"","كود غير موجود"))</f>
        <v/>
      </c>
      <c r="H846" s="18">
        <f>IF(A846&amp;""="","",SUMIFS('الاستلامات'!$D$6:$D$1005,'الاستلامات'!$C$6:$C$1005,A846&amp;""))</f>
        <v/>
      </c>
      <c r="I846" s="18">
        <f>IF(OR(A846&amp;""="",NOT(ISNUMBER(D846))),"",ROUND(D846-H846,2))</f>
        <v/>
      </c>
      <c r="J846" s="6">
        <f>IF(A846&amp;""="","",IF(I846="","بيانات ناقصة",IF(I846&lt;=0,"تم الاستلام",IF(AND(ISNUMBER(E846),E846&lt;'الإعدادات'!$B$4),"متأخر التسليم",IF(H846&gt;0,"استلام جزئي","بانتظار الاستلام")))))</f>
        <v/>
      </c>
      <c r="K846" s="17">
        <f>IF(J846="متأخر التسليم",'الإعدادات'!$B$4-E846,"")</f>
        <v/>
      </c>
    </row>
    <row r="847">
      <c r="A847" s="5" t="n"/>
      <c r="B847" s="13" t="n"/>
      <c r="C847" s="5" t="n"/>
      <c r="D847" s="19" t="n"/>
      <c r="E847" s="13" t="n"/>
      <c r="F847" s="5" t="n"/>
      <c r="G847" s="6">
        <f>IF(C847&amp;""="","",IFERROR(INDEX('الموردون'!$B$6:$B$205,MATCH(C847&amp;"",'الموردون'!$A$6:$A$205,0))&amp;"","كود غير موجود"))</f>
        <v/>
      </c>
      <c r="H847" s="18">
        <f>IF(A847&amp;""="","",SUMIFS('الاستلامات'!$D$6:$D$1005,'الاستلامات'!$C$6:$C$1005,A847&amp;""))</f>
        <v/>
      </c>
      <c r="I847" s="18">
        <f>IF(OR(A847&amp;""="",NOT(ISNUMBER(D847))),"",ROUND(D847-H847,2))</f>
        <v/>
      </c>
      <c r="J847" s="6">
        <f>IF(A847&amp;""="","",IF(I847="","بيانات ناقصة",IF(I847&lt;=0,"تم الاستلام",IF(AND(ISNUMBER(E847),E847&lt;'الإعدادات'!$B$4),"متأخر التسليم",IF(H847&gt;0,"استلام جزئي","بانتظار الاستلام")))))</f>
        <v/>
      </c>
      <c r="K847" s="17">
        <f>IF(J847="متأخر التسليم",'الإعدادات'!$B$4-E847,"")</f>
        <v/>
      </c>
    </row>
    <row r="848">
      <c r="A848" s="5" t="n"/>
      <c r="B848" s="13" t="n"/>
      <c r="C848" s="5" t="n"/>
      <c r="D848" s="19" t="n"/>
      <c r="E848" s="13" t="n"/>
      <c r="F848" s="5" t="n"/>
      <c r="G848" s="6">
        <f>IF(C848&amp;""="","",IFERROR(INDEX('الموردون'!$B$6:$B$205,MATCH(C848&amp;"",'الموردون'!$A$6:$A$205,0))&amp;"","كود غير موجود"))</f>
        <v/>
      </c>
      <c r="H848" s="18">
        <f>IF(A848&amp;""="","",SUMIFS('الاستلامات'!$D$6:$D$1005,'الاستلامات'!$C$6:$C$1005,A848&amp;""))</f>
        <v/>
      </c>
      <c r="I848" s="18">
        <f>IF(OR(A848&amp;""="",NOT(ISNUMBER(D848))),"",ROUND(D848-H848,2))</f>
        <v/>
      </c>
      <c r="J848" s="6">
        <f>IF(A848&amp;""="","",IF(I848="","بيانات ناقصة",IF(I848&lt;=0,"تم الاستلام",IF(AND(ISNUMBER(E848),E848&lt;'الإعدادات'!$B$4),"متأخر التسليم",IF(H848&gt;0,"استلام جزئي","بانتظار الاستلام")))))</f>
        <v/>
      </c>
      <c r="K848" s="17">
        <f>IF(J848="متأخر التسليم",'الإعدادات'!$B$4-E848,"")</f>
        <v/>
      </c>
    </row>
    <row r="849">
      <c r="A849" s="5" t="n"/>
      <c r="B849" s="13" t="n"/>
      <c r="C849" s="5" t="n"/>
      <c r="D849" s="19" t="n"/>
      <c r="E849" s="13" t="n"/>
      <c r="F849" s="5" t="n"/>
      <c r="G849" s="6">
        <f>IF(C849&amp;""="","",IFERROR(INDEX('الموردون'!$B$6:$B$205,MATCH(C849&amp;"",'الموردون'!$A$6:$A$205,0))&amp;"","كود غير موجود"))</f>
        <v/>
      </c>
      <c r="H849" s="18">
        <f>IF(A849&amp;""="","",SUMIFS('الاستلامات'!$D$6:$D$1005,'الاستلامات'!$C$6:$C$1005,A849&amp;""))</f>
        <v/>
      </c>
      <c r="I849" s="18">
        <f>IF(OR(A849&amp;""="",NOT(ISNUMBER(D849))),"",ROUND(D849-H849,2))</f>
        <v/>
      </c>
      <c r="J849" s="6">
        <f>IF(A849&amp;""="","",IF(I849="","بيانات ناقصة",IF(I849&lt;=0,"تم الاستلام",IF(AND(ISNUMBER(E849),E849&lt;'الإعدادات'!$B$4),"متأخر التسليم",IF(H849&gt;0,"استلام جزئي","بانتظار الاستلام")))))</f>
        <v/>
      </c>
      <c r="K849" s="17">
        <f>IF(J849="متأخر التسليم",'الإعدادات'!$B$4-E849,"")</f>
        <v/>
      </c>
    </row>
    <row r="850">
      <c r="A850" s="5" t="n"/>
      <c r="B850" s="13" t="n"/>
      <c r="C850" s="5" t="n"/>
      <c r="D850" s="19" t="n"/>
      <c r="E850" s="13" t="n"/>
      <c r="F850" s="5" t="n"/>
      <c r="G850" s="6">
        <f>IF(C850&amp;""="","",IFERROR(INDEX('الموردون'!$B$6:$B$205,MATCH(C850&amp;"",'الموردون'!$A$6:$A$205,0))&amp;"","كود غير موجود"))</f>
        <v/>
      </c>
      <c r="H850" s="18">
        <f>IF(A850&amp;""="","",SUMIFS('الاستلامات'!$D$6:$D$1005,'الاستلامات'!$C$6:$C$1005,A850&amp;""))</f>
        <v/>
      </c>
      <c r="I850" s="18">
        <f>IF(OR(A850&amp;""="",NOT(ISNUMBER(D850))),"",ROUND(D850-H850,2))</f>
        <v/>
      </c>
      <c r="J850" s="6">
        <f>IF(A850&amp;""="","",IF(I850="","بيانات ناقصة",IF(I850&lt;=0,"تم الاستلام",IF(AND(ISNUMBER(E850),E850&lt;'الإعدادات'!$B$4),"متأخر التسليم",IF(H850&gt;0,"استلام جزئي","بانتظار الاستلام")))))</f>
        <v/>
      </c>
      <c r="K850" s="17">
        <f>IF(J850="متأخر التسليم",'الإعدادات'!$B$4-E850,"")</f>
        <v/>
      </c>
    </row>
    <row r="851">
      <c r="A851" s="5" t="n"/>
      <c r="B851" s="13" t="n"/>
      <c r="C851" s="5" t="n"/>
      <c r="D851" s="19" t="n"/>
      <c r="E851" s="13" t="n"/>
      <c r="F851" s="5" t="n"/>
      <c r="G851" s="6">
        <f>IF(C851&amp;""="","",IFERROR(INDEX('الموردون'!$B$6:$B$205,MATCH(C851&amp;"",'الموردون'!$A$6:$A$205,0))&amp;"","كود غير موجود"))</f>
        <v/>
      </c>
      <c r="H851" s="18">
        <f>IF(A851&amp;""="","",SUMIFS('الاستلامات'!$D$6:$D$1005,'الاستلامات'!$C$6:$C$1005,A851&amp;""))</f>
        <v/>
      </c>
      <c r="I851" s="18">
        <f>IF(OR(A851&amp;""="",NOT(ISNUMBER(D851))),"",ROUND(D851-H851,2))</f>
        <v/>
      </c>
      <c r="J851" s="6">
        <f>IF(A851&amp;""="","",IF(I851="","بيانات ناقصة",IF(I851&lt;=0,"تم الاستلام",IF(AND(ISNUMBER(E851),E851&lt;'الإعدادات'!$B$4),"متأخر التسليم",IF(H851&gt;0,"استلام جزئي","بانتظار الاستلام")))))</f>
        <v/>
      </c>
      <c r="K851" s="17">
        <f>IF(J851="متأخر التسليم",'الإعدادات'!$B$4-E851,"")</f>
        <v/>
      </c>
    </row>
    <row r="852">
      <c r="A852" s="5" t="n"/>
      <c r="B852" s="13" t="n"/>
      <c r="C852" s="5" t="n"/>
      <c r="D852" s="19" t="n"/>
      <c r="E852" s="13" t="n"/>
      <c r="F852" s="5" t="n"/>
      <c r="G852" s="6">
        <f>IF(C852&amp;""="","",IFERROR(INDEX('الموردون'!$B$6:$B$205,MATCH(C852&amp;"",'الموردون'!$A$6:$A$205,0))&amp;"","كود غير موجود"))</f>
        <v/>
      </c>
      <c r="H852" s="18">
        <f>IF(A852&amp;""="","",SUMIFS('الاستلامات'!$D$6:$D$1005,'الاستلامات'!$C$6:$C$1005,A852&amp;""))</f>
        <v/>
      </c>
      <c r="I852" s="18">
        <f>IF(OR(A852&amp;""="",NOT(ISNUMBER(D852))),"",ROUND(D852-H852,2))</f>
        <v/>
      </c>
      <c r="J852" s="6">
        <f>IF(A852&amp;""="","",IF(I852="","بيانات ناقصة",IF(I852&lt;=0,"تم الاستلام",IF(AND(ISNUMBER(E852),E852&lt;'الإعدادات'!$B$4),"متأخر التسليم",IF(H852&gt;0,"استلام جزئي","بانتظار الاستلام")))))</f>
        <v/>
      </c>
      <c r="K852" s="17">
        <f>IF(J852="متأخر التسليم",'الإعدادات'!$B$4-E852,"")</f>
        <v/>
      </c>
    </row>
    <row r="853">
      <c r="A853" s="5" t="n"/>
      <c r="B853" s="13" t="n"/>
      <c r="C853" s="5" t="n"/>
      <c r="D853" s="19" t="n"/>
      <c r="E853" s="13" t="n"/>
      <c r="F853" s="5" t="n"/>
      <c r="G853" s="6">
        <f>IF(C853&amp;""="","",IFERROR(INDEX('الموردون'!$B$6:$B$205,MATCH(C853&amp;"",'الموردون'!$A$6:$A$205,0))&amp;"","كود غير موجود"))</f>
        <v/>
      </c>
      <c r="H853" s="18">
        <f>IF(A853&amp;""="","",SUMIFS('الاستلامات'!$D$6:$D$1005,'الاستلامات'!$C$6:$C$1005,A853&amp;""))</f>
        <v/>
      </c>
      <c r="I853" s="18">
        <f>IF(OR(A853&amp;""="",NOT(ISNUMBER(D853))),"",ROUND(D853-H853,2))</f>
        <v/>
      </c>
      <c r="J853" s="6">
        <f>IF(A853&amp;""="","",IF(I853="","بيانات ناقصة",IF(I853&lt;=0,"تم الاستلام",IF(AND(ISNUMBER(E853),E853&lt;'الإعدادات'!$B$4),"متأخر التسليم",IF(H853&gt;0,"استلام جزئي","بانتظار الاستلام")))))</f>
        <v/>
      </c>
      <c r="K853" s="17">
        <f>IF(J853="متأخر التسليم",'الإعدادات'!$B$4-E853,"")</f>
        <v/>
      </c>
    </row>
    <row r="854">
      <c r="A854" s="5" t="n"/>
      <c r="B854" s="13" t="n"/>
      <c r="C854" s="5" t="n"/>
      <c r="D854" s="19" t="n"/>
      <c r="E854" s="13" t="n"/>
      <c r="F854" s="5" t="n"/>
      <c r="G854" s="6">
        <f>IF(C854&amp;""="","",IFERROR(INDEX('الموردون'!$B$6:$B$205,MATCH(C854&amp;"",'الموردون'!$A$6:$A$205,0))&amp;"","كود غير موجود"))</f>
        <v/>
      </c>
      <c r="H854" s="18">
        <f>IF(A854&amp;""="","",SUMIFS('الاستلامات'!$D$6:$D$1005,'الاستلامات'!$C$6:$C$1005,A854&amp;""))</f>
        <v/>
      </c>
      <c r="I854" s="18">
        <f>IF(OR(A854&amp;""="",NOT(ISNUMBER(D854))),"",ROUND(D854-H854,2))</f>
        <v/>
      </c>
      <c r="J854" s="6">
        <f>IF(A854&amp;""="","",IF(I854="","بيانات ناقصة",IF(I854&lt;=0,"تم الاستلام",IF(AND(ISNUMBER(E854),E854&lt;'الإعدادات'!$B$4),"متأخر التسليم",IF(H854&gt;0,"استلام جزئي","بانتظار الاستلام")))))</f>
        <v/>
      </c>
      <c r="K854" s="17">
        <f>IF(J854="متأخر التسليم",'الإعدادات'!$B$4-E854,"")</f>
        <v/>
      </c>
    </row>
    <row r="855">
      <c r="A855" s="5" t="n"/>
      <c r="B855" s="13" t="n"/>
      <c r="C855" s="5" t="n"/>
      <c r="D855" s="19" t="n"/>
      <c r="E855" s="13" t="n"/>
      <c r="F855" s="5" t="n"/>
      <c r="G855" s="6">
        <f>IF(C855&amp;""="","",IFERROR(INDEX('الموردون'!$B$6:$B$205,MATCH(C855&amp;"",'الموردون'!$A$6:$A$205,0))&amp;"","كود غير موجود"))</f>
        <v/>
      </c>
      <c r="H855" s="18">
        <f>IF(A855&amp;""="","",SUMIFS('الاستلامات'!$D$6:$D$1005,'الاستلامات'!$C$6:$C$1005,A855&amp;""))</f>
        <v/>
      </c>
      <c r="I855" s="18">
        <f>IF(OR(A855&amp;""="",NOT(ISNUMBER(D855))),"",ROUND(D855-H855,2))</f>
        <v/>
      </c>
      <c r="J855" s="6">
        <f>IF(A855&amp;""="","",IF(I855="","بيانات ناقصة",IF(I855&lt;=0,"تم الاستلام",IF(AND(ISNUMBER(E855),E855&lt;'الإعدادات'!$B$4),"متأخر التسليم",IF(H855&gt;0,"استلام جزئي","بانتظار الاستلام")))))</f>
        <v/>
      </c>
      <c r="K855" s="17">
        <f>IF(J855="متأخر التسليم",'الإعدادات'!$B$4-E855,"")</f>
        <v/>
      </c>
    </row>
    <row r="856">
      <c r="A856" s="5" t="n"/>
      <c r="B856" s="13" t="n"/>
      <c r="C856" s="5" t="n"/>
      <c r="D856" s="19" t="n"/>
      <c r="E856" s="13" t="n"/>
      <c r="F856" s="5" t="n"/>
      <c r="G856" s="6">
        <f>IF(C856&amp;""="","",IFERROR(INDEX('الموردون'!$B$6:$B$205,MATCH(C856&amp;"",'الموردون'!$A$6:$A$205,0))&amp;"","كود غير موجود"))</f>
        <v/>
      </c>
      <c r="H856" s="18">
        <f>IF(A856&amp;""="","",SUMIFS('الاستلامات'!$D$6:$D$1005,'الاستلامات'!$C$6:$C$1005,A856&amp;""))</f>
        <v/>
      </c>
      <c r="I856" s="18">
        <f>IF(OR(A856&amp;""="",NOT(ISNUMBER(D856))),"",ROUND(D856-H856,2))</f>
        <v/>
      </c>
      <c r="J856" s="6">
        <f>IF(A856&amp;""="","",IF(I856="","بيانات ناقصة",IF(I856&lt;=0,"تم الاستلام",IF(AND(ISNUMBER(E856),E856&lt;'الإعدادات'!$B$4),"متأخر التسليم",IF(H856&gt;0,"استلام جزئي","بانتظار الاستلام")))))</f>
        <v/>
      </c>
      <c r="K856" s="17">
        <f>IF(J856="متأخر التسليم",'الإعدادات'!$B$4-E856,"")</f>
        <v/>
      </c>
    </row>
    <row r="857">
      <c r="A857" s="5" t="n"/>
      <c r="B857" s="13" t="n"/>
      <c r="C857" s="5" t="n"/>
      <c r="D857" s="19" t="n"/>
      <c r="E857" s="13" t="n"/>
      <c r="F857" s="5" t="n"/>
      <c r="G857" s="6">
        <f>IF(C857&amp;""="","",IFERROR(INDEX('الموردون'!$B$6:$B$205,MATCH(C857&amp;"",'الموردون'!$A$6:$A$205,0))&amp;"","كود غير موجود"))</f>
        <v/>
      </c>
      <c r="H857" s="18">
        <f>IF(A857&amp;""="","",SUMIFS('الاستلامات'!$D$6:$D$1005,'الاستلامات'!$C$6:$C$1005,A857&amp;""))</f>
        <v/>
      </c>
      <c r="I857" s="18">
        <f>IF(OR(A857&amp;""="",NOT(ISNUMBER(D857))),"",ROUND(D857-H857,2))</f>
        <v/>
      </c>
      <c r="J857" s="6">
        <f>IF(A857&amp;""="","",IF(I857="","بيانات ناقصة",IF(I857&lt;=0,"تم الاستلام",IF(AND(ISNUMBER(E857),E857&lt;'الإعدادات'!$B$4),"متأخر التسليم",IF(H857&gt;0,"استلام جزئي","بانتظار الاستلام")))))</f>
        <v/>
      </c>
      <c r="K857" s="17">
        <f>IF(J857="متأخر التسليم",'الإعدادات'!$B$4-E857,"")</f>
        <v/>
      </c>
    </row>
    <row r="858">
      <c r="A858" s="5" t="n"/>
      <c r="B858" s="13" t="n"/>
      <c r="C858" s="5" t="n"/>
      <c r="D858" s="19" t="n"/>
      <c r="E858" s="13" t="n"/>
      <c r="F858" s="5" t="n"/>
      <c r="G858" s="6">
        <f>IF(C858&amp;""="","",IFERROR(INDEX('الموردون'!$B$6:$B$205,MATCH(C858&amp;"",'الموردون'!$A$6:$A$205,0))&amp;"","كود غير موجود"))</f>
        <v/>
      </c>
      <c r="H858" s="18">
        <f>IF(A858&amp;""="","",SUMIFS('الاستلامات'!$D$6:$D$1005,'الاستلامات'!$C$6:$C$1005,A858&amp;""))</f>
        <v/>
      </c>
      <c r="I858" s="18">
        <f>IF(OR(A858&amp;""="",NOT(ISNUMBER(D858))),"",ROUND(D858-H858,2))</f>
        <v/>
      </c>
      <c r="J858" s="6">
        <f>IF(A858&amp;""="","",IF(I858="","بيانات ناقصة",IF(I858&lt;=0,"تم الاستلام",IF(AND(ISNUMBER(E858),E858&lt;'الإعدادات'!$B$4),"متأخر التسليم",IF(H858&gt;0,"استلام جزئي","بانتظار الاستلام")))))</f>
        <v/>
      </c>
      <c r="K858" s="17">
        <f>IF(J858="متأخر التسليم",'الإعدادات'!$B$4-E858,"")</f>
        <v/>
      </c>
    </row>
    <row r="859">
      <c r="A859" s="5" t="n"/>
      <c r="B859" s="13" t="n"/>
      <c r="C859" s="5" t="n"/>
      <c r="D859" s="19" t="n"/>
      <c r="E859" s="13" t="n"/>
      <c r="F859" s="5" t="n"/>
      <c r="G859" s="6">
        <f>IF(C859&amp;""="","",IFERROR(INDEX('الموردون'!$B$6:$B$205,MATCH(C859&amp;"",'الموردون'!$A$6:$A$205,0))&amp;"","كود غير موجود"))</f>
        <v/>
      </c>
      <c r="H859" s="18">
        <f>IF(A859&amp;""="","",SUMIFS('الاستلامات'!$D$6:$D$1005,'الاستلامات'!$C$6:$C$1005,A859&amp;""))</f>
        <v/>
      </c>
      <c r="I859" s="18">
        <f>IF(OR(A859&amp;""="",NOT(ISNUMBER(D859))),"",ROUND(D859-H859,2))</f>
        <v/>
      </c>
      <c r="J859" s="6">
        <f>IF(A859&amp;""="","",IF(I859="","بيانات ناقصة",IF(I859&lt;=0,"تم الاستلام",IF(AND(ISNUMBER(E859),E859&lt;'الإعدادات'!$B$4),"متأخر التسليم",IF(H859&gt;0,"استلام جزئي","بانتظار الاستلام")))))</f>
        <v/>
      </c>
      <c r="K859" s="17">
        <f>IF(J859="متأخر التسليم",'الإعدادات'!$B$4-E859,"")</f>
        <v/>
      </c>
    </row>
    <row r="860">
      <c r="A860" s="5" t="n"/>
      <c r="B860" s="13" t="n"/>
      <c r="C860" s="5" t="n"/>
      <c r="D860" s="19" t="n"/>
      <c r="E860" s="13" t="n"/>
      <c r="F860" s="5" t="n"/>
      <c r="G860" s="6">
        <f>IF(C860&amp;""="","",IFERROR(INDEX('الموردون'!$B$6:$B$205,MATCH(C860&amp;"",'الموردون'!$A$6:$A$205,0))&amp;"","كود غير موجود"))</f>
        <v/>
      </c>
      <c r="H860" s="18">
        <f>IF(A860&amp;""="","",SUMIFS('الاستلامات'!$D$6:$D$1005,'الاستلامات'!$C$6:$C$1005,A860&amp;""))</f>
        <v/>
      </c>
      <c r="I860" s="18">
        <f>IF(OR(A860&amp;""="",NOT(ISNUMBER(D860))),"",ROUND(D860-H860,2))</f>
        <v/>
      </c>
      <c r="J860" s="6">
        <f>IF(A860&amp;""="","",IF(I860="","بيانات ناقصة",IF(I860&lt;=0,"تم الاستلام",IF(AND(ISNUMBER(E860),E860&lt;'الإعدادات'!$B$4),"متأخر التسليم",IF(H860&gt;0,"استلام جزئي","بانتظار الاستلام")))))</f>
        <v/>
      </c>
      <c r="K860" s="17">
        <f>IF(J860="متأخر التسليم",'الإعدادات'!$B$4-E860,"")</f>
        <v/>
      </c>
    </row>
    <row r="861">
      <c r="A861" s="5" t="n"/>
      <c r="B861" s="13" t="n"/>
      <c r="C861" s="5" t="n"/>
      <c r="D861" s="19" t="n"/>
      <c r="E861" s="13" t="n"/>
      <c r="F861" s="5" t="n"/>
      <c r="G861" s="6">
        <f>IF(C861&amp;""="","",IFERROR(INDEX('الموردون'!$B$6:$B$205,MATCH(C861&amp;"",'الموردون'!$A$6:$A$205,0))&amp;"","كود غير موجود"))</f>
        <v/>
      </c>
      <c r="H861" s="18">
        <f>IF(A861&amp;""="","",SUMIFS('الاستلامات'!$D$6:$D$1005,'الاستلامات'!$C$6:$C$1005,A861&amp;""))</f>
        <v/>
      </c>
      <c r="I861" s="18">
        <f>IF(OR(A861&amp;""="",NOT(ISNUMBER(D861))),"",ROUND(D861-H861,2))</f>
        <v/>
      </c>
      <c r="J861" s="6">
        <f>IF(A861&amp;""="","",IF(I861="","بيانات ناقصة",IF(I861&lt;=0,"تم الاستلام",IF(AND(ISNUMBER(E861),E861&lt;'الإعدادات'!$B$4),"متأخر التسليم",IF(H861&gt;0,"استلام جزئي","بانتظار الاستلام")))))</f>
        <v/>
      </c>
      <c r="K861" s="17">
        <f>IF(J861="متأخر التسليم",'الإعدادات'!$B$4-E861,"")</f>
        <v/>
      </c>
    </row>
    <row r="862">
      <c r="A862" s="5" t="n"/>
      <c r="B862" s="13" t="n"/>
      <c r="C862" s="5" t="n"/>
      <c r="D862" s="19" t="n"/>
      <c r="E862" s="13" t="n"/>
      <c r="F862" s="5" t="n"/>
      <c r="G862" s="6">
        <f>IF(C862&amp;""="","",IFERROR(INDEX('الموردون'!$B$6:$B$205,MATCH(C862&amp;"",'الموردون'!$A$6:$A$205,0))&amp;"","كود غير موجود"))</f>
        <v/>
      </c>
      <c r="H862" s="18">
        <f>IF(A862&amp;""="","",SUMIFS('الاستلامات'!$D$6:$D$1005,'الاستلامات'!$C$6:$C$1005,A862&amp;""))</f>
        <v/>
      </c>
      <c r="I862" s="18">
        <f>IF(OR(A862&amp;""="",NOT(ISNUMBER(D862))),"",ROUND(D862-H862,2))</f>
        <v/>
      </c>
      <c r="J862" s="6">
        <f>IF(A862&amp;""="","",IF(I862="","بيانات ناقصة",IF(I862&lt;=0,"تم الاستلام",IF(AND(ISNUMBER(E862),E862&lt;'الإعدادات'!$B$4),"متأخر التسليم",IF(H862&gt;0,"استلام جزئي","بانتظار الاستلام")))))</f>
        <v/>
      </c>
      <c r="K862" s="17">
        <f>IF(J862="متأخر التسليم",'الإعدادات'!$B$4-E862,"")</f>
        <v/>
      </c>
    </row>
    <row r="863">
      <c r="A863" s="5" t="n"/>
      <c r="B863" s="13" t="n"/>
      <c r="C863" s="5" t="n"/>
      <c r="D863" s="19" t="n"/>
      <c r="E863" s="13" t="n"/>
      <c r="F863" s="5" t="n"/>
      <c r="G863" s="6">
        <f>IF(C863&amp;""="","",IFERROR(INDEX('الموردون'!$B$6:$B$205,MATCH(C863&amp;"",'الموردون'!$A$6:$A$205,0))&amp;"","كود غير موجود"))</f>
        <v/>
      </c>
      <c r="H863" s="18">
        <f>IF(A863&amp;""="","",SUMIFS('الاستلامات'!$D$6:$D$1005,'الاستلامات'!$C$6:$C$1005,A863&amp;""))</f>
        <v/>
      </c>
      <c r="I863" s="18">
        <f>IF(OR(A863&amp;""="",NOT(ISNUMBER(D863))),"",ROUND(D863-H863,2))</f>
        <v/>
      </c>
      <c r="J863" s="6">
        <f>IF(A863&amp;""="","",IF(I863="","بيانات ناقصة",IF(I863&lt;=0,"تم الاستلام",IF(AND(ISNUMBER(E863),E863&lt;'الإعدادات'!$B$4),"متأخر التسليم",IF(H863&gt;0,"استلام جزئي","بانتظار الاستلام")))))</f>
        <v/>
      </c>
      <c r="K863" s="17">
        <f>IF(J863="متأخر التسليم",'الإعدادات'!$B$4-E863,"")</f>
        <v/>
      </c>
    </row>
    <row r="864">
      <c r="A864" s="5" t="n"/>
      <c r="B864" s="13" t="n"/>
      <c r="C864" s="5" t="n"/>
      <c r="D864" s="19" t="n"/>
      <c r="E864" s="13" t="n"/>
      <c r="F864" s="5" t="n"/>
      <c r="G864" s="6">
        <f>IF(C864&amp;""="","",IFERROR(INDEX('الموردون'!$B$6:$B$205,MATCH(C864&amp;"",'الموردون'!$A$6:$A$205,0))&amp;"","كود غير موجود"))</f>
        <v/>
      </c>
      <c r="H864" s="18">
        <f>IF(A864&amp;""="","",SUMIFS('الاستلامات'!$D$6:$D$1005,'الاستلامات'!$C$6:$C$1005,A864&amp;""))</f>
        <v/>
      </c>
      <c r="I864" s="18">
        <f>IF(OR(A864&amp;""="",NOT(ISNUMBER(D864))),"",ROUND(D864-H864,2))</f>
        <v/>
      </c>
      <c r="J864" s="6">
        <f>IF(A864&amp;""="","",IF(I864="","بيانات ناقصة",IF(I864&lt;=0,"تم الاستلام",IF(AND(ISNUMBER(E864),E864&lt;'الإعدادات'!$B$4),"متأخر التسليم",IF(H864&gt;0,"استلام جزئي","بانتظار الاستلام")))))</f>
        <v/>
      </c>
      <c r="K864" s="17">
        <f>IF(J864="متأخر التسليم",'الإعدادات'!$B$4-E864,"")</f>
        <v/>
      </c>
    </row>
    <row r="865">
      <c r="A865" s="5" t="n"/>
      <c r="B865" s="13" t="n"/>
      <c r="C865" s="5" t="n"/>
      <c r="D865" s="19" t="n"/>
      <c r="E865" s="13" t="n"/>
      <c r="F865" s="5" t="n"/>
      <c r="G865" s="6">
        <f>IF(C865&amp;""="","",IFERROR(INDEX('الموردون'!$B$6:$B$205,MATCH(C865&amp;"",'الموردون'!$A$6:$A$205,0))&amp;"","كود غير موجود"))</f>
        <v/>
      </c>
      <c r="H865" s="18">
        <f>IF(A865&amp;""="","",SUMIFS('الاستلامات'!$D$6:$D$1005,'الاستلامات'!$C$6:$C$1005,A865&amp;""))</f>
        <v/>
      </c>
      <c r="I865" s="18">
        <f>IF(OR(A865&amp;""="",NOT(ISNUMBER(D865))),"",ROUND(D865-H865,2))</f>
        <v/>
      </c>
      <c r="J865" s="6">
        <f>IF(A865&amp;""="","",IF(I865="","بيانات ناقصة",IF(I865&lt;=0,"تم الاستلام",IF(AND(ISNUMBER(E865),E865&lt;'الإعدادات'!$B$4),"متأخر التسليم",IF(H865&gt;0,"استلام جزئي","بانتظار الاستلام")))))</f>
        <v/>
      </c>
      <c r="K865" s="17">
        <f>IF(J865="متأخر التسليم",'الإعدادات'!$B$4-E865,"")</f>
        <v/>
      </c>
    </row>
    <row r="866">
      <c r="A866" s="5" t="n"/>
      <c r="B866" s="13" t="n"/>
      <c r="C866" s="5" t="n"/>
      <c r="D866" s="19" t="n"/>
      <c r="E866" s="13" t="n"/>
      <c r="F866" s="5" t="n"/>
      <c r="G866" s="6">
        <f>IF(C866&amp;""="","",IFERROR(INDEX('الموردون'!$B$6:$B$205,MATCH(C866&amp;"",'الموردون'!$A$6:$A$205,0))&amp;"","كود غير موجود"))</f>
        <v/>
      </c>
      <c r="H866" s="18">
        <f>IF(A866&amp;""="","",SUMIFS('الاستلامات'!$D$6:$D$1005,'الاستلامات'!$C$6:$C$1005,A866&amp;""))</f>
        <v/>
      </c>
      <c r="I866" s="18">
        <f>IF(OR(A866&amp;""="",NOT(ISNUMBER(D866))),"",ROUND(D866-H866,2))</f>
        <v/>
      </c>
      <c r="J866" s="6">
        <f>IF(A866&amp;""="","",IF(I866="","بيانات ناقصة",IF(I866&lt;=0,"تم الاستلام",IF(AND(ISNUMBER(E866),E866&lt;'الإعدادات'!$B$4),"متأخر التسليم",IF(H866&gt;0,"استلام جزئي","بانتظار الاستلام")))))</f>
        <v/>
      </c>
      <c r="K866" s="17">
        <f>IF(J866="متأخر التسليم",'الإعدادات'!$B$4-E866,"")</f>
        <v/>
      </c>
    </row>
    <row r="867">
      <c r="A867" s="5" t="n"/>
      <c r="B867" s="13" t="n"/>
      <c r="C867" s="5" t="n"/>
      <c r="D867" s="19" t="n"/>
      <c r="E867" s="13" t="n"/>
      <c r="F867" s="5" t="n"/>
      <c r="G867" s="6">
        <f>IF(C867&amp;""="","",IFERROR(INDEX('الموردون'!$B$6:$B$205,MATCH(C867&amp;"",'الموردون'!$A$6:$A$205,0))&amp;"","كود غير موجود"))</f>
        <v/>
      </c>
      <c r="H867" s="18">
        <f>IF(A867&amp;""="","",SUMIFS('الاستلامات'!$D$6:$D$1005,'الاستلامات'!$C$6:$C$1005,A867&amp;""))</f>
        <v/>
      </c>
      <c r="I867" s="18">
        <f>IF(OR(A867&amp;""="",NOT(ISNUMBER(D867))),"",ROUND(D867-H867,2))</f>
        <v/>
      </c>
      <c r="J867" s="6">
        <f>IF(A867&amp;""="","",IF(I867="","بيانات ناقصة",IF(I867&lt;=0,"تم الاستلام",IF(AND(ISNUMBER(E867),E867&lt;'الإعدادات'!$B$4),"متأخر التسليم",IF(H867&gt;0,"استلام جزئي","بانتظار الاستلام")))))</f>
        <v/>
      </c>
      <c r="K867" s="17">
        <f>IF(J867="متأخر التسليم",'الإعدادات'!$B$4-E867,"")</f>
        <v/>
      </c>
    </row>
    <row r="868">
      <c r="A868" s="5" t="n"/>
      <c r="B868" s="13" t="n"/>
      <c r="C868" s="5" t="n"/>
      <c r="D868" s="19" t="n"/>
      <c r="E868" s="13" t="n"/>
      <c r="F868" s="5" t="n"/>
      <c r="G868" s="6">
        <f>IF(C868&amp;""="","",IFERROR(INDEX('الموردون'!$B$6:$B$205,MATCH(C868&amp;"",'الموردون'!$A$6:$A$205,0))&amp;"","كود غير موجود"))</f>
        <v/>
      </c>
      <c r="H868" s="18">
        <f>IF(A868&amp;""="","",SUMIFS('الاستلامات'!$D$6:$D$1005,'الاستلامات'!$C$6:$C$1005,A868&amp;""))</f>
        <v/>
      </c>
      <c r="I868" s="18">
        <f>IF(OR(A868&amp;""="",NOT(ISNUMBER(D868))),"",ROUND(D868-H868,2))</f>
        <v/>
      </c>
      <c r="J868" s="6">
        <f>IF(A868&amp;""="","",IF(I868="","بيانات ناقصة",IF(I868&lt;=0,"تم الاستلام",IF(AND(ISNUMBER(E868),E868&lt;'الإعدادات'!$B$4),"متأخر التسليم",IF(H868&gt;0,"استلام جزئي","بانتظار الاستلام")))))</f>
        <v/>
      </c>
      <c r="K868" s="17">
        <f>IF(J868="متأخر التسليم",'الإعدادات'!$B$4-E868,"")</f>
        <v/>
      </c>
    </row>
    <row r="869">
      <c r="A869" s="5" t="n"/>
      <c r="B869" s="13" t="n"/>
      <c r="C869" s="5" t="n"/>
      <c r="D869" s="19" t="n"/>
      <c r="E869" s="13" t="n"/>
      <c r="F869" s="5" t="n"/>
      <c r="G869" s="6">
        <f>IF(C869&amp;""="","",IFERROR(INDEX('الموردون'!$B$6:$B$205,MATCH(C869&amp;"",'الموردون'!$A$6:$A$205,0))&amp;"","كود غير موجود"))</f>
        <v/>
      </c>
      <c r="H869" s="18">
        <f>IF(A869&amp;""="","",SUMIFS('الاستلامات'!$D$6:$D$1005,'الاستلامات'!$C$6:$C$1005,A869&amp;""))</f>
        <v/>
      </c>
      <c r="I869" s="18">
        <f>IF(OR(A869&amp;""="",NOT(ISNUMBER(D869))),"",ROUND(D869-H869,2))</f>
        <v/>
      </c>
      <c r="J869" s="6">
        <f>IF(A869&amp;""="","",IF(I869="","بيانات ناقصة",IF(I869&lt;=0,"تم الاستلام",IF(AND(ISNUMBER(E869),E869&lt;'الإعدادات'!$B$4),"متأخر التسليم",IF(H869&gt;0,"استلام جزئي","بانتظار الاستلام")))))</f>
        <v/>
      </c>
      <c r="K869" s="17">
        <f>IF(J869="متأخر التسليم",'الإعدادات'!$B$4-E869,"")</f>
        <v/>
      </c>
    </row>
    <row r="870">
      <c r="A870" s="5" t="n"/>
      <c r="B870" s="13" t="n"/>
      <c r="C870" s="5" t="n"/>
      <c r="D870" s="19" t="n"/>
      <c r="E870" s="13" t="n"/>
      <c r="F870" s="5" t="n"/>
      <c r="G870" s="6">
        <f>IF(C870&amp;""="","",IFERROR(INDEX('الموردون'!$B$6:$B$205,MATCH(C870&amp;"",'الموردون'!$A$6:$A$205,0))&amp;"","كود غير موجود"))</f>
        <v/>
      </c>
      <c r="H870" s="18">
        <f>IF(A870&amp;""="","",SUMIFS('الاستلامات'!$D$6:$D$1005,'الاستلامات'!$C$6:$C$1005,A870&amp;""))</f>
        <v/>
      </c>
      <c r="I870" s="18">
        <f>IF(OR(A870&amp;""="",NOT(ISNUMBER(D870))),"",ROUND(D870-H870,2))</f>
        <v/>
      </c>
      <c r="J870" s="6">
        <f>IF(A870&amp;""="","",IF(I870="","بيانات ناقصة",IF(I870&lt;=0,"تم الاستلام",IF(AND(ISNUMBER(E870),E870&lt;'الإعدادات'!$B$4),"متأخر التسليم",IF(H870&gt;0,"استلام جزئي","بانتظار الاستلام")))))</f>
        <v/>
      </c>
      <c r="K870" s="17">
        <f>IF(J870="متأخر التسليم",'الإعدادات'!$B$4-E870,"")</f>
        <v/>
      </c>
    </row>
    <row r="871">
      <c r="A871" s="5" t="n"/>
      <c r="B871" s="13" t="n"/>
      <c r="C871" s="5" t="n"/>
      <c r="D871" s="19" t="n"/>
      <c r="E871" s="13" t="n"/>
      <c r="F871" s="5" t="n"/>
      <c r="G871" s="6">
        <f>IF(C871&amp;""="","",IFERROR(INDEX('الموردون'!$B$6:$B$205,MATCH(C871&amp;"",'الموردون'!$A$6:$A$205,0))&amp;"","كود غير موجود"))</f>
        <v/>
      </c>
      <c r="H871" s="18">
        <f>IF(A871&amp;""="","",SUMIFS('الاستلامات'!$D$6:$D$1005,'الاستلامات'!$C$6:$C$1005,A871&amp;""))</f>
        <v/>
      </c>
      <c r="I871" s="18">
        <f>IF(OR(A871&amp;""="",NOT(ISNUMBER(D871))),"",ROUND(D871-H871,2))</f>
        <v/>
      </c>
      <c r="J871" s="6">
        <f>IF(A871&amp;""="","",IF(I871="","بيانات ناقصة",IF(I871&lt;=0,"تم الاستلام",IF(AND(ISNUMBER(E871),E871&lt;'الإعدادات'!$B$4),"متأخر التسليم",IF(H871&gt;0,"استلام جزئي","بانتظار الاستلام")))))</f>
        <v/>
      </c>
      <c r="K871" s="17">
        <f>IF(J871="متأخر التسليم",'الإعدادات'!$B$4-E871,"")</f>
        <v/>
      </c>
    </row>
    <row r="872">
      <c r="A872" s="5" t="n"/>
      <c r="B872" s="13" t="n"/>
      <c r="C872" s="5" t="n"/>
      <c r="D872" s="19" t="n"/>
      <c r="E872" s="13" t="n"/>
      <c r="F872" s="5" t="n"/>
      <c r="G872" s="6">
        <f>IF(C872&amp;""="","",IFERROR(INDEX('الموردون'!$B$6:$B$205,MATCH(C872&amp;"",'الموردون'!$A$6:$A$205,0))&amp;"","كود غير موجود"))</f>
        <v/>
      </c>
      <c r="H872" s="18">
        <f>IF(A872&amp;""="","",SUMIFS('الاستلامات'!$D$6:$D$1005,'الاستلامات'!$C$6:$C$1005,A872&amp;""))</f>
        <v/>
      </c>
      <c r="I872" s="18">
        <f>IF(OR(A872&amp;""="",NOT(ISNUMBER(D872))),"",ROUND(D872-H872,2))</f>
        <v/>
      </c>
      <c r="J872" s="6">
        <f>IF(A872&amp;""="","",IF(I872="","بيانات ناقصة",IF(I872&lt;=0,"تم الاستلام",IF(AND(ISNUMBER(E872),E872&lt;'الإعدادات'!$B$4),"متأخر التسليم",IF(H872&gt;0,"استلام جزئي","بانتظار الاستلام")))))</f>
        <v/>
      </c>
      <c r="K872" s="17">
        <f>IF(J872="متأخر التسليم",'الإعدادات'!$B$4-E872,"")</f>
        <v/>
      </c>
    </row>
    <row r="873">
      <c r="A873" s="5" t="n"/>
      <c r="B873" s="13" t="n"/>
      <c r="C873" s="5" t="n"/>
      <c r="D873" s="19" t="n"/>
      <c r="E873" s="13" t="n"/>
      <c r="F873" s="5" t="n"/>
      <c r="G873" s="6">
        <f>IF(C873&amp;""="","",IFERROR(INDEX('الموردون'!$B$6:$B$205,MATCH(C873&amp;"",'الموردون'!$A$6:$A$205,0))&amp;"","كود غير موجود"))</f>
        <v/>
      </c>
      <c r="H873" s="18">
        <f>IF(A873&amp;""="","",SUMIFS('الاستلامات'!$D$6:$D$1005,'الاستلامات'!$C$6:$C$1005,A873&amp;""))</f>
        <v/>
      </c>
      <c r="I873" s="18">
        <f>IF(OR(A873&amp;""="",NOT(ISNUMBER(D873))),"",ROUND(D873-H873,2))</f>
        <v/>
      </c>
      <c r="J873" s="6">
        <f>IF(A873&amp;""="","",IF(I873="","بيانات ناقصة",IF(I873&lt;=0,"تم الاستلام",IF(AND(ISNUMBER(E873),E873&lt;'الإعدادات'!$B$4),"متأخر التسليم",IF(H873&gt;0,"استلام جزئي","بانتظار الاستلام")))))</f>
        <v/>
      </c>
      <c r="K873" s="17">
        <f>IF(J873="متأخر التسليم",'الإعدادات'!$B$4-E873,"")</f>
        <v/>
      </c>
    </row>
    <row r="874">
      <c r="A874" s="5" t="n"/>
      <c r="B874" s="13" t="n"/>
      <c r="C874" s="5" t="n"/>
      <c r="D874" s="19" t="n"/>
      <c r="E874" s="13" t="n"/>
      <c r="F874" s="5" t="n"/>
      <c r="G874" s="6">
        <f>IF(C874&amp;""="","",IFERROR(INDEX('الموردون'!$B$6:$B$205,MATCH(C874&amp;"",'الموردون'!$A$6:$A$205,0))&amp;"","كود غير موجود"))</f>
        <v/>
      </c>
      <c r="H874" s="18">
        <f>IF(A874&amp;""="","",SUMIFS('الاستلامات'!$D$6:$D$1005,'الاستلامات'!$C$6:$C$1005,A874&amp;""))</f>
        <v/>
      </c>
      <c r="I874" s="18">
        <f>IF(OR(A874&amp;""="",NOT(ISNUMBER(D874))),"",ROUND(D874-H874,2))</f>
        <v/>
      </c>
      <c r="J874" s="6">
        <f>IF(A874&amp;""="","",IF(I874="","بيانات ناقصة",IF(I874&lt;=0,"تم الاستلام",IF(AND(ISNUMBER(E874),E874&lt;'الإعدادات'!$B$4),"متأخر التسليم",IF(H874&gt;0,"استلام جزئي","بانتظار الاستلام")))))</f>
        <v/>
      </c>
      <c r="K874" s="17">
        <f>IF(J874="متأخر التسليم",'الإعدادات'!$B$4-E874,"")</f>
        <v/>
      </c>
    </row>
    <row r="875">
      <c r="A875" s="5" t="n"/>
      <c r="B875" s="13" t="n"/>
      <c r="C875" s="5" t="n"/>
      <c r="D875" s="19" t="n"/>
      <c r="E875" s="13" t="n"/>
      <c r="F875" s="5" t="n"/>
      <c r="G875" s="6">
        <f>IF(C875&amp;""="","",IFERROR(INDEX('الموردون'!$B$6:$B$205,MATCH(C875&amp;"",'الموردون'!$A$6:$A$205,0))&amp;"","كود غير موجود"))</f>
        <v/>
      </c>
      <c r="H875" s="18">
        <f>IF(A875&amp;""="","",SUMIFS('الاستلامات'!$D$6:$D$1005,'الاستلامات'!$C$6:$C$1005,A875&amp;""))</f>
        <v/>
      </c>
      <c r="I875" s="18">
        <f>IF(OR(A875&amp;""="",NOT(ISNUMBER(D875))),"",ROUND(D875-H875,2))</f>
        <v/>
      </c>
      <c r="J875" s="6">
        <f>IF(A875&amp;""="","",IF(I875="","بيانات ناقصة",IF(I875&lt;=0,"تم الاستلام",IF(AND(ISNUMBER(E875),E875&lt;'الإعدادات'!$B$4),"متأخر التسليم",IF(H875&gt;0,"استلام جزئي","بانتظار الاستلام")))))</f>
        <v/>
      </c>
      <c r="K875" s="17">
        <f>IF(J875="متأخر التسليم",'الإعدادات'!$B$4-E875,"")</f>
        <v/>
      </c>
    </row>
    <row r="876">
      <c r="A876" s="5" t="n"/>
      <c r="B876" s="13" t="n"/>
      <c r="C876" s="5" t="n"/>
      <c r="D876" s="19" t="n"/>
      <c r="E876" s="13" t="n"/>
      <c r="F876" s="5" t="n"/>
      <c r="G876" s="6">
        <f>IF(C876&amp;""="","",IFERROR(INDEX('الموردون'!$B$6:$B$205,MATCH(C876&amp;"",'الموردون'!$A$6:$A$205,0))&amp;"","كود غير موجود"))</f>
        <v/>
      </c>
      <c r="H876" s="18">
        <f>IF(A876&amp;""="","",SUMIFS('الاستلامات'!$D$6:$D$1005,'الاستلامات'!$C$6:$C$1005,A876&amp;""))</f>
        <v/>
      </c>
      <c r="I876" s="18">
        <f>IF(OR(A876&amp;""="",NOT(ISNUMBER(D876))),"",ROUND(D876-H876,2))</f>
        <v/>
      </c>
      <c r="J876" s="6">
        <f>IF(A876&amp;""="","",IF(I876="","بيانات ناقصة",IF(I876&lt;=0,"تم الاستلام",IF(AND(ISNUMBER(E876),E876&lt;'الإعدادات'!$B$4),"متأخر التسليم",IF(H876&gt;0,"استلام جزئي","بانتظار الاستلام")))))</f>
        <v/>
      </c>
      <c r="K876" s="17">
        <f>IF(J876="متأخر التسليم",'الإعدادات'!$B$4-E876,"")</f>
        <v/>
      </c>
    </row>
    <row r="877">
      <c r="A877" s="5" t="n"/>
      <c r="B877" s="13" t="n"/>
      <c r="C877" s="5" t="n"/>
      <c r="D877" s="19" t="n"/>
      <c r="E877" s="13" t="n"/>
      <c r="F877" s="5" t="n"/>
      <c r="G877" s="6">
        <f>IF(C877&amp;""="","",IFERROR(INDEX('الموردون'!$B$6:$B$205,MATCH(C877&amp;"",'الموردون'!$A$6:$A$205,0))&amp;"","كود غير موجود"))</f>
        <v/>
      </c>
      <c r="H877" s="18">
        <f>IF(A877&amp;""="","",SUMIFS('الاستلامات'!$D$6:$D$1005,'الاستلامات'!$C$6:$C$1005,A877&amp;""))</f>
        <v/>
      </c>
      <c r="I877" s="18">
        <f>IF(OR(A877&amp;""="",NOT(ISNUMBER(D877))),"",ROUND(D877-H877,2))</f>
        <v/>
      </c>
      <c r="J877" s="6">
        <f>IF(A877&amp;""="","",IF(I877="","بيانات ناقصة",IF(I877&lt;=0,"تم الاستلام",IF(AND(ISNUMBER(E877),E877&lt;'الإعدادات'!$B$4),"متأخر التسليم",IF(H877&gt;0,"استلام جزئي","بانتظار الاستلام")))))</f>
        <v/>
      </c>
      <c r="K877" s="17">
        <f>IF(J877="متأخر التسليم",'الإعدادات'!$B$4-E877,"")</f>
        <v/>
      </c>
    </row>
    <row r="878">
      <c r="A878" s="5" t="n"/>
      <c r="B878" s="13" t="n"/>
      <c r="C878" s="5" t="n"/>
      <c r="D878" s="19" t="n"/>
      <c r="E878" s="13" t="n"/>
      <c r="F878" s="5" t="n"/>
      <c r="G878" s="6">
        <f>IF(C878&amp;""="","",IFERROR(INDEX('الموردون'!$B$6:$B$205,MATCH(C878&amp;"",'الموردون'!$A$6:$A$205,0))&amp;"","كود غير موجود"))</f>
        <v/>
      </c>
      <c r="H878" s="18">
        <f>IF(A878&amp;""="","",SUMIFS('الاستلامات'!$D$6:$D$1005,'الاستلامات'!$C$6:$C$1005,A878&amp;""))</f>
        <v/>
      </c>
      <c r="I878" s="18">
        <f>IF(OR(A878&amp;""="",NOT(ISNUMBER(D878))),"",ROUND(D878-H878,2))</f>
        <v/>
      </c>
      <c r="J878" s="6">
        <f>IF(A878&amp;""="","",IF(I878="","بيانات ناقصة",IF(I878&lt;=0,"تم الاستلام",IF(AND(ISNUMBER(E878),E878&lt;'الإعدادات'!$B$4),"متأخر التسليم",IF(H878&gt;0,"استلام جزئي","بانتظار الاستلام")))))</f>
        <v/>
      </c>
      <c r="K878" s="17">
        <f>IF(J878="متأخر التسليم",'الإعدادات'!$B$4-E878,"")</f>
        <v/>
      </c>
    </row>
    <row r="879">
      <c r="A879" s="5" t="n"/>
      <c r="B879" s="13" t="n"/>
      <c r="C879" s="5" t="n"/>
      <c r="D879" s="19" t="n"/>
      <c r="E879" s="13" t="n"/>
      <c r="F879" s="5" t="n"/>
      <c r="G879" s="6">
        <f>IF(C879&amp;""="","",IFERROR(INDEX('الموردون'!$B$6:$B$205,MATCH(C879&amp;"",'الموردون'!$A$6:$A$205,0))&amp;"","كود غير موجود"))</f>
        <v/>
      </c>
      <c r="H879" s="18">
        <f>IF(A879&amp;""="","",SUMIFS('الاستلامات'!$D$6:$D$1005,'الاستلامات'!$C$6:$C$1005,A879&amp;""))</f>
        <v/>
      </c>
      <c r="I879" s="18">
        <f>IF(OR(A879&amp;""="",NOT(ISNUMBER(D879))),"",ROUND(D879-H879,2))</f>
        <v/>
      </c>
      <c r="J879" s="6">
        <f>IF(A879&amp;""="","",IF(I879="","بيانات ناقصة",IF(I879&lt;=0,"تم الاستلام",IF(AND(ISNUMBER(E879),E879&lt;'الإعدادات'!$B$4),"متأخر التسليم",IF(H879&gt;0,"استلام جزئي","بانتظار الاستلام")))))</f>
        <v/>
      </c>
      <c r="K879" s="17">
        <f>IF(J879="متأخر التسليم",'الإعدادات'!$B$4-E879,"")</f>
        <v/>
      </c>
    </row>
    <row r="880">
      <c r="A880" s="5" t="n"/>
      <c r="B880" s="13" t="n"/>
      <c r="C880" s="5" t="n"/>
      <c r="D880" s="19" t="n"/>
      <c r="E880" s="13" t="n"/>
      <c r="F880" s="5" t="n"/>
      <c r="G880" s="6">
        <f>IF(C880&amp;""="","",IFERROR(INDEX('الموردون'!$B$6:$B$205,MATCH(C880&amp;"",'الموردون'!$A$6:$A$205,0))&amp;"","كود غير موجود"))</f>
        <v/>
      </c>
      <c r="H880" s="18">
        <f>IF(A880&amp;""="","",SUMIFS('الاستلامات'!$D$6:$D$1005,'الاستلامات'!$C$6:$C$1005,A880&amp;""))</f>
        <v/>
      </c>
      <c r="I880" s="18">
        <f>IF(OR(A880&amp;""="",NOT(ISNUMBER(D880))),"",ROUND(D880-H880,2))</f>
        <v/>
      </c>
      <c r="J880" s="6">
        <f>IF(A880&amp;""="","",IF(I880="","بيانات ناقصة",IF(I880&lt;=0,"تم الاستلام",IF(AND(ISNUMBER(E880),E880&lt;'الإعدادات'!$B$4),"متأخر التسليم",IF(H880&gt;0,"استلام جزئي","بانتظار الاستلام")))))</f>
        <v/>
      </c>
      <c r="K880" s="17">
        <f>IF(J880="متأخر التسليم",'الإعدادات'!$B$4-E880,"")</f>
        <v/>
      </c>
    </row>
    <row r="881">
      <c r="A881" s="5" t="n"/>
      <c r="B881" s="13" t="n"/>
      <c r="C881" s="5" t="n"/>
      <c r="D881" s="19" t="n"/>
      <c r="E881" s="13" t="n"/>
      <c r="F881" s="5" t="n"/>
      <c r="G881" s="6">
        <f>IF(C881&amp;""="","",IFERROR(INDEX('الموردون'!$B$6:$B$205,MATCH(C881&amp;"",'الموردون'!$A$6:$A$205,0))&amp;"","كود غير موجود"))</f>
        <v/>
      </c>
      <c r="H881" s="18">
        <f>IF(A881&amp;""="","",SUMIFS('الاستلامات'!$D$6:$D$1005,'الاستلامات'!$C$6:$C$1005,A881&amp;""))</f>
        <v/>
      </c>
      <c r="I881" s="18">
        <f>IF(OR(A881&amp;""="",NOT(ISNUMBER(D881))),"",ROUND(D881-H881,2))</f>
        <v/>
      </c>
      <c r="J881" s="6">
        <f>IF(A881&amp;""="","",IF(I881="","بيانات ناقصة",IF(I881&lt;=0,"تم الاستلام",IF(AND(ISNUMBER(E881),E881&lt;'الإعدادات'!$B$4),"متأخر التسليم",IF(H881&gt;0,"استلام جزئي","بانتظار الاستلام")))))</f>
        <v/>
      </c>
      <c r="K881" s="17">
        <f>IF(J881="متأخر التسليم",'الإعدادات'!$B$4-E881,"")</f>
        <v/>
      </c>
    </row>
    <row r="882">
      <c r="A882" s="5" t="n"/>
      <c r="B882" s="13" t="n"/>
      <c r="C882" s="5" t="n"/>
      <c r="D882" s="19" t="n"/>
      <c r="E882" s="13" t="n"/>
      <c r="F882" s="5" t="n"/>
      <c r="G882" s="6">
        <f>IF(C882&amp;""="","",IFERROR(INDEX('الموردون'!$B$6:$B$205,MATCH(C882&amp;"",'الموردون'!$A$6:$A$205,0))&amp;"","كود غير موجود"))</f>
        <v/>
      </c>
      <c r="H882" s="18">
        <f>IF(A882&amp;""="","",SUMIFS('الاستلامات'!$D$6:$D$1005,'الاستلامات'!$C$6:$C$1005,A882&amp;""))</f>
        <v/>
      </c>
      <c r="I882" s="18">
        <f>IF(OR(A882&amp;""="",NOT(ISNUMBER(D882))),"",ROUND(D882-H882,2))</f>
        <v/>
      </c>
      <c r="J882" s="6">
        <f>IF(A882&amp;""="","",IF(I882="","بيانات ناقصة",IF(I882&lt;=0,"تم الاستلام",IF(AND(ISNUMBER(E882),E882&lt;'الإعدادات'!$B$4),"متأخر التسليم",IF(H882&gt;0,"استلام جزئي","بانتظار الاستلام")))))</f>
        <v/>
      </c>
      <c r="K882" s="17">
        <f>IF(J882="متأخر التسليم",'الإعدادات'!$B$4-E882,"")</f>
        <v/>
      </c>
    </row>
    <row r="883">
      <c r="A883" s="5" t="n"/>
      <c r="B883" s="13" t="n"/>
      <c r="C883" s="5" t="n"/>
      <c r="D883" s="19" t="n"/>
      <c r="E883" s="13" t="n"/>
      <c r="F883" s="5" t="n"/>
      <c r="G883" s="6">
        <f>IF(C883&amp;""="","",IFERROR(INDEX('الموردون'!$B$6:$B$205,MATCH(C883&amp;"",'الموردون'!$A$6:$A$205,0))&amp;"","كود غير موجود"))</f>
        <v/>
      </c>
      <c r="H883" s="18">
        <f>IF(A883&amp;""="","",SUMIFS('الاستلامات'!$D$6:$D$1005,'الاستلامات'!$C$6:$C$1005,A883&amp;""))</f>
        <v/>
      </c>
      <c r="I883" s="18">
        <f>IF(OR(A883&amp;""="",NOT(ISNUMBER(D883))),"",ROUND(D883-H883,2))</f>
        <v/>
      </c>
      <c r="J883" s="6">
        <f>IF(A883&amp;""="","",IF(I883="","بيانات ناقصة",IF(I883&lt;=0,"تم الاستلام",IF(AND(ISNUMBER(E883),E883&lt;'الإعدادات'!$B$4),"متأخر التسليم",IF(H883&gt;0,"استلام جزئي","بانتظار الاستلام")))))</f>
        <v/>
      </c>
      <c r="K883" s="17">
        <f>IF(J883="متأخر التسليم",'الإعدادات'!$B$4-E883,"")</f>
        <v/>
      </c>
    </row>
    <row r="884">
      <c r="A884" s="5" t="n"/>
      <c r="B884" s="13" t="n"/>
      <c r="C884" s="5" t="n"/>
      <c r="D884" s="19" t="n"/>
      <c r="E884" s="13" t="n"/>
      <c r="F884" s="5" t="n"/>
      <c r="G884" s="6">
        <f>IF(C884&amp;""="","",IFERROR(INDEX('الموردون'!$B$6:$B$205,MATCH(C884&amp;"",'الموردون'!$A$6:$A$205,0))&amp;"","كود غير موجود"))</f>
        <v/>
      </c>
      <c r="H884" s="18">
        <f>IF(A884&amp;""="","",SUMIFS('الاستلامات'!$D$6:$D$1005,'الاستلامات'!$C$6:$C$1005,A884&amp;""))</f>
        <v/>
      </c>
      <c r="I884" s="18">
        <f>IF(OR(A884&amp;""="",NOT(ISNUMBER(D884))),"",ROUND(D884-H884,2))</f>
        <v/>
      </c>
      <c r="J884" s="6">
        <f>IF(A884&amp;""="","",IF(I884="","بيانات ناقصة",IF(I884&lt;=0,"تم الاستلام",IF(AND(ISNUMBER(E884),E884&lt;'الإعدادات'!$B$4),"متأخر التسليم",IF(H884&gt;0,"استلام جزئي","بانتظار الاستلام")))))</f>
        <v/>
      </c>
      <c r="K884" s="17">
        <f>IF(J884="متأخر التسليم",'الإعدادات'!$B$4-E884,"")</f>
        <v/>
      </c>
    </row>
    <row r="885">
      <c r="A885" s="5" t="n"/>
      <c r="B885" s="13" t="n"/>
      <c r="C885" s="5" t="n"/>
      <c r="D885" s="19" t="n"/>
      <c r="E885" s="13" t="n"/>
      <c r="F885" s="5" t="n"/>
      <c r="G885" s="6">
        <f>IF(C885&amp;""="","",IFERROR(INDEX('الموردون'!$B$6:$B$205,MATCH(C885&amp;"",'الموردون'!$A$6:$A$205,0))&amp;"","كود غير موجود"))</f>
        <v/>
      </c>
      <c r="H885" s="18">
        <f>IF(A885&amp;""="","",SUMIFS('الاستلامات'!$D$6:$D$1005,'الاستلامات'!$C$6:$C$1005,A885&amp;""))</f>
        <v/>
      </c>
      <c r="I885" s="18">
        <f>IF(OR(A885&amp;""="",NOT(ISNUMBER(D885))),"",ROUND(D885-H885,2))</f>
        <v/>
      </c>
      <c r="J885" s="6">
        <f>IF(A885&amp;""="","",IF(I885="","بيانات ناقصة",IF(I885&lt;=0,"تم الاستلام",IF(AND(ISNUMBER(E885),E885&lt;'الإعدادات'!$B$4),"متأخر التسليم",IF(H885&gt;0,"استلام جزئي","بانتظار الاستلام")))))</f>
        <v/>
      </c>
      <c r="K885" s="17">
        <f>IF(J885="متأخر التسليم",'الإعدادات'!$B$4-E885,"")</f>
        <v/>
      </c>
    </row>
    <row r="886">
      <c r="A886" s="5" t="n"/>
      <c r="B886" s="13" t="n"/>
      <c r="C886" s="5" t="n"/>
      <c r="D886" s="19" t="n"/>
      <c r="E886" s="13" t="n"/>
      <c r="F886" s="5" t="n"/>
      <c r="G886" s="6">
        <f>IF(C886&amp;""="","",IFERROR(INDEX('الموردون'!$B$6:$B$205,MATCH(C886&amp;"",'الموردون'!$A$6:$A$205,0))&amp;"","كود غير موجود"))</f>
        <v/>
      </c>
      <c r="H886" s="18">
        <f>IF(A886&amp;""="","",SUMIFS('الاستلامات'!$D$6:$D$1005,'الاستلامات'!$C$6:$C$1005,A886&amp;""))</f>
        <v/>
      </c>
      <c r="I886" s="18">
        <f>IF(OR(A886&amp;""="",NOT(ISNUMBER(D886))),"",ROUND(D886-H886,2))</f>
        <v/>
      </c>
      <c r="J886" s="6">
        <f>IF(A886&amp;""="","",IF(I886="","بيانات ناقصة",IF(I886&lt;=0,"تم الاستلام",IF(AND(ISNUMBER(E886),E886&lt;'الإعدادات'!$B$4),"متأخر التسليم",IF(H886&gt;0,"استلام جزئي","بانتظار الاستلام")))))</f>
        <v/>
      </c>
      <c r="K886" s="17">
        <f>IF(J886="متأخر التسليم",'الإعدادات'!$B$4-E886,"")</f>
        <v/>
      </c>
    </row>
    <row r="887">
      <c r="A887" s="5" t="n"/>
      <c r="B887" s="13" t="n"/>
      <c r="C887" s="5" t="n"/>
      <c r="D887" s="19" t="n"/>
      <c r="E887" s="13" t="n"/>
      <c r="F887" s="5" t="n"/>
      <c r="G887" s="6">
        <f>IF(C887&amp;""="","",IFERROR(INDEX('الموردون'!$B$6:$B$205,MATCH(C887&amp;"",'الموردون'!$A$6:$A$205,0))&amp;"","كود غير موجود"))</f>
        <v/>
      </c>
      <c r="H887" s="18">
        <f>IF(A887&amp;""="","",SUMIFS('الاستلامات'!$D$6:$D$1005,'الاستلامات'!$C$6:$C$1005,A887&amp;""))</f>
        <v/>
      </c>
      <c r="I887" s="18">
        <f>IF(OR(A887&amp;""="",NOT(ISNUMBER(D887))),"",ROUND(D887-H887,2))</f>
        <v/>
      </c>
      <c r="J887" s="6">
        <f>IF(A887&amp;""="","",IF(I887="","بيانات ناقصة",IF(I887&lt;=0,"تم الاستلام",IF(AND(ISNUMBER(E887),E887&lt;'الإعدادات'!$B$4),"متأخر التسليم",IF(H887&gt;0,"استلام جزئي","بانتظار الاستلام")))))</f>
        <v/>
      </c>
      <c r="K887" s="17">
        <f>IF(J887="متأخر التسليم",'الإعدادات'!$B$4-E887,"")</f>
        <v/>
      </c>
    </row>
    <row r="888">
      <c r="A888" s="5" t="n"/>
      <c r="B888" s="13" t="n"/>
      <c r="C888" s="5" t="n"/>
      <c r="D888" s="19" t="n"/>
      <c r="E888" s="13" t="n"/>
      <c r="F888" s="5" t="n"/>
      <c r="G888" s="6">
        <f>IF(C888&amp;""="","",IFERROR(INDEX('الموردون'!$B$6:$B$205,MATCH(C888&amp;"",'الموردون'!$A$6:$A$205,0))&amp;"","كود غير موجود"))</f>
        <v/>
      </c>
      <c r="H888" s="18">
        <f>IF(A888&amp;""="","",SUMIFS('الاستلامات'!$D$6:$D$1005,'الاستلامات'!$C$6:$C$1005,A888&amp;""))</f>
        <v/>
      </c>
      <c r="I888" s="18">
        <f>IF(OR(A888&amp;""="",NOT(ISNUMBER(D888))),"",ROUND(D888-H888,2))</f>
        <v/>
      </c>
      <c r="J888" s="6">
        <f>IF(A888&amp;""="","",IF(I888="","بيانات ناقصة",IF(I888&lt;=0,"تم الاستلام",IF(AND(ISNUMBER(E888),E888&lt;'الإعدادات'!$B$4),"متأخر التسليم",IF(H888&gt;0,"استلام جزئي","بانتظار الاستلام")))))</f>
        <v/>
      </c>
      <c r="K888" s="17">
        <f>IF(J888="متأخر التسليم",'الإعدادات'!$B$4-E888,"")</f>
        <v/>
      </c>
    </row>
    <row r="889">
      <c r="A889" s="5" t="n"/>
      <c r="B889" s="13" t="n"/>
      <c r="C889" s="5" t="n"/>
      <c r="D889" s="19" t="n"/>
      <c r="E889" s="13" t="n"/>
      <c r="F889" s="5" t="n"/>
      <c r="G889" s="6">
        <f>IF(C889&amp;""="","",IFERROR(INDEX('الموردون'!$B$6:$B$205,MATCH(C889&amp;"",'الموردون'!$A$6:$A$205,0))&amp;"","كود غير موجود"))</f>
        <v/>
      </c>
      <c r="H889" s="18">
        <f>IF(A889&amp;""="","",SUMIFS('الاستلامات'!$D$6:$D$1005,'الاستلامات'!$C$6:$C$1005,A889&amp;""))</f>
        <v/>
      </c>
      <c r="I889" s="18">
        <f>IF(OR(A889&amp;""="",NOT(ISNUMBER(D889))),"",ROUND(D889-H889,2))</f>
        <v/>
      </c>
      <c r="J889" s="6">
        <f>IF(A889&amp;""="","",IF(I889="","بيانات ناقصة",IF(I889&lt;=0,"تم الاستلام",IF(AND(ISNUMBER(E889),E889&lt;'الإعدادات'!$B$4),"متأخر التسليم",IF(H889&gt;0,"استلام جزئي","بانتظار الاستلام")))))</f>
        <v/>
      </c>
      <c r="K889" s="17">
        <f>IF(J889="متأخر التسليم",'الإعدادات'!$B$4-E889,"")</f>
        <v/>
      </c>
    </row>
    <row r="890">
      <c r="A890" s="5" t="n"/>
      <c r="B890" s="13" t="n"/>
      <c r="C890" s="5" t="n"/>
      <c r="D890" s="19" t="n"/>
      <c r="E890" s="13" t="n"/>
      <c r="F890" s="5" t="n"/>
      <c r="G890" s="6">
        <f>IF(C890&amp;""="","",IFERROR(INDEX('الموردون'!$B$6:$B$205,MATCH(C890&amp;"",'الموردون'!$A$6:$A$205,0))&amp;"","كود غير موجود"))</f>
        <v/>
      </c>
      <c r="H890" s="18">
        <f>IF(A890&amp;""="","",SUMIFS('الاستلامات'!$D$6:$D$1005,'الاستلامات'!$C$6:$C$1005,A890&amp;""))</f>
        <v/>
      </c>
      <c r="I890" s="18">
        <f>IF(OR(A890&amp;""="",NOT(ISNUMBER(D890))),"",ROUND(D890-H890,2))</f>
        <v/>
      </c>
      <c r="J890" s="6">
        <f>IF(A890&amp;""="","",IF(I890="","بيانات ناقصة",IF(I890&lt;=0,"تم الاستلام",IF(AND(ISNUMBER(E890),E890&lt;'الإعدادات'!$B$4),"متأخر التسليم",IF(H890&gt;0,"استلام جزئي","بانتظار الاستلام")))))</f>
        <v/>
      </c>
      <c r="K890" s="17">
        <f>IF(J890="متأخر التسليم",'الإعدادات'!$B$4-E890,"")</f>
        <v/>
      </c>
    </row>
    <row r="891">
      <c r="A891" s="5" t="n"/>
      <c r="B891" s="13" t="n"/>
      <c r="C891" s="5" t="n"/>
      <c r="D891" s="19" t="n"/>
      <c r="E891" s="13" t="n"/>
      <c r="F891" s="5" t="n"/>
      <c r="G891" s="6">
        <f>IF(C891&amp;""="","",IFERROR(INDEX('الموردون'!$B$6:$B$205,MATCH(C891&amp;"",'الموردون'!$A$6:$A$205,0))&amp;"","كود غير موجود"))</f>
        <v/>
      </c>
      <c r="H891" s="18">
        <f>IF(A891&amp;""="","",SUMIFS('الاستلامات'!$D$6:$D$1005,'الاستلامات'!$C$6:$C$1005,A891&amp;""))</f>
        <v/>
      </c>
      <c r="I891" s="18">
        <f>IF(OR(A891&amp;""="",NOT(ISNUMBER(D891))),"",ROUND(D891-H891,2))</f>
        <v/>
      </c>
      <c r="J891" s="6">
        <f>IF(A891&amp;""="","",IF(I891="","بيانات ناقصة",IF(I891&lt;=0,"تم الاستلام",IF(AND(ISNUMBER(E891),E891&lt;'الإعدادات'!$B$4),"متأخر التسليم",IF(H891&gt;0,"استلام جزئي","بانتظار الاستلام")))))</f>
        <v/>
      </c>
      <c r="K891" s="17">
        <f>IF(J891="متأخر التسليم",'الإعدادات'!$B$4-E891,"")</f>
        <v/>
      </c>
    </row>
    <row r="892">
      <c r="A892" s="5" t="n"/>
      <c r="B892" s="13" t="n"/>
      <c r="C892" s="5" t="n"/>
      <c r="D892" s="19" t="n"/>
      <c r="E892" s="13" t="n"/>
      <c r="F892" s="5" t="n"/>
      <c r="G892" s="6">
        <f>IF(C892&amp;""="","",IFERROR(INDEX('الموردون'!$B$6:$B$205,MATCH(C892&amp;"",'الموردون'!$A$6:$A$205,0))&amp;"","كود غير موجود"))</f>
        <v/>
      </c>
      <c r="H892" s="18">
        <f>IF(A892&amp;""="","",SUMIFS('الاستلامات'!$D$6:$D$1005,'الاستلامات'!$C$6:$C$1005,A892&amp;""))</f>
        <v/>
      </c>
      <c r="I892" s="18">
        <f>IF(OR(A892&amp;""="",NOT(ISNUMBER(D892))),"",ROUND(D892-H892,2))</f>
        <v/>
      </c>
      <c r="J892" s="6">
        <f>IF(A892&amp;""="","",IF(I892="","بيانات ناقصة",IF(I892&lt;=0,"تم الاستلام",IF(AND(ISNUMBER(E892),E892&lt;'الإعدادات'!$B$4),"متأخر التسليم",IF(H892&gt;0,"استلام جزئي","بانتظار الاستلام")))))</f>
        <v/>
      </c>
      <c r="K892" s="17">
        <f>IF(J892="متأخر التسليم",'الإعدادات'!$B$4-E892,"")</f>
        <v/>
      </c>
    </row>
    <row r="893">
      <c r="A893" s="5" t="n"/>
      <c r="B893" s="13" t="n"/>
      <c r="C893" s="5" t="n"/>
      <c r="D893" s="19" t="n"/>
      <c r="E893" s="13" t="n"/>
      <c r="F893" s="5" t="n"/>
      <c r="G893" s="6">
        <f>IF(C893&amp;""="","",IFERROR(INDEX('الموردون'!$B$6:$B$205,MATCH(C893&amp;"",'الموردون'!$A$6:$A$205,0))&amp;"","كود غير موجود"))</f>
        <v/>
      </c>
      <c r="H893" s="18">
        <f>IF(A893&amp;""="","",SUMIFS('الاستلامات'!$D$6:$D$1005,'الاستلامات'!$C$6:$C$1005,A893&amp;""))</f>
        <v/>
      </c>
      <c r="I893" s="18">
        <f>IF(OR(A893&amp;""="",NOT(ISNUMBER(D893))),"",ROUND(D893-H893,2))</f>
        <v/>
      </c>
      <c r="J893" s="6">
        <f>IF(A893&amp;""="","",IF(I893="","بيانات ناقصة",IF(I893&lt;=0,"تم الاستلام",IF(AND(ISNUMBER(E893),E893&lt;'الإعدادات'!$B$4),"متأخر التسليم",IF(H893&gt;0,"استلام جزئي","بانتظار الاستلام")))))</f>
        <v/>
      </c>
      <c r="K893" s="17">
        <f>IF(J893="متأخر التسليم",'الإعدادات'!$B$4-E893,"")</f>
        <v/>
      </c>
    </row>
    <row r="894">
      <c r="A894" s="5" t="n"/>
      <c r="B894" s="13" t="n"/>
      <c r="C894" s="5" t="n"/>
      <c r="D894" s="19" t="n"/>
      <c r="E894" s="13" t="n"/>
      <c r="F894" s="5" t="n"/>
      <c r="G894" s="6">
        <f>IF(C894&amp;""="","",IFERROR(INDEX('الموردون'!$B$6:$B$205,MATCH(C894&amp;"",'الموردون'!$A$6:$A$205,0))&amp;"","كود غير موجود"))</f>
        <v/>
      </c>
      <c r="H894" s="18">
        <f>IF(A894&amp;""="","",SUMIFS('الاستلامات'!$D$6:$D$1005,'الاستلامات'!$C$6:$C$1005,A894&amp;""))</f>
        <v/>
      </c>
      <c r="I894" s="18">
        <f>IF(OR(A894&amp;""="",NOT(ISNUMBER(D894))),"",ROUND(D894-H894,2))</f>
        <v/>
      </c>
      <c r="J894" s="6">
        <f>IF(A894&amp;""="","",IF(I894="","بيانات ناقصة",IF(I894&lt;=0,"تم الاستلام",IF(AND(ISNUMBER(E894),E894&lt;'الإعدادات'!$B$4),"متأخر التسليم",IF(H894&gt;0,"استلام جزئي","بانتظار الاستلام")))))</f>
        <v/>
      </c>
      <c r="K894" s="17">
        <f>IF(J894="متأخر التسليم",'الإعدادات'!$B$4-E894,"")</f>
        <v/>
      </c>
    </row>
    <row r="895">
      <c r="A895" s="5" t="n"/>
      <c r="B895" s="13" t="n"/>
      <c r="C895" s="5" t="n"/>
      <c r="D895" s="19" t="n"/>
      <c r="E895" s="13" t="n"/>
      <c r="F895" s="5" t="n"/>
      <c r="G895" s="6">
        <f>IF(C895&amp;""="","",IFERROR(INDEX('الموردون'!$B$6:$B$205,MATCH(C895&amp;"",'الموردون'!$A$6:$A$205,0))&amp;"","كود غير موجود"))</f>
        <v/>
      </c>
      <c r="H895" s="18">
        <f>IF(A895&amp;""="","",SUMIFS('الاستلامات'!$D$6:$D$1005,'الاستلامات'!$C$6:$C$1005,A895&amp;""))</f>
        <v/>
      </c>
      <c r="I895" s="18">
        <f>IF(OR(A895&amp;""="",NOT(ISNUMBER(D895))),"",ROUND(D895-H895,2))</f>
        <v/>
      </c>
      <c r="J895" s="6">
        <f>IF(A895&amp;""="","",IF(I895="","بيانات ناقصة",IF(I895&lt;=0,"تم الاستلام",IF(AND(ISNUMBER(E895),E895&lt;'الإعدادات'!$B$4),"متأخر التسليم",IF(H895&gt;0,"استلام جزئي","بانتظار الاستلام")))))</f>
        <v/>
      </c>
      <c r="K895" s="17">
        <f>IF(J895="متأخر التسليم",'الإعدادات'!$B$4-E895,"")</f>
        <v/>
      </c>
    </row>
    <row r="896">
      <c r="A896" s="5" t="n"/>
      <c r="B896" s="13" t="n"/>
      <c r="C896" s="5" t="n"/>
      <c r="D896" s="19" t="n"/>
      <c r="E896" s="13" t="n"/>
      <c r="F896" s="5" t="n"/>
      <c r="G896" s="6">
        <f>IF(C896&amp;""="","",IFERROR(INDEX('الموردون'!$B$6:$B$205,MATCH(C896&amp;"",'الموردون'!$A$6:$A$205,0))&amp;"","كود غير موجود"))</f>
        <v/>
      </c>
      <c r="H896" s="18">
        <f>IF(A896&amp;""="","",SUMIFS('الاستلامات'!$D$6:$D$1005,'الاستلامات'!$C$6:$C$1005,A896&amp;""))</f>
        <v/>
      </c>
      <c r="I896" s="18">
        <f>IF(OR(A896&amp;""="",NOT(ISNUMBER(D896))),"",ROUND(D896-H896,2))</f>
        <v/>
      </c>
      <c r="J896" s="6">
        <f>IF(A896&amp;""="","",IF(I896="","بيانات ناقصة",IF(I896&lt;=0,"تم الاستلام",IF(AND(ISNUMBER(E896),E896&lt;'الإعدادات'!$B$4),"متأخر التسليم",IF(H896&gt;0,"استلام جزئي","بانتظار الاستلام")))))</f>
        <v/>
      </c>
      <c r="K896" s="17">
        <f>IF(J896="متأخر التسليم",'الإعدادات'!$B$4-E896,"")</f>
        <v/>
      </c>
    </row>
    <row r="897">
      <c r="A897" s="5" t="n"/>
      <c r="B897" s="13" t="n"/>
      <c r="C897" s="5" t="n"/>
      <c r="D897" s="19" t="n"/>
      <c r="E897" s="13" t="n"/>
      <c r="F897" s="5" t="n"/>
      <c r="G897" s="6">
        <f>IF(C897&amp;""="","",IFERROR(INDEX('الموردون'!$B$6:$B$205,MATCH(C897&amp;"",'الموردون'!$A$6:$A$205,0))&amp;"","كود غير موجود"))</f>
        <v/>
      </c>
      <c r="H897" s="18">
        <f>IF(A897&amp;""="","",SUMIFS('الاستلامات'!$D$6:$D$1005,'الاستلامات'!$C$6:$C$1005,A897&amp;""))</f>
        <v/>
      </c>
      <c r="I897" s="18">
        <f>IF(OR(A897&amp;""="",NOT(ISNUMBER(D897))),"",ROUND(D897-H897,2))</f>
        <v/>
      </c>
      <c r="J897" s="6">
        <f>IF(A897&amp;""="","",IF(I897="","بيانات ناقصة",IF(I897&lt;=0,"تم الاستلام",IF(AND(ISNUMBER(E897),E897&lt;'الإعدادات'!$B$4),"متأخر التسليم",IF(H897&gt;0,"استلام جزئي","بانتظار الاستلام")))))</f>
        <v/>
      </c>
      <c r="K897" s="17">
        <f>IF(J897="متأخر التسليم",'الإعدادات'!$B$4-E897,"")</f>
        <v/>
      </c>
    </row>
    <row r="898">
      <c r="A898" s="5" t="n"/>
      <c r="B898" s="13" t="n"/>
      <c r="C898" s="5" t="n"/>
      <c r="D898" s="19" t="n"/>
      <c r="E898" s="13" t="n"/>
      <c r="F898" s="5" t="n"/>
      <c r="G898" s="6">
        <f>IF(C898&amp;""="","",IFERROR(INDEX('الموردون'!$B$6:$B$205,MATCH(C898&amp;"",'الموردون'!$A$6:$A$205,0))&amp;"","كود غير موجود"))</f>
        <v/>
      </c>
      <c r="H898" s="18">
        <f>IF(A898&amp;""="","",SUMIFS('الاستلامات'!$D$6:$D$1005,'الاستلامات'!$C$6:$C$1005,A898&amp;""))</f>
        <v/>
      </c>
      <c r="I898" s="18">
        <f>IF(OR(A898&amp;""="",NOT(ISNUMBER(D898))),"",ROUND(D898-H898,2))</f>
        <v/>
      </c>
      <c r="J898" s="6">
        <f>IF(A898&amp;""="","",IF(I898="","بيانات ناقصة",IF(I898&lt;=0,"تم الاستلام",IF(AND(ISNUMBER(E898),E898&lt;'الإعدادات'!$B$4),"متأخر التسليم",IF(H898&gt;0,"استلام جزئي","بانتظار الاستلام")))))</f>
        <v/>
      </c>
      <c r="K898" s="17">
        <f>IF(J898="متأخر التسليم",'الإعدادات'!$B$4-E898,"")</f>
        <v/>
      </c>
    </row>
    <row r="899">
      <c r="A899" s="5" t="n"/>
      <c r="B899" s="13" t="n"/>
      <c r="C899" s="5" t="n"/>
      <c r="D899" s="19" t="n"/>
      <c r="E899" s="13" t="n"/>
      <c r="F899" s="5" t="n"/>
      <c r="G899" s="6">
        <f>IF(C899&amp;""="","",IFERROR(INDEX('الموردون'!$B$6:$B$205,MATCH(C899&amp;"",'الموردون'!$A$6:$A$205,0))&amp;"","كود غير موجود"))</f>
        <v/>
      </c>
      <c r="H899" s="18">
        <f>IF(A899&amp;""="","",SUMIFS('الاستلامات'!$D$6:$D$1005,'الاستلامات'!$C$6:$C$1005,A899&amp;""))</f>
        <v/>
      </c>
      <c r="I899" s="18">
        <f>IF(OR(A899&amp;""="",NOT(ISNUMBER(D899))),"",ROUND(D899-H899,2))</f>
        <v/>
      </c>
      <c r="J899" s="6">
        <f>IF(A899&amp;""="","",IF(I899="","بيانات ناقصة",IF(I899&lt;=0,"تم الاستلام",IF(AND(ISNUMBER(E899),E899&lt;'الإعدادات'!$B$4),"متأخر التسليم",IF(H899&gt;0,"استلام جزئي","بانتظار الاستلام")))))</f>
        <v/>
      </c>
      <c r="K899" s="17">
        <f>IF(J899="متأخر التسليم",'الإعدادات'!$B$4-E899,"")</f>
        <v/>
      </c>
    </row>
    <row r="900">
      <c r="A900" s="5" t="n"/>
      <c r="B900" s="13" t="n"/>
      <c r="C900" s="5" t="n"/>
      <c r="D900" s="19" t="n"/>
      <c r="E900" s="13" t="n"/>
      <c r="F900" s="5" t="n"/>
      <c r="G900" s="6">
        <f>IF(C900&amp;""="","",IFERROR(INDEX('الموردون'!$B$6:$B$205,MATCH(C900&amp;"",'الموردون'!$A$6:$A$205,0))&amp;"","كود غير موجود"))</f>
        <v/>
      </c>
      <c r="H900" s="18">
        <f>IF(A900&amp;""="","",SUMIFS('الاستلامات'!$D$6:$D$1005,'الاستلامات'!$C$6:$C$1005,A900&amp;""))</f>
        <v/>
      </c>
      <c r="I900" s="18">
        <f>IF(OR(A900&amp;""="",NOT(ISNUMBER(D900))),"",ROUND(D900-H900,2))</f>
        <v/>
      </c>
      <c r="J900" s="6">
        <f>IF(A900&amp;""="","",IF(I900="","بيانات ناقصة",IF(I900&lt;=0,"تم الاستلام",IF(AND(ISNUMBER(E900),E900&lt;'الإعدادات'!$B$4),"متأخر التسليم",IF(H900&gt;0,"استلام جزئي","بانتظار الاستلام")))))</f>
        <v/>
      </c>
      <c r="K900" s="17">
        <f>IF(J900="متأخر التسليم",'الإعدادات'!$B$4-E900,"")</f>
        <v/>
      </c>
    </row>
    <row r="901">
      <c r="A901" s="5" t="n"/>
      <c r="B901" s="13" t="n"/>
      <c r="C901" s="5" t="n"/>
      <c r="D901" s="19" t="n"/>
      <c r="E901" s="13" t="n"/>
      <c r="F901" s="5" t="n"/>
      <c r="G901" s="6">
        <f>IF(C901&amp;""="","",IFERROR(INDEX('الموردون'!$B$6:$B$205,MATCH(C901&amp;"",'الموردون'!$A$6:$A$205,0))&amp;"","كود غير موجود"))</f>
        <v/>
      </c>
      <c r="H901" s="18">
        <f>IF(A901&amp;""="","",SUMIFS('الاستلامات'!$D$6:$D$1005,'الاستلامات'!$C$6:$C$1005,A901&amp;""))</f>
        <v/>
      </c>
      <c r="I901" s="18">
        <f>IF(OR(A901&amp;""="",NOT(ISNUMBER(D901))),"",ROUND(D901-H901,2))</f>
        <v/>
      </c>
      <c r="J901" s="6">
        <f>IF(A901&amp;""="","",IF(I901="","بيانات ناقصة",IF(I901&lt;=0,"تم الاستلام",IF(AND(ISNUMBER(E901),E901&lt;'الإعدادات'!$B$4),"متأخر التسليم",IF(H901&gt;0,"استلام جزئي","بانتظار الاستلام")))))</f>
        <v/>
      </c>
      <c r="K901" s="17">
        <f>IF(J901="متأخر التسليم",'الإعدادات'!$B$4-E901,"")</f>
        <v/>
      </c>
    </row>
    <row r="902">
      <c r="A902" s="5" t="n"/>
      <c r="B902" s="13" t="n"/>
      <c r="C902" s="5" t="n"/>
      <c r="D902" s="19" t="n"/>
      <c r="E902" s="13" t="n"/>
      <c r="F902" s="5" t="n"/>
      <c r="G902" s="6">
        <f>IF(C902&amp;""="","",IFERROR(INDEX('الموردون'!$B$6:$B$205,MATCH(C902&amp;"",'الموردون'!$A$6:$A$205,0))&amp;"","كود غير موجود"))</f>
        <v/>
      </c>
      <c r="H902" s="18">
        <f>IF(A902&amp;""="","",SUMIFS('الاستلامات'!$D$6:$D$1005,'الاستلامات'!$C$6:$C$1005,A902&amp;""))</f>
        <v/>
      </c>
      <c r="I902" s="18">
        <f>IF(OR(A902&amp;""="",NOT(ISNUMBER(D902))),"",ROUND(D902-H902,2))</f>
        <v/>
      </c>
      <c r="J902" s="6">
        <f>IF(A902&amp;""="","",IF(I902="","بيانات ناقصة",IF(I902&lt;=0,"تم الاستلام",IF(AND(ISNUMBER(E902),E902&lt;'الإعدادات'!$B$4),"متأخر التسليم",IF(H902&gt;0,"استلام جزئي","بانتظار الاستلام")))))</f>
        <v/>
      </c>
      <c r="K902" s="17">
        <f>IF(J902="متأخر التسليم",'الإعدادات'!$B$4-E902,"")</f>
        <v/>
      </c>
    </row>
    <row r="903">
      <c r="A903" s="5" t="n"/>
      <c r="B903" s="13" t="n"/>
      <c r="C903" s="5" t="n"/>
      <c r="D903" s="19" t="n"/>
      <c r="E903" s="13" t="n"/>
      <c r="F903" s="5" t="n"/>
      <c r="G903" s="6">
        <f>IF(C903&amp;""="","",IFERROR(INDEX('الموردون'!$B$6:$B$205,MATCH(C903&amp;"",'الموردون'!$A$6:$A$205,0))&amp;"","كود غير موجود"))</f>
        <v/>
      </c>
      <c r="H903" s="18">
        <f>IF(A903&amp;""="","",SUMIFS('الاستلامات'!$D$6:$D$1005,'الاستلامات'!$C$6:$C$1005,A903&amp;""))</f>
        <v/>
      </c>
      <c r="I903" s="18">
        <f>IF(OR(A903&amp;""="",NOT(ISNUMBER(D903))),"",ROUND(D903-H903,2))</f>
        <v/>
      </c>
      <c r="J903" s="6">
        <f>IF(A903&amp;""="","",IF(I903="","بيانات ناقصة",IF(I903&lt;=0,"تم الاستلام",IF(AND(ISNUMBER(E903),E903&lt;'الإعدادات'!$B$4),"متأخر التسليم",IF(H903&gt;0,"استلام جزئي","بانتظار الاستلام")))))</f>
        <v/>
      </c>
      <c r="K903" s="17">
        <f>IF(J903="متأخر التسليم",'الإعدادات'!$B$4-E903,"")</f>
        <v/>
      </c>
    </row>
    <row r="904">
      <c r="A904" s="5" t="n"/>
      <c r="B904" s="13" t="n"/>
      <c r="C904" s="5" t="n"/>
      <c r="D904" s="19" t="n"/>
      <c r="E904" s="13" t="n"/>
      <c r="F904" s="5" t="n"/>
      <c r="G904" s="6">
        <f>IF(C904&amp;""="","",IFERROR(INDEX('الموردون'!$B$6:$B$205,MATCH(C904&amp;"",'الموردون'!$A$6:$A$205,0))&amp;"","كود غير موجود"))</f>
        <v/>
      </c>
      <c r="H904" s="18">
        <f>IF(A904&amp;""="","",SUMIFS('الاستلامات'!$D$6:$D$1005,'الاستلامات'!$C$6:$C$1005,A904&amp;""))</f>
        <v/>
      </c>
      <c r="I904" s="18">
        <f>IF(OR(A904&amp;""="",NOT(ISNUMBER(D904))),"",ROUND(D904-H904,2))</f>
        <v/>
      </c>
      <c r="J904" s="6">
        <f>IF(A904&amp;""="","",IF(I904="","بيانات ناقصة",IF(I904&lt;=0,"تم الاستلام",IF(AND(ISNUMBER(E904),E904&lt;'الإعدادات'!$B$4),"متأخر التسليم",IF(H904&gt;0,"استلام جزئي","بانتظار الاستلام")))))</f>
        <v/>
      </c>
      <c r="K904" s="17">
        <f>IF(J904="متأخر التسليم",'الإعدادات'!$B$4-E904,"")</f>
        <v/>
      </c>
    </row>
    <row r="905">
      <c r="A905" s="5" t="n"/>
      <c r="B905" s="13" t="n"/>
      <c r="C905" s="5" t="n"/>
      <c r="D905" s="19" t="n"/>
      <c r="E905" s="13" t="n"/>
      <c r="F905" s="5" t="n"/>
      <c r="G905" s="6">
        <f>IF(C905&amp;""="","",IFERROR(INDEX('الموردون'!$B$6:$B$205,MATCH(C905&amp;"",'الموردون'!$A$6:$A$205,0))&amp;"","كود غير موجود"))</f>
        <v/>
      </c>
      <c r="H905" s="18">
        <f>IF(A905&amp;""="","",SUMIFS('الاستلامات'!$D$6:$D$1005,'الاستلامات'!$C$6:$C$1005,A905&amp;""))</f>
        <v/>
      </c>
      <c r="I905" s="18">
        <f>IF(OR(A905&amp;""="",NOT(ISNUMBER(D905))),"",ROUND(D905-H905,2))</f>
        <v/>
      </c>
      <c r="J905" s="6">
        <f>IF(A905&amp;""="","",IF(I905="","بيانات ناقصة",IF(I905&lt;=0,"تم الاستلام",IF(AND(ISNUMBER(E905),E905&lt;'الإعدادات'!$B$4),"متأخر التسليم",IF(H905&gt;0,"استلام جزئي","بانتظار الاستلام")))))</f>
        <v/>
      </c>
      <c r="K905" s="17">
        <f>IF(J905="متأخر التسليم",'الإعدادات'!$B$4-E905,"")</f>
        <v/>
      </c>
    </row>
    <row r="906">
      <c r="A906" s="5" t="n"/>
      <c r="B906" s="13" t="n"/>
      <c r="C906" s="5" t="n"/>
      <c r="D906" s="19" t="n"/>
      <c r="E906" s="13" t="n"/>
      <c r="F906" s="5" t="n"/>
      <c r="G906" s="6">
        <f>IF(C906&amp;""="","",IFERROR(INDEX('الموردون'!$B$6:$B$205,MATCH(C906&amp;"",'الموردون'!$A$6:$A$205,0))&amp;"","كود غير موجود"))</f>
        <v/>
      </c>
      <c r="H906" s="18">
        <f>IF(A906&amp;""="","",SUMIFS('الاستلامات'!$D$6:$D$1005,'الاستلامات'!$C$6:$C$1005,A906&amp;""))</f>
        <v/>
      </c>
      <c r="I906" s="18">
        <f>IF(OR(A906&amp;""="",NOT(ISNUMBER(D906))),"",ROUND(D906-H906,2))</f>
        <v/>
      </c>
      <c r="J906" s="6">
        <f>IF(A906&amp;""="","",IF(I906="","بيانات ناقصة",IF(I906&lt;=0,"تم الاستلام",IF(AND(ISNUMBER(E906),E906&lt;'الإعدادات'!$B$4),"متأخر التسليم",IF(H906&gt;0,"استلام جزئي","بانتظار الاستلام")))))</f>
        <v/>
      </c>
      <c r="K906" s="17">
        <f>IF(J906="متأخر التسليم",'الإعدادات'!$B$4-E906,"")</f>
        <v/>
      </c>
    </row>
    <row r="907">
      <c r="A907" s="5" t="n"/>
      <c r="B907" s="13" t="n"/>
      <c r="C907" s="5" t="n"/>
      <c r="D907" s="19" t="n"/>
      <c r="E907" s="13" t="n"/>
      <c r="F907" s="5" t="n"/>
      <c r="G907" s="6">
        <f>IF(C907&amp;""="","",IFERROR(INDEX('الموردون'!$B$6:$B$205,MATCH(C907&amp;"",'الموردون'!$A$6:$A$205,0))&amp;"","كود غير موجود"))</f>
        <v/>
      </c>
      <c r="H907" s="18">
        <f>IF(A907&amp;""="","",SUMIFS('الاستلامات'!$D$6:$D$1005,'الاستلامات'!$C$6:$C$1005,A907&amp;""))</f>
        <v/>
      </c>
      <c r="I907" s="18">
        <f>IF(OR(A907&amp;""="",NOT(ISNUMBER(D907))),"",ROUND(D907-H907,2))</f>
        <v/>
      </c>
      <c r="J907" s="6">
        <f>IF(A907&amp;""="","",IF(I907="","بيانات ناقصة",IF(I907&lt;=0,"تم الاستلام",IF(AND(ISNUMBER(E907),E907&lt;'الإعدادات'!$B$4),"متأخر التسليم",IF(H907&gt;0,"استلام جزئي","بانتظار الاستلام")))))</f>
        <v/>
      </c>
      <c r="K907" s="17">
        <f>IF(J907="متأخر التسليم",'الإعدادات'!$B$4-E907,"")</f>
        <v/>
      </c>
    </row>
    <row r="908">
      <c r="A908" s="5" t="n"/>
      <c r="B908" s="13" t="n"/>
      <c r="C908" s="5" t="n"/>
      <c r="D908" s="19" t="n"/>
      <c r="E908" s="13" t="n"/>
      <c r="F908" s="5" t="n"/>
      <c r="G908" s="6">
        <f>IF(C908&amp;""="","",IFERROR(INDEX('الموردون'!$B$6:$B$205,MATCH(C908&amp;"",'الموردون'!$A$6:$A$205,0))&amp;"","كود غير موجود"))</f>
        <v/>
      </c>
      <c r="H908" s="18">
        <f>IF(A908&amp;""="","",SUMIFS('الاستلامات'!$D$6:$D$1005,'الاستلامات'!$C$6:$C$1005,A908&amp;""))</f>
        <v/>
      </c>
      <c r="I908" s="18">
        <f>IF(OR(A908&amp;""="",NOT(ISNUMBER(D908))),"",ROUND(D908-H908,2))</f>
        <v/>
      </c>
      <c r="J908" s="6">
        <f>IF(A908&amp;""="","",IF(I908="","بيانات ناقصة",IF(I908&lt;=0,"تم الاستلام",IF(AND(ISNUMBER(E908),E908&lt;'الإعدادات'!$B$4),"متأخر التسليم",IF(H908&gt;0,"استلام جزئي","بانتظار الاستلام")))))</f>
        <v/>
      </c>
      <c r="K908" s="17">
        <f>IF(J908="متأخر التسليم",'الإعدادات'!$B$4-E908,"")</f>
        <v/>
      </c>
    </row>
    <row r="909">
      <c r="A909" s="5" t="n"/>
      <c r="B909" s="13" t="n"/>
      <c r="C909" s="5" t="n"/>
      <c r="D909" s="19" t="n"/>
      <c r="E909" s="13" t="n"/>
      <c r="F909" s="5" t="n"/>
      <c r="G909" s="6">
        <f>IF(C909&amp;""="","",IFERROR(INDEX('الموردون'!$B$6:$B$205,MATCH(C909&amp;"",'الموردون'!$A$6:$A$205,0))&amp;"","كود غير موجود"))</f>
        <v/>
      </c>
      <c r="H909" s="18">
        <f>IF(A909&amp;""="","",SUMIFS('الاستلامات'!$D$6:$D$1005,'الاستلامات'!$C$6:$C$1005,A909&amp;""))</f>
        <v/>
      </c>
      <c r="I909" s="18">
        <f>IF(OR(A909&amp;""="",NOT(ISNUMBER(D909))),"",ROUND(D909-H909,2))</f>
        <v/>
      </c>
      <c r="J909" s="6">
        <f>IF(A909&amp;""="","",IF(I909="","بيانات ناقصة",IF(I909&lt;=0,"تم الاستلام",IF(AND(ISNUMBER(E909),E909&lt;'الإعدادات'!$B$4),"متأخر التسليم",IF(H909&gt;0,"استلام جزئي","بانتظار الاستلام")))))</f>
        <v/>
      </c>
      <c r="K909" s="17">
        <f>IF(J909="متأخر التسليم",'الإعدادات'!$B$4-E909,"")</f>
        <v/>
      </c>
    </row>
    <row r="910">
      <c r="A910" s="5" t="n"/>
      <c r="B910" s="13" t="n"/>
      <c r="C910" s="5" t="n"/>
      <c r="D910" s="19" t="n"/>
      <c r="E910" s="13" t="n"/>
      <c r="F910" s="5" t="n"/>
      <c r="G910" s="6">
        <f>IF(C910&amp;""="","",IFERROR(INDEX('الموردون'!$B$6:$B$205,MATCH(C910&amp;"",'الموردون'!$A$6:$A$205,0))&amp;"","كود غير موجود"))</f>
        <v/>
      </c>
      <c r="H910" s="18">
        <f>IF(A910&amp;""="","",SUMIFS('الاستلامات'!$D$6:$D$1005,'الاستلامات'!$C$6:$C$1005,A910&amp;""))</f>
        <v/>
      </c>
      <c r="I910" s="18">
        <f>IF(OR(A910&amp;""="",NOT(ISNUMBER(D910))),"",ROUND(D910-H910,2))</f>
        <v/>
      </c>
      <c r="J910" s="6">
        <f>IF(A910&amp;""="","",IF(I910="","بيانات ناقصة",IF(I910&lt;=0,"تم الاستلام",IF(AND(ISNUMBER(E910),E910&lt;'الإعدادات'!$B$4),"متأخر التسليم",IF(H910&gt;0,"استلام جزئي","بانتظار الاستلام")))))</f>
        <v/>
      </c>
      <c r="K910" s="17">
        <f>IF(J910="متأخر التسليم",'الإعدادات'!$B$4-E910,"")</f>
        <v/>
      </c>
    </row>
    <row r="911">
      <c r="A911" s="5" t="n"/>
      <c r="B911" s="13" t="n"/>
      <c r="C911" s="5" t="n"/>
      <c r="D911" s="19" t="n"/>
      <c r="E911" s="13" t="n"/>
      <c r="F911" s="5" t="n"/>
      <c r="G911" s="6">
        <f>IF(C911&amp;""="","",IFERROR(INDEX('الموردون'!$B$6:$B$205,MATCH(C911&amp;"",'الموردون'!$A$6:$A$205,0))&amp;"","كود غير موجود"))</f>
        <v/>
      </c>
      <c r="H911" s="18">
        <f>IF(A911&amp;""="","",SUMIFS('الاستلامات'!$D$6:$D$1005,'الاستلامات'!$C$6:$C$1005,A911&amp;""))</f>
        <v/>
      </c>
      <c r="I911" s="18">
        <f>IF(OR(A911&amp;""="",NOT(ISNUMBER(D911))),"",ROUND(D911-H911,2))</f>
        <v/>
      </c>
      <c r="J911" s="6">
        <f>IF(A911&amp;""="","",IF(I911="","بيانات ناقصة",IF(I911&lt;=0,"تم الاستلام",IF(AND(ISNUMBER(E911),E911&lt;'الإعدادات'!$B$4),"متأخر التسليم",IF(H911&gt;0,"استلام جزئي","بانتظار الاستلام")))))</f>
        <v/>
      </c>
      <c r="K911" s="17">
        <f>IF(J911="متأخر التسليم",'الإعدادات'!$B$4-E911,"")</f>
        <v/>
      </c>
    </row>
    <row r="912">
      <c r="A912" s="5" t="n"/>
      <c r="B912" s="13" t="n"/>
      <c r="C912" s="5" t="n"/>
      <c r="D912" s="19" t="n"/>
      <c r="E912" s="13" t="n"/>
      <c r="F912" s="5" t="n"/>
      <c r="G912" s="6">
        <f>IF(C912&amp;""="","",IFERROR(INDEX('الموردون'!$B$6:$B$205,MATCH(C912&amp;"",'الموردون'!$A$6:$A$205,0))&amp;"","كود غير موجود"))</f>
        <v/>
      </c>
      <c r="H912" s="18">
        <f>IF(A912&amp;""="","",SUMIFS('الاستلامات'!$D$6:$D$1005,'الاستلامات'!$C$6:$C$1005,A912&amp;""))</f>
        <v/>
      </c>
      <c r="I912" s="18">
        <f>IF(OR(A912&amp;""="",NOT(ISNUMBER(D912))),"",ROUND(D912-H912,2))</f>
        <v/>
      </c>
      <c r="J912" s="6">
        <f>IF(A912&amp;""="","",IF(I912="","بيانات ناقصة",IF(I912&lt;=0,"تم الاستلام",IF(AND(ISNUMBER(E912),E912&lt;'الإعدادات'!$B$4),"متأخر التسليم",IF(H912&gt;0,"استلام جزئي","بانتظار الاستلام")))))</f>
        <v/>
      </c>
      <c r="K912" s="17">
        <f>IF(J912="متأخر التسليم",'الإعدادات'!$B$4-E912,"")</f>
        <v/>
      </c>
    </row>
    <row r="913">
      <c r="A913" s="5" t="n"/>
      <c r="B913" s="13" t="n"/>
      <c r="C913" s="5" t="n"/>
      <c r="D913" s="19" t="n"/>
      <c r="E913" s="13" t="n"/>
      <c r="F913" s="5" t="n"/>
      <c r="G913" s="6">
        <f>IF(C913&amp;""="","",IFERROR(INDEX('الموردون'!$B$6:$B$205,MATCH(C913&amp;"",'الموردون'!$A$6:$A$205,0))&amp;"","كود غير موجود"))</f>
        <v/>
      </c>
      <c r="H913" s="18">
        <f>IF(A913&amp;""="","",SUMIFS('الاستلامات'!$D$6:$D$1005,'الاستلامات'!$C$6:$C$1005,A913&amp;""))</f>
        <v/>
      </c>
      <c r="I913" s="18">
        <f>IF(OR(A913&amp;""="",NOT(ISNUMBER(D913))),"",ROUND(D913-H913,2))</f>
        <v/>
      </c>
      <c r="J913" s="6">
        <f>IF(A913&amp;""="","",IF(I913="","بيانات ناقصة",IF(I913&lt;=0,"تم الاستلام",IF(AND(ISNUMBER(E913),E913&lt;'الإعدادات'!$B$4),"متأخر التسليم",IF(H913&gt;0,"استلام جزئي","بانتظار الاستلام")))))</f>
        <v/>
      </c>
      <c r="K913" s="17">
        <f>IF(J913="متأخر التسليم",'الإعدادات'!$B$4-E913,"")</f>
        <v/>
      </c>
    </row>
    <row r="914">
      <c r="A914" s="5" t="n"/>
      <c r="B914" s="13" t="n"/>
      <c r="C914" s="5" t="n"/>
      <c r="D914" s="19" t="n"/>
      <c r="E914" s="13" t="n"/>
      <c r="F914" s="5" t="n"/>
      <c r="G914" s="6">
        <f>IF(C914&amp;""="","",IFERROR(INDEX('الموردون'!$B$6:$B$205,MATCH(C914&amp;"",'الموردون'!$A$6:$A$205,0))&amp;"","كود غير موجود"))</f>
        <v/>
      </c>
      <c r="H914" s="18">
        <f>IF(A914&amp;""="","",SUMIFS('الاستلامات'!$D$6:$D$1005,'الاستلامات'!$C$6:$C$1005,A914&amp;""))</f>
        <v/>
      </c>
      <c r="I914" s="18">
        <f>IF(OR(A914&amp;""="",NOT(ISNUMBER(D914))),"",ROUND(D914-H914,2))</f>
        <v/>
      </c>
      <c r="J914" s="6">
        <f>IF(A914&amp;""="","",IF(I914="","بيانات ناقصة",IF(I914&lt;=0,"تم الاستلام",IF(AND(ISNUMBER(E914),E914&lt;'الإعدادات'!$B$4),"متأخر التسليم",IF(H914&gt;0,"استلام جزئي","بانتظار الاستلام")))))</f>
        <v/>
      </c>
      <c r="K914" s="17">
        <f>IF(J914="متأخر التسليم",'الإعدادات'!$B$4-E914,"")</f>
        <v/>
      </c>
    </row>
    <row r="915">
      <c r="A915" s="5" t="n"/>
      <c r="B915" s="13" t="n"/>
      <c r="C915" s="5" t="n"/>
      <c r="D915" s="19" t="n"/>
      <c r="E915" s="13" t="n"/>
      <c r="F915" s="5" t="n"/>
      <c r="G915" s="6">
        <f>IF(C915&amp;""="","",IFERROR(INDEX('الموردون'!$B$6:$B$205,MATCH(C915&amp;"",'الموردون'!$A$6:$A$205,0))&amp;"","كود غير موجود"))</f>
        <v/>
      </c>
      <c r="H915" s="18">
        <f>IF(A915&amp;""="","",SUMIFS('الاستلامات'!$D$6:$D$1005,'الاستلامات'!$C$6:$C$1005,A915&amp;""))</f>
        <v/>
      </c>
      <c r="I915" s="18">
        <f>IF(OR(A915&amp;""="",NOT(ISNUMBER(D915))),"",ROUND(D915-H915,2))</f>
        <v/>
      </c>
      <c r="J915" s="6">
        <f>IF(A915&amp;""="","",IF(I915="","بيانات ناقصة",IF(I915&lt;=0,"تم الاستلام",IF(AND(ISNUMBER(E915),E915&lt;'الإعدادات'!$B$4),"متأخر التسليم",IF(H915&gt;0,"استلام جزئي","بانتظار الاستلام")))))</f>
        <v/>
      </c>
      <c r="K915" s="17">
        <f>IF(J915="متأخر التسليم",'الإعدادات'!$B$4-E915,"")</f>
        <v/>
      </c>
    </row>
    <row r="916">
      <c r="A916" s="5" t="n"/>
      <c r="B916" s="13" t="n"/>
      <c r="C916" s="5" t="n"/>
      <c r="D916" s="19" t="n"/>
      <c r="E916" s="13" t="n"/>
      <c r="F916" s="5" t="n"/>
      <c r="G916" s="6">
        <f>IF(C916&amp;""="","",IFERROR(INDEX('الموردون'!$B$6:$B$205,MATCH(C916&amp;"",'الموردون'!$A$6:$A$205,0))&amp;"","كود غير موجود"))</f>
        <v/>
      </c>
      <c r="H916" s="18">
        <f>IF(A916&amp;""="","",SUMIFS('الاستلامات'!$D$6:$D$1005,'الاستلامات'!$C$6:$C$1005,A916&amp;""))</f>
        <v/>
      </c>
      <c r="I916" s="18">
        <f>IF(OR(A916&amp;""="",NOT(ISNUMBER(D916))),"",ROUND(D916-H916,2))</f>
        <v/>
      </c>
      <c r="J916" s="6">
        <f>IF(A916&amp;""="","",IF(I916="","بيانات ناقصة",IF(I916&lt;=0,"تم الاستلام",IF(AND(ISNUMBER(E916),E916&lt;'الإعدادات'!$B$4),"متأخر التسليم",IF(H916&gt;0,"استلام جزئي","بانتظار الاستلام")))))</f>
        <v/>
      </c>
      <c r="K916" s="17">
        <f>IF(J916="متأخر التسليم",'الإعدادات'!$B$4-E916,"")</f>
        <v/>
      </c>
    </row>
    <row r="917">
      <c r="A917" s="5" t="n"/>
      <c r="B917" s="13" t="n"/>
      <c r="C917" s="5" t="n"/>
      <c r="D917" s="19" t="n"/>
      <c r="E917" s="13" t="n"/>
      <c r="F917" s="5" t="n"/>
      <c r="G917" s="6">
        <f>IF(C917&amp;""="","",IFERROR(INDEX('الموردون'!$B$6:$B$205,MATCH(C917&amp;"",'الموردون'!$A$6:$A$205,0))&amp;"","كود غير موجود"))</f>
        <v/>
      </c>
      <c r="H917" s="18">
        <f>IF(A917&amp;""="","",SUMIFS('الاستلامات'!$D$6:$D$1005,'الاستلامات'!$C$6:$C$1005,A917&amp;""))</f>
        <v/>
      </c>
      <c r="I917" s="18">
        <f>IF(OR(A917&amp;""="",NOT(ISNUMBER(D917))),"",ROUND(D917-H917,2))</f>
        <v/>
      </c>
      <c r="J917" s="6">
        <f>IF(A917&amp;""="","",IF(I917="","بيانات ناقصة",IF(I917&lt;=0,"تم الاستلام",IF(AND(ISNUMBER(E917),E917&lt;'الإعدادات'!$B$4),"متأخر التسليم",IF(H917&gt;0,"استلام جزئي","بانتظار الاستلام")))))</f>
        <v/>
      </c>
      <c r="K917" s="17">
        <f>IF(J917="متأخر التسليم",'الإعدادات'!$B$4-E917,"")</f>
        <v/>
      </c>
    </row>
    <row r="918">
      <c r="A918" s="5" t="n"/>
      <c r="B918" s="13" t="n"/>
      <c r="C918" s="5" t="n"/>
      <c r="D918" s="19" t="n"/>
      <c r="E918" s="13" t="n"/>
      <c r="F918" s="5" t="n"/>
      <c r="G918" s="6">
        <f>IF(C918&amp;""="","",IFERROR(INDEX('الموردون'!$B$6:$B$205,MATCH(C918&amp;"",'الموردون'!$A$6:$A$205,0))&amp;"","كود غير موجود"))</f>
        <v/>
      </c>
      <c r="H918" s="18">
        <f>IF(A918&amp;""="","",SUMIFS('الاستلامات'!$D$6:$D$1005,'الاستلامات'!$C$6:$C$1005,A918&amp;""))</f>
        <v/>
      </c>
      <c r="I918" s="18">
        <f>IF(OR(A918&amp;""="",NOT(ISNUMBER(D918))),"",ROUND(D918-H918,2))</f>
        <v/>
      </c>
      <c r="J918" s="6">
        <f>IF(A918&amp;""="","",IF(I918="","بيانات ناقصة",IF(I918&lt;=0,"تم الاستلام",IF(AND(ISNUMBER(E918),E918&lt;'الإعدادات'!$B$4),"متأخر التسليم",IF(H918&gt;0,"استلام جزئي","بانتظار الاستلام")))))</f>
        <v/>
      </c>
      <c r="K918" s="17">
        <f>IF(J918="متأخر التسليم",'الإعدادات'!$B$4-E918,"")</f>
        <v/>
      </c>
    </row>
    <row r="919">
      <c r="A919" s="5" t="n"/>
      <c r="B919" s="13" t="n"/>
      <c r="C919" s="5" t="n"/>
      <c r="D919" s="19" t="n"/>
      <c r="E919" s="13" t="n"/>
      <c r="F919" s="5" t="n"/>
      <c r="G919" s="6">
        <f>IF(C919&amp;""="","",IFERROR(INDEX('الموردون'!$B$6:$B$205,MATCH(C919&amp;"",'الموردون'!$A$6:$A$205,0))&amp;"","كود غير موجود"))</f>
        <v/>
      </c>
      <c r="H919" s="18">
        <f>IF(A919&amp;""="","",SUMIFS('الاستلامات'!$D$6:$D$1005,'الاستلامات'!$C$6:$C$1005,A919&amp;""))</f>
        <v/>
      </c>
      <c r="I919" s="18">
        <f>IF(OR(A919&amp;""="",NOT(ISNUMBER(D919))),"",ROUND(D919-H919,2))</f>
        <v/>
      </c>
      <c r="J919" s="6">
        <f>IF(A919&amp;""="","",IF(I919="","بيانات ناقصة",IF(I919&lt;=0,"تم الاستلام",IF(AND(ISNUMBER(E919),E919&lt;'الإعدادات'!$B$4),"متأخر التسليم",IF(H919&gt;0,"استلام جزئي","بانتظار الاستلام")))))</f>
        <v/>
      </c>
      <c r="K919" s="17">
        <f>IF(J919="متأخر التسليم",'الإعدادات'!$B$4-E919,"")</f>
        <v/>
      </c>
    </row>
    <row r="920">
      <c r="A920" s="5" t="n"/>
      <c r="B920" s="13" t="n"/>
      <c r="C920" s="5" t="n"/>
      <c r="D920" s="19" t="n"/>
      <c r="E920" s="13" t="n"/>
      <c r="F920" s="5" t="n"/>
      <c r="G920" s="6">
        <f>IF(C920&amp;""="","",IFERROR(INDEX('الموردون'!$B$6:$B$205,MATCH(C920&amp;"",'الموردون'!$A$6:$A$205,0))&amp;"","كود غير موجود"))</f>
        <v/>
      </c>
      <c r="H920" s="18">
        <f>IF(A920&amp;""="","",SUMIFS('الاستلامات'!$D$6:$D$1005,'الاستلامات'!$C$6:$C$1005,A920&amp;""))</f>
        <v/>
      </c>
      <c r="I920" s="18">
        <f>IF(OR(A920&amp;""="",NOT(ISNUMBER(D920))),"",ROUND(D920-H920,2))</f>
        <v/>
      </c>
      <c r="J920" s="6">
        <f>IF(A920&amp;""="","",IF(I920="","بيانات ناقصة",IF(I920&lt;=0,"تم الاستلام",IF(AND(ISNUMBER(E920),E920&lt;'الإعدادات'!$B$4),"متأخر التسليم",IF(H920&gt;0,"استلام جزئي","بانتظار الاستلام")))))</f>
        <v/>
      </c>
      <c r="K920" s="17">
        <f>IF(J920="متأخر التسليم",'الإعدادات'!$B$4-E920,"")</f>
        <v/>
      </c>
    </row>
    <row r="921">
      <c r="A921" s="5" t="n"/>
      <c r="B921" s="13" t="n"/>
      <c r="C921" s="5" t="n"/>
      <c r="D921" s="19" t="n"/>
      <c r="E921" s="13" t="n"/>
      <c r="F921" s="5" t="n"/>
      <c r="G921" s="6">
        <f>IF(C921&amp;""="","",IFERROR(INDEX('الموردون'!$B$6:$B$205,MATCH(C921&amp;"",'الموردون'!$A$6:$A$205,0))&amp;"","كود غير موجود"))</f>
        <v/>
      </c>
      <c r="H921" s="18">
        <f>IF(A921&amp;""="","",SUMIFS('الاستلامات'!$D$6:$D$1005,'الاستلامات'!$C$6:$C$1005,A921&amp;""))</f>
        <v/>
      </c>
      <c r="I921" s="18">
        <f>IF(OR(A921&amp;""="",NOT(ISNUMBER(D921))),"",ROUND(D921-H921,2))</f>
        <v/>
      </c>
      <c r="J921" s="6">
        <f>IF(A921&amp;""="","",IF(I921="","بيانات ناقصة",IF(I921&lt;=0,"تم الاستلام",IF(AND(ISNUMBER(E921),E921&lt;'الإعدادات'!$B$4),"متأخر التسليم",IF(H921&gt;0,"استلام جزئي","بانتظار الاستلام")))))</f>
        <v/>
      </c>
      <c r="K921" s="17">
        <f>IF(J921="متأخر التسليم",'الإعدادات'!$B$4-E921,"")</f>
        <v/>
      </c>
    </row>
    <row r="922">
      <c r="A922" s="5" t="n"/>
      <c r="B922" s="13" t="n"/>
      <c r="C922" s="5" t="n"/>
      <c r="D922" s="19" t="n"/>
      <c r="E922" s="13" t="n"/>
      <c r="F922" s="5" t="n"/>
      <c r="G922" s="6">
        <f>IF(C922&amp;""="","",IFERROR(INDEX('الموردون'!$B$6:$B$205,MATCH(C922&amp;"",'الموردون'!$A$6:$A$205,0))&amp;"","كود غير موجود"))</f>
        <v/>
      </c>
      <c r="H922" s="18">
        <f>IF(A922&amp;""="","",SUMIFS('الاستلامات'!$D$6:$D$1005,'الاستلامات'!$C$6:$C$1005,A922&amp;""))</f>
        <v/>
      </c>
      <c r="I922" s="18">
        <f>IF(OR(A922&amp;""="",NOT(ISNUMBER(D922))),"",ROUND(D922-H922,2))</f>
        <v/>
      </c>
      <c r="J922" s="6">
        <f>IF(A922&amp;""="","",IF(I922="","بيانات ناقصة",IF(I922&lt;=0,"تم الاستلام",IF(AND(ISNUMBER(E922),E922&lt;'الإعدادات'!$B$4),"متأخر التسليم",IF(H922&gt;0,"استلام جزئي","بانتظار الاستلام")))))</f>
        <v/>
      </c>
      <c r="K922" s="17">
        <f>IF(J922="متأخر التسليم",'الإعدادات'!$B$4-E922,"")</f>
        <v/>
      </c>
    </row>
    <row r="923">
      <c r="A923" s="5" t="n"/>
      <c r="B923" s="13" t="n"/>
      <c r="C923" s="5" t="n"/>
      <c r="D923" s="19" t="n"/>
      <c r="E923" s="13" t="n"/>
      <c r="F923" s="5" t="n"/>
      <c r="G923" s="6">
        <f>IF(C923&amp;""="","",IFERROR(INDEX('الموردون'!$B$6:$B$205,MATCH(C923&amp;"",'الموردون'!$A$6:$A$205,0))&amp;"","كود غير موجود"))</f>
        <v/>
      </c>
      <c r="H923" s="18">
        <f>IF(A923&amp;""="","",SUMIFS('الاستلامات'!$D$6:$D$1005,'الاستلامات'!$C$6:$C$1005,A923&amp;""))</f>
        <v/>
      </c>
      <c r="I923" s="18">
        <f>IF(OR(A923&amp;""="",NOT(ISNUMBER(D923))),"",ROUND(D923-H923,2))</f>
        <v/>
      </c>
      <c r="J923" s="6">
        <f>IF(A923&amp;""="","",IF(I923="","بيانات ناقصة",IF(I923&lt;=0,"تم الاستلام",IF(AND(ISNUMBER(E923),E923&lt;'الإعدادات'!$B$4),"متأخر التسليم",IF(H923&gt;0,"استلام جزئي","بانتظار الاستلام")))))</f>
        <v/>
      </c>
      <c r="K923" s="17">
        <f>IF(J923="متأخر التسليم",'الإعدادات'!$B$4-E923,"")</f>
        <v/>
      </c>
    </row>
    <row r="924">
      <c r="A924" s="5" t="n"/>
      <c r="B924" s="13" t="n"/>
      <c r="C924" s="5" t="n"/>
      <c r="D924" s="19" t="n"/>
      <c r="E924" s="13" t="n"/>
      <c r="F924" s="5" t="n"/>
      <c r="G924" s="6">
        <f>IF(C924&amp;""="","",IFERROR(INDEX('الموردون'!$B$6:$B$205,MATCH(C924&amp;"",'الموردون'!$A$6:$A$205,0))&amp;"","كود غير موجود"))</f>
        <v/>
      </c>
      <c r="H924" s="18">
        <f>IF(A924&amp;""="","",SUMIFS('الاستلامات'!$D$6:$D$1005,'الاستلامات'!$C$6:$C$1005,A924&amp;""))</f>
        <v/>
      </c>
      <c r="I924" s="18">
        <f>IF(OR(A924&amp;""="",NOT(ISNUMBER(D924))),"",ROUND(D924-H924,2))</f>
        <v/>
      </c>
      <c r="J924" s="6">
        <f>IF(A924&amp;""="","",IF(I924="","بيانات ناقصة",IF(I924&lt;=0,"تم الاستلام",IF(AND(ISNUMBER(E924),E924&lt;'الإعدادات'!$B$4),"متأخر التسليم",IF(H924&gt;0,"استلام جزئي","بانتظار الاستلام")))))</f>
        <v/>
      </c>
      <c r="K924" s="17">
        <f>IF(J924="متأخر التسليم",'الإعدادات'!$B$4-E924,"")</f>
        <v/>
      </c>
    </row>
    <row r="925">
      <c r="A925" s="5" t="n"/>
      <c r="B925" s="13" t="n"/>
      <c r="C925" s="5" t="n"/>
      <c r="D925" s="19" t="n"/>
      <c r="E925" s="13" t="n"/>
      <c r="F925" s="5" t="n"/>
      <c r="G925" s="6">
        <f>IF(C925&amp;""="","",IFERROR(INDEX('الموردون'!$B$6:$B$205,MATCH(C925&amp;"",'الموردون'!$A$6:$A$205,0))&amp;"","كود غير موجود"))</f>
        <v/>
      </c>
      <c r="H925" s="18">
        <f>IF(A925&amp;""="","",SUMIFS('الاستلامات'!$D$6:$D$1005,'الاستلامات'!$C$6:$C$1005,A925&amp;""))</f>
        <v/>
      </c>
      <c r="I925" s="18">
        <f>IF(OR(A925&amp;""="",NOT(ISNUMBER(D925))),"",ROUND(D925-H925,2))</f>
        <v/>
      </c>
      <c r="J925" s="6">
        <f>IF(A925&amp;""="","",IF(I925="","بيانات ناقصة",IF(I925&lt;=0,"تم الاستلام",IF(AND(ISNUMBER(E925),E925&lt;'الإعدادات'!$B$4),"متأخر التسليم",IF(H925&gt;0,"استلام جزئي","بانتظار الاستلام")))))</f>
        <v/>
      </c>
      <c r="K925" s="17">
        <f>IF(J925="متأخر التسليم",'الإعدادات'!$B$4-E925,"")</f>
        <v/>
      </c>
    </row>
    <row r="926">
      <c r="A926" s="5" t="n"/>
      <c r="B926" s="13" t="n"/>
      <c r="C926" s="5" t="n"/>
      <c r="D926" s="19" t="n"/>
      <c r="E926" s="13" t="n"/>
      <c r="F926" s="5" t="n"/>
      <c r="G926" s="6">
        <f>IF(C926&amp;""="","",IFERROR(INDEX('الموردون'!$B$6:$B$205,MATCH(C926&amp;"",'الموردون'!$A$6:$A$205,0))&amp;"","كود غير موجود"))</f>
        <v/>
      </c>
      <c r="H926" s="18">
        <f>IF(A926&amp;""="","",SUMIFS('الاستلامات'!$D$6:$D$1005,'الاستلامات'!$C$6:$C$1005,A926&amp;""))</f>
        <v/>
      </c>
      <c r="I926" s="18">
        <f>IF(OR(A926&amp;""="",NOT(ISNUMBER(D926))),"",ROUND(D926-H926,2))</f>
        <v/>
      </c>
      <c r="J926" s="6">
        <f>IF(A926&amp;""="","",IF(I926="","بيانات ناقصة",IF(I926&lt;=0,"تم الاستلام",IF(AND(ISNUMBER(E926),E926&lt;'الإعدادات'!$B$4),"متأخر التسليم",IF(H926&gt;0,"استلام جزئي","بانتظار الاستلام")))))</f>
        <v/>
      </c>
      <c r="K926" s="17">
        <f>IF(J926="متأخر التسليم",'الإعدادات'!$B$4-E926,"")</f>
        <v/>
      </c>
    </row>
    <row r="927">
      <c r="A927" s="5" t="n"/>
      <c r="B927" s="13" t="n"/>
      <c r="C927" s="5" t="n"/>
      <c r="D927" s="19" t="n"/>
      <c r="E927" s="13" t="n"/>
      <c r="F927" s="5" t="n"/>
      <c r="G927" s="6">
        <f>IF(C927&amp;""="","",IFERROR(INDEX('الموردون'!$B$6:$B$205,MATCH(C927&amp;"",'الموردون'!$A$6:$A$205,0))&amp;"","كود غير موجود"))</f>
        <v/>
      </c>
      <c r="H927" s="18">
        <f>IF(A927&amp;""="","",SUMIFS('الاستلامات'!$D$6:$D$1005,'الاستلامات'!$C$6:$C$1005,A927&amp;""))</f>
        <v/>
      </c>
      <c r="I927" s="18">
        <f>IF(OR(A927&amp;""="",NOT(ISNUMBER(D927))),"",ROUND(D927-H927,2))</f>
        <v/>
      </c>
      <c r="J927" s="6">
        <f>IF(A927&amp;""="","",IF(I927="","بيانات ناقصة",IF(I927&lt;=0,"تم الاستلام",IF(AND(ISNUMBER(E927),E927&lt;'الإعدادات'!$B$4),"متأخر التسليم",IF(H927&gt;0,"استلام جزئي","بانتظار الاستلام")))))</f>
        <v/>
      </c>
      <c r="K927" s="17">
        <f>IF(J927="متأخر التسليم",'الإعدادات'!$B$4-E927,"")</f>
        <v/>
      </c>
    </row>
    <row r="928">
      <c r="A928" s="5" t="n"/>
      <c r="B928" s="13" t="n"/>
      <c r="C928" s="5" t="n"/>
      <c r="D928" s="19" t="n"/>
      <c r="E928" s="13" t="n"/>
      <c r="F928" s="5" t="n"/>
      <c r="G928" s="6">
        <f>IF(C928&amp;""="","",IFERROR(INDEX('الموردون'!$B$6:$B$205,MATCH(C928&amp;"",'الموردون'!$A$6:$A$205,0))&amp;"","كود غير موجود"))</f>
        <v/>
      </c>
      <c r="H928" s="18">
        <f>IF(A928&amp;""="","",SUMIFS('الاستلامات'!$D$6:$D$1005,'الاستلامات'!$C$6:$C$1005,A928&amp;""))</f>
        <v/>
      </c>
      <c r="I928" s="18">
        <f>IF(OR(A928&amp;""="",NOT(ISNUMBER(D928))),"",ROUND(D928-H928,2))</f>
        <v/>
      </c>
      <c r="J928" s="6">
        <f>IF(A928&amp;""="","",IF(I928="","بيانات ناقصة",IF(I928&lt;=0,"تم الاستلام",IF(AND(ISNUMBER(E928),E928&lt;'الإعدادات'!$B$4),"متأخر التسليم",IF(H928&gt;0,"استلام جزئي","بانتظار الاستلام")))))</f>
        <v/>
      </c>
      <c r="K928" s="17">
        <f>IF(J928="متأخر التسليم",'الإعدادات'!$B$4-E928,"")</f>
        <v/>
      </c>
    </row>
    <row r="929">
      <c r="A929" s="5" t="n"/>
      <c r="B929" s="13" t="n"/>
      <c r="C929" s="5" t="n"/>
      <c r="D929" s="19" t="n"/>
      <c r="E929" s="13" t="n"/>
      <c r="F929" s="5" t="n"/>
      <c r="G929" s="6">
        <f>IF(C929&amp;""="","",IFERROR(INDEX('الموردون'!$B$6:$B$205,MATCH(C929&amp;"",'الموردون'!$A$6:$A$205,0))&amp;"","كود غير موجود"))</f>
        <v/>
      </c>
      <c r="H929" s="18">
        <f>IF(A929&amp;""="","",SUMIFS('الاستلامات'!$D$6:$D$1005,'الاستلامات'!$C$6:$C$1005,A929&amp;""))</f>
        <v/>
      </c>
      <c r="I929" s="18">
        <f>IF(OR(A929&amp;""="",NOT(ISNUMBER(D929))),"",ROUND(D929-H929,2))</f>
        <v/>
      </c>
      <c r="J929" s="6">
        <f>IF(A929&amp;""="","",IF(I929="","بيانات ناقصة",IF(I929&lt;=0,"تم الاستلام",IF(AND(ISNUMBER(E929),E929&lt;'الإعدادات'!$B$4),"متأخر التسليم",IF(H929&gt;0,"استلام جزئي","بانتظار الاستلام")))))</f>
        <v/>
      </c>
      <c r="K929" s="17">
        <f>IF(J929="متأخر التسليم",'الإعدادات'!$B$4-E929,"")</f>
        <v/>
      </c>
    </row>
    <row r="930">
      <c r="A930" s="5" t="n"/>
      <c r="B930" s="13" t="n"/>
      <c r="C930" s="5" t="n"/>
      <c r="D930" s="19" t="n"/>
      <c r="E930" s="13" t="n"/>
      <c r="F930" s="5" t="n"/>
      <c r="G930" s="6">
        <f>IF(C930&amp;""="","",IFERROR(INDEX('الموردون'!$B$6:$B$205,MATCH(C930&amp;"",'الموردون'!$A$6:$A$205,0))&amp;"","كود غير موجود"))</f>
        <v/>
      </c>
      <c r="H930" s="18">
        <f>IF(A930&amp;""="","",SUMIFS('الاستلامات'!$D$6:$D$1005,'الاستلامات'!$C$6:$C$1005,A930&amp;""))</f>
        <v/>
      </c>
      <c r="I930" s="18">
        <f>IF(OR(A930&amp;""="",NOT(ISNUMBER(D930))),"",ROUND(D930-H930,2))</f>
        <v/>
      </c>
      <c r="J930" s="6">
        <f>IF(A930&amp;""="","",IF(I930="","بيانات ناقصة",IF(I930&lt;=0,"تم الاستلام",IF(AND(ISNUMBER(E930),E930&lt;'الإعدادات'!$B$4),"متأخر التسليم",IF(H930&gt;0,"استلام جزئي","بانتظار الاستلام")))))</f>
        <v/>
      </c>
      <c r="K930" s="17">
        <f>IF(J930="متأخر التسليم",'الإعدادات'!$B$4-E930,"")</f>
        <v/>
      </c>
    </row>
    <row r="931">
      <c r="A931" s="5" t="n"/>
      <c r="B931" s="13" t="n"/>
      <c r="C931" s="5" t="n"/>
      <c r="D931" s="19" t="n"/>
      <c r="E931" s="13" t="n"/>
      <c r="F931" s="5" t="n"/>
      <c r="G931" s="6">
        <f>IF(C931&amp;""="","",IFERROR(INDEX('الموردون'!$B$6:$B$205,MATCH(C931&amp;"",'الموردون'!$A$6:$A$205,0))&amp;"","كود غير موجود"))</f>
        <v/>
      </c>
      <c r="H931" s="18">
        <f>IF(A931&amp;""="","",SUMIFS('الاستلامات'!$D$6:$D$1005,'الاستلامات'!$C$6:$C$1005,A931&amp;""))</f>
        <v/>
      </c>
      <c r="I931" s="18">
        <f>IF(OR(A931&amp;""="",NOT(ISNUMBER(D931))),"",ROUND(D931-H931,2))</f>
        <v/>
      </c>
      <c r="J931" s="6">
        <f>IF(A931&amp;""="","",IF(I931="","بيانات ناقصة",IF(I931&lt;=0,"تم الاستلام",IF(AND(ISNUMBER(E931),E931&lt;'الإعدادات'!$B$4),"متأخر التسليم",IF(H931&gt;0,"استلام جزئي","بانتظار الاستلام")))))</f>
        <v/>
      </c>
      <c r="K931" s="17">
        <f>IF(J931="متأخر التسليم",'الإعدادات'!$B$4-E931,"")</f>
        <v/>
      </c>
    </row>
    <row r="932">
      <c r="A932" s="5" t="n"/>
      <c r="B932" s="13" t="n"/>
      <c r="C932" s="5" t="n"/>
      <c r="D932" s="19" t="n"/>
      <c r="E932" s="13" t="n"/>
      <c r="F932" s="5" t="n"/>
      <c r="G932" s="6">
        <f>IF(C932&amp;""="","",IFERROR(INDEX('الموردون'!$B$6:$B$205,MATCH(C932&amp;"",'الموردون'!$A$6:$A$205,0))&amp;"","كود غير موجود"))</f>
        <v/>
      </c>
      <c r="H932" s="18">
        <f>IF(A932&amp;""="","",SUMIFS('الاستلامات'!$D$6:$D$1005,'الاستلامات'!$C$6:$C$1005,A932&amp;""))</f>
        <v/>
      </c>
      <c r="I932" s="18">
        <f>IF(OR(A932&amp;""="",NOT(ISNUMBER(D932))),"",ROUND(D932-H932,2))</f>
        <v/>
      </c>
      <c r="J932" s="6">
        <f>IF(A932&amp;""="","",IF(I932="","بيانات ناقصة",IF(I932&lt;=0,"تم الاستلام",IF(AND(ISNUMBER(E932),E932&lt;'الإعدادات'!$B$4),"متأخر التسليم",IF(H932&gt;0,"استلام جزئي","بانتظار الاستلام")))))</f>
        <v/>
      </c>
      <c r="K932" s="17">
        <f>IF(J932="متأخر التسليم",'الإعدادات'!$B$4-E932,"")</f>
        <v/>
      </c>
    </row>
    <row r="933">
      <c r="A933" s="5" t="n"/>
      <c r="B933" s="13" t="n"/>
      <c r="C933" s="5" t="n"/>
      <c r="D933" s="19" t="n"/>
      <c r="E933" s="13" t="n"/>
      <c r="F933" s="5" t="n"/>
      <c r="G933" s="6">
        <f>IF(C933&amp;""="","",IFERROR(INDEX('الموردون'!$B$6:$B$205,MATCH(C933&amp;"",'الموردون'!$A$6:$A$205,0))&amp;"","كود غير موجود"))</f>
        <v/>
      </c>
      <c r="H933" s="18">
        <f>IF(A933&amp;""="","",SUMIFS('الاستلامات'!$D$6:$D$1005,'الاستلامات'!$C$6:$C$1005,A933&amp;""))</f>
        <v/>
      </c>
      <c r="I933" s="18">
        <f>IF(OR(A933&amp;""="",NOT(ISNUMBER(D933))),"",ROUND(D933-H933,2))</f>
        <v/>
      </c>
      <c r="J933" s="6">
        <f>IF(A933&amp;""="","",IF(I933="","بيانات ناقصة",IF(I933&lt;=0,"تم الاستلام",IF(AND(ISNUMBER(E933),E933&lt;'الإعدادات'!$B$4),"متأخر التسليم",IF(H933&gt;0,"استلام جزئي","بانتظار الاستلام")))))</f>
        <v/>
      </c>
      <c r="K933" s="17">
        <f>IF(J933="متأخر التسليم",'الإعدادات'!$B$4-E933,"")</f>
        <v/>
      </c>
    </row>
    <row r="934">
      <c r="A934" s="5" t="n"/>
      <c r="B934" s="13" t="n"/>
      <c r="C934" s="5" t="n"/>
      <c r="D934" s="19" t="n"/>
      <c r="E934" s="13" t="n"/>
      <c r="F934" s="5" t="n"/>
      <c r="G934" s="6">
        <f>IF(C934&amp;""="","",IFERROR(INDEX('الموردون'!$B$6:$B$205,MATCH(C934&amp;"",'الموردون'!$A$6:$A$205,0))&amp;"","كود غير موجود"))</f>
        <v/>
      </c>
      <c r="H934" s="18">
        <f>IF(A934&amp;""="","",SUMIFS('الاستلامات'!$D$6:$D$1005,'الاستلامات'!$C$6:$C$1005,A934&amp;""))</f>
        <v/>
      </c>
      <c r="I934" s="18">
        <f>IF(OR(A934&amp;""="",NOT(ISNUMBER(D934))),"",ROUND(D934-H934,2))</f>
        <v/>
      </c>
      <c r="J934" s="6">
        <f>IF(A934&amp;""="","",IF(I934="","بيانات ناقصة",IF(I934&lt;=0,"تم الاستلام",IF(AND(ISNUMBER(E934),E934&lt;'الإعدادات'!$B$4),"متأخر التسليم",IF(H934&gt;0,"استلام جزئي","بانتظار الاستلام")))))</f>
        <v/>
      </c>
      <c r="K934" s="17">
        <f>IF(J934="متأخر التسليم",'الإعدادات'!$B$4-E934,"")</f>
        <v/>
      </c>
    </row>
    <row r="935">
      <c r="A935" s="5" t="n"/>
      <c r="B935" s="13" t="n"/>
      <c r="C935" s="5" t="n"/>
      <c r="D935" s="19" t="n"/>
      <c r="E935" s="13" t="n"/>
      <c r="F935" s="5" t="n"/>
      <c r="G935" s="6">
        <f>IF(C935&amp;""="","",IFERROR(INDEX('الموردون'!$B$6:$B$205,MATCH(C935&amp;"",'الموردون'!$A$6:$A$205,0))&amp;"","كود غير موجود"))</f>
        <v/>
      </c>
      <c r="H935" s="18">
        <f>IF(A935&amp;""="","",SUMIFS('الاستلامات'!$D$6:$D$1005,'الاستلامات'!$C$6:$C$1005,A935&amp;""))</f>
        <v/>
      </c>
      <c r="I935" s="18">
        <f>IF(OR(A935&amp;""="",NOT(ISNUMBER(D935))),"",ROUND(D935-H935,2))</f>
        <v/>
      </c>
      <c r="J935" s="6">
        <f>IF(A935&amp;""="","",IF(I935="","بيانات ناقصة",IF(I935&lt;=0,"تم الاستلام",IF(AND(ISNUMBER(E935),E935&lt;'الإعدادات'!$B$4),"متأخر التسليم",IF(H935&gt;0,"استلام جزئي","بانتظار الاستلام")))))</f>
        <v/>
      </c>
      <c r="K935" s="17">
        <f>IF(J935="متأخر التسليم",'الإعدادات'!$B$4-E935,"")</f>
        <v/>
      </c>
    </row>
    <row r="936">
      <c r="A936" s="5" t="n"/>
      <c r="B936" s="13" t="n"/>
      <c r="C936" s="5" t="n"/>
      <c r="D936" s="19" t="n"/>
      <c r="E936" s="13" t="n"/>
      <c r="F936" s="5" t="n"/>
      <c r="G936" s="6">
        <f>IF(C936&amp;""="","",IFERROR(INDEX('الموردون'!$B$6:$B$205,MATCH(C936&amp;"",'الموردون'!$A$6:$A$205,0))&amp;"","كود غير موجود"))</f>
        <v/>
      </c>
      <c r="H936" s="18">
        <f>IF(A936&amp;""="","",SUMIFS('الاستلامات'!$D$6:$D$1005,'الاستلامات'!$C$6:$C$1005,A936&amp;""))</f>
        <v/>
      </c>
      <c r="I936" s="18">
        <f>IF(OR(A936&amp;""="",NOT(ISNUMBER(D936))),"",ROUND(D936-H936,2))</f>
        <v/>
      </c>
      <c r="J936" s="6">
        <f>IF(A936&amp;""="","",IF(I936="","بيانات ناقصة",IF(I936&lt;=0,"تم الاستلام",IF(AND(ISNUMBER(E936),E936&lt;'الإعدادات'!$B$4),"متأخر التسليم",IF(H936&gt;0,"استلام جزئي","بانتظار الاستلام")))))</f>
        <v/>
      </c>
      <c r="K936" s="17">
        <f>IF(J936="متأخر التسليم",'الإعدادات'!$B$4-E936,"")</f>
        <v/>
      </c>
    </row>
    <row r="937">
      <c r="A937" s="5" t="n"/>
      <c r="B937" s="13" t="n"/>
      <c r="C937" s="5" t="n"/>
      <c r="D937" s="19" t="n"/>
      <c r="E937" s="13" t="n"/>
      <c r="F937" s="5" t="n"/>
      <c r="G937" s="6">
        <f>IF(C937&amp;""="","",IFERROR(INDEX('الموردون'!$B$6:$B$205,MATCH(C937&amp;"",'الموردون'!$A$6:$A$205,0))&amp;"","كود غير موجود"))</f>
        <v/>
      </c>
      <c r="H937" s="18">
        <f>IF(A937&amp;""="","",SUMIFS('الاستلامات'!$D$6:$D$1005,'الاستلامات'!$C$6:$C$1005,A937&amp;""))</f>
        <v/>
      </c>
      <c r="I937" s="18">
        <f>IF(OR(A937&amp;""="",NOT(ISNUMBER(D937))),"",ROUND(D937-H937,2))</f>
        <v/>
      </c>
      <c r="J937" s="6">
        <f>IF(A937&amp;""="","",IF(I937="","بيانات ناقصة",IF(I937&lt;=0,"تم الاستلام",IF(AND(ISNUMBER(E937),E937&lt;'الإعدادات'!$B$4),"متأخر التسليم",IF(H937&gt;0,"استلام جزئي","بانتظار الاستلام")))))</f>
        <v/>
      </c>
      <c r="K937" s="17">
        <f>IF(J937="متأخر التسليم",'الإعدادات'!$B$4-E937,"")</f>
        <v/>
      </c>
    </row>
    <row r="938">
      <c r="A938" s="5" t="n"/>
      <c r="B938" s="13" t="n"/>
      <c r="C938" s="5" t="n"/>
      <c r="D938" s="19" t="n"/>
      <c r="E938" s="13" t="n"/>
      <c r="F938" s="5" t="n"/>
      <c r="G938" s="6">
        <f>IF(C938&amp;""="","",IFERROR(INDEX('الموردون'!$B$6:$B$205,MATCH(C938&amp;"",'الموردون'!$A$6:$A$205,0))&amp;"","كود غير موجود"))</f>
        <v/>
      </c>
      <c r="H938" s="18">
        <f>IF(A938&amp;""="","",SUMIFS('الاستلامات'!$D$6:$D$1005,'الاستلامات'!$C$6:$C$1005,A938&amp;""))</f>
        <v/>
      </c>
      <c r="I938" s="18">
        <f>IF(OR(A938&amp;""="",NOT(ISNUMBER(D938))),"",ROUND(D938-H938,2))</f>
        <v/>
      </c>
      <c r="J938" s="6">
        <f>IF(A938&amp;""="","",IF(I938="","بيانات ناقصة",IF(I938&lt;=0,"تم الاستلام",IF(AND(ISNUMBER(E938),E938&lt;'الإعدادات'!$B$4),"متأخر التسليم",IF(H938&gt;0,"استلام جزئي","بانتظار الاستلام")))))</f>
        <v/>
      </c>
      <c r="K938" s="17">
        <f>IF(J938="متأخر التسليم",'الإعدادات'!$B$4-E938,"")</f>
        <v/>
      </c>
    </row>
    <row r="939">
      <c r="A939" s="5" t="n"/>
      <c r="B939" s="13" t="n"/>
      <c r="C939" s="5" t="n"/>
      <c r="D939" s="19" t="n"/>
      <c r="E939" s="13" t="n"/>
      <c r="F939" s="5" t="n"/>
      <c r="G939" s="6">
        <f>IF(C939&amp;""="","",IFERROR(INDEX('الموردون'!$B$6:$B$205,MATCH(C939&amp;"",'الموردون'!$A$6:$A$205,0))&amp;"","كود غير موجود"))</f>
        <v/>
      </c>
      <c r="H939" s="18">
        <f>IF(A939&amp;""="","",SUMIFS('الاستلامات'!$D$6:$D$1005,'الاستلامات'!$C$6:$C$1005,A939&amp;""))</f>
        <v/>
      </c>
      <c r="I939" s="18">
        <f>IF(OR(A939&amp;""="",NOT(ISNUMBER(D939))),"",ROUND(D939-H939,2))</f>
        <v/>
      </c>
      <c r="J939" s="6">
        <f>IF(A939&amp;""="","",IF(I939="","بيانات ناقصة",IF(I939&lt;=0,"تم الاستلام",IF(AND(ISNUMBER(E939),E939&lt;'الإعدادات'!$B$4),"متأخر التسليم",IF(H939&gt;0,"استلام جزئي","بانتظار الاستلام")))))</f>
        <v/>
      </c>
      <c r="K939" s="17">
        <f>IF(J939="متأخر التسليم",'الإعدادات'!$B$4-E939,"")</f>
        <v/>
      </c>
    </row>
    <row r="940">
      <c r="A940" s="5" t="n"/>
      <c r="B940" s="13" t="n"/>
      <c r="C940" s="5" t="n"/>
      <c r="D940" s="19" t="n"/>
      <c r="E940" s="13" t="n"/>
      <c r="F940" s="5" t="n"/>
      <c r="G940" s="6">
        <f>IF(C940&amp;""="","",IFERROR(INDEX('الموردون'!$B$6:$B$205,MATCH(C940&amp;"",'الموردون'!$A$6:$A$205,0))&amp;"","كود غير موجود"))</f>
        <v/>
      </c>
      <c r="H940" s="18">
        <f>IF(A940&amp;""="","",SUMIFS('الاستلامات'!$D$6:$D$1005,'الاستلامات'!$C$6:$C$1005,A940&amp;""))</f>
        <v/>
      </c>
      <c r="I940" s="18">
        <f>IF(OR(A940&amp;""="",NOT(ISNUMBER(D940))),"",ROUND(D940-H940,2))</f>
        <v/>
      </c>
      <c r="J940" s="6">
        <f>IF(A940&amp;""="","",IF(I940="","بيانات ناقصة",IF(I940&lt;=0,"تم الاستلام",IF(AND(ISNUMBER(E940),E940&lt;'الإعدادات'!$B$4),"متأخر التسليم",IF(H940&gt;0,"استلام جزئي","بانتظار الاستلام")))))</f>
        <v/>
      </c>
      <c r="K940" s="17">
        <f>IF(J940="متأخر التسليم",'الإعدادات'!$B$4-E940,"")</f>
        <v/>
      </c>
    </row>
    <row r="941">
      <c r="A941" s="5" t="n"/>
      <c r="B941" s="13" t="n"/>
      <c r="C941" s="5" t="n"/>
      <c r="D941" s="19" t="n"/>
      <c r="E941" s="13" t="n"/>
      <c r="F941" s="5" t="n"/>
      <c r="G941" s="6">
        <f>IF(C941&amp;""="","",IFERROR(INDEX('الموردون'!$B$6:$B$205,MATCH(C941&amp;"",'الموردون'!$A$6:$A$205,0))&amp;"","كود غير موجود"))</f>
        <v/>
      </c>
      <c r="H941" s="18">
        <f>IF(A941&amp;""="","",SUMIFS('الاستلامات'!$D$6:$D$1005,'الاستلامات'!$C$6:$C$1005,A941&amp;""))</f>
        <v/>
      </c>
      <c r="I941" s="18">
        <f>IF(OR(A941&amp;""="",NOT(ISNUMBER(D941))),"",ROUND(D941-H941,2))</f>
        <v/>
      </c>
      <c r="J941" s="6">
        <f>IF(A941&amp;""="","",IF(I941="","بيانات ناقصة",IF(I941&lt;=0,"تم الاستلام",IF(AND(ISNUMBER(E941),E941&lt;'الإعدادات'!$B$4),"متأخر التسليم",IF(H941&gt;0,"استلام جزئي","بانتظار الاستلام")))))</f>
        <v/>
      </c>
      <c r="K941" s="17">
        <f>IF(J941="متأخر التسليم",'الإعدادات'!$B$4-E941,"")</f>
        <v/>
      </c>
    </row>
    <row r="942">
      <c r="A942" s="5" t="n"/>
      <c r="B942" s="13" t="n"/>
      <c r="C942" s="5" t="n"/>
      <c r="D942" s="19" t="n"/>
      <c r="E942" s="13" t="n"/>
      <c r="F942" s="5" t="n"/>
      <c r="G942" s="6">
        <f>IF(C942&amp;""="","",IFERROR(INDEX('الموردون'!$B$6:$B$205,MATCH(C942&amp;"",'الموردون'!$A$6:$A$205,0))&amp;"","كود غير موجود"))</f>
        <v/>
      </c>
      <c r="H942" s="18">
        <f>IF(A942&amp;""="","",SUMIFS('الاستلامات'!$D$6:$D$1005,'الاستلامات'!$C$6:$C$1005,A942&amp;""))</f>
        <v/>
      </c>
      <c r="I942" s="18">
        <f>IF(OR(A942&amp;""="",NOT(ISNUMBER(D942))),"",ROUND(D942-H942,2))</f>
        <v/>
      </c>
      <c r="J942" s="6">
        <f>IF(A942&amp;""="","",IF(I942="","بيانات ناقصة",IF(I942&lt;=0,"تم الاستلام",IF(AND(ISNUMBER(E942),E942&lt;'الإعدادات'!$B$4),"متأخر التسليم",IF(H942&gt;0,"استلام جزئي","بانتظار الاستلام")))))</f>
        <v/>
      </c>
      <c r="K942" s="17">
        <f>IF(J942="متأخر التسليم",'الإعدادات'!$B$4-E942,"")</f>
        <v/>
      </c>
    </row>
    <row r="943">
      <c r="A943" s="5" t="n"/>
      <c r="B943" s="13" t="n"/>
      <c r="C943" s="5" t="n"/>
      <c r="D943" s="19" t="n"/>
      <c r="E943" s="13" t="n"/>
      <c r="F943" s="5" t="n"/>
      <c r="G943" s="6">
        <f>IF(C943&amp;""="","",IFERROR(INDEX('الموردون'!$B$6:$B$205,MATCH(C943&amp;"",'الموردون'!$A$6:$A$205,0))&amp;"","كود غير موجود"))</f>
        <v/>
      </c>
      <c r="H943" s="18">
        <f>IF(A943&amp;""="","",SUMIFS('الاستلامات'!$D$6:$D$1005,'الاستلامات'!$C$6:$C$1005,A943&amp;""))</f>
        <v/>
      </c>
      <c r="I943" s="18">
        <f>IF(OR(A943&amp;""="",NOT(ISNUMBER(D943))),"",ROUND(D943-H943,2))</f>
        <v/>
      </c>
      <c r="J943" s="6">
        <f>IF(A943&amp;""="","",IF(I943="","بيانات ناقصة",IF(I943&lt;=0,"تم الاستلام",IF(AND(ISNUMBER(E943),E943&lt;'الإعدادات'!$B$4),"متأخر التسليم",IF(H943&gt;0,"استلام جزئي","بانتظار الاستلام")))))</f>
        <v/>
      </c>
      <c r="K943" s="17">
        <f>IF(J943="متأخر التسليم",'الإعدادات'!$B$4-E943,"")</f>
        <v/>
      </c>
    </row>
    <row r="944">
      <c r="A944" s="5" t="n"/>
      <c r="B944" s="13" t="n"/>
      <c r="C944" s="5" t="n"/>
      <c r="D944" s="19" t="n"/>
      <c r="E944" s="13" t="n"/>
      <c r="F944" s="5" t="n"/>
      <c r="G944" s="6">
        <f>IF(C944&amp;""="","",IFERROR(INDEX('الموردون'!$B$6:$B$205,MATCH(C944&amp;"",'الموردون'!$A$6:$A$205,0))&amp;"","كود غير موجود"))</f>
        <v/>
      </c>
      <c r="H944" s="18">
        <f>IF(A944&amp;""="","",SUMIFS('الاستلامات'!$D$6:$D$1005,'الاستلامات'!$C$6:$C$1005,A944&amp;""))</f>
        <v/>
      </c>
      <c r="I944" s="18">
        <f>IF(OR(A944&amp;""="",NOT(ISNUMBER(D944))),"",ROUND(D944-H944,2))</f>
        <v/>
      </c>
      <c r="J944" s="6">
        <f>IF(A944&amp;""="","",IF(I944="","بيانات ناقصة",IF(I944&lt;=0,"تم الاستلام",IF(AND(ISNUMBER(E944),E944&lt;'الإعدادات'!$B$4),"متأخر التسليم",IF(H944&gt;0,"استلام جزئي","بانتظار الاستلام")))))</f>
        <v/>
      </c>
      <c r="K944" s="17">
        <f>IF(J944="متأخر التسليم",'الإعدادات'!$B$4-E944,"")</f>
        <v/>
      </c>
    </row>
    <row r="945">
      <c r="A945" s="5" t="n"/>
      <c r="B945" s="13" t="n"/>
      <c r="C945" s="5" t="n"/>
      <c r="D945" s="19" t="n"/>
      <c r="E945" s="13" t="n"/>
      <c r="F945" s="5" t="n"/>
      <c r="G945" s="6">
        <f>IF(C945&amp;""="","",IFERROR(INDEX('الموردون'!$B$6:$B$205,MATCH(C945&amp;"",'الموردون'!$A$6:$A$205,0))&amp;"","كود غير موجود"))</f>
        <v/>
      </c>
      <c r="H945" s="18">
        <f>IF(A945&amp;""="","",SUMIFS('الاستلامات'!$D$6:$D$1005,'الاستلامات'!$C$6:$C$1005,A945&amp;""))</f>
        <v/>
      </c>
      <c r="I945" s="18">
        <f>IF(OR(A945&amp;""="",NOT(ISNUMBER(D945))),"",ROUND(D945-H945,2))</f>
        <v/>
      </c>
      <c r="J945" s="6">
        <f>IF(A945&amp;""="","",IF(I945="","بيانات ناقصة",IF(I945&lt;=0,"تم الاستلام",IF(AND(ISNUMBER(E945),E945&lt;'الإعدادات'!$B$4),"متأخر التسليم",IF(H945&gt;0,"استلام جزئي","بانتظار الاستلام")))))</f>
        <v/>
      </c>
      <c r="K945" s="17">
        <f>IF(J945="متأخر التسليم",'الإعدادات'!$B$4-E945,"")</f>
        <v/>
      </c>
    </row>
    <row r="946">
      <c r="A946" s="5" t="n"/>
      <c r="B946" s="13" t="n"/>
      <c r="C946" s="5" t="n"/>
      <c r="D946" s="19" t="n"/>
      <c r="E946" s="13" t="n"/>
      <c r="F946" s="5" t="n"/>
      <c r="G946" s="6">
        <f>IF(C946&amp;""="","",IFERROR(INDEX('الموردون'!$B$6:$B$205,MATCH(C946&amp;"",'الموردون'!$A$6:$A$205,0))&amp;"","كود غير موجود"))</f>
        <v/>
      </c>
      <c r="H946" s="18">
        <f>IF(A946&amp;""="","",SUMIFS('الاستلامات'!$D$6:$D$1005,'الاستلامات'!$C$6:$C$1005,A946&amp;""))</f>
        <v/>
      </c>
      <c r="I946" s="18">
        <f>IF(OR(A946&amp;""="",NOT(ISNUMBER(D946))),"",ROUND(D946-H946,2))</f>
        <v/>
      </c>
      <c r="J946" s="6">
        <f>IF(A946&amp;""="","",IF(I946="","بيانات ناقصة",IF(I946&lt;=0,"تم الاستلام",IF(AND(ISNUMBER(E946),E946&lt;'الإعدادات'!$B$4),"متأخر التسليم",IF(H946&gt;0,"استلام جزئي","بانتظار الاستلام")))))</f>
        <v/>
      </c>
      <c r="K946" s="17">
        <f>IF(J946="متأخر التسليم",'الإعدادات'!$B$4-E946,"")</f>
        <v/>
      </c>
    </row>
    <row r="947">
      <c r="A947" s="5" t="n"/>
      <c r="B947" s="13" t="n"/>
      <c r="C947" s="5" t="n"/>
      <c r="D947" s="19" t="n"/>
      <c r="E947" s="13" t="n"/>
      <c r="F947" s="5" t="n"/>
      <c r="G947" s="6">
        <f>IF(C947&amp;""="","",IFERROR(INDEX('الموردون'!$B$6:$B$205,MATCH(C947&amp;"",'الموردون'!$A$6:$A$205,0))&amp;"","كود غير موجود"))</f>
        <v/>
      </c>
      <c r="H947" s="18">
        <f>IF(A947&amp;""="","",SUMIFS('الاستلامات'!$D$6:$D$1005,'الاستلامات'!$C$6:$C$1005,A947&amp;""))</f>
        <v/>
      </c>
      <c r="I947" s="18">
        <f>IF(OR(A947&amp;""="",NOT(ISNUMBER(D947))),"",ROUND(D947-H947,2))</f>
        <v/>
      </c>
      <c r="J947" s="6">
        <f>IF(A947&amp;""="","",IF(I947="","بيانات ناقصة",IF(I947&lt;=0,"تم الاستلام",IF(AND(ISNUMBER(E947),E947&lt;'الإعدادات'!$B$4),"متأخر التسليم",IF(H947&gt;0,"استلام جزئي","بانتظار الاستلام")))))</f>
        <v/>
      </c>
      <c r="K947" s="17">
        <f>IF(J947="متأخر التسليم",'الإعدادات'!$B$4-E947,"")</f>
        <v/>
      </c>
    </row>
    <row r="948">
      <c r="A948" s="5" t="n"/>
      <c r="B948" s="13" t="n"/>
      <c r="C948" s="5" t="n"/>
      <c r="D948" s="19" t="n"/>
      <c r="E948" s="13" t="n"/>
      <c r="F948" s="5" t="n"/>
      <c r="G948" s="6">
        <f>IF(C948&amp;""="","",IFERROR(INDEX('الموردون'!$B$6:$B$205,MATCH(C948&amp;"",'الموردون'!$A$6:$A$205,0))&amp;"","كود غير موجود"))</f>
        <v/>
      </c>
      <c r="H948" s="18">
        <f>IF(A948&amp;""="","",SUMIFS('الاستلامات'!$D$6:$D$1005,'الاستلامات'!$C$6:$C$1005,A948&amp;""))</f>
        <v/>
      </c>
      <c r="I948" s="18">
        <f>IF(OR(A948&amp;""="",NOT(ISNUMBER(D948))),"",ROUND(D948-H948,2))</f>
        <v/>
      </c>
      <c r="J948" s="6">
        <f>IF(A948&amp;""="","",IF(I948="","بيانات ناقصة",IF(I948&lt;=0,"تم الاستلام",IF(AND(ISNUMBER(E948),E948&lt;'الإعدادات'!$B$4),"متأخر التسليم",IF(H948&gt;0,"استلام جزئي","بانتظار الاستلام")))))</f>
        <v/>
      </c>
      <c r="K948" s="17">
        <f>IF(J948="متأخر التسليم",'الإعدادات'!$B$4-E948,"")</f>
        <v/>
      </c>
    </row>
    <row r="949">
      <c r="A949" s="5" t="n"/>
      <c r="B949" s="13" t="n"/>
      <c r="C949" s="5" t="n"/>
      <c r="D949" s="19" t="n"/>
      <c r="E949" s="13" t="n"/>
      <c r="F949" s="5" t="n"/>
      <c r="G949" s="6">
        <f>IF(C949&amp;""="","",IFERROR(INDEX('الموردون'!$B$6:$B$205,MATCH(C949&amp;"",'الموردون'!$A$6:$A$205,0))&amp;"","كود غير موجود"))</f>
        <v/>
      </c>
      <c r="H949" s="18">
        <f>IF(A949&amp;""="","",SUMIFS('الاستلامات'!$D$6:$D$1005,'الاستلامات'!$C$6:$C$1005,A949&amp;""))</f>
        <v/>
      </c>
      <c r="I949" s="18">
        <f>IF(OR(A949&amp;""="",NOT(ISNUMBER(D949))),"",ROUND(D949-H949,2))</f>
        <v/>
      </c>
      <c r="J949" s="6">
        <f>IF(A949&amp;""="","",IF(I949="","بيانات ناقصة",IF(I949&lt;=0,"تم الاستلام",IF(AND(ISNUMBER(E949),E949&lt;'الإعدادات'!$B$4),"متأخر التسليم",IF(H949&gt;0,"استلام جزئي","بانتظار الاستلام")))))</f>
        <v/>
      </c>
      <c r="K949" s="17">
        <f>IF(J949="متأخر التسليم",'الإعدادات'!$B$4-E949,"")</f>
        <v/>
      </c>
    </row>
    <row r="950">
      <c r="A950" s="5" t="n"/>
      <c r="B950" s="13" t="n"/>
      <c r="C950" s="5" t="n"/>
      <c r="D950" s="19" t="n"/>
      <c r="E950" s="13" t="n"/>
      <c r="F950" s="5" t="n"/>
      <c r="G950" s="6">
        <f>IF(C950&amp;""="","",IFERROR(INDEX('الموردون'!$B$6:$B$205,MATCH(C950&amp;"",'الموردون'!$A$6:$A$205,0))&amp;"","كود غير موجود"))</f>
        <v/>
      </c>
      <c r="H950" s="18">
        <f>IF(A950&amp;""="","",SUMIFS('الاستلامات'!$D$6:$D$1005,'الاستلامات'!$C$6:$C$1005,A950&amp;""))</f>
        <v/>
      </c>
      <c r="I950" s="18">
        <f>IF(OR(A950&amp;""="",NOT(ISNUMBER(D950))),"",ROUND(D950-H950,2))</f>
        <v/>
      </c>
      <c r="J950" s="6">
        <f>IF(A950&amp;""="","",IF(I950="","بيانات ناقصة",IF(I950&lt;=0,"تم الاستلام",IF(AND(ISNUMBER(E950),E950&lt;'الإعدادات'!$B$4),"متأخر التسليم",IF(H950&gt;0,"استلام جزئي","بانتظار الاستلام")))))</f>
        <v/>
      </c>
      <c r="K950" s="17">
        <f>IF(J950="متأخر التسليم",'الإعدادات'!$B$4-E950,"")</f>
        <v/>
      </c>
    </row>
    <row r="951">
      <c r="A951" s="5" t="n"/>
      <c r="B951" s="13" t="n"/>
      <c r="C951" s="5" t="n"/>
      <c r="D951" s="19" t="n"/>
      <c r="E951" s="13" t="n"/>
      <c r="F951" s="5" t="n"/>
      <c r="G951" s="6">
        <f>IF(C951&amp;""="","",IFERROR(INDEX('الموردون'!$B$6:$B$205,MATCH(C951&amp;"",'الموردون'!$A$6:$A$205,0))&amp;"","كود غير موجود"))</f>
        <v/>
      </c>
      <c r="H951" s="18">
        <f>IF(A951&amp;""="","",SUMIFS('الاستلامات'!$D$6:$D$1005,'الاستلامات'!$C$6:$C$1005,A951&amp;""))</f>
        <v/>
      </c>
      <c r="I951" s="18">
        <f>IF(OR(A951&amp;""="",NOT(ISNUMBER(D951))),"",ROUND(D951-H951,2))</f>
        <v/>
      </c>
      <c r="J951" s="6">
        <f>IF(A951&amp;""="","",IF(I951="","بيانات ناقصة",IF(I951&lt;=0,"تم الاستلام",IF(AND(ISNUMBER(E951),E951&lt;'الإعدادات'!$B$4),"متأخر التسليم",IF(H951&gt;0,"استلام جزئي","بانتظار الاستلام")))))</f>
        <v/>
      </c>
      <c r="K951" s="17">
        <f>IF(J951="متأخر التسليم",'الإعدادات'!$B$4-E951,"")</f>
        <v/>
      </c>
    </row>
    <row r="952">
      <c r="A952" s="5" t="n"/>
      <c r="B952" s="13" t="n"/>
      <c r="C952" s="5" t="n"/>
      <c r="D952" s="19" t="n"/>
      <c r="E952" s="13" t="n"/>
      <c r="F952" s="5" t="n"/>
      <c r="G952" s="6">
        <f>IF(C952&amp;""="","",IFERROR(INDEX('الموردون'!$B$6:$B$205,MATCH(C952&amp;"",'الموردون'!$A$6:$A$205,0))&amp;"","كود غير موجود"))</f>
        <v/>
      </c>
      <c r="H952" s="18">
        <f>IF(A952&amp;""="","",SUMIFS('الاستلامات'!$D$6:$D$1005,'الاستلامات'!$C$6:$C$1005,A952&amp;""))</f>
        <v/>
      </c>
      <c r="I952" s="18">
        <f>IF(OR(A952&amp;""="",NOT(ISNUMBER(D952))),"",ROUND(D952-H952,2))</f>
        <v/>
      </c>
      <c r="J952" s="6">
        <f>IF(A952&amp;""="","",IF(I952="","بيانات ناقصة",IF(I952&lt;=0,"تم الاستلام",IF(AND(ISNUMBER(E952),E952&lt;'الإعدادات'!$B$4),"متأخر التسليم",IF(H952&gt;0,"استلام جزئي","بانتظار الاستلام")))))</f>
        <v/>
      </c>
      <c r="K952" s="17">
        <f>IF(J952="متأخر التسليم",'الإعدادات'!$B$4-E952,"")</f>
        <v/>
      </c>
    </row>
    <row r="953">
      <c r="A953" s="5" t="n"/>
      <c r="B953" s="13" t="n"/>
      <c r="C953" s="5" t="n"/>
      <c r="D953" s="19" t="n"/>
      <c r="E953" s="13" t="n"/>
      <c r="F953" s="5" t="n"/>
      <c r="G953" s="6">
        <f>IF(C953&amp;""="","",IFERROR(INDEX('الموردون'!$B$6:$B$205,MATCH(C953&amp;"",'الموردون'!$A$6:$A$205,0))&amp;"","كود غير موجود"))</f>
        <v/>
      </c>
      <c r="H953" s="18">
        <f>IF(A953&amp;""="","",SUMIFS('الاستلامات'!$D$6:$D$1005,'الاستلامات'!$C$6:$C$1005,A953&amp;""))</f>
        <v/>
      </c>
      <c r="I953" s="18">
        <f>IF(OR(A953&amp;""="",NOT(ISNUMBER(D953))),"",ROUND(D953-H953,2))</f>
        <v/>
      </c>
      <c r="J953" s="6">
        <f>IF(A953&amp;""="","",IF(I953="","بيانات ناقصة",IF(I953&lt;=0,"تم الاستلام",IF(AND(ISNUMBER(E953),E953&lt;'الإعدادات'!$B$4),"متأخر التسليم",IF(H953&gt;0,"استلام جزئي","بانتظار الاستلام")))))</f>
        <v/>
      </c>
      <c r="K953" s="17">
        <f>IF(J953="متأخر التسليم",'الإعدادات'!$B$4-E953,"")</f>
        <v/>
      </c>
    </row>
    <row r="954">
      <c r="A954" s="5" t="n"/>
      <c r="B954" s="13" t="n"/>
      <c r="C954" s="5" t="n"/>
      <c r="D954" s="19" t="n"/>
      <c r="E954" s="13" t="n"/>
      <c r="F954" s="5" t="n"/>
      <c r="G954" s="6">
        <f>IF(C954&amp;""="","",IFERROR(INDEX('الموردون'!$B$6:$B$205,MATCH(C954&amp;"",'الموردون'!$A$6:$A$205,0))&amp;"","كود غير موجود"))</f>
        <v/>
      </c>
      <c r="H954" s="18">
        <f>IF(A954&amp;""="","",SUMIFS('الاستلامات'!$D$6:$D$1005,'الاستلامات'!$C$6:$C$1005,A954&amp;""))</f>
        <v/>
      </c>
      <c r="I954" s="18">
        <f>IF(OR(A954&amp;""="",NOT(ISNUMBER(D954))),"",ROUND(D954-H954,2))</f>
        <v/>
      </c>
      <c r="J954" s="6">
        <f>IF(A954&amp;""="","",IF(I954="","بيانات ناقصة",IF(I954&lt;=0,"تم الاستلام",IF(AND(ISNUMBER(E954),E954&lt;'الإعدادات'!$B$4),"متأخر التسليم",IF(H954&gt;0,"استلام جزئي","بانتظار الاستلام")))))</f>
        <v/>
      </c>
      <c r="K954" s="17">
        <f>IF(J954="متأخر التسليم",'الإعدادات'!$B$4-E954,"")</f>
        <v/>
      </c>
    </row>
    <row r="955">
      <c r="A955" s="5" t="n"/>
      <c r="B955" s="13" t="n"/>
      <c r="C955" s="5" t="n"/>
      <c r="D955" s="19" t="n"/>
      <c r="E955" s="13" t="n"/>
      <c r="F955" s="5" t="n"/>
      <c r="G955" s="6">
        <f>IF(C955&amp;""="","",IFERROR(INDEX('الموردون'!$B$6:$B$205,MATCH(C955&amp;"",'الموردون'!$A$6:$A$205,0))&amp;"","كود غير موجود"))</f>
        <v/>
      </c>
      <c r="H955" s="18">
        <f>IF(A955&amp;""="","",SUMIFS('الاستلامات'!$D$6:$D$1005,'الاستلامات'!$C$6:$C$1005,A955&amp;""))</f>
        <v/>
      </c>
      <c r="I955" s="18">
        <f>IF(OR(A955&amp;""="",NOT(ISNUMBER(D955))),"",ROUND(D955-H955,2))</f>
        <v/>
      </c>
      <c r="J955" s="6">
        <f>IF(A955&amp;""="","",IF(I955="","بيانات ناقصة",IF(I955&lt;=0,"تم الاستلام",IF(AND(ISNUMBER(E955),E955&lt;'الإعدادات'!$B$4),"متأخر التسليم",IF(H955&gt;0,"استلام جزئي","بانتظار الاستلام")))))</f>
        <v/>
      </c>
      <c r="K955" s="17">
        <f>IF(J955="متأخر التسليم",'الإعدادات'!$B$4-E955,"")</f>
        <v/>
      </c>
    </row>
    <row r="956">
      <c r="A956" s="5" t="n"/>
      <c r="B956" s="13" t="n"/>
      <c r="C956" s="5" t="n"/>
      <c r="D956" s="19" t="n"/>
      <c r="E956" s="13" t="n"/>
      <c r="F956" s="5" t="n"/>
      <c r="G956" s="6">
        <f>IF(C956&amp;""="","",IFERROR(INDEX('الموردون'!$B$6:$B$205,MATCH(C956&amp;"",'الموردون'!$A$6:$A$205,0))&amp;"","كود غير موجود"))</f>
        <v/>
      </c>
      <c r="H956" s="18">
        <f>IF(A956&amp;""="","",SUMIFS('الاستلامات'!$D$6:$D$1005,'الاستلامات'!$C$6:$C$1005,A956&amp;""))</f>
        <v/>
      </c>
      <c r="I956" s="18">
        <f>IF(OR(A956&amp;""="",NOT(ISNUMBER(D956))),"",ROUND(D956-H956,2))</f>
        <v/>
      </c>
      <c r="J956" s="6">
        <f>IF(A956&amp;""="","",IF(I956="","بيانات ناقصة",IF(I956&lt;=0,"تم الاستلام",IF(AND(ISNUMBER(E956),E956&lt;'الإعدادات'!$B$4),"متأخر التسليم",IF(H956&gt;0,"استلام جزئي","بانتظار الاستلام")))))</f>
        <v/>
      </c>
      <c r="K956" s="17">
        <f>IF(J956="متأخر التسليم",'الإعدادات'!$B$4-E956,"")</f>
        <v/>
      </c>
    </row>
    <row r="957">
      <c r="A957" s="5" t="n"/>
      <c r="B957" s="13" t="n"/>
      <c r="C957" s="5" t="n"/>
      <c r="D957" s="19" t="n"/>
      <c r="E957" s="13" t="n"/>
      <c r="F957" s="5" t="n"/>
      <c r="G957" s="6">
        <f>IF(C957&amp;""="","",IFERROR(INDEX('الموردون'!$B$6:$B$205,MATCH(C957&amp;"",'الموردون'!$A$6:$A$205,0))&amp;"","كود غير موجود"))</f>
        <v/>
      </c>
      <c r="H957" s="18">
        <f>IF(A957&amp;""="","",SUMIFS('الاستلامات'!$D$6:$D$1005,'الاستلامات'!$C$6:$C$1005,A957&amp;""))</f>
        <v/>
      </c>
      <c r="I957" s="18">
        <f>IF(OR(A957&amp;""="",NOT(ISNUMBER(D957))),"",ROUND(D957-H957,2))</f>
        <v/>
      </c>
      <c r="J957" s="6">
        <f>IF(A957&amp;""="","",IF(I957="","بيانات ناقصة",IF(I957&lt;=0,"تم الاستلام",IF(AND(ISNUMBER(E957),E957&lt;'الإعدادات'!$B$4),"متأخر التسليم",IF(H957&gt;0,"استلام جزئي","بانتظار الاستلام")))))</f>
        <v/>
      </c>
      <c r="K957" s="17">
        <f>IF(J957="متأخر التسليم",'الإعدادات'!$B$4-E957,"")</f>
        <v/>
      </c>
    </row>
    <row r="958">
      <c r="A958" s="5" t="n"/>
      <c r="B958" s="13" t="n"/>
      <c r="C958" s="5" t="n"/>
      <c r="D958" s="19" t="n"/>
      <c r="E958" s="13" t="n"/>
      <c r="F958" s="5" t="n"/>
      <c r="G958" s="6">
        <f>IF(C958&amp;""="","",IFERROR(INDEX('الموردون'!$B$6:$B$205,MATCH(C958&amp;"",'الموردون'!$A$6:$A$205,0))&amp;"","كود غير موجود"))</f>
        <v/>
      </c>
      <c r="H958" s="18">
        <f>IF(A958&amp;""="","",SUMIFS('الاستلامات'!$D$6:$D$1005,'الاستلامات'!$C$6:$C$1005,A958&amp;""))</f>
        <v/>
      </c>
      <c r="I958" s="18">
        <f>IF(OR(A958&amp;""="",NOT(ISNUMBER(D958))),"",ROUND(D958-H958,2))</f>
        <v/>
      </c>
      <c r="J958" s="6">
        <f>IF(A958&amp;""="","",IF(I958="","بيانات ناقصة",IF(I958&lt;=0,"تم الاستلام",IF(AND(ISNUMBER(E958),E958&lt;'الإعدادات'!$B$4),"متأخر التسليم",IF(H958&gt;0,"استلام جزئي","بانتظار الاستلام")))))</f>
        <v/>
      </c>
      <c r="K958" s="17">
        <f>IF(J958="متأخر التسليم",'الإعدادات'!$B$4-E958,"")</f>
        <v/>
      </c>
    </row>
    <row r="959">
      <c r="A959" s="5" t="n"/>
      <c r="B959" s="13" t="n"/>
      <c r="C959" s="5" t="n"/>
      <c r="D959" s="19" t="n"/>
      <c r="E959" s="13" t="n"/>
      <c r="F959" s="5" t="n"/>
      <c r="G959" s="6">
        <f>IF(C959&amp;""="","",IFERROR(INDEX('الموردون'!$B$6:$B$205,MATCH(C959&amp;"",'الموردون'!$A$6:$A$205,0))&amp;"","كود غير موجود"))</f>
        <v/>
      </c>
      <c r="H959" s="18">
        <f>IF(A959&amp;""="","",SUMIFS('الاستلامات'!$D$6:$D$1005,'الاستلامات'!$C$6:$C$1005,A959&amp;""))</f>
        <v/>
      </c>
      <c r="I959" s="18">
        <f>IF(OR(A959&amp;""="",NOT(ISNUMBER(D959))),"",ROUND(D959-H959,2))</f>
        <v/>
      </c>
      <c r="J959" s="6">
        <f>IF(A959&amp;""="","",IF(I959="","بيانات ناقصة",IF(I959&lt;=0,"تم الاستلام",IF(AND(ISNUMBER(E959),E959&lt;'الإعدادات'!$B$4),"متأخر التسليم",IF(H959&gt;0,"استلام جزئي","بانتظار الاستلام")))))</f>
        <v/>
      </c>
      <c r="K959" s="17">
        <f>IF(J959="متأخر التسليم",'الإعدادات'!$B$4-E959,"")</f>
        <v/>
      </c>
    </row>
    <row r="960">
      <c r="A960" s="5" t="n"/>
      <c r="B960" s="13" t="n"/>
      <c r="C960" s="5" t="n"/>
      <c r="D960" s="19" t="n"/>
      <c r="E960" s="13" t="n"/>
      <c r="F960" s="5" t="n"/>
      <c r="G960" s="6">
        <f>IF(C960&amp;""="","",IFERROR(INDEX('الموردون'!$B$6:$B$205,MATCH(C960&amp;"",'الموردون'!$A$6:$A$205,0))&amp;"","كود غير موجود"))</f>
        <v/>
      </c>
      <c r="H960" s="18">
        <f>IF(A960&amp;""="","",SUMIFS('الاستلامات'!$D$6:$D$1005,'الاستلامات'!$C$6:$C$1005,A960&amp;""))</f>
        <v/>
      </c>
      <c r="I960" s="18">
        <f>IF(OR(A960&amp;""="",NOT(ISNUMBER(D960))),"",ROUND(D960-H960,2))</f>
        <v/>
      </c>
      <c r="J960" s="6">
        <f>IF(A960&amp;""="","",IF(I960="","بيانات ناقصة",IF(I960&lt;=0,"تم الاستلام",IF(AND(ISNUMBER(E960),E960&lt;'الإعدادات'!$B$4),"متأخر التسليم",IF(H960&gt;0,"استلام جزئي","بانتظار الاستلام")))))</f>
        <v/>
      </c>
      <c r="K960" s="17">
        <f>IF(J960="متأخر التسليم",'الإعدادات'!$B$4-E960,"")</f>
        <v/>
      </c>
    </row>
    <row r="961">
      <c r="A961" s="5" t="n"/>
      <c r="B961" s="13" t="n"/>
      <c r="C961" s="5" t="n"/>
      <c r="D961" s="19" t="n"/>
      <c r="E961" s="13" t="n"/>
      <c r="F961" s="5" t="n"/>
      <c r="G961" s="6">
        <f>IF(C961&amp;""="","",IFERROR(INDEX('الموردون'!$B$6:$B$205,MATCH(C961&amp;"",'الموردون'!$A$6:$A$205,0))&amp;"","كود غير موجود"))</f>
        <v/>
      </c>
      <c r="H961" s="18">
        <f>IF(A961&amp;""="","",SUMIFS('الاستلامات'!$D$6:$D$1005,'الاستلامات'!$C$6:$C$1005,A961&amp;""))</f>
        <v/>
      </c>
      <c r="I961" s="18">
        <f>IF(OR(A961&amp;""="",NOT(ISNUMBER(D961))),"",ROUND(D961-H961,2))</f>
        <v/>
      </c>
      <c r="J961" s="6">
        <f>IF(A961&amp;""="","",IF(I961="","بيانات ناقصة",IF(I961&lt;=0,"تم الاستلام",IF(AND(ISNUMBER(E961),E961&lt;'الإعدادات'!$B$4),"متأخر التسليم",IF(H961&gt;0,"استلام جزئي","بانتظار الاستلام")))))</f>
        <v/>
      </c>
      <c r="K961" s="17">
        <f>IF(J961="متأخر التسليم",'الإعدادات'!$B$4-E961,"")</f>
        <v/>
      </c>
    </row>
    <row r="962">
      <c r="A962" s="5" t="n"/>
      <c r="B962" s="13" t="n"/>
      <c r="C962" s="5" t="n"/>
      <c r="D962" s="19" t="n"/>
      <c r="E962" s="13" t="n"/>
      <c r="F962" s="5" t="n"/>
      <c r="G962" s="6">
        <f>IF(C962&amp;""="","",IFERROR(INDEX('الموردون'!$B$6:$B$205,MATCH(C962&amp;"",'الموردون'!$A$6:$A$205,0))&amp;"","كود غير موجود"))</f>
        <v/>
      </c>
      <c r="H962" s="18">
        <f>IF(A962&amp;""="","",SUMIFS('الاستلامات'!$D$6:$D$1005,'الاستلامات'!$C$6:$C$1005,A962&amp;""))</f>
        <v/>
      </c>
      <c r="I962" s="18">
        <f>IF(OR(A962&amp;""="",NOT(ISNUMBER(D962))),"",ROUND(D962-H962,2))</f>
        <v/>
      </c>
      <c r="J962" s="6">
        <f>IF(A962&amp;""="","",IF(I962="","بيانات ناقصة",IF(I962&lt;=0,"تم الاستلام",IF(AND(ISNUMBER(E962),E962&lt;'الإعدادات'!$B$4),"متأخر التسليم",IF(H962&gt;0,"استلام جزئي","بانتظار الاستلام")))))</f>
        <v/>
      </c>
      <c r="K962" s="17">
        <f>IF(J962="متأخر التسليم",'الإعدادات'!$B$4-E962,"")</f>
        <v/>
      </c>
    </row>
    <row r="963">
      <c r="A963" s="5" t="n"/>
      <c r="B963" s="13" t="n"/>
      <c r="C963" s="5" t="n"/>
      <c r="D963" s="19" t="n"/>
      <c r="E963" s="13" t="n"/>
      <c r="F963" s="5" t="n"/>
      <c r="G963" s="6">
        <f>IF(C963&amp;""="","",IFERROR(INDEX('الموردون'!$B$6:$B$205,MATCH(C963&amp;"",'الموردون'!$A$6:$A$205,0))&amp;"","كود غير موجود"))</f>
        <v/>
      </c>
      <c r="H963" s="18">
        <f>IF(A963&amp;""="","",SUMIFS('الاستلامات'!$D$6:$D$1005,'الاستلامات'!$C$6:$C$1005,A963&amp;""))</f>
        <v/>
      </c>
      <c r="I963" s="18">
        <f>IF(OR(A963&amp;""="",NOT(ISNUMBER(D963))),"",ROUND(D963-H963,2))</f>
        <v/>
      </c>
      <c r="J963" s="6">
        <f>IF(A963&amp;""="","",IF(I963="","بيانات ناقصة",IF(I963&lt;=0,"تم الاستلام",IF(AND(ISNUMBER(E963),E963&lt;'الإعدادات'!$B$4),"متأخر التسليم",IF(H963&gt;0,"استلام جزئي","بانتظار الاستلام")))))</f>
        <v/>
      </c>
      <c r="K963" s="17">
        <f>IF(J963="متأخر التسليم",'الإعدادات'!$B$4-E963,"")</f>
        <v/>
      </c>
    </row>
    <row r="964">
      <c r="A964" s="5" t="n"/>
      <c r="B964" s="13" t="n"/>
      <c r="C964" s="5" t="n"/>
      <c r="D964" s="19" t="n"/>
      <c r="E964" s="13" t="n"/>
      <c r="F964" s="5" t="n"/>
      <c r="G964" s="6">
        <f>IF(C964&amp;""="","",IFERROR(INDEX('الموردون'!$B$6:$B$205,MATCH(C964&amp;"",'الموردون'!$A$6:$A$205,0))&amp;"","كود غير موجود"))</f>
        <v/>
      </c>
      <c r="H964" s="18">
        <f>IF(A964&amp;""="","",SUMIFS('الاستلامات'!$D$6:$D$1005,'الاستلامات'!$C$6:$C$1005,A964&amp;""))</f>
        <v/>
      </c>
      <c r="I964" s="18">
        <f>IF(OR(A964&amp;""="",NOT(ISNUMBER(D964))),"",ROUND(D964-H964,2))</f>
        <v/>
      </c>
      <c r="J964" s="6">
        <f>IF(A964&amp;""="","",IF(I964="","بيانات ناقصة",IF(I964&lt;=0,"تم الاستلام",IF(AND(ISNUMBER(E964),E964&lt;'الإعدادات'!$B$4),"متأخر التسليم",IF(H964&gt;0,"استلام جزئي","بانتظار الاستلام")))))</f>
        <v/>
      </c>
      <c r="K964" s="17">
        <f>IF(J964="متأخر التسليم",'الإعدادات'!$B$4-E964,"")</f>
        <v/>
      </c>
    </row>
    <row r="965">
      <c r="A965" s="5" t="n"/>
      <c r="B965" s="13" t="n"/>
      <c r="C965" s="5" t="n"/>
      <c r="D965" s="19" t="n"/>
      <c r="E965" s="13" t="n"/>
      <c r="F965" s="5" t="n"/>
      <c r="G965" s="6">
        <f>IF(C965&amp;""="","",IFERROR(INDEX('الموردون'!$B$6:$B$205,MATCH(C965&amp;"",'الموردون'!$A$6:$A$205,0))&amp;"","كود غير موجود"))</f>
        <v/>
      </c>
      <c r="H965" s="18">
        <f>IF(A965&amp;""="","",SUMIFS('الاستلامات'!$D$6:$D$1005,'الاستلامات'!$C$6:$C$1005,A965&amp;""))</f>
        <v/>
      </c>
      <c r="I965" s="18">
        <f>IF(OR(A965&amp;""="",NOT(ISNUMBER(D965))),"",ROUND(D965-H965,2))</f>
        <v/>
      </c>
      <c r="J965" s="6">
        <f>IF(A965&amp;""="","",IF(I965="","بيانات ناقصة",IF(I965&lt;=0,"تم الاستلام",IF(AND(ISNUMBER(E965),E965&lt;'الإعدادات'!$B$4),"متأخر التسليم",IF(H965&gt;0,"استلام جزئي","بانتظار الاستلام")))))</f>
        <v/>
      </c>
      <c r="K965" s="17">
        <f>IF(J965="متأخر التسليم",'الإعدادات'!$B$4-E965,"")</f>
        <v/>
      </c>
    </row>
    <row r="966">
      <c r="A966" s="5" t="n"/>
      <c r="B966" s="13" t="n"/>
      <c r="C966" s="5" t="n"/>
      <c r="D966" s="19" t="n"/>
      <c r="E966" s="13" t="n"/>
      <c r="F966" s="5" t="n"/>
      <c r="G966" s="6">
        <f>IF(C966&amp;""="","",IFERROR(INDEX('الموردون'!$B$6:$B$205,MATCH(C966&amp;"",'الموردون'!$A$6:$A$205,0))&amp;"","كود غير موجود"))</f>
        <v/>
      </c>
      <c r="H966" s="18">
        <f>IF(A966&amp;""="","",SUMIFS('الاستلامات'!$D$6:$D$1005,'الاستلامات'!$C$6:$C$1005,A966&amp;""))</f>
        <v/>
      </c>
      <c r="I966" s="18">
        <f>IF(OR(A966&amp;""="",NOT(ISNUMBER(D966))),"",ROUND(D966-H966,2))</f>
        <v/>
      </c>
      <c r="J966" s="6">
        <f>IF(A966&amp;""="","",IF(I966="","بيانات ناقصة",IF(I966&lt;=0,"تم الاستلام",IF(AND(ISNUMBER(E966),E966&lt;'الإعدادات'!$B$4),"متأخر التسليم",IF(H966&gt;0,"استلام جزئي","بانتظار الاستلام")))))</f>
        <v/>
      </c>
      <c r="K966" s="17">
        <f>IF(J966="متأخر التسليم",'الإعدادات'!$B$4-E966,"")</f>
        <v/>
      </c>
    </row>
    <row r="967">
      <c r="A967" s="5" t="n"/>
      <c r="B967" s="13" t="n"/>
      <c r="C967" s="5" t="n"/>
      <c r="D967" s="19" t="n"/>
      <c r="E967" s="13" t="n"/>
      <c r="F967" s="5" t="n"/>
      <c r="G967" s="6">
        <f>IF(C967&amp;""="","",IFERROR(INDEX('الموردون'!$B$6:$B$205,MATCH(C967&amp;"",'الموردون'!$A$6:$A$205,0))&amp;"","كود غير موجود"))</f>
        <v/>
      </c>
      <c r="H967" s="18">
        <f>IF(A967&amp;""="","",SUMIFS('الاستلامات'!$D$6:$D$1005,'الاستلامات'!$C$6:$C$1005,A967&amp;""))</f>
        <v/>
      </c>
      <c r="I967" s="18">
        <f>IF(OR(A967&amp;""="",NOT(ISNUMBER(D967))),"",ROUND(D967-H967,2))</f>
        <v/>
      </c>
      <c r="J967" s="6">
        <f>IF(A967&amp;""="","",IF(I967="","بيانات ناقصة",IF(I967&lt;=0,"تم الاستلام",IF(AND(ISNUMBER(E967),E967&lt;'الإعدادات'!$B$4),"متأخر التسليم",IF(H967&gt;0,"استلام جزئي","بانتظار الاستلام")))))</f>
        <v/>
      </c>
      <c r="K967" s="17">
        <f>IF(J967="متأخر التسليم",'الإعدادات'!$B$4-E967,"")</f>
        <v/>
      </c>
    </row>
    <row r="968">
      <c r="A968" s="5" t="n"/>
      <c r="B968" s="13" t="n"/>
      <c r="C968" s="5" t="n"/>
      <c r="D968" s="19" t="n"/>
      <c r="E968" s="13" t="n"/>
      <c r="F968" s="5" t="n"/>
      <c r="G968" s="6">
        <f>IF(C968&amp;""="","",IFERROR(INDEX('الموردون'!$B$6:$B$205,MATCH(C968&amp;"",'الموردون'!$A$6:$A$205,0))&amp;"","كود غير موجود"))</f>
        <v/>
      </c>
      <c r="H968" s="18">
        <f>IF(A968&amp;""="","",SUMIFS('الاستلامات'!$D$6:$D$1005,'الاستلامات'!$C$6:$C$1005,A968&amp;""))</f>
        <v/>
      </c>
      <c r="I968" s="18">
        <f>IF(OR(A968&amp;""="",NOT(ISNUMBER(D968))),"",ROUND(D968-H968,2))</f>
        <v/>
      </c>
      <c r="J968" s="6">
        <f>IF(A968&amp;""="","",IF(I968="","بيانات ناقصة",IF(I968&lt;=0,"تم الاستلام",IF(AND(ISNUMBER(E968),E968&lt;'الإعدادات'!$B$4),"متأخر التسليم",IF(H968&gt;0,"استلام جزئي","بانتظار الاستلام")))))</f>
        <v/>
      </c>
      <c r="K968" s="17">
        <f>IF(J968="متأخر التسليم",'الإعدادات'!$B$4-E968,"")</f>
        <v/>
      </c>
    </row>
    <row r="969">
      <c r="A969" s="5" t="n"/>
      <c r="B969" s="13" t="n"/>
      <c r="C969" s="5" t="n"/>
      <c r="D969" s="19" t="n"/>
      <c r="E969" s="13" t="n"/>
      <c r="F969" s="5" t="n"/>
      <c r="G969" s="6">
        <f>IF(C969&amp;""="","",IFERROR(INDEX('الموردون'!$B$6:$B$205,MATCH(C969&amp;"",'الموردون'!$A$6:$A$205,0))&amp;"","كود غير موجود"))</f>
        <v/>
      </c>
      <c r="H969" s="18">
        <f>IF(A969&amp;""="","",SUMIFS('الاستلامات'!$D$6:$D$1005,'الاستلامات'!$C$6:$C$1005,A969&amp;""))</f>
        <v/>
      </c>
      <c r="I969" s="18">
        <f>IF(OR(A969&amp;""="",NOT(ISNUMBER(D969))),"",ROUND(D969-H969,2))</f>
        <v/>
      </c>
      <c r="J969" s="6">
        <f>IF(A969&amp;""="","",IF(I969="","بيانات ناقصة",IF(I969&lt;=0,"تم الاستلام",IF(AND(ISNUMBER(E969),E969&lt;'الإعدادات'!$B$4),"متأخر التسليم",IF(H969&gt;0,"استلام جزئي","بانتظار الاستلام")))))</f>
        <v/>
      </c>
      <c r="K969" s="17">
        <f>IF(J969="متأخر التسليم",'الإعدادات'!$B$4-E969,"")</f>
        <v/>
      </c>
    </row>
    <row r="970">
      <c r="A970" s="5" t="n"/>
      <c r="B970" s="13" t="n"/>
      <c r="C970" s="5" t="n"/>
      <c r="D970" s="19" t="n"/>
      <c r="E970" s="13" t="n"/>
      <c r="F970" s="5" t="n"/>
      <c r="G970" s="6">
        <f>IF(C970&amp;""="","",IFERROR(INDEX('الموردون'!$B$6:$B$205,MATCH(C970&amp;"",'الموردون'!$A$6:$A$205,0))&amp;"","كود غير موجود"))</f>
        <v/>
      </c>
      <c r="H970" s="18">
        <f>IF(A970&amp;""="","",SUMIFS('الاستلامات'!$D$6:$D$1005,'الاستلامات'!$C$6:$C$1005,A970&amp;""))</f>
        <v/>
      </c>
      <c r="I970" s="18">
        <f>IF(OR(A970&amp;""="",NOT(ISNUMBER(D970))),"",ROUND(D970-H970,2))</f>
        <v/>
      </c>
      <c r="J970" s="6">
        <f>IF(A970&amp;""="","",IF(I970="","بيانات ناقصة",IF(I970&lt;=0,"تم الاستلام",IF(AND(ISNUMBER(E970),E970&lt;'الإعدادات'!$B$4),"متأخر التسليم",IF(H970&gt;0,"استلام جزئي","بانتظار الاستلام")))))</f>
        <v/>
      </c>
      <c r="K970" s="17">
        <f>IF(J970="متأخر التسليم",'الإعدادات'!$B$4-E970,"")</f>
        <v/>
      </c>
    </row>
    <row r="971">
      <c r="A971" s="5" t="n"/>
      <c r="B971" s="13" t="n"/>
      <c r="C971" s="5" t="n"/>
      <c r="D971" s="19" t="n"/>
      <c r="E971" s="13" t="n"/>
      <c r="F971" s="5" t="n"/>
      <c r="G971" s="6">
        <f>IF(C971&amp;""="","",IFERROR(INDEX('الموردون'!$B$6:$B$205,MATCH(C971&amp;"",'الموردون'!$A$6:$A$205,0))&amp;"","كود غير موجود"))</f>
        <v/>
      </c>
      <c r="H971" s="18">
        <f>IF(A971&amp;""="","",SUMIFS('الاستلامات'!$D$6:$D$1005,'الاستلامات'!$C$6:$C$1005,A971&amp;""))</f>
        <v/>
      </c>
      <c r="I971" s="18">
        <f>IF(OR(A971&amp;""="",NOT(ISNUMBER(D971))),"",ROUND(D971-H971,2))</f>
        <v/>
      </c>
      <c r="J971" s="6">
        <f>IF(A971&amp;""="","",IF(I971="","بيانات ناقصة",IF(I971&lt;=0,"تم الاستلام",IF(AND(ISNUMBER(E971),E971&lt;'الإعدادات'!$B$4),"متأخر التسليم",IF(H971&gt;0,"استلام جزئي","بانتظار الاستلام")))))</f>
        <v/>
      </c>
      <c r="K971" s="17">
        <f>IF(J971="متأخر التسليم",'الإعدادات'!$B$4-E971,"")</f>
        <v/>
      </c>
    </row>
    <row r="972">
      <c r="A972" s="5" t="n"/>
      <c r="B972" s="13" t="n"/>
      <c r="C972" s="5" t="n"/>
      <c r="D972" s="19" t="n"/>
      <c r="E972" s="13" t="n"/>
      <c r="F972" s="5" t="n"/>
      <c r="G972" s="6">
        <f>IF(C972&amp;""="","",IFERROR(INDEX('الموردون'!$B$6:$B$205,MATCH(C972&amp;"",'الموردون'!$A$6:$A$205,0))&amp;"","كود غير موجود"))</f>
        <v/>
      </c>
      <c r="H972" s="18">
        <f>IF(A972&amp;""="","",SUMIFS('الاستلامات'!$D$6:$D$1005,'الاستلامات'!$C$6:$C$1005,A972&amp;""))</f>
        <v/>
      </c>
      <c r="I972" s="18">
        <f>IF(OR(A972&amp;""="",NOT(ISNUMBER(D972))),"",ROUND(D972-H972,2))</f>
        <v/>
      </c>
      <c r="J972" s="6">
        <f>IF(A972&amp;""="","",IF(I972="","بيانات ناقصة",IF(I972&lt;=0,"تم الاستلام",IF(AND(ISNUMBER(E972),E972&lt;'الإعدادات'!$B$4),"متأخر التسليم",IF(H972&gt;0,"استلام جزئي","بانتظار الاستلام")))))</f>
        <v/>
      </c>
      <c r="K972" s="17">
        <f>IF(J972="متأخر التسليم",'الإعدادات'!$B$4-E972,"")</f>
        <v/>
      </c>
    </row>
    <row r="973">
      <c r="A973" s="5" t="n"/>
      <c r="B973" s="13" t="n"/>
      <c r="C973" s="5" t="n"/>
      <c r="D973" s="19" t="n"/>
      <c r="E973" s="13" t="n"/>
      <c r="F973" s="5" t="n"/>
      <c r="G973" s="6">
        <f>IF(C973&amp;""="","",IFERROR(INDEX('الموردون'!$B$6:$B$205,MATCH(C973&amp;"",'الموردون'!$A$6:$A$205,0))&amp;"","كود غير موجود"))</f>
        <v/>
      </c>
      <c r="H973" s="18">
        <f>IF(A973&amp;""="","",SUMIFS('الاستلامات'!$D$6:$D$1005,'الاستلامات'!$C$6:$C$1005,A973&amp;""))</f>
        <v/>
      </c>
      <c r="I973" s="18">
        <f>IF(OR(A973&amp;""="",NOT(ISNUMBER(D973))),"",ROUND(D973-H973,2))</f>
        <v/>
      </c>
      <c r="J973" s="6">
        <f>IF(A973&amp;""="","",IF(I973="","بيانات ناقصة",IF(I973&lt;=0,"تم الاستلام",IF(AND(ISNUMBER(E973),E973&lt;'الإعدادات'!$B$4),"متأخر التسليم",IF(H973&gt;0,"استلام جزئي","بانتظار الاستلام")))))</f>
        <v/>
      </c>
      <c r="K973" s="17">
        <f>IF(J973="متأخر التسليم",'الإعدادات'!$B$4-E973,"")</f>
        <v/>
      </c>
    </row>
    <row r="974">
      <c r="A974" s="5" t="n"/>
      <c r="B974" s="13" t="n"/>
      <c r="C974" s="5" t="n"/>
      <c r="D974" s="19" t="n"/>
      <c r="E974" s="13" t="n"/>
      <c r="F974" s="5" t="n"/>
      <c r="G974" s="6">
        <f>IF(C974&amp;""="","",IFERROR(INDEX('الموردون'!$B$6:$B$205,MATCH(C974&amp;"",'الموردون'!$A$6:$A$205,0))&amp;"","كود غير موجود"))</f>
        <v/>
      </c>
      <c r="H974" s="18">
        <f>IF(A974&amp;""="","",SUMIFS('الاستلامات'!$D$6:$D$1005,'الاستلامات'!$C$6:$C$1005,A974&amp;""))</f>
        <v/>
      </c>
      <c r="I974" s="18">
        <f>IF(OR(A974&amp;""="",NOT(ISNUMBER(D974))),"",ROUND(D974-H974,2))</f>
        <v/>
      </c>
      <c r="J974" s="6">
        <f>IF(A974&amp;""="","",IF(I974="","بيانات ناقصة",IF(I974&lt;=0,"تم الاستلام",IF(AND(ISNUMBER(E974),E974&lt;'الإعدادات'!$B$4),"متأخر التسليم",IF(H974&gt;0,"استلام جزئي","بانتظار الاستلام")))))</f>
        <v/>
      </c>
      <c r="K974" s="17">
        <f>IF(J974="متأخر التسليم",'الإعدادات'!$B$4-E974,"")</f>
        <v/>
      </c>
    </row>
    <row r="975">
      <c r="A975" s="5" t="n"/>
      <c r="B975" s="13" t="n"/>
      <c r="C975" s="5" t="n"/>
      <c r="D975" s="19" t="n"/>
      <c r="E975" s="13" t="n"/>
      <c r="F975" s="5" t="n"/>
      <c r="G975" s="6">
        <f>IF(C975&amp;""="","",IFERROR(INDEX('الموردون'!$B$6:$B$205,MATCH(C975&amp;"",'الموردون'!$A$6:$A$205,0))&amp;"","كود غير موجود"))</f>
        <v/>
      </c>
      <c r="H975" s="18">
        <f>IF(A975&amp;""="","",SUMIFS('الاستلامات'!$D$6:$D$1005,'الاستلامات'!$C$6:$C$1005,A975&amp;""))</f>
        <v/>
      </c>
      <c r="I975" s="18">
        <f>IF(OR(A975&amp;""="",NOT(ISNUMBER(D975))),"",ROUND(D975-H975,2))</f>
        <v/>
      </c>
      <c r="J975" s="6">
        <f>IF(A975&amp;""="","",IF(I975="","بيانات ناقصة",IF(I975&lt;=0,"تم الاستلام",IF(AND(ISNUMBER(E975),E975&lt;'الإعدادات'!$B$4),"متأخر التسليم",IF(H975&gt;0,"استلام جزئي","بانتظار الاستلام")))))</f>
        <v/>
      </c>
      <c r="K975" s="17">
        <f>IF(J975="متأخر التسليم",'الإعدادات'!$B$4-E975,"")</f>
        <v/>
      </c>
    </row>
    <row r="976">
      <c r="A976" s="5" t="n"/>
      <c r="B976" s="13" t="n"/>
      <c r="C976" s="5" t="n"/>
      <c r="D976" s="19" t="n"/>
      <c r="E976" s="13" t="n"/>
      <c r="F976" s="5" t="n"/>
      <c r="G976" s="6">
        <f>IF(C976&amp;""="","",IFERROR(INDEX('الموردون'!$B$6:$B$205,MATCH(C976&amp;"",'الموردون'!$A$6:$A$205,0))&amp;"","كود غير موجود"))</f>
        <v/>
      </c>
      <c r="H976" s="18">
        <f>IF(A976&amp;""="","",SUMIFS('الاستلامات'!$D$6:$D$1005,'الاستلامات'!$C$6:$C$1005,A976&amp;""))</f>
        <v/>
      </c>
      <c r="I976" s="18">
        <f>IF(OR(A976&amp;""="",NOT(ISNUMBER(D976))),"",ROUND(D976-H976,2))</f>
        <v/>
      </c>
      <c r="J976" s="6">
        <f>IF(A976&amp;""="","",IF(I976="","بيانات ناقصة",IF(I976&lt;=0,"تم الاستلام",IF(AND(ISNUMBER(E976),E976&lt;'الإعدادات'!$B$4),"متأخر التسليم",IF(H976&gt;0,"استلام جزئي","بانتظار الاستلام")))))</f>
        <v/>
      </c>
      <c r="K976" s="17">
        <f>IF(J976="متأخر التسليم",'الإعدادات'!$B$4-E976,"")</f>
        <v/>
      </c>
    </row>
    <row r="977">
      <c r="A977" s="5" t="n"/>
      <c r="B977" s="13" t="n"/>
      <c r="C977" s="5" t="n"/>
      <c r="D977" s="19" t="n"/>
      <c r="E977" s="13" t="n"/>
      <c r="F977" s="5" t="n"/>
      <c r="G977" s="6">
        <f>IF(C977&amp;""="","",IFERROR(INDEX('الموردون'!$B$6:$B$205,MATCH(C977&amp;"",'الموردون'!$A$6:$A$205,0))&amp;"","كود غير موجود"))</f>
        <v/>
      </c>
      <c r="H977" s="18">
        <f>IF(A977&amp;""="","",SUMIFS('الاستلامات'!$D$6:$D$1005,'الاستلامات'!$C$6:$C$1005,A977&amp;""))</f>
        <v/>
      </c>
      <c r="I977" s="18">
        <f>IF(OR(A977&amp;""="",NOT(ISNUMBER(D977))),"",ROUND(D977-H977,2))</f>
        <v/>
      </c>
      <c r="J977" s="6">
        <f>IF(A977&amp;""="","",IF(I977="","بيانات ناقصة",IF(I977&lt;=0,"تم الاستلام",IF(AND(ISNUMBER(E977),E977&lt;'الإعدادات'!$B$4),"متأخر التسليم",IF(H977&gt;0,"استلام جزئي","بانتظار الاستلام")))))</f>
        <v/>
      </c>
      <c r="K977" s="17">
        <f>IF(J977="متأخر التسليم",'الإعدادات'!$B$4-E977,"")</f>
        <v/>
      </c>
    </row>
    <row r="978">
      <c r="A978" s="5" t="n"/>
      <c r="B978" s="13" t="n"/>
      <c r="C978" s="5" t="n"/>
      <c r="D978" s="19" t="n"/>
      <c r="E978" s="13" t="n"/>
      <c r="F978" s="5" t="n"/>
      <c r="G978" s="6">
        <f>IF(C978&amp;""="","",IFERROR(INDEX('الموردون'!$B$6:$B$205,MATCH(C978&amp;"",'الموردون'!$A$6:$A$205,0))&amp;"","كود غير موجود"))</f>
        <v/>
      </c>
      <c r="H978" s="18">
        <f>IF(A978&amp;""="","",SUMIFS('الاستلامات'!$D$6:$D$1005,'الاستلامات'!$C$6:$C$1005,A978&amp;""))</f>
        <v/>
      </c>
      <c r="I978" s="18">
        <f>IF(OR(A978&amp;""="",NOT(ISNUMBER(D978))),"",ROUND(D978-H978,2))</f>
        <v/>
      </c>
      <c r="J978" s="6">
        <f>IF(A978&amp;""="","",IF(I978="","بيانات ناقصة",IF(I978&lt;=0,"تم الاستلام",IF(AND(ISNUMBER(E978),E978&lt;'الإعدادات'!$B$4),"متأخر التسليم",IF(H978&gt;0,"استلام جزئي","بانتظار الاستلام")))))</f>
        <v/>
      </c>
      <c r="K978" s="17">
        <f>IF(J978="متأخر التسليم",'الإعدادات'!$B$4-E978,"")</f>
        <v/>
      </c>
    </row>
    <row r="979">
      <c r="A979" s="5" t="n"/>
      <c r="B979" s="13" t="n"/>
      <c r="C979" s="5" t="n"/>
      <c r="D979" s="19" t="n"/>
      <c r="E979" s="13" t="n"/>
      <c r="F979" s="5" t="n"/>
      <c r="G979" s="6">
        <f>IF(C979&amp;""="","",IFERROR(INDEX('الموردون'!$B$6:$B$205,MATCH(C979&amp;"",'الموردون'!$A$6:$A$205,0))&amp;"","كود غير موجود"))</f>
        <v/>
      </c>
      <c r="H979" s="18">
        <f>IF(A979&amp;""="","",SUMIFS('الاستلامات'!$D$6:$D$1005,'الاستلامات'!$C$6:$C$1005,A979&amp;""))</f>
        <v/>
      </c>
      <c r="I979" s="18">
        <f>IF(OR(A979&amp;""="",NOT(ISNUMBER(D979))),"",ROUND(D979-H979,2))</f>
        <v/>
      </c>
      <c r="J979" s="6">
        <f>IF(A979&amp;""="","",IF(I979="","بيانات ناقصة",IF(I979&lt;=0,"تم الاستلام",IF(AND(ISNUMBER(E979),E979&lt;'الإعدادات'!$B$4),"متأخر التسليم",IF(H979&gt;0,"استلام جزئي","بانتظار الاستلام")))))</f>
        <v/>
      </c>
      <c r="K979" s="17">
        <f>IF(J979="متأخر التسليم",'الإعدادات'!$B$4-E979,"")</f>
        <v/>
      </c>
    </row>
    <row r="980">
      <c r="A980" s="5" t="n"/>
      <c r="B980" s="13" t="n"/>
      <c r="C980" s="5" t="n"/>
      <c r="D980" s="19" t="n"/>
      <c r="E980" s="13" t="n"/>
      <c r="F980" s="5" t="n"/>
      <c r="G980" s="6">
        <f>IF(C980&amp;""="","",IFERROR(INDEX('الموردون'!$B$6:$B$205,MATCH(C980&amp;"",'الموردون'!$A$6:$A$205,0))&amp;"","كود غير موجود"))</f>
        <v/>
      </c>
      <c r="H980" s="18">
        <f>IF(A980&amp;""="","",SUMIFS('الاستلامات'!$D$6:$D$1005,'الاستلامات'!$C$6:$C$1005,A980&amp;""))</f>
        <v/>
      </c>
      <c r="I980" s="18">
        <f>IF(OR(A980&amp;""="",NOT(ISNUMBER(D980))),"",ROUND(D980-H980,2))</f>
        <v/>
      </c>
      <c r="J980" s="6">
        <f>IF(A980&amp;""="","",IF(I980="","بيانات ناقصة",IF(I980&lt;=0,"تم الاستلام",IF(AND(ISNUMBER(E980),E980&lt;'الإعدادات'!$B$4),"متأخر التسليم",IF(H980&gt;0,"استلام جزئي","بانتظار الاستلام")))))</f>
        <v/>
      </c>
      <c r="K980" s="17">
        <f>IF(J980="متأخر التسليم",'الإعدادات'!$B$4-E980,"")</f>
        <v/>
      </c>
    </row>
    <row r="981">
      <c r="A981" s="5" t="n"/>
      <c r="B981" s="13" t="n"/>
      <c r="C981" s="5" t="n"/>
      <c r="D981" s="19" t="n"/>
      <c r="E981" s="13" t="n"/>
      <c r="F981" s="5" t="n"/>
      <c r="G981" s="6">
        <f>IF(C981&amp;""="","",IFERROR(INDEX('الموردون'!$B$6:$B$205,MATCH(C981&amp;"",'الموردون'!$A$6:$A$205,0))&amp;"","كود غير موجود"))</f>
        <v/>
      </c>
      <c r="H981" s="18">
        <f>IF(A981&amp;""="","",SUMIFS('الاستلامات'!$D$6:$D$1005,'الاستلامات'!$C$6:$C$1005,A981&amp;""))</f>
        <v/>
      </c>
      <c r="I981" s="18">
        <f>IF(OR(A981&amp;""="",NOT(ISNUMBER(D981))),"",ROUND(D981-H981,2))</f>
        <v/>
      </c>
      <c r="J981" s="6">
        <f>IF(A981&amp;""="","",IF(I981="","بيانات ناقصة",IF(I981&lt;=0,"تم الاستلام",IF(AND(ISNUMBER(E981),E981&lt;'الإعدادات'!$B$4),"متأخر التسليم",IF(H981&gt;0,"استلام جزئي","بانتظار الاستلام")))))</f>
        <v/>
      </c>
      <c r="K981" s="17">
        <f>IF(J981="متأخر التسليم",'الإعدادات'!$B$4-E981,"")</f>
        <v/>
      </c>
    </row>
    <row r="982">
      <c r="A982" s="5" t="n"/>
      <c r="B982" s="13" t="n"/>
      <c r="C982" s="5" t="n"/>
      <c r="D982" s="19" t="n"/>
      <c r="E982" s="13" t="n"/>
      <c r="F982" s="5" t="n"/>
      <c r="G982" s="6">
        <f>IF(C982&amp;""="","",IFERROR(INDEX('الموردون'!$B$6:$B$205,MATCH(C982&amp;"",'الموردون'!$A$6:$A$205,0))&amp;"","كود غير موجود"))</f>
        <v/>
      </c>
      <c r="H982" s="18">
        <f>IF(A982&amp;""="","",SUMIFS('الاستلامات'!$D$6:$D$1005,'الاستلامات'!$C$6:$C$1005,A982&amp;""))</f>
        <v/>
      </c>
      <c r="I982" s="18">
        <f>IF(OR(A982&amp;""="",NOT(ISNUMBER(D982))),"",ROUND(D982-H982,2))</f>
        <v/>
      </c>
      <c r="J982" s="6">
        <f>IF(A982&amp;""="","",IF(I982="","بيانات ناقصة",IF(I982&lt;=0,"تم الاستلام",IF(AND(ISNUMBER(E982),E982&lt;'الإعدادات'!$B$4),"متأخر التسليم",IF(H982&gt;0,"استلام جزئي","بانتظار الاستلام")))))</f>
        <v/>
      </c>
      <c r="K982" s="17">
        <f>IF(J982="متأخر التسليم",'الإعدادات'!$B$4-E982,"")</f>
        <v/>
      </c>
    </row>
    <row r="983">
      <c r="A983" s="5" t="n"/>
      <c r="B983" s="13" t="n"/>
      <c r="C983" s="5" t="n"/>
      <c r="D983" s="19" t="n"/>
      <c r="E983" s="13" t="n"/>
      <c r="F983" s="5" t="n"/>
      <c r="G983" s="6">
        <f>IF(C983&amp;""="","",IFERROR(INDEX('الموردون'!$B$6:$B$205,MATCH(C983&amp;"",'الموردون'!$A$6:$A$205,0))&amp;"","كود غير موجود"))</f>
        <v/>
      </c>
      <c r="H983" s="18">
        <f>IF(A983&amp;""="","",SUMIFS('الاستلامات'!$D$6:$D$1005,'الاستلامات'!$C$6:$C$1005,A983&amp;""))</f>
        <v/>
      </c>
      <c r="I983" s="18">
        <f>IF(OR(A983&amp;""="",NOT(ISNUMBER(D983))),"",ROUND(D983-H983,2))</f>
        <v/>
      </c>
      <c r="J983" s="6">
        <f>IF(A983&amp;""="","",IF(I983="","بيانات ناقصة",IF(I983&lt;=0,"تم الاستلام",IF(AND(ISNUMBER(E983),E983&lt;'الإعدادات'!$B$4),"متأخر التسليم",IF(H983&gt;0,"استلام جزئي","بانتظار الاستلام")))))</f>
        <v/>
      </c>
      <c r="K983" s="17">
        <f>IF(J983="متأخر التسليم",'الإعدادات'!$B$4-E983,"")</f>
        <v/>
      </c>
    </row>
    <row r="984">
      <c r="A984" s="5" t="n"/>
      <c r="B984" s="13" t="n"/>
      <c r="C984" s="5" t="n"/>
      <c r="D984" s="19" t="n"/>
      <c r="E984" s="13" t="n"/>
      <c r="F984" s="5" t="n"/>
      <c r="G984" s="6">
        <f>IF(C984&amp;""="","",IFERROR(INDEX('الموردون'!$B$6:$B$205,MATCH(C984&amp;"",'الموردون'!$A$6:$A$205,0))&amp;"","كود غير موجود"))</f>
        <v/>
      </c>
      <c r="H984" s="18">
        <f>IF(A984&amp;""="","",SUMIFS('الاستلامات'!$D$6:$D$1005,'الاستلامات'!$C$6:$C$1005,A984&amp;""))</f>
        <v/>
      </c>
      <c r="I984" s="18">
        <f>IF(OR(A984&amp;""="",NOT(ISNUMBER(D984))),"",ROUND(D984-H984,2))</f>
        <v/>
      </c>
      <c r="J984" s="6">
        <f>IF(A984&amp;""="","",IF(I984="","بيانات ناقصة",IF(I984&lt;=0,"تم الاستلام",IF(AND(ISNUMBER(E984),E984&lt;'الإعدادات'!$B$4),"متأخر التسليم",IF(H984&gt;0,"استلام جزئي","بانتظار الاستلام")))))</f>
        <v/>
      </c>
      <c r="K984" s="17">
        <f>IF(J984="متأخر التسليم",'الإعدادات'!$B$4-E984,"")</f>
        <v/>
      </c>
    </row>
    <row r="985">
      <c r="A985" s="5" t="n"/>
      <c r="B985" s="13" t="n"/>
      <c r="C985" s="5" t="n"/>
      <c r="D985" s="19" t="n"/>
      <c r="E985" s="13" t="n"/>
      <c r="F985" s="5" t="n"/>
      <c r="G985" s="6">
        <f>IF(C985&amp;""="","",IFERROR(INDEX('الموردون'!$B$6:$B$205,MATCH(C985&amp;"",'الموردون'!$A$6:$A$205,0))&amp;"","كود غير موجود"))</f>
        <v/>
      </c>
      <c r="H985" s="18">
        <f>IF(A985&amp;""="","",SUMIFS('الاستلامات'!$D$6:$D$1005,'الاستلامات'!$C$6:$C$1005,A985&amp;""))</f>
        <v/>
      </c>
      <c r="I985" s="18">
        <f>IF(OR(A985&amp;""="",NOT(ISNUMBER(D985))),"",ROUND(D985-H985,2))</f>
        <v/>
      </c>
      <c r="J985" s="6">
        <f>IF(A985&amp;""="","",IF(I985="","بيانات ناقصة",IF(I985&lt;=0,"تم الاستلام",IF(AND(ISNUMBER(E985),E985&lt;'الإعدادات'!$B$4),"متأخر التسليم",IF(H985&gt;0,"استلام جزئي","بانتظار الاستلام")))))</f>
        <v/>
      </c>
      <c r="K985" s="17">
        <f>IF(J985="متأخر التسليم",'الإعدادات'!$B$4-E985,"")</f>
        <v/>
      </c>
    </row>
    <row r="986">
      <c r="A986" s="5" t="n"/>
      <c r="B986" s="13" t="n"/>
      <c r="C986" s="5" t="n"/>
      <c r="D986" s="19" t="n"/>
      <c r="E986" s="13" t="n"/>
      <c r="F986" s="5" t="n"/>
      <c r="G986" s="6">
        <f>IF(C986&amp;""="","",IFERROR(INDEX('الموردون'!$B$6:$B$205,MATCH(C986&amp;"",'الموردون'!$A$6:$A$205,0))&amp;"","كود غير موجود"))</f>
        <v/>
      </c>
      <c r="H986" s="18">
        <f>IF(A986&amp;""="","",SUMIFS('الاستلامات'!$D$6:$D$1005,'الاستلامات'!$C$6:$C$1005,A986&amp;""))</f>
        <v/>
      </c>
      <c r="I986" s="18">
        <f>IF(OR(A986&amp;""="",NOT(ISNUMBER(D986))),"",ROUND(D986-H986,2))</f>
        <v/>
      </c>
      <c r="J986" s="6">
        <f>IF(A986&amp;""="","",IF(I986="","بيانات ناقصة",IF(I986&lt;=0,"تم الاستلام",IF(AND(ISNUMBER(E986),E986&lt;'الإعدادات'!$B$4),"متأخر التسليم",IF(H986&gt;0,"استلام جزئي","بانتظار الاستلام")))))</f>
        <v/>
      </c>
      <c r="K986" s="17">
        <f>IF(J986="متأخر التسليم",'الإعدادات'!$B$4-E986,"")</f>
        <v/>
      </c>
    </row>
    <row r="987">
      <c r="A987" s="5" t="n"/>
      <c r="B987" s="13" t="n"/>
      <c r="C987" s="5" t="n"/>
      <c r="D987" s="19" t="n"/>
      <c r="E987" s="13" t="n"/>
      <c r="F987" s="5" t="n"/>
      <c r="G987" s="6">
        <f>IF(C987&amp;""="","",IFERROR(INDEX('الموردون'!$B$6:$B$205,MATCH(C987&amp;"",'الموردون'!$A$6:$A$205,0))&amp;"","كود غير موجود"))</f>
        <v/>
      </c>
      <c r="H987" s="18">
        <f>IF(A987&amp;""="","",SUMIFS('الاستلامات'!$D$6:$D$1005,'الاستلامات'!$C$6:$C$1005,A987&amp;""))</f>
        <v/>
      </c>
      <c r="I987" s="18">
        <f>IF(OR(A987&amp;""="",NOT(ISNUMBER(D987))),"",ROUND(D987-H987,2))</f>
        <v/>
      </c>
      <c r="J987" s="6">
        <f>IF(A987&amp;""="","",IF(I987="","بيانات ناقصة",IF(I987&lt;=0,"تم الاستلام",IF(AND(ISNUMBER(E987),E987&lt;'الإعدادات'!$B$4),"متأخر التسليم",IF(H987&gt;0,"استلام جزئي","بانتظار الاستلام")))))</f>
        <v/>
      </c>
      <c r="K987" s="17">
        <f>IF(J987="متأخر التسليم",'الإعدادات'!$B$4-E987,"")</f>
        <v/>
      </c>
    </row>
    <row r="988">
      <c r="A988" s="5" t="n"/>
      <c r="B988" s="13" t="n"/>
      <c r="C988" s="5" t="n"/>
      <c r="D988" s="19" t="n"/>
      <c r="E988" s="13" t="n"/>
      <c r="F988" s="5" t="n"/>
      <c r="G988" s="6">
        <f>IF(C988&amp;""="","",IFERROR(INDEX('الموردون'!$B$6:$B$205,MATCH(C988&amp;"",'الموردون'!$A$6:$A$205,0))&amp;"","كود غير موجود"))</f>
        <v/>
      </c>
      <c r="H988" s="18">
        <f>IF(A988&amp;""="","",SUMIFS('الاستلامات'!$D$6:$D$1005,'الاستلامات'!$C$6:$C$1005,A988&amp;""))</f>
        <v/>
      </c>
      <c r="I988" s="18">
        <f>IF(OR(A988&amp;""="",NOT(ISNUMBER(D988))),"",ROUND(D988-H988,2))</f>
        <v/>
      </c>
      <c r="J988" s="6">
        <f>IF(A988&amp;""="","",IF(I988="","بيانات ناقصة",IF(I988&lt;=0,"تم الاستلام",IF(AND(ISNUMBER(E988),E988&lt;'الإعدادات'!$B$4),"متأخر التسليم",IF(H988&gt;0,"استلام جزئي","بانتظار الاستلام")))))</f>
        <v/>
      </c>
      <c r="K988" s="17">
        <f>IF(J988="متأخر التسليم",'الإعدادات'!$B$4-E988,"")</f>
        <v/>
      </c>
    </row>
    <row r="989">
      <c r="A989" s="5" t="n"/>
      <c r="B989" s="13" t="n"/>
      <c r="C989" s="5" t="n"/>
      <c r="D989" s="19" t="n"/>
      <c r="E989" s="13" t="n"/>
      <c r="F989" s="5" t="n"/>
      <c r="G989" s="6">
        <f>IF(C989&amp;""="","",IFERROR(INDEX('الموردون'!$B$6:$B$205,MATCH(C989&amp;"",'الموردون'!$A$6:$A$205,0))&amp;"","كود غير موجود"))</f>
        <v/>
      </c>
      <c r="H989" s="18">
        <f>IF(A989&amp;""="","",SUMIFS('الاستلامات'!$D$6:$D$1005,'الاستلامات'!$C$6:$C$1005,A989&amp;""))</f>
        <v/>
      </c>
      <c r="I989" s="18">
        <f>IF(OR(A989&amp;""="",NOT(ISNUMBER(D989))),"",ROUND(D989-H989,2))</f>
        <v/>
      </c>
      <c r="J989" s="6">
        <f>IF(A989&amp;""="","",IF(I989="","بيانات ناقصة",IF(I989&lt;=0,"تم الاستلام",IF(AND(ISNUMBER(E989),E989&lt;'الإعدادات'!$B$4),"متأخر التسليم",IF(H989&gt;0,"استلام جزئي","بانتظار الاستلام")))))</f>
        <v/>
      </c>
      <c r="K989" s="17">
        <f>IF(J989="متأخر التسليم",'الإعدادات'!$B$4-E989,"")</f>
        <v/>
      </c>
    </row>
    <row r="990">
      <c r="A990" s="5" t="n"/>
      <c r="B990" s="13" t="n"/>
      <c r="C990" s="5" t="n"/>
      <c r="D990" s="19" t="n"/>
      <c r="E990" s="13" t="n"/>
      <c r="F990" s="5" t="n"/>
      <c r="G990" s="6">
        <f>IF(C990&amp;""="","",IFERROR(INDEX('الموردون'!$B$6:$B$205,MATCH(C990&amp;"",'الموردون'!$A$6:$A$205,0))&amp;"","كود غير موجود"))</f>
        <v/>
      </c>
      <c r="H990" s="18">
        <f>IF(A990&amp;""="","",SUMIFS('الاستلامات'!$D$6:$D$1005,'الاستلامات'!$C$6:$C$1005,A990&amp;""))</f>
        <v/>
      </c>
      <c r="I990" s="18">
        <f>IF(OR(A990&amp;""="",NOT(ISNUMBER(D990))),"",ROUND(D990-H990,2))</f>
        <v/>
      </c>
      <c r="J990" s="6">
        <f>IF(A990&amp;""="","",IF(I990="","بيانات ناقصة",IF(I990&lt;=0,"تم الاستلام",IF(AND(ISNUMBER(E990),E990&lt;'الإعدادات'!$B$4),"متأخر التسليم",IF(H990&gt;0,"استلام جزئي","بانتظار الاستلام")))))</f>
        <v/>
      </c>
      <c r="K990" s="17">
        <f>IF(J990="متأخر التسليم",'الإعدادات'!$B$4-E990,"")</f>
        <v/>
      </c>
    </row>
    <row r="991">
      <c r="A991" s="5" t="n"/>
      <c r="B991" s="13" t="n"/>
      <c r="C991" s="5" t="n"/>
      <c r="D991" s="19" t="n"/>
      <c r="E991" s="13" t="n"/>
      <c r="F991" s="5" t="n"/>
      <c r="G991" s="6">
        <f>IF(C991&amp;""="","",IFERROR(INDEX('الموردون'!$B$6:$B$205,MATCH(C991&amp;"",'الموردون'!$A$6:$A$205,0))&amp;"","كود غير موجود"))</f>
        <v/>
      </c>
      <c r="H991" s="18">
        <f>IF(A991&amp;""="","",SUMIFS('الاستلامات'!$D$6:$D$1005,'الاستلامات'!$C$6:$C$1005,A991&amp;""))</f>
        <v/>
      </c>
      <c r="I991" s="18">
        <f>IF(OR(A991&amp;""="",NOT(ISNUMBER(D991))),"",ROUND(D991-H991,2))</f>
        <v/>
      </c>
      <c r="J991" s="6">
        <f>IF(A991&amp;""="","",IF(I991="","بيانات ناقصة",IF(I991&lt;=0,"تم الاستلام",IF(AND(ISNUMBER(E991),E991&lt;'الإعدادات'!$B$4),"متأخر التسليم",IF(H991&gt;0,"استلام جزئي","بانتظار الاستلام")))))</f>
        <v/>
      </c>
      <c r="K991" s="17">
        <f>IF(J991="متأخر التسليم",'الإعدادات'!$B$4-E991,"")</f>
        <v/>
      </c>
    </row>
    <row r="992">
      <c r="A992" s="5" t="n"/>
      <c r="B992" s="13" t="n"/>
      <c r="C992" s="5" t="n"/>
      <c r="D992" s="19" t="n"/>
      <c r="E992" s="13" t="n"/>
      <c r="F992" s="5" t="n"/>
      <c r="G992" s="6">
        <f>IF(C992&amp;""="","",IFERROR(INDEX('الموردون'!$B$6:$B$205,MATCH(C992&amp;"",'الموردون'!$A$6:$A$205,0))&amp;"","كود غير موجود"))</f>
        <v/>
      </c>
      <c r="H992" s="18">
        <f>IF(A992&amp;""="","",SUMIFS('الاستلامات'!$D$6:$D$1005,'الاستلامات'!$C$6:$C$1005,A992&amp;""))</f>
        <v/>
      </c>
      <c r="I992" s="18">
        <f>IF(OR(A992&amp;""="",NOT(ISNUMBER(D992))),"",ROUND(D992-H992,2))</f>
        <v/>
      </c>
      <c r="J992" s="6">
        <f>IF(A992&amp;""="","",IF(I992="","بيانات ناقصة",IF(I992&lt;=0,"تم الاستلام",IF(AND(ISNUMBER(E992),E992&lt;'الإعدادات'!$B$4),"متأخر التسليم",IF(H992&gt;0,"استلام جزئي","بانتظار الاستلام")))))</f>
        <v/>
      </c>
      <c r="K992" s="17">
        <f>IF(J992="متأخر التسليم",'الإعدادات'!$B$4-E992,"")</f>
        <v/>
      </c>
    </row>
    <row r="993">
      <c r="A993" s="5" t="n"/>
      <c r="B993" s="13" t="n"/>
      <c r="C993" s="5" t="n"/>
      <c r="D993" s="19" t="n"/>
      <c r="E993" s="13" t="n"/>
      <c r="F993" s="5" t="n"/>
      <c r="G993" s="6">
        <f>IF(C993&amp;""="","",IFERROR(INDEX('الموردون'!$B$6:$B$205,MATCH(C993&amp;"",'الموردون'!$A$6:$A$205,0))&amp;"","كود غير موجود"))</f>
        <v/>
      </c>
      <c r="H993" s="18">
        <f>IF(A993&amp;""="","",SUMIFS('الاستلامات'!$D$6:$D$1005,'الاستلامات'!$C$6:$C$1005,A993&amp;""))</f>
        <v/>
      </c>
      <c r="I993" s="18">
        <f>IF(OR(A993&amp;""="",NOT(ISNUMBER(D993))),"",ROUND(D993-H993,2))</f>
        <v/>
      </c>
      <c r="J993" s="6">
        <f>IF(A993&amp;""="","",IF(I993="","بيانات ناقصة",IF(I993&lt;=0,"تم الاستلام",IF(AND(ISNUMBER(E993),E993&lt;'الإعدادات'!$B$4),"متأخر التسليم",IF(H993&gt;0,"استلام جزئي","بانتظار الاستلام")))))</f>
        <v/>
      </c>
      <c r="K993" s="17">
        <f>IF(J993="متأخر التسليم",'الإعدادات'!$B$4-E993,"")</f>
        <v/>
      </c>
    </row>
    <row r="994">
      <c r="A994" s="5" t="n"/>
      <c r="B994" s="13" t="n"/>
      <c r="C994" s="5" t="n"/>
      <c r="D994" s="19" t="n"/>
      <c r="E994" s="13" t="n"/>
      <c r="F994" s="5" t="n"/>
      <c r="G994" s="6">
        <f>IF(C994&amp;""="","",IFERROR(INDEX('الموردون'!$B$6:$B$205,MATCH(C994&amp;"",'الموردون'!$A$6:$A$205,0))&amp;"","كود غير موجود"))</f>
        <v/>
      </c>
      <c r="H994" s="18">
        <f>IF(A994&amp;""="","",SUMIFS('الاستلامات'!$D$6:$D$1005,'الاستلامات'!$C$6:$C$1005,A994&amp;""))</f>
        <v/>
      </c>
      <c r="I994" s="18">
        <f>IF(OR(A994&amp;""="",NOT(ISNUMBER(D994))),"",ROUND(D994-H994,2))</f>
        <v/>
      </c>
      <c r="J994" s="6">
        <f>IF(A994&amp;""="","",IF(I994="","بيانات ناقصة",IF(I994&lt;=0,"تم الاستلام",IF(AND(ISNUMBER(E994),E994&lt;'الإعدادات'!$B$4),"متأخر التسليم",IF(H994&gt;0,"استلام جزئي","بانتظار الاستلام")))))</f>
        <v/>
      </c>
      <c r="K994" s="17">
        <f>IF(J994="متأخر التسليم",'الإعدادات'!$B$4-E994,"")</f>
        <v/>
      </c>
    </row>
    <row r="995">
      <c r="A995" s="5" t="n"/>
      <c r="B995" s="13" t="n"/>
      <c r="C995" s="5" t="n"/>
      <c r="D995" s="19" t="n"/>
      <c r="E995" s="13" t="n"/>
      <c r="F995" s="5" t="n"/>
      <c r="G995" s="6">
        <f>IF(C995&amp;""="","",IFERROR(INDEX('الموردون'!$B$6:$B$205,MATCH(C995&amp;"",'الموردون'!$A$6:$A$205,0))&amp;"","كود غير موجود"))</f>
        <v/>
      </c>
      <c r="H995" s="18">
        <f>IF(A995&amp;""="","",SUMIFS('الاستلامات'!$D$6:$D$1005,'الاستلامات'!$C$6:$C$1005,A995&amp;""))</f>
        <v/>
      </c>
      <c r="I995" s="18">
        <f>IF(OR(A995&amp;""="",NOT(ISNUMBER(D995))),"",ROUND(D995-H995,2))</f>
        <v/>
      </c>
      <c r="J995" s="6">
        <f>IF(A995&amp;""="","",IF(I995="","بيانات ناقصة",IF(I995&lt;=0,"تم الاستلام",IF(AND(ISNUMBER(E995),E995&lt;'الإعدادات'!$B$4),"متأخر التسليم",IF(H995&gt;0,"استلام جزئي","بانتظار الاستلام")))))</f>
        <v/>
      </c>
      <c r="K995" s="17">
        <f>IF(J995="متأخر التسليم",'الإعدادات'!$B$4-E995,"")</f>
        <v/>
      </c>
    </row>
    <row r="996">
      <c r="A996" s="5" t="n"/>
      <c r="B996" s="13" t="n"/>
      <c r="C996" s="5" t="n"/>
      <c r="D996" s="19" t="n"/>
      <c r="E996" s="13" t="n"/>
      <c r="F996" s="5" t="n"/>
      <c r="G996" s="6">
        <f>IF(C996&amp;""="","",IFERROR(INDEX('الموردون'!$B$6:$B$205,MATCH(C996&amp;"",'الموردون'!$A$6:$A$205,0))&amp;"","كود غير موجود"))</f>
        <v/>
      </c>
      <c r="H996" s="18">
        <f>IF(A996&amp;""="","",SUMIFS('الاستلامات'!$D$6:$D$1005,'الاستلامات'!$C$6:$C$1005,A996&amp;""))</f>
        <v/>
      </c>
      <c r="I996" s="18">
        <f>IF(OR(A996&amp;""="",NOT(ISNUMBER(D996))),"",ROUND(D996-H996,2))</f>
        <v/>
      </c>
      <c r="J996" s="6">
        <f>IF(A996&amp;""="","",IF(I996="","بيانات ناقصة",IF(I996&lt;=0,"تم الاستلام",IF(AND(ISNUMBER(E996),E996&lt;'الإعدادات'!$B$4),"متأخر التسليم",IF(H996&gt;0,"استلام جزئي","بانتظار الاستلام")))))</f>
        <v/>
      </c>
      <c r="K996" s="17">
        <f>IF(J996="متأخر التسليم",'الإعدادات'!$B$4-E996,"")</f>
        <v/>
      </c>
    </row>
    <row r="997">
      <c r="A997" s="5" t="n"/>
      <c r="B997" s="13" t="n"/>
      <c r="C997" s="5" t="n"/>
      <c r="D997" s="19" t="n"/>
      <c r="E997" s="13" t="n"/>
      <c r="F997" s="5" t="n"/>
      <c r="G997" s="6">
        <f>IF(C997&amp;""="","",IFERROR(INDEX('الموردون'!$B$6:$B$205,MATCH(C997&amp;"",'الموردون'!$A$6:$A$205,0))&amp;"","كود غير موجود"))</f>
        <v/>
      </c>
      <c r="H997" s="18">
        <f>IF(A997&amp;""="","",SUMIFS('الاستلامات'!$D$6:$D$1005,'الاستلامات'!$C$6:$C$1005,A997&amp;""))</f>
        <v/>
      </c>
      <c r="I997" s="18">
        <f>IF(OR(A997&amp;""="",NOT(ISNUMBER(D997))),"",ROUND(D997-H997,2))</f>
        <v/>
      </c>
      <c r="J997" s="6">
        <f>IF(A997&amp;""="","",IF(I997="","بيانات ناقصة",IF(I997&lt;=0,"تم الاستلام",IF(AND(ISNUMBER(E997),E997&lt;'الإعدادات'!$B$4),"متأخر التسليم",IF(H997&gt;0,"استلام جزئي","بانتظار الاستلام")))))</f>
        <v/>
      </c>
      <c r="K997" s="17">
        <f>IF(J997="متأخر التسليم",'الإعدادات'!$B$4-E997,"")</f>
        <v/>
      </c>
    </row>
    <row r="998">
      <c r="A998" s="5" t="n"/>
      <c r="B998" s="13" t="n"/>
      <c r="C998" s="5" t="n"/>
      <c r="D998" s="19" t="n"/>
      <c r="E998" s="13" t="n"/>
      <c r="F998" s="5" t="n"/>
      <c r="G998" s="6">
        <f>IF(C998&amp;""="","",IFERROR(INDEX('الموردون'!$B$6:$B$205,MATCH(C998&amp;"",'الموردون'!$A$6:$A$205,0))&amp;"","كود غير موجود"))</f>
        <v/>
      </c>
      <c r="H998" s="18">
        <f>IF(A998&amp;""="","",SUMIFS('الاستلامات'!$D$6:$D$1005,'الاستلامات'!$C$6:$C$1005,A998&amp;""))</f>
        <v/>
      </c>
      <c r="I998" s="18">
        <f>IF(OR(A998&amp;""="",NOT(ISNUMBER(D998))),"",ROUND(D998-H998,2))</f>
        <v/>
      </c>
      <c r="J998" s="6">
        <f>IF(A998&amp;""="","",IF(I998="","بيانات ناقصة",IF(I998&lt;=0,"تم الاستلام",IF(AND(ISNUMBER(E998),E998&lt;'الإعدادات'!$B$4),"متأخر التسليم",IF(H998&gt;0,"استلام جزئي","بانتظار الاستلام")))))</f>
        <v/>
      </c>
      <c r="K998" s="17">
        <f>IF(J998="متأخر التسليم",'الإعدادات'!$B$4-E998,"")</f>
        <v/>
      </c>
    </row>
    <row r="999">
      <c r="A999" s="5" t="n"/>
      <c r="B999" s="13" t="n"/>
      <c r="C999" s="5" t="n"/>
      <c r="D999" s="19" t="n"/>
      <c r="E999" s="13" t="n"/>
      <c r="F999" s="5" t="n"/>
      <c r="G999" s="6">
        <f>IF(C999&amp;""="","",IFERROR(INDEX('الموردون'!$B$6:$B$205,MATCH(C999&amp;"",'الموردون'!$A$6:$A$205,0))&amp;"","كود غير موجود"))</f>
        <v/>
      </c>
      <c r="H999" s="18">
        <f>IF(A999&amp;""="","",SUMIFS('الاستلامات'!$D$6:$D$1005,'الاستلامات'!$C$6:$C$1005,A999&amp;""))</f>
        <v/>
      </c>
      <c r="I999" s="18">
        <f>IF(OR(A999&amp;""="",NOT(ISNUMBER(D999))),"",ROUND(D999-H999,2))</f>
        <v/>
      </c>
      <c r="J999" s="6">
        <f>IF(A999&amp;""="","",IF(I999="","بيانات ناقصة",IF(I999&lt;=0,"تم الاستلام",IF(AND(ISNUMBER(E999),E999&lt;'الإعدادات'!$B$4),"متأخر التسليم",IF(H999&gt;0,"استلام جزئي","بانتظار الاستلام")))))</f>
        <v/>
      </c>
      <c r="K999" s="17">
        <f>IF(J999="متأخر التسليم",'الإعدادات'!$B$4-E999,"")</f>
        <v/>
      </c>
    </row>
    <row r="1000">
      <c r="A1000" s="5" t="n"/>
      <c r="B1000" s="13" t="n"/>
      <c r="C1000" s="5" t="n"/>
      <c r="D1000" s="19" t="n"/>
      <c r="E1000" s="13" t="n"/>
      <c r="F1000" s="5" t="n"/>
      <c r="G1000" s="6">
        <f>IF(C1000&amp;""="","",IFERROR(INDEX('الموردون'!$B$6:$B$205,MATCH(C1000&amp;"",'الموردون'!$A$6:$A$205,0))&amp;"","كود غير موجود"))</f>
        <v/>
      </c>
      <c r="H1000" s="18">
        <f>IF(A1000&amp;""="","",SUMIFS('الاستلامات'!$D$6:$D$1005,'الاستلامات'!$C$6:$C$1005,A1000&amp;""))</f>
        <v/>
      </c>
      <c r="I1000" s="18">
        <f>IF(OR(A1000&amp;""="",NOT(ISNUMBER(D1000))),"",ROUND(D1000-H1000,2))</f>
        <v/>
      </c>
      <c r="J1000" s="6">
        <f>IF(A1000&amp;""="","",IF(I1000="","بيانات ناقصة",IF(I1000&lt;=0,"تم الاستلام",IF(AND(ISNUMBER(E1000),E1000&lt;'الإعدادات'!$B$4),"متأخر التسليم",IF(H1000&gt;0,"استلام جزئي","بانتظار الاستلام")))))</f>
        <v/>
      </c>
      <c r="K1000" s="17">
        <f>IF(J1000="متأخر التسليم",'الإعدادات'!$B$4-E1000,"")</f>
        <v/>
      </c>
    </row>
    <row r="1001">
      <c r="A1001" s="5" t="n"/>
      <c r="B1001" s="13" t="n"/>
      <c r="C1001" s="5" t="n"/>
      <c r="D1001" s="19" t="n"/>
      <c r="E1001" s="13" t="n"/>
      <c r="F1001" s="5" t="n"/>
      <c r="G1001" s="6">
        <f>IF(C1001&amp;""="","",IFERROR(INDEX('الموردون'!$B$6:$B$205,MATCH(C1001&amp;"",'الموردون'!$A$6:$A$205,0))&amp;"","كود غير موجود"))</f>
        <v/>
      </c>
      <c r="H1001" s="18">
        <f>IF(A1001&amp;""="","",SUMIFS('الاستلامات'!$D$6:$D$1005,'الاستلامات'!$C$6:$C$1005,A1001&amp;""))</f>
        <v/>
      </c>
      <c r="I1001" s="18">
        <f>IF(OR(A1001&amp;""="",NOT(ISNUMBER(D1001))),"",ROUND(D1001-H1001,2))</f>
        <v/>
      </c>
      <c r="J1001" s="6">
        <f>IF(A1001&amp;""="","",IF(I1001="","بيانات ناقصة",IF(I1001&lt;=0,"تم الاستلام",IF(AND(ISNUMBER(E1001),E1001&lt;'الإعدادات'!$B$4),"متأخر التسليم",IF(H1001&gt;0,"استلام جزئي","بانتظار الاستلام")))))</f>
        <v/>
      </c>
      <c r="K1001" s="17">
        <f>IF(J1001="متأخر التسليم",'الإعدادات'!$B$4-E1001,"")</f>
        <v/>
      </c>
    </row>
    <row r="1002">
      <c r="A1002" s="5" t="n"/>
      <c r="B1002" s="13" t="n"/>
      <c r="C1002" s="5" t="n"/>
      <c r="D1002" s="19" t="n"/>
      <c r="E1002" s="13" t="n"/>
      <c r="F1002" s="5" t="n"/>
      <c r="G1002" s="6">
        <f>IF(C1002&amp;""="","",IFERROR(INDEX('الموردون'!$B$6:$B$205,MATCH(C1002&amp;"",'الموردون'!$A$6:$A$205,0))&amp;"","كود غير موجود"))</f>
        <v/>
      </c>
      <c r="H1002" s="18">
        <f>IF(A1002&amp;""="","",SUMIFS('الاستلامات'!$D$6:$D$1005,'الاستلامات'!$C$6:$C$1005,A1002&amp;""))</f>
        <v/>
      </c>
      <c r="I1002" s="18">
        <f>IF(OR(A1002&amp;""="",NOT(ISNUMBER(D1002))),"",ROUND(D1002-H1002,2))</f>
        <v/>
      </c>
      <c r="J1002" s="6">
        <f>IF(A1002&amp;""="","",IF(I1002="","بيانات ناقصة",IF(I1002&lt;=0,"تم الاستلام",IF(AND(ISNUMBER(E1002),E1002&lt;'الإعدادات'!$B$4),"متأخر التسليم",IF(H1002&gt;0,"استلام جزئي","بانتظار الاستلام")))))</f>
        <v/>
      </c>
      <c r="K1002" s="17">
        <f>IF(J1002="متأخر التسليم",'الإعدادات'!$B$4-E1002,"")</f>
        <v/>
      </c>
    </row>
    <row r="1003">
      <c r="A1003" s="5" t="n"/>
      <c r="B1003" s="13" t="n"/>
      <c r="C1003" s="5" t="n"/>
      <c r="D1003" s="19" t="n"/>
      <c r="E1003" s="13" t="n"/>
      <c r="F1003" s="5" t="n"/>
      <c r="G1003" s="6">
        <f>IF(C1003&amp;""="","",IFERROR(INDEX('الموردون'!$B$6:$B$205,MATCH(C1003&amp;"",'الموردون'!$A$6:$A$205,0))&amp;"","كود غير موجود"))</f>
        <v/>
      </c>
      <c r="H1003" s="18">
        <f>IF(A1003&amp;""="","",SUMIFS('الاستلامات'!$D$6:$D$1005,'الاستلامات'!$C$6:$C$1005,A1003&amp;""))</f>
        <v/>
      </c>
      <c r="I1003" s="18">
        <f>IF(OR(A1003&amp;""="",NOT(ISNUMBER(D1003))),"",ROUND(D1003-H1003,2))</f>
        <v/>
      </c>
      <c r="J1003" s="6">
        <f>IF(A1003&amp;""="","",IF(I1003="","بيانات ناقصة",IF(I1003&lt;=0,"تم الاستلام",IF(AND(ISNUMBER(E1003),E1003&lt;'الإعدادات'!$B$4),"متأخر التسليم",IF(H1003&gt;0,"استلام جزئي","بانتظار الاستلام")))))</f>
        <v/>
      </c>
      <c r="K1003" s="17">
        <f>IF(J1003="متأخر التسليم",'الإعدادات'!$B$4-E1003,"")</f>
        <v/>
      </c>
    </row>
    <row r="1004">
      <c r="A1004" s="5" t="n"/>
      <c r="B1004" s="13" t="n"/>
      <c r="C1004" s="5" t="n"/>
      <c r="D1004" s="19" t="n"/>
      <c r="E1004" s="13" t="n"/>
      <c r="F1004" s="5" t="n"/>
      <c r="G1004" s="6">
        <f>IF(C1004&amp;""="","",IFERROR(INDEX('الموردون'!$B$6:$B$205,MATCH(C1004&amp;"",'الموردون'!$A$6:$A$205,0))&amp;"","كود غير موجود"))</f>
        <v/>
      </c>
      <c r="H1004" s="18">
        <f>IF(A1004&amp;""="","",SUMIFS('الاستلامات'!$D$6:$D$1005,'الاستلامات'!$C$6:$C$1005,A1004&amp;""))</f>
        <v/>
      </c>
      <c r="I1004" s="18">
        <f>IF(OR(A1004&amp;""="",NOT(ISNUMBER(D1004))),"",ROUND(D1004-H1004,2))</f>
        <v/>
      </c>
      <c r="J1004" s="6">
        <f>IF(A1004&amp;""="","",IF(I1004="","بيانات ناقصة",IF(I1004&lt;=0,"تم الاستلام",IF(AND(ISNUMBER(E1004),E1004&lt;'الإعدادات'!$B$4),"متأخر التسليم",IF(H1004&gt;0,"استلام جزئي","بانتظار الاستلام")))))</f>
        <v/>
      </c>
      <c r="K1004" s="17">
        <f>IF(J1004="متأخر التسليم",'الإعدادات'!$B$4-E1004,"")</f>
        <v/>
      </c>
    </row>
    <row r="1005">
      <c r="A1005" s="5" t="n"/>
      <c r="B1005" s="13" t="n"/>
      <c r="C1005" s="5" t="n"/>
      <c r="D1005" s="19" t="n"/>
      <c r="E1005" s="13" t="n"/>
      <c r="F1005" s="5" t="n"/>
      <c r="G1005" s="6">
        <f>IF(C1005&amp;""="","",IFERROR(INDEX('الموردون'!$B$6:$B$205,MATCH(C1005&amp;"",'الموردون'!$A$6:$A$205,0))&amp;"","كود غير موجود"))</f>
        <v/>
      </c>
      <c r="H1005" s="18">
        <f>IF(A1005&amp;""="","",SUMIFS('الاستلامات'!$D$6:$D$1005,'الاستلامات'!$C$6:$C$1005,A1005&amp;""))</f>
        <v/>
      </c>
      <c r="I1005" s="18">
        <f>IF(OR(A1005&amp;""="",NOT(ISNUMBER(D1005))),"",ROUND(D1005-H1005,2))</f>
        <v/>
      </c>
      <c r="J1005" s="6">
        <f>IF(A1005&amp;""="","",IF(I1005="","بيانات ناقصة",IF(I1005&lt;=0,"تم الاستلام",IF(AND(ISNUMBER(E1005),E1005&lt;'الإعدادات'!$B$4),"متأخر التسليم",IF(H1005&gt;0,"استلام جزئي","بانتظار الاستلام")))))</f>
        <v/>
      </c>
      <c r="K1005" s="17">
        <f>IF(J1005="متأخر التسليم",'الإعدادات'!$B$4-E1005,"")</f>
        <v/>
      </c>
    </row>
  </sheetData>
  <autoFilter ref="A5:K1005"/>
  <mergeCells count="2">
    <mergeCell ref="A2:K2"/>
    <mergeCell ref="A1:K1"/>
  </mergeCells>
  <conditionalFormatting sqref="A6:K1005">
    <cfRule type="expression" priority="1" dxfId="2">
      <formula>$J6="متأخر التسليم"</formula>
    </cfRule>
  </conditionalFormatting>
  <conditionalFormatting sqref="J6:J1005">
    <cfRule type="expression" priority="2" dxfId="1">
      <formula>$J6="تم الاستلام"</formula>
    </cfRule>
    <cfRule type="expression" priority="3" dxfId="0">
      <formula>$J6="استلام جزئي"</formula>
    </cfRule>
  </conditionalFormatting>
  <dataValidations count="1">
    <dataValidation sqref="C6:C1005" showDropDown="0" showInputMessage="0" showErrorMessage="0" allowBlank="1" type="list">
      <formula1>='الموردون'!$A$6:$A$205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M10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3" customWidth="1" min="3" max="3"/>
    <col width="14" customWidth="1" min="4" max="4"/>
    <col width="26" customWidth="1" min="5" max="5"/>
    <col width="11" customWidth="1" min="6" max="6"/>
    <col width="24" customWidth="1" min="7" max="7"/>
    <col width="11" customWidth="1" min="8" max="8"/>
    <col width="15" customWidth="1" min="9" max="9"/>
    <col width="13" customWidth="1" min="10" max="10"/>
    <col width="13" customWidth="1" min="11" max="11"/>
    <col width="12" customWidth="1" min="12" max="12"/>
    <col width="18" customWidth="1" min="13" max="13"/>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رقم الاستلام</t>
        </is>
      </c>
      <c r="B5" s="14" t="inlineStr">
        <is>
          <t>تاريخ الاستلام</t>
        </is>
      </c>
      <c r="C5" s="14" t="inlineStr">
        <is>
          <t>رقم أمر الشراء</t>
        </is>
      </c>
      <c r="D5" s="14" t="inlineStr">
        <is>
          <t>قيمة المستلم</t>
        </is>
      </c>
      <c r="E5" s="14" t="inlineStr">
        <is>
          <t>ملاحظة</t>
        </is>
      </c>
      <c r="F5" s="14" t="inlineStr">
        <is>
          <t>كود المورد</t>
        </is>
      </c>
      <c r="G5" s="14" t="inlineStr">
        <is>
          <t>المورد</t>
        </is>
      </c>
      <c r="H5" s="14" t="inlineStr">
        <is>
          <t>أيام السداد</t>
        </is>
      </c>
      <c r="I5" s="14" t="inlineStr">
        <is>
          <t>تاريخ الاستحقاق</t>
        </is>
      </c>
      <c r="J5" s="14" t="inlineStr">
        <is>
          <t>المدفوع</t>
        </is>
      </c>
      <c r="K5" s="14" t="inlineStr">
        <is>
          <t>المتبقي</t>
        </is>
      </c>
      <c r="L5" s="14" t="inlineStr">
        <is>
          <t>أيام التأخير</t>
        </is>
      </c>
      <c r="M5" s="14" t="inlineStr">
        <is>
          <t>فئة العمر</t>
        </is>
      </c>
    </row>
    <row r="6">
      <c r="A6" s="5" t="inlineStr">
        <is>
          <t>R-001</t>
        </is>
      </c>
      <c r="B6" s="13" t="n">
        <v>46246</v>
      </c>
      <c r="C6" s="5" t="inlineStr">
        <is>
          <t>PO-001</t>
        </is>
      </c>
      <c r="D6" s="19" t="n">
        <v>25000</v>
      </c>
      <c r="E6" s="5" t="inlineStr">
        <is>
          <t>فاتورة المورد 411</t>
        </is>
      </c>
      <c r="F6" s="6">
        <f>IF(C6&amp;""="","",IFERROR(INDEX('أوامر الشراء'!$C$6:$C$1005,MATCH(C6&amp;"",'أوامر الشراء'!$A$6:$A$1005,0))&amp;"","أمر غير موجود"))</f>
        <v/>
      </c>
      <c r="G6" s="6">
        <f>IF(F6="","",IFERROR(INDEX('الموردون'!$B$6:$B$205,MATCH(F6,'الموردون'!$A$6:$A$205,0))&amp;"","مورد غير موجود"))</f>
        <v/>
      </c>
      <c r="H6" s="20">
        <f>IF(F6="","",IFERROR(INDEX('الموردون'!$D$6:$D$205,MATCH(F6,'الموردون'!$A$6:$A$205,0)),""))</f>
        <v/>
      </c>
      <c r="I6" s="21">
        <f>IF(OR(H6="",NOT(ISNUMBER(B6))),"",B6+H6)</f>
        <v/>
      </c>
      <c r="J6" s="18">
        <f>IF(A6&amp;""="","",SUMIFS('المدفوعات'!$C$6:$C$1005,'المدفوعات'!$B$6:$B$1005,A6&amp;""))</f>
        <v/>
      </c>
      <c r="K6" s="18">
        <f>IF(OR(A6&amp;""="",NOT(ISNUMBER(D6))),"",ROUND(D6-J6,2))</f>
        <v/>
      </c>
      <c r="L6" s="17">
        <f>IF(OR(K6="",I6=""),"",IF(AND(K6&gt;0,I6&lt;'الإعدادات'!$B$4),'الإعدادات'!$B$4-I6,0))</f>
        <v/>
      </c>
      <c r="M6" s="6">
        <f>IF(K6="","",IF(K6&lt;=0,"مسدد",IF(I6="","بدون موعد",IF(I6&gt;='الإعدادات'!$B$4,"لم يحن",IF(L6&lt;=30,"من 1 إلى 30 يوم",IF(L6&lt;=60,"من 31 إلى 60 يوم","أكثر من 60 يوم"))))))</f>
        <v/>
      </c>
    </row>
    <row r="7">
      <c r="A7" s="5" t="inlineStr">
        <is>
          <t>R-002</t>
        </is>
      </c>
      <c r="B7" s="13" t="n">
        <v>46254</v>
      </c>
      <c r="C7" s="5" t="inlineStr">
        <is>
          <t>PO-001</t>
        </is>
      </c>
      <c r="D7" s="19" t="n">
        <v>15000</v>
      </c>
      <c r="E7" s="5" t="inlineStr">
        <is>
          <t>فاتورة المورد 418</t>
        </is>
      </c>
      <c r="F7" s="6">
        <f>IF(C7&amp;""="","",IFERROR(INDEX('أوامر الشراء'!$C$6:$C$1005,MATCH(C7&amp;"",'أوامر الشراء'!$A$6:$A$1005,0))&amp;"","أمر غير موجود"))</f>
        <v/>
      </c>
      <c r="G7" s="6">
        <f>IF(F7="","",IFERROR(INDEX('الموردون'!$B$6:$B$205,MATCH(F7,'الموردون'!$A$6:$A$205,0))&amp;"","مورد غير موجود"))</f>
        <v/>
      </c>
      <c r="H7" s="20">
        <f>IF(F7="","",IFERROR(INDEX('الموردون'!$D$6:$D$205,MATCH(F7,'الموردون'!$A$6:$A$205,0)),""))</f>
        <v/>
      </c>
      <c r="I7" s="21">
        <f>IF(OR(H7="",NOT(ISNUMBER(B7))),"",B7+H7)</f>
        <v/>
      </c>
      <c r="J7" s="18">
        <f>IF(A7&amp;""="","",SUMIFS('المدفوعات'!$C$6:$C$1005,'المدفوعات'!$B$6:$B$1005,A7&amp;""))</f>
        <v/>
      </c>
      <c r="K7" s="18">
        <f>IF(OR(A7&amp;""="",NOT(ISNUMBER(D7))),"",ROUND(D7-J7,2))</f>
        <v/>
      </c>
      <c r="L7" s="17">
        <f>IF(OR(K7="",I7=""),"",IF(AND(K7&gt;0,I7&lt;'الإعدادات'!$B$4),'الإعدادات'!$B$4-I7,0))</f>
        <v/>
      </c>
      <c r="M7" s="6">
        <f>IF(K7="","",IF(K7&lt;=0,"مسدد",IF(I7="","بدون موعد",IF(I7&gt;='الإعدادات'!$B$4,"لم يحن",IF(L7&lt;=30,"من 1 إلى 30 يوم",IF(L7&lt;=60,"من 31 إلى 60 يوم","أكثر من 60 يوم"))))))</f>
        <v/>
      </c>
    </row>
    <row r="8">
      <c r="A8" s="5" t="inlineStr">
        <is>
          <t>R-003</t>
        </is>
      </c>
      <c r="B8" s="13" t="n">
        <v>46273</v>
      </c>
      <c r="C8" s="5" t="inlineStr">
        <is>
          <t>PO-002</t>
        </is>
      </c>
      <c r="D8" s="19" t="n">
        <v>35000</v>
      </c>
      <c r="E8" s="5" t="inlineStr">
        <is>
          <t>فاتورة المورد 430</t>
        </is>
      </c>
      <c r="F8" s="6">
        <f>IF(C8&amp;""="","",IFERROR(INDEX('أوامر الشراء'!$C$6:$C$1005,MATCH(C8&amp;"",'أوامر الشراء'!$A$6:$A$1005,0))&amp;"","أمر غير موجود"))</f>
        <v/>
      </c>
      <c r="G8" s="6">
        <f>IF(F8="","",IFERROR(INDEX('الموردون'!$B$6:$B$205,MATCH(F8,'الموردون'!$A$6:$A$205,0))&amp;"","مورد غير موجود"))</f>
        <v/>
      </c>
      <c r="H8" s="20">
        <f>IF(F8="","",IFERROR(INDEX('الموردون'!$D$6:$D$205,MATCH(F8,'الموردون'!$A$6:$A$205,0)),""))</f>
        <v/>
      </c>
      <c r="I8" s="21">
        <f>IF(OR(H8="",NOT(ISNUMBER(B8))),"",B8+H8)</f>
        <v/>
      </c>
      <c r="J8" s="18">
        <f>IF(A8&amp;""="","",SUMIFS('المدفوعات'!$C$6:$C$1005,'المدفوعات'!$B$6:$B$1005,A8&amp;""))</f>
        <v/>
      </c>
      <c r="K8" s="18">
        <f>IF(OR(A8&amp;""="",NOT(ISNUMBER(D8))),"",ROUND(D8-J8,2))</f>
        <v/>
      </c>
      <c r="L8" s="17">
        <f>IF(OR(K8="",I8=""),"",IF(AND(K8&gt;0,I8&lt;'الإعدادات'!$B$4),'الإعدادات'!$B$4-I8,0))</f>
        <v/>
      </c>
      <c r="M8" s="6">
        <f>IF(K8="","",IF(K8&lt;=0,"مسدد",IF(I8="","بدون موعد",IF(I8&gt;='الإعدادات'!$B$4,"لم يحن",IF(L8&lt;=30,"من 1 إلى 30 يوم",IF(L8&lt;=60,"من 31 إلى 60 يوم","أكثر من 60 يوم"))))))</f>
        <v/>
      </c>
    </row>
    <row r="9">
      <c r="A9" s="5" t="inlineStr">
        <is>
          <t>R-004</t>
        </is>
      </c>
      <c r="B9" s="13" t="n">
        <v>46280</v>
      </c>
      <c r="C9" s="5" t="inlineStr">
        <is>
          <t>PO-003</t>
        </is>
      </c>
      <c r="D9" s="19" t="n">
        <v>12000</v>
      </c>
      <c r="E9" s="5" t="inlineStr">
        <is>
          <t>فاتورة المورد 77</t>
        </is>
      </c>
      <c r="F9" s="6">
        <f>IF(C9&amp;""="","",IFERROR(INDEX('أوامر الشراء'!$C$6:$C$1005,MATCH(C9&amp;"",'أوامر الشراء'!$A$6:$A$1005,0))&amp;"","أمر غير موجود"))</f>
        <v/>
      </c>
      <c r="G9" s="6">
        <f>IF(F9="","",IFERROR(INDEX('الموردون'!$B$6:$B$205,MATCH(F9,'الموردون'!$A$6:$A$205,0))&amp;"","مورد غير موجود"))</f>
        <v/>
      </c>
      <c r="H9" s="20">
        <f>IF(F9="","",IFERROR(INDEX('الموردون'!$D$6:$D$205,MATCH(F9,'الموردون'!$A$6:$A$205,0)),""))</f>
        <v/>
      </c>
      <c r="I9" s="21">
        <f>IF(OR(H9="",NOT(ISNUMBER(B9))),"",B9+H9)</f>
        <v/>
      </c>
      <c r="J9" s="18">
        <f>IF(A9&amp;""="","",SUMIFS('المدفوعات'!$C$6:$C$1005,'المدفوعات'!$B$6:$B$1005,A9&amp;""))</f>
        <v/>
      </c>
      <c r="K9" s="18">
        <f>IF(OR(A9&amp;""="",NOT(ISNUMBER(D9))),"",ROUND(D9-J9,2))</f>
        <v/>
      </c>
      <c r="L9" s="17">
        <f>IF(OR(K9="",I9=""),"",IF(AND(K9&gt;0,I9&lt;'الإعدادات'!$B$4),'الإعدادات'!$B$4-I9,0))</f>
        <v/>
      </c>
      <c r="M9" s="6">
        <f>IF(K9="","",IF(K9&lt;=0,"مسدد",IF(I9="","بدون موعد",IF(I9&gt;='الإعدادات'!$B$4,"لم يحن",IF(L9&lt;=30,"من 1 إلى 30 يوم",IF(L9&lt;=60,"من 31 إلى 60 يوم","أكثر من 60 يوم"))))))</f>
        <v/>
      </c>
    </row>
    <row r="10">
      <c r="A10" s="5" t="inlineStr">
        <is>
          <t>R-005</t>
        </is>
      </c>
      <c r="B10" s="13" t="n">
        <v>46287</v>
      </c>
      <c r="C10" s="5" t="inlineStr">
        <is>
          <t>PO-004</t>
        </is>
      </c>
      <c r="D10" s="19" t="n">
        <v>8000</v>
      </c>
      <c r="E10" s="5" t="inlineStr">
        <is>
          <t>فاتورة المورد 205</t>
        </is>
      </c>
      <c r="F10" s="6">
        <f>IF(C10&amp;""="","",IFERROR(INDEX('أوامر الشراء'!$C$6:$C$1005,MATCH(C10&amp;"",'أوامر الشراء'!$A$6:$A$1005,0))&amp;"","أمر غير موجود"))</f>
        <v/>
      </c>
      <c r="G10" s="6">
        <f>IF(F10="","",IFERROR(INDEX('الموردون'!$B$6:$B$205,MATCH(F10,'الموردون'!$A$6:$A$205,0))&amp;"","مورد غير موجود"))</f>
        <v/>
      </c>
      <c r="H10" s="20">
        <f>IF(F10="","",IFERROR(INDEX('الموردون'!$D$6:$D$205,MATCH(F10,'الموردون'!$A$6:$A$205,0)),""))</f>
        <v/>
      </c>
      <c r="I10" s="21">
        <f>IF(OR(H10="",NOT(ISNUMBER(B10))),"",B10+H10)</f>
        <v/>
      </c>
      <c r="J10" s="18">
        <f>IF(A10&amp;""="","",SUMIFS('المدفوعات'!$C$6:$C$1005,'المدفوعات'!$B$6:$B$1005,A10&amp;""))</f>
        <v/>
      </c>
      <c r="K10" s="18">
        <f>IF(OR(A10&amp;""="",NOT(ISNUMBER(D10))),"",ROUND(D10-J10,2))</f>
        <v/>
      </c>
      <c r="L10" s="17">
        <f>IF(OR(K10="",I10=""),"",IF(AND(K10&gt;0,I10&lt;'الإعدادات'!$B$4),'الإعدادات'!$B$4-I10,0))</f>
        <v/>
      </c>
      <c r="M10" s="6">
        <f>IF(K10="","",IF(K10&lt;=0,"مسدد",IF(I10="","بدون موعد",IF(I10&gt;='الإعدادات'!$B$4,"لم يحن",IF(L10&lt;=30,"من 1 إلى 30 يوم",IF(L10&lt;=60,"من 31 إلى 60 يوم","أكثر من 60 يوم"))))))</f>
        <v/>
      </c>
    </row>
    <row r="11">
      <c r="A11" s="5" t="inlineStr">
        <is>
          <t>R-006</t>
        </is>
      </c>
      <c r="B11" s="13" t="n">
        <v>46309</v>
      </c>
      <c r="C11" s="5" t="inlineStr">
        <is>
          <t>PO-006</t>
        </is>
      </c>
      <c r="D11" s="19" t="n">
        <v>9000</v>
      </c>
      <c r="E11" s="5" t="inlineStr">
        <is>
          <t>فاتورة المورد 214</t>
        </is>
      </c>
      <c r="F11" s="6">
        <f>IF(C11&amp;""="","",IFERROR(INDEX('أوامر الشراء'!$C$6:$C$1005,MATCH(C11&amp;"",'أوامر الشراء'!$A$6:$A$1005,0))&amp;"","أمر غير موجود"))</f>
        <v/>
      </c>
      <c r="G11" s="6">
        <f>IF(F11="","",IFERROR(INDEX('الموردون'!$B$6:$B$205,MATCH(F11,'الموردون'!$A$6:$A$205,0))&amp;"","مورد غير موجود"))</f>
        <v/>
      </c>
      <c r="H11" s="20">
        <f>IF(F11="","",IFERROR(INDEX('الموردون'!$D$6:$D$205,MATCH(F11,'الموردون'!$A$6:$A$205,0)),""))</f>
        <v/>
      </c>
      <c r="I11" s="21">
        <f>IF(OR(H11="",NOT(ISNUMBER(B11))),"",B11+H11)</f>
        <v/>
      </c>
      <c r="J11" s="18">
        <f>IF(A11&amp;""="","",SUMIFS('المدفوعات'!$C$6:$C$1005,'المدفوعات'!$B$6:$B$1005,A11&amp;""))</f>
        <v/>
      </c>
      <c r="K11" s="18">
        <f>IF(OR(A11&amp;""="",NOT(ISNUMBER(D11))),"",ROUND(D11-J11,2))</f>
        <v/>
      </c>
      <c r="L11" s="17">
        <f>IF(OR(K11="",I11=""),"",IF(AND(K11&gt;0,I11&lt;'الإعدادات'!$B$4),'الإعدادات'!$B$4-I11,0))</f>
        <v/>
      </c>
      <c r="M11" s="6">
        <f>IF(K11="","",IF(K11&lt;=0,"مسدد",IF(I11="","بدون موعد",IF(I11&gt;='الإعدادات'!$B$4,"لم يحن",IF(L11&lt;=30,"من 1 إلى 30 يوم",IF(L11&lt;=60,"من 31 إلى 60 يوم","أكثر من 60 يوم"))))))</f>
        <v/>
      </c>
    </row>
    <row r="12">
      <c r="A12" s="5" t="inlineStr">
        <is>
          <t>R-007</t>
        </is>
      </c>
      <c r="B12" s="13" t="n">
        <v>46321</v>
      </c>
      <c r="C12" s="5" t="inlineStr">
        <is>
          <t>PO-005</t>
        </is>
      </c>
      <c r="D12" s="19" t="n">
        <v>30000</v>
      </c>
      <c r="E12" s="5" t="inlineStr">
        <is>
          <t>دفعة أولى من الأمر</t>
        </is>
      </c>
      <c r="F12" s="6">
        <f>IF(C12&amp;""="","",IFERROR(INDEX('أوامر الشراء'!$C$6:$C$1005,MATCH(C12&amp;"",'أوامر الشراء'!$A$6:$A$1005,0))&amp;"","أمر غير موجود"))</f>
        <v/>
      </c>
      <c r="G12" s="6">
        <f>IF(F12="","",IFERROR(INDEX('الموردون'!$B$6:$B$205,MATCH(F12,'الموردون'!$A$6:$A$205,0))&amp;"","مورد غير موجود"))</f>
        <v/>
      </c>
      <c r="H12" s="20">
        <f>IF(F12="","",IFERROR(INDEX('الموردون'!$D$6:$D$205,MATCH(F12,'الموردون'!$A$6:$A$205,0)),""))</f>
        <v/>
      </c>
      <c r="I12" s="21">
        <f>IF(OR(H12="",NOT(ISNUMBER(B12))),"",B12+H12)</f>
        <v/>
      </c>
      <c r="J12" s="18">
        <f>IF(A12&amp;""="","",SUMIFS('المدفوعات'!$C$6:$C$1005,'المدفوعات'!$B$6:$B$1005,A12&amp;""))</f>
        <v/>
      </c>
      <c r="K12" s="18">
        <f>IF(OR(A12&amp;""="",NOT(ISNUMBER(D12))),"",ROUND(D12-J12,2))</f>
        <v/>
      </c>
      <c r="L12" s="17">
        <f>IF(OR(K12="",I12=""),"",IF(AND(K12&gt;0,I12&lt;'الإعدادات'!$B$4),'الإعدادات'!$B$4-I12,0))</f>
        <v/>
      </c>
      <c r="M12" s="6">
        <f>IF(K12="","",IF(K12&lt;=0,"مسدد",IF(I12="","بدون موعد",IF(I12&gt;='الإعدادات'!$B$4,"لم يحن",IF(L12&lt;=30,"من 1 إلى 30 يوم",IF(L12&lt;=60,"من 31 إلى 60 يوم","أكثر من 60 يوم"))))))</f>
        <v/>
      </c>
    </row>
    <row r="13">
      <c r="A13" s="5" t="inlineStr">
        <is>
          <t>R-008</t>
        </is>
      </c>
      <c r="B13" s="13" t="n">
        <v>46324</v>
      </c>
      <c r="C13" s="5" t="inlineStr">
        <is>
          <t>PO-007</t>
        </is>
      </c>
      <c r="D13" s="19" t="n">
        <v>5000</v>
      </c>
      <c r="E13" s="5" t="inlineStr">
        <is>
          <t>استلام جزئي</t>
        </is>
      </c>
      <c r="F13" s="6">
        <f>IF(C13&amp;""="","",IFERROR(INDEX('أوامر الشراء'!$C$6:$C$1005,MATCH(C13&amp;"",'أوامر الشراء'!$A$6:$A$1005,0))&amp;"","أمر غير موجود"))</f>
        <v/>
      </c>
      <c r="G13" s="6">
        <f>IF(F13="","",IFERROR(INDEX('الموردون'!$B$6:$B$205,MATCH(F13,'الموردون'!$A$6:$A$205,0))&amp;"","مورد غير موجود"))</f>
        <v/>
      </c>
      <c r="H13" s="20">
        <f>IF(F13="","",IFERROR(INDEX('الموردون'!$D$6:$D$205,MATCH(F13,'الموردون'!$A$6:$A$205,0)),""))</f>
        <v/>
      </c>
      <c r="I13" s="21">
        <f>IF(OR(H13="",NOT(ISNUMBER(B13))),"",B13+H13)</f>
        <v/>
      </c>
      <c r="J13" s="18">
        <f>IF(A13&amp;""="","",SUMIFS('المدفوعات'!$C$6:$C$1005,'المدفوعات'!$B$6:$B$1005,A13&amp;""))</f>
        <v/>
      </c>
      <c r="K13" s="18">
        <f>IF(OR(A13&amp;""="",NOT(ISNUMBER(D13))),"",ROUND(D13-J13,2))</f>
        <v/>
      </c>
      <c r="L13" s="17">
        <f>IF(OR(K13="",I13=""),"",IF(AND(K13&gt;0,I13&lt;'الإعدادات'!$B$4),'الإعدادات'!$B$4-I13,0))</f>
        <v/>
      </c>
      <c r="M13" s="6">
        <f>IF(K13="","",IF(K13&lt;=0,"مسدد",IF(I13="","بدون موعد",IF(I13&gt;='الإعدادات'!$B$4,"لم يحن",IF(L13&lt;=30,"من 1 إلى 30 يوم",IF(L13&lt;=60,"من 31 إلى 60 يوم","أكثر من 60 يوم"))))))</f>
        <v/>
      </c>
    </row>
    <row r="14">
      <c r="A14" s="5" t="inlineStr">
        <is>
          <t>R-009</t>
        </is>
      </c>
      <c r="B14" s="13" t="n">
        <v>46325</v>
      </c>
      <c r="C14" s="5" t="inlineStr">
        <is>
          <t>PO-008</t>
        </is>
      </c>
      <c r="D14" s="19" t="n">
        <v>2000</v>
      </c>
      <c r="E14" s="5" t="n"/>
      <c r="F14" s="6">
        <f>IF(C14&amp;""="","",IFERROR(INDEX('أوامر الشراء'!$C$6:$C$1005,MATCH(C14&amp;"",'أوامر الشراء'!$A$6:$A$1005,0))&amp;"","أمر غير موجود"))</f>
        <v/>
      </c>
      <c r="G14" s="6">
        <f>IF(F14="","",IFERROR(INDEX('الموردون'!$B$6:$B$205,MATCH(F14,'الموردون'!$A$6:$A$205,0))&amp;"","مورد غير موجود"))</f>
        <v/>
      </c>
      <c r="H14" s="20">
        <f>IF(F14="","",IFERROR(INDEX('الموردون'!$D$6:$D$205,MATCH(F14,'الموردون'!$A$6:$A$205,0)),""))</f>
        <v/>
      </c>
      <c r="I14" s="21">
        <f>IF(OR(H14="",NOT(ISNUMBER(B14))),"",B14+H14)</f>
        <v/>
      </c>
      <c r="J14" s="18">
        <f>IF(A14&amp;""="","",SUMIFS('المدفوعات'!$C$6:$C$1005,'المدفوعات'!$B$6:$B$1005,A14&amp;""))</f>
        <v/>
      </c>
      <c r="K14" s="18">
        <f>IF(OR(A14&amp;""="",NOT(ISNUMBER(D14))),"",ROUND(D14-J14,2))</f>
        <v/>
      </c>
      <c r="L14" s="17">
        <f>IF(OR(K14="",I14=""),"",IF(AND(K14&gt;0,I14&lt;'الإعدادات'!$B$4),'الإعدادات'!$B$4-I14,0))</f>
        <v/>
      </c>
      <c r="M14" s="6">
        <f>IF(K14="","",IF(K14&lt;=0,"مسدد",IF(I14="","بدون موعد",IF(I14&gt;='الإعدادات'!$B$4,"لم يحن",IF(L14&lt;=30,"من 1 إلى 30 يوم",IF(L14&lt;=60,"من 31 إلى 60 يوم","أكثر من 60 يوم"))))))</f>
        <v/>
      </c>
    </row>
    <row r="15">
      <c r="A15" s="5" t="n"/>
      <c r="B15" s="13" t="n"/>
      <c r="C15" s="5" t="n"/>
      <c r="D15" s="19" t="n"/>
      <c r="E15" s="5" t="n"/>
      <c r="F15" s="6">
        <f>IF(C15&amp;""="","",IFERROR(INDEX('أوامر الشراء'!$C$6:$C$1005,MATCH(C15&amp;"",'أوامر الشراء'!$A$6:$A$1005,0))&amp;"","أمر غير موجود"))</f>
        <v/>
      </c>
      <c r="G15" s="6">
        <f>IF(F15="","",IFERROR(INDEX('الموردون'!$B$6:$B$205,MATCH(F15,'الموردون'!$A$6:$A$205,0))&amp;"","مورد غير موجود"))</f>
        <v/>
      </c>
      <c r="H15" s="20">
        <f>IF(F15="","",IFERROR(INDEX('الموردون'!$D$6:$D$205,MATCH(F15,'الموردون'!$A$6:$A$205,0)),""))</f>
        <v/>
      </c>
      <c r="I15" s="21">
        <f>IF(OR(H15="",NOT(ISNUMBER(B15))),"",B15+H15)</f>
        <v/>
      </c>
      <c r="J15" s="18">
        <f>IF(A15&amp;""="","",SUMIFS('المدفوعات'!$C$6:$C$1005,'المدفوعات'!$B$6:$B$1005,A15&amp;""))</f>
        <v/>
      </c>
      <c r="K15" s="18">
        <f>IF(OR(A15&amp;""="",NOT(ISNUMBER(D15))),"",ROUND(D15-J15,2))</f>
        <v/>
      </c>
      <c r="L15" s="17">
        <f>IF(OR(K15="",I15=""),"",IF(AND(K15&gt;0,I15&lt;'الإعدادات'!$B$4),'الإعدادات'!$B$4-I15,0))</f>
        <v/>
      </c>
      <c r="M15" s="6">
        <f>IF(K15="","",IF(K15&lt;=0,"مسدد",IF(I15="","بدون موعد",IF(I15&gt;='الإعدادات'!$B$4,"لم يحن",IF(L15&lt;=30,"من 1 إلى 30 يوم",IF(L15&lt;=60,"من 31 إلى 60 يوم","أكثر من 60 يوم"))))))</f>
        <v/>
      </c>
    </row>
    <row r="16">
      <c r="A16" s="5" t="n"/>
      <c r="B16" s="13" t="n"/>
      <c r="C16" s="5" t="n"/>
      <c r="D16" s="19" t="n"/>
      <c r="E16" s="5" t="n"/>
      <c r="F16" s="6">
        <f>IF(C16&amp;""="","",IFERROR(INDEX('أوامر الشراء'!$C$6:$C$1005,MATCH(C16&amp;"",'أوامر الشراء'!$A$6:$A$1005,0))&amp;"","أمر غير موجود"))</f>
        <v/>
      </c>
      <c r="G16" s="6">
        <f>IF(F16="","",IFERROR(INDEX('الموردون'!$B$6:$B$205,MATCH(F16,'الموردون'!$A$6:$A$205,0))&amp;"","مورد غير موجود"))</f>
        <v/>
      </c>
      <c r="H16" s="20">
        <f>IF(F16="","",IFERROR(INDEX('الموردون'!$D$6:$D$205,MATCH(F16,'الموردون'!$A$6:$A$205,0)),""))</f>
        <v/>
      </c>
      <c r="I16" s="21">
        <f>IF(OR(H16="",NOT(ISNUMBER(B16))),"",B16+H16)</f>
        <v/>
      </c>
      <c r="J16" s="18">
        <f>IF(A16&amp;""="","",SUMIFS('المدفوعات'!$C$6:$C$1005,'المدفوعات'!$B$6:$B$1005,A16&amp;""))</f>
        <v/>
      </c>
      <c r="K16" s="18">
        <f>IF(OR(A16&amp;""="",NOT(ISNUMBER(D16))),"",ROUND(D16-J16,2))</f>
        <v/>
      </c>
      <c r="L16" s="17">
        <f>IF(OR(K16="",I16=""),"",IF(AND(K16&gt;0,I16&lt;'الإعدادات'!$B$4),'الإعدادات'!$B$4-I16,0))</f>
        <v/>
      </c>
      <c r="M16" s="6">
        <f>IF(K16="","",IF(K16&lt;=0,"مسدد",IF(I16="","بدون موعد",IF(I16&gt;='الإعدادات'!$B$4,"لم يحن",IF(L16&lt;=30,"من 1 إلى 30 يوم",IF(L16&lt;=60,"من 31 إلى 60 يوم","أكثر من 60 يوم"))))))</f>
        <v/>
      </c>
    </row>
    <row r="17">
      <c r="A17" s="5" t="n"/>
      <c r="B17" s="13" t="n"/>
      <c r="C17" s="5" t="n"/>
      <c r="D17" s="19" t="n"/>
      <c r="E17" s="5" t="n"/>
      <c r="F17" s="6">
        <f>IF(C17&amp;""="","",IFERROR(INDEX('أوامر الشراء'!$C$6:$C$1005,MATCH(C17&amp;"",'أوامر الشراء'!$A$6:$A$1005,0))&amp;"","أمر غير موجود"))</f>
        <v/>
      </c>
      <c r="G17" s="6">
        <f>IF(F17="","",IFERROR(INDEX('الموردون'!$B$6:$B$205,MATCH(F17,'الموردون'!$A$6:$A$205,0))&amp;"","مورد غير موجود"))</f>
        <v/>
      </c>
      <c r="H17" s="20">
        <f>IF(F17="","",IFERROR(INDEX('الموردون'!$D$6:$D$205,MATCH(F17,'الموردون'!$A$6:$A$205,0)),""))</f>
        <v/>
      </c>
      <c r="I17" s="21">
        <f>IF(OR(H17="",NOT(ISNUMBER(B17))),"",B17+H17)</f>
        <v/>
      </c>
      <c r="J17" s="18">
        <f>IF(A17&amp;""="","",SUMIFS('المدفوعات'!$C$6:$C$1005,'المدفوعات'!$B$6:$B$1005,A17&amp;""))</f>
        <v/>
      </c>
      <c r="K17" s="18">
        <f>IF(OR(A17&amp;""="",NOT(ISNUMBER(D17))),"",ROUND(D17-J17,2))</f>
        <v/>
      </c>
      <c r="L17" s="17">
        <f>IF(OR(K17="",I17=""),"",IF(AND(K17&gt;0,I17&lt;'الإعدادات'!$B$4),'الإعدادات'!$B$4-I17,0))</f>
        <v/>
      </c>
      <c r="M17" s="6">
        <f>IF(K17="","",IF(K17&lt;=0,"مسدد",IF(I17="","بدون موعد",IF(I17&gt;='الإعدادات'!$B$4,"لم يحن",IF(L17&lt;=30,"من 1 إلى 30 يوم",IF(L17&lt;=60,"من 31 إلى 60 يوم","أكثر من 60 يوم"))))))</f>
        <v/>
      </c>
    </row>
    <row r="18">
      <c r="A18" s="5" t="n"/>
      <c r="B18" s="13" t="n"/>
      <c r="C18" s="5" t="n"/>
      <c r="D18" s="19" t="n"/>
      <c r="E18" s="5" t="n"/>
      <c r="F18" s="6">
        <f>IF(C18&amp;""="","",IFERROR(INDEX('أوامر الشراء'!$C$6:$C$1005,MATCH(C18&amp;"",'أوامر الشراء'!$A$6:$A$1005,0))&amp;"","أمر غير موجود"))</f>
        <v/>
      </c>
      <c r="G18" s="6">
        <f>IF(F18="","",IFERROR(INDEX('الموردون'!$B$6:$B$205,MATCH(F18,'الموردون'!$A$6:$A$205,0))&amp;"","مورد غير موجود"))</f>
        <v/>
      </c>
      <c r="H18" s="20">
        <f>IF(F18="","",IFERROR(INDEX('الموردون'!$D$6:$D$205,MATCH(F18,'الموردون'!$A$6:$A$205,0)),""))</f>
        <v/>
      </c>
      <c r="I18" s="21">
        <f>IF(OR(H18="",NOT(ISNUMBER(B18))),"",B18+H18)</f>
        <v/>
      </c>
      <c r="J18" s="18">
        <f>IF(A18&amp;""="","",SUMIFS('المدفوعات'!$C$6:$C$1005,'المدفوعات'!$B$6:$B$1005,A18&amp;""))</f>
        <v/>
      </c>
      <c r="K18" s="18">
        <f>IF(OR(A18&amp;""="",NOT(ISNUMBER(D18))),"",ROUND(D18-J18,2))</f>
        <v/>
      </c>
      <c r="L18" s="17">
        <f>IF(OR(K18="",I18=""),"",IF(AND(K18&gt;0,I18&lt;'الإعدادات'!$B$4),'الإعدادات'!$B$4-I18,0))</f>
        <v/>
      </c>
      <c r="M18" s="6">
        <f>IF(K18="","",IF(K18&lt;=0,"مسدد",IF(I18="","بدون موعد",IF(I18&gt;='الإعدادات'!$B$4,"لم يحن",IF(L18&lt;=30,"من 1 إلى 30 يوم",IF(L18&lt;=60,"من 31 إلى 60 يوم","أكثر من 60 يوم"))))))</f>
        <v/>
      </c>
    </row>
    <row r="19">
      <c r="A19" s="5" t="n"/>
      <c r="B19" s="13" t="n"/>
      <c r="C19" s="5" t="n"/>
      <c r="D19" s="19" t="n"/>
      <c r="E19" s="5" t="n"/>
      <c r="F19" s="6">
        <f>IF(C19&amp;""="","",IFERROR(INDEX('أوامر الشراء'!$C$6:$C$1005,MATCH(C19&amp;"",'أوامر الشراء'!$A$6:$A$1005,0))&amp;"","أمر غير موجود"))</f>
        <v/>
      </c>
      <c r="G19" s="6">
        <f>IF(F19="","",IFERROR(INDEX('الموردون'!$B$6:$B$205,MATCH(F19,'الموردون'!$A$6:$A$205,0))&amp;"","مورد غير موجود"))</f>
        <v/>
      </c>
      <c r="H19" s="20">
        <f>IF(F19="","",IFERROR(INDEX('الموردون'!$D$6:$D$205,MATCH(F19,'الموردون'!$A$6:$A$205,0)),""))</f>
        <v/>
      </c>
      <c r="I19" s="21">
        <f>IF(OR(H19="",NOT(ISNUMBER(B19))),"",B19+H19)</f>
        <v/>
      </c>
      <c r="J19" s="18">
        <f>IF(A19&amp;""="","",SUMIFS('المدفوعات'!$C$6:$C$1005,'المدفوعات'!$B$6:$B$1005,A19&amp;""))</f>
        <v/>
      </c>
      <c r="K19" s="18">
        <f>IF(OR(A19&amp;""="",NOT(ISNUMBER(D19))),"",ROUND(D19-J19,2))</f>
        <v/>
      </c>
      <c r="L19" s="17">
        <f>IF(OR(K19="",I19=""),"",IF(AND(K19&gt;0,I19&lt;'الإعدادات'!$B$4),'الإعدادات'!$B$4-I19,0))</f>
        <v/>
      </c>
      <c r="M19" s="6">
        <f>IF(K19="","",IF(K19&lt;=0,"مسدد",IF(I19="","بدون موعد",IF(I19&gt;='الإعدادات'!$B$4,"لم يحن",IF(L19&lt;=30,"من 1 إلى 30 يوم",IF(L19&lt;=60,"من 31 إلى 60 يوم","أكثر من 60 يوم"))))))</f>
        <v/>
      </c>
    </row>
    <row r="20">
      <c r="A20" s="5" t="n"/>
      <c r="B20" s="13" t="n"/>
      <c r="C20" s="5" t="n"/>
      <c r="D20" s="19" t="n"/>
      <c r="E20" s="5" t="n"/>
      <c r="F20" s="6">
        <f>IF(C20&amp;""="","",IFERROR(INDEX('أوامر الشراء'!$C$6:$C$1005,MATCH(C20&amp;"",'أوامر الشراء'!$A$6:$A$1005,0))&amp;"","أمر غير موجود"))</f>
        <v/>
      </c>
      <c r="G20" s="6">
        <f>IF(F20="","",IFERROR(INDEX('الموردون'!$B$6:$B$205,MATCH(F20,'الموردون'!$A$6:$A$205,0))&amp;"","مورد غير موجود"))</f>
        <v/>
      </c>
      <c r="H20" s="20">
        <f>IF(F20="","",IFERROR(INDEX('الموردون'!$D$6:$D$205,MATCH(F20,'الموردون'!$A$6:$A$205,0)),""))</f>
        <v/>
      </c>
      <c r="I20" s="21">
        <f>IF(OR(H20="",NOT(ISNUMBER(B20))),"",B20+H20)</f>
        <v/>
      </c>
      <c r="J20" s="18">
        <f>IF(A20&amp;""="","",SUMIFS('المدفوعات'!$C$6:$C$1005,'المدفوعات'!$B$6:$B$1005,A20&amp;""))</f>
        <v/>
      </c>
      <c r="K20" s="18">
        <f>IF(OR(A20&amp;""="",NOT(ISNUMBER(D20))),"",ROUND(D20-J20,2))</f>
        <v/>
      </c>
      <c r="L20" s="17">
        <f>IF(OR(K20="",I20=""),"",IF(AND(K20&gt;0,I20&lt;'الإعدادات'!$B$4),'الإعدادات'!$B$4-I20,0))</f>
        <v/>
      </c>
      <c r="M20" s="6">
        <f>IF(K20="","",IF(K20&lt;=0,"مسدد",IF(I20="","بدون موعد",IF(I20&gt;='الإعدادات'!$B$4,"لم يحن",IF(L20&lt;=30,"من 1 إلى 30 يوم",IF(L20&lt;=60,"من 31 إلى 60 يوم","أكثر من 60 يوم"))))))</f>
        <v/>
      </c>
    </row>
    <row r="21">
      <c r="A21" s="5" t="n"/>
      <c r="B21" s="13" t="n"/>
      <c r="C21" s="5" t="n"/>
      <c r="D21" s="19" t="n"/>
      <c r="E21" s="5" t="n"/>
      <c r="F21" s="6">
        <f>IF(C21&amp;""="","",IFERROR(INDEX('أوامر الشراء'!$C$6:$C$1005,MATCH(C21&amp;"",'أوامر الشراء'!$A$6:$A$1005,0))&amp;"","أمر غير موجود"))</f>
        <v/>
      </c>
      <c r="G21" s="6">
        <f>IF(F21="","",IFERROR(INDEX('الموردون'!$B$6:$B$205,MATCH(F21,'الموردون'!$A$6:$A$205,0))&amp;"","مورد غير موجود"))</f>
        <v/>
      </c>
      <c r="H21" s="20">
        <f>IF(F21="","",IFERROR(INDEX('الموردون'!$D$6:$D$205,MATCH(F21,'الموردون'!$A$6:$A$205,0)),""))</f>
        <v/>
      </c>
      <c r="I21" s="21">
        <f>IF(OR(H21="",NOT(ISNUMBER(B21))),"",B21+H21)</f>
        <v/>
      </c>
      <c r="J21" s="18">
        <f>IF(A21&amp;""="","",SUMIFS('المدفوعات'!$C$6:$C$1005,'المدفوعات'!$B$6:$B$1005,A21&amp;""))</f>
        <v/>
      </c>
      <c r="K21" s="18">
        <f>IF(OR(A21&amp;""="",NOT(ISNUMBER(D21))),"",ROUND(D21-J21,2))</f>
        <v/>
      </c>
      <c r="L21" s="17">
        <f>IF(OR(K21="",I21=""),"",IF(AND(K21&gt;0,I21&lt;'الإعدادات'!$B$4),'الإعدادات'!$B$4-I21,0))</f>
        <v/>
      </c>
      <c r="M21" s="6">
        <f>IF(K21="","",IF(K21&lt;=0,"مسدد",IF(I21="","بدون موعد",IF(I21&gt;='الإعدادات'!$B$4,"لم يحن",IF(L21&lt;=30,"من 1 إلى 30 يوم",IF(L21&lt;=60,"من 31 إلى 60 يوم","أكثر من 60 يوم"))))))</f>
        <v/>
      </c>
    </row>
    <row r="22">
      <c r="A22" s="5" t="n"/>
      <c r="B22" s="13" t="n"/>
      <c r="C22" s="5" t="n"/>
      <c r="D22" s="19" t="n"/>
      <c r="E22" s="5" t="n"/>
      <c r="F22" s="6">
        <f>IF(C22&amp;""="","",IFERROR(INDEX('أوامر الشراء'!$C$6:$C$1005,MATCH(C22&amp;"",'أوامر الشراء'!$A$6:$A$1005,0))&amp;"","أمر غير موجود"))</f>
        <v/>
      </c>
      <c r="G22" s="6">
        <f>IF(F22="","",IFERROR(INDEX('الموردون'!$B$6:$B$205,MATCH(F22,'الموردون'!$A$6:$A$205,0))&amp;"","مورد غير موجود"))</f>
        <v/>
      </c>
      <c r="H22" s="20">
        <f>IF(F22="","",IFERROR(INDEX('الموردون'!$D$6:$D$205,MATCH(F22,'الموردون'!$A$6:$A$205,0)),""))</f>
        <v/>
      </c>
      <c r="I22" s="21">
        <f>IF(OR(H22="",NOT(ISNUMBER(B22))),"",B22+H22)</f>
        <v/>
      </c>
      <c r="J22" s="18">
        <f>IF(A22&amp;""="","",SUMIFS('المدفوعات'!$C$6:$C$1005,'المدفوعات'!$B$6:$B$1005,A22&amp;""))</f>
        <v/>
      </c>
      <c r="K22" s="18">
        <f>IF(OR(A22&amp;""="",NOT(ISNUMBER(D22))),"",ROUND(D22-J22,2))</f>
        <v/>
      </c>
      <c r="L22" s="17">
        <f>IF(OR(K22="",I22=""),"",IF(AND(K22&gt;0,I22&lt;'الإعدادات'!$B$4),'الإعدادات'!$B$4-I22,0))</f>
        <v/>
      </c>
      <c r="M22" s="6">
        <f>IF(K22="","",IF(K22&lt;=0,"مسدد",IF(I22="","بدون موعد",IF(I22&gt;='الإعدادات'!$B$4,"لم يحن",IF(L22&lt;=30,"من 1 إلى 30 يوم",IF(L22&lt;=60,"من 31 إلى 60 يوم","أكثر من 60 يوم"))))))</f>
        <v/>
      </c>
    </row>
    <row r="23">
      <c r="A23" s="5" t="n"/>
      <c r="B23" s="13" t="n"/>
      <c r="C23" s="5" t="n"/>
      <c r="D23" s="19" t="n"/>
      <c r="E23" s="5" t="n"/>
      <c r="F23" s="6">
        <f>IF(C23&amp;""="","",IFERROR(INDEX('أوامر الشراء'!$C$6:$C$1005,MATCH(C23&amp;"",'أوامر الشراء'!$A$6:$A$1005,0))&amp;"","أمر غير موجود"))</f>
        <v/>
      </c>
      <c r="G23" s="6">
        <f>IF(F23="","",IFERROR(INDEX('الموردون'!$B$6:$B$205,MATCH(F23,'الموردون'!$A$6:$A$205,0))&amp;"","مورد غير موجود"))</f>
        <v/>
      </c>
      <c r="H23" s="20">
        <f>IF(F23="","",IFERROR(INDEX('الموردون'!$D$6:$D$205,MATCH(F23,'الموردون'!$A$6:$A$205,0)),""))</f>
        <v/>
      </c>
      <c r="I23" s="21">
        <f>IF(OR(H23="",NOT(ISNUMBER(B23))),"",B23+H23)</f>
        <v/>
      </c>
      <c r="J23" s="18">
        <f>IF(A23&amp;""="","",SUMIFS('المدفوعات'!$C$6:$C$1005,'المدفوعات'!$B$6:$B$1005,A23&amp;""))</f>
        <v/>
      </c>
      <c r="K23" s="18">
        <f>IF(OR(A23&amp;""="",NOT(ISNUMBER(D23))),"",ROUND(D23-J23,2))</f>
        <v/>
      </c>
      <c r="L23" s="17">
        <f>IF(OR(K23="",I23=""),"",IF(AND(K23&gt;0,I23&lt;'الإعدادات'!$B$4),'الإعدادات'!$B$4-I23,0))</f>
        <v/>
      </c>
      <c r="M23" s="6">
        <f>IF(K23="","",IF(K23&lt;=0,"مسدد",IF(I23="","بدون موعد",IF(I23&gt;='الإعدادات'!$B$4,"لم يحن",IF(L23&lt;=30,"من 1 إلى 30 يوم",IF(L23&lt;=60,"من 31 إلى 60 يوم","أكثر من 60 يوم"))))))</f>
        <v/>
      </c>
    </row>
    <row r="24">
      <c r="A24" s="5" t="n"/>
      <c r="B24" s="13" t="n"/>
      <c r="C24" s="5" t="n"/>
      <c r="D24" s="19" t="n"/>
      <c r="E24" s="5" t="n"/>
      <c r="F24" s="6">
        <f>IF(C24&amp;""="","",IFERROR(INDEX('أوامر الشراء'!$C$6:$C$1005,MATCH(C24&amp;"",'أوامر الشراء'!$A$6:$A$1005,0))&amp;"","أمر غير موجود"))</f>
        <v/>
      </c>
      <c r="G24" s="6">
        <f>IF(F24="","",IFERROR(INDEX('الموردون'!$B$6:$B$205,MATCH(F24,'الموردون'!$A$6:$A$205,0))&amp;"","مورد غير موجود"))</f>
        <v/>
      </c>
      <c r="H24" s="20">
        <f>IF(F24="","",IFERROR(INDEX('الموردون'!$D$6:$D$205,MATCH(F24,'الموردون'!$A$6:$A$205,0)),""))</f>
        <v/>
      </c>
      <c r="I24" s="21">
        <f>IF(OR(H24="",NOT(ISNUMBER(B24))),"",B24+H24)</f>
        <v/>
      </c>
      <c r="J24" s="18">
        <f>IF(A24&amp;""="","",SUMIFS('المدفوعات'!$C$6:$C$1005,'المدفوعات'!$B$6:$B$1005,A24&amp;""))</f>
        <v/>
      </c>
      <c r="K24" s="18">
        <f>IF(OR(A24&amp;""="",NOT(ISNUMBER(D24))),"",ROUND(D24-J24,2))</f>
        <v/>
      </c>
      <c r="L24" s="17">
        <f>IF(OR(K24="",I24=""),"",IF(AND(K24&gt;0,I24&lt;'الإعدادات'!$B$4),'الإعدادات'!$B$4-I24,0))</f>
        <v/>
      </c>
      <c r="M24" s="6">
        <f>IF(K24="","",IF(K24&lt;=0,"مسدد",IF(I24="","بدون موعد",IF(I24&gt;='الإعدادات'!$B$4,"لم يحن",IF(L24&lt;=30,"من 1 إلى 30 يوم",IF(L24&lt;=60,"من 31 إلى 60 يوم","أكثر من 60 يوم"))))))</f>
        <v/>
      </c>
    </row>
    <row r="25">
      <c r="A25" s="5" t="n"/>
      <c r="B25" s="13" t="n"/>
      <c r="C25" s="5" t="n"/>
      <c r="D25" s="19" t="n"/>
      <c r="E25" s="5" t="n"/>
      <c r="F25" s="6">
        <f>IF(C25&amp;""="","",IFERROR(INDEX('أوامر الشراء'!$C$6:$C$1005,MATCH(C25&amp;"",'أوامر الشراء'!$A$6:$A$1005,0))&amp;"","أمر غير موجود"))</f>
        <v/>
      </c>
      <c r="G25" s="6">
        <f>IF(F25="","",IFERROR(INDEX('الموردون'!$B$6:$B$205,MATCH(F25,'الموردون'!$A$6:$A$205,0))&amp;"","مورد غير موجود"))</f>
        <v/>
      </c>
      <c r="H25" s="20">
        <f>IF(F25="","",IFERROR(INDEX('الموردون'!$D$6:$D$205,MATCH(F25,'الموردون'!$A$6:$A$205,0)),""))</f>
        <v/>
      </c>
      <c r="I25" s="21">
        <f>IF(OR(H25="",NOT(ISNUMBER(B25))),"",B25+H25)</f>
        <v/>
      </c>
      <c r="J25" s="18">
        <f>IF(A25&amp;""="","",SUMIFS('المدفوعات'!$C$6:$C$1005,'المدفوعات'!$B$6:$B$1005,A25&amp;""))</f>
        <v/>
      </c>
      <c r="K25" s="18">
        <f>IF(OR(A25&amp;""="",NOT(ISNUMBER(D25))),"",ROUND(D25-J25,2))</f>
        <v/>
      </c>
      <c r="L25" s="17">
        <f>IF(OR(K25="",I25=""),"",IF(AND(K25&gt;0,I25&lt;'الإعدادات'!$B$4),'الإعدادات'!$B$4-I25,0))</f>
        <v/>
      </c>
      <c r="M25" s="6">
        <f>IF(K25="","",IF(K25&lt;=0,"مسدد",IF(I25="","بدون موعد",IF(I25&gt;='الإعدادات'!$B$4,"لم يحن",IF(L25&lt;=30,"من 1 إلى 30 يوم",IF(L25&lt;=60,"من 31 إلى 60 يوم","أكثر من 60 يوم"))))))</f>
        <v/>
      </c>
    </row>
    <row r="26">
      <c r="A26" s="5" t="n"/>
      <c r="B26" s="13" t="n"/>
      <c r="C26" s="5" t="n"/>
      <c r="D26" s="19" t="n"/>
      <c r="E26" s="5" t="n"/>
      <c r="F26" s="6">
        <f>IF(C26&amp;""="","",IFERROR(INDEX('أوامر الشراء'!$C$6:$C$1005,MATCH(C26&amp;"",'أوامر الشراء'!$A$6:$A$1005,0))&amp;"","أمر غير موجود"))</f>
        <v/>
      </c>
      <c r="G26" s="6">
        <f>IF(F26="","",IFERROR(INDEX('الموردون'!$B$6:$B$205,MATCH(F26,'الموردون'!$A$6:$A$205,0))&amp;"","مورد غير موجود"))</f>
        <v/>
      </c>
      <c r="H26" s="20">
        <f>IF(F26="","",IFERROR(INDEX('الموردون'!$D$6:$D$205,MATCH(F26,'الموردون'!$A$6:$A$205,0)),""))</f>
        <v/>
      </c>
      <c r="I26" s="21">
        <f>IF(OR(H26="",NOT(ISNUMBER(B26))),"",B26+H26)</f>
        <v/>
      </c>
      <c r="J26" s="18">
        <f>IF(A26&amp;""="","",SUMIFS('المدفوعات'!$C$6:$C$1005,'المدفوعات'!$B$6:$B$1005,A26&amp;""))</f>
        <v/>
      </c>
      <c r="K26" s="18">
        <f>IF(OR(A26&amp;""="",NOT(ISNUMBER(D26))),"",ROUND(D26-J26,2))</f>
        <v/>
      </c>
      <c r="L26" s="17">
        <f>IF(OR(K26="",I26=""),"",IF(AND(K26&gt;0,I26&lt;'الإعدادات'!$B$4),'الإعدادات'!$B$4-I26,0))</f>
        <v/>
      </c>
      <c r="M26" s="6">
        <f>IF(K26="","",IF(K26&lt;=0,"مسدد",IF(I26="","بدون موعد",IF(I26&gt;='الإعدادات'!$B$4,"لم يحن",IF(L26&lt;=30,"من 1 إلى 30 يوم",IF(L26&lt;=60,"من 31 إلى 60 يوم","أكثر من 60 يوم"))))))</f>
        <v/>
      </c>
    </row>
    <row r="27">
      <c r="A27" s="5" t="n"/>
      <c r="B27" s="13" t="n"/>
      <c r="C27" s="5" t="n"/>
      <c r="D27" s="19" t="n"/>
      <c r="E27" s="5" t="n"/>
      <c r="F27" s="6">
        <f>IF(C27&amp;""="","",IFERROR(INDEX('أوامر الشراء'!$C$6:$C$1005,MATCH(C27&amp;"",'أوامر الشراء'!$A$6:$A$1005,0))&amp;"","أمر غير موجود"))</f>
        <v/>
      </c>
      <c r="G27" s="6">
        <f>IF(F27="","",IFERROR(INDEX('الموردون'!$B$6:$B$205,MATCH(F27,'الموردون'!$A$6:$A$205,0))&amp;"","مورد غير موجود"))</f>
        <v/>
      </c>
      <c r="H27" s="20">
        <f>IF(F27="","",IFERROR(INDEX('الموردون'!$D$6:$D$205,MATCH(F27,'الموردون'!$A$6:$A$205,0)),""))</f>
        <v/>
      </c>
      <c r="I27" s="21">
        <f>IF(OR(H27="",NOT(ISNUMBER(B27))),"",B27+H27)</f>
        <v/>
      </c>
      <c r="J27" s="18">
        <f>IF(A27&amp;""="","",SUMIFS('المدفوعات'!$C$6:$C$1005,'المدفوعات'!$B$6:$B$1005,A27&amp;""))</f>
        <v/>
      </c>
      <c r="K27" s="18">
        <f>IF(OR(A27&amp;""="",NOT(ISNUMBER(D27))),"",ROUND(D27-J27,2))</f>
        <v/>
      </c>
      <c r="L27" s="17">
        <f>IF(OR(K27="",I27=""),"",IF(AND(K27&gt;0,I27&lt;'الإعدادات'!$B$4),'الإعدادات'!$B$4-I27,0))</f>
        <v/>
      </c>
      <c r="M27" s="6">
        <f>IF(K27="","",IF(K27&lt;=0,"مسدد",IF(I27="","بدون موعد",IF(I27&gt;='الإعدادات'!$B$4,"لم يحن",IF(L27&lt;=30,"من 1 إلى 30 يوم",IF(L27&lt;=60,"من 31 إلى 60 يوم","أكثر من 60 يوم"))))))</f>
        <v/>
      </c>
    </row>
    <row r="28">
      <c r="A28" s="5" t="n"/>
      <c r="B28" s="13" t="n"/>
      <c r="C28" s="5" t="n"/>
      <c r="D28" s="19" t="n"/>
      <c r="E28" s="5" t="n"/>
      <c r="F28" s="6">
        <f>IF(C28&amp;""="","",IFERROR(INDEX('أوامر الشراء'!$C$6:$C$1005,MATCH(C28&amp;"",'أوامر الشراء'!$A$6:$A$1005,0))&amp;"","أمر غير موجود"))</f>
        <v/>
      </c>
      <c r="G28" s="6">
        <f>IF(F28="","",IFERROR(INDEX('الموردون'!$B$6:$B$205,MATCH(F28,'الموردون'!$A$6:$A$205,0))&amp;"","مورد غير موجود"))</f>
        <v/>
      </c>
      <c r="H28" s="20">
        <f>IF(F28="","",IFERROR(INDEX('الموردون'!$D$6:$D$205,MATCH(F28,'الموردون'!$A$6:$A$205,0)),""))</f>
        <v/>
      </c>
      <c r="I28" s="21">
        <f>IF(OR(H28="",NOT(ISNUMBER(B28))),"",B28+H28)</f>
        <v/>
      </c>
      <c r="J28" s="18">
        <f>IF(A28&amp;""="","",SUMIFS('المدفوعات'!$C$6:$C$1005,'المدفوعات'!$B$6:$B$1005,A28&amp;""))</f>
        <v/>
      </c>
      <c r="K28" s="18">
        <f>IF(OR(A28&amp;""="",NOT(ISNUMBER(D28))),"",ROUND(D28-J28,2))</f>
        <v/>
      </c>
      <c r="L28" s="17">
        <f>IF(OR(K28="",I28=""),"",IF(AND(K28&gt;0,I28&lt;'الإعدادات'!$B$4),'الإعدادات'!$B$4-I28,0))</f>
        <v/>
      </c>
      <c r="M28" s="6">
        <f>IF(K28="","",IF(K28&lt;=0,"مسدد",IF(I28="","بدون موعد",IF(I28&gt;='الإعدادات'!$B$4,"لم يحن",IF(L28&lt;=30,"من 1 إلى 30 يوم",IF(L28&lt;=60,"من 31 إلى 60 يوم","أكثر من 60 يوم"))))))</f>
        <v/>
      </c>
    </row>
    <row r="29">
      <c r="A29" s="5" t="n"/>
      <c r="B29" s="13" t="n"/>
      <c r="C29" s="5" t="n"/>
      <c r="D29" s="19" t="n"/>
      <c r="E29" s="5" t="n"/>
      <c r="F29" s="6">
        <f>IF(C29&amp;""="","",IFERROR(INDEX('أوامر الشراء'!$C$6:$C$1005,MATCH(C29&amp;"",'أوامر الشراء'!$A$6:$A$1005,0))&amp;"","أمر غير موجود"))</f>
        <v/>
      </c>
      <c r="G29" s="6">
        <f>IF(F29="","",IFERROR(INDEX('الموردون'!$B$6:$B$205,MATCH(F29,'الموردون'!$A$6:$A$205,0))&amp;"","مورد غير موجود"))</f>
        <v/>
      </c>
      <c r="H29" s="20">
        <f>IF(F29="","",IFERROR(INDEX('الموردون'!$D$6:$D$205,MATCH(F29,'الموردون'!$A$6:$A$205,0)),""))</f>
        <v/>
      </c>
      <c r="I29" s="21">
        <f>IF(OR(H29="",NOT(ISNUMBER(B29))),"",B29+H29)</f>
        <v/>
      </c>
      <c r="J29" s="18">
        <f>IF(A29&amp;""="","",SUMIFS('المدفوعات'!$C$6:$C$1005,'المدفوعات'!$B$6:$B$1005,A29&amp;""))</f>
        <v/>
      </c>
      <c r="K29" s="18">
        <f>IF(OR(A29&amp;""="",NOT(ISNUMBER(D29))),"",ROUND(D29-J29,2))</f>
        <v/>
      </c>
      <c r="L29" s="17">
        <f>IF(OR(K29="",I29=""),"",IF(AND(K29&gt;0,I29&lt;'الإعدادات'!$B$4),'الإعدادات'!$B$4-I29,0))</f>
        <v/>
      </c>
      <c r="M29" s="6">
        <f>IF(K29="","",IF(K29&lt;=0,"مسدد",IF(I29="","بدون موعد",IF(I29&gt;='الإعدادات'!$B$4,"لم يحن",IF(L29&lt;=30,"من 1 إلى 30 يوم",IF(L29&lt;=60,"من 31 إلى 60 يوم","أكثر من 60 يوم"))))))</f>
        <v/>
      </c>
    </row>
    <row r="30">
      <c r="A30" s="5" t="n"/>
      <c r="B30" s="13" t="n"/>
      <c r="C30" s="5" t="n"/>
      <c r="D30" s="19" t="n"/>
      <c r="E30" s="5" t="n"/>
      <c r="F30" s="6">
        <f>IF(C30&amp;""="","",IFERROR(INDEX('أوامر الشراء'!$C$6:$C$1005,MATCH(C30&amp;"",'أوامر الشراء'!$A$6:$A$1005,0))&amp;"","أمر غير موجود"))</f>
        <v/>
      </c>
      <c r="G30" s="6">
        <f>IF(F30="","",IFERROR(INDEX('الموردون'!$B$6:$B$205,MATCH(F30,'الموردون'!$A$6:$A$205,0))&amp;"","مورد غير موجود"))</f>
        <v/>
      </c>
      <c r="H30" s="20">
        <f>IF(F30="","",IFERROR(INDEX('الموردون'!$D$6:$D$205,MATCH(F30,'الموردون'!$A$6:$A$205,0)),""))</f>
        <v/>
      </c>
      <c r="I30" s="21">
        <f>IF(OR(H30="",NOT(ISNUMBER(B30))),"",B30+H30)</f>
        <v/>
      </c>
      <c r="J30" s="18">
        <f>IF(A30&amp;""="","",SUMIFS('المدفوعات'!$C$6:$C$1005,'المدفوعات'!$B$6:$B$1005,A30&amp;""))</f>
        <v/>
      </c>
      <c r="K30" s="18">
        <f>IF(OR(A30&amp;""="",NOT(ISNUMBER(D30))),"",ROUND(D30-J30,2))</f>
        <v/>
      </c>
      <c r="L30" s="17">
        <f>IF(OR(K30="",I30=""),"",IF(AND(K30&gt;0,I30&lt;'الإعدادات'!$B$4),'الإعدادات'!$B$4-I30,0))</f>
        <v/>
      </c>
      <c r="M30" s="6">
        <f>IF(K30="","",IF(K30&lt;=0,"مسدد",IF(I30="","بدون موعد",IF(I30&gt;='الإعدادات'!$B$4,"لم يحن",IF(L30&lt;=30,"من 1 إلى 30 يوم",IF(L30&lt;=60,"من 31 إلى 60 يوم","أكثر من 60 يوم"))))))</f>
        <v/>
      </c>
    </row>
    <row r="31">
      <c r="A31" s="5" t="n"/>
      <c r="B31" s="13" t="n"/>
      <c r="C31" s="5" t="n"/>
      <c r="D31" s="19" t="n"/>
      <c r="E31" s="5" t="n"/>
      <c r="F31" s="6">
        <f>IF(C31&amp;""="","",IFERROR(INDEX('أوامر الشراء'!$C$6:$C$1005,MATCH(C31&amp;"",'أوامر الشراء'!$A$6:$A$1005,0))&amp;"","أمر غير موجود"))</f>
        <v/>
      </c>
      <c r="G31" s="6">
        <f>IF(F31="","",IFERROR(INDEX('الموردون'!$B$6:$B$205,MATCH(F31,'الموردون'!$A$6:$A$205,0))&amp;"","مورد غير موجود"))</f>
        <v/>
      </c>
      <c r="H31" s="20">
        <f>IF(F31="","",IFERROR(INDEX('الموردون'!$D$6:$D$205,MATCH(F31,'الموردون'!$A$6:$A$205,0)),""))</f>
        <v/>
      </c>
      <c r="I31" s="21">
        <f>IF(OR(H31="",NOT(ISNUMBER(B31))),"",B31+H31)</f>
        <v/>
      </c>
      <c r="J31" s="18">
        <f>IF(A31&amp;""="","",SUMIFS('المدفوعات'!$C$6:$C$1005,'المدفوعات'!$B$6:$B$1005,A31&amp;""))</f>
        <v/>
      </c>
      <c r="K31" s="18">
        <f>IF(OR(A31&amp;""="",NOT(ISNUMBER(D31))),"",ROUND(D31-J31,2))</f>
        <v/>
      </c>
      <c r="L31" s="17">
        <f>IF(OR(K31="",I31=""),"",IF(AND(K31&gt;0,I31&lt;'الإعدادات'!$B$4),'الإعدادات'!$B$4-I31,0))</f>
        <v/>
      </c>
      <c r="M31" s="6">
        <f>IF(K31="","",IF(K31&lt;=0,"مسدد",IF(I31="","بدون موعد",IF(I31&gt;='الإعدادات'!$B$4,"لم يحن",IF(L31&lt;=30,"من 1 إلى 30 يوم",IF(L31&lt;=60,"من 31 إلى 60 يوم","أكثر من 60 يوم"))))))</f>
        <v/>
      </c>
    </row>
    <row r="32">
      <c r="A32" s="5" t="n"/>
      <c r="B32" s="13" t="n"/>
      <c r="C32" s="5" t="n"/>
      <c r="D32" s="19" t="n"/>
      <c r="E32" s="5" t="n"/>
      <c r="F32" s="6">
        <f>IF(C32&amp;""="","",IFERROR(INDEX('أوامر الشراء'!$C$6:$C$1005,MATCH(C32&amp;"",'أوامر الشراء'!$A$6:$A$1005,0))&amp;"","أمر غير موجود"))</f>
        <v/>
      </c>
      <c r="G32" s="6">
        <f>IF(F32="","",IFERROR(INDEX('الموردون'!$B$6:$B$205,MATCH(F32,'الموردون'!$A$6:$A$205,0))&amp;"","مورد غير موجود"))</f>
        <v/>
      </c>
      <c r="H32" s="20">
        <f>IF(F32="","",IFERROR(INDEX('الموردون'!$D$6:$D$205,MATCH(F32,'الموردون'!$A$6:$A$205,0)),""))</f>
        <v/>
      </c>
      <c r="I32" s="21">
        <f>IF(OR(H32="",NOT(ISNUMBER(B32))),"",B32+H32)</f>
        <v/>
      </c>
      <c r="J32" s="18">
        <f>IF(A32&amp;""="","",SUMIFS('المدفوعات'!$C$6:$C$1005,'المدفوعات'!$B$6:$B$1005,A32&amp;""))</f>
        <v/>
      </c>
      <c r="K32" s="18">
        <f>IF(OR(A32&amp;""="",NOT(ISNUMBER(D32))),"",ROUND(D32-J32,2))</f>
        <v/>
      </c>
      <c r="L32" s="17">
        <f>IF(OR(K32="",I32=""),"",IF(AND(K32&gt;0,I32&lt;'الإعدادات'!$B$4),'الإعدادات'!$B$4-I32,0))</f>
        <v/>
      </c>
      <c r="M32" s="6">
        <f>IF(K32="","",IF(K32&lt;=0,"مسدد",IF(I32="","بدون موعد",IF(I32&gt;='الإعدادات'!$B$4,"لم يحن",IF(L32&lt;=30,"من 1 إلى 30 يوم",IF(L32&lt;=60,"من 31 إلى 60 يوم","أكثر من 60 يوم"))))))</f>
        <v/>
      </c>
    </row>
    <row r="33">
      <c r="A33" s="5" t="n"/>
      <c r="B33" s="13" t="n"/>
      <c r="C33" s="5" t="n"/>
      <c r="D33" s="19" t="n"/>
      <c r="E33" s="5" t="n"/>
      <c r="F33" s="6">
        <f>IF(C33&amp;""="","",IFERROR(INDEX('أوامر الشراء'!$C$6:$C$1005,MATCH(C33&amp;"",'أوامر الشراء'!$A$6:$A$1005,0))&amp;"","أمر غير موجود"))</f>
        <v/>
      </c>
      <c r="G33" s="6">
        <f>IF(F33="","",IFERROR(INDEX('الموردون'!$B$6:$B$205,MATCH(F33,'الموردون'!$A$6:$A$205,0))&amp;"","مورد غير موجود"))</f>
        <v/>
      </c>
      <c r="H33" s="20">
        <f>IF(F33="","",IFERROR(INDEX('الموردون'!$D$6:$D$205,MATCH(F33,'الموردون'!$A$6:$A$205,0)),""))</f>
        <v/>
      </c>
      <c r="I33" s="21">
        <f>IF(OR(H33="",NOT(ISNUMBER(B33))),"",B33+H33)</f>
        <v/>
      </c>
      <c r="J33" s="18">
        <f>IF(A33&amp;""="","",SUMIFS('المدفوعات'!$C$6:$C$1005,'المدفوعات'!$B$6:$B$1005,A33&amp;""))</f>
        <v/>
      </c>
      <c r="K33" s="18">
        <f>IF(OR(A33&amp;""="",NOT(ISNUMBER(D33))),"",ROUND(D33-J33,2))</f>
        <v/>
      </c>
      <c r="L33" s="17">
        <f>IF(OR(K33="",I33=""),"",IF(AND(K33&gt;0,I33&lt;'الإعدادات'!$B$4),'الإعدادات'!$B$4-I33,0))</f>
        <v/>
      </c>
      <c r="M33" s="6">
        <f>IF(K33="","",IF(K33&lt;=0,"مسدد",IF(I33="","بدون موعد",IF(I33&gt;='الإعدادات'!$B$4,"لم يحن",IF(L33&lt;=30,"من 1 إلى 30 يوم",IF(L33&lt;=60,"من 31 إلى 60 يوم","أكثر من 60 يوم"))))))</f>
        <v/>
      </c>
    </row>
    <row r="34">
      <c r="A34" s="5" t="n"/>
      <c r="B34" s="13" t="n"/>
      <c r="C34" s="5" t="n"/>
      <c r="D34" s="19" t="n"/>
      <c r="E34" s="5" t="n"/>
      <c r="F34" s="6">
        <f>IF(C34&amp;""="","",IFERROR(INDEX('أوامر الشراء'!$C$6:$C$1005,MATCH(C34&amp;"",'أوامر الشراء'!$A$6:$A$1005,0))&amp;"","أمر غير موجود"))</f>
        <v/>
      </c>
      <c r="G34" s="6">
        <f>IF(F34="","",IFERROR(INDEX('الموردون'!$B$6:$B$205,MATCH(F34,'الموردون'!$A$6:$A$205,0))&amp;"","مورد غير موجود"))</f>
        <v/>
      </c>
      <c r="H34" s="20">
        <f>IF(F34="","",IFERROR(INDEX('الموردون'!$D$6:$D$205,MATCH(F34,'الموردون'!$A$6:$A$205,0)),""))</f>
        <v/>
      </c>
      <c r="I34" s="21">
        <f>IF(OR(H34="",NOT(ISNUMBER(B34))),"",B34+H34)</f>
        <v/>
      </c>
      <c r="J34" s="18">
        <f>IF(A34&amp;""="","",SUMIFS('المدفوعات'!$C$6:$C$1005,'المدفوعات'!$B$6:$B$1005,A34&amp;""))</f>
        <v/>
      </c>
      <c r="K34" s="18">
        <f>IF(OR(A34&amp;""="",NOT(ISNUMBER(D34))),"",ROUND(D34-J34,2))</f>
        <v/>
      </c>
      <c r="L34" s="17">
        <f>IF(OR(K34="",I34=""),"",IF(AND(K34&gt;0,I34&lt;'الإعدادات'!$B$4),'الإعدادات'!$B$4-I34,0))</f>
        <v/>
      </c>
      <c r="M34" s="6">
        <f>IF(K34="","",IF(K34&lt;=0,"مسدد",IF(I34="","بدون موعد",IF(I34&gt;='الإعدادات'!$B$4,"لم يحن",IF(L34&lt;=30,"من 1 إلى 30 يوم",IF(L34&lt;=60,"من 31 إلى 60 يوم","أكثر من 60 يوم"))))))</f>
        <v/>
      </c>
    </row>
    <row r="35">
      <c r="A35" s="5" t="n"/>
      <c r="B35" s="13" t="n"/>
      <c r="C35" s="5" t="n"/>
      <c r="D35" s="19" t="n"/>
      <c r="E35" s="5" t="n"/>
      <c r="F35" s="6">
        <f>IF(C35&amp;""="","",IFERROR(INDEX('أوامر الشراء'!$C$6:$C$1005,MATCH(C35&amp;"",'أوامر الشراء'!$A$6:$A$1005,0))&amp;"","أمر غير موجود"))</f>
        <v/>
      </c>
      <c r="G35" s="6">
        <f>IF(F35="","",IFERROR(INDEX('الموردون'!$B$6:$B$205,MATCH(F35,'الموردون'!$A$6:$A$205,0))&amp;"","مورد غير موجود"))</f>
        <v/>
      </c>
      <c r="H35" s="20">
        <f>IF(F35="","",IFERROR(INDEX('الموردون'!$D$6:$D$205,MATCH(F35,'الموردون'!$A$6:$A$205,0)),""))</f>
        <v/>
      </c>
      <c r="I35" s="21">
        <f>IF(OR(H35="",NOT(ISNUMBER(B35))),"",B35+H35)</f>
        <v/>
      </c>
      <c r="J35" s="18">
        <f>IF(A35&amp;""="","",SUMIFS('المدفوعات'!$C$6:$C$1005,'المدفوعات'!$B$6:$B$1005,A35&amp;""))</f>
        <v/>
      </c>
      <c r="K35" s="18">
        <f>IF(OR(A35&amp;""="",NOT(ISNUMBER(D35))),"",ROUND(D35-J35,2))</f>
        <v/>
      </c>
      <c r="L35" s="17">
        <f>IF(OR(K35="",I35=""),"",IF(AND(K35&gt;0,I35&lt;'الإعدادات'!$B$4),'الإعدادات'!$B$4-I35,0))</f>
        <v/>
      </c>
      <c r="M35" s="6">
        <f>IF(K35="","",IF(K35&lt;=0,"مسدد",IF(I35="","بدون موعد",IF(I35&gt;='الإعدادات'!$B$4,"لم يحن",IF(L35&lt;=30,"من 1 إلى 30 يوم",IF(L35&lt;=60,"من 31 إلى 60 يوم","أكثر من 60 يوم"))))))</f>
        <v/>
      </c>
    </row>
    <row r="36">
      <c r="A36" s="5" t="n"/>
      <c r="B36" s="13" t="n"/>
      <c r="C36" s="5" t="n"/>
      <c r="D36" s="19" t="n"/>
      <c r="E36" s="5" t="n"/>
      <c r="F36" s="6">
        <f>IF(C36&amp;""="","",IFERROR(INDEX('أوامر الشراء'!$C$6:$C$1005,MATCH(C36&amp;"",'أوامر الشراء'!$A$6:$A$1005,0))&amp;"","أمر غير موجود"))</f>
        <v/>
      </c>
      <c r="G36" s="6">
        <f>IF(F36="","",IFERROR(INDEX('الموردون'!$B$6:$B$205,MATCH(F36,'الموردون'!$A$6:$A$205,0))&amp;"","مورد غير موجود"))</f>
        <v/>
      </c>
      <c r="H36" s="20">
        <f>IF(F36="","",IFERROR(INDEX('الموردون'!$D$6:$D$205,MATCH(F36,'الموردون'!$A$6:$A$205,0)),""))</f>
        <v/>
      </c>
      <c r="I36" s="21">
        <f>IF(OR(H36="",NOT(ISNUMBER(B36))),"",B36+H36)</f>
        <v/>
      </c>
      <c r="J36" s="18">
        <f>IF(A36&amp;""="","",SUMIFS('المدفوعات'!$C$6:$C$1005,'المدفوعات'!$B$6:$B$1005,A36&amp;""))</f>
        <v/>
      </c>
      <c r="K36" s="18">
        <f>IF(OR(A36&amp;""="",NOT(ISNUMBER(D36))),"",ROUND(D36-J36,2))</f>
        <v/>
      </c>
      <c r="L36" s="17">
        <f>IF(OR(K36="",I36=""),"",IF(AND(K36&gt;0,I36&lt;'الإعدادات'!$B$4),'الإعدادات'!$B$4-I36,0))</f>
        <v/>
      </c>
      <c r="M36" s="6">
        <f>IF(K36="","",IF(K36&lt;=0,"مسدد",IF(I36="","بدون موعد",IF(I36&gt;='الإعدادات'!$B$4,"لم يحن",IF(L36&lt;=30,"من 1 إلى 30 يوم",IF(L36&lt;=60,"من 31 إلى 60 يوم","أكثر من 60 يوم"))))))</f>
        <v/>
      </c>
    </row>
    <row r="37">
      <c r="A37" s="5" t="n"/>
      <c r="B37" s="13" t="n"/>
      <c r="C37" s="5" t="n"/>
      <c r="D37" s="19" t="n"/>
      <c r="E37" s="5" t="n"/>
      <c r="F37" s="6">
        <f>IF(C37&amp;""="","",IFERROR(INDEX('أوامر الشراء'!$C$6:$C$1005,MATCH(C37&amp;"",'أوامر الشراء'!$A$6:$A$1005,0))&amp;"","أمر غير موجود"))</f>
        <v/>
      </c>
      <c r="G37" s="6">
        <f>IF(F37="","",IFERROR(INDEX('الموردون'!$B$6:$B$205,MATCH(F37,'الموردون'!$A$6:$A$205,0))&amp;"","مورد غير موجود"))</f>
        <v/>
      </c>
      <c r="H37" s="20">
        <f>IF(F37="","",IFERROR(INDEX('الموردون'!$D$6:$D$205,MATCH(F37,'الموردون'!$A$6:$A$205,0)),""))</f>
        <v/>
      </c>
      <c r="I37" s="21">
        <f>IF(OR(H37="",NOT(ISNUMBER(B37))),"",B37+H37)</f>
        <v/>
      </c>
      <c r="J37" s="18">
        <f>IF(A37&amp;""="","",SUMIFS('المدفوعات'!$C$6:$C$1005,'المدفوعات'!$B$6:$B$1005,A37&amp;""))</f>
        <v/>
      </c>
      <c r="K37" s="18">
        <f>IF(OR(A37&amp;""="",NOT(ISNUMBER(D37))),"",ROUND(D37-J37,2))</f>
        <v/>
      </c>
      <c r="L37" s="17">
        <f>IF(OR(K37="",I37=""),"",IF(AND(K37&gt;0,I37&lt;'الإعدادات'!$B$4),'الإعدادات'!$B$4-I37,0))</f>
        <v/>
      </c>
      <c r="M37" s="6">
        <f>IF(K37="","",IF(K37&lt;=0,"مسدد",IF(I37="","بدون موعد",IF(I37&gt;='الإعدادات'!$B$4,"لم يحن",IF(L37&lt;=30,"من 1 إلى 30 يوم",IF(L37&lt;=60,"من 31 إلى 60 يوم","أكثر من 60 يوم"))))))</f>
        <v/>
      </c>
    </row>
    <row r="38">
      <c r="A38" s="5" t="n"/>
      <c r="B38" s="13" t="n"/>
      <c r="C38" s="5" t="n"/>
      <c r="D38" s="19" t="n"/>
      <c r="E38" s="5" t="n"/>
      <c r="F38" s="6">
        <f>IF(C38&amp;""="","",IFERROR(INDEX('أوامر الشراء'!$C$6:$C$1005,MATCH(C38&amp;"",'أوامر الشراء'!$A$6:$A$1005,0))&amp;"","أمر غير موجود"))</f>
        <v/>
      </c>
      <c r="G38" s="6">
        <f>IF(F38="","",IFERROR(INDEX('الموردون'!$B$6:$B$205,MATCH(F38,'الموردون'!$A$6:$A$205,0))&amp;"","مورد غير موجود"))</f>
        <v/>
      </c>
      <c r="H38" s="20">
        <f>IF(F38="","",IFERROR(INDEX('الموردون'!$D$6:$D$205,MATCH(F38,'الموردون'!$A$6:$A$205,0)),""))</f>
        <v/>
      </c>
      <c r="I38" s="21">
        <f>IF(OR(H38="",NOT(ISNUMBER(B38))),"",B38+H38)</f>
        <v/>
      </c>
      <c r="J38" s="18">
        <f>IF(A38&amp;""="","",SUMIFS('المدفوعات'!$C$6:$C$1005,'المدفوعات'!$B$6:$B$1005,A38&amp;""))</f>
        <v/>
      </c>
      <c r="K38" s="18">
        <f>IF(OR(A38&amp;""="",NOT(ISNUMBER(D38))),"",ROUND(D38-J38,2))</f>
        <v/>
      </c>
      <c r="L38" s="17">
        <f>IF(OR(K38="",I38=""),"",IF(AND(K38&gt;0,I38&lt;'الإعدادات'!$B$4),'الإعدادات'!$B$4-I38,0))</f>
        <v/>
      </c>
      <c r="M38" s="6">
        <f>IF(K38="","",IF(K38&lt;=0,"مسدد",IF(I38="","بدون موعد",IF(I38&gt;='الإعدادات'!$B$4,"لم يحن",IF(L38&lt;=30,"من 1 إلى 30 يوم",IF(L38&lt;=60,"من 31 إلى 60 يوم","أكثر من 60 يوم"))))))</f>
        <v/>
      </c>
    </row>
    <row r="39">
      <c r="A39" s="5" t="n"/>
      <c r="B39" s="13" t="n"/>
      <c r="C39" s="5" t="n"/>
      <c r="D39" s="19" t="n"/>
      <c r="E39" s="5" t="n"/>
      <c r="F39" s="6">
        <f>IF(C39&amp;""="","",IFERROR(INDEX('أوامر الشراء'!$C$6:$C$1005,MATCH(C39&amp;"",'أوامر الشراء'!$A$6:$A$1005,0))&amp;"","أمر غير موجود"))</f>
        <v/>
      </c>
      <c r="G39" s="6">
        <f>IF(F39="","",IFERROR(INDEX('الموردون'!$B$6:$B$205,MATCH(F39,'الموردون'!$A$6:$A$205,0))&amp;"","مورد غير موجود"))</f>
        <v/>
      </c>
      <c r="H39" s="20">
        <f>IF(F39="","",IFERROR(INDEX('الموردون'!$D$6:$D$205,MATCH(F39,'الموردون'!$A$6:$A$205,0)),""))</f>
        <v/>
      </c>
      <c r="I39" s="21">
        <f>IF(OR(H39="",NOT(ISNUMBER(B39))),"",B39+H39)</f>
        <v/>
      </c>
      <c r="J39" s="18">
        <f>IF(A39&amp;""="","",SUMIFS('المدفوعات'!$C$6:$C$1005,'المدفوعات'!$B$6:$B$1005,A39&amp;""))</f>
        <v/>
      </c>
      <c r="K39" s="18">
        <f>IF(OR(A39&amp;""="",NOT(ISNUMBER(D39))),"",ROUND(D39-J39,2))</f>
        <v/>
      </c>
      <c r="L39" s="17">
        <f>IF(OR(K39="",I39=""),"",IF(AND(K39&gt;0,I39&lt;'الإعدادات'!$B$4),'الإعدادات'!$B$4-I39,0))</f>
        <v/>
      </c>
      <c r="M39" s="6">
        <f>IF(K39="","",IF(K39&lt;=0,"مسدد",IF(I39="","بدون موعد",IF(I39&gt;='الإعدادات'!$B$4,"لم يحن",IF(L39&lt;=30,"من 1 إلى 30 يوم",IF(L39&lt;=60,"من 31 إلى 60 يوم","أكثر من 60 يوم"))))))</f>
        <v/>
      </c>
    </row>
    <row r="40">
      <c r="A40" s="5" t="n"/>
      <c r="B40" s="13" t="n"/>
      <c r="C40" s="5" t="n"/>
      <c r="D40" s="19" t="n"/>
      <c r="E40" s="5" t="n"/>
      <c r="F40" s="6">
        <f>IF(C40&amp;""="","",IFERROR(INDEX('أوامر الشراء'!$C$6:$C$1005,MATCH(C40&amp;"",'أوامر الشراء'!$A$6:$A$1005,0))&amp;"","أمر غير موجود"))</f>
        <v/>
      </c>
      <c r="G40" s="6">
        <f>IF(F40="","",IFERROR(INDEX('الموردون'!$B$6:$B$205,MATCH(F40,'الموردون'!$A$6:$A$205,0))&amp;"","مورد غير موجود"))</f>
        <v/>
      </c>
      <c r="H40" s="20">
        <f>IF(F40="","",IFERROR(INDEX('الموردون'!$D$6:$D$205,MATCH(F40,'الموردون'!$A$6:$A$205,0)),""))</f>
        <v/>
      </c>
      <c r="I40" s="21">
        <f>IF(OR(H40="",NOT(ISNUMBER(B40))),"",B40+H40)</f>
        <v/>
      </c>
      <c r="J40" s="18">
        <f>IF(A40&amp;""="","",SUMIFS('المدفوعات'!$C$6:$C$1005,'المدفوعات'!$B$6:$B$1005,A40&amp;""))</f>
        <v/>
      </c>
      <c r="K40" s="18">
        <f>IF(OR(A40&amp;""="",NOT(ISNUMBER(D40))),"",ROUND(D40-J40,2))</f>
        <v/>
      </c>
      <c r="L40" s="17">
        <f>IF(OR(K40="",I40=""),"",IF(AND(K40&gt;0,I40&lt;'الإعدادات'!$B$4),'الإعدادات'!$B$4-I40,0))</f>
        <v/>
      </c>
      <c r="M40" s="6">
        <f>IF(K40="","",IF(K40&lt;=0,"مسدد",IF(I40="","بدون موعد",IF(I40&gt;='الإعدادات'!$B$4,"لم يحن",IF(L40&lt;=30,"من 1 إلى 30 يوم",IF(L40&lt;=60,"من 31 إلى 60 يوم","أكثر من 60 يوم"))))))</f>
        <v/>
      </c>
    </row>
    <row r="41">
      <c r="A41" s="5" t="n"/>
      <c r="B41" s="13" t="n"/>
      <c r="C41" s="5" t="n"/>
      <c r="D41" s="19" t="n"/>
      <c r="E41" s="5" t="n"/>
      <c r="F41" s="6">
        <f>IF(C41&amp;""="","",IFERROR(INDEX('أوامر الشراء'!$C$6:$C$1005,MATCH(C41&amp;"",'أوامر الشراء'!$A$6:$A$1005,0))&amp;"","أمر غير موجود"))</f>
        <v/>
      </c>
      <c r="G41" s="6">
        <f>IF(F41="","",IFERROR(INDEX('الموردون'!$B$6:$B$205,MATCH(F41,'الموردون'!$A$6:$A$205,0))&amp;"","مورد غير موجود"))</f>
        <v/>
      </c>
      <c r="H41" s="20">
        <f>IF(F41="","",IFERROR(INDEX('الموردون'!$D$6:$D$205,MATCH(F41,'الموردون'!$A$6:$A$205,0)),""))</f>
        <v/>
      </c>
      <c r="I41" s="21">
        <f>IF(OR(H41="",NOT(ISNUMBER(B41))),"",B41+H41)</f>
        <v/>
      </c>
      <c r="J41" s="18">
        <f>IF(A41&amp;""="","",SUMIFS('المدفوعات'!$C$6:$C$1005,'المدفوعات'!$B$6:$B$1005,A41&amp;""))</f>
        <v/>
      </c>
      <c r="K41" s="18">
        <f>IF(OR(A41&amp;""="",NOT(ISNUMBER(D41))),"",ROUND(D41-J41,2))</f>
        <v/>
      </c>
      <c r="L41" s="17">
        <f>IF(OR(K41="",I41=""),"",IF(AND(K41&gt;0,I41&lt;'الإعدادات'!$B$4),'الإعدادات'!$B$4-I41,0))</f>
        <v/>
      </c>
      <c r="M41" s="6">
        <f>IF(K41="","",IF(K41&lt;=0,"مسدد",IF(I41="","بدون موعد",IF(I41&gt;='الإعدادات'!$B$4,"لم يحن",IF(L41&lt;=30,"من 1 إلى 30 يوم",IF(L41&lt;=60,"من 31 إلى 60 يوم","أكثر من 60 يوم"))))))</f>
        <v/>
      </c>
    </row>
    <row r="42">
      <c r="A42" s="5" t="n"/>
      <c r="B42" s="13" t="n"/>
      <c r="C42" s="5" t="n"/>
      <c r="D42" s="19" t="n"/>
      <c r="E42" s="5" t="n"/>
      <c r="F42" s="6">
        <f>IF(C42&amp;""="","",IFERROR(INDEX('أوامر الشراء'!$C$6:$C$1005,MATCH(C42&amp;"",'أوامر الشراء'!$A$6:$A$1005,0))&amp;"","أمر غير موجود"))</f>
        <v/>
      </c>
      <c r="G42" s="6">
        <f>IF(F42="","",IFERROR(INDEX('الموردون'!$B$6:$B$205,MATCH(F42,'الموردون'!$A$6:$A$205,0))&amp;"","مورد غير موجود"))</f>
        <v/>
      </c>
      <c r="H42" s="20">
        <f>IF(F42="","",IFERROR(INDEX('الموردون'!$D$6:$D$205,MATCH(F42,'الموردون'!$A$6:$A$205,0)),""))</f>
        <v/>
      </c>
      <c r="I42" s="21">
        <f>IF(OR(H42="",NOT(ISNUMBER(B42))),"",B42+H42)</f>
        <v/>
      </c>
      <c r="J42" s="18">
        <f>IF(A42&amp;""="","",SUMIFS('المدفوعات'!$C$6:$C$1005,'المدفوعات'!$B$6:$B$1005,A42&amp;""))</f>
        <v/>
      </c>
      <c r="K42" s="18">
        <f>IF(OR(A42&amp;""="",NOT(ISNUMBER(D42))),"",ROUND(D42-J42,2))</f>
        <v/>
      </c>
      <c r="L42" s="17">
        <f>IF(OR(K42="",I42=""),"",IF(AND(K42&gt;0,I42&lt;'الإعدادات'!$B$4),'الإعدادات'!$B$4-I42,0))</f>
        <v/>
      </c>
      <c r="M42" s="6">
        <f>IF(K42="","",IF(K42&lt;=0,"مسدد",IF(I42="","بدون موعد",IF(I42&gt;='الإعدادات'!$B$4,"لم يحن",IF(L42&lt;=30,"من 1 إلى 30 يوم",IF(L42&lt;=60,"من 31 إلى 60 يوم","أكثر من 60 يوم"))))))</f>
        <v/>
      </c>
    </row>
    <row r="43">
      <c r="A43" s="5" t="n"/>
      <c r="B43" s="13" t="n"/>
      <c r="C43" s="5" t="n"/>
      <c r="D43" s="19" t="n"/>
      <c r="E43" s="5" t="n"/>
      <c r="F43" s="6">
        <f>IF(C43&amp;""="","",IFERROR(INDEX('أوامر الشراء'!$C$6:$C$1005,MATCH(C43&amp;"",'أوامر الشراء'!$A$6:$A$1005,0))&amp;"","أمر غير موجود"))</f>
        <v/>
      </c>
      <c r="G43" s="6">
        <f>IF(F43="","",IFERROR(INDEX('الموردون'!$B$6:$B$205,MATCH(F43,'الموردون'!$A$6:$A$205,0))&amp;"","مورد غير موجود"))</f>
        <v/>
      </c>
      <c r="H43" s="20">
        <f>IF(F43="","",IFERROR(INDEX('الموردون'!$D$6:$D$205,MATCH(F43,'الموردون'!$A$6:$A$205,0)),""))</f>
        <v/>
      </c>
      <c r="I43" s="21">
        <f>IF(OR(H43="",NOT(ISNUMBER(B43))),"",B43+H43)</f>
        <v/>
      </c>
      <c r="J43" s="18">
        <f>IF(A43&amp;""="","",SUMIFS('المدفوعات'!$C$6:$C$1005,'المدفوعات'!$B$6:$B$1005,A43&amp;""))</f>
        <v/>
      </c>
      <c r="K43" s="18">
        <f>IF(OR(A43&amp;""="",NOT(ISNUMBER(D43))),"",ROUND(D43-J43,2))</f>
        <v/>
      </c>
      <c r="L43" s="17">
        <f>IF(OR(K43="",I43=""),"",IF(AND(K43&gt;0,I43&lt;'الإعدادات'!$B$4),'الإعدادات'!$B$4-I43,0))</f>
        <v/>
      </c>
      <c r="M43" s="6">
        <f>IF(K43="","",IF(K43&lt;=0,"مسدد",IF(I43="","بدون موعد",IF(I43&gt;='الإعدادات'!$B$4,"لم يحن",IF(L43&lt;=30,"من 1 إلى 30 يوم",IF(L43&lt;=60,"من 31 إلى 60 يوم","أكثر من 60 يوم"))))))</f>
        <v/>
      </c>
    </row>
    <row r="44">
      <c r="A44" s="5" t="n"/>
      <c r="B44" s="13" t="n"/>
      <c r="C44" s="5" t="n"/>
      <c r="D44" s="19" t="n"/>
      <c r="E44" s="5" t="n"/>
      <c r="F44" s="6">
        <f>IF(C44&amp;""="","",IFERROR(INDEX('أوامر الشراء'!$C$6:$C$1005,MATCH(C44&amp;"",'أوامر الشراء'!$A$6:$A$1005,0))&amp;"","أمر غير موجود"))</f>
        <v/>
      </c>
      <c r="G44" s="6">
        <f>IF(F44="","",IFERROR(INDEX('الموردون'!$B$6:$B$205,MATCH(F44,'الموردون'!$A$6:$A$205,0))&amp;"","مورد غير موجود"))</f>
        <v/>
      </c>
      <c r="H44" s="20">
        <f>IF(F44="","",IFERROR(INDEX('الموردون'!$D$6:$D$205,MATCH(F44,'الموردون'!$A$6:$A$205,0)),""))</f>
        <v/>
      </c>
      <c r="I44" s="21">
        <f>IF(OR(H44="",NOT(ISNUMBER(B44))),"",B44+H44)</f>
        <v/>
      </c>
      <c r="J44" s="18">
        <f>IF(A44&amp;""="","",SUMIFS('المدفوعات'!$C$6:$C$1005,'المدفوعات'!$B$6:$B$1005,A44&amp;""))</f>
        <v/>
      </c>
      <c r="K44" s="18">
        <f>IF(OR(A44&amp;""="",NOT(ISNUMBER(D44))),"",ROUND(D44-J44,2))</f>
        <v/>
      </c>
      <c r="L44" s="17">
        <f>IF(OR(K44="",I44=""),"",IF(AND(K44&gt;0,I44&lt;'الإعدادات'!$B$4),'الإعدادات'!$B$4-I44,0))</f>
        <v/>
      </c>
      <c r="M44" s="6">
        <f>IF(K44="","",IF(K44&lt;=0,"مسدد",IF(I44="","بدون موعد",IF(I44&gt;='الإعدادات'!$B$4,"لم يحن",IF(L44&lt;=30,"من 1 إلى 30 يوم",IF(L44&lt;=60,"من 31 إلى 60 يوم","أكثر من 60 يوم"))))))</f>
        <v/>
      </c>
    </row>
    <row r="45">
      <c r="A45" s="5" t="n"/>
      <c r="B45" s="13" t="n"/>
      <c r="C45" s="5" t="n"/>
      <c r="D45" s="19" t="n"/>
      <c r="E45" s="5" t="n"/>
      <c r="F45" s="6">
        <f>IF(C45&amp;""="","",IFERROR(INDEX('أوامر الشراء'!$C$6:$C$1005,MATCH(C45&amp;"",'أوامر الشراء'!$A$6:$A$1005,0))&amp;"","أمر غير موجود"))</f>
        <v/>
      </c>
      <c r="G45" s="6">
        <f>IF(F45="","",IFERROR(INDEX('الموردون'!$B$6:$B$205,MATCH(F45,'الموردون'!$A$6:$A$205,0))&amp;"","مورد غير موجود"))</f>
        <v/>
      </c>
      <c r="H45" s="20">
        <f>IF(F45="","",IFERROR(INDEX('الموردون'!$D$6:$D$205,MATCH(F45,'الموردون'!$A$6:$A$205,0)),""))</f>
        <v/>
      </c>
      <c r="I45" s="21">
        <f>IF(OR(H45="",NOT(ISNUMBER(B45))),"",B45+H45)</f>
        <v/>
      </c>
      <c r="J45" s="18">
        <f>IF(A45&amp;""="","",SUMIFS('المدفوعات'!$C$6:$C$1005,'المدفوعات'!$B$6:$B$1005,A45&amp;""))</f>
        <v/>
      </c>
      <c r="K45" s="18">
        <f>IF(OR(A45&amp;""="",NOT(ISNUMBER(D45))),"",ROUND(D45-J45,2))</f>
        <v/>
      </c>
      <c r="L45" s="17">
        <f>IF(OR(K45="",I45=""),"",IF(AND(K45&gt;0,I45&lt;'الإعدادات'!$B$4),'الإعدادات'!$B$4-I45,0))</f>
        <v/>
      </c>
      <c r="M45" s="6">
        <f>IF(K45="","",IF(K45&lt;=0,"مسدد",IF(I45="","بدون موعد",IF(I45&gt;='الإعدادات'!$B$4,"لم يحن",IF(L45&lt;=30,"من 1 إلى 30 يوم",IF(L45&lt;=60,"من 31 إلى 60 يوم","أكثر من 60 يوم"))))))</f>
        <v/>
      </c>
    </row>
    <row r="46">
      <c r="A46" s="5" t="n"/>
      <c r="B46" s="13" t="n"/>
      <c r="C46" s="5" t="n"/>
      <c r="D46" s="19" t="n"/>
      <c r="E46" s="5" t="n"/>
      <c r="F46" s="6">
        <f>IF(C46&amp;""="","",IFERROR(INDEX('أوامر الشراء'!$C$6:$C$1005,MATCH(C46&amp;"",'أوامر الشراء'!$A$6:$A$1005,0))&amp;"","أمر غير موجود"))</f>
        <v/>
      </c>
      <c r="G46" s="6">
        <f>IF(F46="","",IFERROR(INDEX('الموردون'!$B$6:$B$205,MATCH(F46,'الموردون'!$A$6:$A$205,0))&amp;"","مورد غير موجود"))</f>
        <v/>
      </c>
      <c r="H46" s="20">
        <f>IF(F46="","",IFERROR(INDEX('الموردون'!$D$6:$D$205,MATCH(F46,'الموردون'!$A$6:$A$205,0)),""))</f>
        <v/>
      </c>
      <c r="I46" s="21">
        <f>IF(OR(H46="",NOT(ISNUMBER(B46))),"",B46+H46)</f>
        <v/>
      </c>
      <c r="J46" s="18">
        <f>IF(A46&amp;""="","",SUMIFS('المدفوعات'!$C$6:$C$1005,'المدفوعات'!$B$6:$B$1005,A46&amp;""))</f>
        <v/>
      </c>
      <c r="K46" s="18">
        <f>IF(OR(A46&amp;""="",NOT(ISNUMBER(D46))),"",ROUND(D46-J46,2))</f>
        <v/>
      </c>
      <c r="L46" s="17">
        <f>IF(OR(K46="",I46=""),"",IF(AND(K46&gt;0,I46&lt;'الإعدادات'!$B$4),'الإعدادات'!$B$4-I46,0))</f>
        <v/>
      </c>
      <c r="M46" s="6">
        <f>IF(K46="","",IF(K46&lt;=0,"مسدد",IF(I46="","بدون موعد",IF(I46&gt;='الإعدادات'!$B$4,"لم يحن",IF(L46&lt;=30,"من 1 إلى 30 يوم",IF(L46&lt;=60,"من 31 إلى 60 يوم","أكثر من 60 يوم"))))))</f>
        <v/>
      </c>
    </row>
    <row r="47">
      <c r="A47" s="5" t="n"/>
      <c r="B47" s="13" t="n"/>
      <c r="C47" s="5" t="n"/>
      <c r="D47" s="19" t="n"/>
      <c r="E47" s="5" t="n"/>
      <c r="F47" s="6">
        <f>IF(C47&amp;""="","",IFERROR(INDEX('أوامر الشراء'!$C$6:$C$1005,MATCH(C47&amp;"",'أوامر الشراء'!$A$6:$A$1005,0))&amp;"","أمر غير موجود"))</f>
        <v/>
      </c>
      <c r="G47" s="6">
        <f>IF(F47="","",IFERROR(INDEX('الموردون'!$B$6:$B$205,MATCH(F47,'الموردون'!$A$6:$A$205,0))&amp;"","مورد غير موجود"))</f>
        <v/>
      </c>
      <c r="H47" s="20">
        <f>IF(F47="","",IFERROR(INDEX('الموردون'!$D$6:$D$205,MATCH(F47,'الموردون'!$A$6:$A$205,0)),""))</f>
        <v/>
      </c>
      <c r="I47" s="21">
        <f>IF(OR(H47="",NOT(ISNUMBER(B47))),"",B47+H47)</f>
        <v/>
      </c>
      <c r="J47" s="18">
        <f>IF(A47&amp;""="","",SUMIFS('المدفوعات'!$C$6:$C$1005,'المدفوعات'!$B$6:$B$1005,A47&amp;""))</f>
        <v/>
      </c>
      <c r="K47" s="18">
        <f>IF(OR(A47&amp;""="",NOT(ISNUMBER(D47))),"",ROUND(D47-J47,2))</f>
        <v/>
      </c>
      <c r="L47" s="17">
        <f>IF(OR(K47="",I47=""),"",IF(AND(K47&gt;0,I47&lt;'الإعدادات'!$B$4),'الإعدادات'!$B$4-I47,0))</f>
        <v/>
      </c>
      <c r="M47" s="6">
        <f>IF(K47="","",IF(K47&lt;=0,"مسدد",IF(I47="","بدون موعد",IF(I47&gt;='الإعدادات'!$B$4,"لم يحن",IF(L47&lt;=30,"من 1 إلى 30 يوم",IF(L47&lt;=60,"من 31 إلى 60 يوم","أكثر من 60 يوم"))))))</f>
        <v/>
      </c>
    </row>
    <row r="48">
      <c r="A48" s="5" t="n"/>
      <c r="B48" s="13" t="n"/>
      <c r="C48" s="5" t="n"/>
      <c r="D48" s="19" t="n"/>
      <c r="E48" s="5" t="n"/>
      <c r="F48" s="6">
        <f>IF(C48&amp;""="","",IFERROR(INDEX('أوامر الشراء'!$C$6:$C$1005,MATCH(C48&amp;"",'أوامر الشراء'!$A$6:$A$1005,0))&amp;"","أمر غير موجود"))</f>
        <v/>
      </c>
      <c r="G48" s="6">
        <f>IF(F48="","",IFERROR(INDEX('الموردون'!$B$6:$B$205,MATCH(F48,'الموردون'!$A$6:$A$205,0))&amp;"","مورد غير موجود"))</f>
        <v/>
      </c>
      <c r="H48" s="20">
        <f>IF(F48="","",IFERROR(INDEX('الموردون'!$D$6:$D$205,MATCH(F48,'الموردون'!$A$6:$A$205,0)),""))</f>
        <v/>
      </c>
      <c r="I48" s="21">
        <f>IF(OR(H48="",NOT(ISNUMBER(B48))),"",B48+H48)</f>
        <v/>
      </c>
      <c r="J48" s="18">
        <f>IF(A48&amp;""="","",SUMIFS('المدفوعات'!$C$6:$C$1005,'المدفوعات'!$B$6:$B$1005,A48&amp;""))</f>
        <v/>
      </c>
      <c r="K48" s="18">
        <f>IF(OR(A48&amp;""="",NOT(ISNUMBER(D48))),"",ROUND(D48-J48,2))</f>
        <v/>
      </c>
      <c r="L48" s="17">
        <f>IF(OR(K48="",I48=""),"",IF(AND(K48&gt;0,I48&lt;'الإعدادات'!$B$4),'الإعدادات'!$B$4-I48,0))</f>
        <v/>
      </c>
      <c r="M48" s="6">
        <f>IF(K48="","",IF(K48&lt;=0,"مسدد",IF(I48="","بدون موعد",IF(I48&gt;='الإعدادات'!$B$4,"لم يحن",IF(L48&lt;=30,"من 1 إلى 30 يوم",IF(L48&lt;=60,"من 31 إلى 60 يوم","أكثر من 60 يوم"))))))</f>
        <v/>
      </c>
    </row>
    <row r="49">
      <c r="A49" s="5" t="n"/>
      <c r="B49" s="13" t="n"/>
      <c r="C49" s="5" t="n"/>
      <c r="D49" s="19" t="n"/>
      <c r="E49" s="5" t="n"/>
      <c r="F49" s="6">
        <f>IF(C49&amp;""="","",IFERROR(INDEX('أوامر الشراء'!$C$6:$C$1005,MATCH(C49&amp;"",'أوامر الشراء'!$A$6:$A$1005,0))&amp;"","أمر غير موجود"))</f>
        <v/>
      </c>
      <c r="G49" s="6">
        <f>IF(F49="","",IFERROR(INDEX('الموردون'!$B$6:$B$205,MATCH(F49,'الموردون'!$A$6:$A$205,0))&amp;"","مورد غير موجود"))</f>
        <v/>
      </c>
      <c r="H49" s="20">
        <f>IF(F49="","",IFERROR(INDEX('الموردون'!$D$6:$D$205,MATCH(F49,'الموردون'!$A$6:$A$205,0)),""))</f>
        <v/>
      </c>
      <c r="I49" s="21">
        <f>IF(OR(H49="",NOT(ISNUMBER(B49))),"",B49+H49)</f>
        <v/>
      </c>
      <c r="J49" s="18">
        <f>IF(A49&amp;""="","",SUMIFS('المدفوعات'!$C$6:$C$1005,'المدفوعات'!$B$6:$B$1005,A49&amp;""))</f>
        <v/>
      </c>
      <c r="K49" s="18">
        <f>IF(OR(A49&amp;""="",NOT(ISNUMBER(D49))),"",ROUND(D49-J49,2))</f>
        <v/>
      </c>
      <c r="L49" s="17">
        <f>IF(OR(K49="",I49=""),"",IF(AND(K49&gt;0,I49&lt;'الإعدادات'!$B$4),'الإعدادات'!$B$4-I49,0))</f>
        <v/>
      </c>
      <c r="M49" s="6">
        <f>IF(K49="","",IF(K49&lt;=0,"مسدد",IF(I49="","بدون موعد",IF(I49&gt;='الإعدادات'!$B$4,"لم يحن",IF(L49&lt;=30,"من 1 إلى 30 يوم",IF(L49&lt;=60,"من 31 إلى 60 يوم","أكثر من 60 يوم"))))))</f>
        <v/>
      </c>
    </row>
    <row r="50">
      <c r="A50" s="5" t="n"/>
      <c r="B50" s="13" t="n"/>
      <c r="C50" s="5" t="n"/>
      <c r="D50" s="19" t="n"/>
      <c r="E50" s="5" t="n"/>
      <c r="F50" s="6">
        <f>IF(C50&amp;""="","",IFERROR(INDEX('أوامر الشراء'!$C$6:$C$1005,MATCH(C50&amp;"",'أوامر الشراء'!$A$6:$A$1005,0))&amp;"","أمر غير موجود"))</f>
        <v/>
      </c>
      <c r="G50" s="6">
        <f>IF(F50="","",IFERROR(INDEX('الموردون'!$B$6:$B$205,MATCH(F50,'الموردون'!$A$6:$A$205,0))&amp;"","مورد غير موجود"))</f>
        <v/>
      </c>
      <c r="H50" s="20">
        <f>IF(F50="","",IFERROR(INDEX('الموردون'!$D$6:$D$205,MATCH(F50,'الموردون'!$A$6:$A$205,0)),""))</f>
        <v/>
      </c>
      <c r="I50" s="21">
        <f>IF(OR(H50="",NOT(ISNUMBER(B50))),"",B50+H50)</f>
        <v/>
      </c>
      <c r="J50" s="18">
        <f>IF(A50&amp;""="","",SUMIFS('المدفوعات'!$C$6:$C$1005,'المدفوعات'!$B$6:$B$1005,A50&amp;""))</f>
        <v/>
      </c>
      <c r="K50" s="18">
        <f>IF(OR(A50&amp;""="",NOT(ISNUMBER(D50))),"",ROUND(D50-J50,2))</f>
        <v/>
      </c>
      <c r="L50" s="17">
        <f>IF(OR(K50="",I50=""),"",IF(AND(K50&gt;0,I50&lt;'الإعدادات'!$B$4),'الإعدادات'!$B$4-I50,0))</f>
        <v/>
      </c>
      <c r="M50" s="6">
        <f>IF(K50="","",IF(K50&lt;=0,"مسدد",IF(I50="","بدون موعد",IF(I50&gt;='الإعدادات'!$B$4,"لم يحن",IF(L50&lt;=30,"من 1 إلى 30 يوم",IF(L50&lt;=60,"من 31 إلى 60 يوم","أكثر من 60 يوم"))))))</f>
        <v/>
      </c>
    </row>
    <row r="51">
      <c r="A51" s="5" t="n"/>
      <c r="B51" s="13" t="n"/>
      <c r="C51" s="5" t="n"/>
      <c r="D51" s="19" t="n"/>
      <c r="E51" s="5" t="n"/>
      <c r="F51" s="6">
        <f>IF(C51&amp;""="","",IFERROR(INDEX('أوامر الشراء'!$C$6:$C$1005,MATCH(C51&amp;"",'أوامر الشراء'!$A$6:$A$1005,0))&amp;"","أمر غير موجود"))</f>
        <v/>
      </c>
      <c r="G51" s="6">
        <f>IF(F51="","",IFERROR(INDEX('الموردون'!$B$6:$B$205,MATCH(F51,'الموردون'!$A$6:$A$205,0))&amp;"","مورد غير موجود"))</f>
        <v/>
      </c>
      <c r="H51" s="20">
        <f>IF(F51="","",IFERROR(INDEX('الموردون'!$D$6:$D$205,MATCH(F51,'الموردون'!$A$6:$A$205,0)),""))</f>
        <v/>
      </c>
      <c r="I51" s="21">
        <f>IF(OR(H51="",NOT(ISNUMBER(B51))),"",B51+H51)</f>
        <v/>
      </c>
      <c r="J51" s="18">
        <f>IF(A51&amp;""="","",SUMIFS('المدفوعات'!$C$6:$C$1005,'المدفوعات'!$B$6:$B$1005,A51&amp;""))</f>
        <v/>
      </c>
      <c r="K51" s="18">
        <f>IF(OR(A51&amp;""="",NOT(ISNUMBER(D51))),"",ROUND(D51-J51,2))</f>
        <v/>
      </c>
      <c r="L51" s="17">
        <f>IF(OR(K51="",I51=""),"",IF(AND(K51&gt;0,I51&lt;'الإعدادات'!$B$4),'الإعدادات'!$B$4-I51,0))</f>
        <v/>
      </c>
      <c r="M51" s="6">
        <f>IF(K51="","",IF(K51&lt;=0,"مسدد",IF(I51="","بدون موعد",IF(I51&gt;='الإعدادات'!$B$4,"لم يحن",IF(L51&lt;=30,"من 1 إلى 30 يوم",IF(L51&lt;=60,"من 31 إلى 60 يوم","أكثر من 60 يوم"))))))</f>
        <v/>
      </c>
    </row>
    <row r="52">
      <c r="A52" s="5" t="n"/>
      <c r="B52" s="13" t="n"/>
      <c r="C52" s="5" t="n"/>
      <c r="D52" s="19" t="n"/>
      <c r="E52" s="5" t="n"/>
      <c r="F52" s="6">
        <f>IF(C52&amp;""="","",IFERROR(INDEX('أوامر الشراء'!$C$6:$C$1005,MATCH(C52&amp;"",'أوامر الشراء'!$A$6:$A$1005,0))&amp;"","أمر غير موجود"))</f>
        <v/>
      </c>
      <c r="G52" s="6">
        <f>IF(F52="","",IFERROR(INDEX('الموردون'!$B$6:$B$205,MATCH(F52,'الموردون'!$A$6:$A$205,0))&amp;"","مورد غير موجود"))</f>
        <v/>
      </c>
      <c r="H52" s="20">
        <f>IF(F52="","",IFERROR(INDEX('الموردون'!$D$6:$D$205,MATCH(F52,'الموردون'!$A$6:$A$205,0)),""))</f>
        <v/>
      </c>
      <c r="I52" s="21">
        <f>IF(OR(H52="",NOT(ISNUMBER(B52))),"",B52+H52)</f>
        <v/>
      </c>
      <c r="J52" s="18">
        <f>IF(A52&amp;""="","",SUMIFS('المدفوعات'!$C$6:$C$1005,'المدفوعات'!$B$6:$B$1005,A52&amp;""))</f>
        <v/>
      </c>
      <c r="K52" s="18">
        <f>IF(OR(A52&amp;""="",NOT(ISNUMBER(D52))),"",ROUND(D52-J52,2))</f>
        <v/>
      </c>
      <c r="L52" s="17">
        <f>IF(OR(K52="",I52=""),"",IF(AND(K52&gt;0,I52&lt;'الإعدادات'!$B$4),'الإعدادات'!$B$4-I52,0))</f>
        <v/>
      </c>
      <c r="M52" s="6">
        <f>IF(K52="","",IF(K52&lt;=0,"مسدد",IF(I52="","بدون موعد",IF(I52&gt;='الإعدادات'!$B$4,"لم يحن",IF(L52&lt;=30,"من 1 إلى 30 يوم",IF(L52&lt;=60,"من 31 إلى 60 يوم","أكثر من 60 يوم"))))))</f>
        <v/>
      </c>
    </row>
    <row r="53">
      <c r="A53" s="5" t="n"/>
      <c r="B53" s="13" t="n"/>
      <c r="C53" s="5" t="n"/>
      <c r="D53" s="19" t="n"/>
      <c r="E53" s="5" t="n"/>
      <c r="F53" s="6">
        <f>IF(C53&amp;""="","",IFERROR(INDEX('أوامر الشراء'!$C$6:$C$1005,MATCH(C53&amp;"",'أوامر الشراء'!$A$6:$A$1005,0))&amp;"","أمر غير موجود"))</f>
        <v/>
      </c>
      <c r="G53" s="6">
        <f>IF(F53="","",IFERROR(INDEX('الموردون'!$B$6:$B$205,MATCH(F53,'الموردون'!$A$6:$A$205,0))&amp;"","مورد غير موجود"))</f>
        <v/>
      </c>
      <c r="H53" s="20">
        <f>IF(F53="","",IFERROR(INDEX('الموردون'!$D$6:$D$205,MATCH(F53,'الموردون'!$A$6:$A$205,0)),""))</f>
        <v/>
      </c>
      <c r="I53" s="21">
        <f>IF(OR(H53="",NOT(ISNUMBER(B53))),"",B53+H53)</f>
        <v/>
      </c>
      <c r="J53" s="18">
        <f>IF(A53&amp;""="","",SUMIFS('المدفوعات'!$C$6:$C$1005,'المدفوعات'!$B$6:$B$1005,A53&amp;""))</f>
        <v/>
      </c>
      <c r="K53" s="18">
        <f>IF(OR(A53&amp;""="",NOT(ISNUMBER(D53))),"",ROUND(D53-J53,2))</f>
        <v/>
      </c>
      <c r="L53" s="17">
        <f>IF(OR(K53="",I53=""),"",IF(AND(K53&gt;0,I53&lt;'الإعدادات'!$B$4),'الإعدادات'!$B$4-I53,0))</f>
        <v/>
      </c>
      <c r="M53" s="6">
        <f>IF(K53="","",IF(K53&lt;=0,"مسدد",IF(I53="","بدون موعد",IF(I53&gt;='الإعدادات'!$B$4,"لم يحن",IF(L53&lt;=30,"من 1 إلى 30 يوم",IF(L53&lt;=60,"من 31 إلى 60 يوم","أكثر من 60 يوم"))))))</f>
        <v/>
      </c>
    </row>
    <row r="54">
      <c r="A54" s="5" t="n"/>
      <c r="B54" s="13" t="n"/>
      <c r="C54" s="5" t="n"/>
      <c r="D54" s="19" t="n"/>
      <c r="E54" s="5" t="n"/>
      <c r="F54" s="6">
        <f>IF(C54&amp;""="","",IFERROR(INDEX('أوامر الشراء'!$C$6:$C$1005,MATCH(C54&amp;"",'أوامر الشراء'!$A$6:$A$1005,0))&amp;"","أمر غير موجود"))</f>
        <v/>
      </c>
      <c r="G54" s="6">
        <f>IF(F54="","",IFERROR(INDEX('الموردون'!$B$6:$B$205,MATCH(F54,'الموردون'!$A$6:$A$205,0))&amp;"","مورد غير موجود"))</f>
        <v/>
      </c>
      <c r="H54" s="20">
        <f>IF(F54="","",IFERROR(INDEX('الموردون'!$D$6:$D$205,MATCH(F54,'الموردون'!$A$6:$A$205,0)),""))</f>
        <v/>
      </c>
      <c r="I54" s="21">
        <f>IF(OR(H54="",NOT(ISNUMBER(B54))),"",B54+H54)</f>
        <v/>
      </c>
      <c r="J54" s="18">
        <f>IF(A54&amp;""="","",SUMIFS('المدفوعات'!$C$6:$C$1005,'المدفوعات'!$B$6:$B$1005,A54&amp;""))</f>
        <v/>
      </c>
      <c r="K54" s="18">
        <f>IF(OR(A54&amp;""="",NOT(ISNUMBER(D54))),"",ROUND(D54-J54,2))</f>
        <v/>
      </c>
      <c r="L54" s="17">
        <f>IF(OR(K54="",I54=""),"",IF(AND(K54&gt;0,I54&lt;'الإعدادات'!$B$4),'الإعدادات'!$B$4-I54,0))</f>
        <v/>
      </c>
      <c r="M54" s="6">
        <f>IF(K54="","",IF(K54&lt;=0,"مسدد",IF(I54="","بدون موعد",IF(I54&gt;='الإعدادات'!$B$4,"لم يحن",IF(L54&lt;=30,"من 1 إلى 30 يوم",IF(L54&lt;=60,"من 31 إلى 60 يوم","أكثر من 60 يوم"))))))</f>
        <v/>
      </c>
    </row>
    <row r="55">
      <c r="A55" s="5" t="n"/>
      <c r="B55" s="13" t="n"/>
      <c r="C55" s="5" t="n"/>
      <c r="D55" s="19" t="n"/>
      <c r="E55" s="5" t="n"/>
      <c r="F55" s="6">
        <f>IF(C55&amp;""="","",IFERROR(INDEX('أوامر الشراء'!$C$6:$C$1005,MATCH(C55&amp;"",'أوامر الشراء'!$A$6:$A$1005,0))&amp;"","أمر غير موجود"))</f>
        <v/>
      </c>
      <c r="G55" s="6">
        <f>IF(F55="","",IFERROR(INDEX('الموردون'!$B$6:$B$205,MATCH(F55,'الموردون'!$A$6:$A$205,0))&amp;"","مورد غير موجود"))</f>
        <v/>
      </c>
      <c r="H55" s="20">
        <f>IF(F55="","",IFERROR(INDEX('الموردون'!$D$6:$D$205,MATCH(F55,'الموردون'!$A$6:$A$205,0)),""))</f>
        <v/>
      </c>
      <c r="I55" s="21">
        <f>IF(OR(H55="",NOT(ISNUMBER(B55))),"",B55+H55)</f>
        <v/>
      </c>
      <c r="J55" s="18">
        <f>IF(A55&amp;""="","",SUMIFS('المدفوعات'!$C$6:$C$1005,'المدفوعات'!$B$6:$B$1005,A55&amp;""))</f>
        <v/>
      </c>
      <c r="K55" s="18">
        <f>IF(OR(A55&amp;""="",NOT(ISNUMBER(D55))),"",ROUND(D55-J55,2))</f>
        <v/>
      </c>
      <c r="L55" s="17">
        <f>IF(OR(K55="",I55=""),"",IF(AND(K55&gt;0,I55&lt;'الإعدادات'!$B$4),'الإعدادات'!$B$4-I55,0))</f>
        <v/>
      </c>
      <c r="M55" s="6">
        <f>IF(K55="","",IF(K55&lt;=0,"مسدد",IF(I55="","بدون موعد",IF(I55&gt;='الإعدادات'!$B$4,"لم يحن",IF(L55&lt;=30,"من 1 إلى 30 يوم",IF(L55&lt;=60,"من 31 إلى 60 يوم","أكثر من 60 يوم"))))))</f>
        <v/>
      </c>
    </row>
    <row r="56">
      <c r="A56" s="5" t="n"/>
      <c r="B56" s="13" t="n"/>
      <c r="C56" s="5" t="n"/>
      <c r="D56" s="19" t="n"/>
      <c r="E56" s="5" t="n"/>
      <c r="F56" s="6">
        <f>IF(C56&amp;""="","",IFERROR(INDEX('أوامر الشراء'!$C$6:$C$1005,MATCH(C56&amp;"",'أوامر الشراء'!$A$6:$A$1005,0))&amp;"","أمر غير موجود"))</f>
        <v/>
      </c>
      <c r="G56" s="6">
        <f>IF(F56="","",IFERROR(INDEX('الموردون'!$B$6:$B$205,MATCH(F56,'الموردون'!$A$6:$A$205,0))&amp;"","مورد غير موجود"))</f>
        <v/>
      </c>
      <c r="H56" s="20">
        <f>IF(F56="","",IFERROR(INDEX('الموردون'!$D$6:$D$205,MATCH(F56,'الموردون'!$A$6:$A$205,0)),""))</f>
        <v/>
      </c>
      <c r="I56" s="21">
        <f>IF(OR(H56="",NOT(ISNUMBER(B56))),"",B56+H56)</f>
        <v/>
      </c>
      <c r="J56" s="18">
        <f>IF(A56&amp;""="","",SUMIFS('المدفوعات'!$C$6:$C$1005,'المدفوعات'!$B$6:$B$1005,A56&amp;""))</f>
        <v/>
      </c>
      <c r="K56" s="18">
        <f>IF(OR(A56&amp;""="",NOT(ISNUMBER(D56))),"",ROUND(D56-J56,2))</f>
        <v/>
      </c>
      <c r="L56" s="17">
        <f>IF(OR(K56="",I56=""),"",IF(AND(K56&gt;0,I56&lt;'الإعدادات'!$B$4),'الإعدادات'!$B$4-I56,0))</f>
        <v/>
      </c>
      <c r="M56" s="6">
        <f>IF(K56="","",IF(K56&lt;=0,"مسدد",IF(I56="","بدون موعد",IF(I56&gt;='الإعدادات'!$B$4,"لم يحن",IF(L56&lt;=30,"من 1 إلى 30 يوم",IF(L56&lt;=60,"من 31 إلى 60 يوم","أكثر من 60 يوم"))))))</f>
        <v/>
      </c>
    </row>
    <row r="57">
      <c r="A57" s="5" t="n"/>
      <c r="B57" s="13" t="n"/>
      <c r="C57" s="5" t="n"/>
      <c r="D57" s="19" t="n"/>
      <c r="E57" s="5" t="n"/>
      <c r="F57" s="6">
        <f>IF(C57&amp;""="","",IFERROR(INDEX('أوامر الشراء'!$C$6:$C$1005,MATCH(C57&amp;"",'أوامر الشراء'!$A$6:$A$1005,0))&amp;"","أمر غير موجود"))</f>
        <v/>
      </c>
      <c r="G57" s="6">
        <f>IF(F57="","",IFERROR(INDEX('الموردون'!$B$6:$B$205,MATCH(F57,'الموردون'!$A$6:$A$205,0))&amp;"","مورد غير موجود"))</f>
        <v/>
      </c>
      <c r="H57" s="20">
        <f>IF(F57="","",IFERROR(INDEX('الموردون'!$D$6:$D$205,MATCH(F57,'الموردون'!$A$6:$A$205,0)),""))</f>
        <v/>
      </c>
      <c r="I57" s="21">
        <f>IF(OR(H57="",NOT(ISNUMBER(B57))),"",B57+H57)</f>
        <v/>
      </c>
      <c r="J57" s="18">
        <f>IF(A57&amp;""="","",SUMIFS('المدفوعات'!$C$6:$C$1005,'المدفوعات'!$B$6:$B$1005,A57&amp;""))</f>
        <v/>
      </c>
      <c r="K57" s="18">
        <f>IF(OR(A57&amp;""="",NOT(ISNUMBER(D57))),"",ROUND(D57-J57,2))</f>
        <v/>
      </c>
      <c r="L57" s="17">
        <f>IF(OR(K57="",I57=""),"",IF(AND(K57&gt;0,I57&lt;'الإعدادات'!$B$4),'الإعدادات'!$B$4-I57,0))</f>
        <v/>
      </c>
      <c r="M57" s="6">
        <f>IF(K57="","",IF(K57&lt;=0,"مسدد",IF(I57="","بدون موعد",IF(I57&gt;='الإعدادات'!$B$4,"لم يحن",IF(L57&lt;=30,"من 1 إلى 30 يوم",IF(L57&lt;=60,"من 31 إلى 60 يوم","أكثر من 60 يوم"))))))</f>
        <v/>
      </c>
    </row>
    <row r="58">
      <c r="A58" s="5" t="n"/>
      <c r="B58" s="13" t="n"/>
      <c r="C58" s="5" t="n"/>
      <c r="D58" s="19" t="n"/>
      <c r="E58" s="5" t="n"/>
      <c r="F58" s="6">
        <f>IF(C58&amp;""="","",IFERROR(INDEX('أوامر الشراء'!$C$6:$C$1005,MATCH(C58&amp;"",'أوامر الشراء'!$A$6:$A$1005,0))&amp;"","أمر غير موجود"))</f>
        <v/>
      </c>
      <c r="G58" s="6">
        <f>IF(F58="","",IFERROR(INDEX('الموردون'!$B$6:$B$205,MATCH(F58,'الموردون'!$A$6:$A$205,0))&amp;"","مورد غير موجود"))</f>
        <v/>
      </c>
      <c r="H58" s="20">
        <f>IF(F58="","",IFERROR(INDEX('الموردون'!$D$6:$D$205,MATCH(F58,'الموردون'!$A$6:$A$205,0)),""))</f>
        <v/>
      </c>
      <c r="I58" s="21">
        <f>IF(OR(H58="",NOT(ISNUMBER(B58))),"",B58+H58)</f>
        <v/>
      </c>
      <c r="J58" s="18">
        <f>IF(A58&amp;""="","",SUMIFS('المدفوعات'!$C$6:$C$1005,'المدفوعات'!$B$6:$B$1005,A58&amp;""))</f>
        <v/>
      </c>
      <c r="K58" s="18">
        <f>IF(OR(A58&amp;""="",NOT(ISNUMBER(D58))),"",ROUND(D58-J58,2))</f>
        <v/>
      </c>
      <c r="L58" s="17">
        <f>IF(OR(K58="",I58=""),"",IF(AND(K58&gt;0,I58&lt;'الإعدادات'!$B$4),'الإعدادات'!$B$4-I58,0))</f>
        <v/>
      </c>
      <c r="M58" s="6">
        <f>IF(K58="","",IF(K58&lt;=0,"مسدد",IF(I58="","بدون موعد",IF(I58&gt;='الإعدادات'!$B$4,"لم يحن",IF(L58&lt;=30,"من 1 إلى 30 يوم",IF(L58&lt;=60,"من 31 إلى 60 يوم","أكثر من 60 يوم"))))))</f>
        <v/>
      </c>
    </row>
    <row r="59">
      <c r="A59" s="5" t="n"/>
      <c r="B59" s="13" t="n"/>
      <c r="C59" s="5" t="n"/>
      <c r="D59" s="19" t="n"/>
      <c r="E59" s="5" t="n"/>
      <c r="F59" s="6">
        <f>IF(C59&amp;""="","",IFERROR(INDEX('أوامر الشراء'!$C$6:$C$1005,MATCH(C59&amp;"",'أوامر الشراء'!$A$6:$A$1005,0))&amp;"","أمر غير موجود"))</f>
        <v/>
      </c>
      <c r="G59" s="6">
        <f>IF(F59="","",IFERROR(INDEX('الموردون'!$B$6:$B$205,MATCH(F59,'الموردون'!$A$6:$A$205,0))&amp;"","مورد غير موجود"))</f>
        <v/>
      </c>
      <c r="H59" s="20">
        <f>IF(F59="","",IFERROR(INDEX('الموردون'!$D$6:$D$205,MATCH(F59,'الموردون'!$A$6:$A$205,0)),""))</f>
        <v/>
      </c>
      <c r="I59" s="21">
        <f>IF(OR(H59="",NOT(ISNUMBER(B59))),"",B59+H59)</f>
        <v/>
      </c>
      <c r="J59" s="18">
        <f>IF(A59&amp;""="","",SUMIFS('المدفوعات'!$C$6:$C$1005,'المدفوعات'!$B$6:$B$1005,A59&amp;""))</f>
        <v/>
      </c>
      <c r="K59" s="18">
        <f>IF(OR(A59&amp;""="",NOT(ISNUMBER(D59))),"",ROUND(D59-J59,2))</f>
        <v/>
      </c>
      <c r="L59" s="17">
        <f>IF(OR(K59="",I59=""),"",IF(AND(K59&gt;0,I59&lt;'الإعدادات'!$B$4),'الإعدادات'!$B$4-I59,0))</f>
        <v/>
      </c>
      <c r="M59" s="6">
        <f>IF(K59="","",IF(K59&lt;=0,"مسدد",IF(I59="","بدون موعد",IF(I59&gt;='الإعدادات'!$B$4,"لم يحن",IF(L59&lt;=30,"من 1 إلى 30 يوم",IF(L59&lt;=60,"من 31 إلى 60 يوم","أكثر من 60 يوم"))))))</f>
        <v/>
      </c>
    </row>
    <row r="60">
      <c r="A60" s="5" t="n"/>
      <c r="B60" s="13" t="n"/>
      <c r="C60" s="5" t="n"/>
      <c r="D60" s="19" t="n"/>
      <c r="E60" s="5" t="n"/>
      <c r="F60" s="6">
        <f>IF(C60&amp;""="","",IFERROR(INDEX('أوامر الشراء'!$C$6:$C$1005,MATCH(C60&amp;"",'أوامر الشراء'!$A$6:$A$1005,0))&amp;"","أمر غير موجود"))</f>
        <v/>
      </c>
      <c r="G60" s="6">
        <f>IF(F60="","",IFERROR(INDEX('الموردون'!$B$6:$B$205,MATCH(F60,'الموردون'!$A$6:$A$205,0))&amp;"","مورد غير موجود"))</f>
        <v/>
      </c>
      <c r="H60" s="20">
        <f>IF(F60="","",IFERROR(INDEX('الموردون'!$D$6:$D$205,MATCH(F60,'الموردون'!$A$6:$A$205,0)),""))</f>
        <v/>
      </c>
      <c r="I60" s="21">
        <f>IF(OR(H60="",NOT(ISNUMBER(B60))),"",B60+H60)</f>
        <v/>
      </c>
      <c r="J60" s="18">
        <f>IF(A60&amp;""="","",SUMIFS('المدفوعات'!$C$6:$C$1005,'المدفوعات'!$B$6:$B$1005,A60&amp;""))</f>
        <v/>
      </c>
      <c r="K60" s="18">
        <f>IF(OR(A60&amp;""="",NOT(ISNUMBER(D60))),"",ROUND(D60-J60,2))</f>
        <v/>
      </c>
      <c r="L60" s="17">
        <f>IF(OR(K60="",I60=""),"",IF(AND(K60&gt;0,I60&lt;'الإعدادات'!$B$4),'الإعدادات'!$B$4-I60,0))</f>
        <v/>
      </c>
      <c r="M60" s="6">
        <f>IF(K60="","",IF(K60&lt;=0,"مسدد",IF(I60="","بدون موعد",IF(I60&gt;='الإعدادات'!$B$4,"لم يحن",IF(L60&lt;=30,"من 1 إلى 30 يوم",IF(L60&lt;=60,"من 31 إلى 60 يوم","أكثر من 60 يوم"))))))</f>
        <v/>
      </c>
    </row>
    <row r="61">
      <c r="A61" s="5" t="n"/>
      <c r="B61" s="13" t="n"/>
      <c r="C61" s="5" t="n"/>
      <c r="D61" s="19" t="n"/>
      <c r="E61" s="5" t="n"/>
      <c r="F61" s="6">
        <f>IF(C61&amp;""="","",IFERROR(INDEX('أوامر الشراء'!$C$6:$C$1005,MATCH(C61&amp;"",'أوامر الشراء'!$A$6:$A$1005,0))&amp;"","أمر غير موجود"))</f>
        <v/>
      </c>
      <c r="G61" s="6">
        <f>IF(F61="","",IFERROR(INDEX('الموردون'!$B$6:$B$205,MATCH(F61,'الموردون'!$A$6:$A$205,0))&amp;"","مورد غير موجود"))</f>
        <v/>
      </c>
      <c r="H61" s="20">
        <f>IF(F61="","",IFERROR(INDEX('الموردون'!$D$6:$D$205,MATCH(F61,'الموردون'!$A$6:$A$205,0)),""))</f>
        <v/>
      </c>
      <c r="I61" s="21">
        <f>IF(OR(H61="",NOT(ISNUMBER(B61))),"",B61+H61)</f>
        <v/>
      </c>
      <c r="J61" s="18">
        <f>IF(A61&amp;""="","",SUMIFS('المدفوعات'!$C$6:$C$1005,'المدفوعات'!$B$6:$B$1005,A61&amp;""))</f>
        <v/>
      </c>
      <c r="K61" s="18">
        <f>IF(OR(A61&amp;""="",NOT(ISNUMBER(D61))),"",ROUND(D61-J61,2))</f>
        <v/>
      </c>
      <c r="L61" s="17">
        <f>IF(OR(K61="",I61=""),"",IF(AND(K61&gt;0,I61&lt;'الإعدادات'!$B$4),'الإعدادات'!$B$4-I61,0))</f>
        <v/>
      </c>
      <c r="M61" s="6">
        <f>IF(K61="","",IF(K61&lt;=0,"مسدد",IF(I61="","بدون موعد",IF(I61&gt;='الإعدادات'!$B$4,"لم يحن",IF(L61&lt;=30,"من 1 إلى 30 يوم",IF(L61&lt;=60,"من 31 إلى 60 يوم","أكثر من 60 يوم"))))))</f>
        <v/>
      </c>
    </row>
    <row r="62">
      <c r="A62" s="5" t="n"/>
      <c r="B62" s="13" t="n"/>
      <c r="C62" s="5" t="n"/>
      <c r="D62" s="19" t="n"/>
      <c r="E62" s="5" t="n"/>
      <c r="F62" s="6">
        <f>IF(C62&amp;""="","",IFERROR(INDEX('أوامر الشراء'!$C$6:$C$1005,MATCH(C62&amp;"",'أوامر الشراء'!$A$6:$A$1005,0))&amp;"","أمر غير موجود"))</f>
        <v/>
      </c>
      <c r="G62" s="6">
        <f>IF(F62="","",IFERROR(INDEX('الموردون'!$B$6:$B$205,MATCH(F62,'الموردون'!$A$6:$A$205,0))&amp;"","مورد غير موجود"))</f>
        <v/>
      </c>
      <c r="H62" s="20">
        <f>IF(F62="","",IFERROR(INDEX('الموردون'!$D$6:$D$205,MATCH(F62,'الموردون'!$A$6:$A$205,0)),""))</f>
        <v/>
      </c>
      <c r="I62" s="21">
        <f>IF(OR(H62="",NOT(ISNUMBER(B62))),"",B62+H62)</f>
        <v/>
      </c>
      <c r="J62" s="18">
        <f>IF(A62&amp;""="","",SUMIFS('المدفوعات'!$C$6:$C$1005,'المدفوعات'!$B$6:$B$1005,A62&amp;""))</f>
        <v/>
      </c>
      <c r="K62" s="18">
        <f>IF(OR(A62&amp;""="",NOT(ISNUMBER(D62))),"",ROUND(D62-J62,2))</f>
        <v/>
      </c>
      <c r="L62" s="17">
        <f>IF(OR(K62="",I62=""),"",IF(AND(K62&gt;0,I62&lt;'الإعدادات'!$B$4),'الإعدادات'!$B$4-I62,0))</f>
        <v/>
      </c>
      <c r="M62" s="6">
        <f>IF(K62="","",IF(K62&lt;=0,"مسدد",IF(I62="","بدون موعد",IF(I62&gt;='الإعدادات'!$B$4,"لم يحن",IF(L62&lt;=30,"من 1 إلى 30 يوم",IF(L62&lt;=60,"من 31 إلى 60 يوم","أكثر من 60 يوم"))))))</f>
        <v/>
      </c>
    </row>
    <row r="63">
      <c r="A63" s="5" t="n"/>
      <c r="B63" s="13" t="n"/>
      <c r="C63" s="5" t="n"/>
      <c r="D63" s="19" t="n"/>
      <c r="E63" s="5" t="n"/>
      <c r="F63" s="6">
        <f>IF(C63&amp;""="","",IFERROR(INDEX('أوامر الشراء'!$C$6:$C$1005,MATCH(C63&amp;"",'أوامر الشراء'!$A$6:$A$1005,0))&amp;"","أمر غير موجود"))</f>
        <v/>
      </c>
      <c r="G63" s="6">
        <f>IF(F63="","",IFERROR(INDEX('الموردون'!$B$6:$B$205,MATCH(F63,'الموردون'!$A$6:$A$205,0))&amp;"","مورد غير موجود"))</f>
        <v/>
      </c>
      <c r="H63" s="20">
        <f>IF(F63="","",IFERROR(INDEX('الموردون'!$D$6:$D$205,MATCH(F63,'الموردون'!$A$6:$A$205,0)),""))</f>
        <v/>
      </c>
      <c r="I63" s="21">
        <f>IF(OR(H63="",NOT(ISNUMBER(B63))),"",B63+H63)</f>
        <v/>
      </c>
      <c r="J63" s="18">
        <f>IF(A63&amp;""="","",SUMIFS('المدفوعات'!$C$6:$C$1005,'المدفوعات'!$B$6:$B$1005,A63&amp;""))</f>
        <v/>
      </c>
      <c r="K63" s="18">
        <f>IF(OR(A63&amp;""="",NOT(ISNUMBER(D63))),"",ROUND(D63-J63,2))</f>
        <v/>
      </c>
      <c r="L63" s="17">
        <f>IF(OR(K63="",I63=""),"",IF(AND(K63&gt;0,I63&lt;'الإعدادات'!$B$4),'الإعدادات'!$B$4-I63,0))</f>
        <v/>
      </c>
      <c r="M63" s="6">
        <f>IF(K63="","",IF(K63&lt;=0,"مسدد",IF(I63="","بدون موعد",IF(I63&gt;='الإعدادات'!$B$4,"لم يحن",IF(L63&lt;=30,"من 1 إلى 30 يوم",IF(L63&lt;=60,"من 31 إلى 60 يوم","أكثر من 60 يوم"))))))</f>
        <v/>
      </c>
    </row>
    <row r="64">
      <c r="A64" s="5" t="n"/>
      <c r="B64" s="13" t="n"/>
      <c r="C64" s="5" t="n"/>
      <c r="D64" s="19" t="n"/>
      <c r="E64" s="5" t="n"/>
      <c r="F64" s="6">
        <f>IF(C64&amp;""="","",IFERROR(INDEX('أوامر الشراء'!$C$6:$C$1005,MATCH(C64&amp;"",'أوامر الشراء'!$A$6:$A$1005,0))&amp;"","أمر غير موجود"))</f>
        <v/>
      </c>
      <c r="G64" s="6">
        <f>IF(F64="","",IFERROR(INDEX('الموردون'!$B$6:$B$205,MATCH(F64,'الموردون'!$A$6:$A$205,0))&amp;"","مورد غير موجود"))</f>
        <v/>
      </c>
      <c r="H64" s="20">
        <f>IF(F64="","",IFERROR(INDEX('الموردون'!$D$6:$D$205,MATCH(F64,'الموردون'!$A$6:$A$205,0)),""))</f>
        <v/>
      </c>
      <c r="I64" s="21">
        <f>IF(OR(H64="",NOT(ISNUMBER(B64))),"",B64+H64)</f>
        <v/>
      </c>
      <c r="J64" s="18">
        <f>IF(A64&amp;""="","",SUMIFS('المدفوعات'!$C$6:$C$1005,'المدفوعات'!$B$6:$B$1005,A64&amp;""))</f>
        <v/>
      </c>
      <c r="K64" s="18">
        <f>IF(OR(A64&amp;""="",NOT(ISNUMBER(D64))),"",ROUND(D64-J64,2))</f>
        <v/>
      </c>
      <c r="L64" s="17">
        <f>IF(OR(K64="",I64=""),"",IF(AND(K64&gt;0,I64&lt;'الإعدادات'!$B$4),'الإعدادات'!$B$4-I64,0))</f>
        <v/>
      </c>
      <c r="M64" s="6">
        <f>IF(K64="","",IF(K64&lt;=0,"مسدد",IF(I64="","بدون موعد",IF(I64&gt;='الإعدادات'!$B$4,"لم يحن",IF(L64&lt;=30,"من 1 إلى 30 يوم",IF(L64&lt;=60,"من 31 إلى 60 يوم","أكثر من 60 يوم"))))))</f>
        <v/>
      </c>
    </row>
    <row r="65">
      <c r="A65" s="5" t="n"/>
      <c r="B65" s="13" t="n"/>
      <c r="C65" s="5" t="n"/>
      <c r="D65" s="19" t="n"/>
      <c r="E65" s="5" t="n"/>
      <c r="F65" s="6">
        <f>IF(C65&amp;""="","",IFERROR(INDEX('أوامر الشراء'!$C$6:$C$1005,MATCH(C65&amp;"",'أوامر الشراء'!$A$6:$A$1005,0))&amp;"","أمر غير موجود"))</f>
        <v/>
      </c>
      <c r="G65" s="6">
        <f>IF(F65="","",IFERROR(INDEX('الموردون'!$B$6:$B$205,MATCH(F65,'الموردون'!$A$6:$A$205,0))&amp;"","مورد غير موجود"))</f>
        <v/>
      </c>
      <c r="H65" s="20">
        <f>IF(F65="","",IFERROR(INDEX('الموردون'!$D$6:$D$205,MATCH(F65,'الموردون'!$A$6:$A$205,0)),""))</f>
        <v/>
      </c>
      <c r="I65" s="21">
        <f>IF(OR(H65="",NOT(ISNUMBER(B65))),"",B65+H65)</f>
        <v/>
      </c>
      <c r="J65" s="18">
        <f>IF(A65&amp;""="","",SUMIFS('المدفوعات'!$C$6:$C$1005,'المدفوعات'!$B$6:$B$1005,A65&amp;""))</f>
        <v/>
      </c>
      <c r="K65" s="18">
        <f>IF(OR(A65&amp;""="",NOT(ISNUMBER(D65))),"",ROUND(D65-J65,2))</f>
        <v/>
      </c>
      <c r="L65" s="17">
        <f>IF(OR(K65="",I65=""),"",IF(AND(K65&gt;0,I65&lt;'الإعدادات'!$B$4),'الإعدادات'!$B$4-I65,0))</f>
        <v/>
      </c>
      <c r="M65" s="6">
        <f>IF(K65="","",IF(K65&lt;=0,"مسدد",IF(I65="","بدون موعد",IF(I65&gt;='الإعدادات'!$B$4,"لم يحن",IF(L65&lt;=30,"من 1 إلى 30 يوم",IF(L65&lt;=60,"من 31 إلى 60 يوم","أكثر من 60 يوم"))))))</f>
        <v/>
      </c>
    </row>
    <row r="66">
      <c r="A66" s="5" t="n"/>
      <c r="B66" s="13" t="n"/>
      <c r="C66" s="5" t="n"/>
      <c r="D66" s="19" t="n"/>
      <c r="E66" s="5" t="n"/>
      <c r="F66" s="6">
        <f>IF(C66&amp;""="","",IFERROR(INDEX('أوامر الشراء'!$C$6:$C$1005,MATCH(C66&amp;"",'أوامر الشراء'!$A$6:$A$1005,0))&amp;"","أمر غير موجود"))</f>
        <v/>
      </c>
      <c r="G66" s="6">
        <f>IF(F66="","",IFERROR(INDEX('الموردون'!$B$6:$B$205,MATCH(F66,'الموردون'!$A$6:$A$205,0))&amp;"","مورد غير موجود"))</f>
        <v/>
      </c>
      <c r="H66" s="20">
        <f>IF(F66="","",IFERROR(INDEX('الموردون'!$D$6:$D$205,MATCH(F66,'الموردون'!$A$6:$A$205,0)),""))</f>
        <v/>
      </c>
      <c r="I66" s="21">
        <f>IF(OR(H66="",NOT(ISNUMBER(B66))),"",B66+H66)</f>
        <v/>
      </c>
      <c r="J66" s="18">
        <f>IF(A66&amp;""="","",SUMIFS('المدفوعات'!$C$6:$C$1005,'المدفوعات'!$B$6:$B$1005,A66&amp;""))</f>
        <v/>
      </c>
      <c r="K66" s="18">
        <f>IF(OR(A66&amp;""="",NOT(ISNUMBER(D66))),"",ROUND(D66-J66,2))</f>
        <v/>
      </c>
      <c r="L66" s="17">
        <f>IF(OR(K66="",I66=""),"",IF(AND(K66&gt;0,I66&lt;'الإعدادات'!$B$4),'الإعدادات'!$B$4-I66,0))</f>
        <v/>
      </c>
      <c r="M66" s="6">
        <f>IF(K66="","",IF(K66&lt;=0,"مسدد",IF(I66="","بدون موعد",IF(I66&gt;='الإعدادات'!$B$4,"لم يحن",IF(L66&lt;=30,"من 1 إلى 30 يوم",IF(L66&lt;=60,"من 31 إلى 60 يوم","أكثر من 60 يوم"))))))</f>
        <v/>
      </c>
    </row>
    <row r="67">
      <c r="A67" s="5" t="n"/>
      <c r="B67" s="13" t="n"/>
      <c r="C67" s="5" t="n"/>
      <c r="D67" s="19" t="n"/>
      <c r="E67" s="5" t="n"/>
      <c r="F67" s="6">
        <f>IF(C67&amp;""="","",IFERROR(INDEX('أوامر الشراء'!$C$6:$C$1005,MATCH(C67&amp;"",'أوامر الشراء'!$A$6:$A$1005,0))&amp;"","أمر غير موجود"))</f>
        <v/>
      </c>
      <c r="G67" s="6">
        <f>IF(F67="","",IFERROR(INDEX('الموردون'!$B$6:$B$205,MATCH(F67,'الموردون'!$A$6:$A$205,0))&amp;"","مورد غير موجود"))</f>
        <v/>
      </c>
      <c r="H67" s="20">
        <f>IF(F67="","",IFERROR(INDEX('الموردون'!$D$6:$D$205,MATCH(F67,'الموردون'!$A$6:$A$205,0)),""))</f>
        <v/>
      </c>
      <c r="I67" s="21">
        <f>IF(OR(H67="",NOT(ISNUMBER(B67))),"",B67+H67)</f>
        <v/>
      </c>
      <c r="J67" s="18">
        <f>IF(A67&amp;""="","",SUMIFS('المدفوعات'!$C$6:$C$1005,'المدفوعات'!$B$6:$B$1005,A67&amp;""))</f>
        <v/>
      </c>
      <c r="K67" s="18">
        <f>IF(OR(A67&amp;""="",NOT(ISNUMBER(D67))),"",ROUND(D67-J67,2))</f>
        <v/>
      </c>
      <c r="L67" s="17">
        <f>IF(OR(K67="",I67=""),"",IF(AND(K67&gt;0,I67&lt;'الإعدادات'!$B$4),'الإعدادات'!$B$4-I67,0))</f>
        <v/>
      </c>
      <c r="M67" s="6">
        <f>IF(K67="","",IF(K67&lt;=0,"مسدد",IF(I67="","بدون موعد",IF(I67&gt;='الإعدادات'!$B$4,"لم يحن",IF(L67&lt;=30,"من 1 إلى 30 يوم",IF(L67&lt;=60,"من 31 إلى 60 يوم","أكثر من 60 يوم"))))))</f>
        <v/>
      </c>
    </row>
    <row r="68">
      <c r="A68" s="5" t="n"/>
      <c r="B68" s="13" t="n"/>
      <c r="C68" s="5" t="n"/>
      <c r="D68" s="19" t="n"/>
      <c r="E68" s="5" t="n"/>
      <c r="F68" s="6">
        <f>IF(C68&amp;""="","",IFERROR(INDEX('أوامر الشراء'!$C$6:$C$1005,MATCH(C68&amp;"",'أوامر الشراء'!$A$6:$A$1005,0))&amp;"","أمر غير موجود"))</f>
        <v/>
      </c>
      <c r="G68" s="6">
        <f>IF(F68="","",IFERROR(INDEX('الموردون'!$B$6:$B$205,MATCH(F68,'الموردون'!$A$6:$A$205,0))&amp;"","مورد غير موجود"))</f>
        <v/>
      </c>
      <c r="H68" s="20">
        <f>IF(F68="","",IFERROR(INDEX('الموردون'!$D$6:$D$205,MATCH(F68,'الموردون'!$A$6:$A$205,0)),""))</f>
        <v/>
      </c>
      <c r="I68" s="21">
        <f>IF(OR(H68="",NOT(ISNUMBER(B68))),"",B68+H68)</f>
        <v/>
      </c>
      <c r="J68" s="18">
        <f>IF(A68&amp;""="","",SUMIFS('المدفوعات'!$C$6:$C$1005,'المدفوعات'!$B$6:$B$1005,A68&amp;""))</f>
        <v/>
      </c>
      <c r="K68" s="18">
        <f>IF(OR(A68&amp;""="",NOT(ISNUMBER(D68))),"",ROUND(D68-J68,2))</f>
        <v/>
      </c>
      <c r="L68" s="17">
        <f>IF(OR(K68="",I68=""),"",IF(AND(K68&gt;0,I68&lt;'الإعدادات'!$B$4),'الإعدادات'!$B$4-I68,0))</f>
        <v/>
      </c>
      <c r="M68" s="6">
        <f>IF(K68="","",IF(K68&lt;=0,"مسدد",IF(I68="","بدون موعد",IF(I68&gt;='الإعدادات'!$B$4,"لم يحن",IF(L68&lt;=30,"من 1 إلى 30 يوم",IF(L68&lt;=60,"من 31 إلى 60 يوم","أكثر من 60 يوم"))))))</f>
        <v/>
      </c>
    </row>
    <row r="69">
      <c r="A69" s="5" t="n"/>
      <c r="B69" s="13" t="n"/>
      <c r="C69" s="5" t="n"/>
      <c r="D69" s="19" t="n"/>
      <c r="E69" s="5" t="n"/>
      <c r="F69" s="6">
        <f>IF(C69&amp;""="","",IFERROR(INDEX('أوامر الشراء'!$C$6:$C$1005,MATCH(C69&amp;"",'أوامر الشراء'!$A$6:$A$1005,0))&amp;"","أمر غير موجود"))</f>
        <v/>
      </c>
      <c r="G69" s="6">
        <f>IF(F69="","",IFERROR(INDEX('الموردون'!$B$6:$B$205,MATCH(F69,'الموردون'!$A$6:$A$205,0))&amp;"","مورد غير موجود"))</f>
        <v/>
      </c>
      <c r="H69" s="20">
        <f>IF(F69="","",IFERROR(INDEX('الموردون'!$D$6:$D$205,MATCH(F69,'الموردون'!$A$6:$A$205,0)),""))</f>
        <v/>
      </c>
      <c r="I69" s="21">
        <f>IF(OR(H69="",NOT(ISNUMBER(B69))),"",B69+H69)</f>
        <v/>
      </c>
      <c r="J69" s="18">
        <f>IF(A69&amp;""="","",SUMIFS('المدفوعات'!$C$6:$C$1005,'المدفوعات'!$B$6:$B$1005,A69&amp;""))</f>
        <v/>
      </c>
      <c r="K69" s="18">
        <f>IF(OR(A69&amp;""="",NOT(ISNUMBER(D69))),"",ROUND(D69-J69,2))</f>
        <v/>
      </c>
      <c r="L69" s="17">
        <f>IF(OR(K69="",I69=""),"",IF(AND(K69&gt;0,I69&lt;'الإعدادات'!$B$4),'الإعدادات'!$B$4-I69,0))</f>
        <v/>
      </c>
      <c r="M69" s="6">
        <f>IF(K69="","",IF(K69&lt;=0,"مسدد",IF(I69="","بدون موعد",IF(I69&gt;='الإعدادات'!$B$4,"لم يحن",IF(L69&lt;=30,"من 1 إلى 30 يوم",IF(L69&lt;=60,"من 31 إلى 60 يوم","أكثر من 60 يوم"))))))</f>
        <v/>
      </c>
    </row>
    <row r="70">
      <c r="A70" s="5" t="n"/>
      <c r="B70" s="13" t="n"/>
      <c r="C70" s="5" t="n"/>
      <c r="D70" s="19" t="n"/>
      <c r="E70" s="5" t="n"/>
      <c r="F70" s="6">
        <f>IF(C70&amp;""="","",IFERROR(INDEX('أوامر الشراء'!$C$6:$C$1005,MATCH(C70&amp;"",'أوامر الشراء'!$A$6:$A$1005,0))&amp;"","أمر غير موجود"))</f>
        <v/>
      </c>
      <c r="G70" s="6">
        <f>IF(F70="","",IFERROR(INDEX('الموردون'!$B$6:$B$205,MATCH(F70,'الموردون'!$A$6:$A$205,0))&amp;"","مورد غير موجود"))</f>
        <v/>
      </c>
      <c r="H70" s="20">
        <f>IF(F70="","",IFERROR(INDEX('الموردون'!$D$6:$D$205,MATCH(F70,'الموردون'!$A$6:$A$205,0)),""))</f>
        <v/>
      </c>
      <c r="I70" s="21">
        <f>IF(OR(H70="",NOT(ISNUMBER(B70))),"",B70+H70)</f>
        <v/>
      </c>
      <c r="J70" s="18">
        <f>IF(A70&amp;""="","",SUMIFS('المدفوعات'!$C$6:$C$1005,'المدفوعات'!$B$6:$B$1005,A70&amp;""))</f>
        <v/>
      </c>
      <c r="K70" s="18">
        <f>IF(OR(A70&amp;""="",NOT(ISNUMBER(D70))),"",ROUND(D70-J70,2))</f>
        <v/>
      </c>
      <c r="L70" s="17">
        <f>IF(OR(K70="",I70=""),"",IF(AND(K70&gt;0,I70&lt;'الإعدادات'!$B$4),'الإعدادات'!$B$4-I70,0))</f>
        <v/>
      </c>
      <c r="M70" s="6">
        <f>IF(K70="","",IF(K70&lt;=0,"مسدد",IF(I70="","بدون موعد",IF(I70&gt;='الإعدادات'!$B$4,"لم يحن",IF(L70&lt;=30,"من 1 إلى 30 يوم",IF(L70&lt;=60,"من 31 إلى 60 يوم","أكثر من 60 يوم"))))))</f>
        <v/>
      </c>
    </row>
    <row r="71">
      <c r="A71" s="5" t="n"/>
      <c r="B71" s="13" t="n"/>
      <c r="C71" s="5" t="n"/>
      <c r="D71" s="19" t="n"/>
      <c r="E71" s="5" t="n"/>
      <c r="F71" s="6">
        <f>IF(C71&amp;""="","",IFERROR(INDEX('أوامر الشراء'!$C$6:$C$1005,MATCH(C71&amp;"",'أوامر الشراء'!$A$6:$A$1005,0))&amp;"","أمر غير موجود"))</f>
        <v/>
      </c>
      <c r="G71" s="6">
        <f>IF(F71="","",IFERROR(INDEX('الموردون'!$B$6:$B$205,MATCH(F71,'الموردون'!$A$6:$A$205,0))&amp;"","مورد غير موجود"))</f>
        <v/>
      </c>
      <c r="H71" s="20">
        <f>IF(F71="","",IFERROR(INDEX('الموردون'!$D$6:$D$205,MATCH(F71,'الموردون'!$A$6:$A$205,0)),""))</f>
        <v/>
      </c>
      <c r="I71" s="21">
        <f>IF(OR(H71="",NOT(ISNUMBER(B71))),"",B71+H71)</f>
        <v/>
      </c>
      <c r="J71" s="18">
        <f>IF(A71&amp;""="","",SUMIFS('المدفوعات'!$C$6:$C$1005,'المدفوعات'!$B$6:$B$1005,A71&amp;""))</f>
        <v/>
      </c>
      <c r="K71" s="18">
        <f>IF(OR(A71&amp;""="",NOT(ISNUMBER(D71))),"",ROUND(D71-J71,2))</f>
        <v/>
      </c>
      <c r="L71" s="17">
        <f>IF(OR(K71="",I71=""),"",IF(AND(K71&gt;0,I71&lt;'الإعدادات'!$B$4),'الإعدادات'!$B$4-I71,0))</f>
        <v/>
      </c>
      <c r="M71" s="6">
        <f>IF(K71="","",IF(K71&lt;=0,"مسدد",IF(I71="","بدون موعد",IF(I71&gt;='الإعدادات'!$B$4,"لم يحن",IF(L71&lt;=30,"من 1 إلى 30 يوم",IF(L71&lt;=60,"من 31 إلى 60 يوم","أكثر من 60 يوم"))))))</f>
        <v/>
      </c>
    </row>
    <row r="72">
      <c r="A72" s="5" t="n"/>
      <c r="B72" s="13" t="n"/>
      <c r="C72" s="5" t="n"/>
      <c r="D72" s="19" t="n"/>
      <c r="E72" s="5" t="n"/>
      <c r="F72" s="6">
        <f>IF(C72&amp;""="","",IFERROR(INDEX('أوامر الشراء'!$C$6:$C$1005,MATCH(C72&amp;"",'أوامر الشراء'!$A$6:$A$1005,0))&amp;"","أمر غير موجود"))</f>
        <v/>
      </c>
      <c r="G72" s="6">
        <f>IF(F72="","",IFERROR(INDEX('الموردون'!$B$6:$B$205,MATCH(F72,'الموردون'!$A$6:$A$205,0))&amp;"","مورد غير موجود"))</f>
        <v/>
      </c>
      <c r="H72" s="20">
        <f>IF(F72="","",IFERROR(INDEX('الموردون'!$D$6:$D$205,MATCH(F72,'الموردون'!$A$6:$A$205,0)),""))</f>
        <v/>
      </c>
      <c r="I72" s="21">
        <f>IF(OR(H72="",NOT(ISNUMBER(B72))),"",B72+H72)</f>
        <v/>
      </c>
      <c r="J72" s="18">
        <f>IF(A72&amp;""="","",SUMIFS('المدفوعات'!$C$6:$C$1005,'المدفوعات'!$B$6:$B$1005,A72&amp;""))</f>
        <v/>
      </c>
      <c r="K72" s="18">
        <f>IF(OR(A72&amp;""="",NOT(ISNUMBER(D72))),"",ROUND(D72-J72,2))</f>
        <v/>
      </c>
      <c r="L72" s="17">
        <f>IF(OR(K72="",I72=""),"",IF(AND(K72&gt;0,I72&lt;'الإعدادات'!$B$4),'الإعدادات'!$B$4-I72,0))</f>
        <v/>
      </c>
      <c r="M72" s="6">
        <f>IF(K72="","",IF(K72&lt;=0,"مسدد",IF(I72="","بدون موعد",IF(I72&gt;='الإعدادات'!$B$4,"لم يحن",IF(L72&lt;=30,"من 1 إلى 30 يوم",IF(L72&lt;=60,"من 31 إلى 60 يوم","أكثر من 60 يوم"))))))</f>
        <v/>
      </c>
    </row>
    <row r="73">
      <c r="A73" s="5" t="n"/>
      <c r="B73" s="13" t="n"/>
      <c r="C73" s="5" t="n"/>
      <c r="D73" s="19" t="n"/>
      <c r="E73" s="5" t="n"/>
      <c r="F73" s="6">
        <f>IF(C73&amp;""="","",IFERROR(INDEX('أوامر الشراء'!$C$6:$C$1005,MATCH(C73&amp;"",'أوامر الشراء'!$A$6:$A$1005,0))&amp;"","أمر غير موجود"))</f>
        <v/>
      </c>
      <c r="G73" s="6">
        <f>IF(F73="","",IFERROR(INDEX('الموردون'!$B$6:$B$205,MATCH(F73,'الموردون'!$A$6:$A$205,0))&amp;"","مورد غير موجود"))</f>
        <v/>
      </c>
      <c r="H73" s="20">
        <f>IF(F73="","",IFERROR(INDEX('الموردون'!$D$6:$D$205,MATCH(F73,'الموردون'!$A$6:$A$205,0)),""))</f>
        <v/>
      </c>
      <c r="I73" s="21">
        <f>IF(OR(H73="",NOT(ISNUMBER(B73))),"",B73+H73)</f>
        <v/>
      </c>
      <c r="J73" s="18">
        <f>IF(A73&amp;""="","",SUMIFS('المدفوعات'!$C$6:$C$1005,'المدفوعات'!$B$6:$B$1005,A73&amp;""))</f>
        <v/>
      </c>
      <c r="K73" s="18">
        <f>IF(OR(A73&amp;""="",NOT(ISNUMBER(D73))),"",ROUND(D73-J73,2))</f>
        <v/>
      </c>
      <c r="L73" s="17">
        <f>IF(OR(K73="",I73=""),"",IF(AND(K73&gt;0,I73&lt;'الإعدادات'!$B$4),'الإعدادات'!$B$4-I73,0))</f>
        <v/>
      </c>
      <c r="M73" s="6">
        <f>IF(K73="","",IF(K73&lt;=0,"مسدد",IF(I73="","بدون موعد",IF(I73&gt;='الإعدادات'!$B$4,"لم يحن",IF(L73&lt;=30,"من 1 إلى 30 يوم",IF(L73&lt;=60,"من 31 إلى 60 يوم","أكثر من 60 يوم"))))))</f>
        <v/>
      </c>
    </row>
    <row r="74">
      <c r="A74" s="5" t="n"/>
      <c r="B74" s="13" t="n"/>
      <c r="C74" s="5" t="n"/>
      <c r="D74" s="19" t="n"/>
      <c r="E74" s="5" t="n"/>
      <c r="F74" s="6">
        <f>IF(C74&amp;""="","",IFERROR(INDEX('أوامر الشراء'!$C$6:$C$1005,MATCH(C74&amp;"",'أوامر الشراء'!$A$6:$A$1005,0))&amp;"","أمر غير موجود"))</f>
        <v/>
      </c>
      <c r="G74" s="6">
        <f>IF(F74="","",IFERROR(INDEX('الموردون'!$B$6:$B$205,MATCH(F74,'الموردون'!$A$6:$A$205,0))&amp;"","مورد غير موجود"))</f>
        <v/>
      </c>
      <c r="H74" s="20">
        <f>IF(F74="","",IFERROR(INDEX('الموردون'!$D$6:$D$205,MATCH(F74,'الموردون'!$A$6:$A$205,0)),""))</f>
        <v/>
      </c>
      <c r="I74" s="21">
        <f>IF(OR(H74="",NOT(ISNUMBER(B74))),"",B74+H74)</f>
        <v/>
      </c>
      <c r="J74" s="18">
        <f>IF(A74&amp;""="","",SUMIFS('المدفوعات'!$C$6:$C$1005,'المدفوعات'!$B$6:$B$1005,A74&amp;""))</f>
        <v/>
      </c>
      <c r="K74" s="18">
        <f>IF(OR(A74&amp;""="",NOT(ISNUMBER(D74))),"",ROUND(D74-J74,2))</f>
        <v/>
      </c>
      <c r="L74" s="17">
        <f>IF(OR(K74="",I74=""),"",IF(AND(K74&gt;0,I74&lt;'الإعدادات'!$B$4),'الإعدادات'!$B$4-I74,0))</f>
        <v/>
      </c>
      <c r="M74" s="6">
        <f>IF(K74="","",IF(K74&lt;=0,"مسدد",IF(I74="","بدون موعد",IF(I74&gt;='الإعدادات'!$B$4,"لم يحن",IF(L74&lt;=30,"من 1 إلى 30 يوم",IF(L74&lt;=60,"من 31 إلى 60 يوم","أكثر من 60 يوم"))))))</f>
        <v/>
      </c>
    </row>
    <row r="75">
      <c r="A75" s="5" t="n"/>
      <c r="B75" s="13" t="n"/>
      <c r="C75" s="5" t="n"/>
      <c r="D75" s="19" t="n"/>
      <c r="E75" s="5" t="n"/>
      <c r="F75" s="6">
        <f>IF(C75&amp;""="","",IFERROR(INDEX('أوامر الشراء'!$C$6:$C$1005,MATCH(C75&amp;"",'أوامر الشراء'!$A$6:$A$1005,0))&amp;"","أمر غير موجود"))</f>
        <v/>
      </c>
      <c r="G75" s="6">
        <f>IF(F75="","",IFERROR(INDEX('الموردون'!$B$6:$B$205,MATCH(F75,'الموردون'!$A$6:$A$205,0))&amp;"","مورد غير موجود"))</f>
        <v/>
      </c>
      <c r="H75" s="20">
        <f>IF(F75="","",IFERROR(INDEX('الموردون'!$D$6:$D$205,MATCH(F75,'الموردون'!$A$6:$A$205,0)),""))</f>
        <v/>
      </c>
      <c r="I75" s="21">
        <f>IF(OR(H75="",NOT(ISNUMBER(B75))),"",B75+H75)</f>
        <v/>
      </c>
      <c r="J75" s="18">
        <f>IF(A75&amp;""="","",SUMIFS('المدفوعات'!$C$6:$C$1005,'المدفوعات'!$B$6:$B$1005,A75&amp;""))</f>
        <v/>
      </c>
      <c r="K75" s="18">
        <f>IF(OR(A75&amp;""="",NOT(ISNUMBER(D75))),"",ROUND(D75-J75,2))</f>
        <v/>
      </c>
      <c r="L75" s="17">
        <f>IF(OR(K75="",I75=""),"",IF(AND(K75&gt;0,I75&lt;'الإعدادات'!$B$4),'الإعدادات'!$B$4-I75,0))</f>
        <v/>
      </c>
      <c r="M75" s="6">
        <f>IF(K75="","",IF(K75&lt;=0,"مسدد",IF(I75="","بدون موعد",IF(I75&gt;='الإعدادات'!$B$4,"لم يحن",IF(L75&lt;=30,"من 1 إلى 30 يوم",IF(L75&lt;=60,"من 31 إلى 60 يوم","أكثر من 60 يوم"))))))</f>
        <v/>
      </c>
    </row>
    <row r="76">
      <c r="A76" s="5" t="n"/>
      <c r="B76" s="13" t="n"/>
      <c r="C76" s="5" t="n"/>
      <c r="D76" s="19" t="n"/>
      <c r="E76" s="5" t="n"/>
      <c r="F76" s="6">
        <f>IF(C76&amp;""="","",IFERROR(INDEX('أوامر الشراء'!$C$6:$C$1005,MATCH(C76&amp;"",'أوامر الشراء'!$A$6:$A$1005,0))&amp;"","أمر غير موجود"))</f>
        <v/>
      </c>
      <c r="G76" s="6">
        <f>IF(F76="","",IFERROR(INDEX('الموردون'!$B$6:$B$205,MATCH(F76,'الموردون'!$A$6:$A$205,0))&amp;"","مورد غير موجود"))</f>
        <v/>
      </c>
      <c r="H76" s="20">
        <f>IF(F76="","",IFERROR(INDEX('الموردون'!$D$6:$D$205,MATCH(F76,'الموردون'!$A$6:$A$205,0)),""))</f>
        <v/>
      </c>
      <c r="I76" s="21">
        <f>IF(OR(H76="",NOT(ISNUMBER(B76))),"",B76+H76)</f>
        <v/>
      </c>
      <c r="J76" s="18">
        <f>IF(A76&amp;""="","",SUMIFS('المدفوعات'!$C$6:$C$1005,'المدفوعات'!$B$6:$B$1005,A76&amp;""))</f>
        <v/>
      </c>
      <c r="K76" s="18">
        <f>IF(OR(A76&amp;""="",NOT(ISNUMBER(D76))),"",ROUND(D76-J76,2))</f>
        <v/>
      </c>
      <c r="L76" s="17">
        <f>IF(OR(K76="",I76=""),"",IF(AND(K76&gt;0,I76&lt;'الإعدادات'!$B$4),'الإعدادات'!$B$4-I76,0))</f>
        <v/>
      </c>
      <c r="M76" s="6">
        <f>IF(K76="","",IF(K76&lt;=0,"مسدد",IF(I76="","بدون موعد",IF(I76&gt;='الإعدادات'!$B$4,"لم يحن",IF(L76&lt;=30,"من 1 إلى 30 يوم",IF(L76&lt;=60,"من 31 إلى 60 يوم","أكثر من 60 يوم"))))))</f>
        <v/>
      </c>
    </row>
    <row r="77">
      <c r="A77" s="5" t="n"/>
      <c r="B77" s="13" t="n"/>
      <c r="C77" s="5" t="n"/>
      <c r="D77" s="19" t="n"/>
      <c r="E77" s="5" t="n"/>
      <c r="F77" s="6">
        <f>IF(C77&amp;""="","",IFERROR(INDEX('أوامر الشراء'!$C$6:$C$1005,MATCH(C77&amp;"",'أوامر الشراء'!$A$6:$A$1005,0))&amp;"","أمر غير موجود"))</f>
        <v/>
      </c>
      <c r="G77" s="6">
        <f>IF(F77="","",IFERROR(INDEX('الموردون'!$B$6:$B$205,MATCH(F77,'الموردون'!$A$6:$A$205,0))&amp;"","مورد غير موجود"))</f>
        <v/>
      </c>
      <c r="H77" s="20">
        <f>IF(F77="","",IFERROR(INDEX('الموردون'!$D$6:$D$205,MATCH(F77,'الموردون'!$A$6:$A$205,0)),""))</f>
        <v/>
      </c>
      <c r="I77" s="21">
        <f>IF(OR(H77="",NOT(ISNUMBER(B77))),"",B77+H77)</f>
        <v/>
      </c>
      <c r="J77" s="18">
        <f>IF(A77&amp;""="","",SUMIFS('المدفوعات'!$C$6:$C$1005,'المدفوعات'!$B$6:$B$1005,A77&amp;""))</f>
        <v/>
      </c>
      <c r="K77" s="18">
        <f>IF(OR(A77&amp;""="",NOT(ISNUMBER(D77))),"",ROUND(D77-J77,2))</f>
        <v/>
      </c>
      <c r="L77" s="17">
        <f>IF(OR(K77="",I77=""),"",IF(AND(K77&gt;0,I77&lt;'الإعدادات'!$B$4),'الإعدادات'!$B$4-I77,0))</f>
        <v/>
      </c>
      <c r="M77" s="6">
        <f>IF(K77="","",IF(K77&lt;=0,"مسدد",IF(I77="","بدون موعد",IF(I77&gt;='الإعدادات'!$B$4,"لم يحن",IF(L77&lt;=30,"من 1 إلى 30 يوم",IF(L77&lt;=60,"من 31 إلى 60 يوم","أكثر من 60 يوم"))))))</f>
        <v/>
      </c>
    </row>
    <row r="78">
      <c r="A78" s="5" t="n"/>
      <c r="B78" s="13" t="n"/>
      <c r="C78" s="5" t="n"/>
      <c r="D78" s="19" t="n"/>
      <c r="E78" s="5" t="n"/>
      <c r="F78" s="6">
        <f>IF(C78&amp;""="","",IFERROR(INDEX('أوامر الشراء'!$C$6:$C$1005,MATCH(C78&amp;"",'أوامر الشراء'!$A$6:$A$1005,0))&amp;"","أمر غير موجود"))</f>
        <v/>
      </c>
      <c r="G78" s="6">
        <f>IF(F78="","",IFERROR(INDEX('الموردون'!$B$6:$B$205,MATCH(F78,'الموردون'!$A$6:$A$205,0))&amp;"","مورد غير موجود"))</f>
        <v/>
      </c>
      <c r="H78" s="20">
        <f>IF(F78="","",IFERROR(INDEX('الموردون'!$D$6:$D$205,MATCH(F78,'الموردون'!$A$6:$A$205,0)),""))</f>
        <v/>
      </c>
      <c r="I78" s="21">
        <f>IF(OR(H78="",NOT(ISNUMBER(B78))),"",B78+H78)</f>
        <v/>
      </c>
      <c r="J78" s="18">
        <f>IF(A78&amp;""="","",SUMIFS('المدفوعات'!$C$6:$C$1005,'المدفوعات'!$B$6:$B$1005,A78&amp;""))</f>
        <v/>
      </c>
      <c r="K78" s="18">
        <f>IF(OR(A78&amp;""="",NOT(ISNUMBER(D78))),"",ROUND(D78-J78,2))</f>
        <v/>
      </c>
      <c r="L78" s="17">
        <f>IF(OR(K78="",I78=""),"",IF(AND(K78&gt;0,I78&lt;'الإعدادات'!$B$4),'الإعدادات'!$B$4-I78,0))</f>
        <v/>
      </c>
      <c r="M78" s="6">
        <f>IF(K78="","",IF(K78&lt;=0,"مسدد",IF(I78="","بدون موعد",IF(I78&gt;='الإعدادات'!$B$4,"لم يحن",IF(L78&lt;=30,"من 1 إلى 30 يوم",IF(L78&lt;=60,"من 31 إلى 60 يوم","أكثر من 60 يوم"))))))</f>
        <v/>
      </c>
    </row>
    <row r="79">
      <c r="A79" s="5" t="n"/>
      <c r="B79" s="13" t="n"/>
      <c r="C79" s="5" t="n"/>
      <c r="D79" s="19" t="n"/>
      <c r="E79" s="5" t="n"/>
      <c r="F79" s="6">
        <f>IF(C79&amp;""="","",IFERROR(INDEX('أوامر الشراء'!$C$6:$C$1005,MATCH(C79&amp;"",'أوامر الشراء'!$A$6:$A$1005,0))&amp;"","أمر غير موجود"))</f>
        <v/>
      </c>
      <c r="G79" s="6">
        <f>IF(F79="","",IFERROR(INDEX('الموردون'!$B$6:$B$205,MATCH(F79,'الموردون'!$A$6:$A$205,0))&amp;"","مورد غير موجود"))</f>
        <v/>
      </c>
      <c r="H79" s="20">
        <f>IF(F79="","",IFERROR(INDEX('الموردون'!$D$6:$D$205,MATCH(F79,'الموردون'!$A$6:$A$205,0)),""))</f>
        <v/>
      </c>
      <c r="I79" s="21">
        <f>IF(OR(H79="",NOT(ISNUMBER(B79))),"",B79+H79)</f>
        <v/>
      </c>
      <c r="J79" s="18">
        <f>IF(A79&amp;""="","",SUMIFS('المدفوعات'!$C$6:$C$1005,'المدفوعات'!$B$6:$B$1005,A79&amp;""))</f>
        <v/>
      </c>
      <c r="K79" s="18">
        <f>IF(OR(A79&amp;""="",NOT(ISNUMBER(D79))),"",ROUND(D79-J79,2))</f>
        <v/>
      </c>
      <c r="L79" s="17">
        <f>IF(OR(K79="",I79=""),"",IF(AND(K79&gt;0,I79&lt;'الإعدادات'!$B$4),'الإعدادات'!$B$4-I79,0))</f>
        <v/>
      </c>
      <c r="M79" s="6">
        <f>IF(K79="","",IF(K79&lt;=0,"مسدد",IF(I79="","بدون موعد",IF(I79&gt;='الإعدادات'!$B$4,"لم يحن",IF(L79&lt;=30,"من 1 إلى 30 يوم",IF(L79&lt;=60,"من 31 إلى 60 يوم","أكثر من 60 يوم"))))))</f>
        <v/>
      </c>
    </row>
    <row r="80">
      <c r="A80" s="5" t="n"/>
      <c r="B80" s="13" t="n"/>
      <c r="C80" s="5" t="n"/>
      <c r="D80" s="19" t="n"/>
      <c r="E80" s="5" t="n"/>
      <c r="F80" s="6">
        <f>IF(C80&amp;""="","",IFERROR(INDEX('أوامر الشراء'!$C$6:$C$1005,MATCH(C80&amp;"",'أوامر الشراء'!$A$6:$A$1005,0))&amp;"","أمر غير موجود"))</f>
        <v/>
      </c>
      <c r="G80" s="6">
        <f>IF(F80="","",IFERROR(INDEX('الموردون'!$B$6:$B$205,MATCH(F80,'الموردون'!$A$6:$A$205,0))&amp;"","مورد غير موجود"))</f>
        <v/>
      </c>
      <c r="H80" s="20">
        <f>IF(F80="","",IFERROR(INDEX('الموردون'!$D$6:$D$205,MATCH(F80,'الموردون'!$A$6:$A$205,0)),""))</f>
        <v/>
      </c>
      <c r="I80" s="21">
        <f>IF(OR(H80="",NOT(ISNUMBER(B80))),"",B80+H80)</f>
        <v/>
      </c>
      <c r="J80" s="18">
        <f>IF(A80&amp;""="","",SUMIFS('المدفوعات'!$C$6:$C$1005,'المدفوعات'!$B$6:$B$1005,A80&amp;""))</f>
        <v/>
      </c>
      <c r="K80" s="18">
        <f>IF(OR(A80&amp;""="",NOT(ISNUMBER(D80))),"",ROUND(D80-J80,2))</f>
        <v/>
      </c>
      <c r="L80" s="17">
        <f>IF(OR(K80="",I80=""),"",IF(AND(K80&gt;0,I80&lt;'الإعدادات'!$B$4),'الإعدادات'!$B$4-I80,0))</f>
        <v/>
      </c>
      <c r="M80" s="6">
        <f>IF(K80="","",IF(K80&lt;=0,"مسدد",IF(I80="","بدون موعد",IF(I80&gt;='الإعدادات'!$B$4,"لم يحن",IF(L80&lt;=30,"من 1 إلى 30 يوم",IF(L80&lt;=60,"من 31 إلى 60 يوم","أكثر من 60 يوم"))))))</f>
        <v/>
      </c>
    </row>
    <row r="81">
      <c r="A81" s="5" t="n"/>
      <c r="B81" s="13" t="n"/>
      <c r="C81" s="5" t="n"/>
      <c r="D81" s="19" t="n"/>
      <c r="E81" s="5" t="n"/>
      <c r="F81" s="6">
        <f>IF(C81&amp;""="","",IFERROR(INDEX('أوامر الشراء'!$C$6:$C$1005,MATCH(C81&amp;"",'أوامر الشراء'!$A$6:$A$1005,0))&amp;"","أمر غير موجود"))</f>
        <v/>
      </c>
      <c r="G81" s="6">
        <f>IF(F81="","",IFERROR(INDEX('الموردون'!$B$6:$B$205,MATCH(F81,'الموردون'!$A$6:$A$205,0))&amp;"","مورد غير موجود"))</f>
        <v/>
      </c>
      <c r="H81" s="20">
        <f>IF(F81="","",IFERROR(INDEX('الموردون'!$D$6:$D$205,MATCH(F81,'الموردون'!$A$6:$A$205,0)),""))</f>
        <v/>
      </c>
      <c r="I81" s="21">
        <f>IF(OR(H81="",NOT(ISNUMBER(B81))),"",B81+H81)</f>
        <v/>
      </c>
      <c r="J81" s="18">
        <f>IF(A81&amp;""="","",SUMIFS('المدفوعات'!$C$6:$C$1005,'المدفوعات'!$B$6:$B$1005,A81&amp;""))</f>
        <v/>
      </c>
      <c r="K81" s="18">
        <f>IF(OR(A81&amp;""="",NOT(ISNUMBER(D81))),"",ROUND(D81-J81,2))</f>
        <v/>
      </c>
      <c r="L81" s="17">
        <f>IF(OR(K81="",I81=""),"",IF(AND(K81&gt;0,I81&lt;'الإعدادات'!$B$4),'الإعدادات'!$B$4-I81,0))</f>
        <v/>
      </c>
      <c r="M81" s="6">
        <f>IF(K81="","",IF(K81&lt;=0,"مسدد",IF(I81="","بدون موعد",IF(I81&gt;='الإعدادات'!$B$4,"لم يحن",IF(L81&lt;=30,"من 1 إلى 30 يوم",IF(L81&lt;=60,"من 31 إلى 60 يوم","أكثر من 60 يوم"))))))</f>
        <v/>
      </c>
    </row>
    <row r="82">
      <c r="A82" s="5" t="n"/>
      <c r="B82" s="13" t="n"/>
      <c r="C82" s="5" t="n"/>
      <c r="D82" s="19" t="n"/>
      <c r="E82" s="5" t="n"/>
      <c r="F82" s="6">
        <f>IF(C82&amp;""="","",IFERROR(INDEX('أوامر الشراء'!$C$6:$C$1005,MATCH(C82&amp;"",'أوامر الشراء'!$A$6:$A$1005,0))&amp;"","أمر غير موجود"))</f>
        <v/>
      </c>
      <c r="G82" s="6">
        <f>IF(F82="","",IFERROR(INDEX('الموردون'!$B$6:$B$205,MATCH(F82,'الموردون'!$A$6:$A$205,0))&amp;"","مورد غير موجود"))</f>
        <v/>
      </c>
      <c r="H82" s="20">
        <f>IF(F82="","",IFERROR(INDEX('الموردون'!$D$6:$D$205,MATCH(F82,'الموردون'!$A$6:$A$205,0)),""))</f>
        <v/>
      </c>
      <c r="I82" s="21">
        <f>IF(OR(H82="",NOT(ISNUMBER(B82))),"",B82+H82)</f>
        <v/>
      </c>
      <c r="J82" s="18">
        <f>IF(A82&amp;""="","",SUMIFS('المدفوعات'!$C$6:$C$1005,'المدفوعات'!$B$6:$B$1005,A82&amp;""))</f>
        <v/>
      </c>
      <c r="K82" s="18">
        <f>IF(OR(A82&amp;""="",NOT(ISNUMBER(D82))),"",ROUND(D82-J82,2))</f>
        <v/>
      </c>
      <c r="L82" s="17">
        <f>IF(OR(K82="",I82=""),"",IF(AND(K82&gt;0,I82&lt;'الإعدادات'!$B$4),'الإعدادات'!$B$4-I82,0))</f>
        <v/>
      </c>
      <c r="M82" s="6">
        <f>IF(K82="","",IF(K82&lt;=0,"مسدد",IF(I82="","بدون موعد",IF(I82&gt;='الإعدادات'!$B$4,"لم يحن",IF(L82&lt;=30,"من 1 إلى 30 يوم",IF(L82&lt;=60,"من 31 إلى 60 يوم","أكثر من 60 يوم"))))))</f>
        <v/>
      </c>
    </row>
    <row r="83">
      <c r="A83" s="5" t="n"/>
      <c r="B83" s="13" t="n"/>
      <c r="C83" s="5" t="n"/>
      <c r="D83" s="19" t="n"/>
      <c r="E83" s="5" t="n"/>
      <c r="F83" s="6">
        <f>IF(C83&amp;""="","",IFERROR(INDEX('أوامر الشراء'!$C$6:$C$1005,MATCH(C83&amp;"",'أوامر الشراء'!$A$6:$A$1005,0))&amp;"","أمر غير موجود"))</f>
        <v/>
      </c>
      <c r="G83" s="6">
        <f>IF(F83="","",IFERROR(INDEX('الموردون'!$B$6:$B$205,MATCH(F83,'الموردون'!$A$6:$A$205,0))&amp;"","مورد غير موجود"))</f>
        <v/>
      </c>
      <c r="H83" s="20">
        <f>IF(F83="","",IFERROR(INDEX('الموردون'!$D$6:$D$205,MATCH(F83,'الموردون'!$A$6:$A$205,0)),""))</f>
        <v/>
      </c>
      <c r="I83" s="21">
        <f>IF(OR(H83="",NOT(ISNUMBER(B83))),"",B83+H83)</f>
        <v/>
      </c>
      <c r="J83" s="18">
        <f>IF(A83&amp;""="","",SUMIFS('المدفوعات'!$C$6:$C$1005,'المدفوعات'!$B$6:$B$1005,A83&amp;""))</f>
        <v/>
      </c>
      <c r="K83" s="18">
        <f>IF(OR(A83&amp;""="",NOT(ISNUMBER(D83))),"",ROUND(D83-J83,2))</f>
        <v/>
      </c>
      <c r="L83" s="17">
        <f>IF(OR(K83="",I83=""),"",IF(AND(K83&gt;0,I83&lt;'الإعدادات'!$B$4),'الإعدادات'!$B$4-I83,0))</f>
        <v/>
      </c>
      <c r="M83" s="6">
        <f>IF(K83="","",IF(K83&lt;=0,"مسدد",IF(I83="","بدون موعد",IF(I83&gt;='الإعدادات'!$B$4,"لم يحن",IF(L83&lt;=30,"من 1 إلى 30 يوم",IF(L83&lt;=60,"من 31 إلى 60 يوم","أكثر من 60 يوم"))))))</f>
        <v/>
      </c>
    </row>
    <row r="84">
      <c r="A84" s="5" t="n"/>
      <c r="B84" s="13" t="n"/>
      <c r="C84" s="5" t="n"/>
      <c r="D84" s="19" t="n"/>
      <c r="E84" s="5" t="n"/>
      <c r="F84" s="6">
        <f>IF(C84&amp;""="","",IFERROR(INDEX('أوامر الشراء'!$C$6:$C$1005,MATCH(C84&amp;"",'أوامر الشراء'!$A$6:$A$1005,0))&amp;"","أمر غير موجود"))</f>
        <v/>
      </c>
      <c r="G84" s="6">
        <f>IF(F84="","",IFERROR(INDEX('الموردون'!$B$6:$B$205,MATCH(F84,'الموردون'!$A$6:$A$205,0))&amp;"","مورد غير موجود"))</f>
        <v/>
      </c>
      <c r="H84" s="20">
        <f>IF(F84="","",IFERROR(INDEX('الموردون'!$D$6:$D$205,MATCH(F84,'الموردون'!$A$6:$A$205,0)),""))</f>
        <v/>
      </c>
      <c r="I84" s="21">
        <f>IF(OR(H84="",NOT(ISNUMBER(B84))),"",B84+H84)</f>
        <v/>
      </c>
      <c r="J84" s="18">
        <f>IF(A84&amp;""="","",SUMIFS('المدفوعات'!$C$6:$C$1005,'المدفوعات'!$B$6:$B$1005,A84&amp;""))</f>
        <v/>
      </c>
      <c r="K84" s="18">
        <f>IF(OR(A84&amp;""="",NOT(ISNUMBER(D84))),"",ROUND(D84-J84,2))</f>
        <v/>
      </c>
      <c r="L84" s="17">
        <f>IF(OR(K84="",I84=""),"",IF(AND(K84&gt;0,I84&lt;'الإعدادات'!$B$4),'الإعدادات'!$B$4-I84,0))</f>
        <v/>
      </c>
      <c r="M84" s="6">
        <f>IF(K84="","",IF(K84&lt;=0,"مسدد",IF(I84="","بدون موعد",IF(I84&gt;='الإعدادات'!$B$4,"لم يحن",IF(L84&lt;=30,"من 1 إلى 30 يوم",IF(L84&lt;=60,"من 31 إلى 60 يوم","أكثر من 60 يوم"))))))</f>
        <v/>
      </c>
    </row>
    <row r="85">
      <c r="A85" s="5" t="n"/>
      <c r="B85" s="13" t="n"/>
      <c r="C85" s="5" t="n"/>
      <c r="D85" s="19" t="n"/>
      <c r="E85" s="5" t="n"/>
      <c r="F85" s="6">
        <f>IF(C85&amp;""="","",IFERROR(INDEX('أوامر الشراء'!$C$6:$C$1005,MATCH(C85&amp;"",'أوامر الشراء'!$A$6:$A$1005,0))&amp;"","أمر غير موجود"))</f>
        <v/>
      </c>
      <c r="G85" s="6">
        <f>IF(F85="","",IFERROR(INDEX('الموردون'!$B$6:$B$205,MATCH(F85,'الموردون'!$A$6:$A$205,0))&amp;"","مورد غير موجود"))</f>
        <v/>
      </c>
      <c r="H85" s="20">
        <f>IF(F85="","",IFERROR(INDEX('الموردون'!$D$6:$D$205,MATCH(F85,'الموردون'!$A$6:$A$205,0)),""))</f>
        <v/>
      </c>
      <c r="I85" s="21">
        <f>IF(OR(H85="",NOT(ISNUMBER(B85))),"",B85+H85)</f>
        <v/>
      </c>
      <c r="J85" s="18">
        <f>IF(A85&amp;""="","",SUMIFS('المدفوعات'!$C$6:$C$1005,'المدفوعات'!$B$6:$B$1005,A85&amp;""))</f>
        <v/>
      </c>
      <c r="K85" s="18">
        <f>IF(OR(A85&amp;""="",NOT(ISNUMBER(D85))),"",ROUND(D85-J85,2))</f>
        <v/>
      </c>
      <c r="L85" s="17">
        <f>IF(OR(K85="",I85=""),"",IF(AND(K85&gt;0,I85&lt;'الإعدادات'!$B$4),'الإعدادات'!$B$4-I85,0))</f>
        <v/>
      </c>
      <c r="M85" s="6">
        <f>IF(K85="","",IF(K85&lt;=0,"مسدد",IF(I85="","بدون موعد",IF(I85&gt;='الإعدادات'!$B$4,"لم يحن",IF(L85&lt;=30,"من 1 إلى 30 يوم",IF(L85&lt;=60,"من 31 إلى 60 يوم","أكثر من 60 يوم"))))))</f>
        <v/>
      </c>
    </row>
    <row r="86">
      <c r="A86" s="5" t="n"/>
      <c r="B86" s="13" t="n"/>
      <c r="C86" s="5" t="n"/>
      <c r="D86" s="19" t="n"/>
      <c r="E86" s="5" t="n"/>
      <c r="F86" s="6">
        <f>IF(C86&amp;""="","",IFERROR(INDEX('أوامر الشراء'!$C$6:$C$1005,MATCH(C86&amp;"",'أوامر الشراء'!$A$6:$A$1005,0))&amp;"","أمر غير موجود"))</f>
        <v/>
      </c>
      <c r="G86" s="6">
        <f>IF(F86="","",IFERROR(INDEX('الموردون'!$B$6:$B$205,MATCH(F86,'الموردون'!$A$6:$A$205,0))&amp;"","مورد غير موجود"))</f>
        <v/>
      </c>
      <c r="H86" s="20">
        <f>IF(F86="","",IFERROR(INDEX('الموردون'!$D$6:$D$205,MATCH(F86,'الموردون'!$A$6:$A$205,0)),""))</f>
        <v/>
      </c>
      <c r="I86" s="21">
        <f>IF(OR(H86="",NOT(ISNUMBER(B86))),"",B86+H86)</f>
        <v/>
      </c>
      <c r="J86" s="18">
        <f>IF(A86&amp;""="","",SUMIFS('المدفوعات'!$C$6:$C$1005,'المدفوعات'!$B$6:$B$1005,A86&amp;""))</f>
        <v/>
      </c>
      <c r="K86" s="18">
        <f>IF(OR(A86&amp;""="",NOT(ISNUMBER(D86))),"",ROUND(D86-J86,2))</f>
        <v/>
      </c>
      <c r="L86" s="17">
        <f>IF(OR(K86="",I86=""),"",IF(AND(K86&gt;0,I86&lt;'الإعدادات'!$B$4),'الإعدادات'!$B$4-I86,0))</f>
        <v/>
      </c>
      <c r="M86" s="6">
        <f>IF(K86="","",IF(K86&lt;=0,"مسدد",IF(I86="","بدون موعد",IF(I86&gt;='الإعدادات'!$B$4,"لم يحن",IF(L86&lt;=30,"من 1 إلى 30 يوم",IF(L86&lt;=60,"من 31 إلى 60 يوم","أكثر من 60 يوم"))))))</f>
        <v/>
      </c>
    </row>
    <row r="87">
      <c r="A87" s="5" t="n"/>
      <c r="B87" s="13" t="n"/>
      <c r="C87" s="5" t="n"/>
      <c r="D87" s="19" t="n"/>
      <c r="E87" s="5" t="n"/>
      <c r="F87" s="6">
        <f>IF(C87&amp;""="","",IFERROR(INDEX('أوامر الشراء'!$C$6:$C$1005,MATCH(C87&amp;"",'أوامر الشراء'!$A$6:$A$1005,0))&amp;"","أمر غير موجود"))</f>
        <v/>
      </c>
      <c r="G87" s="6">
        <f>IF(F87="","",IFERROR(INDEX('الموردون'!$B$6:$B$205,MATCH(F87,'الموردون'!$A$6:$A$205,0))&amp;"","مورد غير موجود"))</f>
        <v/>
      </c>
      <c r="H87" s="20">
        <f>IF(F87="","",IFERROR(INDEX('الموردون'!$D$6:$D$205,MATCH(F87,'الموردون'!$A$6:$A$205,0)),""))</f>
        <v/>
      </c>
      <c r="I87" s="21">
        <f>IF(OR(H87="",NOT(ISNUMBER(B87))),"",B87+H87)</f>
        <v/>
      </c>
      <c r="J87" s="18">
        <f>IF(A87&amp;""="","",SUMIFS('المدفوعات'!$C$6:$C$1005,'المدفوعات'!$B$6:$B$1005,A87&amp;""))</f>
        <v/>
      </c>
      <c r="K87" s="18">
        <f>IF(OR(A87&amp;""="",NOT(ISNUMBER(D87))),"",ROUND(D87-J87,2))</f>
        <v/>
      </c>
      <c r="L87" s="17">
        <f>IF(OR(K87="",I87=""),"",IF(AND(K87&gt;0,I87&lt;'الإعدادات'!$B$4),'الإعدادات'!$B$4-I87,0))</f>
        <v/>
      </c>
      <c r="M87" s="6">
        <f>IF(K87="","",IF(K87&lt;=0,"مسدد",IF(I87="","بدون موعد",IF(I87&gt;='الإعدادات'!$B$4,"لم يحن",IF(L87&lt;=30,"من 1 إلى 30 يوم",IF(L87&lt;=60,"من 31 إلى 60 يوم","أكثر من 60 يوم"))))))</f>
        <v/>
      </c>
    </row>
    <row r="88">
      <c r="A88" s="5" t="n"/>
      <c r="B88" s="13" t="n"/>
      <c r="C88" s="5" t="n"/>
      <c r="D88" s="19" t="n"/>
      <c r="E88" s="5" t="n"/>
      <c r="F88" s="6">
        <f>IF(C88&amp;""="","",IFERROR(INDEX('أوامر الشراء'!$C$6:$C$1005,MATCH(C88&amp;"",'أوامر الشراء'!$A$6:$A$1005,0))&amp;"","أمر غير موجود"))</f>
        <v/>
      </c>
      <c r="G88" s="6">
        <f>IF(F88="","",IFERROR(INDEX('الموردون'!$B$6:$B$205,MATCH(F88,'الموردون'!$A$6:$A$205,0))&amp;"","مورد غير موجود"))</f>
        <v/>
      </c>
      <c r="H88" s="20">
        <f>IF(F88="","",IFERROR(INDEX('الموردون'!$D$6:$D$205,MATCH(F88,'الموردون'!$A$6:$A$205,0)),""))</f>
        <v/>
      </c>
      <c r="I88" s="21">
        <f>IF(OR(H88="",NOT(ISNUMBER(B88))),"",B88+H88)</f>
        <v/>
      </c>
      <c r="J88" s="18">
        <f>IF(A88&amp;""="","",SUMIFS('المدفوعات'!$C$6:$C$1005,'المدفوعات'!$B$6:$B$1005,A88&amp;""))</f>
        <v/>
      </c>
      <c r="K88" s="18">
        <f>IF(OR(A88&amp;""="",NOT(ISNUMBER(D88))),"",ROUND(D88-J88,2))</f>
        <v/>
      </c>
      <c r="L88" s="17">
        <f>IF(OR(K88="",I88=""),"",IF(AND(K88&gt;0,I88&lt;'الإعدادات'!$B$4),'الإعدادات'!$B$4-I88,0))</f>
        <v/>
      </c>
      <c r="M88" s="6">
        <f>IF(K88="","",IF(K88&lt;=0,"مسدد",IF(I88="","بدون موعد",IF(I88&gt;='الإعدادات'!$B$4,"لم يحن",IF(L88&lt;=30,"من 1 إلى 30 يوم",IF(L88&lt;=60,"من 31 إلى 60 يوم","أكثر من 60 يوم"))))))</f>
        <v/>
      </c>
    </row>
    <row r="89">
      <c r="A89" s="5" t="n"/>
      <c r="B89" s="13" t="n"/>
      <c r="C89" s="5" t="n"/>
      <c r="D89" s="19" t="n"/>
      <c r="E89" s="5" t="n"/>
      <c r="F89" s="6">
        <f>IF(C89&amp;""="","",IFERROR(INDEX('أوامر الشراء'!$C$6:$C$1005,MATCH(C89&amp;"",'أوامر الشراء'!$A$6:$A$1005,0))&amp;"","أمر غير موجود"))</f>
        <v/>
      </c>
      <c r="G89" s="6">
        <f>IF(F89="","",IFERROR(INDEX('الموردون'!$B$6:$B$205,MATCH(F89,'الموردون'!$A$6:$A$205,0))&amp;"","مورد غير موجود"))</f>
        <v/>
      </c>
      <c r="H89" s="20">
        <f>IF(F89="","",IFERROR(INDEX('الموردون'!$D$6:$D$205,MATCH(F89,'الموردون'!$A$6:$A$205,0)),""))</f>
        <v/>
      </c>
      <c r="I89" s="21">
        <f>IF(OR(H89="",NOT(ISNUMBER(B89))),"",B89+H89)</f>
        <v/>
      </c>
      <c r="J89" s="18">
        <f>IF(A89&amp;""="","",SUMIFS('المدفوعات'!$C$6:$C$1005,'المدفوعات'!$B$6:$B$1005,A89&amp;""))</f>
        <v/>
      </c>
      <c r="K89" s="18">
        <f>IF(OR(A89&amp;""="",NOT(ISNUMBER(D89))),"",ROUND(D89-J89,2))</f>
        <v/>
      </c>
      <c r="L89" s="17">
        <f>IF(OR(K89="",I89=""),"",IF(AND(K89&gt;0,I89&lt;'الإعدادات'!$B$4),'الإعدادات'!$B$4-I89,0))</f>
        <v/>
      </c>
      <c r="M89" s="6">
        <f>IF(K89="","",IF(K89&lt;=0,"مسدد",IF(I89="","بدون موعد",IF(I89&gt;='الإعدادات'!$B$4,"لم يحن",IF(L89&lt;=30,"من 1 إلى 30 يوم",IF(L89&lt;=60,"من 31 إلى 60 يوم","أكثر من 60 يوم"))))))</f>
        <v/>
      </c>
    </row>
    <row r="90">
      <c r="A90" s="5" t="n"/>
      <c r="B90" s="13" t="n"/>
      <c r="C90" s="5" t="n"/>
      <c r="D90" s="19" t="n"/>
      <c r="E90" s="5" t="n"/>
      <c r="F90" s="6">
        <f>IF(C90&amp;""="","",IFERROR(INDEX('أوامر الشراء'!$C$6:$C$1005,MATCH(C90&amp;"",'أوامر الشراء'!$A$6:$A$1005,0))&amp;"","أمر غير موجود"))</f>
        <v/>
      </c>
      <c r="G90" s="6">
        <f>IF(F90="","",IFERROR(INDEX('الموردون'!$B$6:$B$205,MATCH(F90,'الموردون'!$A$6:$A$205,0))&amp;"","مورد غير موجود"))</f>
        <v/>
      </c>
      <c r="H90" s="20">
        <f>IF(F90="","",IFERROR(INDEX('الموردون'!$D$6:$D$205,MATCH(F90,'الموردون'!$A$6:$A$205,0)),""))</f>
        <v/>
      </c>
      <c r="I90" s="21">
        <f>IF(OR(H90="",NOT(ISNUMBER(B90))),"",B90+H90)</f>
        <v/>
      </c>
      <c r="J90" s="18">
        <f>IF(A90&amp;""="","",SUMIFS('المدفوعات'!$C$6:$C$1005,'المدفوعات'!$B$6:$B$1005,A90&amp;""))</f>
        <v/>
      </c>
      <c r="K90" s="18">
        <f>IF(OR(A90&amp;""="",NOT(ISNUMBER(D90))),"",ROUND(D90-J90,2))</f>
        <v/>
      </c>
      <c r="L90" s="17">
        <f>IF(OR(K90="",I90=""),"",IF(AND(K90&gt;0,I90&lt;'الإعدادات'!$B$4),'الإعدادات'!$B$4-I90,0))</f>
        <v/>
      </c>
      <c r="M90" s="6">
        <f>IF(K90="","",IF(K90&lt;=0,"مسدد",IF(I90="","بدون موعد",IF(I90&gt;='الإعدادات'!$B$4,"لم يحن",IF(L90&lt;=30,"من 1 إلى 30 يوم",IF(L90&lt;=60,"من 31 إلى 60 يوم","أكثر من 60 يوم"))))))</f>
        <v/>
      </c>
    </row>
    <row r="91">
      <c r="A91" s="5" t="n"/>
      <c r="B91" s="13" t="n"/>
      <c r="C91" s="5" t="n"/>
      <c r="D91" s="19" t="n"/>
      <c r="E91" s="5" t="n"/>
      <c r="F91" s="6">
        <f>IF(C91&amp;""="","",IFERROR(INDEX('أوامر الشراء'!$C$6:$C$1005,MATCH(C91&amp;"",'أوامر الشراء'!$A$6:$A$1005,0))&amp;"","أمر غير موجود"))</f>
        <v/>
      </c>
      <c r="G91" s="6">
        <f>IF(F91="","",IFERROR(INDEX('الموردون'!$B$6:$B$205,MATCH(F91,'الموردون'!$A$6:$A$205,0))&amp;"","مورد غير موجود"))</f>
        <v/>
      </c>
      <c r="H91" s="20">
        <f>IF(F91="","",IFERROR(INDEX('الموردون'!$D$6:$D$205,MATCH(F91,'الموردون'!$A$6:$A$205,0)),""))</f>
        <v/>
      </c>
      <c r="I91" s="21">
        <f>IF(OR(H91="",NOT(ISNUMBER(B91))),"",B91+H91)</f>
        <v/>
      </c>
      <c r="J91" s="18">
        <f>IF(A91&amp;""="","",SUMIFS('المدفوعات'!$C$6:$C$1005,'المدفوعات'!$B$6:$B$1005,A91&amp;""))</f>
        <v/>
      </c>
      <c r="K91" s="18">
        <f>IF(OR(A91&amp;""="",NOT(ISNUMBER(D91))),"",ROUND(D91-J91,2))</f>
        <v/>
      </c>
      <c r="L91" s="17">
        <f>IF(OR(K91="",I91=""),"",IF(AND(K91&gt;0,I91&lt;'الإعدادات'!$B$4),'الإعدادات'!$B$4-I91,0))</f>
        <v/>
      </c>
      <c r="M91" s="6">
        <f>IF(K91="","",IF(K91&lt;=0,"مسدد",IF(I91="","بدون موعد",IF(I91&gt;='الإعدادات'!$B$4,"لم يحن",IF(L91&lt;=30,"من 1 إلى 30 يوم",IF(L91&lt;=60,"من 31 إلى 60 يوم","أكثر من 60 يوم"))))))</f>
        <v/>
      </c>
    </row>
    <row r="92">
      <c r="A92" s="5" t="n"/>
      <c r="B92" s="13" t="n"/>
      <c r="C92" s="5" t="n"/>
      <c r="D92" s="19" t="n"/>
      <c r="E92" s="5" t="n"/>
      <c r="F92" s="6">
        <f>IF(C92&amp;""="","",IFERROR(INDEX('أوامر الشراء'!$C$6:$C$1005,MATCH(C92&amp;"",'أوامر الشراء'!$A$6:$A$1005,0))&amp;"","أمر غير موجود"))</f>
        <v/>
      </c>
      <c r="G92" s="6">
        <f>IF(F92="","",IFERROR(INDEX('الموردون'!$B$6:$B$205,MATCH(F92,'الموردون'!$A$6:$A$205,0))&amp;"","مورد غير موجود"))</f>
        <v/>
      </c>
      <c r="H92" s="20">
        <f>IF(F92="","",IFERROR(INDEX('الموردون'!$D$6:$D$205,MATCH(F92,'الموردون'!$A$6:$A$205,0)),""))</f>
        <v/>
      </c>
      <c r="I92" s="21">
        <f>IF(OR(H92="",NOT(ISNUMBER(B92))),"",B92+H92)</f>
        <v/>
      </c>
      <c r="J92" s="18">
        <f>IF(A92&amp;""="","",SUMIFS('المدفوعات'!$C$6:$C$1005,'المدفوعات'!$B$6:$B$1005,A92&amp;""))</f>
        <v/>
      </c>
      <c r="K92" s="18">
        <f>IF(OR(A92&amp;""="",NOT(ISNUMBER(D92))),"",ROUND(D92-J92,2))</f>
        <v/>
      </c>
      <c r="L92" s="17">
        <f>IF(OR(K92="",I92=""),"",IF(AND(K92&gt;0,I92&lt;'الإعدادات'!$B$4),'الإعدادات'!$B$4-I92,0))</f>
        <v/>
      </c>
      <c r="M92" s="6">
        <f>IF(K92="","",IF(K92&lt;=0,"مسدد",IF(I92="","بدون موعد",IF(I92&gt;='الإعدادات'!$B$4,"لم يحن",IF(L92&lt;=30,"من 1 إلى 30 يوم",IF(L92&lt;=60,"من 31 إلى 60 يوم","أكثر من 60 يوم"))))))</f>
        <v/>
      </c>
    </row>
    <row r="93">
      <c r="A93" s="5" t="n"/>
      <c r="B93" s="13" t="n"/>
      <c r="C93" s="5" t="n"/>
      <c r="D93" s="19" t="n"/>
      <c r="E93" s="5" t="n"/>
      <c r="F93" s="6">
        <f>IF(C93&amp;""="","",IFERROR(INDEX('أوامر الشراء'!$C$6:$C$1005,MATCH(C93&amp;"",'أوامر الشراء'!$A$6:$A$1005,0))&amp;"","أمر غير موجود"))</f>
        <v/>
      </c>
      <c r="G93" s="6">
        <f>IF(F93="","",IFERROR(INDEX('الموردون'!$B$6:$B$205,MATCH(F93,'الموردون'!$A$6:$A$205,0))&amp;"","مورد غير موجود"))</f>
        <v/>
      </c>
      <c r="H93" s="20">
        <f>IF(F93="","",IFERROR(INDEX('الموردون'!$D$6:$D$205,MATCH(F93,'الموردون'!$A$6:$A$205,0)),""))</f>
        <v/>
      </c>
      <c r="I93" s="21">
        <f>IF(OR(H93="",NOT(ISNUMBER(B93))),"",B93+H93)</f>
        <v/>
      </c>
      <c r="J93" s="18">
        <f>IF(A93&amp;""="","",SUMIFS('المدفوعات'!$C$6:$C$1005,'المدفوعات'!$B$6:$B$1005,A93&amp;""))</f>
        <v/>
      </c>
      <c r="K93" s="18">
        <f>IF(OR(A93&amp;""="",NOT(ISNUMBER(D93))),"",ROUND(D93-J93,2))</f>
        <v/>
      </c>
      <c r="L93" s="17">
        <f>IF(OR(K93="",I93=""),"",IF(AND(K93&gt;0,I93&lt;'الإعدادات'!$B$4),'الإعدادات'!$B$4-I93,0))</f>
        <v/>
      </c>
      <c r="M93" s="6">
        <f>IF(K93="","",IF(K93&lt;=0,"مسدد",IF(I93="","بدون موعد",IF(I93&gt;='الإعدادات'!$B$4,"لم يحن",IF(L93&lt;=30,"من 1 إلى 30 يوم",IF(L93&lt;=60,"من 31 إلى 60 يوم","أكثر من 60 يوم"))))))</f>
        <v/>
      </c>
    </row>
    <row r="94">
      <c r="A94" s="5" t="n"/>
      <c r="B94" s="13" t="n"/>
      <c r="C94" s="5" t="n"/>
      <c r="D94" s="19" t="n"/>
      <c r="E94" s="5" t="n"/>
      <c r="F94" s="6">
        <f>IF(C94&amp;""="","",IFERROR(INDEX('أوامر الشراء'!$C$6:$C$1005,MATCH(C94&amp;"",'أوامر الشراء'!$A$6:$A$1005,0))&amp;"","أمر غير موجود"))</f>
        <v/>
      </c>
      <c r="G94" s="6">
        <f>IF(F94="","",IFERROR(INDEX('الموردون'!$B$6:$B$205,MATCH(F94,'الموردون'!$A$6:$A$205,0))&amp;"","مورد غير موجود"))</f>
        <v/>
      </c>
      <c r="H94" s="20">
        <f>IF(F94="","",IFERROR(INDEX('الموردون'!$D$6:$D$205,MATCH(F94,'الموردون'!$A$6:$A$205,0)),""))</f>
        <v/>
      </c>
      <c r="I94" s="21">
        <f>IF(OR(H94="",NOT(ISNUMBER(B94))),"",B94+H94)</f>
        <v/>
      </c>
      <c r="J94" s="18">
        <f>IF(A94&amp;""="","",SUMIFS('المدفوعات'!$C$6:$C$1005,'المدفوعات'!$B$6:$B$1005,A94&amp;""))</f>
        <v/>
      </c>
      <c r="K94" s="18">
        <f>IF(OR(A94&amp;""="",NOT(ISNUMBER(D94))),"",ROUND(D94-J94,2))</f>
        <v/>
      </c>
      <c r="L94" s="17">
        <f>IF(OR(K94="",I94=""),"",IF(AND(K94&gt;0,I94&lt;'الإعدادات'!$B$4),'الإعدادات'!$B$4-I94,0))</f>
        <v/>
      </c>
      <c r="M94" s="6">
        <f>IF(K94="","",IF(K94&lt;=0,"مسدد",IF(I94="","بدون موعد",IF(I94&gt;='الإعدادات'!$B$4,"لم يحن",IF(L94&lt;=30,"من 1 إلى 30 يوم",IF(L94&lt;=60,"من 31 إلى 60 يوم","أكثر من 60 يوم"))))))</f>
        <v/>
      </c>
    </row>
    <row r="95">
      <c r="A95" s="5" t="n"/>
      <c r="B95" s="13" t="n"/>
      <c r="C95" s="5" t="n"/>
      <c r="D95" s="19" t="n"/>
      <c r="E95" s="5" t="n"/>
      <c r="F95" s="6">
        <f>IF(C95&amp;""="","",IFERROR(INDEX('أوامر الشراء'!$C$6:$C$1005,MATCH(C95&amp;"",'أوامر الشراء'!$A$6:$A$1005,0))&amp;"","أمر غير موجود"))</f>
        <v/>
      </c>
      <c r="G95" s="6">
        <f>IF(F95="","",IFERROR(INDEX('الموردون'!$B$6:$B$205,MATCH(F95,'الموردون'!$A$6:$A$205,0))&amp;"","مورد غير موجود"))</f>
        <v/>
      </c>
      <c r="H95" s="20">
        <f>IF(F95="","",IFERROR(INDEX('الموردون'!$D$6:$D$205,MATCH(F95,'الموردون'!$A$6:$A$205,0)),""))</f>
        <v/>
      </c>
      <c r="I95" s="21">
        <f>IF(OR(H95="",NOT(ISNUMBER(B95))),"",B95+H95)</f>
        <v/>
      </c>
      <c r="J95" s="18">
        <f>IF(A95&amp;""="","",SUMIFS('المدفوعات'!$C$6:$C$1005,'المدفوعات'!$B$6:$B$1005,A95&amp;""))</f>
        <v/>
      </c>
      <c r="K95" s="18">
        <f>IF(OR(A95&amp;""="",NOT(ISNUMBER(D95))),"",ROUND(D95-J95,2))</f>
        <v/>
      </c>
      <c r="L95" s="17">
        <f>IF(OR(K95="",I95=""),"",IF(AND(K95&gt;0,I95&lt;'الإعدادات'!$B$4),'الإعدادات'!$B$4-I95,0))</f>
        <v/>
      </c>
      <c r="M95" s="6">
        <f>IF(K95="","",IF(K95&lt;=0,"مسدد",IF(I95="","بدون موعد",IF(I95&gt;='الإعدادات'!$B$4,"لم يحن",IF(L95&lt;=30,"من 1 إلى 30 يوم",IF(L95&lt;=60,"من 31 إلى 60 يوم","أكثر من 60 يوم"))))))</f>
        <v/>
      </c>
    </row>
    <row r="96">
      <c r="A96" s="5" t="n"/>
      <c r="B96" s="13" t="n"/>
      <c r="C96" s="5" t="n"/>
      <c r="D96" s="19" t="n"/>
      <c r="E96" s="5" t="n"/>
      <c r="F96" s="6">
        <f>IF(C96&amp;""="","",IFERROR(INDEX('أوامر الشراء'!$C$6:$C$1005,MATCH(C96&amp;"",'أوامر الشراء'!$A$6:$A$1005,0))&amp;"","أمر غير موجود"))</f>
        <v/>
      </c>
      <c r="G96" s="6">
        <f>IF(F96="","",IFERROR(INDEX('الموردون'!$B$6:$B$205,MATCH(F96,'الموردون'!$A$6:$A$205,0))&amp;"","مورد غير موجود"))</f>
        <v/>
      </c>
      <c r="H96" s="20">
        <f>IF(F96="","",IFERROR(INDEX('الموردون'!$D$6:$D$205,MATCH(F96,'الموردون'!$A$6:$A$205,0)),""))</f>
        <v/>
      </c>
      <c r="I96" s="21">
        <f>IF(OR(H96="",NOT(ISNUMBER(B96))),"",B96+H96)</f>
        <v/>
      </c>
      <c r="J96" s="18">
        <f>IF(A96&amp;""="","",SUMIFS('المدفوعات'!$C$6:$C$1005,'المدفوعات'!$B$6:$B$1005,A96&amp;""))</f>
        <v/>
      </c>
      <c r="K96" s="18">
        <f>IF(OR(A96&amp;""="",NOT(ISNUMBER(D96))),"",ROUND(D96-J96,2))</f>
        <v/>
      </c>
      <c r="L96" s="17">
        <f>IF(OR(K96="",I96=""),"",IF(AND(K96&gt;0,I96&lt;'الإعدادات'!$B$4),'الإعدادات'!$B$4-I96,0))</f>
        <v/>
      </c>
      <c r="M96" s="6">
        <f>IF(K96="","",IF(K96&lt;=0,"مسدد",IF(I96="","بدون موعد",IF(I96&gt;='الإعدادات'!$B$4,"لم يحن",IF(L96&lt;=30,"من 1 إلى 30 يوم",IF(L96&lt;=60,"من 31 إلى 60 يوم","أكثر من 60 يوم"))))))</f>
        <v/>
      </c>
    </row>
    <row r="97">
      <c r="A97" s="5" t="n"/>
      <c r="B97" s="13" t="n"/>
      <c r="C97" s="5" t="n"/>
      <c r="D97" s="19" t="n"/>
      <c r="E97" s="5" t="n"/>
      <c r="F97" s="6">
        <f>IF(C97&amp;""="","",IFERROR(INDEX('أوامر الشراء'!$C$6:$C$1005,MATCH(C97&amp;"",'أوامر الشراء'!$A$6:$A$1005,0))&amp;"","أمر غير موجود"))</f>
        <v/>
      </c>
      <c r="G97" s="6">
        <f>IF(F97="","",IFERROR(INDEX('الموردون'!$B$6:$B$205,MATCH(F97,'الموردون'!$A$6:$A$205,0))&amp;"","مورد غير موجود"))</f>
        <v/>
      </c>
      <c r="H97" s="20">
        <f>IF(F97="","",IFERROR(INDEX('الموردون'!$D$6:$D$205,MATCH(F97,'الموردون'!$A$6:$A$205,0)),""))</f>
        <v/>
      </c>
      <c r="I97" s="21">
        <f>IF(OR(H97="",NOT(ISNUMBER(B97))),"",B97+H97)</f>
        <v/>
      </c>
      <c r="J97" s="18">
        <f>IF(A97&amp;""="","",SUMIFS('المدفوعات'!$C$6:$C$1005,'المدفوعات'!$B$6:$B$1005,A97&amp;""))</f>
        <v/>
      </c>
      <c r="K97" s="18">
        <f>IF(OR(A97&amp;""="",NOT(ISNUMBER(D97))),"",ROUND(D97-J97,2))</f>
        <v/>
      </c>
      <c r="L97" s="17">
        <f>IF(OR(K97="",I97=""),"",IF(AND(K97&gt;0,I97&lt;'الإعدادات'!$B$4),'الإعدادات'!$B$4-I97,0))</f>
        <v/>
      </c>
      <c r="M97" s="6">
        <f>IF(K97="","",IF(K97&lt;=0,"مسدد",IF(I97="","بدون موعد",IF(I97&gt;='الإعدادات'!$B$4,"لم يحن",IF(L97&lt;=30,"من 1 إلى 30 يوم",IF(L97&lt;=60,"من 31 إلى 60 يوم","أكثر من 60 يوم"))))))</f>
        <v/>
      </c>
    </row>
    <row r="98">
      <c r="A98" s="5" t="n"/>
      <c r="B98" s="13" t="n"/>
      <c r="C98" s="5" t="n"/>
      <c r="D98" s="19" t="n"/>
      <c r="E98" s="5" t="n"/>
      <c r="F98" s="6">
        <f>IF(C98&amp;""="","",IFERROR(INDEX('أوامر الشراء'!$C$6:$C$1005,MATCH(C98&amp;"",'أوامر الشراء'!$A$6:$A$1005,0))&amp;"","أمر غير موجود"))</f>
        <v/>
      </c>
      <c r="G98" s="6">
        <f>IF(F98="","",IFERROR(INDEX('الموردون'!$B$6:$B$205,MATCH(F98,'الموردون'!$A$6:$A$205,0))&amp;"","مورد غير موجود"))</f>
        <v/>
      </c>
      <c r="H98" s="20">
        <f>IF(F98="","",IFERROR(INDEX('الموردون'!$D$6:$D$205,MATCH(F98,'الموردون'!$A$6:$A$205,0)),""))</f>
        <v/>
      </c>
      <c r="I98" s="21">
        <f>IF(OR(H98="",NOT(ISNUMBER(B98))),"",B98+H98)</f>
        <v/>
      </c>
      <c r="J98" s="18">
        <f>IF(A98&amp;""="","",SUMIFS('المدفوعات'!$C$6:$C$1005,'المدفوعات'!$B$6:$B$1005,A98&amp;""))</f>
        <v/>
      </c>
      <c r="K98" s="18">
        <f>IF(OR(A98&amp;""="",NOT(ISNUMBER(D98))),"",ROUND(D98-J98,2))</f>
        <v/>
      </c>
      <c r="L98" s="17">
        <f>IF(OR(K98="",I98=""),"",IF(AND(K98&gt;0,I98&lt;'الإعدادات'!$B$4),'الإعدادات'!$B$4-I98,0))</f>
        <v/>
      </c>
      <c r="M98" s="6">
        <f>IF(K98="","",IF(K98&lt;=0,"مسدد",IF(I98="","بدون موعد",IF(I98&gt;='الإعدادات'!$B$4,"لم يحن",IF(L98&lt;=30,"من 1 إلى 30 يوم",IF(L98&lt;=60,"من 31 إلى 60 يوم","أكثر من 60 يوم"))))))</f>
        <v/>
      </c>
    </row>
    <row r="99">
      <c r="A99" s="5" t="n"/>
      <c r="B99" s="13" t="n"/>
      <c r="C99" s="5" t="n"/>
      <c r="D99" s="19" t="n"/>
      <c r="E99" s="5" t="n"/>
      <c r="F99" s="6">
        <f>IF(C99&amp;""="","",IFERROR(INDEX('أوامر الشراء'!$C$6:$C$1005,MATCH(C99&amp;"",'أوامر الشراء'!$A$6:$A$1005,0))&amp;"","أمر غير موجود"))</f>
        <v/>
      </c>
      <c r="G99" s="6">
        <f>IF(F99="","",IFERROR(INDEX('الموردون'!$B$6:$B$205,MATCH(F99,'الموردون'!$A$6:$A$205,0))&amp;"","مورد غير موجود"))</f>
        <v/>
      </c>
      <c r="H99" s="20">
        <f>IF(F99="","",IFERROR(INDEX('الموردون'!$D$6:$D$205,MATCH(F99,'الموردون'!$A$6:$A$205,0)),""))</f>
        <v/>
      </c>
      <c r="I99" s="21">
        <f>IF(OR(H99="",NOT(ISNUMBER(B99))),"",B99+H99)</f>
        <v/>
      </c>
      <c r="J99" s="18">
        <f>IF(A99&amp;""="","",SUMIFS('المدفوعات'!$C$6:$C$1005,'المدفوعات'!$B$6:$B$1005,A99&amp;""))</f>
        <v/>
      </c>
      <c r="K99" s="18">
        <f>IF(OR(A99&amp;""="",NOT(ISNUMBER(D99))),"",ROUND(D99-J99,2))</f>
        <v/>
      </c>
      <c r="L99" s="17">
        <f>IF(OR(K99="",I99=""),"",IF(AND(K99&gt;0,I99&lt;'الإعدادات'!$B$4),'الإعدادات'!$B$4-I99,0))</f>
        <v/>
      </c>
      <c r="M99" s="6">
        <f>IF(K99="","",IF(K99&lt;=0,"مسدد",IF(I99="","بدون موعد",IF(I99&gt;='الإعدادات'!$B$4,"لم يحن",IF(L99&lt;=30,"من 1 إلى 30 يوم",IF(L99&lt;=60,"من 31 إلى 60 يوم","أكثر من 60 يوم"))))))</f>
        <v/>
      </c>
    </row>
    <row r="100">
      <c r="A100" s="5" t="n"/>
      <c r="B100" s="13" t="n"/>
      <c r="C100" s="5" t="n"/>
      <c r="D100" s="19" t="n"/>
      <c r="E100" s="5" t="n"/>
      <c r="F100" s="6">
        <f>IF(C100&amp;""="","",IFERROR(INDEX('أوامر الشراء'!$C$6:$C$1005,MATCH(C100&amp;"",'أوامر الشراء'!$A$6:$A$1005,0))&amp;"","أمر غير موجود"))</f>
        <v/>
      </c>
      <c r="G100" s="6">
        <f>IF(F100="","",IFERROR(INDEX('الموردون'!$B$6:$B$205,MATCH(F100,'الموردون'!$A$6:$A$205,0))&amp;"","مورد غير موجود"))</f>
        <v/>
      </c>
      <c r="H100" s="20">
        <f>IF(F100="","",IFERROR(INDEX('الموردون'!$D$6:$D$205,MATCH(F100,'الموردون'!$A$6:$A$205,0)),""))</f>
        <v/>
      </c>
      <c r="I100" s="21">
        <f>IF(OR(H100="",NOT(ISNUMBER(B100))),"",B100+H100)</f>
        <v/>
      </c>
      <c r="J100" s="18">
        <f>IF(A100&amp;""="","",SUMIFS('المدفوعات'!$C$6:$C$1005,'المدفوعات'!$B$6:$B$1005,A100&amp;""))</f>
        <v/>
      </c>
      <c r="K100" s="18">
        <f>IF(OR(A100&amp;""="",NOT(ISNUMBER(D100))),"",ROUND(D100-J100,2))</f>
        <v/>
      </c>
      <c r="L100" s="17">
        <f>IF(OR(K100="",I100=""),"",IF(AND(K100&gt;0,I100&lt;'الإعدادات'!$B$4),'الإعدادات'!$B$4-I100,0))</f>
        <v/>
      </c>
      <c r="M100" s="6">
        <f>IF(K100="","",IF(K100&lt;=0,"مسدد",IF(I100="","بدون موعد",IF(I100&gt;='الإعدادات'!$B$4,"لم يحن",IF(L100&lt;=30,"من 1 إلى 30 يوم",IF(L100&lt;=60,"من 31 إلى 60 يوم","أكثر من 60 يوم"))))))</f>
        <v/>
      </c>
    </row>
    <row r="101">
      <c r="A101" s="5" t="n"/>
      <c r="B101" s="13" t="n"/>
      <c r="C101" s="5" t="n"/>
      <c r="D101" s="19" t="n"/>
      <c r="E101" s="5" t="n"/>
      <c r="F101" s="6">
        <f>IF(C101&amp;""="","",IFERROR(INDEX('أوامر الشراء'!$C$6:$C$1005,MATCH(C101&amp;"",'أوامر الشراء'!$A$6:$A$1005,0))&amp;"","أمر غير موجود"))</f>
        <v/>
      </c>
      <c r="G101" s="6">
        <f>IF(F101="","",IFERROR(INDEX('الموردون'!$B$6:$B$205,MATCH(F101,'الموردون'!$A$6:$A$205,0))&amp;"","مورد غير موجود"))</f>
        <v/>
      </c>
      <c r="H101" s="20">
        <f>IF(F101="","",IFERROR(INDEX('الموردون'!$D$6:$D$205,MATCH(F101,'الموردون'!$A$6:$A$205,0)),""))</f>
        <v/>
      </c>
      <c r="I101" s="21">
        <f>IF(OR(H101="",NOT(ISNUMBER(B101))),"",B101+H101)</f>
        <v/>
      </c>
      <c r="J101" s="18">
        <f>IF(A101&amp;""="","",SUMIFS('المدفوعات'!$C$6:$C$1005,'المدفوعات'!$B$6:$B$1005,A101&amp;""))</f>
        <v/>
      </c>
      <c r="K101" s="18">
        <f>IF(OR(A101&amp;""="",NOT(ISNUMBER(D101))),"",ROUND(D101-J101,2))</f>
        <v/>
      </c>
      <c r="L101" s="17">
        <f>IF(OR(K101="",I101=""),"",IF(AND(K101&gt;0,I101&lt;'الإعدادات'!$B$4),'الإعدادات'!$B$4-I101,0))</f>
        <v/>
      </c>
      <c r="M101" s="6">
        <f>IF(K101="","",IF(K101&lt;=0,"مسدد",IF(I101="","بدون موعد",IF(I101&gt;='الإعدادات'!$B$4,"لم يحن",IF(L101&lt;=30,"من 1 إلى 30 يوم",IF(L101&lt;=60,"من 31 إلى 60 يوم","أكثر من 60 يوم"))))))</f>
        <v/>
      </c>
    </row>
    <row r="102">
      <c r="A102" s="5" t="n"/>
      <c r="B102" s="13" t="n"/>
      <c r="C102" s="5" t="n"/>
      <c r="D102" s="19" t="n"/>
      <c r="E102" s="5" t="n"/>
      <c r="F102" s="6">
        <f>IF(C102&amp;""="","",IFERROR(INDEX('أوامر الشراء'!$C$6:$C$1005,MATCH(C102&amp;"",'أوامر الشراء'!$A$6:$A$1005,0))&amp;"","أمر غير موجود"))</f>
        <v/>
      </c>
      <c r="G102" s="6">
        <f>IF(F102="","",IFERROR(INDEX('الموردون'!$B$6:$B$205,MATCH(F102,'الموردون'!$A$6:$A$205,0))&amp;"","مورد غير موجود"))</f>
        <v/>
      </c>
      <c r="H102" s="20">
        <f>IF(F102="","",IFERROR(INDEX('الموردون'!$D$6:$D$205,MATCH(F102,'الموردون'!$A$6:$A$205,0)),""))</f>
        <v/>
      </c>
      <c r="I102" s="21">
        <f>IF(OR(H102="",NOT(ISNUMBER(B102))),"",B102+H102)</f>
        <v/>
      </c>
      <c r="J102" s="18">
        <f>IF(A102&amp;""="","",SUMIFS('المدفوعات'!$C$6:$C$1005,'المدفوعات'!$B$6:$B$1005,A102&amp;""))</f>
        <v/>
      </c>
      <c r="K102" s="18">
        <f>IF(OR(A102&amp;""="",NOT(ISNUMBER(D102))),"",ROUND(D102-J102,2))</f>
        <v/>
      </c>
      <c r="L102" s="17">
        <f>IF(OR(K102="",I102=""),"",IF(AND(K102&gt;0,I102&lt;'الإعدادات'!$B$4),'الإعدادات'!$B$4-I102,0))</f>
        <v/>
      </c>
      <c r="M102" s="6">
        <f>IF(K102="","",IF(K102&lt;=0,"مسدد",IF(I102="","بدون موعد",IF(I102&gt;='الإعدادات'!$B$4,"لم يحن",IF(L102&lt;=30,"من 1 إلى 30 يوم",IF(L102&lt;=60,"من 31 إلى 60 يوم","أكثر من 60 يوم"))))))</f>
        <v/>
      </c>
    </row>
    <row r="103">
      <c r="A103" s="5" t="n"/>
      <c r="B103" s="13" t="n"/>
      <c r="C103" s="5" t="n"/>
      <c r="D103" s="19" t="n"/>
      <c r="E103" s="5" t="n"/>
      <c r="F103" s="6">
        <f>IF(C103&amp;""="","",IFERROR(INDEX('أوامر الشراء'!$C$6:$C$1005,MATCH(C103&amp;"",'أوامر الشراء'!$A$6:$A$1005,0))&amp;"","أمر غير موجود"))</f>
        <v/>
      </c>
      <c r="G103" s="6">
        <f>IF(F103="","",IFERROR(INDEX('الموردون'!$B$6:$B$205,MATCH(F103,'الموردون'!$A$6:$A$205,0))&amp;"","مورد غير موجود"))</f>
        <v/>
      </c>
      <c r="H103" s="20">
        <f>IF(F103="","",IFERROR(INDEX('الموردون'!$D$6:$D$205,MATCH(F103,'الموردون'!$A$6:$A$205,0)),""))</f>
        <v/>
      </c>
      <c r="I103" s="21">
        <f>IF(OR(H103="",NOT(ISNUMBER(B103))),"",B103+H103)</f>
        <v/>
      </c>
      <c r="J103" s="18">
        <f>IF(A103&amp;""="","",SUMIFS('المدفوعات'!$C$6:$C$1005,'المدفوعات'!$B$6:$B$1005,A103&amp;""))</f>
        <v/>
      </c>
      <c r="K103" s="18">
        <f>IF(OR(A103&amp;""="",NOT(ISNUMBER(D103))),"",ROUND(D103-J103,2))</f>
        <v/>
      </c>
      <c r="L103" s="17">
        <f>IF(OR(K103="",I103=""),"",IF(AND(K103&gt;0,I103&lt;'الإعدادات'!$B$4),'الإعدادات'!$B$4-I103,0))</f>
        <v/>
      </c>
      <c r="M103" s="6">
        <f>IF(K103="","",IF(K103&lt;=0,"مسدد",IF(I103="","بدون موعد",IF(I103&gt;='الإعدادات'!$B$4,"لم يحن",IF(L103&lt;=30,"من 1 إلى 30 يوم",IF(L103&lt;=60,"من 31 إلى 60 يوم","أكثر من 60 يوم"))))))</f>
        <v/>
      </c>
    </row>
    <row r="104">
      <c r="A104" s="5" t="n"/>
      <c r="B104" s="13" t="n"/>
      <c r="C104" s="5" t="n"/>
      <c r="D104" s="19" t="n"/>
      <c r="E104" s="5" t="n"/>
      <c r="F104" s="6">
        <f>IF(C104&amp;""="","",IFERROR(INDEX('أوامر الشراء'!$C$6:$C$1005,MATCH(C104&amp;"",'أوامر الشراء'!$A$6:$A$1005,0))&amp;"","أمر غير موجود"))</f>
        <v/>
      </c>
      <c r="G104" s="6">
        <f>IF(F104="","",IFERROR(INDEX('الموردون'!$B$6:$B$205,MATCH(F104,'الموردون'!$A$6:$A$205,0))&amp;"","مورد غير موجود"))</f>
        <v/>
      </c>
      <c r="H104" s="20">
        <f>IF(F104="","",IFERROR(INDEX('الموردون'!$D$6:$D$205,MATCH(F104,'الموردون'!$A$6:$A$205,0)),""))</f>
        <v/>
      </c>
      <c r="I104" s="21">
        <f>IF(OR(H104="",NOT(ISNUMBER(B104))),"",B104+H104)</f>
        <v/>
      </c>
      <c r="J104" s="18">
        <f>IF(A104&amp;""="","",SUMIFS('المدفوعات'!$C$6:$C$1005,'المدفوعات'!$B$6:$B$1005,A104&amp;""))</f>
        <v/>
      </c>
      <c r="K104" s="18">
        <f>IF(OR(A104&amp;""="",NOT(ISNUMBER(D104))),"",ROUND(D104-J104,2))</f>
        <v/>
      </c>
      <c r="L104" s="17">
        <f>IF(OR(K104="",I104=""),"",IF(AND(K104&gt;0,I104&lt;'الإعدادات'!$B$4),'الإعدادات'!$B$4-I104,0))</f>
        <v/>
      </c>
      <c r="M104" s="6">
        <f>IF(K104="","",IF(K104&lt;=0,"مسدد",IF(I104="","بدون موعد",IF(I104&gt;='الإعدادات'!$B$4,"لم يحن",IF(L104&lt;=30,"من 1 إلى 30 يوم",IF(L104&lt;=60,"من 31 إلى 60 يوم","أكثر من 60 يوم"))))))</f>
        <v/>
      </c>
    </row>
    <row r="105">
      <c r="A105" s="5" t="n"/>
      <c r="B105" s="13" t="n"/>
      <c r="C105" s="5" t="n"/>
      <c r="D105" s="19" t="n"/>
      <c r="E105" s="5" t="n"/>
      <c r="F105" s="6">
        <f>IF(C105&amp;""="","",IFERROR(INDEX('أوامر الشراء'!$C$6:$C$1005,MATCH(C105&amp;"",'أوامر الشراء'!$A$6:$A$1005,0))&amp;"","أمر غير موجود"))</f>
        <v/>
      </c>
      <c r="G105" s="6">
        <f>IF(F105="","",IFERROR(INDEX('الموردون'!$B$6:$B$205,MATCH(F105,'الموردون'!$A$6:$A$205,0))&amp;"","مورد غير موجود"))</f>
        <v/>
      </c>
      <c r="H105" s="20">
        <f>IF(F105="","",IFERROR(INDEX('الموردون'!$D$6:$D$205,MATCH(F105,'الموردون'!$A$6:$A$205,0)),""))</f>
        <v/>
      </c>
      <c r="I105" s="21">
        <f>IF(OR(H105="",NOT(ISNUMBER(B105))),"",B105+H105)</f>
        <v/>
      </c>
      <c r="J105" s="18">
        <f>IF(A105&amp;""="","",SUMIFS('المدفوعات'!$C$6:$C$1005,'المدفوعات'!$B$6:$B$1005,A105&amp;""))</f>
        <v/>
      </c>
      <c r="K105" s="18">
        <f>IF(OR(A105&amp;""="",NOT(ISNUMBER(D105))),"",ROUND(D105-J105,2))</f>
        <v/>
      </c>
      <c r="L105" s="17">
        <f>IF(OR(K105="",I105=""),"",IF(AND(K105&gt;0,I105&lt;'الإعدادات'!$B$4),'الإعدادات'!$B$4-I105,0))</f>
        <v/>
      </c>
      <c r="M105" s="6">
        <f>IF(K105="","",IF(K105&lt;=0,"مسدد",IF(I105="","بدون موعد",IF(I105&gt;='الإعدادات'!$B$4,"لم يحن",IF(L105&lt;=30,"من 1 إلى 30 يوم",IF(L105&lt;=60,"من 31 إلى 60 يوم","أكثر من 60 يوم"))))))</f>
        <v/>
      </c>
    </row>
    <row r="106">
      <c r="A106" s="5" t="n"/>
      <c r="B106" s="13" t="n"/>
      <c r="C106" s="5" t="n"/>
      <c r="D106" s="19" t="n"/>
      <c r="E106" s="5" t="n"/>
      <c r="F106" s="6">
        <f>IF(C106&amp;""="","",IFERROR(INDEX('أوامر الشراء'!$C$6:$C$1005,MATCH(C106&amp;"",'أوامر الشراء'!$A$6:$A$1005,0))&amp;"","أمر غير موجود"))</f>
        <v/>
      </c>
      <c r="G106" s="6">
        <f>IF(F106="","",IFERROR(INDEX('الموردون'!$B$6:$B$205,MATCH(F106,'الموردون'!$A$6:$A$205,0))&amp;"","مورد غير موجود"))</f>
        <v/>
      </c>
      <c r="H106" s="20">
        <f>IF(F106="","",IFERROR(INDEX('الموردون'!$D$6:$D$205,MATCH(F106,'الموردون'!$A$6:$A$205,0)),""))</f>
        <v/>
      </c>
      <c r="I106" s="21">
        <f>IF(OR(H106="",NOT(ISNUMBER(B106))),"",B106+H106)</f>
        <v/>
      </c>
      <c r="J106" s="18">
        <f>IF(A106&amp;""="","",SUMIFS('المدفوعات'!$C$6:$C$1005,'المدفوعات'!$B$6:$B$1005,A106&amp;""))</f>
        <v/>
      </c>
      <c r="K106" s="18">
        <f>IF(OR(A106&amp;""="",NOT(ISNUMBER(D106))),"",ROUND(D106-J106,2))</f>
        <v/>
      </c>
      <c r="L106" s="17">
        <f>IF(OR(K106="",I106=""),"",IF(AND(K106&gt;0,I106&lt;'الإعدادات'!$B$4),'الإعدادات'!$B$4-I106,0))</f>
        <v/>
      </c>
      <c r="M106" s="6">
        <f>IF(K106="","",IF(K106&lt;=0,"مسدد",IF(I106="","بدون موعد",IF(I106&gt;='الإعدادات'!$B$4,"لم يحن",IF(L106&lt;=30,"من 1 إلى 30 يوم",IF(L106&lt;=60,"من 31 إلى 60 يوم","أكثر من 60 يوم"))))))</f>
        <v/>
      </c>
    </row>
    <row r="107">
      <c r="A107" s="5" t="n"/>
      <c r="B107" s="13" t="n"/>
      <c r="C107" s="5" t="n"/>
      <c r="D107" s="19" t="n"/>
      <c r="E107" s="5" t="n"/>
      <c r="F107" s="6">
        <f>IF(C107&amp;""="","",IFERROR(INDEX('أوامر الشراء'!$C$6:$C$1005,MATCH(C107&amp;"",'أوامر الشراء'!$A$6:$A$1005,0))&amp;"","أمر غير موجود"))</f>
        <v/>
      </c>
      <c r="G107" s="6">
        <f>IF(F107="","",IFERROR(INDEX('الموردون'!$B$6:$B$205,MATCH(F107,'الموردون'!$A$6:$A$205,0))&amp;"","مورد غير موجود"))</f>
        <v/>
      </c>
      <c r="H107" s="20">
        <f>IF(F107="","",IFERROR(INDEX('الموردون'!$D$6:$D$205,MATCH(F107,'الموردون'!$A$6:$A$205,0)),""))</f>
        <v/>
      </c>
      <c r="I107" s="21">
        <f>IF(OR(H107="",NOT(ISNUMBER(B107))),"",B107+H107)</f>
        <v/>
      </c>
      <c r="J107" s="18">
        <f>IF(A107&amp;""="","",SUMIFS('المدفوعات'!$C$6:$C$1005,'المدفوعات'!$B$6:$B$1005,A107&amp;""))</f>
        <v/>
      </c>
      <c r="K107" s="18">
        <f>IF(OR(A107&amp;""="",NOT(ISNUMBER(D107))),"",ROUND(D107-J107,2))</f>
        <v/>
      </c>
      <c r="L107" s="17">
        <f>IF(OR(K107="",I107=""),"",IF(AND(K107&gt;0,I107&lt;'الإعدادات'!$B$4),'الإعدادات'!$B$4-I107,0))</f>
        <v/>
      </c>
      <c r="M107" s="6">
        <f>IF(K107="","",IF(K107&lt;=0,"مسدد",IF(I107="","بدون موعد",IF(I107&gt;='الإعدادات'!$B$4,"لم يحن",IF(L107&lt;=30,"من 1 إلى 30 يوم",IF(L107&lt;=60,"من 31 إلى 60 يوم","أكثر من 60 يوم"))))))</f>
        <v/>
      </c>
    </row>
    <row r="108">
      <c r="A108" s="5" t="n"/>
      <c r="B108" s="13" t="n"/>
      <c r="C108" s="5" t="n"/>
      <c r="D108" s="19" t="n"/>
      <c r="E108" s="5" t="n"/>
      <c r="F108" s="6">
        <f>IF(C108&amp;""="","",IFERROR(INDEX('أوامر الشراء'!$C$6:$C$1005,MATCH(C108&amp;"",'أوامر الشراء'!$A$6:$A$1005,0))&amp;"","أمر غير موجود"))</f>
        <v/>
      </c>
      <c r="G108" s="6">
        <f>IF(F108="","",IFERROR(INDEX('الموردون'!$B$6:$B$205,MATCH(F108,'الموردون'!$A$6:$A$205,0))&amp;"","مورد غير موجود"))</f>
        <v/>
      </c>
      <c r="H108" s="20">
        <f>IF(F108="","",IFERROR(INDEX('الموردون'!$D$6:$D$205,MATCH(F108,'الموردون'!$A$6:$A$205,0)),""))</f>
        <v/>
      </c>
      <c r="I108" s="21">
        <f>IF(OR(H108="",NOT(ISNUMBER(B108))),"",B108+H108)</f>
        <v/>
      </c>
      <c r="J108" s="18">
        <f>IF(A108&amp;""="","",SUMIFS('المدفوعات'!$C$6:$C$1005,'المدفوعات'!$B$6:$B$1005,A108&amp;""))</f>
        <v/>
      </c>
      <c r="K108" s="18">
        <f>IF(OR(A108&amp;""="",NOT(ISNUMBER(D108))),"",ROUND(D108-J108,2))</f>
        <v/>
      </c>
      <c r="L108" s="17">
        <f>IF(OR(K108="",I108=""),"",IF(AND(K108&gt;0,I108&lt;'الإعدادات'!$B$4),'الإعدادات'!$B$4-I108,0))</f>
        <v/>
      </c>
      <c r="M108" s="6">
        <f>IF(K108="","",IF(K108&lt;=0,"مسدد",IF(I108="","بدون موعد",IF(I108&gt;='الإعدادات'!$B$4,"لم يحن",IF(L108&lt;=30,"من 1 إلى 30 يوم",IF(L108&lt;=60,"من 31 إلى 60 يوم","أكثر من 60 يوم"))))))</f>
        <v/>
      </c>
    </row>
    <row r="109">
      <c r="A109" s="5" t="n"/>
      <c r="B109" s="13" t="n"/>
      <c r="C109" s="5" t="n"/>
      <c r="D109" s="19" t="n"/>
      <c r="E109" s="5" t="n"/>
      <c r="F109" s="6">
        <f>IF(C109&amp;""="","",IFERROR(INDEX('أوامر الشراء'!$C$6:$C$1005,MATCH(C109&amp;"",'أوامر الشراء'!$A$6:$A$1005,0))&amp;"","أمر غير موجود"))</f>
        <v/>
      </c>
      <c r="G109" s="6">
        <f>IF(F109="","",IFERROR(INDEX('الموردون'!$B$6:$B$205,MATCH(F109,'الموردون'!$A$6:$A$205,0))&amp;"","مورد غير موجود"))</f>
        <v/>
      </c>
      <c r="H109" s="20">
        <f>IF(F109="","",IFERROR(INDEX('الموردون'!$D$6:$D$205,MATCH(F109,'الموردون'!$A$6:$A$205,0)),""))</f>
        <v/>
      </c>
      <c r="I109" s="21">
        <f>IF(OR(H109="",NOT(ISNUMBER(B109))),"",B109+H109)</f>
        <v/>
      </c>
      <c r="J109" s="18">
        <f>IF(A109&amp;""="","",SUMIFS('المدفوعات'!$C$6:$C$1005,'المدفوعات'!$B$6:$B$1005,A109&amp;""))</f>
        <v/>
      </c>
      <c r="K109" s="18">
        <f>IF(OR(A109&amp;""="",NOT(ISNUMBER(D109))),"",ROUND(D109-J109,2))</f>
        <v/>
      </c>
      <c r="L109" s="17">
        <f>IF(OR(K109="",I109=""),"",IF(AND(K109&gt;0,I109&lt;'الإعدادات'!$B$4),'الإعدادات'!$B$4-I109,0))</f>
        <v/>
      </c>
      <c r="M109" s="6">
        <f>IF(K109="","",IF(K109&lt;=0,"مسدد",IF(I109="","بدون موعد",IF(I109&gt;='الإعدادات'!$B$4,"لم يحن",IF(L109&lt;=30,"من 1 إلى 30 يوم",IF(L109&lt;=60,"من 31 إلى 60 يوم","أكثر من 60 يوم"))))))</f>
        <v/>
      </c>
    </row>
    <row r="110">
      <c r="A110" s="5" t="n"/>
      <c r="B110" s="13" t="n"/>
      <c r="C110" s="5" t="n"/>
      <c r="D110" s="19" t="n"/>
      <c r="E110" s="5" t="n"/>
      <c r="F110" s="6">
        <f>IF(C110&amp;""="","",IFERROR(INDEX('أوامر الشراء'!$C$6:$C$1005,MATCH(C110&amp;"",'أوامر الشراء'!$A$6:$A$1005,0))&amp;"","أمر غير موجود"))</f>
        <v/>
      </c>
      <c r="G110" s="6">
        <f>IF(F110="","",IFERROR(INDEX('الموردون'!$B$6:$B$205,MATCH(F110,'الموردون'!$A$6:$A$205,0))&amp;"","مورد غير موجود"))</f>
        <v/>
      </c>
      <c r="H110" s="20">
        <f>IF(F110="","",IFERROR(INDEX('الموردون'!$D$6:$D$205,MATCH(F110,'الموردون'!$A$6:$A$205,0)),""))</f>
        <v/>
      </c>
      <c r="I110" s="21">
        <f>IF(OR(H110="",NOT(ISNUMBER(B110))),"",B110+H110)</f>
        <v/>
      </c>
      <c r="J110" s="18">
        <f>IF(A110&amp;""="","",SUMIFS('المدفوعات'!$C$6:$C$1005,'المدفوعات'!$B$6:$B$1005,A110&amp;""))</f>
        <v/>
      </c>
      <c r="K110" s="18">
        <f>IF(OR(A110&amp;""="",NOT(ISNUMBER(D110))),"",ROUND(D110-J110,2))</f>
        <v/>
      </c>
      <c r="L110" s="17">
        <f>IF(OR(K110="",I110=""),"",IF(AND(K110&gt;0,I110&lt;'الإعدادات'!$B$4),'الإعدادات'!$B$4-I110,0))</f>
        <v/>
      </c>
      <c r="M110" s="6">
        <f>IF(K110="","",IF(K110&lt;=0,"مسدد",IF(I110="","بدون موعد",IF(I110&gt;='الإعدادات'!$B$4,"لم يحن",IF(L110&lt;=30,"من 1 إلى 30 يوم",IF(L110&lt;=60,"من 31 إلى 60 يوم","أكثر من 60 يوم"))))))</f>
        <v/>
      </c>
    </row>
    <row r="111">
      <c r="A111" s="5" t="n"/>
      <c r="B111" s="13" t="n"/>
      <c r="C111" s="5" t="n"/>
      <c r="D111" s="19" t="n"/>
      <c r="E111" s="5" t="n"/>
      <c r="F111" s="6">
        <f>IF(C111&amp;""="","",IFERROR(INDEX('أوامر الشراء'!$C$6:$C$1005,MATCH(C111&amp;"",'أوامر الشراء'!$A$6:$A$1005,0))&amp;"","أمر غير موجود"))</f>
        <v/>
      </c>
      <c r="G111" s="6">
        <f>IF(F111="","",IFERROR(INDEX('الموردون'!$B$6:$B$205,MATCH(F111,'الموردون'!$A$6:$A$205,0))&amp;"","مورد غير موجود"))</f>
        <v/>
      </c>
      <c r="H111" s="20">
        <f>IF(F111="","",IFERROR(INDEX('الموردون'!$D$6:$D$205,MATCH(F111,'الموردون'!$A$6:$A$205,0)),""))</f>
        <v/>
      </c>
      <c r="I111" s="21">
        <f>IF(OR(H111="",NOT(ISNUMBER(B111))),"",B111+H111)</f>
        <v/>
      </c>
      <c r="J111" s="18">
        <f>IF(A111&amp;""="","",SUMIFS('المدفوعات'!$C$6:$C$1005,'المدفوعات'!$B$6:$B$1005,A111&amp;""))</f>
        <v/>
      </c>
      <c r="K111" s="18">
        <f>IF(OR(A111&amp;""="",NOT(ISNUMBER(D111))),"",ROUND(D111-J111,2))</f>
        <v/>
      </c>
      <c r="L111" s="17">
        <f>IF(OR(K111="",I111=""),"",IF(AND(K111&gt;0,I111&lt;'الإعدادات'!$B$4),'الإعدادات'!$B$4-I111,0))</f>
        <v/>
      </c>
      <c r="M111" s="6">
        <f>IF(K111="","",IF(K111&lt;=0,"مسدد",IF(I111="","بدون موعد",IF(I111&gt;='الإعدادات'!$B$4,"لم يحن",IF(L111&lt;=30,"من 1 إلى 30 يوم",IF(L111&lt;=60,"من 31 إلى 60 يوم","أكثر من 60 يوم"))))))</f>
        <v/>
      </c>
    </row>
    <row r="112">
      <c r="A112" s="5" t="n"/>
      <c r="B112" s="13" t="n"/>
      <c r="C112" s="5" t="n"/>
      <c r="D112" s="19" t="n"/>
      <c r="E112" s="5" t="n"/>
      <c r="F112" s="6">
        <f>IF(C112&amp;""="","",IFERROR(INDEX('أوامر الشراء'!$C$6:$C$1005,MATCH(C112&amp;"",'أوامر الشراء'!$A$6:$A$1005,0))&amp;"","أمر غير موجود"))</f>
        <v/>
      </c>
      <c r="G112" s="6">
        <f>IF(F112="","",IFERROR(INDEX('الموردون'!$B$6:$B$205,MATCH(F112,'الموردون'!$A$6:$A$205,0))&amp;"","مورد غير موجود"))</f>
        <v/>
      </c>
      <c r="H112" s="20">
        <f>IF(F112="","",IFERROR(INDEX('الموردون'!$D$6:$D$205,MATCH(F112,'الموردون'!$A$6:$A$205,0)),""))</f>
        <v/>
      </c>
      <c r="I112" s="21">
        <f>IF(OR(H112="",NOT(ISNUMBER(B112))),"",B112+H112)</f>
        <v/>
      </c>
      <c r="J112" s="18">
        <f>IF(A112&amp;""="","",SUMIFS('المدفوعات'!$C$6:$C$1005,'المدفوعات'!$B$6:$B$1005,A112&amp;""))</f>
        <v/>
      </c>
      <c r="K112" s="18">
        <f>IF(OR(A112&amp;""="",NOT(ISNUMBER(D112))),"",ROUND(D112-J112,2))</f>
        <v/>
      </c>
      <c r="L112" s="17">
        <f>IF(OR(K112="",I112=""),"",IF(AND(K112&gt;0,I112&lt;'الإعدادات'!$B$4),'الإعدادات'!$B$4-I112,0))</f>
        <v/>
      </c>
      <c r="M112" s="6">
        <f>IF(K112="","",IF(K112&lt;=0,"مسدد",IF(I112="","بدون موعد",IF(I112&gt;='الإعدادات'!$B$4,"لم يحن",IF(L112&lt;=30,"من 1 إلى 30 يوم",IF(L112&lt;=60,"من 31 إلى 60 يوم","أكثر من 60 يوم"))))))</f>
        <v/>
      </c>
    </row>
    <row r="113">
      <c r="A113" s="5" t="n"/>
      <c r="B113" s="13" t="n"/>
      <c r="C113" s="5" t="n"/>
      <c r="D113" s="19" t="n"/>
      <c r="E113" s="5" t="n"/>
      <c r="F113" s="6">
        <f>IF(C113&amp;""="","",IFERROR(INDEX('أوامر الشراء'!$C$6:$C$1005,MATCH(C113&amp;"",'أوامر الشراء'!$A$6:$A$1005,0))&amp;"","أمر غير موجود"))</f>
        <v/>
      </c>
      <c r="G113" s="6">
        <f>IF(F113="","",IFERROR(INDEX('الموردون'!$B$6:$B$205,MATCH(F113,'الموردون'!$A$6:$A$205,0))&amp;"","مورد غير موجود"))</f>
        <v/>
      </c>
      <c r="H113" s="20">
        <f>IF(F113="","",IFERROR(INDEX('الموردون'!$D$6:$D$205,MATCH(F113,'الموردون'!$A$6:$A$205,0)),""))</f>
        <v/>
      </c>
      <c r="I113" s="21">
        <f>IF(OR(H113="",NOT(ISNUMBER(B113))),"",B113+H113)</f>
        <v/>
      </c>
      <c r="J113" s="18">
        <f>IF(A113&amp;""="","",SUMIFS('المدفوعات'!$C$6:$C$1005,'المدفوعات'!$B$6:$B$1005,A113&amp;""))</f>
        <v/>
      </c>
      <c r="K113" s="18">
        <f>IF(OR(A113&amp;""="",NOT(ISNUMBER(D113))),"",ROUND(D113-J113,2))</f>
        <v/>
      </c>
      <c r="L113" s="17">
        <f>IF(OR(K113="",I113=""),"",IF(AND(K113&gt;0,I113&lt;'الإعدادات'!$B$4),'الإعدادات'!$B$4-I113,0))</f>
        <v/>
      </c>
      <c r="M113" s="6">
        <f>IF(K113="","",IF(K113&lt;=0,"مسدد",IF(I113="","بدون موعد",IF(I113&gt;='الإعدادات'!$B$4,"لم يحن",IF(L113&lt;=30,"من 1 إلى 30 يوم",IF(L113&lt;=60,"من 31 إلى 60 يوم","أكثر من 60 يوم"))))))</f>
        <v/>
      </c>
    </row>
    <row r="114">
      <c r="A114" s="5" t="n"/>
      <c r="B114" s="13" t="n"/>
      <c r="C114" s="5" t="n"/>
      <c r="D114" s="19" t="n"/>
      <c r="E114" s="5" t="n"/>
      <c r="F114" s="6">
        <f>IF(C114&amp;""="","",IFERROR(INDEX('أوامر الشراء'!$C$6:$C$1005,MATCH(C114&amp;"",'أوامر الشراء'!$A$6:$A$1005,0))&amp;"","أمر غير موجود"))</f>
        <v/>
      </c>
      <c r="G114" s="6">
        <f>IF(F114="","",IFERROR(INDEX('الموردون'!$B$6:$B$205,MATCH(F114,'الموردون'!$A$6:$A$205,0))&amp;"","مورد غير موجود"))</f>
        <v/>
      </c>
      <c r="H114" s="20">
        <f>IF(F114="","",IFERROR(INDEX('الموردون'!$D$6:$D$205,MATCH(F114,'الموردون'!$A$6:$A$205,0)),""))</f>
        <v/>
      </c>
      <c r="I114" s="21">
        <f>IF(OR(H114="",NOT(ISNUMBER(B114))),"",B114+H114)</f>
        <v/>
      </c>
      <c r="J114" s="18">
        <f>IF(A114&amp;""="","",SUMIFS('المدفوعات'!$C$6:$C$1005,'المدفوعات'!$B$6:$B$1005,A114&amp;""))</f>
        <v/>
      </c>
      <c r="K114" s="18">
        <f>IF(OR(A114&amp;""="",NOT(ISNUMBER(D114))),"",ROUND(D114-J114,2))</f>
        <v/>
      </c>
      <c r="L114" s="17">
        <f>IF(OR(K114="",I114=""),"",IF(AND(K114&gt;0,I114&lt;'الإعدادات'!$B$4),'الإعدادات'!$B$4-I114,0))</f>
        <v/>
      </c>
      <c r="M114" s="6">
        <f>IF(K114="","",IF(K114&lt;=0,"مسدد",IF(I114="","بدون موعد",IF(I114&gt;='الإعدادات'!$B$4,"لم يحن",IF(L114&lt;=30,"من 1 إلى 30 يوم",IF(L114&lt;=60,"من 31 إلى 60 يوم","أكثر من 60 يوم"))))))</f>
        <v/>
      </c>
    </row>
    <row r="115">
      <c r="A115" s="5" t="n"/>
      <c r="B115" s="13" t="n"/>
      <c r="C115" s="5" t="n"/>
      <c r="D115" s="19" t="n"/>
      <c r="E115" s="5" t="n"/>
      <c r="F115" s="6">
        <f>IF(C115&amp;""="","",IFERROR(INDEX('أوامر الشراء'!$C$6:$C$1005,MATCH(C115&amp;"",'أوامر الشراء'!$A$6:$A$1005,0))&amp;"","أمر غير موجود"))</f>
        <v/>
      </c>
      <c r="G115" s="6">
        <f>IF(F115="","",IFERROR(INDEX('الموردون'!$B$6:$B$205,MATCH(F115,'الموردون'!$A$6:$A$205,0))&amp;"","مورد غير موجود"))</f>
        <v/>
      </c>
      <c r="H115" s="20">
        <f>IF(F115="","",IFERROR(INDEX('الموردون'!$D$6:$D$205,MATCH(F115,'الموردون'!$A$6:$A$205,0)),""))</f>
        <v/>
      </c>
      <c r="I115" s="21">
        <f>IF(OR(H115="",NOT(ISNUMBER(B115))),"",B115+H115)</f>
        <v/>
      </c>
      <c r="J115" s="18">
        <f>IF(A115&amp;""="","",SUMIFS('المدفوعات'!$C$6:$C$1005,'المدفوعات'!$B$6:$B$1005,A115&amp;""))</f>
        <v/>
      </c>
      <c r="K115" s="18">
        <f>IF(OR(A115&amp;""="",NOT(ISNUMBER(D115))),"",ROUND(D115-J115,2))</f>
        <v/>
      </c>
      <c r="L115" s="17">
        <f>IF(OR(K115="",I115=""),"",IF(AND(K115&gt;0,I115&lt;'الإعدادات'!$B$4),'الإعدادات'!$B$4-I115,0))</f>
        <v/>
      </c>
      <c r="M115" s="6">
        <f>IF(K115="","",IF(K115&lt;=0,"مسدد",IF(I115="","بدون موعد",IF(I115&gt;='الإعدادات'!$B$4,"لم يحن",IF(L115&lt;=30,"من 1 إلى 30 يوم",IF(L115&lt;=60,"من 31 إلى 60 يوم","أكثر من 60 يوم"))))))</f>
        <v/>
      </c>
    </row>
    <row r="116">
      <c r="A116" s="5" t="n"/>
      <c r="B116" s="13" t="n"/>
      <c r="C116" s="5" t="n"/>
      <c r="D116" s="19" t="n"/>
      <c r="E116" s="5" t="n"/>
      <c r="F116" s="6">
        <f>IF(C116&amp;""="","",IFERROR(INDEX('أوامر الشراء'!$C$6:$C$1005,MATCH(C116&amp;"",'أوامر الشراء'!$A$6:$A$1005,0))&amp;"","أمر غير موجود"))</f>
        <v/>
      </c>
      <c r="G116" s="6">
        <f>IF(F116="","",IFERROR(INDEX('الموردون'!$B$6:$B$205,MATCH(F116,'الموردون'!$A$6:$A$205,0))&amp;"","مورد غير موجود"))</f>
        <v/>
      </c>
      <c r="H116" s="20">
        <f>IF(F116="","",IFERROR(INDEX('الموردون'!$D$6:$D$205,MATCH(F116,'الموردون'!$A$6:$A$205,0)),""))</f>
        <v/>
      </c>
      <c r="I116" s="21">
        <f>IF(OR(H116="",NOT(ISNUMBER(B116))),"",B116+H116)</f>
        <v/>
      </c>
      <c r="J116" s="18">
        <f>IF(A116&amp;""="","",SUMIFS('المدفوعات'!$C$6:$C$1005,'المدفوعات'!$B$6:$B$1005,A116&amp;""))</f>
        <v/>
      </c>
      <c r="K116" s="18">
        <f>IF(OR(A116&amp;""="",NOT(ISNUMBER(D116))),"",ROUND(D116-J116,2))</f>
        <v/>
      </c>
      <c r="L116" s="17">
        <f>IF(OR(K116="",I116=""),"",IF(AND(K116&gt;0,I116&lt;'الإعدادات'!$B$4),'الإعدادات'!$B$4-I116,0))</f>
        <v/>
      </c>
      <c r="M116" s="6">
        <f>IF(K116="","",IF(K116&lt;=0,"مسدد",IF(I116="","بدون موعد",IF(I116&gt;='الإعدادات'!$B$4,"لم يحن",IF(L116&lt;=30,"من 1 إلى 30 يوم",IF(L116&lt;=60,"من 31 إلى 60 يوم","أكثر من 60 يوم"))))))</f>
        <v/>
      </c>
    </row>
    <row r="117">
      <c r="A117" s="5" t="n"/>
      <c r="B117" s="13" t="n"/>
      <c r="C117" s="5" t="n"/>
      <c r="D117" s="19" t="n"/>
      <c r="E117" s="5" t="n"/>
      <c r="F117" s="6">
        <f>IF(C117&amp;""="","",IFERROR(INDEX('أوامر الشراء'!$C$6:$C$1005,MATCH(C117&amp;"",'أوامر الشراء'!$A$6:$A$1005,0))&amp;"","أمر غير موجود"))</f>
        <v/>
      </c>
      <c r="G117" s="6">
        <f>IF(F117="","",IFERROR(INDEX('الموردون'!$B$6:$B$205,MATCH(F117,'الموردون'!$A$6:$A$205,0))&amp;"","مورد غير موجود"))</f>
        <v/>
      </c>
      <c r="H117" s="20">
        <f>IF(F117="","",IFERROR(INDEX('الموردون'!$D$6:$D$205,MATCH(F117,'الموردون'!$A$6:$A$205,0)),""))</f>
        <v/>
      </c>
      <c r="I117" s="21">
        <f>IF(OR(H117="",NOT(ISNUMBER(B117))),"",B117+H117)</f>
        <v/>
      </c>
      <c r="J117" s="18">
        <f>IF(A117&amp;""="","",SUMIFS('المدفوعات'!$C$6:$C$1005,'المدفوعات'!$B$6:$B$1005,A117&amp;""))</f>
        <v/>
      </c>
      <c r="K117" s="18">
        <f>IF(OR(A117&amp;""="",NOT(ISNUMBER(D117))),"",ROUND(D117-J117,2))</f>
        <v/>
      </c>
      <c r="L117" s="17">
        <f>IF(OR(K117="",I117=""),"",IF(AND(K117&gt;0,I117&lt;'الإعدادات'!$B$4),'الإعدادات'!$B$4-I117,0))</f>
        <v/>
      </c>
      <c r="M117" s="6">
        <f>IF(K117="","",IF(K117&lt;=0,"مسدد",IF(I117="","بدون موعد",IF(I117&gt;='الإعدادات'!$B$4,"لم يحن",IF(L117&lt;=30,"من 1 إلى 30 يوم",IF(L117&lt;=60,"من 31 إلى 60 يوم","أكثر من 60 يوم"))))))</f>
        <v/>
      </c>
    </row>
    <row r="118">
      <c r="A118" s="5" t="n"/>
      <c r="B118" s="13" t="n"/>
      <c r="C118" s="5" t="n"/>
      <c r="D118" s="19" t="n"/>
      <c r="E118" s="5" t="n"/>
      <c r="F118" s="6">
        <f>IF(C118&amp;""="","",IFERROR(INDEX('أوامر الشراء'!$C$6:$C$1005,MATCH(C118&amp;"",'أوامر الشراء'!$A$6:$A$1005,0))&amp;"","أمر غير موجود"))</f>
        <v/>
      </c>
      <c r="G118" s="6">
        <f>IF(F118="","",IFERROR(INDEX('الموردون'!$B$6:$B$205,MATCH(F118,'الموردون'!$A$6:$A$205,0))&amp;"","مورد غير موجود"))</f>
        <v/>
      </c>
      <c r="H118" s="20">
        <f>IF(F118="","",IFERROR(INDEX('الموردون'!$D$6:$D$205,MATCH(F118,'الموردون'!$A$6:$A$205,0)),""))</f>
        <v/>
      </c>
      <c r="I118" s="21">
        <f>IF(OR(H118="",NOT(ISNUMBER(B118))),"",B118+H118)</f>
        <v/>
      </c>
      <c r="J118" s="18">
        <f>IF(A118&amp;""="","",SUMIFS('المدفوعات'!$C$6:$C$1005,'المدفوعات'!$B$6:$B$1005,A118&amp;""))</f>
        <v/>
      </c>
      <c r="K118" s="18">
        <f>IF(OR(A118&amp;""="",NOT(ISNUMBER(D118))),"",ROUND(D118-J118,2))</f>
        <v/>
      </c>
      <c r="L118" s="17">
        <f>IF(OR(K118="",I118=""),"",IF(AND(K118&gt;0,I118&lt;'الإعدادات'!$B$4),'الإعدادات'!$B$4-I118,0))</f>
        <v/>
      </c>
      <c r="M118" s="6">
        <f>IF(K118="","",IF(K118&lt;=0,"مسدد",IF(I118="","بدون موعد",IF(I118&gt;='الإعدادات'!$B$4,"لم يحن",IF(L118&lt;=30,"من 1 إلى 30 يوم",IF(L118&lt;=60,"من 31 إلى 60 يوم","أكثر من 60 يوم"))))))</f>
        <v/>
      </c>
    </row>
    <row r="119">
      <c r="A119" s="5" t="n"/>
      <c r="B119" s="13" t="n"/>
      <c r="C119" s="5" t="n"/>
      <c r="D119" s="19" t="n"/>
      <c r="E119" s="5" t="n"/>
      <c r="F119" s="6">
        <f>IF(C119&amp;""="","",IFERROR(INDEX('أوامر الشراء'!$C$6:$C$1005,MATCH(C119&amp;"",'أوامر الشراء'!$A$6:$A$1005,0))&amp;"","أمر غير موجود"))</f>
        <v/>
      </c>
      <c r="G119" s="6">
        <f>IF(F119="","",IFERROR(INDEX('الموردون'!$B$6:$B$205,MATCH(F119,'الموردون'!$A$6:$A$205,0))&amp;"","مورد غير موجود"))</f>
        <v/>
      </c>
      <c r="H119" s="20">
        <f>IF(F119="","",IFERROR(INDEX('الموردون'!$D$6:$D$205,MATCH(F119,'الموردون'!$A$6:$A$205,0)),""))</f>
        <v/>
      </c>
      <c r="I119" s="21">
        <f>IF(OR(H119="",NOT(ISNUMBER(B119))),"",B119+H119)</f>
        <v/>
      </c>
      <c r="J119" s="18">
        <f>IF(A119&amp;""="","",SUMIFS('المدفوعات'!$C$6:$C$1005,'المدفوعات'!$B$6:$B$1005,A119&amp;""))</f>
        <v/>
      </c>
      <c r="K119" s="18">
        <f>IF(OR(A119&amp;""="",NOT(ISNUMBER(D119))),"",ROUND(D119-J119,2))</f>
        <v/>
      </c>
      <c r="L119" s="17">
        <f>IF(OR(K119="",I119=""),"",IF(AND(K119&gt;0,I119&lt;'الإعدادات'!$B$4),'الإعدادات'!$B$4-I119,0))</f>
        <v/>
      </c>
      <c r="M119" s="6">
        <f>IF(K119="","",IF(K119&lt;=0,"مسدد",IF(I119="","بدون موعد",IF(I119&gt;='الإعدادات'!$B$4,"لم يحن",IF(L119&lt;=30,"من 1 إلى 30 يوم",IF(L119&lt;=60,"من 31 إلى 60 يوم","أكثر من 60 يوم"))))))</f>
        <v/>
      </c>
    </row>
    <row r="120">
      <c r="A120" s="5" t="n"/>
      <c r="B120" s="13" t="n"/>
      <c r="C120" s="5" t="n"/>
      <c r="D120" s="19" t="n"/>
      <c r="E120" s="5" t="n"/>
      <c r="F120" s="6">
        <f>IF(C120&amp;""="","",IFERROR(INDEX('أوامر الشراء'!$C$6:$C$1005,MATCH(C120&amp;"",'أوامر الشراء'!$A$6:$A$1005,0))&amp;"","أمر غير موجود"))</f>
        <v/>
      </c>
      <c r="G120" s="6">
        <f>IF(F120="","",IFERROR(INDEX('الموردون'!$B$6:$B$205,MATCH(F120,'الموردون'!$A$6:$A$205,0))&amp;"","مورد غير موجود"))</f>
        <v/>
      </c>
      <c r="H120" s="20">
        <f>IF(F120="","",IFERROR(INDEX('الموردون'!$D$6:$D$205,MATCH(F120,'الموردون'!$A$6:$A$205,0)),""))</f>
        <v/>
      </c>
      <c r="I120" s="21">
        <f>IF(OR(H120="",NOT(ISNUMBER(B120))),"",B120+H120)</f>
        <v/>
      </c>
      <c r="J120" s="18">
        <f>IF(A120&amp;""="","",SUMIFS('المدفوعات'!$C$6:$C$1005,'المدفوعات'!$B$6:$B$1005,A120&amp;""))</f>
        <v/>
      </c>
      <c r="K120" s="18">
        <f>IF(OR(A120&amp;""="",NOT(ISNUMBER(D120))),"",ROUND(D120-J120,2))</f>
        <v/>
      </c>
      <c r="L120" s="17">
        <f>IF(OR(K120="",I120=""),"",IF(AND(K120&gt;0,I120&lt;'الإعدادات'!$B$4),'الإعدادات'!$B$4-I120,0))</f>
        <v/>
      </c>
      <c r="M120" s="6">
        <f>IF(K120="","",IF(K120&lt;=0,"مسدد",IF(I120="","بدون موعد",IF(I120&gt;='الإعدادات'!$B$4,"لم يحن",IF(L120&lt;=30,"من 1 إلى 30 يوم",IF(L120&lt;=60,"من 31 إلى 60 يوم","أكثر من 60 يوم"))))))</f>
        <v/>
      </c>
    </row>
    <row r="121">
      <c r="A121" s="5" t="n"/>
      <c r="B121" s="13" t="n"/>
      <c r="C121" s="5" t="n"/>
      <c r="D121" s="19" t="n"/>
      <c r="E121" s="5" t="n"/>
      <c r="F121" s="6">
        <f>IF(C121&amp;""="","",IFERROR(INDEX('أوامر الشراء'!$C$6:$C$1005,MATCH(C121&amp;"",'أوامر الشراء'!$A$6:$A$1005,0))&amp;"","أمر غير موجود"))</f>
        <v/>
      </c>
      <c r="G121" s="6">
        <f>IF(F121="","",IFERROR(INDEX('الموردون'!$B$6:$B$205,MATCH(F121,'الموردون'!$A$6:$A$205,0))&amp;"","مورد غير موجود"))</f>
        <v/>
      </c>
      <c r="H121" s="20">
        <f>IF(F121="","",IFERROR(INDEX('الموردون'!$D$6:$D$205,MATCH(F121,'الموردون'!$A$6:$A$205,0)),""))</f>
        <v/>
      </c>
      <c r="I121" s="21">
        <f>IF(OR(H121="",NOT(ISNUMBER(B121))),"",B121+H121)</f>
        <v/>
      </c>
      <c r="J121" s="18">
        <f>IF(A121&amp;""="","",SUMIFS('المدفوعات'!$C$6:$C$1005,'المدفوعات'!$B$6:$B$1005,A121&amp;""))</f>
        <v/>
      </c>
      <c r="K121" s="18">
        <f>IF(OR(A121&amp;""="",NOT(ISNUMBER(D121))),"",ROUND(D121-J121,2))</f>
        <v/>
      </c>
      <c r="L121" s="17">
        <f>IF(OR(K121="",I121=""),"",IF(AND(K121&gt;0,I121&lt;'الإعدادات'!$B$4),'الإعدادات'!$B$4-I121,0))</f>
        <v/>
      </c>
      <c r="M121" s="6">
        <f>IF(K121="","",IF(K121&lt;=0,"مسدد",IF(I121="","بدون موعد",IF(I121&gt;='الإعدادات'!$B$4,"لم يحن",IF(L121&lt;=30,"من 1 إلى 30 يوم",IF(L121&lt;=60,"من 31 إلى 60 يوم","أكثر من 60 يوم"))))))</f>
        <v/>
      </c>
    </row>
    <row r="122">
      <c r="A122" s="5" t="n"/>
      <c r="B122" s="13" t="n"/>
      <c r="C122" s="5" t="n"/>
      <c r="D122" s="19" t="n"/>
      <c r="E122" s="5" t="n"/>
      <c r="F122" s="6">
        <f>IF(C122&amp;""="","",IFERROR(INDEX('أوامر الشراء'!$C$6:$C$1005,MATCH(C122&amp;"",'أوامر الشراء'!$A$6:$A$1005,0))&amp;"","أمر غير موجود"))</f>
        <v/>
      </c>
      <c r="G122" s="6">
        <f>IF(F122="","",IFERROR(INDEX('الموردون'!$B$6:$B$205,MATCH(F122,'الموردون'!$A$6:$A$205,0))&amp;"","مورد غير موجود"))</f>
        <v/>
      </c>
      <c r="H122" s="20">
        <f>IF(F122="","",IFERROR(INDEX('الموردون'!$D$6:$D$205,MATCH(F122,'الموردون'!$A$6:$A$205,0)),""))</f>
        <v/>
      </c>
      <c r="I122" s="21">
        <f>IF(OR(H122="",NOT(ISNUMBER(B122))),"",B122+H122)</f>
        <v/>
      </c>
      <c r="J122" s="18">
        <f>IF(A122&amp;""="","",SUMIFS('المدفوعات'!$C$6:$C$1005,'المدفوعات'!$B$6:$B$1005,A122&amp;""))</f>
        <v/>
      </c>
      <c r="K122" s="18">
        <f>IF(OR(A122&amp;""="",NOT(ISNUMBER(D122))),"",ROUND(D122-J122,2))</f>
        <v/>
      </c>
      <c r="L122" s="17">
        <f>IF(OR(K122="",I122=""),"",IF(AND(K122&gt;0,I122&lt;'الإعدادات'!$B$4),'الإعدادات'!$B$4-I122,0))</f>
        <v/>
      </c>
      <c r="M122" s="6">
        <f>IF(K122="","",IF(K122&lt;=0,"مسدد",IF(I122="","بدون موعد",IF(I122&gt;='الإعدادات'!$B$4,"لم يحن",IF(L122&lt;=30,"من 1 إلى 30 يوم",IF(L122&lt;=60,"من 31 إلى 60 يوم","أكثر من 60 يوم"))))))</f>
        <v/>
      </c>
    </row>
    <row r="123">
      <c r="A123" s="5" t="n"/>
      <c r="B123" s="13" t="n"/>
      <c r="C123" s="5" t="n"/>
      <c r="D123" s="19" t="n"/>
      <c r="E123" s="5" t="n"/>
      <c r="F123" s="6">
        <f>IF(C123&amp;""="","",IFERROR(INDEX('أوامر الشراء'!$C$6:$C$1005,MATCH(C123&amp;"",'أوامر الشراء'!$A$6:$A$1005,0))&amp;"","أمر غير موجود"))</f>
        <v/>
      </c>
      <c r="G123" s="6">
        <f>IF(F123="","",IFERROR(INDEX('الموردون'!$B$6:$B$205,MATCH(F123,'الموردون'!$A$6:$A$205,0))&amp;"","مورد غير موجود"))</f>
        <v/>
      </c>
      <c r="H123" s="20">
        <f>IF(F123="","",IFERROR(INDEX('الموردون'!$D$6:$D$205,MATCH(F123,'الموردون'!$A$6:$A$205,0)),""))</f>
        <v/>
      </c>
      <c r="I123" s="21">
        <f>IF(OR(H123="",NOT(ISNUMBER(B123))),"",B123+H123)</f>
        <v/>
      </c>
      <c r="J123" s="18">
        <f>IF(A123&amp;""="","",SUMIFS('المدفوعات'!$C$6:$C$1005,'المدفوعات'!$B$6:$B$1005,A123&amp;""))</f>
        <v/>
      </c>
      <c r="K123" s="18">
        <f>IF(OR(A123&amp;""="",NOT(ISNUMBER(D123))),"",ROUND(D123-J123,2))</f>
        <v/>
      </c>
      <c r="L123" s="17">
        <f>IF(OR(K123="",I123=""),"",IF(AND(K123&gt;0,I123&lt;'الإعدادات'!$B$4),'الإعدادات'!$B$4-I123,0))</f>
        <v/>
      </c>
      <c r="M123" s="6">
        <f>IF(K123="","",IF(K123&lt;=0,"مسدد",IF(I123="","بدون موعد",IF(I123&gt;='الإعدادات'!$B$4,"لم يحن",IF(L123&lt;=30,"من 1 إلى 30 يوم",IF(L123&lt;=60,"من 31 إلى 60 يوم","أكثر من 60 يوم"))))))</f>
        <v/>
      </c>
    </row>
    <row r="124">
      <c r="A124" s="5" t="n"/>
      <c r="B124" s="13" t="n"/>
      <c r="C124" s="5" t="n"/>
      <c r="D124" s="19" t="n"/>
      <c r="E124" s="5" t="n"/>
      <c r="F124" s="6">
        <f>IF(C124&amp;""="","",IFERROR(INDEX('أوامر الشراء'!$C$6:$C$1005,MATCH(C124&amp;"",'أوامر الشراء'!$A$6:$A$1005,0))&amp;"","أمر غير موجود"))</f>
        <v/>
      </c>
      <c r="G124" s="6">
        <f>IF(F124="","",IFERROR(INDEX('الموردون'!$B$6:$B$205,MATCH(F124,'الموردون'!$A$6:$A$205,0))&amp;"","مورد غير موجود"))</f>
        <v/>
      </c>
      <c r="H124" s="20">
        <f>IF(F124="","",IFERROR(INDEX('الموردون'!$D$6:$D$205,MATCH(F124,'الموردون'!$A$6:$A$205,0)),""))</f>
        <v/>
      </c>
      <c r="I124" s="21">
        <f>IF(OR(H124="",NOT(ISNUMBER(B124))),"",B124+H124)</f>
        <v/>
      </c>
      <c r="J124" s="18">
        <f>IF(A124&amp;""="","",SUMIFS('المدفوعات'!$C$6:$C$1005,'المدفوعات'!$B$6:$B$1005,A124&amp;""))</f>
        <v/>
      </c>
      <c r="K124" s="18">
        <f>IF(OR(A124&amp;""="",NOT(ISNUMBER(D124))),"",ROUND(D124-J124,2))</f>
        <v/>
      </c>
      <c r="L124" s="17">
        <f>IF(OR(K124="",I124=""),"",IF(AND(K124&gt;0,I124&lt;'الإعدادات'!$B$4),'الإعدادات'!$B$4-I124,0))</f>
        <v/>
      </c>
      <c r="M124" s="6">
        <f>IF(K124="","",IF(K124&lt;=0,"مسدد",IF(I124="","بدون موعد",IF(I124&gt;='الإعدادات'!$B$4,"لم يحن",IF(L124&lt;=30,"من 1 إلى 30 يوم",IF(L124&lt;=60,"من 31 إلى 60 يوم","أكثر من 60 يوم"))))))</f>
        <v/>
      </c>
    </row>
    <row r="125">
      <c r="A125" s="5" t="n"/>
      <c r="B125" s="13" t="n"/>
      <c r="C125" s="5" t="n"/>
      <c r="D125" s="19" t="n"/>
      <c r="E125" s="5" t="n"/>
      <c r="F125" s="6">
        <f>IF(C125&amp;""="","",IFERROR(INDEX('أوامر الشراء'!$C$6:$C$1005,MATCH(C125&amp;"",'أوامر الشراء'!$A$6:$A$1005,0))&amp;"","أمر غير موجود"))</f>
        <v/>
      </c>
      <c r="G125" s="6">
        <f>IF(F125="","",IFERROR(INDEX('الموردون'!$B$6:$B$205,MATCH(F125,'الموردون'!$A$6:$A$205,0))&amp;"","مورد غير موجود"))</f>
        <v/>
      </c>
      <c r="H125" s="20">
        <f>IF(F125="","",IFERROR(INDEX('الموردون'!$D$6:$D$205,MATCH(F125,'الموردون'!$A$6:$A$205,0)),""))</f>
        <v/>
      </c>
      <c r="I125" s="21">
        <f>IF(OR(H125="",NOT(ISNUMBER(B125))),"",B125+H125)</f>
        <v/>
      </c>
      <c r="J125" s="18">
        <f>IF(A125&amp;""="","",SUMIFS('المدفوعات'!$C$6:$C$1005,'المدفوعات'!$B$6:$B$1005,A125&amp;""))</f>
        <v/>
      </c>
      <c r="K125" s="18">
        <f>IF(OR(A125&amp;""="",NOT(ISNUMBER(D125))),"",ROUND(D125-J125,2))</f>
        <v/>
      </c>
      <c r="L125" s="17">
        <f>IF(OR(K125="",I125=""),"",IF(AND(K125&gt;0,I125&lt;'الإعدادات'!$B$4),'الإعدادات'!$B$4-I125,0))</f>
        <v/>
      </c>
      <c r="M125" s="6">
        <f>IF(K125="","",IF(K125&lt;=0,"مسدد",IF(I125="","بدون موعد",IF(I125&gt;='الإعدادات'!$B$4,"لم يحن",IF(L125&lt;=30,"من 1 إلى 30 يوم",IF(L125&lt;=60,"من 31 إلى 60 يوم","أكثر من 60 يوم"))))))</f>
        <v/>
      </c>
    </row>
    <row r="126">
      <c r="A126" s="5" t="n"/>
      <c r="B126" s="13" t="n"/>
      <c r="C126" s="5" t="n"/>
      <c r="D126" s="19" t="n"/>
      <c r="E126" s="5" t="n"/>
      <c r="F126" s="6">
        <f>IF(C126&amp;""="","",IFERROR(INDEX('أوامر الشراء'!$C$6:$C$1005,MATCH(C126&amp;"",'أوامر الشراء'!$A$6:$A$1005,0))&amp;"","أمر غير موجود"))</f>
        <v/>
      </c>
      <c r="G126" s="6">
        <f>IF(F126="","",IFERROR(INDEX('الموردون'!$B$6:$B$205,MATCH(F126,'الموردون'!$A$6:$A$205,0))&amp;"","مورد غير موجود"))</f>
        <v/>
      </c>
      <c r="H126" s="20">
        <f>IF(F126="","",IFERROR(INDEX('الموردون'!$D$6:$D$205,MATCH(F126,'الموردون'!$A$6:$A$205,0)),""))</f>
        <v/>
      </c>
      <c r="I126" s="21">
        <f>IF(OR(H126="",NOT(ISNUMBER(B126))),"",B126+H126)</f>
        <v/>
      </c>
      <c r="J126" s="18">
        <f>IF(A126&amp;""="","",SUMIFS('المدفوعات'!$C$6:$C$1005,'المدفوعات'!$B$6:$B$1005,A126&amp;""))</f>
        <v/>
      </c>
      <c r="K126" s="18">
        <f>IF(OR(A126&amp;""="",NOT(ISNUMBER(D126))),"",ROUND(D126-J126,2))</f>
        <v/>
      </c>
      <c r="L126" s="17">
        <f>IF(OR(K126="",I126=""),"",IF(AND(K126&gt;0,I126&lt;'الإعدادات'!$B$4),'الإعدادات'!$B$4-I126,0))</f>
        <v/>
      </c>
      <c r="M126" s="6">
        <f>IF(K126="","",IF(K126&lt;=0,"مسدد",IF(I126="","بدون موعد",IF(I126&gt;='الإعدادات'!$B$4,"لم يحن",IF(L126&lt;=30,"من 1 إلى 30 يوم",IF(L126&lt;=60,"من 31 إلى 60 يوم","أكثر من 60 يوم"))))))</f>
        <v/>
      </c>
    </row>
    <row r="127">
      <c r="A127" s="5" t="n"/>
      <c r="B127" s="13" t="n"/>
      <c r="C127" s="5" t="n"/>
      <c r="D127" s="19" t="n"/>
      <c r="E127" s="5" t="n"/>
      <c r="F127" s="6">
        <f>IF(C127&amp;""="","",IFERROR(INDEX('أوامر الشراء'!$C$6:$C$1005,MATCH(C127&amp;"",'أوامر الشراء'!$A$6:$A$1005,0))&amp;"","أمر غير موجود"))</f>
        <v/>
      </c>
      <c r="G127" s="6">
        <f>IF(F127="","",IFERROR(INDEX('الموردون'!$B$6:$B$205,MATCH(F127,'الموردون'!$A$6:$A$205,0))&amp;"","مورد غير موجود"))</f>
        <v/>
      </c>
      <c r="H127" s="20">
        <f>IF(F127="","",IFERROR(INDEX('الموردون'!$D$6:$D$205,MATCH(F127,'الموردون'!$A$6:$A$205,0)),""))</f>
        <v/>
      </c>
      <c r="I127" s="21">
        <f>IF(OR(H127="",NOT(ISNUMBER(B127))),"",B127+H127)</f>
        <v/>
      </c>
      <c r="J127" s="18">
        <f>IF(A127&amp;""="","",SUMIFS('المدفوعات'!$C$6:$C$1005,'المدفوعات'!$B$6:$B$1005,A127&amp;""))</f>
        <v/>
      </c>
      <c r="K127" s="18">
        <f>IF(OR(A127&amp;""="",NOT(ISNUMBER(D127))),"",ROUND(D127-J127,2))</f>
        <v/>
      </c>
      <c r="L127" s="17">
        <f>IF(OR(K127="",I127=""),"",IF(AND(K127&gt;0,I127&lt;'الإعدادات'!$B$4),'الإعدادات'!$B$4-I127,0))</f>
        <v/>
      </c>
      <c r="M127" s="6">
        <f>IF(K127="","",IF(K127&lt;=0,"مسدد",IF(I127="","بدون موعد",IF(I127&gt;='الإعدادات'!$B$4,"لم يحن",IF(L127&lt;=30,"من 1 إلى 30 يوم",IF(L127&lt;=60,"من 31 إلى 60 يوم","أكثر من 60 يوم"))))))</f>
        <v/>
      </c>
    </row>
    <row r="128">
      <c r="A128" s="5" t="n"/>
      <c r="B128" s="13" t="n"/>
      <c r="C128" s="5" t="n"/>
      <c r="D128" s="19" t="n"/>
      <c r="E128" s="5" t="n"/>
      <c r="F128" s="6">
        <f>IF(C128&amp;""="","",IFERROR(INDEX('أوامر الشراء'!$C$6:$C$1005,MATCH(C128&amp;"",'أوامر الشراء'!$A$6:$A$1005,0))&amp;"","أمر غير موجود"))</f>
        <v/>
      </c>
      <c r="G128" s="6">
        <f>IF(F128="","",IFERROR(INDEX('الموردون'!$B$6:$B$205,MATCH(F128,'الموردون'!$A$6:$A$205,0))&amp;"","مورد غير موجود"))</f>
        <v/>
      </c>
      <c r="H128" s="20">
        <f>IF(F128="","",IFERROR(INDEX('الموردون'!$D$6:$D$205,MATCH(F128,'الموردون'!$A$6:$A$205,0)),""))</f>
        <v/>
      </c>
      <c r="I128" s="21">
        <f>IF(OR(H128="",NOT(ISNUMBER(B128))),"",B128+H128)</f>
        <v/>
      </c>
      <c r="J128" s="18">
        <f>IF(A128&amp;""="","",SUMIFS('المدفوعات'!$C$6:$C$1005,'المدفوعات'!$B$6:$B$1005,A128&amp;""))</f>
        <v/>
      </c>
      <c r="K128" s="18">
        <f>IF(OR(A128&amp;""="",NOT(ISNUMBER(D128))),"",ROUND(D128-J128,2))</f>
        <v/>
      </c>
      <c r="L128" s="17">
        <f>IF(OR(K128="",I128=""),"",IF(AND(K128&gt;0,I128&lt;'الإعدادات'!$B$4),'الإعدادات'!$B$4-I128,0))</f>
        <v/>
      </c>
      <c r="M128" s="6">
        <f>IF(K128="","",IF(K128&lt;=0,"مسدد",IF(I128="","بدون موعد",IF(I128&gt;='الإعدادات'!$B$4,"لم يحن",IF(L128&lt;=30,"من 1 إلى 30 يوم",IF(L128&lt;=60,"من 31 إلى 60 يوم","أكثر من 60 يوم"))))))</f>
        <v/>
      </c>
    </row>
    <row r="129">
      <c r="A129" s="5" t="n"/>
      <c r="B129" s="13" t="n"/>
      <c r="C129" s="5" t="n"/>
      <c r="D129" s="19" t="n"/>
      <c r="E129" s="5" t="n"/>
      <c r="F129" s="6">
        <f>IF(C129&amp;""="","",IFERROR(INDEX('أوامر الشراء'!$C$6:$C$1005,MATCH(C129&amp;"",'أوامر الشراء'!$A$6:$A$1005,0))&amp;"","أمر غير موجود"))</f>
        <v/>
      </c>
      <c r="G129" s="6">
        <f>IF(F129="","",IFERROR(INDEX('الموردون'!$B$6:$B$205,MATCH(F129,'الموردون'!$A$6:$A$205,0))&amp;"","مورد غير موجود"))</f>
        <v/>
      </c>
      <c r="H129" s="20">
        <f>IF(F129="","",IFERROR(INDEX('الموردون'!$D$6:$D$205,MATCH(F129,'الموردون'!$A$6:$A$205,0)),""))</f>
        <v/>
      </c>
      <c r="I129" s="21">
        <f>IF(OR(H129="",NOT(ISNUMBER(B129))),"",B129+H129)</f>
        <v/>
      </c>
      <c r="J129" s="18">
        <f>IF(A129&amp;""="","",SUMIFS('المدفوعات'!$C$6:$C$1005,'المدفوعات'!$B$6:$B$1005,A129&amp;""))</f>
        <v/>
      </c>
      <c r="K129" s="18">
        <f>IF(OR(A129&amp;""="",NOT(ISNUMBER(D129))),"",ROUND(D129-J129,2))</f>
        <v/>
      </c>
      <c r="L129" s="17">
        <f>IF(OR(K129="",I129=""),"",IF(AND(K129&gt;0,I129&lt;'الإعدادات'!$B$4),'الإعدادات'!$B$4-I129,0))</f>
        <v/>
      </c>
      <c r="M129" s="6">
        <f>IF(K129="","",IF(K129&lt;=0,"مسدد",IF(I129="","بدون موعد",IF(I129&gt;='الإعدادات'!$B$4,"لم يحن",IF(L129&lt;=30,"من 1 إلى 30 يوم",IF(L129&lt;=60,"من 31 إلى 60 يوم","أكثر من 60 يوم"))))))</f>
        <v/>
      </c>
    </row>
    <row r="130">
      <c r="A130" s="5" t="n"/>
      <c r="B130" s="13" t="n"/>
      <c r="C130" s="5" t="n"/>
      <c r="D130" s="19" t="n"/>
      <c r="E130" s="5" t="n"/>
      <c r="F130" s="6">
        <f>IF(C130&amp;""="","",IFERROR(INDEX('أوامر الشراء'!$C$6:$C$1005,MATCH(C130&amp;"",'أوامر الشراء'!$A$6:$A$1005,0))&amp;"","أمر غير موجود"))</f>
        <v/>
      </c>
      <c r="G130" s="6">
        <f>IF(F130="","",IFERROR(INDEX('الموردون'!$B$6:$B$205,MATCH(F130,'الموردون'!$A$6:$A$205,0))&amp;"","مورد غير موجود"))</f>
        <v/>
      </c>
      <c r="H130" s="20">
        <f>IF(F130="","",IFERROR(INDEX('الموردون'!$D$6:$D$205,MATCH(F130,'الموردون'!$A$6:$A$205,0)),""))</f>
        <v/>
      </c>
      <c r="I130" s="21">
        <f>IF(OR(H130="",NOT(ISNUMBER(B130))),"",B130+H130)</f>
        <v/>
      </c>
      <c r="J130" s="18">
        <f>IF(A130&amp;""="","",SUMIFS('المدفوعات'!$C$6:$C$1005,'المدفوعات'!$B$6:$B$1005,A130&amp;""))</f>
        <v/>
      </c>
      <c r="K130" s="18">
        <f>IF(OR(A130&amp;""="",NOT(ISNUMBER(D130))),"",ROUND(D130-J130,2))</f>
        <v/>
      </c>
      <c r="L130" s="17">
        <f>IF(OR(K130="",I130=""),"",IF(AND(K130&gt;0,I130&lt;'الإعدادات'!$B$4),'الإعدادات'!$B$4-I130,0))</f>
        <v/>
      </c>
      <c r="M130" s="6">
        <f>IF(K130="","",IF(K130&lt;=0,"مسدد",IF(I130="","بدون موعد",IF(I130&gt;='الإعدادات'!$B$4,"لم يحن",IF(L130&lt;=30,"من 1 إلى 30 يوم",IF(L130&lt;=60,"من 31 إلى 60 يوم","أكثر من 60 يوم"))))))</f>
        <v/>
      </c>
    </row>
    <row r="131">
      <c r="A131" s="5" t="n"/>
      <c r="B131" s="13" t="n"/>
      <c r="C131" s="5" t="n"/>
      <c r="D131" s="19" t="n"/>
      <c r="E131" s="5" t="n"/>
      <c r="F131" s="6">
        <f>IF(C131&amp;""="","",IFERROR(INDEX('أوامر الشراء'!$C$6:$C$1005,MATCH(C131&amp;"",'أوامر الشراء'!$A$6:$A$1005,0))&amp;"","أمر غير موجود"))</f>
        <v/>
      </c>
      <c r="G131" s="6">
        <f>IF(F131="","",IFERROR(INDEX('الموردون'!$B$6:$B$205,MATCH(F131,'الموردون'!$A$6:$A$205,0))&amp;"","مورد غير موجود"))</f>
        <v/>
      </c>
      <c r="H131" s="20">
        <f>IF(F131="","",IFERROR(INDEX('الموردون'!$D$6:$D$205,MATCH(F131,'الموردون'!$A$6:$A$205,0)),""))</f>
        <v/>
      </c>
      <c r="I131" s="21">
        <f>IF(OR(H131="",NOT(ISNUMBER(B131))),"",B131+H131)</f>
        <v/>
      </c>
      <c r="J131" s="18">
        <f>IF(A131&amp;""="","",SUMIFS('المدفوعات'!$C$6:$C$1005,'المدفوعات'!$B$6:$B$1005,A131&amp;""))</f>
        <v/>
      </c>
      <c r="K131" s="18">
        <f>IF(OR(A131&amp;""="",NOT(ISNUMBER(D131))),"",ROUND(D131-J131,2))</f>
        <v/>
      </c>
      <c r="L131" s="17">
        <f>IF(OR(K131="",I131=""),"",IF(AND(K131&gt;0,I131&lt;'الإعدادات'!$B$4),'الإعدادات'!$B$4-I131,0))</f>
        <v/>
      </c>
      <c r="M131" s="6">
        <f>IF(K131="","",IF(K131&lt;=0,"مسدد",IF(I131="","بدون موعد",IF(I131&gt;='الإعدادات'!$B$4,"لم يحن",IF(L131&lt;=30,"من 1 إلى 30 يوم",IF(L131&lt;=60,"من 31 إلى 60 يوم","أكثر من 60 يوم"))))))</f>
        <v/>
      </c>
    </row>
    <row r="132">
      <c r="A132" s="5" t="n"/>
      <c r="B132" s="13" t="n"/>
      <c r="C132" s="5" t="n"/>
      <c r="D132" s="19" t="n"/>
      <c r="E132" s="5" t="n"/>
      <c r="F132" s="6">
        <f>IF(C132&amp;""="","",IFERROR(INDEX('أوامر الشراء'!$C$6:$C$1005,MATCH(C132&amp;"",'أوامر الشراء'!$A$6:$A$1005,0))&amp;"","أمر غير موجود"))</f>
        <v/>
      </c>
      <c r="G132" s="6">
        <f>IF(F132="","",IFERROR(INDEX('الموردون'!$B$6:$B$205,MATCH(F132,'الموردون'!$A$6:$A$205,0))&amp;"","مورد غير موجود"))</f>
        <v/>
      </c>
      <c r="H132" s="20">
        <f>IF(F132="","",IFERROR(INDEX('الموردون'!$D$6:$D$205,MATCH(F132,'الموردون'!$A$6:$A$205,0)),""))</f>
        <v/>
      </c>
      <c r="I132" s="21">
        <f>IF(OR(H132="",NOT(ISNUMBER(B132))),"",B132+H132)</f>
        <v/>
      </c>
      <c r="J132" s="18">
        <f>IF(A132&amp;""="","",SUMIFS('المدفوعات'!$C$6:$C$1005,'المدفوعات'!$B$6:$B$1005,A132&amp;""))</f>
        <v/>
      </c>
      <c r="K132" s="18">
        <f>IF(OR(A132&amp;""="",NOT(ISNUMBER(D132))),"",ROUND(D132-J132,2))</f>
        <v/>
      </c>
      <c r="L132" s="17">
        <f>IF(OR(K132="",I132=""),"",IF(AND(K132&gt;0,I132&lt;'الإعدادات'!$B$4),'الإعدادات'!$B$4-I132,0))</f>
        <v/>
      </c>
      <c r="M132" s="6">
        <f>IF(K132="","",IF(K132&lt;=0,"مسدد",IF(I132="","بدون موعد",IF(I132&gt;='الإعدادات'!$B$4,"لم يحن",IF(L132&lt;=30,"من 1 إلى 30 يوم",IF(L132&lt;=60,"من 31 إلى 60 يوم","أكثر من 60 يوم"))))))</f>
        <v/>
      </c>
    </row>
    <row r="133">
      <c r="A133" s="5" t="n"/>
      <c r="B133" s="13" t="n"/>
      <c r="C133" s="5" t="n"/>
      <c r="D133" s="19" t="n"/>
      <c r="E133" s="5" t="n"/>
      <c r="F133" s="6">
        <f>IF(C133&amp;""="","",IFERROR(INDEX('أوامر الشراء'!$C$6:$C$1005,MATCH(C133&amp;"",'أوامر الشراء'!$A$6:$A$1005,0))&amp;"","أمر غير موجود"))</f>
        <v/>
      </c>
      <c r="G133" s="6">
        <f>IF(F133="","",IFERROR(INDEX('الموردون'!$B$6:$B$205,MATCH(F133,'الموردون'!$A$6:$A$205,0))&amp;"","مورد غير موجود"))</f>
        <v/>
      </c>
      <c r="H133" s="20">
        <f>IF(F133="","",IFERROR(INDEX('الموردون'!$D$6:$D$205,MATCH(F133,'الموردون'!$A$6:$A$205,0)),""))</f>
        <v/>
      </c>
      <c r="I133" s="21">
        <f>IF(OR(H133="",NOT(ISNUMBER(B133))),"",B133+H133)</f>
        <v/>
      </c>
      <c r="J133" s="18">
        <f>IF(A133&amp;""="","",SUMIFS('المدفوعات'!$C$6:$C$1005,'المدفوعات'!$B$6:$B$1005,A133&amp;""))</f>
        <v/>
      </c>
      <c r="K133" s="18">
        <f>IF(OR(A133&amp;""="",NOT(ISNUMBER(D133))),"",ROUND(D133-J133,2))</f>
        <v/>
      </c>
      <c r="L133" s="17">
        <f>IF(OR(K133="",I133=""),"",IF(AND(K133&gt;0,I133&lt;'الإعدادات'!$B$4),'الإعدادات'!$B$4-I133,0))</f>
        <v/>
      </c>
      <c r="M133" s="6">
        <f>IF(K133="","",IF(K133&lt;=0,"مسدد",IF(I133="","بدون موعد",IF(I133&gt;='الإعدادات'!$B$4,"لم يحن",IF(L133&lt;=30,"من 1 إلى 30 يوم",IF(L133&lt;=60,"من 31 إلى 60 يوم","أكثر من 60 يوم"))))))</f>
        <v/>
      </c>
    </row>
    <row r="134">
      <c r="A134" s="5" t="n"/>
      <c r="B134" s="13" t="n"/>
      <c r="C134" s="5" t="n"/>
      <c r="D134" s="19" t="n"/>
      <c r="E134" s="5" t="n"/>
      <c r="F134" s="6">
        <f>IF(C134&amp;""="","",IFERROR(INDEX('أوامر الشراء'!$C$6:$C$1005,MATCH(C134&amp;"",'أوامر الشراء'!$A$6:$A$1005,0))&amp;"","أمر غير موجود"))</f>
        <v/>
      </c>
      <c r="G134" s="6">
        <f>IF(F134="","",IFERROR(INDEX('الموردون'!$B$6:$B$205,MATCH(F134,'الموردون'!$A$6:$A$205,0))&amp;"","مورد غير موجود"))</f>
        <v/>
      </c>
      <c r="H134" s="20">
        <f>IF(F134="","",IFERROR(INDEX('الموردون'!$D$6:$D$205,MATCH(F134,'الموردون'!$A$6:$A$205,0)),""))</f>
        <v/>
      </c>
      <c r="I134" s="21">
        <f>IF(OR(H134="",NOT(ISNUMBER(B134))),"",B134+H134)</f>
        <v/>
      </c>
      <c r="J134" s="18">
        <f>IF(A134&amp;""="","",SUMIFS('المدفوعات'!$C$6:$C$1005,'المدفوعات'!$B$6:$B$1005,A134&amp;""))</f>
        <v/>
      </c>
      <c r="K134" s="18">
        <f>IF(OR(A134&amp;""="",NOT(ISNUMBER(D134))),"",ROUND(D134-J134,2))</f>
        <v/>
      </c>
      <c r="L134" s="17">
        <f>IF(OR(K134="",I134=""),"",IF(AND(K134&gt;0,I134&lt;'الإعدادات'!$B$4),'الإعدادات'!$B$4-I134,0))</f>
        <v/>
      </c>
      <c r="M134" s="6">
        <f>IF(K134="","",IF(K134&lt;=0,"مسدد",IF(I134="","بدون موعد",IF(I134&gt;='الإعدادات'!$B$4,"لم يحن",IF(L134&lt;=30,"من 1 إلى 30 يوم",IF(L134&lt;=60,"من 31 إلى 60 يوم","أكثر من 60 يوم"))))))</f>
        <v/>
      </c>
    </row>
    <row r="135">
      <c r="A135" s="5" t="n"/>
      <c r="B135" s="13" t="n"/>
      <c r="C135" s="5" t="n"/>
      <c r="D135" s="19" t="n"/>
      <c r="E135" s="5" t="n"/>
      <c r="F135" s="6">
        <f>IF(C135&amp;""="","",IFERROR(INDEX('أوامر الشراء'!$C$6:$C$1005,MATCH(C135&amp;"",'أوامر الشراء'!$A$6:$A$1005,0))&amp;"","أمر غير موجود"))</f>
        <v/>
      </c>
      <c r="G135" s="6">
        <f>IF(F135="","",IFERROR(INDEX('الموردون'!$B$6:$B$205,MATCH(F135,'الموردون'!$A$6:$A$205,0))&amp;"","مورد غير موجود"))</f>
        <v/>
      </c>
      <c r="H135" s="20">
        <f>IF(F135="","",IFERROR(INDEX('الموردون'!$D$6:$D$205,MATCH(F135,'الموردون'!$A$6:$A$205,0)),""))</f>
        <v/>
      </c>
      <c r="I135" s="21">
        <f>IF(OR(H135="",NOT(ISNUMBER(B135))),"",B135+H135)</f>
        <v/>
      </c>
      <c r="J135" s="18">
        <f>IF(A135&amp;""="","",SUMIFS('المدفوعات'!$C$6:$C$1005,'المدفوعات'!$B$6:$B$1005,A135&amp;""))</f>
        <v/>
      </c>
      <c r="K135" s="18">
        <f>IF(OR(A135&amp;""="",NOT(ISNUMBER(D135))),"",ROUND(D135-J135,2))</f>
        <v/>
      </c>
      <c r="L135" s="17">
        <f>IF(OR(K135="",I135=""),"",IF(AND(K135&gt;0,I135&lt;'الإعدادات'!$B$4),'الإعدادات'!$B$4-I135,0))</f>
        <v/>
      </c>
      <c r="M135" s="6">
        <f>IF(K135="","",IF(K135&lt;=0,"مسدد",IF(I135="","بدون موعد",IF(I135&gt;='الإعدادات'!$B$4,"لم يحن",IF(L135&lt;=30,"من 1 إلى 30 يوم",IF(L135&lt;=60,"من 31 إلى 60 يوم","أكثر من 60 يوم"))))))</f>
        <v/>
      </c>
    </row>
    <row r="136">
      <c r="A136" s="5" t="n"/>
      <c r="B136" s="13" t="n"/>
      <c r="C136" s="5" t="n"/>
      <c r="D136" s="19" t="n"/>
      <c r="E136" s="5" t="n"/>
      <c r="F136" s="6">
        <f>IF(C136&amp;""="","",IFERROR(INDEX('أوامر الشراء'!$C$6:$C$1005,MATCH(C136&amp;"",'أوامر الشراء'!$A$6:$A$1005,0))&amp;"","أمر غير موجود"))</f>
        <v/>
      </c>
      <c r="G136" s="6">
        <f>IF(F136="","",IFERROR(INDEX('الموردون'!$B$6:$B$205,MATCH(F136,'الموردون'!$A$6:$A$205,0))&amp;"","مورد غير موجود"))</f>
        <v/>
      </c>
      <c r="H136" s="20">
        <f>IF(F136="","",IFERROR(INDEX('الموردون'!$D$6:$D$205,MATCH(F136,'الموردون'!$A$6:$A$205,0)),""))</f>
        <v/>
      </c>
      <c r="I136" s="21">
        <f>IF(OR(H136="",NOT(ISNUMBER(B136))),"",B136+H136)</f>
        <v/>
      </c>
      <c r="J136" s="18">
        <f>IF(A136&amp;""="","",SUMIFS('المدفوعات'!$C$6:$C$1005,'المدفوعات'!$B$6:$B$1005,A136&amp;""))</f>
        <v/>
      </c>
      <c r="K136" s="18">
        <f>IF(OR(A136&amp;""="",NOT(ISNUMBER(D136))),"",ROUND(D136-J136,2))</f>
        <v/>
      </c>
      <c r="L136" s="17">
        <f>IF(OR(K136="",I136=""),"",IF(AND(K136&gt;0,I136&lt;'الإعدادات'!$B$4),'الإعدادات'!$B$4-I136,0))</f>
        <v/>
      </c>
      <c r="M136" s="6">
        <f>IF(K136="","",IF(K136&lt;=0,"مسدد",IF(I136="","بدون موعد",IF(I136&gt;='الإعدادات'!$B$4,"لم يحن",IF(L136&lt;=30,"من 1 إلى 30 يوم",IF(L136&lt;=60,"من 31 إلى 60 يوم","أكثر من 60 يوم"))))))</f>
        <v/>
      </c>
    </row>
    <row r="137">
      <c r="A137" s="5" t="n"/>
      <c r="B137" s="13" t="n"/>
      <c r="C137" s="5" t="n"/>
      <c r="D137" s="19" t="n"/>
      <c r="E137" s="5" t="n"/>
      <c r="F137" s="6">
        <f>IF(C137&amp;""="","",IFERROR(INDEX('أوامر الشراء'!$C$6:$C$1005,MATCH(C137&amp;"",'أوامر الشراء'!$A$6:$A$1005,0))&amp;"","أمر غير موجود"))</f>
        <v/>
      </c>
      <c r="G137" s="6">
        <f>IF(F137="","",IFERROR(INDEX('الموردون'!$B$6:$B$205,MATCH(F137,'الموردون'!$A$6:$A$205,0))&amp;"","مورد غير موجود"))</f>
        <v/>
      </c>
      <c r="H137" s="20">
        <f>IF(F137="","",IFERROR(INDEX('الموردون'!$D$6:$D$205,MATCH(F137,'الموردون'!$A$6:$A$205,0)),""))</f>
        <v/>
      </c>
      <c r="I137" s="21">
        <f>IF(OR(H137="",NOT(ISNUMBER(B137))),"",B137+H137)</f>
        <v/>
      </c>
      <c r="J137" s="18">
        <f>IF(A137&amp;""="","",SUMIFS('المدفوعات'!$C$6:$C$1005,'المدفوعات'!$B$6:$B$1005,A137&amp;""))</f>
        <v/>
      </c>
      <c r="K137" s="18">
        <f>IF(OR(A137&amp;""="",NOT(ISNUMBER(D137))),"",ROUND(D137-J137,2))</f>
        <v/>
      </c>
      <c r="L137" s="17">
        <f>IF(OR(K137="",I137=""),"",IF(AND(K137&gt;0,I137&lt;'الإعدادات'!$B$4),'الإعدادات'!$B$4-I137,0))</f>
        <v/>
      </c>
      <c r="M137" s="6">
        <f>IF(K137="","",IF(K137&lt;=0,"مسدد",IF(I137="","بدون موعد",IF(I137&gt;='الإعدادات'!$B$4,"لم يحن",IF(L137&lt;=30,"من 1 إلى 30 يوم",IF(L137&lt;=60,"من 31 إلى 60 يوم","أكثر من 60 يوم"))))))</f>
        <v/>
      </c>
    </row>
    <row r="138">
      <c r="A138" s="5" t="n"/>
      <c r="B138" s="13" t="n"/>
      <c r="C138" s="5" t="n"/>
      <c r="D138" s="19" t="n"/>
      <c r="E138" s="5" t="n"/>
      <c r="F138" s="6">
        <f>IF(C138&amp;""="","",IFERROR(INDEX('أوامر الشراء'!$C$6:$C$1005,MATCH(C138&amp;"",'أوامر الشراء'!$A$6:$A$1005,0))&amp;"","أمر غير موجود"))</f>
        <v/>
      </c>
      <c r="G138" s="6">
        <f>IF(F138="","",IFERROR(INDEX('الموردون'!$B$6:$B$205,MATCH(F138,'الموردون'!$A$6:$A$205,0))&amp;"","مورد غير موجود"))</f>
        <v/>
      </c>
      <c r="H138" s="20">
        <f>IF(F138="","",IFERROR(INDEX('الموردون'!$D$6:$D$205,MATCH(F138,'الموردون'!$A$6:$A$205,0)),""))</f>
        <v/>
      </c>
      <c r="I138" s="21">
        <f>IF(OR(H138="",NOT(ISNUMBER(B138))),"",B138+H138)</f>
        <v/>
      </c>
      <c r="J138" s="18">
        <f>IF(A138&amp;""="","",SUMIFS('المدفوعات'!$C$6:$C$1005,'المدفوعات'!$B$6:$B$1005,A138&amp;""))</f>
        <v/>
      </c>
      <c r="K138" s="18">
        <f>IF(OR(A138&amp;""="",NOT(ISNUMBER(D138))),"",ROUND(D138-J138,2))</f>
        <v/>
      </c>
      <c r="L138" s="17">
        <f>IF(OR(K138="",I138=""),"",IF(AND(K138&gt;0,I138&lt;'الإعدادات'!$B$4),'الإعدادات'!$B$4-I138,0))</f>
        <v/>
      </c>
      <c r="M138" s="6">
        <f>IF(K138="","",IF(K138&lt;=0,"مسدد",IF(I138="","بدون موعد",IF(I138&gt;='الإعدادات'!$B$4,"لم يحن",IF(L138&lt;=30,"من 1 إلى 30 يوم",IF(L138&lt;=60,"من 31 إلى 60 يوم","أكثر من 60 يوم"))))))</f>
        <v/>
      </c>
    </row>
    <row r="139">
      <c r="A139" s="5" t="n"/>
      <c r="B139" s="13" t="n"/>
      <c r="C139" s="5" t="n"/>
      <c r="D139" s="19" t="n"/>
      <c r="E139" s="5" t="n"/>
      <c r="F139" s="6">
        <f>IF(C139&amp;""="","",IFERROR(INDEX('أوامر الشراء'!$C$6:$C$1005,MATCH(C139&amp;"",'أوامر الشراء'!$A$6:$A$1005,0))&amp;"","أمر غير موجود"))</f>
        <v/>
      </c>
      <c r="G139" s="6">
        <f>IF(F139="","",IFERROR(INDEX('الموردون'!$B$6:$B$205,MATCH(F139,'الموردون'!$A$6:$A$205,0))&amp;"","مورد غير موجود"))</f>
        <v/>
      </c>
      <c r="H139" s="20">
        <f>IF(F139="","",IFERROR(INDEX('الموردون'!$D$6:$D$205,MATCH(F139,'الموردون'!$A$6:$A$205,0)),""))</f>
        <v/>
      </c>
      <c r="I139" s="21">
        <f>IF(OR(H139="",NOT(ISNUMBER(B139))),"",B139+H139)</f>
        <v/>
      </c>
      <c r="J139" s="18">
        <f>IF(A139&amp;""="","",SUMIFS('المدفوعات'!$C$6:$C$1005,'المدفوعات'!$B$6:$B$1005,A139&amp;""))</f>
        <v/>
      </c>
      <c r="K139" s="18">
        <f>IF(OR(A139&amp;""="",NOT(ISNUMBER(D139))),"",ROUND(D139-J139,2))</f>
        <v/>
      </c>
      <c r="L139" s="17">
        <f>IF(OR(K139="",I139=""),"",IF(AND(K139&gt;0,I139&lt;'الإعدادات'!$B$4),'الإعدادات'!$B$4-I139,0))</f>
        <v/>
      </c>
      <c r="M139" s="6">
        <f>IF(K139="","",IF(K139&lt;=0,"مسدد",IF(I139="","بدون موعد",IF(I139&gt;='الإعدادات'!$B$4,"لم يحن",IF(L139&lt;=30,"من 1 إلى 30 يوم",IF(L139&lt;=60,"من 31 إلى 60 يوم","أكثر من 60 يوم"))))))</f>
        <v/>
      </c>
    </row>
    <row r="140">
      <c r="A140" s="5" t="n"/>
      <c r="B140" s="13" t="n"/>
      <c r="C140" s="5" t="n"/>
      <c r="D140" s="19" t="n"/>
      <c r="E140" s="5" t="n"/>
      <c r="F140" s="6">
        <f>IF(C140&amp;""="","",IFERROR(INDEX('أوامر الشراء'!$C$6:$C$1005,MATCH(C140&amp;"",'أوامر الشراء'!$A$6:$A$1005,0))&amp;"","أمر غير موجود"))</f>
        <v/>
      </c>
      <c r="G140" s="6">
        <f>IF(F140="","",IFERROR(INDEX('الموردون'!$B$6:$B$205,MATCH(F140,'الموردون'!$A$6:$A$205,0))&amp;"","مورد غير موجود"))</f>
        <v/>
      </c>
      <c r="H140" s="20">
        <f>IF(F140="","",IFERROR(INDEX('الموردون'!$D$6:$D$205,MATCH(F140,'الموردون'!$A$6:$A$205,0)),""))</f>
        <v/>
      </c>
      <c r="I140" s="21">
        <f>IF(OR(H140="",NOT(ISNUMBER(B140))),"",B140+H140)</f>
        <v/>
      </c>
      <c r="J140" s="18">
        <f>IF(A140&amp;""="","",SUMIFS('المدفوعات'!$C$6:$C$1005,'المدفوعات'!$B$6:$B$1005,A140&amp;""))</f>
        <v/>
      </c>
      <c r="K140" s="18">
        <f>IF(OR(A140&amp;""="",NOT(ISNUMBER(D140))),"",ROUND(D140-J140,2))</f>
        <v/>
      </c>
      <c r="L140" s="17">
        <f>IF(OR(K140="",I140=""),"",IF(AND(K140&gt;0,I140&lt;'الإعدادات'!$B$4),'الإعدادات'!$B$4-I140,0))</f>
        <v/>
      </c>
      <c r="M140" s="6">
        <f>IF(K140="","",IF(K140&lt;=0,"مسدد",IF(I140="","بدون موعد",IF(I140&gt;='الإعدادات'!$B$4,"لم يحن",IF(L140&lt;=30,"من 1 إلى 30 يوم",IF(L140&lt;=60,"من 31 إلى 60 يوم","أكثر من 60 يوم"))))))</f>
        <v/>
      </c>
    </row>
    <row r="141">
      <c r="A141" s="5" t="n"/>
      <c r="B141" s="13" t="n"/>
      <c r="C141" s="5" t="n"/>
      <c r="D141" s="19" t="n"/>
      <c r="E141" s="5" t="n"/>
      <c r="F141" s="6">
        <f>IF(C141&amp;""="","",IFERROR(INDEX('أوامر الشراء'!$C$6:$C$1005,MATCH(C141&amp;"",'أوامر الشراء'!$A$6:$A$1005,0))&amp;"","أمر غير موجود"))</f>
        <v/>
      </c>
      <c r="G141" s="6">
        <f>IF(F141="","",IFERROR(INDEX('الموردون'!$B$6:$B$205,MATCH(F141,'الموردون'!$A$6:$A$205,0))&amp;"","مورد غير موجود"))</f>
        <v/>
      </c>
      <c r="H141" s="20">
        <f>IF(F141="","",IFERROR(INDEX('الموردون'!$D$6:$D$205,MATCH(F141,'الموردون'!$A$6:$A$205,0)),""))</f>
        <v/>
      </c>
      <c r="I141" s="21">
        <f>IF(OR(H141="",NOT(ISNUMBER(B141))),"",B141+H141)</f>
        <v/>
      </c>
      <c r="J141" s="18">
        <f>IF(A141&amp;""="","",SUMIFS('المدفوعات'!$C$6:$C$1005,'المدفوعات'!$B$6:$B$1005,A141&amp;""))</f>
        <v/>
      </c>
      <c r="K141" s="18">
        <f>IF(OR(A141&amp;""="",NOT(ISNUMBER(D141))),"",ROUND(D141-J141,2))</f>
        <v/>
      </c>
      <c r="L141" s="17">
        <f>IF(OR(K141="",I141=""),"",IF(AND(K141&gt;0,I141&lt;'الإعدادات'!$B$4),'الإعدادات'!$B$4-I141,0))</f>
        <v/>
      </c>
      <c r="M141" s="6">
        <f>IF(K141="","",IF(K141&lt;=0,"مسدد",IF(I141="","بدون موعد",IF(I141&gt;='الإعدادات'!$B$4,"لم يحن",IF(L141&lt;=30,"من 1 إلى 30 يوم",IF(L141&lt;=60,"من 31 إلى 60 يوم","أكثر من 60 يوم"))))))</f>
        <v/>
      </c>
    </row>
    <row r="142">
      <c r="A142" s="5" t="n"/>
      <c r="B142" s="13" t="n"/>
      <c r="C142" s="5" t="n"/>
      <c r="D142" s="19" t="n"/>
      <c r="E142" s="5" t="n"/>
      <c r="F142" s="6">
        <f>IF(C142&amp;""="","",IFERROR(INDEX('أوامر الشراء'!$C$6:$C$1005,MATCH(C142&amp;"",'أوامر الشراء'!$A$6:$A$1005,0))&amp;"","أمر غير موجود"))</f>
        <v/>
      </c>
      <c r="G142" s="6">
        <f>IF(F142="","",IFERROR(INDEX('الموردون'!$B$6:$B$205,MATCH(F142,'الموردون'!$A$6:$A$205,0))&amp;"","مورد غير موجود"))</f>
        <v/>
      </c>
      <c r="H142" s="20">
        <f>IF(F142="","",IFERROR(INDEX('الموردون'!$D$6:$D$205,MATCH(F142,'الموردون'!$A$6:$A$205,0)),""))</f>
        <v/>
      </c>
      <c r="I142" s="21">
        <f>IF(OR(H142="",NOT(ISNUMBER(B142))),"",B142+H142)</f>
        <v/>
      </c>
      <c r="J142" s="18">
        <f>IF(A142&amp;""="","",SUMIFS('المدفوعات'!$C$6:$C$1005,'المدفوعات'!$B$6:$B$1005,A142&amp;""))</f>
        <v/>
      </c>
      <c r="K142" s="18">
        <f>IF(OR(A142&amp;""="",NOT(ISNUMBER(D142))),"",ROUND(D142-J142,2))</f>
        <v/>
      </c>
      <c r="L142" s="17">
        <f>IF(OR(K142="",I142=""),"",IF(AND(K142&gt;0,I142&lt;'الإعدادات'!$B$4),'الإعدادات'!$B$4-I142,0))</f>
        <v/>
      </c>
      <c r="M142" s="6">
        <f>IF(K142="","",IF(K142&lt;=0,"مسدد",IF(I142="","بدون موعد",IF(I142&gt;='الإعدادات'!$B$4,"لم يحن",IF(L142&lt;=30,"من 1 إلى 30 يوم",IF(L142&lt;=60,"من 31 إلى 60 يوم","أكثر من 60 يوم"))))))</f>
        <v/>
      </c>
    </row>
    <row r="143">
      <c r="A143" s="5" t="n"/>
      <c r="B143" s="13" t="n"/>
      <c r="C143" s="5" t="n"/>
      <c r="D143" s="19" t="n"/>
      <c r="E143" s="5" t="n"/>
      <c r="F143" s="6">
        <f>IF(C143&amp;""="","",IFERROR(INDEX('أوامر الشراء'!$C$6:$C$1005,MATCH(C143&amp;"",'أوامر الشراء'!$A$6:$A$1005,0))&amp;"","أمر غير موجود"))</f>
        <v/>
      </c>
      <c r="G143" s="6">
        <f>IF(F143="","",IFERROR(INDEX('الموردون'!$B$6:$B$205,MATCH(F143,'الموردون'!$A$6:$A$205,0))&amp;"","مورد غير موجود"))</f>
        <v/>
      </c>
      <c r="H143" s="20">
        <f>IF(F143="","",IFERROR(INDEX('الموردون'!$D$6:$D$205,MATCH(F143,'الموردون'!$A$6:$A$205,0)),""))</f>
        <v/>
      </c>
      <c r="I143" s="21">
        <f>IF(OR(H143="",NOT(ISNUMBER(B143))),"",B143+H143)</f>
        <v/>
      </c>
      <c r="J143" s="18">
        <f>IF(A143&amp;""="","",SUMIFS('المدفوعات'!$C$6:$C$1005,'المدفوعات'!$B$6:$B$1005,A143&amp;""))</f>
        <v/>
      </c>
      <c r="K143" s="18">
        <f>IF(OR(A143&amp;""="",NOT(ISNUMBER(D143))),"",ROUND(D143-J143,2))</f>
        <v/>
      </c>
      <c r="L143" s="17">
        <f>IF(OR(K143="",I143=""),"",IF(AND(K143&gt;0,I143&lt;'الإعدادات'!$B$4),'الإعدادات'!$B$4-I143,0))</f>
        <v/>
      </c>
      <c r="M143" s="6">
        <f>IF(K143="","",IF(K143&lt;=0,"مسدد",IF(I143="","بدون موعد",IF(I143&gt;='الإعدادات'!$B$4,"لم يحن",IF(L143&lt;=30,"من 1 إلى 30 يوم",IF(L143&lt;=60,"من 31 إلى 60 يوم","أكثر من 60 يوم"))))))</f>
        <v/>
      </c>
    </row>
    <row r="144">
      <c r="A144" s="5" t="n"/>
      <c r="B144" s="13" t="n"/>
      <c r="C144" s="5" t="n"/>
      <c r="D144" s="19" t="n"/>
      <c r="E144" s="5" t="n"/>
      <c r="F144" s="6">
        <f>IF(C144&amp;""="","",IFERROR(INDEX('أوامر الشراء'!$C$6:$C$1005,MATCH(C144&amp;"",'أوامر الشراء'!$A$6:$A$1005,0))&amp;"","أمر غير موجود"))</f>
        <v/>
      </c>
      <c r="G144" s="6">
        <f>IF(F144="","",IFERROR(INDEX('الموردون'!$B$6:$B$205,MATCH(F144,'الموردون'!$A$6:$A$205,0))&amp;"","مورد غير موجود"))</f>
        <v/>
      </c>
      <c r="H144" s="20">
        <f>IF(F144="","",IFERROR(INDEX('الموردون'!$D$6:$D$205,MATCH(F144,'الموردون'!$A$6:$A$205,0)),""))</f>
        <v/>
      </c>
      <c r="I144" s="21">
        <f>IF(OR(H144="",NOT(ISNUMBER(B144))),"",B144+H144)</f>
        <v/>
      </c>
      <c r="J144" s="18">
        <f>IF(A144&amp;""="","",SUMIFS('المدفوعات'!$C$6:$C$1005,'المدفوعات'!$B$6:$B$1005,A144&amp;""))</f>
        <v/>
      </c>
      <c r="K144" s="18">
        <f>IF(OR(A144&amp;""="",NOT(ISNUMBER(D144))),"",ROUND(D144-J144,2))</f>
        <v/>
      </c>
      <c r="L144" s="17">
        <f>IF(OR(K144="",I144=""),"",IF(AND(K144&gt;0,I144&lt;'الإعدادات'!$B$4),'الإعدادات'!$B$4-I144,0))</f>
        <v/>
      </c>
      <c r="M144" s="6">
        <f>IF(K144="","",IF(K144&lt;=0,"مسدد",IF(I144="","بدون موعد",IF(I144&gt;='الإعدادات'!$B$4,"لم يحن",IF(L144&lt;=30,"من 1 إلى 30 يوم",IF(L144&lt;=60,"من 31 إلى 60 يوم","أكثر من 60 يوم"))))))</f>
        <v/>
      </c>
    </row>
    <row r="145">
      <c r="A145" s="5" t="n"/>
      <c r="B145" s="13" t="n"/>
      <c r="C145" s="5" t="n"/>
      <c r="D145" s="19" t="n"/>
      <c r="E145" s="5" t="n"/>
      <c r="F145" s="6">
        <f>IF(C145&amp;""="","",IFERROR(INDEX('أوامر الشراء'!$C$6:$C$1005,MATCH(C145&amp;"",'أوامر الشراء'!$A$6:$A$1005,0))&amp;"","أمر غير موجود"))</f>
        <v/>
      </c>
      <c r="G145" s="6">
        <f>IF(F145="","",IFERROR(INDEX('الموردون'!$B$6:$B$205,MATCH(F145,'الموردون'!$A$6:$A$205,0))&amp;"","مورد غير موجود"))</f>
        <v/>
      </c>
      <c r="H145" s="20">
        <f>IF(F145="","",IFERROR(INDEX('الموردون'!$D$6:$D$205,MATCH(F145,'الموردون'!$A$6:$A$205,0)),""))</f>
        <v/>
      </c>
      <c r="I145" s="21">
        <f>IF(OR(H145="",NOT(ISNUMBER(B145))),"",B145+H145)</f>
        <v/>
      </c>
      <c r="J145" s="18">
        <f>IF(A145&amp;""="","",SUMIFS('المدفوعات'!$C$6:$C$1005,'المدفوعات'!$B$6:$B$1005,A145&amp;""))</f>
        <v/>
      </c>
      <c r="K145" s="18">
        <f>IF(OR(A145&amp;""="",NOT(ISNUMBER(D145))),"",ROUND(D145-J145,2))</f>
        <v/>
      </c>
      <c r="L145" s="17">
        <f>IF(OR(K145="",I145=""),"",IF(AND(K145&gt;0,I145&lt;'الإعدادات'!$B$4),'الإعدادات'!$B$4-I145,0))</f>
        <v/>
      </c>
      <c r="M145" s="6">
        <f>IF(K145="","",IF(K145&lt;=0,"مسدد",IF(I145="","بدون موعد",IF(I145&gt;='الإعدادات'!$B$4,"لم يحن",IF(L145&lt;=30,"من 1 إلى 30 يوم",IF(L145&lt;=60,"من 31 إلى 60 يوم","أكثر من 60 يوم"))))))</f>
        <v/>
      </c>
    </row>
    <row r="146">
      <c r="A146" s="5" t="n"/>
      <c r="B146" s="13" t="n"/>
      <c r="C146" s="5" t="n"/>
      <c r="D146" s="19" t="n"/>
      <c r="E146" s="5" t="n"/>
      <c r="F146" s="6">
        <f>IF(C146&amp;""="","",IFERROR(INDEX('أوامر الشراء'!$C$6:$C$1005,MATCH(C146&amp;"",'أوامر الشراء'!$A$6:$A$1005,0))&amp;"","أمر غير موجود"))</f>
        <v/>
      </c>
      <c r="G146" s="6">
        <f>IF(F146="","",IFERROR(INDEX('الموردون'!$B$6:$B$205,MATCH(F146,'الموردون'!$A$6:$A$205,0))&amp;"","مورد غير موجود"))</f>
        <v/>
      </c>
      <c r="H146" s="20">
        <f>IF(F146="","",IFERROR(INDEX('الموردون'!$D$6:$D$205,MATCH(F146,'الموردون'!$A$6:$A$205,0)),""))</f>
        <v/>
      </c>
      <c r="I146" s="21">
        <f>IF(OR(H146="",NOT(ISNUMBER(B146))),"",B146+H146)</f>
        <v/>
      </c>
      <c r="J146" s="18">
        <f>IF(A146&amp;""="","",SUMIFS('المدفوعات'!$C$6:$C$1005,'المدفوعات'!$B$6:$B$1005,A146&amp;""))</f>
        <v/>
      </c>
      <c r="K146" s="18">
        <f>IF(OR(A146&amp;""="",NOT(ISNUMBER(D146))),"",ROUND(D146-J146,2))</f>
        <v/>
      </c>
      <c r="L146" s="17">
        <f>IF(OR(K146="",I146=""),"",IF(AND(K146&gt;0,I146&lt;'الإعدادات'!$B$4),'الإعدادات'!$B$4-I146,0))</f>
        <v/>
      </c>
      <c r="M146" s="6">
        <f>IF(K146="","",IF(K146&lt;=0,"مسدد",IF(I146="","بدون موعد",IF(I146&gt;='الإعدادات'!$B$4,"لم يحن",IF(L146&lt;=30,"من 1 إلى 30 يوم",IF(L146&lt;=60,"من 31 إلى 60 يوم","أكثر من 60 يوم"))))))</f>
        <v/>
      </c>
    </row>
    <row r="147">
      <c r="A147" s="5" t="n"/>
      <c r="B147" s="13" t="n"/>
      <c r="C147" s="5" t="n"/>
      <c r="D147" s="19" t="n"/>
      <c r="E147" s="5" t="n"/>
      <c r="F147" s="6">
        <f>IF(C147&amp;""="","",IFERROR(INDEX('أوامر الشراء'!$C$6:$C$1005,MATCH(C147&amp;"",'أوامر الشراء'!$A$6:$A$1005,0))&amp;"","أمر غير موجود"))</f>
        <v/>
      </c>
      <c r="G147" s="6">
        <f>IF(F147="","",IFERROR(INDEX('الموردون'!$B$6:$B$205,MATCH(F147,'الموردون'!$A$6:$A$205,0))&amp;"","مورد غير موجود"))</f>
        <v/>
      </c>
      <c r="H147" s="20">
        <f>IF(F147="","",IFERROR(INDEX('الموردون'!$D$6:$D$205,MATCH(F147,'الموردون'!$A$6:$A$205,0)),""))</f>
        <v/>
      </c>
      <c r="I147" s="21">
        <f>IF(OR(H147="",NOT(ISNUMBER(B147))),"",B147+H147)</f>
        <v/>
      </c>
      <c r="J147" s="18">
        <f>IF(A147&amp;""="","",SUMIFS('المدفوعات'!$C$6:$C$1005,'المدفوعات'!$B$6:$B$1005,A147&amp;""))</f>
        <v/>
      </c>
      <c r="K147" s="18">
        <f>IF(OR(A147&amp;""="",NOT(ISNUMBER(D147))),"",ROUND(D147-J147,2))</f>
        <v/>
      </c>
      <c r="L147" s="17">
        <f>IF(OR(K147="",I147=""),"",IF(AND(K147&gt;0,I147&lt;'الإعدادات'!$B$4),'الإعدادات'!$B$4-I147,0))</f>
        <v/>
      </c>
      <c r="M147" s="6">
        <f>IF(K147="","",IF(K147&lt;=0,"مسدد",IF(I147="","بدون موعد",IF(I147&gt;='الإعدادات'!$B$4,"لم يحن",IF(L147&lt;=30,"من 1 إلى 30 يوم",IF(L147&lt;=60,"من 31 إلى 60 يوم","أكثر من 60 يوم"))))))</f>
        <v/>
      </c>
    </row>
    <row r="148">
      <c r="A148" s="5" t="n"/>
      <c r="B148" s="13" t="n"/>
      <c r="C148" s="5" t="n"/>
      <c r="D148" s="19" t="n"/>
      <c r="E148" s="5" t="n"/>
      <c r="F148" s="6">
        <f>IF(C148&amp;""="","",IFERROR(INDEX('أوامر الشراء'!$C$6:$C$1005,MATCH(C148&amp;"",'أوامر الشراء'!$A$6:$A$1005,0))&amp;"","أمر غير موجود"))</f>
        <v/>
      </c>
      <c r="G148" s="6">
        <f>IF(F148="","",IFERROR(INDEX('الموردون'!$B$6:$B$205,MATCH(F148,'الموردون'!$A$6:$A$205,0))&amp;"","مورد غير موجود"))</f>
        <v/>
      </c>
      <c r="H148" s="20">
        <f>IF(F148="","",IFERROR(INDEX('الموردون'!$D$6:$D$205,MATCH(F148,'الموردون'!$A$6:$A$205,0)),""))</f>
        <v/>
      </c>
      <c r="I148" s="21">
        <f>IF(OR(H148="",NOT(ISNUMBER(B148))),"",B148+H148)</f>
        <v/>
      </c>
      <c r="J148" s="18">
        <f>IF(A148&amp;""="","",SUMIFS('المدفوعات'!$C$6:$C$1005,'المدفوعات'!$B$6:$B$1005,A148&amp;""))</f>
        <v/>
      </c>
      <c r="K148" s="18">
        <f>IF(OR(A148&amp;""="",NOT(ISNUMBER(D148))),"",ROUND(D148-J148,2))</f>
        <v/>
      </c>
      <c r="L148" s="17">
        <f>IF(OR(K148="",I148=""),"",IF(AND(K148&gt;0,I148&lt;'الإعدادات'!$B$4),'الإعدادات'!$B$4-I148,0))</f>
        <v/>
      </c>
      <c r="M148" s="6">
        <f>IF(K148="","",IF(K148&lt;=0,"مسدد",IF(I148="","بدون موعد",IF(I148&gt;='الإعدادات'!$B$4,"لم يحن",IF(L148&lt;=30,"من 1 إلى 30 يوم",IF(L148&lt;=60,"من 31 إلى 60 يوم","أكثر من 60 يوم"))))))</f>
        <v/>
      </c>
    </row>
    <row r="149">
      <c r="A149" s="5" t="n"/>
      <c r="B149" s="13" t="n"/>
      <c r="C149" s="5" t="n"/>
      <c r="D149" s="19" t="n"/>
      <c r="E149" s="5" t="n"/>
      <c r="F149" s="6">
        <f>IF(C149&amp;""="","",IFERROR(INDEX('أوامر الشراء'!$C$6:$C$1005,MATCH(C149&amp;"",'أوامر الشراء'!$A$6:$A$1005,0))&amp;"","أمر غير موجود"))</f>
        <v/>
      </c>
      <c r="G149" s="6">
        <f>IF(F149="","",IFERROR(INDEX('الموردون'!$B$6:$B$205,MATCH(F149,'الموردون'!$A$6:$A$205,0))&amp;"","مورد غير موجود"))</f>
        <v/>
      </c>
      <c r="H149" s="20">
        <f>IF(F149="","",IFERROR(INDEX('الموردون'!$D$6:$D$205,MATCH(F149,'الموردون'!$A$6:$A$205,0)),""))</f>
        <v/>
      </c>
      <c r="I149" s="21">
        <f>IF(OR(H149="",NOT(ISNUMBER(B149))),"",B149+H149)</f>
        <v/>
      </c>
      <c r="J149" s="18">
        <f>IF(A149&amp;""="","",SUMIFS('المدفوعات'!$C$6:$C$1005,'المدفوعات'!$B$6:$B$1005,A149&amp;""))</f>
        <v/>
      </c>
      <c r="K149" s="18">
        <f>IF(OR(A149&amp;""="",NOT(ISNUMBER(D149))),"",ROUND(D149-J149,2))</f>
        <v/>
      </c>
      <c r="L149" s="17">
        <f>IF(OR(K149="",I149=""),"",IF(AND(K149&gt;0,I149&lt;'الإعدادات'!$B$4),'الإعدادات'!$B$4-I149,0))</f>
        <v/>
      </c>
      <c r="M149" s="6">
        <f>IF(K149="","",IF(K149&lt;=0,"مسدد",IF(I149="","بدون موعد",IF(I149&gt;='الإعدادات'!$B$4,"لم يحن",IF(L149&lt;=30,"من 1 إلى 30 يوم",IF(L149&lt;=60,"من 31 إلى 60 يوم","أكثر من 60 يوم"))))))</f>
        <v/>
      </c>
    </row>
    <row r="150">
      <c r="A150" s="5" t="n"/>
      <c r="B150" s="13" t="n"/>
      <c r="C150" s="5" t="n"/>
      <c r="D150" s="19" t="n"/>
      <c r="E150" s="5" t="n"/>
      <c r="F150" s="6">
        <f>IF(C150&amp;""="","",IFERROR(INDEX('أوامر الشراء'!$C$6:$C$1005,MATCH(C150&amp;"",'أوامر الشراء'!$A$6:$A$1005,0))&amp;"","أمر غير موجود"))</f>
        <v/>
      </c>
      <c r="G150" s="6">
        <f>IF(F150="","",IFERROR(INDEX('الموردون'!$B$6:$B$205,MATCH(F150,'الموردون'!$A$6:$A$205,0))&amp;"","مورد غير موجود"))</f>
        <v/>
      </c>
      <c r="H150" s="20">
        <f>IF(F150="","",IFERROR(INDEX('الموردون'!$D$6:$D$205,MATCH(F150,'الموردون'!$A$6:$A$205,0)),""))</f>
        <v/>
      </c>
      <c r="I150" s="21">
        <f>IF(OR(H150="",NOT(ISNUMBER(B150))),"",B150+H150)</f>
        <v/>
      </c>
      <c r="J150" s="18">
        <f>IF(A150&amp;""="","",SUMIFS('المدفوعات'!$C$6:$C$1005,'المدفوعات'!$B$6:$B$1005,A150&amp;""))</f>
        <v/>
      </c>
      <c r="K150" s="18">
        <f>IF(OR(A150&amp;""="",NOT(ISNUMBER(D150))),"",ROUND(D150-J150,2))</f>
        <v/>
      </c>
      <c r="L150" s="17">
        <f>IF(OR(K150="",I150=""),"",IF(AND(K150&gt;0,I150&lt;'الإعدادات'!$B$4),'الإعدادات'!$B$4-I150,0))</f>
        <v/>
      </c>
      <c r="M150" s="6">
        <f>IF(K150="","",IF(K150&lt;=0,"مسدد",IF(I150="","بدون موعد",IF(I150&gt;='الإعدادات'!$B$4,"لم يحن",IF(L150&lt;=30,"من 1 إلى 30 يوم",IF(L150&lt;=60,"من 31 إلى 60 يوم","أكثر من 60 يوم"))))))</f>
        <v/>
      </c>
    </row>
    <row r="151">
      <c r="A151" s="5" t="n"/>
      <c r="B151" s="13" t="n"/>
      <c r="C151" s="5" t="n"/>
      <c r="D151" s="19" t="n"/>
      <c r="E151" s="5" t="n"/>
      <c r="F151" s="6">
        <f>IF(C151&amp;""="","",IFERROR(INDEX('أوامر الشراء'!$C$6:$C$1005,MATCH(C151&amp;"",'أوامر الشراء'!$A$6:$A$1005,0))&amp;"","أمر غير موجود"))</f>
        <v/>
      </c>
      <c r="G151" s="6">
        <f>IF(F151="","",IFERROR(INDEX('الموردون'!$B$6:$B$205,MATCH(F151,'الموردون'!$A$6:$A$205,0))&amp;"","مورد غير موجود"))</f>
        <v/>
      </c>
      <c r="H151" s="20">
        <f>IF(F151="","",IFERROR(INDEX('الموردون'!$D$6:$D$205,MATCH(F151,'الموردون'!$A$6:$A$205,0)),""))</f>
        <v/>
      </c>
      <c r="I151" s="21">
        <f>IF(OR(H151="",NOT(ISNUMBER(B151))),"",B151+H151)</f>
        <v/>
      </c>
      <c r="J151" s="18">
        <f>IF(A151&amp;""="","",SUMIFS('المدفوعات'!$C$6:$C$1005,'المدفوعات'!$B$6:$B$1005,A151&amp;""))</f>
        <v/>
      </c>
      <c r="K151" s="18">
        <f>IF(OR(A151&amp;""="",NOT(ISNUMBER(D151))),"",ROUND(D151-J151,2))</f>
        <v/>
      </c>
      <c r="L151" s="17">
        <f>IF(OR(K151="",I151=""),"",IF(AND(K151&gt;0,I151&lt;'الإعدادات'!$B$4),'الإعدادات'!$B$4-I151,0))</f>
        <v/>
      </c>
      <c r="M151" s="6">
        <f>IF(K151="","",IF(K151&lt;=0,"مسدد",IF(I151="","بدون موعد",IF(I151&gt;='الإعدادات'!$B$4,"لم يحن",IF(L151&lt;=30,"من 1 إلى 30 يوم",IF(L151&lt;=60,"من 31 إلى 60 يوم","أكثر من 60 يوم"))))))</f>
        <v/>
      </c>
    </row>
    <row r="152">
      <c r="A152" s="5" t="n"/>
      <c r="B152" s="13" t="n"/>
      <c r="C152" s="5" t="n"/>
      <c r="D152" s="19" t="n"/>
      <c r="E152" s="5" t="n"/>
      <c r="F152" s="6">
        <f>IF(C152&amp;""="","",IFERROR(INDEX('أوامر الشراء'!$C$6:$C$1005,MATCH(C152&amp;"",'أوامر الشراء'!$A$6:$A$1005,0))&amp;"","أمر غير موجود"))</f>
        <v/>
      </c>
      <c r="G152" s="6">
        <f>IF(F152="","",IFERROR(INDEX('الموردون'!$B$6:$B$205,MATCH(F152,'الموردون'!$A$6:$A$205,0))&amp;"","مورد غير موجود"))</f>
        <v/>
      </c>
      <c r="H152" s="20">
        <f>IF(F152="","",IFERROR(INDEX('الموردون'!$D$6:$D$205,MATCH(F152,'الموردون'!$A$6:$A$205,0)),""))</f>
        <v/>
      </c>
      <c r="I152" s="21">
        <f>IF(OR(H152="",NOT(ISNUMBER(B152))),"",B152+H152)</f>
        <v/>
      </c>
      <c r="J152" s="18">
        <f>IF(A152&amp;""="","",SUMIFS('المدفوعات'!$C$6:$C$1005,'المدفوعات'!$B$6:$B$1005,A152&amp;""))</f>
        <v/>
      </c>
      <c r="K152" s="18">
        <f>IF(OR(A152&amp;""="",NOT(ISNUMBER(D152))),"",ROUND(D152-J152,2))</f>
        <v/>
      </c>
      <c r="L152" s="17">
        <f>IF(OR(K152="",I152=""),"",IF(AND(K152&gt;0,I152&lt;'الإعدادات'!$B$4),'الإعدادات'!$B$4-I152,0))</f>
        <v/>
      </c>
      <c r="M152" s="6">
        <f>IF(K152="","",IF(K152&lt;=0,"مسدد",IF(I152="","بدون موعد",IF(I152&gt;='الإعدادات'!$B$4,"لم يحن",IF(L152&lt;=30,"من 1 إلى 30 يوم",IF(L152&lt;=60,"من 31 إلى 60 يوم","أكثر من 60 يوم"))))))</f>
        <v/>
      </c>
    </row>
    <row r="153">
      <c r="A153" s="5" t="n"/>
      <c r="B153" s="13" t="n"/>
      <c r="C153" s="5" t="n"/>
      <c r="D153" s="19" t="n"/>
      <c r="E153" s="5" t="n"/>
      <c r="F153" s="6">
        <f>IF(C153&amp;""="","",IFERROR(INDEX('أوامر الشراء'!$C$6:$C$1005,MATCH(C153&amp;"",'أوامر الشراء'!$A$6:$A$1005,0))&amp;"","أمر غير موجود"))</f>
        <v/>
      </c>
      <c r="G153" s="6">
        <f>IF(F153="","",IFERROR(INDEX('الموردون'!$B$6:$B$205,MATCH(F153,'الموردون'!$A$6:$A$205,0))&amp;"","مورد غير موجود"))</f>
        <v/>
      </c>
      <c r="H153" s="20">
        <f>IF(F153="","",IFERROR(INDEX('الموردون'!$D$6:$D$205,MATCH(F153,'الموردون'!$A$6:$A$205,0)),""))</f>
        <v/>
      </c>
      <c r="I153" s="21">
        <f>IF(OR(H153="",NOT(ISNUMBER(B153))),"",B153+H153)</f>
        <v/>
      </c>
      <c r="J153" s="18">
        <f>IF(A153&amp;""="","",SUMIFS('المدفوعات'!$C$6:$C$1005,'المدفوعات'!$B$6:$B$1005,A153&amp;""))</f>
        <v/>
      </c>
      <c r="K153" s="18">
        <f>IF(OR(A153&amp;""="",NOT(ISNUMBER(D153))),"",ROUND(D153-J153,2))</f>
        <v/>
      </c>
      <c r="L153" s="17">
        <f>IF(OR(K153="",I153=""),"",IF(AND(K153&gt;0,I153&lt;'الإعدادات'!$B$4),'الإعدادات'!$B$4-I153,0))</f>
        <v/>
      </c>
      <c r="M153" s="6">
        <f>IF(K153="","",IF(K153&lt;=0,"مسدد",IF(I153="","بدون موعد",IF(I153&gt;='الإعدادات'!$B$4,"لم يحن",IF(L153&lt;=30,"من 1 إلى 30 يوم",IF(L153&lt;=60,"من 31 إلى 60 يوم","أكثر من 60 يوم"))))))</f>
        <v/>
      </c>
    </row>
    <row r="154">
      <c r="A154" s="5" t="n"/>
      <c r="B154" s="13" t="n"/>
      <c r="C154" s="5" t="n"/>
      <c r="D154" s="19" t="n"/>
      <c r="E154" s="5" t="n"/>
      <c r="F154" s="6">
        <f>IF(C154&amp;""="","",IFERROR(INDEX('أوامر الشراء'!$C$6:$C$1005,MATCH(C154&amp;"",'أوامر الشراء'!$A$6:$A$1005,0))&amp;"","أمر غير موجود"))</f>
        <v/>
      </c>
      <c r="G154" s="6">
        <f>IF(F154="","",IFERROR(INDEX('الموردون'!$B$6:$B$205,MATCH(F154,'الموردون'!$A$6:$A$205,0))&amp;"","مورد غير موجود"))</f>
        <v/>
      </c>
      <c r="H154" s="20">
        <f>IF(F154="","",IFERROR(INDEX('الموردون'!$D$6:$D$205,MATCH(F154,'الموردون'!$A$6:$A$205,0)),""))</f>
        <v/>
      </c>
      <c r="I154" s="21">
        <f>IF(OR(H154="",NOT(ISNUMBER(B154))),"",B154+H154)</f>
        <v/>
      </c>
      <c r="J154" s="18">
        <f>IF(A154&amp;""="","",SUMIFS('المدفوعات'!$C$6:$C$1005,'المدفوعات'!$B$6:$B$1005,A154&amp;""))</f>
        <v/>
      </c>
      <c r="K154" s="18">
        <f>IF(OR(A154&amp;""="",NOT(ISNUMBER(D154))),"",ROUND(D154-J154,2))</f>
        <v/>
      </c>
      <c r="L154" s="17">
        <f>IF(OR(K154="",I154=""),"",IF(AND(K154&gt;0,I154&lt;'الإعدادات'!$B$4),'الإعدادات'!$B$4-I154,0))</f>
        <v/>
      </c>
      <c r="M154" s="6">
        <f>IF(K154="","",IF(K154&lt;=0,"مسدد",IF(I154="","بدون موعد",IF(I154&gt;='الإعدادات'!$B$4,"لم يحن",IF(L154&lt;=30,"من 1 إلى 30 يوم",IF(L154&lt;=60,"من 31 إلى 60 يوم","أكثر من 60 يوم"))))))</f>
        <v/>
      </c>
    </row>
    <row r="155">
      <c r="A155" s="5" t="n"/>
      <c r="B155" s="13" t="n"/>
      <c r="C155" s="5" t="n"/>
      <c r="D155" s="19" t="n"/>
      <c r="E155" s="5" t="n"/>
      <c r="F155" s="6">
        <f>IF(C155&amp;""="","",IFERROR(INDEX('أوامر الشراء'!$C$6:$C$1005,MATCH(C155&amp;"",'أوامر الشراء'!$A$6:$A$1005,0))&amp;"","أمر غير موجود"))</f>
        <v/>
      </c>
      <c r="G155" s="6">
        <f>IF(F155="","",IFERROR(INDEX('الموردون'!$B$6:$B$205,MATCH(F155,'الموردون'!$A$6:$A$205,0))&amp;"","مورد غير موجود"))</f>
        <v/>
      </c>
      <c r="H155" s="20">
        <f>IF(F155="","",IFERROR(INDEX('الموردون'!$D$6:$D$205,MATCH(F155,'الموردون'!$A$6:$A$205,0)),""))</f>
        <v/>
      </c>
      <c r="I155" s="21">
        <f>IF(OR(H155="",NOT(ISNUMBER(B155))),"",B155+H155)</f>
        <v/>
      </c>
      <c r="J155" s="18">
        <f>IF(A155&amp;""="","",SUMIFS('المدفوعات'!$C$6:$C$1005,'المدفوعات'!$B$6:$B$1005,A155&amp;""))</f>
        <v/>
      </c>
      <c r="K155" s="18">
        <f>IF(OR(A155&amp;""="",NOT(ISNUMBER(D155))),"",ROUND(D155-J155,2))</f>
        <v/>
      </c>
      <c r="L155" s="17">
        <f>IF(OR(K155="",I155=""),"",IF(AND(K155&gt;0,I155&lt;'الإعدادات'!$B$4),'الإعدادات'!$B$4-I155,0))</f>
        <v/>
      </c>
      <c r="M155" s="6">
        <f>IF(K155="","",IF(K155&lt;=0,"مسدد",IF(I155="","بدون موعد",IF(I155&gt;='الإعدادات'!$B$4,"لم يحن",IF(L155&lt;=30,"من 1 إلى 30 يوم",IF(L155&lt;=60,"من 31 إلى 60 يوم","أكثر من 60 يوم"))))))</f>
        <v/>
      </c>
    </row>
    <row r="156">
      <c r="A156" s="5" t="n"/>
      <c r="B156" s="13" t="n"/>
      <c r="C156" s="5" t="n"/>
      <c r="D156" s="19" t="n"/>
      <c r="E156" s="5" t="n"/>
      <c r="F156" s="6">
        <f>IF(C156&amp;""="","",IFERROR(INDEX('أوامر الشراء'!$C$6:$C$1005,MATCH(C156&amp;"",'أوامر الشراء'!$A$6:$A$1005,0))&amp;"","أمر غير موجود"))</f>
        <v/>
      </c>
      <c r="G156" s="6">
        <f>IF(F156="","",IFERROR(INDEX('الموردون'!$B$6:$B$205,MATCH(F156,'الموردون'!$A$6:$A$205,0))&amp;"","مورد غير موجود"))</f>
        <v/>
      </c>
      <c r="H156" s="20">
        <f>IF(F156="","",IFERROR(INDEX('الموردون'!$D$6:$D$205,MATCH(F156,'الموردون'!$A$6:$A$205,0)),""))</f>
        <v/>
      </c>
      <c r="I156" s="21">
        <f>IF(OR(H156="",NOT(ISNUMBER(B156))),"",B156+H156)</f>
        <v/>
      </c>
      <c r="J156" s="18">
        <f>IF(A156&amp;""="","",SUMIFS('المدفوعات'!$C$6:$C$1005,'المدفوعات'!$B$6:$B$1005,A156&amp;""))</f>
        <v/>
      </c>
      <c r="K156" s="18">
        <f>IF(OR(A156&amp;""="",NOT(ISNUMBER(D156))),"",ROUND(D156-J156,2))</f>
        <v/>
      </c>
      <c r="L156" s="17">
        <f>IF(OR(K156="",I156=""),"",IF(AND(K156&gt;0,I156&lt;'الإعدادات'!$B$4),'الإعدادات'!$B$4-I156,0))</f>
        <v/>
      </c>
      <c r="M156" s="6">
        <f>IF(K156="","",IF(K156&lt;=0,"مسدد",IF(I156="","بدون موعد",IF(I156&gt;='الإعدادات'!$B$4,"لم يحن",IF(L156&lt;=30,"من 1 إلى 30 يوم",IF(L156&lt;=60,"من 31 إلى 60 يوم","أكثر من 60 يوم"))))))</f>
        <v/>
      </c>
    </row>
    <row r="157">
      <c r="A157" s="5" t="n"/>
      <c r="B157" s="13" t="n"/>
      <c r="C157" s="5" t="n"/>
      <c r="D157" s="19" t="n"/>
      <c r="E157" s="5" t="n"/>
      <c r="F157" s="6">
        <f>IF(C157&amp;""="","",IFERROR(INDEX('أوامر الشراء'!$C$6:$C$1005,MATCH(C157&amp;"",'أوامر الشراء'!$A$6:$A$1005,0))&amp;"","أمر غير موجود"))</f>
        <v/>
      </c>
      <c r="G157" s="6">
        <f>IF(F157="","",IFERROR(INDEX('الموردون'!$B$6:$B$205,MATCH(F157,'الموردون'!$A$6:$A$205,0))&amp;"","مورد غير موجود"))</f>
        <v/>
      </c>
      <c r="H157" s="20">
        <f>IF(F157="","",IFERROR(INDEX('الموردون'!$D$6:$D$205,MATCH(F157,'الموردون'!$A$6:$A$205,0)),""))</f>
        <v/>
      </c>
      <c r="I157" s="21">
        <f>IF(OR(H157="",NOT(ISNUMBER(B157))),"",B157+H157)</f>
        <v/>
      </c>
      <c r="J157" s="18">
        <f>IF(A157&amp;""="","",SUMIFS('المدفوعات'!$C$6:$C$1005,'المدفوعات'!$B$6:$B$1005,A157&amp;""))</f>
        <v/>
      </c>
      <c r="K157" s="18">
        <f>IF(OR(A157&amp;""="",NOT(ISNUMBER(D157))),"",ROUND(D157-J157,2))</f>
        <v/>
      </c>
      <c r="L157" s="17">
        <f>IF(OR(K157="",I157=""),"",IF(AND(K157&gt;0,I157&lt;'الإعدادات'!$B$4),'الإعدادات'!$B$4-I157,0))</f>
        <v/>
      </c>
      <c r="M157" s="6">
        <f>IF(K157="","",IF(K157&lt;=0,"مسدد",IF(I157="","بدون موعد",IF(I157&gt;='الإعدادات'!$B$4,"لم يحن",IF(L157&lt;=30,"من 1 إلى 30 يوم",IF(L157&lt;=60,"من 31 إلى 60 يوم","أكثر من 60 يوم"))))))</f>
        <v/>
      </c>
    </row>
    <row r="158">
      <c r="A158" s="5" t="n"/>
      <c r="B158" s="13" t="n"/>
      <c r="C158" s="5" t="n"/>
      <c r="D158" s="19" t="n"/>
      <c r="E158" s="5" t="n"/>
      <c r="F158" s="6">
        <f>IF(C158&amp;""="","",IFERROR(INDEX('أوامر الشراء'!$C$6:$C$1005,MATCH(C158&amp;"",'أوامر الشراء'!$A$6:$A$1005,0))&amp;"","أمر غير موجود"))</f>
        <v/>
      </c>
      <c r="G158" s="6">
        <f>IF(F158="","",IFERROR(INDEX('الموردون'!$B$6:$B$205,MATCH(F158,'الموردون'!$A$6:$A$205,0))&amp;"","مورد غير موجود"))</f>
        <v/>
      </c>
      <c r="H158" s="20">
        <f>IF(F158="","",IFERROR(INDEX('الموردون'!$D$6:$D$205,MATCH(F158,'الموردون'!$A$6:$A$205,0)),""))</f>
        <v/>
      </c>
      <c r="I158" s="21">
        <f>IF(OR(H158="",NOT(ISNUMBER(B158))),"",B158+H158)</f>
        <v/>
      </c>
      <c r="J158" s="18">
        <f>IF(A158&amp;""="","",SUMIFS('المدفوعات'!$C$6:$C$1005,'المدفوعات'!$B$6:$B$1005,A158&amp;""))</f>
        <v/>
      </c>
      <c r="K158" s="18">
        <f>IF(OR(A158&amp;""="",NOT(ISNUMBER(D158))),"",ROUND(D158-J158,2))</f>
        <v/>
      </c>
      <c r="L158" s="17">
        <f>IF(OR(K158="",I158=""),"",IF(AND(K158&gt;0,I158&lt;'الإعدادات'!$B$4),'الإعدادات'!$B$4-I158,0))</f>
        <v/>
      </c>
      <c r="M158" s="6">
        <f>IF(K158="","",IF(K158&lt;=0,"مسدد",IF(I158="","بدون موعد",IF(I158&gt;='الإعدادات'!$B$4,"لم يحن",IF(L158&lt;=30,"من 1 إلى 30 يوم",IF(L158&lt;=60,"من 31 إلى 60 يوم","أكثر من 60 يوم"))))))</f>
        <v/>
      </c>
    </row>
    <row r="159">
      <c r="A159" s="5" t="n"/>
      <c r="B159" s="13" t="n"/>
      <c r="C159" s="5" t="n"/>
      <c r="D159" s="19" t="n"/>
      <c r="E159" s="5" t="n"/>
      <c r="F159" s="6">
        <f>IF(C159&amp;""="","",IFERROR(INDEX('أوامر الشراء'!$C$6:$C$1005,MATCH(C159&amp;"",'أوامر الشراء'!$A$6:$A$1005,0))&amp;"","أمر غير موجود"))</f>
        <v/>
      </c>
      <c r="G159" s="6">
        <f>IF(F159="","",IFERROR(INDEX('الموردون'!$B$6:$B$205,MATCH(F159,'الموردون'!$A$6:$A$205,0))&amp;"","مورد غير موجود"))</f>
        <v/>
      </c>
      <c r="H159" s="20">
        <f>IF(F159="","",IFERROR(INDEX('الموردون'!$D$6:$D$205,MATCH(F159,'الموردون'!$A$6:$A$205,0)),""))</f>
        <v/>
      </c>
      <c r="I159" s="21">
        <f>IF(OR(H159="",NOT(ISNUMBER(B159))),"",B159+H159)</f>
        <v/>
      </c>
      <c r="J159" s="18">
        <f>IF(A159&amp;""="","",SUMIFS('المدفوعات'!$C$6:$C$1005,'المدفوعات'!$B$6:$B$1005,A159&amp;""))</f>
        <v/>
      </c>
      <c r="K159" s="18">
        <f>IF(OR(A159&amp;""="",NOT(ISNUMBER(D159))),"",ROUND(D159-J159,2))</f>
        <v/>
      </c>
      <c r="L159" s="17">
        <f>IF(OR(K159="",I159=""),"",IF(AND(K159&gt;0,I159&lt;'الإعدادات'!$B$4),'الإعدادات'!$B$4-I159,0))</f>
        <v/>
      </c>
      <c r="M159" s="6">
        <f>IF(K159="","",IF(K159&lt;=0,"مسدد",IF(I159="","بدون موعد",IF(I159&gt;='الإعدادات'!$B$4,"لم يحن",IF(L159&lt;=30,"من 1 إلى 30 يوم",IF(L159&lt;=60,"من 31 إلى 60 يوم","أكثر من 60 يوم"))))))</f>
        <v/>
      </c>
    </row>
    <row r="160">
      <c r="A160" s="5" t="n"/>
      <c r="B160" s="13" t="n"/>
      <c r="C160" s="5" t="n"/>
      <c r="D160" s="19" t="n"/>
      <c r="E160" s="5" t="n"/>
      <c r="F160" s="6">
        <f>IF(C160&amp;""="","",IFERROR(INDEX('أوامر الشراء'!$C$6:$C$1005,MATCH(C160&amp;"",'أوامر الشراء'!$A$6:$A$1005,0))&amp;"","أمر غير موجود"))</f>
        <v/>
      </c>
      <c r="G160" s="6">
        <f>IF(F160="","",IFERROR(INDEX('الموردون'!$B$6:$B$205,MATCH(F160,'الموردون'!$A$6:$A$205,0))&amp;"","مورد غير موجود"))</f>
        <v/>
      </c>
      <c r="H160" s="20">
        <f>IF(F160="","",IFERROR(INDEX('الموردون'!$D$6:$D$205,MATCH(F160,'الموردون'!$A$6:$A$205,0)),""))</f>
        <v/>
      </c>
      <c r="I160" s="21">
        <f>IF(OR(H160="",NOT(ISNUMBER(B160))),"",B160+H160)</f>
        <v/>
      </c>
      <c r="J160" s="18">
        <f>IF(A160&amp;""="","",SUMIFS('المدفوعات'!$C$6:$C$1005,'المدفوعات'!$B$6:$B$1005,A160&amp;""))</f>
        <v/>
      </c>
      <c r="K160" s="18">
        <f>IF(OR(A160&amp;""="",NOT(ISNUMBER(D160))),"",ROUND(D160-J160,2))</f>
        <v/>
      </c>
      <c r="L160" s="17">
        <f>IF(OR(K160="",I160=""),"",IF(AND(K160&gt;0,I160&lt;'الإعدادات'!$B$4),'الإعدادات'!$B$4-I160,0))</f>
        <v/>
      </c>
      <c r="M160" s="6">
        <f>IF(K160="","",IF(K160&lt;=0,"مسدد",IF(I160="","بدون موعد",IF(I160&gt;='الإعدادات'!$B$4,"لم يحن",IF(L160&lt;=30,"من 1 إلى 30 يوم",IF(L160&lt;=60,"من 31 إلى 60 يوم","أكثر من 60 يوم"))))))</f>
        <v/>
      </c>
    </row>
    <row r="161">
      <c r="A161" s="5" t="n"/>
      <c r="B161" s="13" t="n"/>
      <c r="C161" s="5" t="n"/>
      <c r="D161" s="19" t="n"/>
      <c r="E161" s="5" t="n"/>
      <c r="F161" s="6">
        <f>IF(C161&amp;""="","",IFERROR(INDEX('أوامر الشراء'!$C$6:$C$1005,MATCH(C161&amp;"",'أوامر الشراء'!$A$6:$A$1005,0))&amp;"","أمر غير موجود"))</f>
        <v/>
      </c>
      <c r="G161" s="6">
        <f>IF(F161="","",IFERROR(INDEX('الموردون'!$B$6:$B$205,MATCH(F161,'الموردون'!$A$6:$A$205,0))&amp;"","مورد غير موجود"))</f>
        <v/>
      </c>
      <c r="H161" s="20">
        <f>IF(F161="","",IFERROR(INDEX('الموردون'!$D$6:$D$205,MATCH(F161,'الموردون'!$A$6:$A$205,0)),""))</f>
        <v/>
      </c>
      <c r="I161" s="21">
        <f>IF(OR(H161="",NOT(ISNUMBER(B161))),"",B161+H161)</f>
        <v/>
      </c>
      <c r="J161" s="18">
        <f>IF(A161&amp;""="","",SUMIFS('المدفوعات'!$C$6:$C$1005,'المدفوعات'!$B$6:$B$1005,A161&amp;""))</f>
        <v/>
      </c>
      <c r="K161" s="18">
        <f>IF(OR(A161&amp;""="",NOT(ISNUMBER(D161))),"",ROUND(D161-J161,2))</f>
        <v/>
      </c>
      <c r="L161" s="17">
        <f>IF(OR(K161="",I161=""),"",IF(AND(K161&gt;0,I161&lt;'الإعدادات'!$B$4),'الإعدادات'!$B$4-I161,0))</f>
        <v/>
      </c>
      <c r="M161" s="6">
        <f>IF(K161="","",IF(K161&lt;=0,"مسدد",IF(I161="","بدون موعد",IF(I161&gt;='الإعدادات'!$B$4,"لم يحن",IF(L161&lt;=30,"من 1 إلى 30 يوم",IF(L161&lt;=60,"من 31 إلى 60 يوم","أكثر من 60 يوم"))))))</f>
        <v/>
      </c>
    </row>
    <row r="162">
      <c r="A162" s="5" t="n"/>
      <c r="B162" s="13" t="n"/>
      <c r="C162" s="5" t="n"/>
      <c r="D162" s="19" t="n"/>
      <c r="E162" s="5" t="n"/>
      <c r="F162" s="6">
        <f>IF(C162&amp;""="","",IFERROR(INDEX('أوامر الشراء'!$C$6:$C$1005,MATCH(C162&amp;"",'أوامر الشراء'!$A$6:$A$1005,0))&amp;"","أمر غير موجود"))</f>
        <v/>
      </c>
      <c r="G162" s="6">
        <f>IF(F162="","",IFERROR(INDEX('الموردون'!$B$6:$B$205,MATCH(F162,'الموردون'!$A$6:$A$205,0))&amp;"","مورد غير موجود"))</f>
        <v/>
      </c>
      <c r="H162" s="20">
        <f>IF(F162="","",IFERROR(INDEX('الموردون'!$D$6:$D$205,MATCH(F162,'الموردون'!$A$6:$A$205,0)),""))</f>
        <v/>
      </c>
      <c r="I162" s="21">
        <f>IF(OR(H162="",NOT(ISNUMBER(B162))),"",B162+H162)</f>
        <v/>
      </c>
      <c r="J162" s="18">
        <f>IF(A162&amp;""="","",SUMIFS('المدفوعات'!$C$6:$C$1005,'المدفوعات'!$B$6:$B$1005,A162&amp;""))</f>
        <v/>
      </c>
      <c r="K162" s="18">
        <f>IF(OR(A162&amp;""="",NOT(ISNUMBER(D162))),"",ROUND(D162-J162,2))</f>
        <v/>
      </c>
      <c r="L162" s="17">
        <f>IF(OR(K162="",I162=""),"",IF(AND(K162&gt;0,I162&lt;'الإعدادات'!$B$4),'الإعدادات'!$B$4-I162,0))</f>
        <v/>
      </c>
      <c r="M162" s="6">
        <f>IF(K162="","",IF(K162&lt;=0,"مسدد",IF(I162="","بدون موعد",IF(I162&gt;='الإعدادات'!$B$4,"لم يحن",IF(L162&lt;=30,"من 1 إلى 30 يوم",IF(L162&lt;=60,"من 31 إلى 60 يوم","أكثر من 60 يوم"))))))</f>
        <v/>
      </c>
    </row>
    <row r="163">
      <c r="A163" s="5" t="n"/>
      <c r="B163" s="13" t="n"/>
      <c r="C163" s="5" t="n"/>
      <c r="D163" s="19" t="n"/>
      <c r="E163" s="5" t="n"/>
      <c r="F163" s="6">
        <f>IF(C163&amp;""="","",IFERROR(INDEX('أوامر الشراء'!$C$6:$C$1005,MATCH(C163&amp;"",'أوامر الشراء'!$A$6:$A$1005,0))&amp;"","أمر غير موجود"))</f>
        <v/>
      </c>
      <c r="G163" s="6">
        <f>IF(F163="","",IFERROR(INDEX('الموردون'!$B$6:$B$205,MATCH(F163,'الموردون'!$A$6:$A$205,0))&amp;"","مورد غير موجود"))</f>
        <v/>
      </c>
      <c r="H163" s="20">
        <f>IF(F163="","",IFERROR(INDEX('الموردون'!$D$6:$D$205,MATCH(F163,'الموردون'!$A$6:$A$205,0)),""))</f>
        <v/>
      </c>
      <c r="I163" s="21">
        <f>IF(OR(H163="",NOT(ISNUMBER(B163))),"",B163+H163)</f>
        <v/>
      </c>
      <c r="J163" s="18">
        <f>IF(A163&amp;""="","",SUMIFS('المدفوعات'!$C$6:$C$1005,'المدفوعات'!$B$6:$B$1005,A163&amp;""))</f>
        <v/>
      </c>
      <c r="K163" s="18">
        <f>IF(OR(A163&amp;""="",NOT(ISNUMBER(D163))),"",ROUND(D163-J163,2))</f>
        <v/>
      </c>
      <c r="L163" s="17">
        <f>IF(OR(K163="",I163=""),"",IF(AND(K163&gt;0,I163&lt;'الإعدادات'!$B$4),'الإعدادات'!$B$4-I163,0))</f>
        <v/>
      </c>
      <c r="M163" s="6">
        <f>IF(K163="","",IF(K163&lt;=0,"مسدد",IF(I163="","بدون موعد",IF(I163&gt;='الإعدادات'!$B$4,"لم يحن",IF(L163&lt;=30,"من 1 إلى 30 يوم",IF(L163&lt;=60,"من 31 إلى 60 يوم","أكثر من 60 يوم"))))))</f>
        <v/>
      </c>
    </row>
    <row r="164">
      <c r="A164" s="5" t="n"/>
      <c r="B164" s="13" t="n"/>
      <c r="C164" s="5" t="n"/>
      <c r="D164" s="19" t="n"/>
      <c r="E164" s="5" t="n"/>
      <c r="F164" s="6">
        <f>IF(C164&amp;""="","",IFERROR(INDEX('أوامر الشراء'!$C$6:$C$1005,MATCH(C164&amp;"",'أوامر الشراء'!$A$6:$A$1005,0))&amp;"","أمر غير موجود"))</f>
        <v/>
      </c>
      <c r="G164" s="6">
        <f>IF(F164="","",IFERROR(INDEX('الموردون'!$B$6:$B$205,MATCH(F164,'الموردون'!$A$6:$A$205,0))&amp;"","مورد غير موجود"))</f>
        <v/>
      </c>
      <c r="H164" s="20">
        <f>IF(F164="","",IFERROR(INDEX('الموردون'!$D$6:$D$205,MATCH(F164,'الموردون'!$A$6:$A$205,0)),""))</f>
        <v/>
      </c>
      <c r="I164" s="21">
        <f>IF(OR(H164="",NOT(ISNUMBER(B164))),"",B164+H164)</f>
        <v/>
      </c>
      <c r="J164" s="18">
        <f>IF(A164&amp;""="","",SUMIFS('المدفوعات'!$C$6:$C$1005,'المدفوعات'!$B$6:$B$1005,A164&amp;""))</f>
        <v/>
      </c>
      <c r="K164" s="18">
        <f>IF(OR(A164&amp;""="",NOT(ISNUMBER(D164))),"",ROUND(D164-J164,2))</f>
        <v/>
      </c>
      <c r="L164" s="17">
        <f>IF(OR(K164="",I164=""),"",IF(AND(K164&gt;0,I164&lt;'الإعدادات'!$B$4),'الإعدادات'!$B$4-I164,0))</f>
        <v/>
      </c>
      <c r="M164" s="6">
        <f>IF(K164="","",IF(K164&lt;=0,"مسدد",IF(I164="","بدون موعد",IF(I164&gt;='الإعدادات'!$B$4,"لم يحن",IF(L164&lt;=30,"من 1 إلى 30 يوم",IF(L164&lt;=60,"من 31 إلى 60 يوم","أكثر من 60 يوم"))))))</f>
        <v/>
      </c>
    </row>
    <row r="165">
      <c r="A165" s="5" t="n"/>
      <c r="B165" s="13" t="n"/>
      <c r="C165" s="5" t="n"/>
      <c r="D165" s="19" t="n"/>
      <c r="E165" s="5" t="n"/>
      <c r="F165" s="6">
        <f>IF(C165&amp;""="","",IFERROR(INDEX('أوامر الشراء'!$C$6:$C$1005,MATCH(C165&amp;"",'أوامر الشراء'!$A$6:$A$1005,0))&amp;"","أمر غير موجود"))</f>
        <v/>
      </c>
      <c r="G165" s="6">
        <f>IF(F165="","",IFERROR(INDEX('الموردون'!$B$6:$B$205,MATCH(F165,'الموردون'!$A$6:$A$205,0))&amp;"","مورد غير موجود"))</f>
        <v/>
      </c>
      <c r="H165" s="20">
        <f>IF(F165="","",IFERROR(INDEX('الموردون'!$D$6:$D$205,MATCH(F165,'الموردون'!$A$6:$A$205,0)),""))</f>
        <v/>
      </c>
      <c r="I165" s="21">
        <f>IF(OR(H165="",NOT(ISNUMBER(B165))),"",B165+H165)</f>
        <v/>
      </c>
      <c r="J165" s="18">
        <f>IF(A165&amp;""="","",SUMIFS('المدفوعات'!$C$6:$C$1005,'المدفوعات'!$B$6:$B$1005,A165&amp;""))</f>
        <v/>
      </c>
      <c r="K165" s="18">
        <f>IF(OR(A165&amp;""="",NOT(ISNUMBER(D165))),"",ROUND(D165-J165,2))</f>
        <v/>
      </c>
      <c r="L165" s="17">
        <f>IF(OR(K165="",I165=""),"",IF(AND(K165&gt;0,I165&lt;'الإعدادات'!$B$4),'الإعدادات'!$B$4-I165,0))</f>
        <v/>
      </c>
      <c r="M165" s="6">
        <f>IF(K165="","",IF(K165&lt;=0,"مسدد",IF(I165="","بدون موعد",IF(I165&gt;='الإعدادات'!$B$4,"لم يحن",IF(L165&lt;=30,"من 1 إلى 30 يوم",IF(L165&lt;=60,"من 31 إلى 60 يوم","أكثر من 60 يوم"))))))</f>
        <v/>
      </c>
    </row>
    <row r="166">
      <c r="A166" s="5" t="n"/>
      <c r="B166" s="13" t="n"/>
      <c r="C166" s="5" t="n"/>
      <c r="D166" s="19" t="n"/>
      <c r="E166" s="5" t="n"/>
      <c r="F166" s="6">
        <f>IF(C166&amp;""="","",IFERROR(INDEX('أوامر الشراء'!$C$6:$C$1005,MATCH(C166&amp;"",'أوامر الشراء'!$A$6:$A$1005,0))&amp;"","أمر غير موجود"))</f>
        <v/>
      </c>
      <c r="G166" s="6">
        <f>IF(F166="","",IFERROR(INDEX('الموردون'!$B$6:$B$205,MATCH(F166,'الموردون'!$A$6:$A$205,0))&amp;"","مورد غير موجود"))</f>
        <v/>
      </c>
      <c r="H166" s="20">
        <f>IF(F166="","",IFERROR(INDEX('الموردون'!$D$6:$D$205,MATCH(F166,'الموردون'!$A$6:$A$205,0)),""))</f>
        <v/>
      </c>
      <c r="I166" s="21">
        <f>IF(OR(H166="",NOT(ISNUMBER(B166))),"",B166+H166)</f>
        <v/>
      </c>
      <c r="J166" s="18">
        <f>IF(A166&amp;""="","",SUMIFS('المدفوعات'!$C$6:$C$1005,'المدفوعات'!$B$6:$B$1005,A166&amp;""))</f>
        <v/>
      </c>
      <c r="K166" s="18">
        <f>IF(OR(A166&amp;""="",NOT(ISNUMBER(D166))),"",ROUND(D166-J166,2))</f>
        <v/>
      </c>
      <c r="L166" s="17">
        <f>IF(OR(K166="",I166=""),"",IF(AND(K166&gt;0,I166&lt;'الإعدادات'!$B$4),'الإعدادات'!$B$4-I166,0))</f>
        <v/>
      </c>
      <c r="M166" s="6">
        <f>IF(K166="","",IF(K166&lt;=0,"مسدد",IF(I166="","بدون موعد",IF(I166&gt;='الإعدادات'!$B$4,"لم يحن",IF(L166&lt;=30,"من 1 إلى 30 يوم",IF(L166&lt;=60,"من 31 إلى 60 يوم","أكثر من 60 يوم"))))))</f>
        <v/>
      </c>
    </row>
    <row r="167">
      <c r="A167" s="5" t="n"/>
      <c r="B167" s="13" t="n"/>
      <c r="C167" s="5" t="n"/>
      <c r="D167" s="19" t="n"/>
      <c r="E167" s="5" t="n"/>
      <c r="F167" s="6">
        <f>IF(C167&amp;""="","",IFERROR(INDEX('أوامر الشراء'!$C$6:$C$1005,MATCH(C167&amp;"",'أوامر الشراء'!$A$6:$A$1005,0))&amp;"","أمر غير موجود"))</f>
        <v/>
      </c>
      <c r="G167" s="6">
        <f>IF(F167="","",IFERROR(INDEX('الموردون'!$B$6:$B$205,MATCH(F167,'الموردون'!$A$6:$A$205,0))&amp;"","مورد غير موجود"))</f>
        <v/>
      </c>
      <c r="H167" s="20">
        <f>IF(F167="","",IFERROR(INDEX('الموردون'!$D$6:$D$205,MATCH(F167,'الموردون'!$A$6:$A$205,0)),""))</f>
        <v/>
      </c>
      <c r="I167" s="21">
        <f>IF(OR(H167="",NOT(ISNUMBER(B167))),"",B167+H167)</f>
        <v/>
      </c>
      <c r="J167" s="18">
        <f>IF(A167&amp;""="","",SUMIFS('المدفوعات'!$C$6:$C$1005,'المدفوعات'!$B$6:$B$1005,A167&amp;""))</f>
        <v/>
      </c>
      <c r="K167" s="18">
        <f>IF(OR(A167&amp;""="",NOT(ISNUMBER(D167))),"",ROUND(D167-J167,2))</f>
        <v/>
      </c>
      <c r="L167" s="17">
        <f>IF(OR(K167="",I167=""),"",IF(AND(K167&gt;0,I167&lt;'الإعدادات'!$B$4),'الإعدادات'!$B$4-I167,0))</f>
        <v/>
      </c>
      <c r="M167" s="6">
        <f>IF(K167="","",IF(K167&lt;=0,"مسدد",IF(I167="","بدون موعد",IF(I167&gt;='الإعدادات'!$B$4,"لم يحن",IF(L167&lt;=30,"من 1 إلى 30 يوم",IF(L167&lt;=60,"من 31 إلى 60 يوم","أكثر من 60 يوم"))))))</f>
        <v/>
      </c>
    </row>
    <row r="168">
      <c r="A168" s="5" t="n"/>
      <c r="B168" s="13" t="n"/>
      <c r="C168" s="5" t="n"/>
      <c r="D168" s="19" t="n"/>
      <c r="E168" s="5" t="n"/>
      <c r="F168" s="6">
        <f>IF(C168&amp;""="","",IFERROR(INDEX('أوامر الشراء'!$C$6:$C$1005,MATCH(C168&amp;"",'أوامر الشراء'!$A$6:$A$1005,0))&amp;"","أمر غير موجود"))</f>
        <v/>
      </c>
      <c r="G168" s="6">
        <f>IF(F168="","",IFERROR(INDEX('الموردون'!$B$6:$B$205,MATCH(F168,'الموردون'!$A$6:$A$205,0))&amp;"","مورد غير موجود"))</f>
        <v/>
      </c>
      <c r="H168" s="20">
        <f>IF(F168="","",IFERROR(INDEX('الموردون'!$D$6:$D$205,MATCH(F168,'الموردون'!$A$6:$A$205,0)),""))</f>
        <v/>
      </c>
      <c r="I168" s="21">
        <f>IF(OR(H168="",NOT(ISNUMBER(B168))),"",B168+H168)</f>
        <v/>
      </c>
      <c r="J168" s="18">
        <f>IF(A168&amp;""="","",SUMIFS('المدفوعات'!$C$6:$C$1005,'المدفوعات'!$B$6:$B$1005,A168&amp;""))</f>
        <v/>
      </c>
      <c r="K168" s="18">
        <f>IF(OR(A168&amp;""="",NOT(ISNUMBER(D168))),"",ROUND(D168-J168,2))</f>
        <v/>
      </c>
      <c r="L168" s="17">
        <f>IF(OR(K168="",I168=""),"",IF(AND(K168&gt;0,I168&lt;'الإعدادات'!$B$4),'الإعدادات'!$B$4-I168,0))</f>
        <v/>
      </c>
      <c r="M168" s="6">
        <f>IF(K168="","",IF(K168&lt;=0,"مسدد",IF(I168="","بدون موعد",IF(I168&gt;='الإعدادات'!$B$4,"لم يحن",IF(L168&lt;=30,"من 1 إلى 30 يوم",IF(L168&lt;=60,"من 31 إلى 60 يوم","أكثر من 60 يوم"))))))</f>
        <v/>
      </c>
    </row>
    <row r="169">
      <c r="A169" s="5" t="n"/>
      <c r="B169" s="13" t="n"/>
      <c r="C169" s="5" t="n"/>
      <c r="D169" s="19" t="n"/>
      <c r="E169" s="5" t="n"/>
      <c r="F169" s="6">
        <f>IF(C169&amp;""="","",IFERROR(INDEX('أوامر الشراء'!$C$6:$C$1005,MATCH(C169&amp;"",'أوامر الشراء'!$A$6:$A$1005,0))&amp;"","أمر غير موجود"))</f>
        <v/>
      </c>
      <c r="G169" s="6">
        <f>IF(F169="","",IFERROR(INDEX('الموردون'!$B$6:$B$205,MATCH(F169,'الموردون'!$A$6:$A$205,0))&amp;"","مورد غير موجود"))</f>
        <v/>
      </c>
      <c r="H169" s="20">
        <f>IF(F169="","",IFERROR(INDEX('الموردون'!$D$6:$D$205,MATCH(F169,'الموردون'!$A$6:$A$205,0)),""))</f>
        <v/>
      </c>
      <c r="I169" s="21">
        <f>IF(OR(H169="",NOT(ISNUMBER(B169))),"",B169+H169)</f>
        <v/>
      </c>
      <c r="J169" s="18">
        <f>IF(A169&amp;""="","",SUMIFS('المدفوعات'!$C$6:$C$1005,'المدفوعات'!$B$6:$B$1005,A169&amp;""))</f>
        <v/>
      </c>
      <c r="K169" s="18">
        <f>IF(OR(A169&amp;""="",NOT(ISNUMBER(D169))),"",ROUND(D169-J169,2))</f>
        <v/>
      </c>
      <c r="L169" s="17">
        <f>IF(OR(K169="",I169=""),"",IF(AND(K169&gt;0,I169&lt;'الإعدادات'!$B$4),'الإعدادات'!$B$4-I169,0))</f>
        <v/>
      </c>
      <c r="M169" s="6">
        <f>IF(K169="","",IF(K169&lt;=0,"مسدد",IF(I169="","بدون موعد",IF(I169&gt;='الإعدادات'!$B$4,"لم يحن",IF(L169&lt;=30,"من 1 إلى 30 يوم",IF(L169&lt;=60,"من 31 إلى 60 يوم","أكثر من 60 يوم"))))))</f>
        <v/>
      </c>
    </row>
    <row r="170">
      <c r="A170" s="5" t="n"/>
      <c r="B170" s="13" t="n"/>
      <c r="C170" s="5" t="n"/>
      <c r="D170" s="19" t="n"/>
      <c r="E170" s="5" t="n"/>
      <c r="F170" s="6">
        <f>IF(C170&amp;""="","",IFERROR(INDEX('أوامر الشراء'!$C$6:$C$1005,MATCH(C170&amp;"",'أوامر الشراء'!$A$6:$A$1005,0))&amp;"","أمر غير موجود"))</f>
        <v/>
      </c>
      <c r="G170" s="6">
        <f>IF(F170="","",IFERROR(INDEX('الموردون'!$B$6:$B$205,MATCH(F170,'الموردون'!$A$6:$A$205,0))&amp;"","مورد غير موجود"))</f>
        <v/>
      </c>
      <c r="H170" s="20">
        <f>IF(F170="","",IFERROR(INDEX('الموردون'!$D$6:$D$205,MATCH(F170,'الموردون'!$A$6:$A$205,0)),""))</f>
        <v/>
      </c>
      <c r="I170" s="21">
        <f>IF(OR(H170="",NOT(ISNUMBER(B170))),"",B170+H170)</f>
        <v/>
      </c>
      <c r="J170" s="18">
        <f>IF(A170&amp;""="","",SUMIFS('المدفوعات'!$C$6:$C$1005,'المدفوعات'!$B$6:$B$1005,A170&amp;""))</f>
        <v/>
      </c>
      <c r="K170" s="18">
        <f>IF(OR(A170&amp;""="",NOT(ISNUMBER(D170))),"",ROUND(D170-J170,2))</f>
        <v/>
      </c>
      <c r="L170" s="17">
        <f>IF(OR(K170="",I170=""),"",IF(AND(K170&gt;0,I170&lt;'الإعدادات'!$B$4),'الإعدادات'!$B$4-I170,0))</f>
        <v/>
      </c>
      <c r="M170" s="6">
        <f>IF(K170="","",IF(K170&lt;=0,"مسدد",IF(I170="","بدون موعد",IF(I170&gt;='الإعدادات'!$B$4,"لم يحن",IF(L170&lt;=30,"من 1 إلى 30 يوم",IF(L170&lt;=60,"من 31 إلى 60 يوم","أكثر من 60 يوم"))))))</f>
        <v/>
      </c>
    </row>
    <row r="171">
      <c r="A171" s="5" t="n"/>
      <c r="B171" s="13" t="n"/>
      <c r="C171" s="5" t="n"/>
      <c r="D171" s="19" t="n"/>
      <c r="E171" s="5" t="n"/>
      <c r="F171" s="6">
        <f>IF(C171&amp;""="","",IFERROR(INDEX('أوامر الشراء'!$C$6:$C$1005,MATCH(C171&amp;"",'أوامر الشراء'!$A$6:$A$1005,0))&amp;"","أمر غير موجود"))</f>
        <v/>
      </c>
      <c r="G171" s="6">
        <f>IF(F171="","",IFERROR(INDEX('الموردون'!$B$6:$B$205,MATCH(F171,'الموردون'!$A$6:$A$205,0))&amp;"","مورد غير موجود"))</f>
        <v/>
      </c>
      <c r="H171" s="20">
        <f>IF(F171="","",IFERROR(INDEX('الموردون'!$D$6:$D$205,MATCH(F171,'الموردون'!$A$6:$A$205,0)),""))</f>
        <v/>
      </c>
      <c r="I171" s="21">
        <f>IF(OR(H171="",NOT(ISNUMBER(B171))),"",B171+H171)</f>
        <v/>
      </c>
      <c r="J171" s="18">
        <f>IF(A171&amp;""="","",SUMIFS('المدفوعات'!$C$6:$C$1005,'المدفوعات'!$B$6:$B$1005,A171&amp;""))</f>
        <v/>
      </c>
      <c r="K171" s="18">
        <f>IF(OR(A171&amp;""="",NOT(ISNUMBER(D171))),"",ROUND(D171-J171,2))</f>
        <v/>
      </c>
      <c r="L171" s="17">
        <f>IF(OR(K171="",I171=""),"",IF(AND(K171&gt;0,I171&lt;'الإعدادات'!$B$4),'الإعدادات'!$B$4-I171,0))</f>
        <v/>
      </c>
      <c r="M171" s="6">
        <f>IF(K171="","",IF(K171&lt;=0,"مسدد",IF(I171="","بدون موعد",IF(I171&gt;='الإعدادات'!$B$4,"لم يحن",IF(L171&lt;=30,"من 1 إلى 30 يوم",IF(L171&lt;=60,"من 31 إلى 60 يوم","أكثر من 60 يوم"))))))</f>
        <v/>
      </c>
    </row>
    <row r="172">
      <c r="A172" s="5" t="n"/>
      <c r="B172" s="13" t="n"/>
      <c r="C172" s="5" t="n"/>
      <c r="D172" s="19" t="n"/>
      <c r="E172" s="5" t="n"/>
      <c r="F172" s="6">
        <f>IF(C172&amp;""="","",IFERROR(INDEX('أوامر الشراء'!$C$6:$C$1005,MATCH(C172&amp;"",'أوامر الشراء'!$A$6:$A$1005,0))&amp;"","أمر غير موجود"))</f>
        <v/>
      </c>
      <c r="G172" s="6">
        <f>IF(F172="","",IFERROR(INDEX('الموردون'!$B$6:$B$205,MATCH(F172,'الموردون'!$A$6:$A$205,0))&amp;"","مورد غير موجود"))</f>
        <v/>
      </c>
      <c r="H172" s="20">
        <f>IF(F172="","",IFERROR(INDEX('الموردون'!$D$6:$D$205,MATCH(F172,'الموردون'!$A$6:$A$205,0)),""))</f>
        <v/>
      </c>
      <c r="I172" s="21">
        <f>IF(OR(H172="",NOT(ISNUMBER(B172))),"",B172+H172)</f>
        <v/>
      </c>
      <c r="J172" s="18">
        <f>IF(A172&amp;""="","",SUMIFS('المدفوعات'!$C$6:$C$1005,'المدفوعات'!$B$6:$B$1005,A172&amp;""))</f>
        <v/>
      </c>
      <c r="K172" s="18">
        <f>IF(OR(A172&amp;""="",NOT(ISNUMBER(D172))),"",ROUND(D172-J172,2))</f>
        <v/>
      </c>
      <c r="L172" s="17">
        <f>IF(OR(K172="",I172=""),"",IF(AND(K172&gt;0,I172&lt;'الإعدادات'!$B$4),'الإعدادات'!$B$4-I172,0))</f>
        <v/>
      </c>
      <c r="M172" s="6">
        <f>IF(K172="","",IF(K172&lt;=0,"مسدد",IF(I172="","بدون موعد",IF(I172&gt;='الإعدادات'!$B$4,"لم يحن",IF(L172&lt;=30,"من 1 إلى 30 يوم",IF(L172&lt;=60,"من 31 إلى 60 يوم","أكثر من 60 يوم"))))))</f>
        <v/>
      </c>
    </row>
    <row r="173">
      <c r="A173" s="5" t="n"/>
      <c r="B173" s="13" t="n"/>
      <c r="C173" s="5" t="n"/>
      <c r="D173" s="19" t="n"/>
      <c r="E173" s="5" t="n"/>
      <c r="F173" s="6">
        <f>IF(C173&amp;""="","",IFERROR(INDEX('أوامر الشراء'!$C$6:$C$1005,MATCH(C173&amp;"",'أوامر الشراء'!$A$6:$A$1005,0))&amp;"","أمر غير موجود"))</f>
        <v/>
      </c>
      <c r="G173" s="6">
        <f>IF(F173="","",IFERROR(INDEX('الموردون'!$B$6:$B$205,MATCH(F173,'الموردون'!$A$6:$A$205,0))&amp;"","مورد غير موجود"))</f>
        <v/>
      </c>
      <c r="H173" s="20">
        <f>IF(F173="","",IFERROR(INDEX('الموردون'!$D$6:$D$205,MATCH(F173,'الموردون'!$A$6:$A$205,0)),""))</f>
        <v/>
      </c>
      <c r="I173" s="21">
        <f>IF(OR(H173="",NOT(ISNUMBER(B173))),"",B173+H173)</f>
        <v/>
      </c>
      <c r="J173" s="18">
        <f>IF(A173&amp;""="","",SUMIFS('المدفوعات'!$C$6:$C$1005,'المدفوعات'!$B$6:$B$1005,A173&amp;""))</f>
        <v/>
      </c>
      <c r="K173" s="18">
        <f>IF(OR(A173&amp;""="",NOT(ISNUMBER(D173))),"",ROUND(D173-J173,2))</f>
        <v/>
      </c>
      <c r="L173" s="17">
        <f>IF(OR(K173="",I173=""),"",IF(AND(K173&gt;0,I173&lt;'الإعدادات'!$B$4),'الإعدادات'!$B$4-I173,0))</f>
        <v/>
      </c>
      <c r="M173" s="6">
        <f>IF(K173="","",IF(K173&lt;=0,"مسدد",IF(I173="","بدون موعد",IF(I173&gt;='الإعدادات'!$B$4,"لم يحن",IF(L173&lt;=30,"من 1 إلى 30 يوم",IF(L173&lt;=60,"من 31 إلى 60 يوم","أكثر من 60 يوم"))))))</f>
        <v/>
      </c>
    </row>
    <row r="174">
      <c r="A174" s="5" t="n"/>
      <c r="B174" s="13" t="n"/>
      <c r="C174" s="5" t="n"/>
      <c r="D174" s="19" t="n"/>
      <c r="E174" s="5" t="n"/>
      <c r="F174" s="6">
        <f>IF(C174&amp;""="","",IFERROR(INDEX('أوامر الشراء'!$C$6:$C$1005,MATCH(C174&amp;"",'أوامر الشراء'!$A$6:$A$1005,0))&amp;"","أمر غير موجود"))</f>
        <v/>
      </c>
      <c r="G174" s="6">
        <f>IF(F174="","",IFERROR(INDEX('الموردون'!$B$6:$B$205,MATCH(F174,'الموردون'!$A$6:$A$205,0))&amp;"","مورد غير موجود"))</f>
        <v/>
      </c>
      <c r="H174" s="20">
        <f>IF(F174="","",IFERROR(INDEX('الموردون'!$D$6:$D$205,MATCH(F174,'الموردون'!$A$6:$A$205,0)),""))</f>
        <v/>
      </c>
      <c r="I174" s="21">
        <f>IF(OR(H174="",NOT(ISNUMBER(B174))),"",B174+H174)</f>
        <v/>
      </c>
      <c r="J174" s="18">
        <f>IF(A174&amp;""="","",SUMIFS('المدفوعات'!$C$6:$C$1005,'المدفوعات'!$B$6:$B$1005,A174&amp;""))</f>
        <v/>
      </c>
      <c r="K174" s="18">
        <f>IF(OR(A174&amp;""="",NOT(ISNUMBER(D174))),"",ROUND(D174-J174,2))</f>
        <v/>
      </c>
      <c r="L174" s="17">
        <f>IF(OR(K174="",I174=""),"",IF(AND(K174&gt;0,I174&lt;'الإعدادات'!$B$4),'الإعدادات'!$B$4-I174,0))</f>
        <v/>
      </c>
      <c r="M174" s="6">
        <f>IF(K174="","",IF(K174&lt;=0,"مسدد",IF(I174="","بدون موعد",IF(I174&gt;='الإعدادات'!$B$4,"لم يحن",IF(L174&lt;=30,"من 1 إلى 30 يوم",IF(L174&lt;=60,"من 31 إلى 60 يوم","أكثر من 60 يوم"))))))</f>
        <v/>
      </c>
    </row>
    <row r="175">
      <c r="A175" s="5" t="n"/>
      <c r="B175" s="13" t="n"/>
      <c r="C175" s="5" t="n"/>
      <c r="D175" s="19" t="n"/>
      <c r="E175" s="5" t="n"/>
      <c r="F175" s="6">
        <f>IF(C175&amp;""="","",IFERROR(INDEX('أوامر الشراء'!$C$6:$C$1005,MATCH(C175&amp;"",'أوامر الشراء'!$A$6:$A$1005,0))&amp;"","أمر غير موجود"))</f>
        <v/>
      </c>
      <c r="G175" s="6">
        <f>IF(F175="","",IFERROR(INDEX('الموردون'!$B$6:$B$205,MATCH(F175,'الموردون'!$A$6:$A$205,0))&amp;"","مورد غير موجود"))</f>
        <v/>
      </c>
      <c r="H175" s="20">
        <f>IF(F175="","",IFERROR(INDEX('الموردون'!$D$6:$D$205,MATCH(F175,'الموردون'!$A$6:$A$205,0)),""))</f>
        <v/>
      </c>
      <c r="I175" s="21">
        <f>IF(OR(H175="",NOT(ISNUMBER(B175))),"",B175+H175)</f>
        <v/>
      </c>
      <c r="J175" s="18">
        <f>IF(A175&amp;""="","",SUMIFS('المدفوعات'!$C$6:$C$1005,'المدفوعات'!$B$6:$B$1005,A175&amp;""))</f>
        <v/>
      </c>
      <c r="K175" s="18">
        <f>IF(OR(A175&amp;""="",NOT(ISNUMBER(D175))),"",ROUND(D175-J175,2))</f>
        <v/>
      </c>
      <c r="L175" s="17">
        <f>IF(OR(K175="",I175=""),"",IF(AND(K175&gt;0,I175&lt;'الإعدادات'!$B$4),'الإعدادات'!$B$4-I175,0))</f>
        <v/>
      </c>
      <c r="M175" s="6">
        <f>IF(K175="","",IF(K175&lt;=0,"مسدد",IF(I175="","بدون موعد",IF(I175&gt;='الإعدادات'!$B$4,"لم يحن",IF(L175&lt;=30,"من 1 إلى 30 يوم",IF(L175&lt;=60,"من 31 إلى 60 يوم","أكثر من 60 يوم"))))))</f>
        <v/>
      </c>
    </row>
    <row r="176">
      <c r="A176" s="5" t="n"/>
      <c r="B176" s="13" t="n"/>
      <c r="C176" s="5" t="n"/>
      <c r="D176" s="19" t="n"/>
      <c r="E176" s="5" t="n"/>
      <c r="F176" s="6">
        <f>IF(C176&amp;""="","",IFERROR(INDEX('أوامر الشراء'!$C$6:$C$1005,MATCH(C176&amp;"",'أوامر الشراء'!$A$6:$A$1005,0))&amp;"","أمر غير موجود"))</f>
        <v/>
      </c>
      <c r="G176" s="6">
        <f>IF(F176="","",IFERROR(INDEX('الموردون'!$B$6:$B$205,MATCH(F176,'الموردون'!$A$6:$A$205,0))&amp;"","مورد غير موجود"))</f>
        <v/>
      </c>
      <c r="H176" s="20">
        <f>IF(F176="","",IFERROR(INDEX('الموردون'!$D$6:$D$205,MATCH(F176,'الموردون'!$A$6:$A$205,0)),""))</f>
        <v/>
      </c>
      <c r="I176" s="21">
        <f>IF(OR(H176="",NOT(ISNUMBER(B176))),"",B176+H176)</f>
        <v/>
      </c>
      <c r="J176" s="18">
        <f>IF(A176&amp;""="","",SUMIFS('المدفوعات'!$C$6:$C$1005,'المدفوعات'!$B$6:$B$1005,A176&amp;""))</f>
        <v/>
      </c>
      <c r="K176" s="18">
        <f>IF(OR(A176&amp;""="",NOT(ISNUMBER(D176))),"",ROUND(D176-J176,2))</f>
        <v/>
      </c>
      <c r="L176" s="17">
        <f>IF(OR(K176="",I176=""),"",IF(AND(K176&gt;0,I176&lt;'الإعدادات'!$B$4),'الإعدادات'!$B$4-I176,0))</f>
        <v/>
      </c>
      <c r="M176" s="6">
        <f>IF(K176="","",IF(K176&lt;=0,"مسدد",IF(I176="","بدون موعد",IF(I176&gt;='الإعدادات'!$B$4,"لم يحن",IF(L176&lt;=30,"من 1 إلى 30 يوم",IF(L176&lt;=60,"من 31 إلى 60 يوم","أكثر من 60 يوم"))))))</f>
        <v/>
      </c>
    </row>
    <row r="177">
      <c r="A177" s="5" t="n"/>
      <c r="B177" s="13" t="n"/>
      <c r="C177" s="5" t="n"/>
      <c r="D177" s="19" t="n"/>
      <c r="E177" s="5" t="n"/>
      <c r="F177" s="6">
        <f>IF(C177&amp;""="","",IFERROR(INDEX('أوامر الشراء'!$C$6:$C$1005,MATCH(C177&amp;"",'أوامر الشراء'!$A$6:$A$1005,0))&amp;"","أمر غير موجود"))</f>
        <v/>
      </c>
      <c r="G177" s="6">
        <f>IF(F177="","",IFERROR(INDEX('الموردون'!$B$6:$B$205,MATCH(F177,'الموردون'!$A$6:$A$205,0))&amp;"","مورد غير موجود"))</f>
        <v/>
      </c>
      <c r="H177" s="20">
        <f>IF(F177="","",IFERROR(INDEX('الموردون'!$D$6:$D$205,MATCH(F177,'الموردون'!$A$6:$A$205,0)),""))</f>
        <v/>
      </c>
      <c r="I177" s="21">
        <f>IF(OR(H177="",NOT(ISNUMBER(B177))),"",B177+H177)</f>
        <v/>
      </c>
      <c r="J177" s="18">
        <f>IF(A177&amp;""="","",SUMIFS('المدفوعات'!$C$6:$C$1005,'المدفوعات'!$B$6:$B$1005,A177&amp;""))</f>
        <v/>
      </c>
      <c r="K177" s="18">
        <f>IF(OR(A177&amp;""="",NOT(ISNUMBER(D177))),"",ROUND(D177-J177,2))</f>
        <v/>
      </c>
      <c r="L177" s="17">
        <f>IF(OR(K177="",I177=""),"",IF(AND(K177&gt;0,I177&lt;'الإعدادات'!$B$4),'الإعدادات'!$B$4-I177,0))</f>
        <v/>
      </c>
      <c r="M177" s="6">
        <f>IF(K177="","",IF(K177&lt;=0,"مسدد",IF(I177="","بدون موعد",IF(I177&gt;='الإعدادات'!$B$4,"لم يحن",IF(L177&lt;=30,"من 1 إلى 30 يوم",IF(L177&lt;=60,"من 31 إلى 60 يوم","أكثر من 60 يوم"))))))</f>
        <v/>
      </c>
    </row>
    <row r="178">
      <c r="A178" s="5" t="n"/>
      <c r="B178" s="13" t="n"/>
      <c r="C178" s="5" t="n"/>
      <c r="D178" s="19" t="n"/>
      <c r="E178" s="5" t="n"/>
      <c r="F178" s="6">
        <f>IF(C178&amp;""="","",IFERROR(INDEX('أوامر الشراء'!$C$6:$C$1005,MATCH(C178&amp;"",'أوامر الشراء'!$A$6:$A$1005,0))&amp;"","أمر غير موجود"))</f>
        <v/>
      </c>
      <c r="G178" s="6">
        <f>IF(F178="","",IFERROR(INDEX('الموردون'!$B$6:$B$205,MATCH(F178,'الموردون'!$A$6:$A$205,0))&amp;"","مورد غير موجود"))</f>
        <v/>
      </c>
      <c r="H178" s="20">
        <f>IF(F178="","",IFERROR(INDEX('الموردون'!$D$6:$D$205,MATCH(F178,'الموردون'!$A$6:$A$205,0)),""))</f>
        <v/>
      </c>
      <c r="I178" s="21">
        <f>IF(OR(H178="",NOT(ISNUMBER(B178))),"",B178+H178)</f>
        <v/>
      </c>
      <c r="J178" s="18">
        <f>IF(A178&amp;""="","",SUMIFS('المدفوعات'!$C$6:$C$1005,'المدفوعات'!$B$6:$B$1005,A178&amp;""))</f>
        <v/>
      </c>
      <c r="K178" s="18">
        <f>IF(OR(A178&amp;""="",NOT(ISNUMBER(D178))),"",ROUND(D178-J178,2))</f>
        <v/>
      </c>
      <c r="L178" s="17">
        <f>IF(OR(K178="",I178=""),"",IF(AND(K178&gt;0,I178&lt;'الإعدادات'!$B$4),'الإعدادات'!$B$4-I178,0))</f>
        <v/>
      </c>
      <c r="M178" s="6">
        <f>IF(K178="","",IF(K178&lt;=0,"مسدد",IF(I178="","بدون موعد",IF(I178&gt;='الإعدادات'!$B$4,"لم يحن",IF(L178&lt;=30,"من 1 إلى 30 يوم",IF(L178&lt;=60,"من 31 إلى 60 يوم","أكثر من 60 يوم"))))))</f>
        <v/>
      </c>
    </row>
    <row r="179">
      <c r="A179" s="5" t="n"/>
      <c r="B179" s="13" t="n"/>
      <c r="C179" s="5" t="n"/>
      <c r="D179" s="19" t="n"/>
      <c r="E179" s="5" t="n"/>
      <c r="F179" s="6">
        <f>IF(C179&amp;""="","",IFERROR(INDEX('أوامر الشراء'!$C$6:$C$1005,MATCH(C179&amp;"",'أوامر الشراء'!$A$6:$A$1005,0))&amp;"","أمر غير موجود"))</f>
        <v/>
      </c>
      <c r="G179" s="6">
        <f>IF(F179="","",IFERROR(INDEX('الموردون'!$B$6:$B$205,MATCH(F179,'الموردون'!$A$6:$A$205,0))&amp;"","مورد غير موجود"))</f>
        <v/>
      </c>
      <c r="H179" s="20">
        <f>IF(F179="","",IFERROR(INDEX('الموردون'!$D$6:$D$205,MATCH(F179,'الموردون'!$A$6:$A$205,0)),""))</f>
        <v/>
      </c>
      <c r="I179" s="21">
        <f>IF(OR(H179="",NOT(ISNUMBER(B179))),"",B179+H179)</f>
        <v/>
      </c>
      <c r="J179" s="18">
        <f>IF(A179&amp;""="","",SUMIFS('المدفوعات'!$C$6:$C$1005,'المدفوعات'!$B$6:$B$1005,A179&amp;""))</f>
        <v/>
      </c>
      <c r="K179" s="18">
        <f>IF(OR(A179&amp;""="",NOT(ISNUMBER(D179))),"",ROUND(D179-J179,2))</f>
        <v/>
      </c>
      <c r="L179" s="17">
        <f>IF(OR(K179="",I179=""),"",IF(AND(K179&gt;0,I179&lt;'الإعدادات'!$B$4),'الإعدادات'!$B$4-I179,0))</f>
        <v/>
      </c>
      <c r="M179" s="6">
        <f>IF(K179="","",IF(K179&lt;=0,"مسدد",IF(I179="","بدون موعد",IF(I179&gt;='الإعدادات'!$B$4,"لم يحن",IF(L179&lt;=30,"من 1 إلى 30 يوم",IF(L179&lt;=60,"من 31 إلى 60 يوم","أكثر من 60 يوم"))))))</f>
        <v/>
      </c>
    </row>
    <row r="180">
      <c r="A180" s="5" t="n"/>
      <c r="B180" s="13" t="n"/>
      <c r="C180" s="5" t="n"/>
      <c r="D180" s="19" t="n"/>
      <c r="E180" s="5" t="n"/>
      <c r="F180" s="6">
        <f>IF(C180&amp;""="","",IFERROR(INDEX('أوامر الشراء'!$C$6:$C$1005,MATCH(C180&amp;"",'أوامر الشراء'!$A$6:$A$1005,0))&amp;"","أمر غير موجود"))</f>
        <v/>
      </c>
      <c r="G180" s="6">
        <f>IF(F180="","",IFERROR(INDEX('الموردون'!$B$6:$B$205,MATCH(F180,'الموردون'!$A$6:$A$205,0))&amp;"","مورد غير موجود"))</f>
        <v/>
      </c>
      <c r="H180" s="20">
        <f>IF(F180="","",IFERROR(INDEX('الموردون'!$D$6:$D$205,MATCH(F180,'الموردون'!$A$6:$A$205,0)),""))</f>
        <v/>
      </c>
      <c r="I180" s="21">
        <f>IF(OR(H180="",NOT(ISNUMBER(B180))),"",B180+H180)</f>
        <v/>
      </c>
      <c r="J180" s="18">
        <f>IF(A180&amp;""="","",SUMIFS('المدفوعات'!$C$6:$C$1005,'المدفوعات'!$B$6:$B$1005,A180&amp;""))</f>
        <v/>
      </c>
      <c r="K180" s="18">
        <f>IF(OR(A180&amp;""="",NOT(ISNUMBER(D180))),"",ROUND(D180-J180,2))</f>
        <v/>
      </c>
      <c r="L180" s="17">
        <f>IF(OR(K180="",I180=""),"",IF(AND(K180&gt;0,I180&lt;'الإعدادات'!$B$4),'الإعدادات'!$B$4-I180,0))</f>
        <v/>
      </c>
      <c r="M180" s="6">
        <f>IF(K180="","",IF(K180&lt;=0,"مسدد",IF(I180="","بدون موعد",IF(I180&gt;='الإعدادات'!$B$4,"لم يحن",IF(L180&lt;=30,"من 1 إلى 30 يوم",IF(L180&lt;=60,"من 31 إلى 60 يوم","أكثر من 60 يوم"))))))</f>
        <v/>
      </c>
    </row>
    <row r="181">
      <c r="A181" s="5" t="n"/>
      <c r="B181" s="13" t="n"/>
      <c r="C181" s="5" t="n"/>
      <c r="D181" s="19" t="n"/>
      <c r="E181" s="5" t="n"/>
      <c r="F181" s="6">
        <f>IF(C181&amp;""="","",IFERROR(INDEX('أوامر الشراء'!$C$6:$C$1005,MATCH(C181&amp;"",'أوامر الشراء'!$A$6:$A$1005,0))&amp;"","أمر غير موجود"))</f>
        <v/>
      </c>
      <c r="G181" s="6">
        <f>IF(F181="","",IFERROR(INDEX('الموردون'!$B$6:$B$205,MATCH(F181,'الموردون'!$A$6:$A$205,0))&amp;"","مورد غير موجود"))</f>
        <v/>
      </c>
      <c r="H181" s="20">
        <f>IF(F181="","",IFERROR(INDEX('الموردون'!$D$6:$D$205,MATCH(F181,'الموردون'!$A$6:$A$205,0)),""))</f>
        <v/>
      </c>
      <c r="I181" s="21">
        <f>IF(OR(H181="",NOT(ISNUMBER(B181))),"",B181+H181)</f>
        <v/>
      </c>
      <c r="J181" s="18">
        <f>IF(A181&amp;""="","",SUMIFS('المدفوعات'!$C$6:$C$1005,'المدفوعات'!$B$6:$B$1005,A181&amp;""))</f>
        <v/>
      </c>
      <c r="K181" s="18">
        <f>IF(OR(A181&amp;""="",NOT(ISNUMBER(D181))),"",ROUND(D181-J181,2))</f>
        <v/>
      </c>
      <c r="L181" s="17">
        <f>IF(OR(K181="",I181=""),"",IF(AND(K181&gt;0,I181&lt;'الإعدادات'!$B$4),'الإعدادات'!$B$4-I181,0))</f>
        <v/>
      </c>
      <c r="M181" s="6">
        <f>IF(K181="","",IF(K181&lt;=0,"مسدد",IF(I181="","بدون موعد",IF(I181&gt;='الإعدادات'!$B$4,"لم يحن",IF(L181&lt;=30,"من 1 إلى 30 يوم",IF(L181&lt;=60,"من 31 إلى 60 يوم","أكثر من 60 يوم"))))))</f>
        <v/>
      </c>
    </row>
    <row r="182">
      <c r="A182" s="5" t="n"/>
      <c r="B182" s="13" t="n"/>
      <c r="C182" s="5" t="n"/>
      <c r="D182" s="19" t="n"/>
      <c r="E182" s="5" t="n"/>
      <c r="F182" s="6">
        <f>IF(C182&amp;""="","",IFERROR(INDEX('أوامر الشراء'!$C$6:$C$1005,MATCH(C182&amp;"",'أوامر الشراء'!$A$6:$A$1005,0))&amp;"","أمر غير موجود"))</f>
        <v/>
      </c>
      <c r="G182" s="6">
        <f>IF(F182="","",IFERROR(INDEX('الموردون'!$B$6:$B$205,MATCH(F182,'الموردون'!$A$6:$A$205,0))&amp;"","مورد غير موجود"))</f>
        <v/>
      </c>
      <c r="H182" s="20">
        <f>IF(F182="","",IFERROR(INDEX('الموردون'!$D$6:$D$205,MATCH(F182,'الموردون'!$A$6:$A$205,0)),""))</f>
        <v/>
      </c>
      <c r="I182" s="21">
        <f>IF(OR(H182="",NOT(ISNUMBER(B182))),"",B182+H182)</f>
        <v/>
      </c>
      <c r="J182" s="18">
        <f>IF(A182&amp;""="","",SUMIFS('المدفوعات'!$C$6:$C$1005,'المدفوعات'!$B$6:$B$1005,A182&amp;""))</f>
        <v/>
      </c>
      <c r="K182" s="18">
        <f>IF(OR(A182&amp;""="",NOT(ISNUMBER(D182))),"",ROUND(D182-J182,2))</f>
        <v/>
      </c>
      <c r="L182" s="17">
        <f>IF(OR(K182="",I182=""),"",IF(AND(K182&gt;0,I182&lt;'الإعدادات'!$B$4),'الإعدادات'!$B$4-I182,0))</f>
        <v/>
      </c>
      <c r="M182" s="6">
        <f>IF(K182="","",IF(K182&lt;=0,"مسدد",IF(I182="","بدون موعد",IF(I182&gt;='الإعدادات'!$B$4,"لم يحن",IF(L182&lt;=30,"من 1 إلى 30 يوم",IF(L182&lt;=60,"من 31 إلى 60 يوم","أكثر من 60 يوم"))))))</f>
        <v/>
      </c>
    </row>
    <row r="183">
      <c r="A183" s="5" t="n"/>
      <c r="B183" s="13" t="n"/>
      <c r="C183" s="5" t="n"/>
      <c r="D183" s="19" t="n"/>
      <c r="E183" s="5" t="n"/>
      <c r="F183" s="6">
        <f>IF(C183&amp;""="","",IFERROR(INDEX('أوامر الشراء'!$C$6:$C$1005,MATCH(C183&amp;"",'أوامر الشراء'!$A$6:$A$1005,0))&amp;"","أمر غير موجود"))</f>
        <v/>
      </c>
      <c r="G183" s="6">
        <f>IF(F183="","",IFERROR(INDEX('الموردون'!$B$6:$B$205,MATCH(F183,'الموردون'!$A$6:$A$205,0))&amp;"","مورد غير موجود"))</f>
        <v/>
      </c>
      <c r="H183" s="20">
        <f>IF(F183="","",IFERROR(INDEX('الموردون'!$D$6:$D$205,MATCH(F183,'الموردون'!$A$6:$A$205,0)),""))</f>
        <v/>
      </c>
      <c r="I183" s="21">
        <f>IF(OR(H183="",NOT(ISNUMBER(B183))),"",B183+H183)</f>
        <v/>
      </c>
      <c r="J183" s="18">
        <f>IF(A183&amp;""="","",SUMIFS('المدفوعات'!$C$6:$C$1005,'المدفوعات'!$B$6:$B$1005,A183&amp;""))</f>
        <v/>
      </c>
      <c r="K183" s="18">
        <f>IF(OR(A183&amp;""="",NOT(ISNUMBER(D183))),"",ROUND(D183-J183,2))</f>
        <v/>
      </c>
      <c r="L183" s="17">
        <f>IF(OR(K183="",I183=""),"",IF(AND(K183&gt;0,I183&lt;'الإعدادات'!$B$4),'الإعدادات'!$B$4-I183,0))</f>
        <v/>
      </c>
      <c r="M183" s="6">
        <f>IF(K183="","",IF(K183&lt;=0,"مسدد",IF(I183="","بدون موعد",IF(I183&gt;='الإعدادات'!$B$4,"لم يحن",IF(L183&lt;=30,"من 1 إلى 30 يوم",IF(L183&lt;=60,"من 31 إلى 60 يوم","أكثر من 60 يوم"))))))</f>
        <v/>
      </c>
    </row>
    <row r="184">
      <c r="A184" s="5" t="n"/>
      <c r="B184" s="13" t="n"/>
      <c r="C184" s="5" t="n"/>
      <c r="D184" s="19" t="n"/>
      <c r="E184" s="5" t="n"/>
      <c r="F184" s="6">
        <f>IF(C184&amp;""="","",IFERROR(INDEX('أوامر الشراء'!$C$6:$C$1005,MATCH(C184&amp;"",'أوامر الشراء'!$A$6:$A$1005,0))&amp;"","أمر غير موجود"))</f>
        <v/>
      </c>
      <c r="G184" s="6">
        <f>IF(F184="","",IFERROR(INDEX('الموردون'!$B$6:$B$205,MATCH(F184,'الموردون'!$A$6:$A$205,0))&amp;"","مورد غير موجود"))</f>
        <v/>
      </c>
      <c r="H184" s="20">
        <f>IF(F184="","",IFERROR(INDEX('الموردون'!$D$6:$D$205,MATCH(F184,'الموردون'!$A$6:$A$205,0)),""))</f>
        <v/>
      </c>
      <c r="I184" s="21">
        <f>IF(OR(H184="",NOT(ISNUMBER(B184))),"",B184+H184)</f>
        <v/>
      </c>
      <c r="J184" s="18">
        <f>IF(A184&amp;""="","",SUMIFS('المدفوعات'!$C$6:$C$1005,'المدفوعات'!$B$6:$B$1005,A184&amp;""))</f>
        <v/>
      </c>
      <c r="K184" s="18">
        <f>IF(OR(A184&amp;""="",NOT(ISNUMBER(D184))),"",ROUND(D184-J184,2))</f>
        <v/>
      </c>
      <c r="L184" s="17">
        <f>IF(OR(K184="",I184=""),"",IF(AND(K184&gt;0,I184&lt;'الإعدادات'!$B$4),'الإعدادات'!$B$4-I184,0))</f>
        <v/>
      </c>
      <c r="M184" s="6">
        <f>IF(K184="","",IF(K184&lt;=0,"مسدد",IF(I184="","بدون موعد",IF(I184&gt;='الإعدادات'!$B$4,"لم يحن",IF(L184&lt;=30,"من 1 إلى 30 يوم",IF(L184&lt;=60,"من 31 إلى 60 يوم","أكثر من 60 يوم"))))))</f>
        <v/>
      </c>
    </row>
    <row r="185">
      <c r="A185" s="5" t="n"/>
      <c r="B185" s="13" t="n"/>
      <c r="C185" s="5" t="n"/>
      <c r="D185" s="19" t="n"/>
      <c r="E185" s="5" t="n"/>
      <c r="F185" s="6">
        <f>IF(C185&amp;""="","",IFERROR(INDEX('أوامر الشراء'!$C$6:$C$1005,MATCH(C185&amp;"",'أوامر الشراء'!$A$6:$A$1005,0))&amp;"","أمر غير موجود"))</f>
        <v/>
      </c>
      <c r="G185" s="6">
        <f>IF(F185="","",IFERROR(INDEX('الموردون'!$B$6:$B$205,MATCH(F185,'الموردون'!$A$6:$A$205,0))&amp;"","مورد غير موجود"))</f>
        <v/>
      </c>
      <c r="H185" s="20">
        <f>IF(F185="","",IFERROR(INDEX('الموردون'!$D$6:$D$205,MATCH(F185,'الموردون'!$A$6:$A$205,0)),""))</f>
        <v/>
      </c>
      <c r="I185" s="21">
        <f>IF(OR(H185="",NOT(ISNUMBER(B185))),"",B185+H185)</f>
        <v/>
      </c>
      <c r="J185" s="18">
        <f>IF(A185&amp;""="","",SUMIFS('المدفوعات'!$C$6:$C$1005,'المدفوعات'!$B$6:$B$1005,A185&amp;""))</f>
        <v/>
      </c>
      <c r="K185" s="18">
        <f>IF(OR(A185&amp;""="",NOT(ISNUMBER(D185))),"",ROUND(D185-J185,2))</f>
        <v/>
      </c>
      <c r="L185" s="17">
        <f>IF(OR(K185="",I185=""),"",IF(AND(K185&gt;0,I185&lt;'الإعدادات'!$B$4),'الإعدادات'!$B$4-I185,0))</f>
        <v/>
      </c>
      <c r="M185" s="6">
        <f>IF(K185="","",IF(K185&lt;=0,"مسدد",IF(I185="","بدون موعد",IF(I185&gt;='الإعدادات'!$B$4,"لم يحن",IF(L185&lt;=30,"من 1 إلى 30 يوم",IF(L185&lt;=60,"من 31 إلى 60 يوم","أكثر من 60 يوم"))))))</f>
        <v/>
      </c>
    </row>
    <row r="186">
      <c r="A186" s="5" t="n"/>
      <c r="B186" s="13" t="n"/>
      <c r="C186" s="5" t="n"/>
      <c r="D186" s="19" t="n"/>
      <c r="E186" s="5" t="n"/>
      <c r="F186" s="6">
        <f>IF(C186&amp;""="","",IFERROR(INDEX('أوامر الشراء'!$C$6:$C$1005,MATCH(C186&amp;"",'أوامر الشراء'!$A$6:$A$1005,0))&amp;"","أمر غير موجود"))</f>
        <v/>
      </c>
      <c r="G186" s="6">
        <f>IF(F186="","",IFERROR(INDEX('الموردون'!$B$6:$B$205,MATCH(F186,'الموردون'!$A$6:$A$205,0))&amp;"","مورد غير موجود"))</f>
        <v/>
      </c>
      <c r="H186" s="20">
        <f>IF(F186="","",IFERROR(INDEX('الموردون'!$D$6:$D$205,MATCH(F186,'الموردون'!$A$6:$A$205,0)),""))</f>
        <v/>
      </c>
      <c r="I186" s="21">
        <f>IF(OR(H186="",NOT(ISNUMBER(B186))),"",B186+H186)</f>
        <v/>
      </c>
      <c r="J186" s="18">
        <f>IF(A186&amp;""="","",SUMIFS('المدفوعات'!$C$6:$C$1005,'المدفوعات'!$B$6:$B$1005,A186&amp;""))</f>
        <v/>
      </c>
      <c r="K186" s="18">
        <f>IF(OR(A186&amp;""="",NOT(ISNUMBER(D186))),"",ROUND(D186-J186,2))</f>
        <v/>
      </c>
      <c r="L186" s="17">
        <f>IF(OR(K186="",I186=""),"",IF(AND(K186&gt;0,I186&lt;'الإعدادات'!$B$4),'الإعدادات'!$B$4-I186,0))</f>
        <v/>
      </c>
      <c r="M186" s="6">
        <f>IF(K186="","",IF(K186&lt;=0,"مسدد",IF(I186="","بدون موعد",IF(I186&gt;='الإعدادات'!$B$4,"لم يحن",IF(L186&lt;=30,"من 1 إلى 30 يوم",IF(L186&lt;=60,"من 31 إلى 60 يوم","أكثر من 60 يوم"))))))</f>
        <v/>
      </c>
    </row>
    <row r="187">
      <c r="A187" s="5" t="n"/>
      <c r="B187" s="13" t="n"/>
      <c r="C187" s="5" t="n"/>
      <c r="D187" s="19" t="n"/>
      <c r="E187" s="5" t="n"/>
      <c r="F187" s="6">
        <f>IF(C187&amp;""="","",IFERROR(INDEX('أوامر الشراء'!$C$6:$C$1005,MATCH(C187&amp;"",'أوامر الشراء'!$A$6:$A$1005,0))&amp;"","أمر غير موجود"))</f>
        <v/>
      </c>
      <c r="G187" s="6">
        <f>IF(F187="","",IFERROR(INDEX('الموردون'!$B$6:$B$205,MATCH(F187,'الموردون'!$A$6:$A$205,0))&amp;"","مورد غير موجود"))</f>
        <v/>
      </c>
      <c r="H187" s="20">
        <f>IF(F187="","",IFERROR(INDEX('الموردون'!$D$6:$D$205,MATCH(F187,'الموردون'!$A$6:$A$205,0)),""))</f>
        <v/>
      </c>
      <c r="I187" s="21">
        <f>IF(OR(H187="",NOT(ISNUMBER(B187))),"",B187+H187)</f>
        <v/>
      </c>
      <c r="J187" s="18">
        <f>IF(A187&amp;""="","",SUMIFS('المدفوعات'!$C$6:$C$1005,'المدفوعات'!$B$6:$B$1005,A187&amp;""))</f>
        <v/>
      </c>
      <c r="K187" s="18">
        <f>IF(OR(A187&amp;""="",NOT(ISNUMBER(D187))),"",ROUND(D187-J187,2))</f>
        <v/>
      </c>
      <c r="L187" s="17">
        <f>IF(OR(K187="",I187=""),"",IF(AND(K187&gt;0,I187&lt;'الإعدادات'!$B$4),'الإعدادات'!$B$4-I187,0))</f>
        <v/>
      </c>
      <c r="M187" s="6">
        <f>IF(K187="","",IF(K187&lt;=0,"مسدد",IF(I187="","بدون موعد",IF(I187&gt;='الإعدادات'!$B$4,"لم يحن",IF(L187&lt;=30,"من 1 إلى 30 يوم",IF(L187&lt;=60,"من 31 إلى 60 يوم","أكثر من 60 يوم"))))))</f>
        <v/>
      </c>
    </row>
    <row r="188">
      <c r="A188" s="5" t="n"/>
      <c r="B188" s="13" t="n"/>
      <c r="C188" s="5" t="n"/>
      <c r="D188" s="19" t="n"/>
      <c r="E188" s="5" t="n"/>
      <c r="F188" s="6">
        <f>IF(C188&amp;""="","",IFERROR(INDEX('أوامر الشراء'!$C$6:$C$1005,MATCH(C188&amp;"",'أوامر الشراء'!$A$6:$A$1005,0))&amp;"","أمر غير موجود"))</f>
        <v/>
      </c>
      <c r="G188" s="6">
        <f>IF(F188="","",IFERROR(INDEX('الموردون'!$B$6:$B$205,MATCH(F188,'الموردون'!$A$6:$A$205,0))&amp;"","مورد غير موجود"))</f>
        <v/>
      </c>
      <c r="H188" s="20">
        <f>IF(F188="","",IFERROR(INDEX('الموردون'!$D$6:$D$205,MATCH(F188,'الموردون'!$A$6:$A$205,0)),""))</f>
        <v/>
      </c>
      <c r="I188" s="21">
        <f>IF(OR(H188="",NOT(ISNUMBER(B188))),"",B188+H188)</f>
        <v/>
      </c>
      <c r="J188" s="18">
        <f>IF(A188&amp;""="","",SUMIFS('المدفوعات'!$C$6:$C$1005,'المدفوعات'!$B$6:$B$1005,A188&amp;""))</f>
        <v/>
      </c>
      <c r="K188" s="18">
        <f>IF(OR(A188&amp;""="",NOT(ISNUMBER(D188))),"",ROUND(D188-J188,2))</f>
        <v/>
      </c>
      <c r="L188" s="17">
        <f>IF(OR(K188="",I188=""),"",IF(AND(K188&gt;0,I188&lt;'الإعدادات'!$B$4),'الإعدادات'!$B$4-I188,0))</f>
        <v/>
      </c>
      <c r="M188" s="6">
        <f>IF(K188="","",IF(K188&lt;=0,"مسدد",IF(I188="","بدون موعد",IF(I188&gt;='الإعدادات'!$B$4,"لم يحن",IF(L188&lt;=30,"من 1 إلى 30 يوم",IF(L188&lt;=60,"من 31 إلى 60 يوم","أكثر من 60 يوم"))))))</f>
        <v/>
      </c>
    </row>
    <row r="189">
      <c r="A189" s="5" t="n"/>
      <c r="B189" s="13" t="n"/>
      <c r="C189" s="5" t="n"/>
      <c r="D189" s="19" t="n"/>
      <c r="E189" s="5" t="n"/>
      <c r="F189" s="6">
        <f>IF(C189&amp;""="","",IFERROR(INDEX('أوامر الشراء'!$C$6:$C$1005,MATCH(C189&amp;"",'أوامر الشراء'!$A$6:$A$1005,0))&amp;"","أمر غير موجود"))</f>
        <v/>
      </c>
      <c r="G189" s="6">
        <f>IF(F189="","",IFERROR(INDEX('الموردون'!$B$6:$B$205,MATCH(F189,'الموردون'!$A$6:$A$205,0))&amp;"","مورد غير موجود"))</f>
        <v/>
      </c>
      <c r="H189" s="20">
        <f>IF(F189="","",IFERROR(INDEX('الموردون'!$D$6:$D$205,MATCH(F189,'الموردون'!$A$6:$A$205,0)),""))</f>
        <v/>
      </c>
      <c r="I189" s="21">
        <f>IF(OR(H189="",NOT(ISNUMBER(B189))),"",B189+H189)</f>
        <v/>
      </c>
      <c r="J189" s="18">
        <f>IF(A189&amp;""="","",SUMIFS('المدفوعات'!$C$6:$C$1005,'المدفوعات'!$B$6:$B$1005,A189&amp;""))</f>
        <v/>
      </c>
      <c r="K189" s="18">
        <f>IF(OR(A189&amp;""="",NOT(ISNUMBER(D189))),"",ROUND(D189-J189,2))</f>
        <v/>
      </c>
      <c r="L189" s="17">
        <f>IF(OR(K189="",I189=""),"",IF(AND(K189&gt;0,I189&lt;'الإعدادات'!$B$4),'الإعدادات'!$B$4-I189,0))</f>
        <v/>
      </c>
      <c r="M189" s="6">
        <f>IF(K189="","",IF(K189&lt;=0,"مسدد",IF(I189="","بدون موعد",IF(I189&gt;='الإعدادات'!$B$4,"لم يحن",IF(L189&lt;=30,"من 1 إلى 30 يوم",IF(L189&lt;=60,"من 31 إلى 60 يوم","أكثر من 60 يوم"))))))</f>
        <v/>
      </c>
    </row>
    <row r="190">
      <c r="A190" s="5" t="n"/>
      <c r="B190" s="13" t="n"/>
      <c r="C190" s="5" t="n"/>
      <c r="D190" s="19" t="n"/>
      <c r="E190" s="5" t="n"/>
      <c r="F190" s="6">
        <f>IF(C190&amp;""="","",IFERROR(INDEX('أوامر الشراء'!$C$6:$C$1005,MATCH(C190&amp;"",'أوامر الشراء'!$A$6:$A$1005,0))&amp;"","أمر غير موجود"))</f>
        <v/>
      </c>
      <c r="G190" s="6">
        <f>IF(F190="","",IFERROR(INDEX('الموردون'!$B$6:$B$205,MATCH(F190,'الموردون'!$A$6:$A$205,0))&amp;"","مورد غير موجود"))</f>
        <v/>
      </c>
      <c r="H190" s="20">
        <f>IF(F190="","",IFERROR(INDEX('الموردون'!$D$6:$D$205,MATCH(F190,'الموردون'!$A$6:$A$205,0)),""))</f>
        <v/>
      </c>
      <c r="I190" s="21">
        <f>IF(OR(H190="",NOT(ISNUMBER(B190))),"",B190+H190)</f>
        <v/>
      </c>
      <c r="J190" s="18">
        <f>IF(A190&amp;""="","",SUMIFS('المدفوعات'!$C$6:$C$1005,'المدفوعات'!$B$6:$B$1005,A190&amp;""))</f>
        <v/>
      </c>
      <c r="K190" s="18">
        <f>IF(OR(A190&amp;""="",NOT(ISNUMBER(D190))),"",ROUND(D190-J190,2))</f>
        <v/>
      </c>
      <c r="L190" s="17">
        <f>IF(OR(K190="",I190=""),"",IF(AND(K190&gt;0,I190&lt;'الإعدادات'!$B$4),'الإعدادات'!$B$4-I190,0))</f>
        <v/>
      </c>
      <c r="M190" s="6">
        <f>IF(K190="","",IF(K190&lt;=0,"مسدد",IF(I190="","بدون موعد",IF(I190&gt;='الإعدادات'!$B$4,"لم يحن",IF(L190&lt;=30,"من 1 إلى 30 يوم",IF(L190&lt;=60,"من 31 إلى 60 يوم","أكثر من 60 يوم"))))))</f>
        <v/>
      </c>
    </row>
    <row r="191">
      <c r="A191" s="5" t="n"/>
      <c r="B191" s="13" t="n"/>
      <c r="C191" s="5" t="n"/>
      <c r="D191" s="19" t="n"/>
      <c r="E191" s="5" t="n"/>
      <c r="F191" s="6">
        <f>IF(C191&amp;""="","",IFERROR(INDEX('أوامر الشراء'!$C$6:$C$1005,MATCH(C191&amp;"",'أوامر الشراء'!$A$6:$A$1005,0))&amp;"","أمر غير موجود"))</f>
        <v/>
      </c>
      <c r="G191" s="6">
        <f>IF(F191="","",IFERROR(INDEX('الموردون'!$B$6:$B$205,MATCH(F191,'الموردون'!$A$6:$A$205,0))&amp;"","مورد غير موجود"))</f>
        <v/>
      </c>
      <c r="H191" s="20">
        <f>IF(F191="","",IFERROR(INDEX('الموردون'!$D$6:$D$205,MATCH(F191,'الموردون'!$A$6:$A$205,0)),""))</f>
        <v/>
      </c>
      <c r="I191" s="21">
        <f>IF(OR(H191="",NOT(ISNUMBER(B191))),"",B191+H191)</f>
        <v/>
      </c>
      <c r="J191" s="18">
        <f>IF(A191&amp;""="","",SUMIFS('المدفوعات'!$C$6:$C$1005,'المدفوعات'!$B$6:$B$1005,A191&amp;""))</f>
        <v/>
      </c>
      <c r="K191" s="18">
        <f>IF(OR(A191&amp;""="",NOT(ISNUMBER(D191))),"",ROUND(D191-J191,2))</f>
        <v/>
      </c>
      <c r="L191" s="17">
        <f>IF(OR(K191="",I191=""),"",IF(AND(K191&gt;0,I191&lt;'الإعدادات'!$B$4),'الإعدادات'!$B$4-I191,0))</f>
        <v/>
      </c>
      <c r="M191" s="6">
        <f>IF(K191="","",IF(K191&lt;=0,"مسدد",IF(I191="","بدون موعد",IF(I191&gt;='الإعدادات'!$B$4,"لم يحن",IF(L191&lt;=30,"من 1 إلى 30 يوم",IF(L191&lt;=60,"من 31 إلى 60 يوم","أكثر من 60 يوم"))))))</f>
        <v/>
      </c>
    </row>
    <row r="192">
      <c r="A192" s="5" t="n"/>
      <c r="B192" s="13" t="n"/>
      <c r="C192" s="5" t="n"/>
      <c r="D192" s="19" t="n"/>
      <c r="E192" s="5" t="n"/>
      <c r="F192" s="6">
        <f>IF(C192&amp;""="","",IFERROR(INDEX('أوامر الشراء'!$C$6:$C$1005,MATCH(C192&amp;"",'أوامر الشراء'!$A$6:$A$1005,0))&amp;"","أمر غير موجود"))</f>
        <v/>
      </c>
      <c r="G192" s="6">
        <f>IF(F192="","",IFERROR(INDEX('الموردون'!$B$6:$B$205,MATCH(F192,'الموردون'!$A$6:$A$205,0))&amp;"","مورد غير موجود"))</f>
        <v/>
      </c>
      <c r="H192" s="20">
        <f>IF(F192="","",IFERROR(INDEX('الموردون'!$D$6:$D$205,MATCH(F192,'الموردون'!$A$6:$A$205,0)),""))</f>
        <v/>
      </c>
      <c r="I192" s="21">
        <f>IF(OR(H192="",NOT(ISNUMBER(B192))),"",B192+H192)</f>
        <v/>
      </c>
      <c r="J192" s="18">
        <f>IF(A192&amp;""="","",SUMIFS('المدفوعات'!$C$6:$C$1005,'المدفوعات'!$B$6:$B$1005,A192&amp;""))</f>
        <v/>
      </c>
      <c r="K192" s="18">
        <f>IF(OR(A192&amp;""="",NOT(ISNUMBER(D192))),"",ROUND(D192-J192,2))</f>
        <v/>
      </c>
      <c r="L192" s="17">
        <f>IF(OR(K192="",I192=""),"",IF(AND(K192&gt;0,I192&lt;'الإعدادات'!$B$4),'الإعدادات'!$B$4-I192,0))</f>
        <v/>
      </c>
      <c r="M192" s="6">
        <f>IF(K192="","",IF(K192&lt;=0,"مسدد",IF(I192="","بدون موعد",IF(I192&gt;='الإعدادات'!$B$4,"لم يحن",IF(L192&lt;=30,"من 1 إلى 30 يوم",IF(L192&lt;=60,"من 31 إلى 60 يوم","أكثر من 60 يوم"))))))</f>
        <v/>
      </c>
    </row>
    <row r="193">
      <c r="A193" s="5" t="n"/>
      <c r="B193" s="13" t="n"/>
      <c r="C193" s="5" t="n"/>
      <c r="D193" s="19" t="n"/>
      <c r="E193" s="5" t="n"/>
      <c r="F193" s="6">
        <f>IF(C193&amp;""="","",IFERROR(INDEX('أوامر الشراء'!$C$6:$C$1005,MATCH(C193&amp;"",'أوامر الشراء'!$A$6:$A$1005,0))&amp;"","أمر غير موجود"))</f>
        <v/>
      </c>
      <c r="G193" s="6">
        <f>IF(F193="","",IFERROR(INDEX('الموردون'!$B$6:$B$205,MATCH(F193,'الموردون'!$A$6:$A$205,0))&amp;"","مورد غير موجود"))</f>
        <v/>
      </c>
      <c r="H193" s="20">
        <f>IF(F193="","",IFERROR(INDEX('الموردون'!$D$6:$D$205,MATCH(F193,'الموردون'!$A$6:$A$205,0)),""))</f>
        <v/>
      </c>
      <c r="I193" s="21">
        <f>IF(OR(H193="",NOT(ISNUMBER(B193))),"",B193+H193)</f>
        <v/>
      </c>
      <c r="J193" s="18">
        <f>IF(A193&amp;""="","",SUMIFS('المدفوعات'!$C$6:$C$1005,'المدفوعات'!$B$6:$B$1005,A193&amp;""))</f>
        <v/>
      </c>
      <c r="K193" s="18">
        <f>IF(OR(A193&amp;""="",NOT(ISNUMBER(D193))),"",ROUND(D193-J193,2))</f>
        <v/>
      </c>
      <c r="L193" s="17">
        <f>IF(OR(K193="",I193=""),"",IF(AND(K193&gt;0,I193&lt;'الإعدادات'!$B$4),'الإعدادات'!$B$4-I193,0))</f>
        <v/>
      </c>
      <c r="M193" s="6">
        <f>IF(K193="","",IF(K193&lt;=0,"مسدد",IF(I193="","بدون موعد",IF(I193&gt;='الإعدادات'!$B$4,"لم يحن",IF(L193&lt;=30,"من 1 إلى 30 يوم",IF(L193&lt;=60,"من 31 إلى 60 يوم","أكثر من 60 يوم"))))))</f>
        <v/>
      </c>
    </row>
    <row r="194">
      <c r="A194" s="5" t="n"/>
      <c r="B194" s="13" t="n"/>
      <c r="C194" s="5" t="n"/>
      <c r="D194" s="19" t="n"/>
      <c r="E194" s="5" t="n"/>
      <c r="F194" s="6">
        <f>IF(C194&amp;""="","",IFERROR(INDEX('أوامر الشراء'!$C$6:$C$1005,MATCH(C194&amp;"",'أوامر الشراء'!$A$6:$A$1005,0))&amp;"","أمر غير موجود"))</f>
        <v/>
      </c>
      <c r="G194" s="6">
        <f>IF(F194="","",IFERROR(INDEX('الموردون'!$B$6:$B$205,MATCH(F194,'الموردون'!$A$6:$A$205,0))&amp;"","مورد غير موجود"))</f>
        <v/>
      </c>
      <c r="H194" s="20">
        <f>IF(F194="","",IFERROR(INDEX('الموردون'!$D$6:$D$205,MATCH(F194,'الموردون'!$A$6:$A$205,0)),""))</f>
        <v/>
      </c>
      <c r="I194" s="21">
        <f>IF(OR(H194="",NOT(ISNUMBER(B194))),"",B194+H194)</f>
        <v/>
      </c>
      <c r="J194" s="18">
        <f>IF(A194&amp;""="","",SUMIFS('المدفوعات'!$C$6:$C$1005,'المدفوعات'!$B$6:$B$1005,A194&amp;""))</f>
        <v/>
      </c>
      <c r="K194" s="18">
        <f>IF(OR(A194&amp;""="",NOT(ISNUMBER(D194))),"",ROUND(D194-J194,2))</f>
        <v/>
      </c>
      <c r="L194" s="17">
        <f>IF(OR(K194="",I194=""),"",IF(AND(K194&gt;0,I194&lt;'الإعدادات'!$B$4),'الإعدادات'!$B$4-I194,0))</f>
        <v/>
      </c>
      <c r="M194" s="6">
        <f>IF(K194="","",IF(K194&lt;=0,"مسدد",IF(I194="","بدون موعد",IF(I194&gt;='الإعدادات'!$B$4,"لم يحن",IF(L194&lt;=30,"من 1 إلى 30 يوم",IF(L194&lt;=60,"من 31 إلى 60 يوم","أكثر من 60 يوم"))))))</f>
        <v/>
      </c>
    </row>
    <row r="195">
      <c r="A195" s="5" t="n"/>
      <c r="B195" s="13" t="n"/>
      <c r="C195" s="5" t="n"/>
      <c r="D195" s="19" t="n"/>
      <c r="E195" s="5" t="n"/>
      <c r="F195" s="6">
        <f>IF(C195&amp;""="","",IFERROR(INDEX('أوامر الشراء'!$C$6:$C$1005,MATCH(C195&amp;"",'أوامر الشراء'!$A$6:$A$1005,0))&amp;"","أمر غير موجود"))</f>
        <v/>
      </c>
      <c r="G195" s="6">
        <f>IF(F195="","",IFERROR(INDEX('الموردون'!$B$6:$B$205,MATCH(F195,'الموردون'!$A$6:$A$205,0))&amp;"","مورد غير موجود"))</f>
        <v/>
      </c>
      <c r="H195" s="20">
        <f>IF(F195="","",IFERROR(INDEX('الموردون'!$D$6:$D$205,MATCH(F195,'الموردون'!$A$6:$A$205,0)),""))</f>
        <v/>
      </c>
      <c r="I195" s="21">
        <f>IF(OR(H195="",NOT(ISNUMBER(B195))),"",B195+H195)</f>
        <v/>
      </c>
      <c r="J195" s="18">
        <f>IF(A195&amp;""="","",SUMIFS('المدفوعات'!$C$6:$C$1005,'المدفوعات'!$B$6:$B$1005,A195&amp;""))</f>
        <v/>
      </c>
      <c r="K195" s="18">
        <f>IF(OR(A195&amp;""="",NOT(ISNUMBER(D195))),"",ROUND(D195-J195,2))</f>
        <v/>
      </c>
      <c r="L195" s="17">
        <f>IF(OR(K195="",I195=""),"",IF(AND(K195&gt;0,I195&lt;'الإعدادات'!$B$4),'الإعدادات'!$B$4-I195,0))</f>
        <v/>
      </c>
      <c r="M195" s="6">
        <f>IF(K195="","",IF(K195&lt;=0,"مسدد",IF(I195="","بدون موعد",IF(I195&gt;='الإعدادات'!$B$4,"لم يحن",IF(L195&lt;=30,"من 1 إلى 30 يوم",IF(L195&lt;=60,"من 31 إلى 60 يوم","أكثر من 60 يوم"))))))</f>
        <v/>
      </c>
    </row>
    <row r="196">
      <c r="A196" s="5" t="n"/>
      <c r="B196" s="13" t="n"/>
      <c r="C196" s="5" t="n"/>
      <c r="D196" s="19" t="n"/>
      <c r="E196" s="5" t="n"/>
      <c r="F196" s="6">
        <f>IF(C196&amp;""="","",IFERROR(INDEX('أوامر الشراء'!$C$6:$C$1005,MATCH(C196&amp;"",'أوامر الشراء'!$A$6:$A$1005,0))&amp;"","أمر غير موجود"))</f>
        <v/>
      </c>
      <c r="G196" s="6">
        <f>IF(F196="","",IFERROR(INDEX('الموردون'!$B$6:$B$205,MATCH(F196,'الموردون'!$A$6:$A$205,0))&amp;"","مورد غير موجود"))</f>
        <v/>
      </c>
      <c r="H196" s="20">
        <f>IF(F196="","",IFERROR(INDEX('الموردون'!$D$6:$D$205,MATCH(F196,'الموردون'!$A$6:$A$205,0)),""))</f>
        <v/>
      </c>
      <c r="I196" s="21">
        <f>IF(OR(H196="",NOT(ISNUMBER(B196))),"",B196+H196)</f>
        <v/>
      </c>
      <c r="J196" s="18">
        <f>IF(A196&amp;""="","",SUMIFS('المدفوعات'!$C$6:$C$1005,'المدفوعات'!$B$6:$B$1005,A196&amp;""))</f>
        <v/>
      </c>
      <c r="K196" s="18">
        <f>IF(OR(A196&amp;""="",NOT(ISNUMBER(D196))),"",ROUND(D196-J196,2))</f>
        <v/>
      </c>
      <c r="L196" s="17">
        <f>IF(OR(K196="",I196=""),"",IF(AND(K196&gt;0,I196&lt;'الإعدادات'!$B$4),'الإعدادات'!$B$4-I196,0))</f>
        <v/>
      </c>
      <c r="M196" s="6">
        <f>IF(K196="","",IF(K196&lt;=0,"مسدد",IF(I196="","بدون موعد",IF(I196&gt;='الإعدادات'!$B$4,"لم يحن",IF(L196&lt;=30,"من 1 إلى 30 يوم",IF(L196&lt;=60,"من 31 إلى 60 يوم","أكثر من 60 يوم"))))))</f>
        <v/>
      </c>
    </row>
    <row r="197">
      <c r="A197" s="5" t="n"/>
      <c r="B197" s="13" t="n"/>
      <c r="C197" s="5" t="n"/>
      <c r="D197" s="19" t="n"/>
      <c r="E197" s="5" t="n"/>
      <c r="F197" s="6">
        <f>IF(C197&amp;""="","",IFERROR(INDEX('أوامر الشراء'!$C$6:$C$1005,MATCH(C197&amp;"",'أوامر الشراء'!$A$6:$A$1005,0))&amp;"","أمر غير موجود"))</f>
        <v/>
      </c>
      <c r="G197" s="6">
        <f>IF(F197="","",IFERROR(INDEX('الموردون'!$B$6:$B$205,MATCH(F197,'الموردون'!$A$6:$A$205,0))&amp;"","مورد غير موجود"))</f>
        <v/>
      </c>
      <c r="H197" s="20">
        <f>IF(F197="","",IFERROR(INDEX('الموردون'!$D$6:$D$205,MATCH(F197,'الموردون'!$A$6:$A$205,0)),""))</f>
        <v/>
      </c>
      <c r="I197" s="21">
        <f>IF(OR(H197="",NOT(ISNUMBER(B197))),"",B197+H197)</f>
        <v/>
      </c>
      <c r="J197" s="18">
        <f>IF(A197&amp;""="","",SUMIFS('المدفوعات'!$C$6:$C$1005,'المدفوعات'!$B$6:$B$1005,A197&amp;""))</f>
        <v/>
      </c>
      <c r="K197" s="18">
        <f>IF(OR(A197&amp;""="",NOT(ISNUMBER(D197))),"",ROUND(D197-J197,2))</f>
        <v/>
      </c>
      <c r="L197" s="17">
        <f>IF(OR(K197="",I197=""),"",IF(AND(K197&gt;0,I197&lt;'الإعدادات'!$B$4),'الإعدادات'!$B$4-I197,0))</f>
        <v/>
      </c>
      <c r="M197" s="6">
        <f>IF(K197="","",IF(K197&lt;=0,"مسدد",IF(I197="","بدون موعد",IF(I197&gt;='الإعدادات'!$B$4,"لم يحن",IF(L197&lt;=30,"من 1 إلى 30 يوم",IF(L197&lt;=60,"من 31 إلى 60 يوم","أكثر من 60 يوم"))))))</f>
        <v/>
      </c>
    </row>
    <row r="198">
      <c r="A198" s="5" t="n"/>
      <c r="B198" s="13" t="n"/>
      <c r="C198" s="5" t="n"/>
      <c r="D198" s="19" t="n"/>
      <c r="E198" s="5" t="n"/>
      <c r="F198" s="6">
        <f>IF(C198&amp;""="","",IFERROR(INDEX('أوامر الشراء'!$C$6:$C$1005,MATCH(C198&amp;"",'أوامر الشراء'!$A$6:$A$1005,0))&amp;"","أمر غير موجود"))</f>
        <v/>
      </c>
      <c r="G198" s="6">
        <f>IF(F198="","",IFERROR(INDEX('الموردون'!$B$6:$B$205,MATCH(F198,'الموردون'!$A$6:$A$205,0))&amp;"","مورد غير موجود"))</f>
        <v/>
      </c>
      <c r="H198" s="20">
        <f>IF(F198="","",IFERROR(INDEX('الموردون'!$D$6:$D$205,MATCH(F198,'الموردون'!$A$6:$A$205,0)),""))</f>
        <v/>
      </c>
      <c r="I198" s="21">
        <f>IF(OR(H198="",NOT(ISNUMBER(B198))),"",B198+H198)</f>
        <v/>
      </c>
      <c r="J198" s="18">
        <f>IF(A198&amp;""="","",SUMIFS('المدفوعات'!$C$6:$C$1005,'المدفوعات'!$B$6:$B$1005,A198&amp;""))</f>
        <v/>
      </c>
      <c r="K198" s="18">
        <f>IF(OR(A198&amp;""="",NOT(ISNUMBER(D198))),"",ROUND(D198-J198,2))</f>
        <v/>
      </c>
      <c r="L198" s="17">
        <f>IF(OR(K198="",I198=""),"",IF(AND(K198&gt;0,I198&lt;'الإعدادات'!$B$4),'الإعدادات'!$B$4-I198,0))</f>
        <v/>
      </c>
      <c r="M198" s="6">
        <f>IF(K198="","",IF(K198&lt;=0,"مسدد",IF(I198="","بدون موعد",IF(I198&gt;='الإعدادات'!$B$4,"لم يحن",IF(L198&lt;=30,"من 1 إلى 30 يوم",IF(L198&lt;=60,"من 31 إلى 60 يوم","أكثر من 60 يوم"))))))</f>
        <v/>
      </c>
    </row>
    <row r="199">
      <c r="A199" s="5" t="n"/>
      <c r="B199" s="13" t="n"/>
      <c r="C199" s="5" t="n"/>
      <c r="D199" s="19" t="n"/>
      <c r="E199" s="5" t="n"/>
      <c r="F199" s="6">
        <f>IF(C199&amp;""="","",IFERROR(INDEX('أوامر الشراء'!$C$6:$C$1005,MATCH(C199&amp;"",'أوامر الشراء'!$A$6:$A$1005,0))&amp;"","أمر غير موجود"))</f>
        <v/>
      </c>
      <c r="G199" s="6">
        <f>IF(F199="","",IFERROR(INDEX('الموردون'!$B$6:$B$205,MATCH(F199,'الموردون'!$A$6:$A$205,0))&amp;"","مورد غير موجود"))</f>
        <v/>
      </c>
      <c r="H199" s="20">
        <f>IF(F199="","",IFERROR(INDEX('الموردون'!$D$6:$D$205,MATCH(F199,'الموردون'!$A$6:$A$205,0)),""))</f>
        <v/>
      </c>
      <c r="I199" s="21">
        <f>IF(OR(H199="",NOT(ISNUMBER(B199))),"",B199+H199)</f>
        <v/>
      </c>
      <c r="J199" s="18">
        <f>IF(A199&amp;""="","",SUMIFS('المدفوعات'!$C$6:$C$1005,'المدفوعات'!$B$6:$B$1005,A199&amp;""))</f>
        <v/>
      </c>
      <c r="K199" s="18">
        <f>IF(OR(A199&amp;""="",NOT(ISNUMBER(D199))),"",ROUND(D199-J199,2))</f>
        <v/>
      </c>
      <c r="L199" s="17">
        <f>IF(OR(K199="",I199=""),"",IF(AND(K199&gt;0,I199&lt;'الإعدادات'!$B$4),'الإعدادات'!$B$4-I199,0))</f>
        <v/>
      </c>
      <c r="M199" s="6">
        <f>IF(K199="","",IF(K199&lt;=0,"مسدد",IF(I199="","بدون موعد",IF(I199&gt;='الإعدادات'!$B$4,"لم يحن",IF(L199&lt;=30,"من 1 إلى 30 يوم",IF(L199&lt;=60,"من 31 إلى 60 يوم","أكثر من 60 يوم"))))))</f>
        <v/>
      </c>
    </row>
    <row r="200">
      <c r="A200" s="5" t="n"/>
      <c r="B200" s="13" t="n"/>
      <c r="C200" s="5" t="n"/>
      <c r="D200" s="19" t="n"/>
      <c r="E200" s="5" t="n"/>
      <c r="F200" s="6">
        <f>IF(C200&amp;""="","",IFERROR(INDEX('أوامر الشراء'!$C$6:$C$1005,MATCH(C200&amp;"",'أوامر الشراء'!$A$6:$A$1005,0))&amp;"","أمر غير موجود"))</f>
        <v/>
      </c>
      <c r="G200" s="6">
        <f>IF(F200="","",IFERROR(INDEX('الموردون'!$B$6:$B$205,MATCH(F200,'الموردون'!$A$6:$A$205,0))&amp;"","مورد غير موجود"))</f>
        <v/>
      </c>
      <c r="H200" s="20">
        <f>IF(F200="","",IFERROR(INDEX('الموردون'!$D$6:$D$205,MATCH(F200,'الموردون'!$A$6:$A$205,0)),""))</f>
        <v/>
      </c>
      <c r="I200" s="21">
        <f>IF(OR(H200="",NOT(ISNUMBER(B200))),"",B200+H200)</f>
        <v/>
      </c>
      <c r="J200" s="18">
        <f>IF(A200&amp;""="","",SUMIFS('المدفوعات'!$C$6:$C$1005,'المدفوعات'!$B$6:$B$1005,A200&amp;""))</f>
        <v/>
      </c>
      <c r="K200" s="18">
        <f>IF(OR(A200&amp;""="",NOT(ISNUMBER(D200))),"",ROUND(D200-J200,2))</f>
        <v/>
      </c>
      <c r="L200" s="17">
        <f>IF(OR(K200="",I200=""),"",IF(AND(K200&gt;0,I200&lt;'الإعدادات'!$B$4),'الإعدادات'!$B$4-I200,0))</f>
        <v/>
      </c>
      <c r="M200" s="6">
        <f>IF(K200="","",IF(K200&lt;=0,"مسدد",IF(I200="","بدون موعد",IF(I200&gt;='الإعدادات'!$B$4,"لم يحن",IF(L200&lt;=30,"من 1 إلى 30 يوم",IF(L200&lt;=60,"من 31 إلى 60 يوم","أكثر من 60 يوم"))))))</f>
        <v/>
      </c>
    </row>
    <row r="201">
      <c r="A201" s="5" t="n"/>
      <c r="B201" s="13" t="n"/>
      <c r="C201" s="5" t="n"/>
      <c r="D201" s="19" t="n"/>
      <c r="E201" s="5" t="n"/>
      <c r="F201" s="6">
        <f>IF(C201&amp;""="","",IFERROR(INDEX('أوامر الشراء'!$C$6:$C$1005,MATCH(C201&amp;"",'أوامر الشراء'!$A$6:$A$1005,0))&amp;"","أمر غير موجود"))</f>
        <v/>
      </c>
      <c r="G201" s="6">
        <f>IF(F201="","",IFERROR(INDEX('الموردون'!$B$6:$B$205,MATCH(F201,'الموردون'!$A$6:$A$205,0))&amp;"","مورد غير موجود"))</f>
        <v/>
      </c>
      <c r="H201" s="20">
        <f>IF(F201="","",IFERROR(INDEX('الموردون'!$D$6:$D$205,MATCH(F201,'الموردون'!$A$6:$A$205,0)),""))</f>
        <v/>
      </c>
      <c r="I201" s="21">
        <f>IF(OR(H201="",NOT(ISNUMBER(B201))),"",B201+H201)</f>
        <v/>
      </c>
      <c r="J201" s="18">
        <f>IF(A201&amp;""="","",SUMIFS('المدفوعات'!$C$6:$C$1005,'المدفوعات'!$B$6:$B$1005,A201&amp;""))</f>
        <v/>
      </c>
      <c r="K201" s="18">
        <f>IF(OR(A201&amp;""="",NOT(ISNUMBER(D201))),"",ROUND(D201-J201,2))</f>
        <v/>
      </c>
      <c r="L201" s="17">
        <f>IF(OR(K201="",I201=""),"",IF(AND(K201&gt;0,I201&lt;'الإعدادات'!$B$4),'الإعدادات'!$B$4-I201,0))</f>
        <v/>
      </c>
      <c r="M201" s="6">
        <f>IF(K201="","",IF(K201&lt;=0,"مسدد",IF(I201="","بدون موعد",IF(I201&gt;='الإعدادات'!$B$4,"لم يحن",IF(L201&lt;=30,"من 1 إلى 30 يوم",IF(L201&lt;=60,"من 31 إلى 60 يوم","أكثر من 60 يوم"))))))</f>
        <v/>
      </c>
    </row>
    <row r="202">
      <c r="A202" s="5" t="n"/>
      <c r="B202" s="13" t="n"/>
      <c r="C202" s="5" t="n"/>
      <c r="D202" s="19" t="n"/>
      <c r="E202" s="5" t="n"/>
      <c r="F202" s="6">
        <f>IF(C202&amp;""="","",IFERROR(INDEX('أوامر الشراء'!$C$6:$C$1005,MATCH(C202&amp;"",'أوامر الشراء'!$A$6:$A$1005,0))&amp;"","أمر غير موجود"))</f>
        <v/>
      </c>
      <c r="G202" s="6">
        <f>IF(F202="","",IFERROR(INDEX('الموردون'!$B$6:$B$205,MATCH(F202,'الموردون'!$A$6:$A$205,0))&amp;"","مورد غير موجود"))</f>
        <v/>
      </c>
      <c r="H202" s="20">
        <f>IF(F202="","",IFERROR(INDEX('الموردون'!$D$6:$D$205,MATCH(F202,'الموردون'!$A$6:$A$205,0)),""))</f>
        <v/>
      </c>
      <c r="I202" s="21">
        <f>IF(OR(H202="",NOT(ISNUMBER(B202))),"",B202+H202)</f>
        <v/>
      </c>
      <c r="J202" s="18">
        <f>IF(A202&amp;""="","",SUMIFS('المدفوعات'!$C$6:$C$1005,'المدفوعات'!$B$6:$B$1005,A202&amp;""))</f>
        <v/>
      </c>
      <c r="K202" s="18">
        <f>IF(OR(A202&amp;""="",NOT(ISNUMBER(D202))),"",ROUND(D202-J202,2))</f>
        <v/>
      </c>
      <c r="L202" s="17">
        <f>IF(OR(K202="",I202=""),"",IF(AND(K202&gt;0,I202&lt;'الإعدادات'!$B$4),'الإعدادات'!$B$4-I202,0))</f>
        <v/>
      </c>
      <c r="M202" s="6">
        <f>IF(K202="","",IF(K202&lt;=0,"مسدد",IF(I202="","بدون موعد",IF(I202&gt;='الإعدادات'!$B$4,"لم يحن",IF(L202&lt;=30,"من 1 إلى 30 يوم",IF(L202&lt;=60,"من 31 إلى 60 يوم","أكثر من 60 يوم"))))))</f>
        <v/>
      </c>
    </row>
    <row r="203">
      <c r="A203" s="5" t="n"/>
      <c r="B203" s="13" t="n"/>
      <c r="C203" s="5" t="n"/>
      <c r="D203" s="19" t="n"/>
      <c r="E203" s="5" t="n"/>
      <c r="F203" s="6">
        <f>IF(C203&amp;""="","",IFERROR(INDEX('أوامر الشراء'!$C$6:$C$1005,MATCH(C203&amp;"",'أوامر الشراء'!$A$6:$A$1005,0))&amp;"","أمر غير موجود"))</f>
        <v/>
      </c>
      <c r="G203" s="6">
        <f>IF(F203="","",IFERROR(INDEX('الموردون'!$B$6:$B$205,MATCH(F203,'الموردون'!$A$6:$A$205,0))&amp;"","مورد غير موجود"))</f>
        <v/>
      </c>
      <c r="H203" s="20">
        <f>IF(F203="","",IFERROR(INDEX('الموردون'!$D$6:$D$205,MATCH(F203,'الموردون'!$A$6:$A$205,0)),""))</f>
        <v/>
      </c>
      <c r="I203" s="21">
        <f>IF(OR(H203="",NOT(ISNUMBER(B203))),"",B203+H203)</f>
        <v/>
      </c>
      <c r="J203" s="18">
        <f>IF(A203&amp;""="","",SUMIFS('المدفوعات'!$C$6:$C$1005,'المدفوعات'!$B$6:$B$1005,A203&amp;""))</f>
        <v/>
      </c>
      <c r="K203" s="18">
        <f>IF(OR(A203&amp;""="",NOT(ISNUMBER(D203))),"",ROUND(D203-J203,2))</f>
        <v/>
      </c>
      <c r="L203" s="17">
        <f>IF(OR(K203="",I203=""),"",IF(AND(K203&gt;0,I203&lt;'الإعدادات'!$B$4),'الإعدادات'!$B$4-I203,0))</f>
        <v/>
      </c>
      <c r="M203" s="6">
        <f>IF(K203="","",IF(K203&lt;=0,"مسدد",IF(I203="","بدون موعد",IF(I203&gt;='الإعدادات'!$B$4,"لم يحن",IF(L203&lt;=30,"من 1 إلى 30 يوم",IF(L203&lt;=60,"من 31 إلى 60 يوم","أكثر من 60 يوم"))))))</f>
        <v/>
      </c>
    </row>
    <row r="204">
      <c r="A204" s="5" t="n"/>
      <c r="B204" s="13" t="n"/>
      <c r="C204" s="5" t="n"/>
      <c r="D204" s="19" t="n"/>
      <c r="E204" s="5" t="n"/>
      <c r="F204" s="6">
        <f>IF(C204&amp;""="","",IFERROR(INDEX('أوامر الشراء'!$C$6:$C$1005,MATCH(C204&amp;"",'أوامر الشراء'!$A$6:$A$1005,0))&amp;"","أمر غير موجود"))</f>
        <v/>
      </c>
      <c r="G204" s="6">
        <f>IF(F204="","",IFERROR(INDEX('الموردون'!$B$6:$B$205,MATCH(F204,'الموردون'!$A$6:$A$205,0))&amp;"","مورد غير موجود"))</f>
        <v/>
      </c>
      <c r="H204" s="20">
        <f>IF(F204="","",IFERROR(INDEX('الموردون'!$D$6:$D$205,MATCH(F204,'الموردون'!$A$6:$A$205,0)),""))</f>
        <v/>
      </c>
      <c r="I204" s="21">
        <f>IF(OR(H204="",NOT(ISNUMBER(B204))),"",B204+H204)</f>
        <v/>
      </c>
      <c r="J204" s="18">
        <f>IF(A204&amp;""="","",SUMIFS('المدفوعات'!$C$6:$C$1005,'المدفوعات'!$B$6:$B$1005,A204&amp;""))</f>
        <v/>
      </c>
      <c r="K204" s="18">
        <f>IF(OR(A204&amp;""="",NOT(ISNUMBER(D204))),"",ROUND(D204-J204,2))</f>
        <v/>
      </c>
      <c r="L204" s="17">
        <f>IF(OR(K204="",I204=""),"",IF(AND(K204&gt;0,I204&lt;'الإعدادات'!$B$4),'الإعدادات'!$B$4-I204,0))</f>
        <v/>
      </c>
      <c r="M204" s="6">
        <f>IF(K204="","",IF(K204&lt;=0,"مسدد",IF(I204="","بدون موعد",IF(I204&gt;='الإعدادات'!$B$4,"لم يحن",IF(L204&lt;=30,"من 1 إلى 30 يوم",IF(L204&lt;=60,"من 31 إلى 60 يوم","أكثر من 60 يوم"))))))</f>
        <v/>
      </c>
    </row>
    <row r="205">
      <c r="A205" s="5" t="n"/>
      <c r="B205" s="13" t="n"/>
      <c r="C205" s="5" t="n"/>
      <c r="D205" s="19" t="n"/>
      <c r="E205" s="5" t="n"/>
      <c r="F205" s="6">
        <f>IF(C205&amp;""="","",IFERROR(INDEX('أوامر الشراء'!$C$6:$C$1005,MATCH(C205&amp;"",'أوامر الشراء'!$A$6:$A$1005,0))&amp;"","أمر غير موجود"))</f>
        <v/>
      </c>
      <c r="G205" s="6">
        <f>IF(F205="","",IFERROR(INDEX('الموردون'!$B$6:$B$205,MATCH(F205,'الموردون'!$A$6:$A$205,0))&amp;"","مورد غير موجود"))</f>
        <v/>
      </c>
      <c r="H205" s="20">
        <f>IF(F205="","",IFERROR(INDEX('الموردون'!$D$6:$D$205,MATCH(F205,'الموردون'!$A$6:$A$205,0)),""))</f>
        <v/>
      </c>
      <c r="I205" s="21">
        <f>IF(OR(H205="",NOT(ISNUMBER(B205))),"",B205+H205)</f>
        <v/>
      </c>
      <c r="J205" s="18">
        <f>IF(A205&amp;""="","",SUMIFS('المدفوعات'!$C$6:$C$1005,'المدفوعات'!$B$6:$B$1005,A205&amp;""))</f>
        <v/>
      </c>
      <c r="K205" s="18">
        <f>IF(OR(A205&amp;""="",NOT(ISNUMBER(D205))),"",ROUND(D205-J205,2))</f>
        <v/>
      </c>
      <c r="L205" s="17">
        <f>IF(OR(K205="",I205=""),"",IF(AND(K205&gt;0,I205&lt;'الإعدادات'!$B$4),'الإعدادات'!$B$4-I205,0))</f>
        <v/>
      </c>
      <c r="M205" s="6">
        <f>IF(K205="","",IF(K205&lt;=0,"مسدد",IF(I205="","بدون موعد",IF(I205&gt;='الإعدادات'!$B$4,"لم يحن",IF(L205&lt;=30,"من 1 إلى 30 يوم",IF(L205&lt;=60,"من 31 إلى 60 يوم","أكثر من 60 يوم"))))))</f>
        <v/>
      </c>
    </row>
    <row r="206">
      <c r="A206" s="5" t="n"/>
      <c r="B206" s="13" t="n"/>
      <c r="C206" s="5" t="n"/>
      <c r="D206" s="19" t="n"/>
      <c r="E206" s="5" t="n"/>
      <c r="F206" s="6">
        <f>IF(C206&amp;""="","",IFERROR(INDEX('أوامر الشراء'!$C$6:$C$1005,MATCH(C206&amp;"",'أوامر الشراء'!$A$6:$A$1005,0))&amp;"","أمر غير موجود"))</f>
        <v/>
      </c>
      <c r="G206" s="6">
        <f>IF(F206="","",IFERROR(INDEX('الموردون'!$B$6:$B$205,MATCH(F206,'الموردون'!$A$6:$A$205,0))&amp;"","مورد غير موجود"))</f>
        <v/>
      </c>
      <c r="H206" s="20">
        <f>IF(F206="","",IFERROR(INDEX('الموردون'!$D$6:$D$205,MATCH(F206,'الموردون'!$A$6:$A$205,0)),""))</f>
        <v/>
      </c>
      <c r="I206" s="21">
        <f>IF(OR(H206="",NOT(ISNUMBER(B206))),"",B206+H206)</f>
        <v/>
      </c>
      <c r="J206" s="18">
        <f>IF(A206&amp;""="","",SUMIFS('المدفوعات'!$C$6:$C$1005,'المدفوعات'!$B$6:$B$1005,A206&amp;""))</f>
        <v/>
      </c>
      <c r="K206" s="18">
        <f>IF(OR(A206&amp;""="",NOT(ISNUMBER(D206))),"",ROUND(D206-J206,2))</f>
        <v/>
      </c>
      <c r="L206" s="17">
        <f>IF(OR(K206="",I206=""),"",IF(AND(K206&gt;0,I206&lt;'الإعدادات'!$B$4),'الإعدادات'!$B$4-I206,0))</f>
        <v/>
      </c>
      <c r="M206" s="6">
        <f>IF(K206="","",IF(K206&lt;=0,"مسدد",IF(I206="","بدون موعد",IF(I206&gt;='الإعدادات'!$B$4,"لم يحن",IF(L206&lt;=30,"من 1 إلى 30 يوم",IF(L206&lt;=60,"من 31 إلى 60 يوم","أكثر من 60 يوم"))))))</f>
        <v/>
      </c>
    </row>
    <row r="207">
      <c r="A207" s="5" t="n"/>
      <c r="B207" s="13" t="n"/>
      <c r="C207" s="5" t="n"/>
      <c r="D207" s="19" t="n"/>
      <c r="E207" s="5" t="n"/>
      <c r="F207" s="6">
        <f>IF(C207&amp;""="","",IFERROR(INDEX('أوامر الشراء'!$C$6:$C$1005,MATCH(C207&amp;"",'أوامر الشراء'!$A$6:$A$1005,0))&amp;"","أمر غير موجود"))</f>
        <v/>
      </c>
      <c r="G207" s="6">
        <f>IF(F207="","",IFERROR(INDEX('الموردون'!$B$6:$B$205,MATCH(F207,'الموردون'!$A$6:$A$205,0))&amp;"","مورد غير موجود"))</f>
        <v/>
      </c>
      <c r="H207" s="20">
        <f>IF(F207="","",IFERROR(INDEX('الموردون'!$D$6:$D$205,MATCH(F207,'الموردون'!$A$6:$A$205,0)),""))</f>
        <v/>
      </c>
      <c r="I207" s="21">
        <f>IF(OR(H207="",NOT(ISNUMBER(B207))),"",B207+H207)</f>
        <v/>
      </c>
      <c r="J207" s="18">
        <f>IF(A207&amp;""="","",SUMIFS('المدفوعات'!$C$6:$C$1005,'المدفوعات'!$B$6:$B$1005,A207&amp;""))</f>
        <v/>
      </c>
      <c r="K207" s="18">
        <f>IF(OR(A207&amp;""="",NOT(ISNUMBER(D207))),"",ROUND(D207-J207,2))</f>
        <v/>
      </c>
      <c r="L207" s="17">
        <f>IF(OR(K207="",I207=""),"",IF(AND(K207&gt;0,I207&lt;'الإعدادات'!$B$4),'الإعدادات'!$B$4-I207,0))</f>
        <v/>
      </c>
      <c r="M207" s="6">
        <f>IF(K207="","",IF(K207&lt;=0,"مسدد",IF(I207="","بدون موعد",IF(I207&gt;='الإعدادات'!$B$4,"لم يحن",IF(L207&lt;=30,"من 1 إلى 30 يوم",IF(L207&lt;=60,"من 31 إلى 60 يوم","أكثر من 60 يوم"))))))</f>
        <v/>
      </c>
    </row>
    <row r="208">
      <c r="A208" s="5" t="n"/>
      <c r="B208" s="13" t="n"/>
      <c r="C208" s="5" t="n"/>
      <c r="D208" s="19" t="n"/>
      <c r="E208" s="5" t="n"/>
      <c r="F208" s="6">
        <f>IF(C208&amp;""="","",IFERROR(INDEX('أوامر الشراء'!$C$6:$C$1005,MATCH(C208&amp;"",'أوامر الشراء'!$A$6:$A$1005,0))&amp;"","أمر غير موجود"))</f>
        <v/>
      </c>
      <c r="G208" s="6">
        <f>IF(F208="","",IFERROR(INDEX('الموردون'!$B$6:$B$205,MATCH(F208,'الموردون'!$A$6:$A$205,0))&amp;"","مورد غير موجود"))</f>
        <v/>
      </c>
      <c r="H208" s="20">
        <f>IF(F208="","",IFERROR(INDEX('الموردون'!$D$6:$D$205,MATCH(F208,'الموردون'!$A$6:$A$205,0)),""))</f>
        <v/>
      </c>
      <c r="I208" s="21">
        <f>IF(OR(H208="",NOT(ISNUMBER(B208))),"",B208+H208)</f>
        <v/>
      </c>
      <c r="J208" s="18">
        <f>IF(A208&amp;""="","",SUMIFS('المدفوعات'!$C$6:$C$1005,'المدفوعات'!$B$6:$B$1005,A208&amp;""))</f>
        <v/>
      </c>
      <c r="K208" s="18">
        <f>IF(OR(A208&amp;""="",NOT(ISNUMBER(D208))),"",ROUND(D208-J208,2))</f>
        <v/>
      </c>
      <c r="L208" s="17">
        <f>IF(OR(K208="",I208=""),"",IF(AND(K208&gt;0,I208&lt;'الإعدادات'!$B$4),'الإعدادات'!$B$4-I208,0))</f>
        <v/>
      </c>
      <c r="M208" s="6">
        <f>IF(K208="","",IF(K208&lt;=0,"مسدد",IF(I208="","بدون موعد",IF(I208&gt;='الإعدادات'!$B$4,"لم يحن",IF(L208&lt;=30,"من 1 إلى 30 يوم",IF(L208&lt;=60,"من 31 إلى 60 يوم","أكثر من 60 يوم"))))))</f>
        <v/>
      </c>
    </row>
    <row r="209">
      <c r="A209" s="5" t="n"/>
      <c r="B209" s="13" t="n"/>
      <c r="C209" s="5" t="n"/>
      <c r="D209" s="19" t="n"/>
      <c r="E209" s="5" t="n"/>
      <c r="F209" s="6">
        <f>IF(C209&amp;""="","",IFERROR(INDEX('أوامر الشراء'!$C$6:$C$1005,MATCH(C209&amp;"",'أوامر الشراء'!$A$6:$A$1005,0))&amp;"","أمر غير موجود"))</f>
        <v/>
      </c>
      <c r="G209" s="6">
        <f>IF(F209="","",IFERROR(INDEX('الموردون'!$B$6:$B$205,MATCH(F209,'الموردون'!$A$6:$A$205,0))&amp;"","مورد غير موجود"))</f>
        <v/>
      </c>
      <c r="H209" s="20">
        <f>IF(F209="","",IFERROR(INDEX('الموردون'!$D$6:$D$205,MATCH(F209,'الموردون'!$A$6:$A$205,0)),""))</f>
        <v/>
      </c>
      <c r="I209" s="21">
        <f>IF(OR(H209="",NOT(ISNUMBER(B209))),"",B209+H209)</f>
        <v/>
      </c>
      <c r="J209" s="18">
        <f>IF(A209&amp;""="","",SUMIFS('المدفوعات'!$C$6:$C$1005,'المدفوعات'!$B$6:$B$1005,A209&amp;""))</f>
        <v/>
      </c>
      <c r="K209" s="18">
        <f>IF(OR(A209&amp;""="",NOT(ISNUMBER(D209))),"",ROUND(D209-J209,2))</f>
        <v/>
      </c>
      <c r="L209" s="17">
        <f>IF(OR(K209="",I209=""),"",IF(AND(K209&gt;0,I209&lt;'الإعدادات'!$B$4),'الإعدادات'!$B$4-I209,0))</f>
        <v/>
      </c>
      <c r="M209" s="6">
        <f>IF(K209="","",IF(K209&lt;=0,"مسدد",IF(I209="","بدون موعد",IF(I209&gt;='الإعدادات'!$B$4,"لم يحن",IF(L209&lt;=30,"من 1 إلى 30 يوم",IF(L209&lt;=60,"من 31 إلى 60 يوم","أكثر من 60 يوم"))))))</f>
        <v/>
      </c>
    </row>
    <row r="210">
      <c r="A210" s="5" t="n"/>
      <c r="B210" s="13" t="n"/>
      <c r="C210" s="5" t="n"/>
      <c r="D210" s="19" t="n"/>
      <c r="E210" s="5" t="n"/>
      <c r="F210" s="6">
        <f>IF(C210&amp;""="","",IFERROR(INDEX('أوامر الشراء'!$C$6:$C$1005,MATCH(C210&amp;"",'أوامر الشراء'!$A$6:$A$1005,0))&amp;"","أمر غير موجود"))</f>
        <v/>
      </c>
      <c r="G210" s="6">
        <f>IF(F210="","",IFERROR(INDEX('الموردون'!$B$6:$B$205,MATCH(F210,'الموردون'!$A$6:$A$205,0))&amp;"","مورد غير موجود"))</f>
        <v/>
      </c>
      <c r="H210" s="20">
        <f>IF(F210="","",IFERROR(INDEX('الموردون'!$D$6:$D$205,MATCH(F210,'الموردون'!$A$6:$A$205,0)),""))</f>
        <v/>
      </c>
      <c r="I210" s="21">
        <f>IF(OR(H210="",NOT(ISNUMBER(B210))),"",B210+H210)</f>
        <v/>
      </c>
      <c r="J210" s="18">
        <f>IF(A210&amp;""="","",SUMIFS('المدفوعات'!$C$6:$C$1005,'المدفوعات'!$B$6:$B$1005,A210&amp;""))</f>
        <v/>
      </c>
      <c r="K210" s="18">
        <f>IF(OR(A210&amp;""="",NOT(ISNUMBER(D210))),"",ROUND(D210-J210,2))</f>
        <v/>
      </c>
      <c r="L210" s="17">
        <f>IF(OR(K210="",I210=""),"",IF(AND(K210&gt;0,I210&lt;'الإعدادات'!$B$4),'الإعدادات'!$B$4-I210,0))</f>
        <v/>
      </c>
      <c r="M210" s="6">
        <f>IF(K210="","",IF(K210&lt;=0,"مسدد",IF(I210="","بدون موعد",IF(I210&gt;='الإعدادات'!$B$4,"لم يحن",IF(L210&lt;=30,"من 1 إلى 30 يوم",IF(L210&lt;=60,"من 31 إلى 60 يوم","أكثر من 60 يوم"))))))</f>
        <v/>
      </c>
    </row>
    <row r="211">
      <c r="A211" s="5" t="n"/>
      <c r="B211" s="13" t="n"/>
      <c r="C211" s="5" t="n"/>
      <c r="D211" s="19" t="n"/>
      <c r="E211" s="5" t="n"/>
      <c r="F211" s="6">
        <f>IF(C211&amp;""="","",IFERROR(INDEX('أوامر الشراء'!$C$6:$C$1005,MATCH(C211&amp;"",'أوامر الشراء'!$A$6:$A$1005,0))&amp;"","أمر غير موجود"))</f>
        <v/>
      </c>
      <c r="G211" s="6">
        <f>IF(F211="","",IFERROR(INDEX('الموردون'!$B$6:$B$205,MATCH(F211,'الموردون'!$A$6:$A$205,0))&amp;"","مورد غير موجود"))</f>
        <v/>
      </c>
      <c r="H211" s="20">
        <f>IF(F211="","",IFERROR(INDEX('الموردون'!$D$6:$D$205,MATCH(F211,'الموردون'!$A$6:$A$205,0)),""))</f>
        <v/>
      </c>
      <c r="I211" s="21">
        <f>IF(OR(H211="",NOT(ISNUMBER(B211))),"",B211+H211)</f>
        <v/>
      </c>
      <c r="J211" s="18">
        <f>IF(A211&amp;""="","",SUMIFS('المدفوعات'!$C$6:$C$1005,'المدفوعات'!$B$6:$B$1005,A211&amp;""))</f>
        <v/>
      </c>
      <c r="K211" s="18">
        <f>IF(OR(A211&amp;""="",NOT(ISNUMBER(D211))),"",ROUND(D211-J211,2))</f>
        <v/>
      </c>
      <c r="L211" s="17">
        <f>IF(OR(K211="",I211=""),"",IF(AND(K211&gt;0,I211&lt;'الإعدادات'!$B$4),'الإعدادات'!$B$4-I211,0))</f>
        <v/>
      </c>
      <c r="M211" s="6">
        <f>IF(K211="","",IF(K211&lt;=0,"مسدد",IF(I211="","بدون موعد",IF(I211&gt;='الإعدادات'!$B$4,"لم يحن",IF(L211&lt;=30,"من 1 إلى 30 يوم",IF(L211&lt;=60,"من 31 إلى 60 يوم","أكثر من 60 يوم"))))))</f>
        <v/>
      </c>
    </row>
    <row r="212">
      <c r="A212" s="5" t="n"/>
      <c r="B212" s="13" t="n"/>
      <c r="C212" s="5" t="n"/>
      <c r="D212" s="19" t="n"/>
      <c r="E212" s="5" t="n"/>
      <c r="F212" s="6">
        <f>IF(C212&amp;""="","",IFERROR(INDEX('أوامر الشراء'!$C$6:$C$1005,MATCH(C212&amp;"",'أوامر الشراء'!$A$6:$A$1005,0))&amp;"","أمر غير موجود"))</f>
        <v/>
      </c>
      <c r="G212" s="6">
        <f>IF(F212="","",IFERROR(INDEX('الموردون'!$B$6:$B$205,MATCH(F212,'الموردون'!$A$6:$A$205,0))&amp;"","مورد غير موجود"))</f>
        <v/>
      </c>
      <c r="H212" s="20">
        <f>IF(F212="","",IFERROR(INDEX('الموردون'!$D$6:$D$205,MATCH(F212,'الموردون'!$A$6:$A$205,0)),""))</f>
        <v/>
      </c>
      <c r="I212" s="21">
        <f>IF(OR(H212="",NOT(ISNUMBER(B212))),"",B212+H212)</f>
        <v/>
      </c>
      <c r="J212" s="18">
        <f>IF(A212&amp;""="","",SUMIFS('المدفوعات'!$C$6:$C$1005,'المدفوعات'!$B$6:$B$1005,A212&amp;""))</f>
        <v/>
      </c>
      <c r="K212" s="18">
        <f>IF(OR(A212&amp;""="",NOT(ISNUMBER(D212))),"",ROUND(D212-J212,2))</f>
        <v/>
      </c>
      <c r="L212" s="17">
        <f>IF(OR(K212="",I212=""),"",IF(AND(K212&gt;0,I212&lt;'الإعدادات'!$B$4),'الإعدادات'!$B$4-I212,0))</f>
        <v/>
      </c>
      <c r="M212" s="6">
        <f>IF(K212="","",IF(K212&lt;=0,"مسدد",IF(I212="","بدون موعد",IF(I212&gt;='الإعدادات'!$B$4,"لم يحن",IF(L212&lt;=30,"من 1 إلى 30 يوم",IF(L212&lt;=60,"من 31 إلى 60 يوم","أكثر من 60 يوم"))))))</f>
        <v/>
      </c>
    </row>
    <row r="213">
      <c r="A213" s="5" t="n"/>
      <c r="B213" s="13" t="n"/>
      <c r="C213" s="5" t="n"/>
      <c r="D213" s="19" t="n"/>
      <c r="E213" s="5" t="n"/>
      <c r="F213" s="6">
        <f>IF(C213&amp;""="","",IFERROR(INDEX('أوامر الشراء'!$C$6:$C$1005,MATCH(C213&amp;"",'أوامر الشراء'!$A$6:$A$1005,0))&amp;"","أمر غير موجود"))</f>
        <v/>
      </c>
      <c r="G213" s="6">
        <f>IF(F213="","",IFERROR(INDEX('الموردون'!$B$6:$B$205,MATCH(F213,'الموردون'!$A$6:$A$205,0))&amp;"","مورد غير موجود"))</f>
        <v/>
      </c>
      <c r="H213" s="20">
        <f>IF(F213="","",IFERROR(INDEX('الموردون'!$D$6:$D$205,MATCH(F213,'الموردون'!$A$6:$A$205,0)),""))</f>
        <v/>
      </c>
      <c r="I213" s="21">
        <f>IF(OR(H213="",NOT(ISNUMBER(B213))),"",B213+H213)</f>
        <v/>
      </c>
      <c r="J213" s="18">
        <f>IF(A213&amp;""="","",SUMIFS('المدفوعات'!$C$6:$C$1005,'المدفوعات'!$B$6:$B$1005,A213&amp;""))</f>
        <v/>
      </c>
      <c r="K213" s="18">
        <f>IF(OR(A213&amp;""="",NOT(ISNUMBER(D213))),"",ROUND(D213-J213,2))</f>
        <v/>
      </c>
      <c r="L213" s="17">
        <f>IF(OR(K213="",I213=""),"",IF(AND(K213&gt;0,I213&lt;'الإعدادات'!$B$4),'الإعدادات'!$B$4-I213,0))</f>
        <v/>
      </c>
      <c r="M213" s="6">
        <f>IF(K213="","",IF(K213&lt;=0,"مسدد",IF(I213="","بدون موعد",IF(I213&gt;='الإعدادات'!$B$4,"لم يحن",IF(L213&lt;=30,"من 1 إلى 30 يوم",IF(L213&lt;=60,"من 31 إلى 60 يوم","أكثر من 60 يوم"))))))</f>
        <v/>
      </c>
    </row>
    <row r="214">
      <c r="A214" s="5" t="n"/>
      <c r="B214" s="13" t="n"/>
      <c r="C214" s="5" t="n"/>
      <c r="D214" s="19" t="n"/>
      <c r="E214" s="5" t="n"/>
      <c r="F214" s="6">
        <f>IF(C214&amp;""="","",IFERROR(INDEX('أوامر الشراء'!$C$6:$C$1005,MATCH(C214&amp;"",'أوامر الشراء'!$A$6:$A$1005,0))&amp;"","أمر غير موجود"))</f>
        <v/>
      </c>
      <c r="G214" s="6">
        <f>IF(F214="","",IFERROR(INDEX('الموردون'!$B$6:$B$205,MATCH(F214,'الموردون'!$A$6:$A$205,0))&amp;"","مورد غير موجود"))</f>
        <v/>
      </c>
      <c r="H214" s="20">
        <f>IF(F214="","",IFERROR(INDEX('الموردون'!$D$6:$D$205,MATCH(F214,'الموردون'!$A$6:$A$205,0)),""))</f>
        <v/>
      </c>
      <c r="I214" s="21">
        <f>IF(OR(H214="",NOT(ISNUMBER(B214))),"",B214+H214)</f>
        <v/>
      </c>
      <c r="J214" s="18">
        <f>IF(A214&amp;""="","",SUMIFS('المدفوعات'!$C$6:$C$1005,'المدفوعات'!$B$6:$B$1005,A214&amp;""))</f>
        <v/>
      </c>
      <c r="K214" s="18">
        <f>IF(OR(A214&amp;""="",NOT(ISNUMBER(D214))),"",ROUND(D214-J214,2))</f>
        <v/>
      </c>
      <c r="L214" s="17">
        <f>IF(OR(K214="",I214=""),"",IF(AND(K214&gt;0,I214&lt;'الإعدادات'!$B$4),'الإعدادات'!$B$4-I214,0))</f>
        <v/>
      </c>
      <c r="M214" s="6">
        <f>IF(K214="","",IF(K214&lt;=0,"مسدد",IF(I214="","بدون موعد",IF(I214&gt;='الإعدادات'!$B$4,"لم يحن",IF(L214&lt;=30,"من 1 إلى 30 يوم",IF(L214&lt;=60,"من 31 إلى 60 يوم","أكثر من 60 يوم"))))))</f>
        <v/>
      </c>
    </row>
    <row r="215">
      <c r="A215" s="5" t="n"/>
      <c r="B215" s="13" t="n"/>
      <c r="C215" s="5" t="n"/>
      <c r="D215" s="19" t="n"/>
      <c r="E215" s="5" t="n"/>
      <c r="F215" s="6">
        <f>IF(C215&amp;""="","",IFERROR(INDEX('أوامر الشراء'!$C$6:$C$1005,MATCH(C215&amp;"",'أوامر الشراء'!$A$6:$A$1005,0))&amp;"","أمر غير موجود"))</f>
        <v/>
      </c>
      <c r="G215" s="6">
        <f>IF(F215="","",IFERROR(INDEX('الموردون'!$B$6:$B$205,MATCH(F215,'الموردون'!$A$6:$A$205,0))&amp;"","مورد غير موجود"))</f>
        <v/>
      </c>
      <c r="H215" s="20">
        <f>IF(F215="","",IFERROR(INDEX('الموردون'!$D$6:$D$205,MATCH(F215,'الموردون'!$A$6:$A$205,0)),""))</f>
        <v/>
      </c>
      <c r="I215" s="21">
        <f>IF(OR(H215="",NOT(ISNUMBER(B215))),"",B215+H215)</f>
        <v/>
      </c>
      <c r="J215" s="18">
        <f>IF(A215&amp;""="","",SUMIFS('المدفوعات'!$C$6:$C$1005,'المدفوعات'!$B$6:$B$1005,A215&amp;""))</f>
        <v/>
      </c>
      <c r="K215" s="18">
        <f>IF(OR(A215&amp;""="",NOT(ISNUMBER(D215))),"",ROUND(D215-J215,2))</f>
        <v/>
      </c>
      <c r="L215" s="17">
        <f>IF(OR(K215="",I215=""),"",IF(AND(K215&gt;0,I215&lt;'الإعدادات'!$B$4),'الإعدادات'!$B$4-I215,0))</f>
        <v/>
      </c>
      <c r="M215" s="6">
        <f>IF(K215="","",IF(K215&lt;=0,"مسدد",IF(I215="","بدون موعد",IF(I215&gt;='الإعدادات'!$B$4,"لم يحن",IF(L215&lt;=30,"من 1 إلى 30 يوم",IF(L215&lt;=60,"من 31 إلى 60 يوم","أكثر من 60 يوم"))))))</f>
        <v/>
      </c>
    </row>
    <row r="216">
      <c r="A216" s="5" t="n"/>
      <c r="B216" s="13" t="n"/>
      <c r="C216" s="5" t="n"/>
      <c r="D216" s="19" t="n"/>
      <c r="E216" s="5" t="n"/>
      <c r="F216" s="6">
        <f>IF(C216&amp;""="","",IFERROR(INDEX('أوامر الشراء'!$C$6:$C$1005,MATCH(C216&amp;"",'أوامر الشراء'!$A$6:$A$1005,0))&amp;"","أمر غير موجود"))</f>
        <v/>
      </c>
      <c r="G216" s="6">
        <f>IF(F216="","",IFERROR(INDEX('الموردون'!$B$6:$B$205,MATCH(F216,'الموردون'!$A$6:$A$205,0))&amp;"","مورد غير موجود"))</f>
        <v/>
      </c>
      <c r="H216" s="20">
        <f>IF(F216="","",IFERROR(INDEX('الموردون'!$D$6:$D$205,MATCH(F216,'الموردون'!$A$6:$A$205,0)),""))</f>
        <v/>
      </c>
      <c r="I216" s="21">
        <f>IF(OR(H216="",NOT(ISNUMBER(B216))),"",B216+H216)</f>
        <v/>
      </c>
      <c r="J216" s="18">
        <f>IF(A216&amp;""="","",SUMIFS('المدفوعات'!$C$6:$C$1005,'المدفوعات'!$B$6:$B$1005,A216&amp;""))</f>
        <v/>
      </c>
      <c r="K216" s="18">
        <f>IF(OR(A216&amp;""="",NOT(ISNUMBER(D216))),"",ROUND(D216-J216,2))</f>
        <v/>
      </c>
      <c r="L216" s="17">
        <f>IF(OR(K216="",I216=""),"",IF(AND(K216&gt;0,I216&lt;'الإعدادات'!$B$4),'الإعدادات'!$B$4-I216,0))</f>
        <v/>
      </c>
      <c r="M216" s="6">
        <f>IF(K216="","",IF(K216&lt;=0,"مسدد",IF(I216="","بدون موعد",IF(I216&gt;='الإعدادات'!$B$4,"لم يحن",IF(L216&lt;=30,"من 1 إلى 30 يوم",IF(L216&lt;=60,"من 31 إلى 60 يوم","أكثر من 60 يوم"))))))</f>
        <v/>
      </c>
    </row>
    <row r="217">
      <c r="A217" s="5" t="n"/>
      <c r="B217" s="13" t="n"/>
      <c r="C217" s="5" t="n"/>
      <c r="D217" s="19" t="n"/>
      <c r="E217" s="5" t="n"/>
      <c r="F217" s="6">
        <f>IF(C217&amp;""="","",IFERROR(INDEX('أوامر الشراء'!$C$6:$C$1005,MATCH(C217&amp;"",'أوامر الشراء'!$A$6:$A$1005,0))&amp;"","أمر غير موجود"))</f>
        <v/>
      </c>
      <c r="G217" s="6">
        <f>IF(F217="","",IFERROR(INDEX('الموردون'!$B$6:$B$205,MATCH(F217,'الموردون'!$A$6:$A$205,0))&amp;"","مورد غير موجود"))</f>
        <v/>
      </c>
      <c r="H217" s="20">
        <f>IF(F217="","",IFERROR(INDEX('الموردون'!$D$6:$D$205,MATCH(F217,'الموردون'!$A$6:$A$205,0)),""))</f>
        <v/>
      </c>
      <c r="I217" s="21">
        <f>IF(OR(H217="",NOT(ISNUMBER(B217))),"",B217+H217)</f>
        <v/>
      </c>
      <c r="J217" s="18">
        <f>IF(A217&amp;""="","",SUMIFS('المدفوعات'!$C$6:$C$1005,'المدفوعات'!$B$6:$B$1005,A217&amp;""))</f>
        <v/>
      </c>
      <c r="K217" s="18">
        <f>IF(OR(A217&amp;""="",NOT(ISNUMBER(D217))),"",ROUND(D217-J217,2))</f>
        <v/>
      </c>
      <c r="L217" s="17">
        <f>IF(OR(K217="",I217=""),"",IF(AND(K217&gt;0,I217&lt;'الإعدادات'!$B$4),'الإعدادات'!$B$4-I217,0))</f>
        <v/>
      </c>
      <c r="M217" s="6">
        <f>IF(K217="","",IF(K217&lt;=0,"مسدد",IF(I217="","بدون موعد",IF(I217&gt;='الإعدادات'!$B$4,"لم يحن",IF(L217&lt;=30,"من 1 إلى 30 يوم",IF(L217&lt;=60,"من 31 إلى 60 يوم","أكثر من 60 يوم"))))))</f>
        <v/>
      </c>
    </row>
    <row r="218">
      <c r="A218" s="5" t="n"/>
      <c r="B218" s="13" t="n"/>
      <c r="C218" s="5" t="n"/>
      <c r="D218" s="19" t="n"/>
      <c r="E218" s="5" t="n"/>
      <c r="F218" s="6">
        <f>IF(C218&amp;""="","",IFERROR(INDEX('أوامر الشراء'!$C$6:$C$1005,MATCH(C218&amp;"",'أوامر الشراء'!$A$6:$A$1005,0))&amp;"","أمر غير موجود"))</f>
        <v/>
      </c>
      <c r="G218" s="6">
        <f>IF(F218="","",IFERROR(INDEX('الموردون'!$B$6:$B$205,MATCH(F218,'الموردون'!$A$6:$A$205,0))&amp;"","مورد غير موجود"))</f>
        <v/>
      </c>
      <c r="H218" s="20">
        <f>IF(F218="","",IFERROR(INDEX('الموردون'!$D$6:$D$205,MATCH(F218,'الموردون'!$A$6:$A$205,0)),""))</f>
        <v/>
      </c>
      <c r="I218" s="21">
        <f>IF(OR(H218="",NOT(ISNUMBER(B218))),"",B218+H218)</f>
        <v/>
      </c>
      <c r="J218" s="18">
        <f>IF(A218&amp;""="","",SUMIFS('المدفوعات'!$C$6:$C$1005,'المدفوعات'!$B$6:$B$1005,A218&amp;""))</f>
        <v/>
      </c>
      <c r="K218" s="18">
        <f>IF(OR(A218&amp;""="",NOT(ISNUMBER(D218))),"",ROUND(D218-J218,2))</f>
        <v/>
      </c>
      <c r="L218" s="17">
        <f>IF(OR(K218="",I218=""),"",IF(AND(K218&gt;0,I218&lt;'الإعدادات'!$B$4),'الإعدادات'!$B$4-I218,0))</f>
        <v/>
      </c>
      <c r="M218" s="6">
        <f>IF(K218="","",IF(K218&lt;=0,"مسدد",IF(I218="","بدون موعد",IF(I218&gt;='الإعدادات'!$B$4,"لم يحن",IF(L218&lt;=30,"من 1 إلى 30 يوم",IF(L218&lt;=60,"من 31 إلى 60 يوم","أكثر من 60 يوم"))))))</f>
        <v/>
      </c>
    </row>
    <row r="219">
      <c r="A219" s="5" t="n"/>
      <c r="B219" s="13" t="n"/>
      <c r="C219" s="5" t="n"/>
      <c r="D219" s="19" t="n"/>
      <c r="E219" s="5" t="n"/>
      <c r="F219" s="6">
        <f>IF(C219&amp;""="","",IFERROR(INDEX('أوامر الشراء'!$C$6:$C$1005,MATCH(C219&amp;"",'أوامر الشراء'!$A$6:$A$1005,0))&amp;"","أمر غير موجود"))</f>
        <v/>
      </c>
      <c r="G219" s="6">
        <f>IF(F219="","",IFERROR(INDEX('الموردون'!$B$6:$B$205,MATCH(F219,'الموردون'!$A$6:$A$205,0))&amp;"","مورد غير موجود"))</f>
        <v/>
      </c>
      <c r="H219" s="20">
        <f>IF(F219="","",IFERROR(INDEX('الموردون'!$D$6:$D$205,MATCH(F219,'الموردون'!$A$6:$A$205,0)),""))</f>
        <v/>
      </c>
      <c r="I219" s="21">
        <f>IF(OR(H219="",NOT(ISNUMBER(B219))),"",B219+H219)</f>
        <v/>
      </c>
      <c r="J219" s="18">
        <f>IF(A219&amp;""="","",SUMIFS('المدفوعات'!$C$6:$C$1005,'المدفوعات'!$B$6:$B$1005,A219&amp;""))</f>
        <v/>
      </c>
      <c r="K219" s="18">
        <f>IF(OR(A219&amp;""="",NOT(ISNUMBER(D219))),"",ROUND(D219-J219,2))</f>
        <v/>
      </c>
      <c r="L219" s="17">
        <f>IF(OR(K219="",I219=""),"",IF(AND(K219&gt;0,I219&lt;'الإعدادات'!$B$4),'الإعدادات'!$B$4-I219,0))</f>
        <v/>
      </c>
      <c r="M219" s="6">
        <f>IF(K219="","",IF(K219&lt;=0,"مسدد",IF(I219="","بدون موعد",IF(I219&gt;='الإعدادات'!$B$4,"لم يحن",IF(L219&lt;=30,"من 1 إلى 30 يوم",IF(L219&lt;=60,"من 31 إلى 60 يوم","أكثر من 60 يوم"))))))</f>
        <v/>
      </c>
    </row>
    <row r="220">
      <c r="A220" s="5" t="n"/>
      <c r="B220" s="13" t="n"/>
      <c r="C220" s="5" t="n"/>
      <c r="D220" s="19" t="n"/>
      <c r="E220" s="5" t="n"/>
      <c r="F220" s="6">
        <f>IF(C220&amp;""="","",IFERROR(INDEX('أوامر الشراء'!$C$6:$C$1005,MATCH(C220&amp;"",'أوامر الشراء'!$A$6:$A$1005,0))&amp;"","أمر غير موجود"))</f>
        <v/>
      </c>
      <c r="G220" s="6">
        <f>IF(F220="","",IFERROR(INDEX('الموردون'!$B$6:$B$205,MATCH(F220,'الموردون'!$A$6:$A$205,0))&amp;"","مورد غير موجود"))</f>
        <v/>
      </c>
      <c r="H220" s="20">
        <f>IF(F220="","",IFERROR(INDEX('الموردون'!$D$6:$D$205,MATCH(F220,'الموردون'!$A$6:$A$205,0)),""))</f>
        <v/>
      </c>
      <c r="I220" s="21">
        <f>IF(OR(H220="",NOT(ISNUMBER(B220))),"",B220+H220)</f>
        <v/>
      </c>
      <c r="J220" s="18">
        <f>IF(A220&amp;""="","",SUMIFS('المدفوعات'!$C$6:$C$1005,'المدفوعات'!$B$6:$B$1005,A220&amp;""))</f>
        <v/>
      </c>
      <c r="K220" s="18">
        <f>IF(OR(A220&amp;""="",NOT(ISNUMBER(D220))),"",ROUND(D220-J220,2))</f>
        <v/>
      </c>
      <c r="L220" s="17">
        <f>IF(OR(K220="",I220=""),"",IF(AND(K220&gt;0,I220&lt;'الإعدادات'!$B$4),'الإعدادات'!$B$4-I220,0))</f>
        <v/>
      </c>
      <c r="M220" s="6">
        <f>IF(K220="","",IF(K220&lt;=0,"مسدد",IF(I220="","بدون موعد",IF(I220&gt;='الإعدادات'!$B$4,"لم يحن",IF(L220&lt;=30,"من 1 إلى 30 يوم",IF(L220&lt;=60,"من 31 إلى 60 يوم","أكثر من 60 يوم"))))))</f>
        <v/>
      </c>
    </row>
    <row r="221">
      <c r="A221" s="5" t="n"/>
      <c r="B221" s="13" t="n"/>
      <c r="C221" s="5" t="n"/>
      <c r="D221" s="19" t="n"/>
      <c r="E221" s="5" t="n"/>
      <c r="F221" s="6">
        <f>IF(C221&amp;""="","",IFERROR(INDEX('أوامر الشراء'!$C$6:$C$1005,MATCH(C221&amp;"",'أوامر الشراء'!$A$6:$A$1005,0))&amp;"","أمر غير موجود"))</f>
        <v/>
      </c>
      <c r="G221" s="6">
        <f>IF(F221="","",IFERROR(INDEX('الموردون'!$B$6:$B$205,MATCH(F221,'الموردون'!$A$6:$A$205,0))&amp;"","مورد غير موجود"))</f>
        <v/>
      </c>
      <c r="H221" s="20">
        <f>IF(F221="","",IFERROR(INDEX('الموردون'!$D$6:$D$205,MATCH(F221,'الموردون'!$A$6:$A$205,0)),""))</f>
        <v/>
      </c>
      <c r="I221" s="21">
        <f>IF(OR(H221="",NOT(ISNUMBER(B221))),"",B221+H221)</f>
        <v/>
      </c>
      <c r="J221" s="18">
        <f>IF(A221&amp;""="","",SUMIFS('المدفوعات'!$C$6:$C$1005,'المدفوعات'!$B$6:$B$1005,A221&amp;""))</f>
        <v/>
      </c>
      <c r="K221" s="18">
        <f>IF(OR(A221&amp;""="",NOT(ISNUMBER(D221))),"",ROUND(D221-J221,2))</f>
        <v/>
      </c>
      <c r="L221" s="17">
        <f>IF(OR(K221="",I221=""),"",IF(AND(K221&gt;0,I221&lt;'الإعدادات'!$B$4),'الإعدادات'!$B$4-I221,0))</f>
        <v/>
      </c>
      <c r="M221" s="6">
        <f>IF(K221="","",IF(K221&lt;=0,"مسدد",IF(I221="","بدون موعد",IF(I221&gt;='الإعدادات'!$B$4,"لم يحن",IF(L221&lt;=30,"من 1 إلى 30 يوم",IF(L221&lt;=60,"من 31 إلى 60 يوم","أكثر من 60 يوم"))))))</f>
        <v/>
      </c>
    </row>
    <row r="222">
      <c r="A222" s="5" t="n"/>
      <c r="B222" s="13" t="n"/>
      <c r="C222" s="5" t="n"/>
      <c r="D222" s="19" t="n"/>
      <c r="E222" s="5" t="n"/>
      <c r="F222" s="6">
        <f>IF(C222&amp;""="","",IFERROR(INDEX('أوامر الشراء'!$C$6:$C$1005,MATCH(C222&amp;"",'أوامر الشراء'!$A$6:$A$1005,0))&amp;"","أمر غير موجود"))</f>
        <v/>
      </c>
      <c r="G222" s="6">
        <f>IF(F222="","",IFERROR(INDEX('الموردون'!$B$6:$B$205,MATCH(F222,'الموردون'!$A$6:$A$205,0))&amp;"","مورد غير موجود"))</f>
        <v/>
      </c>
      <c r="H222" s="20">
        <f>IF(F222="","",IFERROR(INDEX('الموردون'!$D$6:$D$205,MATCH(F222,'الموردون'!$A$6:$A$205,0)),""))</f>
        <v/>
      </c>
      <c r="I222" s="21">
        <f>IF(OR(H222="",NOT(ISNUMBER(B222))),"",B222+H222)</f>
        <v/>
      </c>
      <c r="J222" s="18">
        <f>IF(A222&amp;""="","",SUMIFS('المدفوعات'!$C$6:$C$1005,'المدفوعات'!$B$6:$B$1005,A222&amp;""))</f>
        <v/>
      </c>
      <c r="K222" s="18">
        <f>IF(OR(A222&amp;""="",NOT(ISNUMBER(D222))),"",ROUND(D222-J222,2))</f>
        <v/>
      </c>
      <c r="L222" s="17">
        <f>IF(OR(K222="",I222=""),"",IF(AND(K222&gt;0,I222&lt;'الإعدادات'!$B$4),'الإعدادات'!$B$4-I222,0))</f>
        <v/>
      </c>
      <c r="M222" s="6">
        <f>IF(K222="","",IF(K222&lt;=0,"مسدد",IF(I222="","بدون موعد",IF(I222&gt;='الإعدادات'!$B$4,"لم يحن",IF(L222&lt;=30,"من 1 إلى 30 يوم",IF(L222&lt;=60,"من 31 إلى 60 يوم","أكثر من 60 يوم"))))))</f>
        <v/>
      </c>
    </row>
    <row r="223">
      <c r="A223" s="5" t="n"/>
      <c r="B223" s="13" t="n"/>
      <c r="C223" s="5" t="n"/>
      <c r="D223" s="19" t="n"/>
      <c r="E223" s="5" t="n"/>
      <c r="F223" s="6">
        <f>IF(C223&amp;""="","",IFERROR(INDEX('أوامر الشراء'!$C$6:$C$1005,MATCH(C223&amp;"",'أوامر الشراء'!$A$6:$A$1005,0))&amp;"","أمر غير موجود"))</f>
        <v/>
      </c>
      <c r="G223" s="6">
        <f>IF(F223="","",IFERROR(INDEX('الموردون'!$B$6:$B$205,MATCH(F223,'الموردون'!$A$6:$A$205,0))&amp;"","مورد غير موجود"))</f>
        <v/>
      </c>
      <c r="H223" s="20">
        <f>IF(F223="","",IFERROR(INDEX('الموردون'!$D$6:$D$205,MATCH(F223,'الموردون'!$A$6:$A$205,0)),""))</f>
        <v/>
      </c>
      <c r="I223" s="21">
        <f>IF(OR(H223="",NOT(ISNUMBER(B223))),"",B223+H223)</f>
        <v/>
      </c>
      <c r="J223" s="18">
        <f>IF(A223&amp;""="","",SUMIFS('المدفوعات'!$C$6:$C$1005,'المدفوعات'!$B$6:$B$1005,A223&amp;""))</f>
        <v/>
      </c>
      <c r="K223" s="18">
        <f>IF(OR(A223&amp;""="",NOT(ISNUMBER(D223))),"",ROUND(D223-J223,2))</f>
        <v/>
      </c>
      <c r="L223" s="17">
        <f>IF(OR(K223="",I223=""),"",IF(AND(K223&gt;0,I223&lt;'الإعدادات'!$B$4),'الإعدادات'!$B$4-I223,0))</f>
        <v/>
      </c>
      <c r="M223" s="6">
        <f>IF(K223="","",IF(K223&lt;=0,"مسدد",IF(I223="","بدون موعد",IF(I223&gt;='الإعدادات'!$B$4,"لم يحن",IF(L223&lt;=30,"من 1 إلى 30 يوم",IF(L223&lt;=60,"من 31 إلى 60 يوم","أكثر من 60 يوم"))))))</f>
        <v/>
      </c>
    </row>
    <row r="224">
      <c r="A224" s="5" t="n"/>
      <c r="B224" s="13" t="n"/>
      <c r="C224" s="5" t="n"/>
      <c r="D224" s="19" t="n"/>
      <c r="E224" s="5" t="n"/>
      <c r="F224" s="6">
        <f>IF(C224&amp;""="","",IFERROR(INDEX('أوامر الشراء'!$C$6:$C$1005,MATCH(C224&amp;"",'أوامر الشراء'!$A$6:$A$1005,0))&amp;"","أمر غير موجود"))</f>
        <v/>
      </c>
      <c r="G224" s="6">
        <f>IF(F224="","",IFERROR(INDEX('الموردون'!$B$6:$B$205,MATCH(F224,'الموردون'!$A$6:$A$205,0))&amp;"","مورد غير موجود"))</f>
        <v/>
      </c>
      <c r="H224" s="20">
        <f>IF(F224="","",IFERROR(INDEX('الموردون'!$D$6:$D$205,MATCH(F224,'الموردون'!$A$6:$A$205,0)),""))</f>
        <v/>
      </c>
      <c r="I224" s="21">
        <f>IF(OR(H224="",NOT(ISNUMBER(B224))),"",B224+H224)</f>
        <v/>
      </c>
      <c r="J224" s="18">
        <f>IF(A224&amp;""="","",SUMIFS('المدفوعات'!$C$6:$C$1005,'المدفوعات'!$B$6:$B$1005,A224&amp;""))</f>
        <v/>
      </c>
      <c r="K224" s="18">
        <f>IF(OR(A224&amp;""="",NOT(ISNUMBER(D224))),"",ROUND(D224-J224,2))</f>
        <v/>
      </c>
      <c r="L224" s="17">
        <f>IF(OR(K224="",I224=""),"",IF(AND(K224&gt;0,I224&lt;'الإعدادات'!$B$4),'الإعدادات'!$B$4-I224,0))</f>
        <v/>
      </c>
      <c r="M224" s="6">
        <f>IF(K224="","",IF(K224&lt;=0,"مسدد",IF(I224="","بدون موعد",IF(I224&gt;='الإعدادات'!$B$4,"لم يحن",IF(L224&lt;=30,"من 1 إلى 30 يوم",IF(L224&lt;=60,"من 31 إلى 60 يوم","أكثر من 60 يوم"))))))</f>
        <v/>
      </c>
    </row>
    <row r="225">
      <c r="A225" s="5" t="n"/>
      <c r="B225" s="13" t="n"/>
      <c r="C225" s="5" t="n"/>
      <c r="D225" s="19" t="n"/>
      <c r="E225" s="5" t="n"/>
      <c r="F225" s="6">
        <f>IF(C225&amp;""="","",IFERROR(INDEX('أوامر الشراء'!$C$6:$C$1005,MATCH(C225&amp;"",'أوامر الشراء'!$A$6:$A$1005,0))&amp;"","أمر غير موجود"))</f>
        <v/>
      </c>
      <c r="G225" s="6">
        <f>IF(F225="","",IFERROR(INDEX('الموردون'!$B$6:$B$205,MATCH(F225,'الموردون'!$A$6:$A$205,0))&amp;"","مورد غير موجود"))</f>
        <v/>
      </c>
      <c r="H225" s="20">
        <f>IF(F225="","",IFERROR(INDEX('الموردون'!$D$6:$D$205,MATCH(F225,'الموردون'!$A$6:$A$205,0)),""))</f>
        <v/>
      </c>
      <c r="I225" s="21">
        <f>IF(OR(H225="",NOT(ISNUMBER(B225))),"",B225+H225)</f>
        <v/>
      </c>
      <c r="J225" s="18">
        <f>IF(A225&amp;""="","",SUMIFS('المدفوعات'!$C$6:$C$1005,'المدفوعات'!$B$6:$B$1005,A225&amp;""))</f>
        <v/>
      </c>
      <c r="K225" s="18">
        <f>IF(OR(A225&amp;""="",NOT(ISNUMBER(D225))),"",ROUND(D225-J225,2))</f>
        <v/>
      </c>
      <c r="L225" s="17">
        <f>IF(OR(K225="",I225=""),"",IF(AND(K225&gt;0,I225&lt;'الإعدادات'!$B$4),'الإعدادات'!$B$4-I225,0))</f>
        <v/>
      </c>
      <c r="M225" s="6">
        <f>IF(K225="","",IF(K225&lt;=0,"مسدد",IF(I225="","بدون موعد",IF(I225&gt;='الإعدادات'!$B$4,"لم يحن",IF(L225&lt;=30,"من 1 إلى 30 يوم",IF(L225&lt;=60,"من 31 إلى 60 يوم","أكثر من 60 يوم"))))))</f>
        <v/>
      </c>
    </row>
    <row r="226">
      <c r="A226" s="5" t="n"/>
      <c r="B226" s="13" t="n"/>
      <c r="C226" s="5" t="n"/>
      <c r="D226" s="19" t="n"/>
      <c r="E226" s="5" t="n"/>
      <c r="F226" s="6">
        <f>IF(C226&amp;""="","",IFERROR(INDEX('أوامر الشراء'!$C$6:$C$1005,MATCH(C226&amp;"",'أوامر الشراء'!$A$6:$A$1005,0))&amp;"","أمر غير موجود"))</f>
        <v/>
      </c>
      <c r="G226" s="6">
        <f>IF(F226="","",IFERROR(INDEX('الموردون'!$B$6:$B$205,MATCH(F226,'الموردون'!$A$6:$A$205,0))&amp;"","مورد غير موجود"))</f>
        <v/>
      </c>
      <c r="H226" s="20">
        <f>IF(F226="","",IFERROR(INDEX('الموردون'!$D$6:$D$205,MATCH(F226,'الموردون'!$A$6:$A$205,0)),""))</f>
        <v/>
      </c>
      <c r="I226" s="21">
        <f>IF(OR(H226="",NOT(ISNUMBER(B226))),"",B226+H226)</f>
        <v/>
      </c>
      <c r="J226" s="18">
        <f>IF(A226&amp;""="","",SUMIFS('المدفوعات'!$C$6:$C$1005,'المدفوعات'!$B$6:$B$1005,A226&amp;""))</f>
        <v/>
      </c>
      <c r="K226" s="18">
        <f>IF(OR(A226&amp;""="",NOT(ISNUMBER(D226))),"",ROUND(D226-J226,2))</f>
        <v/>
      </c>
      <c r="L226" s="17">
        <f>IF(OR(K226="",I226=""),"",IF(AND(K226&gt;0,I226&lt;'الإعدادات'!$B$4),'الإعدادات'!$B$4-I226,0))</f>
        <v/>
      </c>
      <c r="M226" s="6">
        <f>IF(K226="","",IF(K226&lt;=0,"مسدد",IF(I226="","بدون موعد",IF(I226&gt;='الإعدادات'!$B$4,"لم يحن",IF(L226&lt;=30,"من 1 إلى 30 يوم",IF(L226&lt;=60,"من 31 إلى 60 يوم","أكثر من 60 يوم"))))))</f>
        <v/>
      </c>
    </row>
    <row r="227">
      <c r="A227" s="5" t="n"/>
      <c r="B227" s="13" t="n"/>
      <c r="C227" s="5" t="n"/>
      <c r="D227" s="19" t="n"/>
      <c r="E227" s="5" t="n"/>
      <c r="F227" s="6">
        <f>IF(C227&amp;""="","",IFERROR(INDEX('أوامر الشراء'!$C$6:$C$1005,MATCH(C227&amp;"",'أوامر الشراء'!$A$6:$A$1005,0))&amp;"","أمر غير موجود"))</f>
        <v/>
      </c>
      <c r="G227" s="6">
        <f>IF(F227="","",IFERROR(INDEX('الموردون'!$B$6:$B$205,MATCH(F227,'الموردون'!$A$6:$A$205,0))&amp;"","مورد غير موجود"))</f>
        <v/>
      </c>
      <c r="H227" s="20">
        <f>IF(F227="","",IFERROR(INDEX('الموردون'!$D$6:$D$205,MATCH(F227,'الموردون'!$A$6:$A$205,0)),""))</f>
        <v/>
      </c>
      <c r="I227" s="21">
        <f>IF(OR(H227="",NOT(ISNUMBER(B227))),"",B227+H227)</f>
        <v/>
      </c>
      <c r="J227" s="18">
        <f>IF(A227&amp;""="","",SUMIFS('المدفوعات'!$C$6:$C$1005,'المدفوعات'!$B$6:$B$1005,A227&amp;""))</f>
        <v/>
      </c>
      <c r="K227" s="18">
        <f>IF(OR(A227&amp;""="",NOT(ISNUMBER(D227))),"",ROUND(D227-J227,2))</f>
        <v/>
      </c>
      <c r="L227" s="17">
        <f>IF(OR(K227="",I227=""),"",IF(AND(K227&gt;0,I227&lt;'الإعدادات'!$B$4),'الإعدادات'!$B$4-I227,0))</f>
        <v/>
      </c>
      <c r="M227" s="6">
        <f>IF(K227="","",IF(K227&lt;=0,"مسدد",IF(I227="","بدون موعد",IF(I227&gt;='الإعدادات'!$B$4,"لم يحن",IF(L227&lt;=30,"من 1 إلى 30 يوم",IF(L227&lt;=60,"من 31 إلى 60 يوم","أكثر من 60 يوم"))))))</f>
        <v/>
      </c>
    </row>
    <row r="228">
      <c r="A228" s="5" t="n"/>
      <c r="B228" s="13" t="n"/>
      <c r="C228" s="5" t="n"/>
      <c r="D228" s="19" t="n"/>
      <c r="E228" s="5" t="n"/>
      <c r="F228" s="6">
        <f>IF(C228&amp;""="","",IFERROR(INDEX('أوامر الشراء'!$C$6:$C$1005,MATCH(C228&amp;"",'أوامر الشراء'!$A$6:$A$1005,0))&amp;"","أمر غير موجود"))</f>
        <v/>
      </c>
      <c r="G228" s="6">
        <f>IF(F228="","",IFERROR(INDEX('الموردون'!$B$6:$B$205,MATCH(F228,'الموردون'!$A$6:$A$205,0))&amp;"","مورد غير موجود"))</f>
        <v/>
      </c>
      <c r="H228" s="20">
        <f>IF(F228="","",IFERROR(INDEX('الموردون'!$D$6:$D$205,MATCH(F228,'الموردون'!$A$6:$A$205,0)),""))</f>
        <v/>
      </c>
      <c r="I228" s="21">
        <f>IF(OR(H228="",NOT(ISNUMBER(B228))),"",B228+H228)</f>
        <v/>
      </c>
      <c r="J228" s="18">
        <f>IF(A228&amp;""="","",SUMIFS('المدفوعات'!$C$6:$C$1005,'المدفوعات'!$B$6:$B$1005,A228&amp;""))</f>
        <v/>
      </c>
      <c r="K228" s="18">
        <f>IF(OR(A228&amp;""="",NOT(ISNUMBER(D228))),"",ROUND(D228-J228,2))</f>
        <v/>
      </c>
      <c r="L228" s="17">
        <f>IF(OR(K228="",I228=""),"",IF(AND(K228&gt;0,I228&lt;'الإعدادات'!$B$4),'الإعدادات'!$B$4-I228,0))</f>
        <v/>
      </c>
      <c r="M228" s="6">
        <f>IF(K228="","",IF(K228&lt;=0,"مسدد",IF(I228="","بدون موعد",IF(I228&gt;='الإعدادات'!$B$4,"لم يحن",IF(L228&lt;=30,"من 1 إلى 30 يوم",IF(L228&lt;=60,"من 31 إلى 60 يوم","أكثر من 60 يوم"))))))</f>
        <v/>
      </c>
    </row>
    <row r="229">
      <c r="A229" s="5" t="n"/>
      <c r="B229" s="13" t="n"/>
      <c r="C229" s="5" t="n"/>
      <c r="D229" s="19" t="n"/>
      <c r="E229" s="5" t="n"/>
      <c r="F229" s="6">
        <f>IF(C229&amp;""="","",IFERROR(INDEX('أوامر الشراء'!$C$6:$C$1005,MATCH(C229&amp;"",'أوامر الشراء'!$A$6:$A$1005,0))&amp;"","أمر غير موجود"))</f>
        <v/>
      </c>
      <c r="G229" s="6">
        <f>IF(F229="","",IFERROR(INDEX('الموردون'!$B$6:$B$205,MATCH(F229,'الموردون'!$A$6:$A$205,0))&amp;"","مورد غير موجود"))</f>
        <v/>
      </c>
      <c r="H229" s="20">
        <f>IF(F229="","",IFERROR(INDEX('الموردون'!$D$6:$D$205,MATCH(F229,'الموردون'!$A$6:$A$205,0)),""))</f>
        <v/>
      </c>
      <c r="I229" s="21">
        <f>IF(OR(H229="",NOT(ISNUMBER(B229))),"",B229+H229)</f>
        <v/>
      </c>
      <c r="J229" s="18">
        <f>IF(A229&amp;""="","",SUMIFS('المدفوعات'!$C$6:$C$1005,'المدفوعات'!$B$6:$B$1005,A229&amp;""))</f>
        <v/>
      </c>
      <c r="K229" s="18">
        <f>IF(OR(A229&amp;""="",NOT(ISNUMBER(D229))),"",ROUND(D229-J229,2))</f>
        <v/>
      </c>
      <c r="L229" s="17">
        <f>IF(OR(K229="",I229=""),"",IF(AND(K229&gt;0,I229&lt;'الإعدادات'!$B$4),'الإعدادات'!$B$4-I229,0))</f>
        <v/>
      </c>
      <c r="M229" s="6">
        <f>IF(K229="","",IF(K229&lt;=0,"مسدد",IF(I229="","بدون موعد",IF(I229&gt;='الإعدادات'!$B$4,"لم يحن",IF(L229&lt;=30,"من 1 إلى 30 يوم",IF(L229&lt;=60,"من 31 إلى 60 يوم","أكثر من 60 يوم"))))))</f>
        <v/>
      </c>
    </row>
    <row r="230">
      <c r="A230" s="5" t="n"/>
      <c r="B230" s="13" t="n"/>
      <c r="C230" s="5" t="n"/>
      <c r="D230" s="19" t="n"/>
      <c r="E230" s="5" t="n"/>
      <c r="F230" s="6">
        <f>IF(C230&amp;""="","",IFERROR(INDEX('أوامر الشراء'!$C$6:$C$1005,MATCH(C230&amp;"",'أوامر الشراء'!$A$6:$A$1005,0))&amp;"","أمر غير موجود"))</f>
        <v/>
      </c>
      <c r="G230" s="6">
        <f>IF(F230="","",IFERROR(INDEX('الموردون'!$B$6:$B$205,MATCH(F230,'الموردون'!$A$6:$A$205,0))&amp;"","مورد غير موجود"))</f>
        <v/>
      </c>
      <c r="H230" s="20">
        <f>IF(F230="","",IFERROR(INDEX('الموردون'!$D$6:$D$205,MATCH(F230,'الموردون'!$A$6:$A$205,0)),""))</f>
        <v/>
      </c>
      <c r="I230" s="21">
        <f>IF(OR(H230="",NOT(ISNUMBER(B230))),"",B230+H230)</f>
        <v/>
      </c>
      <c r="J230" s="18">
        <f>IF(A230&amp;""="","",SUMIFS('المدفوعات'!$C$6:$C$1005,'المدفوعات'!$B$6:$B$1005,A230&amp;""))</f>
        <v/>
      </c>
      <c r="K230" s="18">
        <f>IF(OR(A230&amp;""="",NOT(ISNUMBER(D230))),"",ROUND(D230-J230,2))</f>
        <v/>
      </c>
      <c r="L230" s="17">
        <f>IF(OR(K230="",I230=""),"",IF(AND(K230&gt;0,I230&lt;'الإعدادات'!$B$4),'الإعدادات'!$B$4-I230,0))</f>
        <v/>
      </c>
      <c r="M230" s="6">
        <f>IF(K230="","",IF(K230&lt;=0,"مسدد",IF(I230="","بدون موعد",IF(I230&gt;='الإعدادات'!$B$4,"لم يحن",IF(L230&lt;=30,"من 1 إلى 30 يوم",IF(L230&lt;=60,"من 31 إلى 60 يوم","أكثر من 60 يوم"))))))</f>
        <v/>
      </c>
    </row>
    <row r="231">
      <c r="A231" s="5" t="n"/>
      <c r="B231" s="13" t="n"/>
      <c r="C231" s="5" t="n"/>
      <c r="D231" s="19" t="n"/>
      <c r="E231" s="5" t="n"/>
      <c r="F231" s="6">
        <f>IF(C231&amp;""="","",IFERROR(INDEX('أوامر الشراء'!$C$6:$C$1005,MATCH(C231&amp;"",'أوامر الشراء'!$A$6:$A$1005,0))&amp;"","أمر غير موجود"))</f>
        <v/>
      </c>
      <c r="G231" s="6">
        <f>IF(F231="","",IFERROR(INDEX('الموردون'!$B$6:$B$205,MATCH(F231,'الموردون'!$A$6:$A$205,0))&amp;"","مورد غير موجود"))</f>
        <v/>
      </c>
      <c r="H231" s="20">
        <f>IF(F231="","",IFERROR(INDEX('الموردون'!$D$6:$D$205,MATCH(F231,'الموردون'!$A$6:$A$205,0)),""))</f>
        <v/>
      </c>
      <c r="I231" s="21">
        <f>IF(OR(H231="",NOT(ISNUMBER(B231))),"",B231+H231)</f>
        <v/>
      </c>
      <c r="J231" s="18">
        <f>IF(A231&amp;""="","",SUMIFS('المدفوعات'!$C$6:$C$1005,'المدفوعات'!$B$6:$B$1005,A231&amp;""))</f>
        <v/>
      </c>
      <c r="K231" s="18">
        <f>IF(OR(A231&amp;""="",NOT(ISNUMBER(D231))),"",ROUND(D231-J231,2))</f>
        <v/>
      </c>
      <c r="L231" s="17">
        <f>IF(OR(K231="",I231=""),"",IF(AND(K231&gt;0,I231&lt;'الإعدادات'!$B$4),'الإعدادات'!$B$4-I231,0))</f>
        <v/>
      </c>
      <c r="M231" s="6">
        <f>IF(K231="","",IF(K231&lt;=0,"مسدد",IF(I231="","بدون موعد",IF(I231&gt;='الإعدادات'!$B$4,"لم يحن",IF(L231&lt;=30,"من 1 إلى 30 يوم",IF(L231&lt;=60,"من 31 إلى 60 يوم","أكثر من 60 يوم"))))))</f>
        <v/>
      </c>
    </row>
    <row r="232">
      <c r="A232" s="5" t="n"/>
      <c r="B232" s="13" t="n"/>
      <c r="C232" s="5" t="n"/>
      <c r="D232" s="19" t="n"/>
      <c r="E232" s="5" t="n"/>
      <c r="F232" s="6">
        <f>IF(C232&amp;""="","",IFERROR(INDEX('أوامر الشراء'!$C$6:$C$1005,MATCH(C232&amp;"",'أوامر الشراء'!$A$6:$A$1005,0))&amp;"","أمر غير موجود"))</f>
        <v/>
      </c>
      <c r="G232" s="6">
        <f>IF(F232="","",IFERROR(INDEX('الموردون'!$B$6:$B$205,MATCH(F232,'الموردون'!$A$6:$A$205,0))&amp;"","مورد غير موجود"))</f>
        <v/>
      </c>
      <c r="H232" s="20">
        <f>IF(F232="","",IFERROR(INDEX('الموردون'!$D$6:$D$205,MATCH(F232,'الموردون'!$A$6:$A$205,0)),""))</f>
        <v/>
      </c>
      <c r="I232" s="21">
        <f>IF(OR(H232="",NOT(ISNUMBER(B232))),"",B232+H232)</f>
        <v/>
      </c>
      <c r="J232" s="18">
        <f>IF(A232&amp;""="","",SUMIFS('المدفوعات'!$C$6:$C$1005,'المدفوعات'!$B$6:$B$1005,A232&amp;""))</f>
        <v/>
      </c>
      <c r="K232" s="18">
        <f>IF(OR(A232&amp;""="",NOT(ISNUMBER(D232))),"",ROUND(D232-J232,2))</f>
        <v/>
      </c>
      <c r="L232" s="17">
        <f>IF(OR(K232="",I232=""),"",IF(AND(K232&gt;0,I232&lt;'الإعدادات'!$B$4),'الإعدادات'!$B$4-I232,0))</f>
        <v/>
      </c>
      <c r="M232" s="6">
        <f>IF(K232="","",IF(K232&lt;=0,"مسدد",IF(I232="","بدون موعد",IF(I232&gt;='الإعدادات'!$B$4,"لم يحن",IF(L232&lt;=30,"من 1 إلى 30 يوم",IF(L232&lt;=60,"من 31 إلى 60 يوم","أكثر من 60 يوم"))))))</f>
        <v/>
      </c>
    </row>
    <row r="233">
      <c r="A233" s="5" t="n"/>
      <c r="B233" s="13" t="n"/>
      <c r="C233" s="5" t="n"/>
      <c r="D233" s="19" t="n"/>
      <c r="E233" s="5" t="n"/>
      <c r="F233" s="6">
        <f>IF(C233&amp;""="","",IFERROR(INDEX('أوامر الشراء'!$C$6:$C$1005,MATCH(C233&amp;"",'أوامر الشراء'!$A$6:$A$1005,0))&amp;"","أمر غير موجود"))</f>
        <v/>
      </c>
      <c r="G233" s="6">
        <f>IF(F233="","",IFERROR(INDEX('الموردون'!$B$6:$B$205,MATCH(F233,'الموردون'!$A$6:$A$205,0))&amp;"","مورد غير موجود"))</f>
        <v/>
      </c>
      <c r="H233" s="20">
        <f>IF(F233="","",IFERROR(INDEX('الموردون'!$D$6:$D$205,MATCH(F233,'الموردون'!$A$6:$A$205,0)),""))</f>
        <v/>
      </c>
      <c r="I233" s="21">
        <f>IF(OR(H233="",NOT(ISNUMBER(B233))),"",B233+H233)</f>
        <v/>
      </c>
      <c r="J233" s="18">
        <f>IF(A233&amp;""="","",SUMIFS('المدفوعات'!$C$6:$C$1005,'المدفوعات'!$B$6:$B$1005,A233&amp;""))</f>
        <v/>
      </c>
      <c r="K233" s="18">
        <f>IF(OR(A233&amp;""="",NOT(ISNUMBER(D233))),"",ROUND(D233-J233,2))</f>
        <v/>
      </c>
      <c r="L233" s="17">
        <f>IF(OR(K233="",I233=""),"",IF(AND(K233&gt;0,I233&lt;'الإعدادات'!$B$4),'الإعدادات'!$B$4-I233,0))</f>
        <v/>
      </c>
      <c r="M233" s="6">
        <f>IF(K233="","",IF(K233&lt;=0,"مسدد",IF(I233="","بدون موعد",IF(I233&gt;='الإعدادات'!$B$4,"لم يحن",IF(L233&lt;=30,"من 1 إلى 30 يوم",IF(L233&lt;=60,"من 31 إلى 60 يوم","أكثر من 60 يوم"))))))</f>
        <v/>
      </c>
    </row>
    <row r="234">
      <c r="A234" s="5" t="n"/>
      <c r="B234" s="13" t="n"/>
      <c r="C234" s="5" t="n"/>
      <c r="D234" s="19" t="n"/>
      <c r="E234" s="5" t="n"/>
      <c r="F234" s="6">
        <f>IF(C234&amp;""="","",IFERROR(INDEX('أوامر الشراء'!$C$6:$C$1005,MATCH(C234&amp;"",'أوامر الشراء'!$A$6:$A$1005,0))&amp;"","أمر غير موجود"))</f>
        <v/>
      </c>
      <c r="G234" s="6">
        <f>IF(F234="","",IFERROR(INDEX('الموردون'!$B$6:$B$205,MATCH(F234,'الموردون'!$A$6:$A$205,0))&amp;"","مورد غير موجود"))</f>
        <v/>
      </c>
      <c r="H234" s="20">
        <f>IF(F234="","",IFERROR(INDEX('الموردون'!$D$6:$D$205,MATCH(F234,'الموردون'!$A$6:$A$205,0)),""))</f>
        <v/>
      </c>
      <c r="I234" s="21">
        <f>IF(OR(H234="",NOT(ISNUMBER(B234))),"",B234+H234)</f>
        <v/>
      </c>
      <c r="J234" s="18">
        <f>IF(A234&amp;""="","",SUMIFS('المدفوعات'!$C$6:$C$1005,'المدفوعات'!$B$6:$B$1005,A234&amp;""))</f>
        <v/>
      </c>
      <c r="K234" s="18">
        <f>IF(OR(A234&amp;""="",NOT(ISNUMBER(D234))),"",ROUND(D234-J234,2))</f>
        <v/>
      </c>
      <c r="L234" s="17">
        <f>IF(OR(K234="",I234=""),"",IF(AND(K234&gt;0,I234&lt;'الإعدادات'!$B$4),'الإعدادات'!$B$4-I234,0))</f>
        <v/>
      </c>
      <c r="M234" s="6">
        <f>IF(K234="","",IF(K234&lt;=0,"مسدد",IF(I234="","بدون موعد",IF(I234&gt;='الإعدادات'!$B$4,"لم يحن",IF(L234&lt;=30,"من 1 إلى 30 يوم",IF(L234&lt;=60,"من 31 إلى 60 يوم","أكثر من 60 يوم"))))))</f>
        <v/>
      </c>
    </row>
    <row r="235">
      <c r="A235" s="5" t="n"/>
      <c r="B235" s="13" t="n"/>
      <c r="C235" s="5" t="n"/>
      <c r="D235" s="19" t="n"/>
      <c r="E235" s="5" t="n"/>
      <c r="F235" s="6">
        <f>IF(C235&amp;""="","",IFERROR(INDEX('أوامر الشراء'!$C$6:$C$1005,MATCH(C235&amp;"",'أوامر الشراء'!$A$6:$A$1005,0))&amp;"","أمر غير موجود"))</f>
        <v/>
      </c>
      <c r="G235" s="6">
        <f>IF(F235="","",IFERROR(INDEX('الموردون'!$B$6:$B$205,MATCH(F235,'الموردون'!$A$6:$A$205,0))&amp;"","مورد غير موجود"))</f>
        <v/>
      </c>
      <c r="H235" s="20">
        <f>IF(F235="","",IFERROR(INDEX('الموردون'!$D$6:$D$205,MATCH(F235,'الموردون'!$A$6:$A$205,0)),""))</f>
        <v/>
      </c>
      <c r="I235" s="21">
        <f>IF(OR(H235="",NOT(ISNUMBER(B235))),"",B235+H235)</f>
        <v/>
      </c>
      <c r="J235" s="18">
        <f>IF(A235&amp;""="","",SUMIFS('المدفوعات'!$C$6:$C$1005,'المدفوعات'!$B$6:$B$1005,A235&amp;""))</f>
        <v/>
      </c>
      <c r="K235" s="18">
        <f>IF(OR(A235&amp;""="",NOT(ISNUMBER(D235))),"",ROUND(D235-J235,2))</f>
        <v/>
      </c>
      <c r="L235" s="17">
        <f>IF(OR(K235="",I235=""),"",IF(AND(K235&gt;0,I235&lt;'الإعدادات'!$B$4),'الإعدادات'!$B$4-I235,0))</f>
        <v/>
      </c>
      <c r="M235" s="6">
        <f>IF(K235="","",IF(K235&lt;=0,"مسدد",IF(I235="","بدون موعد",IF(I235&gt;='الإعدادات'!$B$4,"لم يحن",IF(L235&lt;=30,"من 1 إلى 30 يوم",IF(L235&lt;=60,"من 31 إلى 60 يوم","أكثر من 60 يوم"))))))</f>
        <v/>
      </c>
    </row>
    <row r="236">
      <c r="A236" s="5" t="n"/>
      <c r="B236" s="13" t="n"/>
      <c r="C236" s="5" t="n"/>
      <c r="D236" s="19" t="n"/>
      <c r="E236" s="5" t="n"/>
      <c r="F236" s="6">
        <f>IF(C236&amp;""="","",IFERROR(INDEX('أوامر الشراء'!$C$6:$C$1005,MATCH(C236&amp;"",'أوامر الشراء'!$A$6:$A$1005,0))&amp;"","أمر غير موجود"))</f>
        <v/>
      </c>
      <c r="G236" s="6">
        <f>IF(F236="","",IFERROR(INDEX('الموردون'!$B$6:$B$205,MATCH(F236,'الموردون'!$A$6:$A$205,0))&amp;"","مورد غير موجود"))</f>
        <v/>
      </c>
      <c r="H236" s="20">
        <f>IF(F236="","",IFERROR(INDEX('الموردون'!$D$6:$D$205,MATCH(F236,'الموردون'!$A$6:$A$205,0)),""))</f>
        <v/>
      </c>
      <c r="I236" s="21">
        <f>IF(OR(H236="",NOT(ISNUMBER(B236))),"",B236+H236)</f>
        <v/>
      </c>
      <c r="J236" s="18">
        <f>IF(A236&amp;""="","",SUMIFS('المدفوعات'!$C$6:$C$1005,'المدفوعات'!$B$6:$B$1005,A236&amp;""))</f>
        <v/>
      </c>
      <c r="K236" s="18">
        <f>IF(OR(A236&amp;""="",NOT(ISNUMBER(D236))),"",ROUND(D236-J236,2))</f>
        <v/>
      </c>
      <c r="L236" s="17">
        <f>IF(OR(K236="",I236=""),"",IF(AND(K236&gt;0,I236&lt;'الإعدادات'!$B$4),'الإعدادات'!$B$4-I236,0))</f>
        <v/>
      </c>
      <c r="M236" s="6">
        <f>IF(K236="","",IF(K236&lt;=0,"مسدد",IF(I236="","بدون موعد",IF(I236&gt;='الإعدادات'!$B$4,"لم يحن",IF(L236&lt;=30,"من 1 إلى 30 يوم",IF(L236&lt;=60,"من 31 إلى 60 يوم","أكثر من 60 يوم"))))))</f>
        <v/>
      </c>
    </row>
    <row r="237">
      <c r="A237" s="5" t="n"/>
      <c r="B237" s="13" t="n"/>
      <c r="C237" s="5" t="n"/>
      <c r="D237" s="19" t="n"/>
      <c r="E237" s="5" t="n"/>
      <c r="F237" s="6">
        <f>IF(C237&amp;""="","",IFERROR(INDEX('أوامر الشراء'!$C$6:$C$1005,MATCH(C237&amp;"",'أوامر الشراء'!$A$6:$A$1005,0))&amp;"","أمر غير موجود"))</f>
        <v/>
      </c>
      <c r="G237" s="6">
        <f>IF(F237="","",IFERROR(INDEX('الموردون'!$B$6:$B$205,MATCH(F237,'الموردون'!$A$6:$A$205,0))&amp;"","مورد غير موجود"))</f>
        <v/>
      </c>
      <c r="H237" s="20">
        <f>IF(F237="","",IFERROR(INDEX('الموردون'!$D$6:$D$205,MATCH(F237,'الموردون'!$A$6:$A$205,0)),""))</f>
        <v/>
      </c>
      <c r="I237" s="21">
        <f>IF(OR(H237="",NOT(ISNUMBER(B237))),"",B237+H237)</f>
        <v/>
      </c>
      <c r="J237" s="18">
        <f>IF(A237&amp;""="","",SUMIFS('المدفوعات'!$C$6:$C$1005,'المدفوعات'!$B$6:$B$1005,A237&amp;""))</f>
        <v/>
      </c>
      <c r="K237" s="18">
        <f>IF(OR(A237&amp;""="",NOT(ISNUMBER(D237))),"",ROUND(D237-J237,2))</f>
        <v/>
      </c>
      <c r="L237" s="17">
        <f>IF(OR(K237="",I237=""),"",IF(AND(K237&gt;0,I237&lt;'الإعدادات'!$B$4),'الإعدادات'!$B$4-I237,0))</f>
        <v/>
      </c>
      <c r="M237" s="6">
        <f>IF(K237="","",IF(K237&lt;=0,"مسدد",IF(I237="","بدون موعد",IF(I237&gt;='الإعدادات'!$B$4,"لم يحن",IF(L237&lt;=30,"من 1 إلى 30 يوم",IF(L237&lt;=60,"من 31 إلى 60 يوم","أكثر من 60 يوم"))))))</f>
        <v/>
      </c>
    </row>
    <row r="238">
      <c r="A238" s="5" t="n"/>
      <c r="B238" s="13" t="n"/>
      <c r="C238" s="5" t="n"/>
      <c r="D238" s="19" t="n"/>
      <c r="E238" s="5" t="n"/>
      <c r="F238" s="6">
        <f>IF(C238&amp;""="","",IFERROR(INDEX('أوامر الشراء'!$C$6:$C$1005,MATCH(C238&amp;"",'أوامر الشراء'!$A$6:$A$1005,0))&amp;"","أمر غير موجود"))</f>
        <v/>
      </c>
      <c r="G238" s="6">
        <f>IF(F238="","",IFERROR(INDEX('الموردون'!$B$6:$B$205,MATCH(F238,'الموردون'!$A$6:$A$205,0))&amp;"","مورد غير موجود"))</f>
        <v/>
      </c>
      <c r="H238" s="20">
        <f>IF(F238="","",IFERROR(INDEX('الموردون'!$D$6:$D$205,MATCH(F238,'الموردون'!$A$6:$A$205,0)),""))</f>
        <v/>
      </c>
      <c r="I238" s="21">
        <f>IF(OR(H238="",NOT(ISNUMBER(B238))),"",B238+H238)</f>
        <v/>
      </c>
      <c r="J238" s="18">
        <f>IF(A238&amp;""="","",SUMIFS('المدفوعات'!$C$6:$C$1005,'المدفوعات'!$B$6:$B$1005,A238&amp;""))</f>
        <v/>
      </c>
      <c r="K238" s="18">
        <f>IF(OR(A238&amp;""="",NOT(ISNUMBER(D238))),"",ROUND(D238-J238,2))</f>
        <v/>
      </c>
      <c r="L238" s="17">
        <f>IF(OR(K238="",I238=""),"",IF(AND(K238&gt;0,I238&lt;'الإعدادات'!$B$4),'الإعدادات'!$B$4-I238,0))</f>
        <v/>
      </c>
      <c r="M238" s="6">
        <f>IF(K238="","",IF(K238&lt;=0,"مسدد",IF(I238="","بدون موعد",IF(I238&gt;='الإعدادات'!$B$4,"لم يحن",IF(L238&lt;=30,"من 1 إلى 30 يوم",IF(L238&lt;=60,"من 31 إلى 60 يوم","أكثر من 60 يوم"))))))</f>
        <v/>
      </c>
    </row>
    <row r="239">
      <c r="A239" s="5" t="n"/>
      <c r="B239" s="13" t="n"/>
      <c r="C239" s="5" t="n"/>
      <c r="D239" s="19" t="n"/>
      <c r="E239" s="5" t="n"/>
      <c r="F239" s="6">
        <f>IF(C239&amp;""="","",IFERROR(INDEX('أوامر الشراء'!$C$6:$C$1005,MATCH(C239&amp;"",'أوامر الشراء'!$A$6:$A$1005,0))&amp;"","أمر غير موجود"))</f>
        <v/>
      </c>
      <c r="G239" s="6">
        <f>IF(F239="","",IFERROR(INDEX('الموردون'!$B$6:$B$205,MATCH(F239,'الموردون'!$A$6:$A$205,0))&amp;"","مورد غير موجود"))</f>
        <v/>
      </c>
      <c r="H239" s="20">
        <f>IF(F239="","",IFERROR(INDEX('الموردون'!$D$6:$D$205,MATCH(F239,'الموردون'!$A$6:$A$205,0)),""))</f>
        <v/>
      </c>
      <c r="I239" s="21">
        <f>IF(OR(H239="",NOT(ISNUMBER(B239))),"",B239+H239)</f>
        <v/>
      </c>
      <c r="J239" s="18">
        <f>IF(A239&amp;""="","",SUMIFS('المدفوعات'!$C$6:$C$1005,'المدفوعات'!$B$6:$B$1005,A239&amp;""))</f>
        <v/>
      </c>
      <c r="K239" s="18">
        <f>IF(OR(A239&amp;""="",NOT(ISNUMBER(D239))),"",ROUND(D239-J239,2))</f>
        <v/>
      </c>
      <c r="L239" s="17">
        <f>IF(OR(K239="",I239=""),"",IF(AND(K239&gt;0,I239&lt;'الإعدادات'!$B$4),'الإعدادات'!$B$4-I239,0))</f>
        <v/>
      </c>
      <c r="M239" s="6">
        <f>IF(K239="","",IF(K239&lt;=0,"مسدد",IF(I239="","بدون موعد",IF(I239&gt;='الإعدادات'!$B$4,"لم يحن",IF(L239&lt;=30,"من 1 إلى 30 يوم",IF(L239&lt;=60,"من 31 إلى 60 يوم","أكثر من 60 يوم"))))))</f>
        <v/>
      </c>
    </row>
    <row r="240">
      <c r="A240" s="5" t="n"/>
      <c r="B240" s="13" t="n"/>
      <c r="C240" s="5" t="n"/>
      <c r="D240" s="19" t="n"/>
      <c r="E240" s="5" t="n"/>
      <c r="F240" s="6">
        <f>IF(C240&amp;""="","",IFERROR(INDEX('أوامر الشراء'!$C$6:$C$1005,MATCH(C240&amp;"",'أوامر الشراء'!$A$6:$A$1005,0))&amp;"","أمر غير موجود"))</f>
        <v/>
      </c>
      <c r="G240" s="6">
        <f>IF(F240="","",IFERROR(INDEX('الموردون'!$B$6:$B$205,MATCH(F240,'الموردون'!$A$6:$A$205,0))&amp;"","مورد غير موجود"))</f>
        <v/>
      </c>
      <c r="H240" s="20">
        <f>IF(F240="","",IFERROR(INDEX('الموردون'!$D$6:$D$205,MATCH(F240,'الموردون'!$A$6:$A$205,0)),""))</f>
        <v/>
      </c>
      <c r="I240" s="21">
        <f>IF(OR(H240="",NOT(ISNUMBER(B240))),"",B240+H240)</f>
        <v/>
      </c>
      <c r="J240" s="18">
        <f>IF(A240&amp;""="","",SUMIFS('المدفوعات'!$C$6:$C$1005,'المدفوعات'!$B$6:$B$1005,A240&amp;""))</f>
        <v/>
      </c>
      <c r="K240" s="18">
        <f>IF(OR(A240&amp;""="",NOT(ISNUMBER(D240))),"",ROUND(D240-J240,2))</f>
        <v/>
      </c>
      <c r="L240" s="17">
        <f>IF(OR(K240="",I240=""),"",IF(AND(K240&gt;0,I240&lt;'الإعدادات'!$B$4),'الإعدادات'!$B$4-I240,0))</f>
        <v/>
      </c>
      <c r="M240" s="6">
        <f>IF(K240="","",IF(K240&lt;=0,"مسدد",IF(I240="","بدون موعد",IF(I240&gt;='الإعدادات'!$B$4,"لم يحن",IF(L240&lt;=30,"من 1 إلى 30 يوم",IF(L240&lt;=60,"من 31 إلى 60 يوم","أكثر من 60 يوم"))))))</f>
        <v/>
      </c>
    </row>
    <row r="241">
      <c r="A241" s="5" t="n"/>
      <c r="B241" s="13" t="n"/>
      <c r="C241" s="5" t="n"/>
      <c r="D241" s="19" t="n"/>
      <c r="E241" s="5" t="n"/>
      <c r="F241" s="6">
        <f>IF(C241&amp;""="","",IFERROR(INDEX('أوامر الشراء'!$C$6:$C$1005,MATCH(C241&amp;"",'أوامر الشراء'!$A$6:$A$1005,0))&amp;"","أمر غير موجود"))</f>
        <v/>
      </c>
      <c r="G241" s="6">
        <f>IF(F241="","",IFERROR(INDEX('الموردون'!$B$6:$B$205,MATCH(F241,'الموردون'!$A$6:$A$205,0))&amp;"","مورد غير موجود"))</f>
        <v/>
      </c>
      <c r="H241" s="20">
        <f>IF(F241="","",IFERROR(INDEX('الموردون'!$D$6:$D$205,MATCH(F241,'الموردون'!$A$6:$A$205,0)),""))</f>
        <v/>
      </c>
      <c r="I241" s="21">
        <f>IF(OR(H241="",NOT(ISNUMBER(B241))),"",B241+H241)</f>
        <v/>
      </c>
      <c r="J241" s="18">
        <f>IF(A241&amp;""="","",SUMIFS('المدفوعات'!$C$6:$C$1005,'المدفوعات'!$B$6:$B$1005,A241&amp;""))</f>
        <v/>
      </c>
      <c r="K241" s="18">
        <f>IF(OR(A241&amp;""="",NOT(ISNUMBER(D241))),"",ROUND(D241-J241,2))</f>
        <v/>
      </c>
      <c r="L241" s="17">
        <f>IF(OR(K241="",I241=""),"",IF(AND(K241&gt;0,I241&lt;'الإعدادات'!$B$4),'الإعدادات'!$B$4-I241,0))</f>
        <v/>
      </c>
      <c r="M241" s="6">
        <f>IF(K241="","",IF(K241&lt;=0,"مسدد",IF(I241="","بدون موعد",IF(I241&gt;='الإعدادات'!$B$4,"لم يحن",IF(L241&lt;=30,"من 1 إلى 30 يوم",IF(L241&lt;=60,"من 31 إلى 60 يوم","أكثر من 60 يوم"))))))</f>
        <v/>
      </c>
    </row>
    <row r="242">
      <c r="A242" s="5" t="n"/>
      <c r="B242" s="13" t="n"/>
      <c r="C242" s="5" t="n"/>
      <c r="D242" s="19" t="n"/>
      <c r="E242" s="5" t="n"/>
      <c r="F242" s="6">
        <f>IF(C242&amp;""="","",IFERROR(INDEX('أوامر الشراء'!$C$6:$C$1005,MATCH(C242&amp;"",'أوامر الشراء'!$A$6:$A$1005,0))&amp;"","أمر غير موجود"))</f>
        <v/>
      </c>
      <c r="G242" s="6">
        <f>IF(F242="","",IFERROR(INDEX('الموردون'!$B$6:$B$205,MATCH(F242,'الموردون'!$A$6:$A$205,0))&amp;"","مورد غير موجود"))</f>
        <v/>
      </c>
      <c r="H242" s="20">
        <f>IF(F242="","",IFERROR(INDEX('الموردون'!$D$6:$D$205,MATCH(F242,'الموردون'!$A$6:$A$205,0)),""))</f>
        <v/>
      </c>
      <c r="I242" s="21">
        <f>IF(OR(H242="",NOT(ISNUMBER(B242))),"",B242+H242)</f>
        <v/>
      </c>
      <c r="J242" s="18">
        <f>IF(A242&amp;""="","",SUMIFS('المدفوعات'!$C$6:$C$1005,'المدفوعات'!$B$6:$B$1005,A242&amp;""))</f>
        <v/>
      </c>
      <c r="K242" s="18">
        <f>IF(OR(A242&amp;""="",NOT(ISNUMBER(D242))),"",ROUND(D242-J242,2))</f>
        <v/>
      </c>
      <c r="L242" s="17">
        <f>IF(OR(K242="",I242=""),"",IF(AND(K242&gt;0,I242&lt;'الإعدادات'!$B$4),'الإعدادات'!$B$4-I242,0))</f>
        <v/>
      </c>
      <c r="M242" s="6">
        <f>IF(K242="","",IF(K242&lt;=0,"مسدد",IF(I242="","بدون موعد",IF(I242&gt;='الإعدادات'!$B$4,"لم يحن",IF(L242&lt;=30,"من 1 إلى 30 يوم",IF(L242&lt;=60,"من 31 إلى 60 يوم","أكثر من 60 يوم"))))))</f>
        <v/>
      </c>
    </row>
    <row r="243">
      <c r="A243" s="5" t="n"/>
      <c r="B243" s="13" t="n"/>
      <c r="C243" s="5" t="n"/>
      <c r="D243" s="19" t="n"/>
      <c r="E243" s="5" t="n"/>
      <c r="F243" s="6">
        <f>IF(C243&amp;""="","",IFERROR(INDEX('أوامر الشراء'!$C$6:$C$1005,MATCH(C243&amp;"",'أوامر الشراء'!$A$6:$A$1005,0))&amp;"","أمر غير موجود"))</f>
        <v/>
      </c>
      <c r="G243" s="6">
        <f>IF(F243="","",IFERROR(INDEX('الموردون'!$B$6:$B$205,MATCH(F243,'الموردون'!$A$6:$A$205,0))&amp;"","مورد غير موجود"))</f>
        <v/>
      </c>
      <c r="H243" s="20">
        <f>IF(F243="","",IFERROR(INDEX('الموردون'!$D$6:$D$205,MATCH(F243,'الموردون'!$A$6:$A$205,0)),""))</f>
        <v/>
      </c>
      <c r="I243" s="21">
        <f>IF(OR(H243="",NOT(ISNUMBER(B243))),"",B243+H243)</f>
        <v/>
      </c>
      <c r="J243" s="18">
        <f>IF(A243&amp;""="","",SUMIFS('المدفوعات'!$C$6:$C$1005,'المدفوعات'!$B$6:$B$1005,A243&amp;""))</f>
        <v/>
      </c>
      <c r="K243" s="18">
        <f>IF(OR(A243&amp;""="",NOT(ISNUMBER(D243))),"",ROUND(D243-J243,2))</f>
        <v/>
      </c>
      <c r="L243" s="17">
        <f>IF(OR(K243="",I243=""),"",IF(AND(K243&gt;0,I243&lt;'الإعدادات'!$B$4),'الإعدادات'!$B$4-I243,0))</f>
        <v/>
      </c>
      <c r="M243" s="6">
        <f>IF(K243="","",IF(K243&lt;=0,"مسدد",IF(I243="","بدون موعد",IF(I243&gt;='الإعدادات'!$B$4,"لم يحن",IF(L243&lt;=30,"من 1 إلى 30 يوم",IF(L243&lt;=60,"من 31 إلى 60 يوم","أكثر من 60 يوم"))))))</f>
        <v/>
      </c>
    </row>
    <row r="244">
      <c r="A244" s="5" t="n"/>
      <c r="B244" s="13" t="n"/>
      <c r="C244" s="5" t="n"/>
      <c r="D244" s="19" t="n"/>
      <c r="E244" s="5" t="n"/>
      <c r="F244" s="6">
        <f>IF(C244&amp;""="","",IFERROR(INDEX('أوامر الشراء'!$C$6:$C$1005,MATCH(C244&amp;"",'أوامر الشراء'!$A$6:$A$1005,0))&amp;"","أمر غير موجود"))</f>
        <v/>
      </c>
      <c r="G244" s="6">
        <f>IF(F244="","",IFERROR(INDEX('الموردون'!$B$6:$B$205,MATCH(F244,'الموردون'!$A$6:$A$205,0))&amp;"","مورد غير موجود"))</f>
        <v/>
      </c>
      <c r="H244" s="20">
        <f>IF(F244="","",IFERROR(INDEX('الموردون'!$D$6:$D$205,MATCH(F244,'الموردون'!$A$6:$A$205,0)),""))</f>
        <v/>
      </c>
      <c r="I244" s="21">
        <f>IF(OR(H244="",NOT(ISNUMBER(B244))),"",B244+H244)</f>
        <v/>
      </c>
      <c r="J244" s="18">
        <f>IF(A244&amp;""="","",SUMIFS('المدفوعات'!$C$6:$C$1005,'المدفوعات'!$B$6:$B$1005,A244&amp;""))</f>
        <v/>
      </c>
      <c r="K244" s="18">
        <f>IF(OR(A244&amp;""="",NOT(ISNUMBER(D244))),"",ROUND(D244-J244,2))</f>
        <v/>
      </c>
      <c r="L244" s="17">
        <f>IF(OR(K244="",I244=""),"",IF(AND(K244&gt;0,I244&lt;'الإعدادات'!$B$4),'الإعدادات'!$B$4-I244,0))</f>
        <v/>
      </c>
      <c r="M244" s="6">
        <f>IF(K244="","",IF(K244&lt;=0,"مسدد",IF(I244="","بدون موعد",IF(I244&gt;='الإعدادات'!$B$4,"لم يحن",IF(L244&lt;=30,"من 1 إلى 30 يوم",IF(L244&lt;=60,"من 31 إلى 60 يوم","أكثر من 60 يوم"))))))</f>
        <v/>
      </c>
    </row>
    <row r="245">
      <c r="A245" s="5" t="n"/>
      <c r="B245" s="13" t="n"/>
      <c r="C245" s="5" t="n"/>
      <c r="D245" s="19" t="n"/>
      <c r="E245" s="5" t="n"/>
      <c r="F245" s="6">
        <f>IF(C245&amp;""="","",IFERROR(INDEX('أوامر الشراء'!$C$6:$C$1005,MATCH(C245&amp;"",'أوامر الشراء'!$A$6:$A$1005,0))&amp;"","أمر غير موجود"))</f>
        <v/>
      </c>
      <c r="G245" s="6">
        <f>IF(F245="","",IFERROR(INDEX('الموردون'!$B$6:$B$205,MATCH(F245,'الموردون'!$A$6:$A$205,0))&amp;"","مورد غير موجود"))</f>
        <v/>
      </c>
      <c r="H245" s="20">
        <f>IF(F245="","",IFERROR(INDEX('الموردون'!$D$6:$D$205,MATCH(F245,'الموردون'!$A$6:$A$205,0)),""))</f>
        <v/>
      </c>
      <c r="I245" s="21">
        <f>IF(OR(H245="",NOT(ISNUMBER(B245))),"",B245+H245)</f>
        <v/>
      </c>
      <c r="J245" s="18">
        <f>IF(A245&amp;""="","",SUMIFS('المدفوعات'!$C$6:$C$1005,'المدفوعات'!$B$6:$B$1005,A245&amp;""))</f>
        <v/>
      </c>
      <c r="K245" s="18">
        <f>IF(OR(A245&amp;""="",NOT(ISNUMBER(D245))),"",ROUND(D245-J245,2))</f>
        <v/>
      </c>
      <c r="L245" s="17">
        <f>IF(OR(K245="",I245=""),"",IF(AND(K245&gt;0,I245&lt;'الإعدادات'!$B$4),'الإعدادات'!$B$4-I245,0))</f>
        <v/>
      </c>
      <c r="M245" s="6">
        <f>IF(K245="","",IF(K245&lt;=0,"مسدد",IF(I245="","بدون موعد",IF(I245&gt;='الإعدادات'!$B$4,"لم يحن",IF(L245&lt;=30,"من 1 إلى 30 يوم",IF(L245&lt;=60,"من 31 إلى 60 يوم","أكثر من 60 يوم"))))))</f>
        <v/>
      </c>
    </row>
    <row r="246">
      <c r="A246" s="5" t="n"/>
      <c r="B246" s="13" t="n"/>
      <c r="C246" s="5" t="n"/>
      <c r="D246" s="19" t="n"/>
      <c r="E246" s="5" t="n"/>
      <c r="F246" s="6">
        <f>IF(C246&amp;""="","",IFERROR(INDEX('أوامر الشراء'!$C$6:$C$1005,MATCH(C246&amp;"",'أوامر الشراء'!$A$6:$A$1005,0))&amp;"","أمر غير موجود"))</f>
        <v/>
      </c>
      <c r="G246" s="6">
        <f>IF(F246="","",IFERROR(INDEX('الموردون'!$B$6:$B$205,MATCH(F246,'الموردون'!$A$6:$A$205,0))&amp;"","مورد غير موجود"))</f>
        <v/>
      </c>
      <c r="H246" s="20">
        <f>IF(F246="","",IFERROR(INDEX('الموردون'!$D$6:$D$205,MATCH(F246,'الموردون'!$A$6:$A$205,0)),""))</f>
        <v/>
      </c>
      <c r="I246" s="21">
        <f>IF(OR(H246="",NOT(ISNUMBER(B246))),"",B246+H246)</f>
        <v/>
      </c>
      <c r="J246" s="18">
        <f>IF(A246&amp;""="","",SUMIFS('المدفوعات'!$C$6:$C$1005,'المدفوعات'!$B$6:$B$1005,A246&amp;""))</f>
        <v/>
      </c>
      <c r="K246" s="18">
        <f>IF(OR(A246&amp;""="",NOT(ISNUMBER(D246))),"",ROUND(D246-J246,2))</f>
        <v/>
      </c>
      <c r="L246" s="17">
        <f>IF(OR(K246="",I246=""),"",IF(AND(K246&gt;0,I246&lt;'الإعدادات'!$B$4),'الإعدادات'!$B$4-I246,0))</f>
        <v/>
      </c>
      <c r="M246" s="6">
        <f>IF(K246="","",IF(K246&lt;=0,"مسدد",IF(I246="","بدون موعد",IF(I246&gt;='الإعدادات'!$B$4,"لم يحن",IF(L246&lt;=30,"من 1 إلى 30 يوم",IF(L246&lt;=60,"من 31 إلى 60 يوم","أكثر من 60 يوم"))))))</f>
        <v/>
      </c>
    </row>
    <row r="247">
      <c r="A247" s="5" t="n"/>
      <c r="B247" s="13" t="n"/>
      <c r="C247" s="5" t="n"/>
      <c r="D247" s="19" t="n"/>
      <c r="E247" s="5" t="n"/>
      <c r="F247" s="6">
        <f>IF(C247&amp;""="","",IFERROR(INDEX('أوامر الشراء'!$C$6:$C$1005,MATCH(C247&amp;"",'أوامر الشراء'!$A$6:$A$1005,0))&amp;"","أمر غير موجود"))</f>
        <v/>
      </c>
      <c r="G247" s="6">
        <f>IF(F247="","",IFERROR(INDEX('الموردون'!$B$6:$B$205,MATCH(F247,'الموردون'!$A$6:$A$205,0))&amp;"","مورد غير موجود"))</f>
        <v/>
      </c>
      <c r="H247" s="20">
        <f>IF(F247="","",IFERROR(INDEX('الموردون'!$D$6:$D$205,MATCH(F247,'الموردون'!$A$6:$A$205,0)),""))</f>
        <v/>
      </c>
      <c r="I247" s="21">
        <f>IF(OR(H247="",NOT(ISNUMBER(B247))),"",B247+H247)</f>
        <v/>
      </c>
      <c r="J247" s="18">
        <f>IF(A247&amp;""="","",SUMIFS('المدفوعات'!$C$6:$C$1005,'المدفوعات'!$B$6:$B$1005,A247&amp;""))</f>
        <v/>
      </c>
      <c r="K247" s="18">
        <f>IF(OR(A247&amp;""="",NOT(ISNUMBER(D247))),"",ROUND(D247-J247,2))</f>
        <v/>
      </c>
      <c r="L247" s="17">
        <f>IF(OR(K247="",I247=""),"",IF(AND(K247&gt;0,I247&lt;'الإعدادات'!$B$4),'الإعدادات'!$B$4-I247,0))</f>
        <v/>
      </c>
      <c r="M247" s="6">
        <f>IF(K247="","",IF(K247&lt;=0,"مسدد",IF(I247="","بدون موعد",IF(I247&gt;='الإعدادات'!$B$4,"لم يحن",IF(L247&lt;=30,"من 1 إلى 30 يوم",IF(L247&lt;=60,"من 31 إلى 60 يوم","أكثر من 60 يوم"))))))</f>
        <v/>
      </c>
    </row>
    <row r="248">
      <c r="A248" s="5" t="n"/>
      <c r="B248" s="13" t="n"/>
      <c r="C248" s="5" t="n"/>
      <c r="D248" s="19" t="n"/>
      <c r="E248" s="5" t="n"/>
      <c r="F248" s="6">
        <f>IF(C248&amp;""="","",IFERROR(INDEX('أوامر الشراء'!$C$6:$C$1005,MATCH(C248&amp;"",'أوامر الشراء'!$A$6:$A$1005,0))&amp;"","أمر غير موجود"))</f>
        <v/>
      </c>
      <c r="G248" s="6">
        <f>IF(F248="","",IFERROR(INDEX('الموردون'!$B$6:$B$205,MATCH(F248,'الموردون'!$A$6:$A$205,0))&amp;"","مورد غير موجود"))</f>
        <v/>
      </c>
      <c r="H248" s="20">
        <f>IF(F248="","",IFERROR(INDEX('الموردون'!$D$6:$D$205,MATCH(F248,'الموردون'!$A$6:$A$205,0)),""))</f>
        <v/>
      </c>
      <c r="I248" s="21">
        <f>IF(OR(H248="",NOT(ISNUMBER(B248))),"",B248+H248)</f>
        <v/>
      </c>
      <c r="J248" s="18">
        <f>IF(A248&amp;""="","",SUMIFS('المدفوعات'!$C$6:$C$1005,'المدفوعات'!$B$6:$B$1005,A248&amp;""))</f>
        <v/>
      </c>
      <c r="K248" s="18">
        <f>IF(OR(A248&amp;""="",NOT(ISNUMBER(D248))),"",ROUND(D248-J248,2))</f>
        <v/>
      </c>
      <c r="L248" s="17">
        <f>IF(OR(K248="",I248=""),"",IF(AND(K248&gt;0,I248&lt;'الإعدادات'!$B$4),'الإعدادات'!$B$4-I248,0))</f>
        <v/>
      </c>
      <c r="M248" s="6">
        <f>IF(K248="","",IF(K248&lt;=0,"مسدد",IF(I248="","بدون موعد",IF(I248&gt;='الإعدادات'!$B$4,"لم يحن",IF(L248&lt;=30,"من 1 إلى 30 يوم",IF(L248&lt;=60,"من 31 إلى 60 يوم","أكثر من 60 يوم"))))))</f>
        <v/>
      </c>
    </row>
    <row r="249">
      <c r="A249" s="5" t="n"/>
      <c r="B249" s="13" t="n"/>
      <c r="C249" s="5" t="n"/>
      <c r="D249" s="19" t="n"/>
      <c r="E249" s="5" t="n"/>
      <c r="F249" s="6">
        <f>IF(C249&amp;""="","",IFERROR(INDEX('أوامر الشراء'!$C$6:$C$1005,MATCH(C249&amp;"",'أوامر الشراء'!$A$6:$A$1005,0))&amp;"","أمر غير موجود"))</f>
        <v/>
      </c>
      <c r="G249" s="6">
        <f>IF(F249="","",IFERROR(INDEX('الموردون'!$B$6:$B$205,MATCH(F249,'الموردون'!$A$6:$A$205,0))&amp;"","مورد غير موجود"))</f>
        <v/>
      </c>
      <c r="H249" s="20">
        <f>IF(F249="","",IFERROR(INDEX('الموردون'!$D$6:$D$205,MATCH(F249,'الموردون'!$A$6:$A$205,0)),""))</f>
        <v/>
      </c>
      <c r="I249" s="21">
        <f>IF(OR(H249="",NOT(ISNUMBER(B249))),"",B249+H249)</f>
        <v/>
      </c>
      <c r="J249" s="18">
        <f>IF(A249&amp;""="","",SUMIFS('المدفوعات'!$C$6:$C$1005,'المدفوعات'!$B$6:$B$1005,A249&amp;""))</f>
        <v/>
      </c>
      <c r="K249" s="18">
        <f>IF(OR(A249&amp;""="",NOT(ISNUMBER(D249))),"",ROUND(D249-J249,2))</f>
        <v/>
      </c>
      <c r="L249" s="17">
        <f>IF(OR(K249="",I249=""),"",IF(AND(K249&gt;0,I249&lt;'الإعدادات'!$B$4),'الإعدادات'!$B$4-I249,0))</f>
        <v/>
      </c>
      <c r="M249" s="6">
        <f>IF(K249="","",IF(K249&lt;=0,"مسدد",IF(I249="","بدون موعد",IF(I249&gt;='الإعدادات'!$B$4,"لم يحن",IF(L249&lt;=30,"من 1 إلى 30 يوم",IF(L249&lt;=60,"من 31 إلى 60 يوم","أكثر من 60 يوم"))))))</f>
        <v/>
      </c>
    </row>
    <row r="250">
      <c r="A250" s="5" t="n"/>
      <c r="B250" s="13" t="n"/>
      <c r="C250" s="5" t="n"/>
      <c r="D250" s="19" t="n"/>
      <c r="E250" s="5" t="n"/>
      <c r="F250" s="6">
        <f>IF(C250&amp;""="","",IFERROR(INDEX('أوامر الشراء'!$C$6:$C$1005,MATCH(C250&amp;"",'أوامر الشراء'!$A$6:$A$1005,0))&amp;"","أمر غير موجود"))</f>
        <v/>
      </c>
      <c r="G250" s="6">
        <f>IF(F250="","",IFERROR(INDEX('الموردون'!$B$6:$B$205,MATCH(F250,'الموردون'!$A$6:$A$205,0))&amp;"","مورد غير موجود"))</f>
        <v/>
      </c>
      <c r="H250" s="20">
        <f>IF(F250="","",IFERROR(INDEX('الموردون'!$D$6:$D$205,MATCH(F250,'الموردون'!$A$6:$A$205,0)),""))</f>
        <v/>
      </c>
      <c r="I250" s="21">
        <f>IF(OR(H250="",NOT(ISNUMBER(B250))),"",B250+H250)</f>
        <v/>
      </c>
      <c r="J250" s="18">
        <f>IF(A250&amp;""="","",SUMIFS('المدفوعات'!$C$6:$C$1005,'المدفوعات'!$B$6:$B$1005,A250&amp;""))</f>
        <v/>
      </c>
      <c r="K250" s="18">
        <f>IF(OR(A250&amp;""="",NOT(ISNUMBER(D250))),"",ROUND(D250-J250,2))</f>
        <v/>
      </c>
      <c r="L250" s="17">
        <f>IF(OR(K250="",I250=""),"",IF(AND(K250&gt;0,I250&lt;'الإعدادات'!$B$4),'الإعدادات'!$B$4-I250,0))</f>
        <v/>
      </c>
      <c r="M250" s="6">
        <f>IF(K250="","",IF(K250&lt;=0,"مسدد",IF(I250="","بدون موعد",IF(I250&gt;='الإعدادات'!$B$4,"لم يحن",IF(L250&lt;=30,"من 1 إلى 30 يوم",IF(L250&lt;=60,"من 31 إلى 60 يوم","أكثر من 60 يوم"))))))</f>
        <v/>
      </c>
    </row>
    <row r="251">
      <c r="A251" s="5" t="n"/>
      <c r="B251" s="13" t="n"/>
      <c r="C251" s="5" t="n"/>
      <c r="D251" s="19" t="n"/>
      <c r="E251" s="5" t="n"/>
      <c r="F251" s="6">
        <f>IF(C251&amp;""="","",IFERROR(INDEX('أوامر الشراء'!$C$6:$C$1005,MATCH(C251&amp;"",'أوامر الشراء'!$A$6:$A$1005,0))&amp;"","أمر غير موجود"))</f>
        <v/>
      </c>
      <c r="G251" s="6">
        <f>IF(F251="","",IFERROR(INDEX('الموردون'!$B$6:$B$205,MATCH(F251,'الموردون'!$A$6:$A$205,0))&amp;"","مورد غير موجود"))</f>
        <v/>
      </c>
      <c r="H251" s="20">
        <f>IF(F251="","",IFERROR(INDEX('الموردون'!$D$6:$D$205,MATCH(F251,'الموردون'!$A$6:$A$205,0)),""))</f>
        <v/>
      </c>
      <c r="I251" s="21">
        <f>IF(OR(H251="",NOT(ISNUMBER(B251))),"",B251+H251)</f>
        <v/>
      </c>
      <c r="J251" s="18">
        <f>IF(A251&amp;""="","",SUMIFS('المدفوعات'!$C$6:$C$1005,'المدفوعات'!$B$6:$B$1005,A251&amp;""))</f>
        <v/>
      </c>
      <c r="K251" s="18">
        <f>IF(OR(A251&amp;""="",NOT(ISNUMBER(D251))),"",ROUND(D251-J251,2))</f>
        <v/>
      </c>
      <c r="L251" s="17">
        <f>IF(OR(K251="",I251=""),"",IF(AND(K251&gt;0,I251&lt;'الإعدادات'!$B$4),'الإعدادات'!$B$4-I251,0))</f>
        <v/>
      </c>
      <c r="M251" s="6">
        <f>IF(K251="","",IF(K251&lt;=0,"مسدد",IF(I251="","بدون موعد",IF(I251&gt;='الإعدادات'!$B$4,"لم يحن",IF(L251&lt;=30,"من 1 إلى 30 يوم",IF(L251&lt;=60,"من 31 إلى 60 يوم","أكثر من 60 يوم"))))))</f>
        <v/>
      </c>
    </row>
    <row r="252">
      <c r="A252" s="5" t="n"/>
      <c r="B252" s="13" t="n"/>
      <c r="C252" s="5" t="n"/>
      <c r="D252" s="19" t="n"/>
      <c r="E252" s="5" t="n"/>
      <c r="F252" s="6">
        <f>IF(C252&amp;""="","",IFERROR(INDEX('أوامر الشراء'!$C$6:$C$1005,MATCH(C252&amp;"",'أوامر الشراء'!$A$6:$A$1005,0))&amp;"","أمر غير موجود"))</f>
        <v/>
      </c>
      <c r="G252" s="6">
        <f>IF(F252="","",IFERROR(INDEX('الموردون'!$B$6:$B$205,MATCH(F252,'الموردون'!$A$6:$A$205,0))&amp;"","مورد غير موجود"))</f>
        <v/>
      </c>
      <c r="H252" s="20">
        <f>IF(F252="","",IFERROR(INDEX('الموردون'!$D$6:$D$205,MATCH(F252,'الموردون'!$A$6:$A$205,0)),""))</f>
        <v/>
      </c>
      <c r="I252" s="21">
        <f>IF(OR(H252="",NOT(ISNUMBER(B252))),"",B252+H252)</f>
        <v/>
      </c>
      <c r="J252" s="18">
        <f>IF(A252&amp;""="","",SUMIFS('المدفوعات'!$C$6:$C$1005,'المدفوعات'!$B$6:$B$1005,A252&amp;""))</f>
        <v/>
      </c>
      <c r="K252" s="18">
        <f>IF(OR(A252&amp;""="",NOT(ISNUMBER(D252))),"",ROUND(D252-J252,2))</f>
        <v/>
      </c>
      <c r="L252" s="17">
        <f>IF(OR(K252="",I252=""),"",IF(AND(K252&gt;0,I252&lt;'الإعدادات'!$B$4),'الإعدادات'!$B$4-I252,0))</f>
        <v/>
      </c>
      <c r="M252" s="6">
        <f>IF(K252="","",IF(K252&lt;=0,"مسدد",IF(I252="","بدون موعد",IF(I252&gt;='الإعدادات'!$B$4,"لم يحن",IF(L252&lt;=30,"من 1 إلى 30 يوم",IF(L252&lt;=60,"من 31 إلى 60 يوم","أكثر من 60 يوم"))))))</f>
        <v/>
      </c>
    </row>
    <row r="253">
      <c r="A253" s="5" t="n"/>
      <c r="B253" s="13" t="n"/>
      <c r="C253" s="5" t="n"/>
      <c r="D253" s="19" t="n"/>
      <c r="E253" s="5" t="n"/>
      <c r="F253" s="6">
        <f>IF(C253&amp;""="","",IFERROR(INDEX('أوامر الشراء'!$C$6:$C$1005,MATCH(C253&amp;"",'أوامر الشراء'!$A$6:$A$1005,0))&amp;"","أمر غير موجود"))</f>
        <v/>
      </c>
      <c r="G253" s="6">
        <f>IF(F253="","",IFERROR(INDEX('الموردون'!$B$6:$B$205,MATCH(F253,'الموردون'!$A$6:$A$205,0))&amp;"","مورد غير موجود"))</f>
        <v/>
      </c>
      <c r="H253" s="20">
        <f>IF(F253="","",IFERROR(INDEX('الموردون'!$D$6:$D$205,MATCH(F253,'الموردون'!$A$6:$A$205,0)),""))</f>
        <v/>
      </c>
      <c r="I253" s="21">
        <f>IF(OR(H253="",NOT(ISNUMBER(B253))),"",B253+H253)</f>
        <v/>
      </c>
      <c r="J253" s="18">
        <f>IF(A253&amp;""="","",SUMIFS('المدفوعات'!$C$6:$C$1005,'المدفوعات'!$B$6:$B$1005,A253&amp;""))</f>
        <v/>
      </c>
      <c r="K253" s="18">
        <f>IF(OR(A253&amp;""="",NOT(ISNUMBER(D253))),"",ROUND(D253-J253,2))</f>
        <v/>
      </c>
      <c r="L253" s="17">
        <f>IF(OR(K253="",I253=""),"",IF(AND(K253&gt;0,I253&lt;'الإعدادات'!$B$4),'الإعدادات'!$B$4-I253,0))</f>
        <v/>
      </c>
      <c r="M253" s="6">
        <f>IF(K253="","",IF(K253&lt;=0,"مسدد",IF(I253="","بدون موعد",IF(I253&gt;='الإعدادات'!$B$4,"لم يحن",IF(L253&lt;=30,"من 1 إلى 30 يوم",IF(L253&lt;=60,"من 31 إلى 60 يوم","أكثر من 60 يوم"))))))</f>
        <v/>
      </c>
    </row>
    <row r="254">
      <c r="A254" s="5" t="n"/>
      <c r="B254" s="13" t="n"/>
      <c r="C254" s="5" t="n"/>
      <c r="D254" s="19" t="n"/>
      <c r="E254" s="5" t="n"/>
      <c r="F254" s="6">
        <f>IF(C254&amp;""="","",IFERROR(INDEX('أوامر الشراء'!$C$6:$C$1005,MATCH(C254&amp;"",'أوامر الشراء'!$A$6:$A$1005,0))&amp;"","أمر غير موجود"))</f>
        <v/>
      </c>
      <c r="G254" s="6">
        <f>IF(F254="","",IFERROR(INDEX('الموردون'!$B$6:$B$205,MATCH(F254,'الموردون'!$A$6:$A$205,0))&amp;"","مورد غير موجود"))</f>
        <v/>
      </c>
      <c r="H254" s="20">
        <f>IF(F254="","",IFERROR(INDEX('الموردون'!$D$6:$D$205,MATCH(F254,'الموردون'!$A$6:$A$205,0)),""))</f>
        <v/>
      </c>
      <c r="I254" s="21">
        <f>IF(OR(H254="",NOT(ISNUMBER(B254))),"",B254+H254)</f>
        <v/>
      </c>
      <c r="J254" s="18">
        <f>IF(A254&amp;""="","",SUMIFS('المدفوعات'!$C$6:$C$1005,'المدفوعات'!$B$6:$B$1005,A254&amp;""))</f>
        <v/>
      </c>
      <c r="K254" s="18">
        <f>IF(OR(A254&amp;""="",NOT(ISNUMBER(D254))),"",ROUND(D254-J254,2))</f>
        <v/>
      </c>
      <c r="L254" s="17">
        <f>IF(OR(K254="",I254=""),"",IF(AND(K254&gt;0,I254&lt;'الإعدادات'!$B$4),'الإعدادات'!$B$4-I254,0))</f>
        <v/>
      </c>
      <c r="M254" s="6">
        <f>IF(K254="","",IF(K254&lt;=0,"مسدد",IF(I254="","بدون موعد",IF(I254&gt;='الإعدادات'!$B$4,"لم يحن",IF(L254&lt;=30,"من 1 إلى 30 يوم",IF(L254&lt;=60,"من 31 إلى 60 يوم","أكثر من 60 يوم"))))))</f>
        <v/>
      </c>
    </row>
    <row r="255">
      <c r="A255" s="5" t="n"/>
      <c r="B255" s="13" t="n"/>
      <c r="C255" s="5" t="n"/>
      <c r="D255" s="19" t="n"/>
      <c r="E255" s="5" t="n"/>
      <c r="F255" s="6">
        <f>IF(C255&amp;""="","",IFERROR(INDEX('أوامر الشراء'!$C$6:$C$1005,MATCH(C255&amp;"",'أوامر الشراء'!$A$6:$A$1005,0))&amp;"","أمر غير موجود"))</f>
        <v/>
      </c>
      <c r="G255" s="6">
        <f>IF(F255="","",IFERROR(INDEX('الموردون'!$B$6:$B$205,MATCH(F255,'الموردون'!$A$6:$A$205,0))&amp;"","مورد غير موجود"))</f>
        <v/>
      </c>
      <c r="H255" s="20">
        <f>IF(F255="","",IFERROR(INDEX('الموردون'!$D$6:$D$205,MATCH(F255,'الموردون'!$A$6:$A$205,0)),""))</f>
        <v/>
      </c>
      <c r="I255" s="21">
        <f>IF(OR(H255="",NOT(ISNUMBER(B255))),"",B255+H255)</f>
        <v/>
      </c>
      <c r="J255" s="18">
        <f>IF(A255&amp;""="","",SUMIFS('المدفوعات'!$C$6:$C$1005,'المدفوعات'!$B$6:$B$1005,A255&amp;""))</f>
        <v/>
      </c>
      <c r="K255" s="18">
        <f>IF(OR(A255&amp;""="",NOT(ISNUMBER(D255))),"",ROUND(D255-J255,2))</f>
        <v/>
      </c>
      <c r="L255" s="17">
        <f>IF(OR(K255="",I255=""),"",IF(AND(K255&gt;0,I255&lt;'الإعدادات'!$B$4),'الإعدادات'!$B$4-I255,0))</f>
        <v/>
      </c>
      <c r="M255" s="6">
        <f>IF(K255="","",IF(K255&lt;=0,"مسدد",IF(I255="","بدون موعد",IF(I255&gt;='الإعدادات'!$B$4,"لم يحن",IF(L255&lt;=30,"من 1 إلى 30 يوم",IF(L255&lt;=60,"من 31 إلى 60 يوم","أكثر من 60 يوم"))))))</f>
        <v/>
      </c>
    </row>
    <row r="256">
      <c r="A256" s="5" t="n"/>
      <c r="B256" s="13" t="n"/>
      <c r="C256" s="5" t="n"/>
      <c r="D256" s="19" t="n"/>
      <c r="E256" s="5" t="n"/>
      <c r="F256" s="6">
        <f>IF(C256&amp;""="","",IFERROR(INDEX('أوامر الشراء'!$C$6:$C$1005,MATCH(C256&amp;"",'أوامر الشراء'!$A$6:$A$1005,0))&amp;"","أمر غير موجود"))</f>
        <v/>
      </c>
      <c r="G256" s="6">
        <f>IF(F256="","",IFERROR(INDEX('الموردون'!$B$6:$B$205,MATCH(F256,'الموردون'!$A$6:$A$205,0))&amp;"","مورد غير موجود"))</f>
        <v/>
      </c>
      <c r="H256" s="20">
        <f>IF(F256="","",IFERROR(INDEX('الموردون'!$D$6:$D$205,MATCH(F256,'الموردون'!$A$6:$A$205,0)),""))</f>
        <v/>
      </c>
      <c r="I256" s="21">
        <f>IF(OR(H256="",NOT(ISNUMBER(B256))),"",B256+H256)</f>
        <v/>
      </c>
      <c r="J256" s="18">
        <f>IF(A256&amp;""="","",SUMIFS('المدفوعات'!$C$6:$C$1005,'المدفوعات'!$B$6:$B$1005,A256&amp;""))</f>
        <v/>
      </c>
      <c r="K256" s="18">
        <f>IF(OR(A256&amp;""="",NOT(ISNUMBER(D256))),"",ROUND(D256-J256,2))</f>
        <v/>
      </c>
      <c r="L256" s="17">
        <f>IF(OR(K256="",I256=""),"",IF(AND(K256&gt;0,I256&lt;'الإعدادات'!$B$4),'الإعدادات'!$B$4-I256,0))</f>
        <v/>
      </c>
      <c r="M256" s="6">
        <f>IF(K256="","",IF(K256&lt;=0,"مسدد",IF(I256="","بدون موعد",IF(I256&gt;='الإعدادات'!$B$4,"لم يحن",IF(L256&lt;=30,"من 1 إلى 30 يوم",IF(L256&lt;=60,"من 31 إلى 60 يوم","أكثر من 60 يوم"))))))</f>
        <v/>
      </c>
    </row>
    <row r="257">
      <c r="A257" s="5" t="n"/>
      <c r="B257" s="13" t="n"/>
      <c r="C257" s="5" t="n"/>
      <c r="D257" s="19" t="n"/>
      <c r="E257" s="5" t="n"/>
      <c r="F257" s="6">
        <f>IF(C257&amp;""="","",IFERROR(INDEX('أوامر الشراء'!$C$6:$C$1005,MATCH(C257&amp;"",'أوامر الشراء'!$A$6:$A$1005,0))&amp;"","أمر غير موجود"))</f>
        <v/>
      </c>
      <c r="G257" s="6">
        <f>IF(F257="","",IFERROR(INDEX('الموردون'!$B$6:$B$205,MATCH(F257,'الموردون'!$A$6:$A$205,0))&amp;"","مورد غير موجود"))</f>
        <v/>
      </c>
      <c r="H257" s="20">
        <f>IF(F257="","",IFERROR(INDEX('الموردون'!$D$6:$D$205,MATCH(F257,'الموردون'!$A$6:$A$205,0)),""))</f>
        <v/>
      </c>
      <c r="I257" s="21">
        <f>IF(OR(H257="",NOT(ISNUMBER(B257))),"",B257+H257)</f>
        <v/>
      </c>
      <c r="J257" s="18">
        <f>IF(A257&amp;""="","",SUMIFS('المدفوعات'!$C$6:$C$1005,'المدفوعات'!$B$6:$B$1005,A257&amp;""))</f>
        <v/>
      </c>
      <c r="K257" s="18">
        <f>IF(OR(A257&amp;""="",NOT(ISNUMBER(D257))),"",ROUND(D257-J257,2))</f>
        <v/>
      </c>
      <c r="L257" s="17">
        <f>IF(OR(K257="",I257=""),"",IF(AND(K257&gt;0,I257&lt;'الإعدادات'!$B$4),'الإعدادات'!$B$4-I257,0))</f>
        <v/>
      </c>
      <c r="M257" s="6">
        <f>IF(K257="","",IF(K257&lt;=0,"مسدد",IF(I257="","بدون موعد",IF(I257&gt;='الإعدادات'!$B$4,"لم يحن",IF(L257&lt;=30,"من 1 إلى 30 يوم",IF(L257&lt;=60,"من 31 إلى 60 يوم","أكثر من 60 يوم"))))))</f>
        <v/>
      </c>
    </row>
    <row r="258">
      <c r="A258" s="5" t="n"/>
      <c r="B258" s="13" t="n"/>
      <c r="C258" s="5" t="n"/>
      <c r="D258" s="19" t="n"/>
      <c r="E258" s="5" t="n"/>
      <c r="F258" s="6">
        <f>IF(C258&amp;""="","",IFERROR(INDEX('أوامر الشراء'!$C$6:$C$1005,MATCH(C258&amp;"",'أوامر الشراء'!$A$6:$A$1005,0))&amp;"","أمر غير موجود"))</f>
        <v/>
      </c>
      <c r="G258" s="6">
        <f>IF(F258="","",IFERROR(INDEX('الموردون'!$B$6:$B$205,MATCH(F258,'الموردون'!$A$6:$A$205,0))&amp;"","مورد غير موجود"))</f>
        <v/>
      </c>
      <c r="H258" s="20">
        <f>IF(F258="","",IFERROR(INDEX('الموردون'!$D$6:$D$205,MATCH(F258,'الموردون'!$A$6:$A$205,0)),""))</f>
        <v/>
      </c>
      <c r="I258" s="21">
        <f>IF(OR(H258="",NOT(ISNUMBER(B258))),"",B258+H258)</f>
        <v/>
      </c>
      <c r="J258" s="18">
        <f>IF(A258&amp;""="","",SUMIFS('المدفوعات'!$C$6:$C$1005,'المدفوعات'!$B$6:$B$1005,A258&amp;""))</f>
        <v/>
      </c>
      <c r="K258" s="18">
        <f>IF(OR(A258&amp;""="",NOT(ISNUMBER(D258))),"",ROUND(D258-J258,2))</f>
        <v/>
      </c>
      <c r="L258" s="17">
        <f>IF(OR(K258="",I258=""),"",IF(AND(K258&gt;0,I258&lt;'الإعدادات'!$B$4),'الإعدادات'!$B$4-I258,0))</f>
        <v/>
      </c>
      <c r="M258" s="6">
        <f>IF(K258="","",IF(K258&lt;=0,"مسدد",IF(I258="","بدون موعد",IF(I258&gt;='الإعدادات'!$B$4,"لم يحن",IF(L258&lt;=30,"من 1 إلى 30 يوم",IF(L258&lt;=60,"من 31 إلى 60 يوم","أكثر من 60 يوم"))))))</f>
        <v/>
      </c>
    </row>
    <row r="259">
      <c r="A259" s="5" t="n"/>
      <c r="B259" s="13" t="n"/>
      <c r="C259" s="5" t="n"/>
      <c r="D259" s="19" t="n"/>
      <c r="E259" s="5" t="n"/>
      <c r="F259" s="6">
        <f>IF(C259&amp;""="","",IFERROR(INDEX('أوامر الشراء'!$C$6:$C$1005,MATCH(C259&amp;"",'أوامر الشراء'!$A$6:$A$1005,0))&amp;"","أمر غير موجود"))</f>
        <v/>
      </c>
      <c r="G259" s="6">
        <f>IF(F259="","",IFERROR(INDEX('الموردون'!$B$6:$B$205,MATCH(F259,'الموردون'!$A$6:$A$205,0))&amp;"","مورد غير موجود"))</f>
        <v/>
      </c>
      <c r="H259" s="20">
        <f>IF(F259="","",IFERROR(INDEX('الموردون'!$D$6:$D$205,MATCH(F259,'الموردون'!$A$6:$A$205,0)),""))</f>
        <v/>
      </c>
      <c r="I259" s="21">
        <f>IF(OR(H259="",NOT(ISNUMBER(B259))),"",B259+H259)</f>
        <v/>
      </c>
      <c r="J259" s="18">
        <f>IF(A259&amp;""="","",SUMIFS('المدفوعات'!$C$6:$C$1005,'المدفوعات'!$B$6:$B$1005,A259&amp;""))</f>
        <v/>
      </c>
      <c r="K259" s="18">
        <f>IF(OR(A259&amp;""="",NOT(ISNUMBER(D259))),"",ROUND(D259-J259,2))</f>
        <v/>
      </c>
      <c r="L259" s="17">
        <f>IF(OR(K259="",I259=""),"",IF(AND(K259&gt;0,I259&lt;'الإعدادات'!$B$4),'الإعدادات'!$B$4-I259,0))</f>
        <v/>
      </c>
      <c r="M259" s="6">
        <f>IF(K259="","",IF(K259&lt;=0,"مسدد",IF(I259="","بدون موعد",IF(I259&gt;='الإعدادات'!$B$4,"لم يحن",IF(L259&lt;=30,"من 1 إلى 30 يوم",IF(L259&lt;=60,"من 31 إلى 60 يوم","أكثر من 60 يوم"))))))</f>
        <v/>
      </c>
    </row>
    <row r="260">
      <c r="A260" s="5" t="n"/>
      <c r="B260" s="13" t="n"/>
      <c r="C260" s="5" t="n"/>
      <c r="D260" s="19" t="n"/>
      <c r="E260" s="5" t="n"/>
      <c r="F260" s="6">
        <f>IF(C260&amp;""="","",IFERROR(INDEX('أوامر الشراء'!$C$6:$C$1005,MATCH(C260&amp;"",'أوامر الشراء'!$A$6:$A$1005,0))&amp;"","أمر غير موجود"))</f>
        <v/>
      </c>
      <c r="G260" s="6">
        <f>IF(F260="","",IFERROR(INDEX('الموردون'!$B$6:$B$205,MATCH(F260,'الموردون'!$A$6:$A$205,0))&amp;"","مورد غير موجود"))</f>
        <v/>
      </c>
      <c r="H260" s="20">
        <f>IF(F260="","",IFERROR(INDEX('الموردون'!$D$6:$D$205,MATCH(F260,'الموردون'!$A$6:$A$205,0)),""))</f>
        <v/>
      </c>
      <c r="I260" s="21">
        <f>IF(OR(H260="",NOT(ISNUMBER(B260))),"",B260+H260)</f>
        <v/>
      </c>
      <c r="J260" s="18">
        <f>IF(A260&amp;""="","",SUMIFS('المدفوعات'!$C$6:$C$1005,'المدفوعات'!$B$6:$B$1005,A260&amp;""))</f>
        <v/>
      </c>
      <c r="K260" s="18">
        <f>IF(OR(A260&amp;""="",NOT(ISNUMBER(D260))),"",ROUND(D260-J260,2))</f>
        <v/>
      </c>
      <c r="L260" s="17">
        <f>IF(OR(K260="",I260=""),"",IF(AND(K260&gt;0,I260&lt;'الإعدادات'!$B$4),'الإعدادات'!$B$4-I260,0))</f>
        <v/>
      </c>
      <c r="M260" s="6">
        <f>IF(K260="","",IF(K260&lt;=0,"مسدد",IF(I260="","بدون موعد",IF(I260&gt;='الإعدادات'!$B$4,"لم يحن",IF(L260&lt;=30,"من 1 إلى 30 يوم",IF(L260&lt;=60,"من 31 إلى 60 يوم","أكثر من 60 يوم"))))))</f>
        <v/>
      </c>
    </row>
    <row r="261">
      <c r="A261" s="5" t="n"/>
      <c r="B261" s="13" t="n"/>
      <c r="C261" s="5" t="n"/>
      <c r="D261" s="19" t="n"/>
      <c r="E261" s="5" t="n"/>
      <c r="F261" s="6">
        <f>IF(C261&amp;""="","",IFERROR(INDEX('أوامر الشراء'!$C$6:$C$1005,MATCH(C261&amp;"",'أوامر الشراء'!$A$6:$A$1005,0))&amp;"","أمر غير موجود"))</f>
        <v/>
      </c>
      <c r="G261" s="6">
        <f>IF(F261="","",IFERROR(INDEX('الموردون'!$B$6:$B$205,MATCH(F261,'الموردون'!$A$6:$A$205,0))&amp;"","مورد غير موجود"))</f>
        <v/>
      </c>
      <c r="H261" s="20">
        <f>IF(F261="","",IFERROR(INDEX('الموردون'!$D$6:$D$205,MATCH(F261,'الموردون'!$A$6:$A$205,0)),""))</f>
        <v/>
      </c>
      <c r="I261" s="21">
        <f>IF(OR(H261="",NOT(ISNUMBER(B261))),"",B261+H261)</f>
        <v/>
      </c>
      <c r="J261" s="18">
        <f>IF(A261&amp;""="","",SUMIFS('المدفوعات'!$C$6:$C$1005,'المدفوعات'!$B$6:$B$1005,A261&amp;""))</f>
        <v/>
      </c>
      <c r="K261" s="18">
        <f>IF(OR(A261&amp;""="",NOT(ISNUMBER(D261))),"",ROUND(D261-J261,2))</f>
        <v/>
      </c>
      <c r="L261" s="17">
        <f>IF(OR(K261="",I261=""),"",IF(AND(K261&gt;0,I261&lt;'الإعدادات'!$B$4),'الإعدادات'!$B$4-I261,0))</f>
        <v/>
      </c>
      <c r="M261" s="6">
        <f>IF(K261="","",IF(K261&lt;=0,"مسدد",IF(I261="","بدون موعد",IF(I261&gt;='الإعدادات'!$B$4,"لم يحن",IF(L261&lt;=30,"من 1 إلى 30 يوم",IF(L261&lt;=60,"من 31 إلى 60 يوم","أكثر من 60 يوم"))))))</f>
        <v/>
      </c>
    </row>
    <row r="262">
      <c r="A262" s="5" t="n"/>
      <c r="B262" s="13" t="n"/>
      <c r="C262" s="5" t="n"/>
      <c r="D262" s="19" t="n"/>
      <c r="E262" s="5" t="n"/>
      <c r="F262" s="6">
        <f>IF(C262&amp;""="","",IFERROR(INDEX('أوامر الشراء'!$C$6:$C$1005,MATCH(C262&amp;"",'أوامر الشراء'!$A$6:$A$1005,0))&amp;"","أمر غير موجود"))</f>
        <v/>
      </c>
      <c r="G262" s="6">
        <f>IF(F262="","",IFERROR(INDEX('الموردون'!$B$6:$B$205,MATCH(F262,'الموردون'!$A$6:$A$205,0))&amp;"","مورد غير موجود"))</f>
        <v/>
      </c>
      <c r="H262" s="20">
        <f>IF(F262="","",IFERROR(INDEX('الموردون'!$D$6:$D$205,MATCH(F262,'الموردون'!$A$6:$A$205,0)),""))</f>
        <v/>
      </c>
      <c r="I262" s="21">
        <f>IF(OR(H262="",NOT(ISNUMBER(B262))),"",B262+H262)</f>
        <v/>
      </c>
      <c r="J262" s="18">
        <f>IF(A262&amp;""="","",SUMIFS('المدفوعات'!$C$6:$C$1005,'المدفوعات'!$B$6:$B$1005,A262&amp;""))</f>
        <v/>
      </c>
      <c r="K262" s="18">
        <f>IF(OR(A262&amp;""="",NOT(ISNUMBER(D262))),"",ROUND(D262-J262,2))</f>
        <v/>
      </c>
      <c r="L262" s="17">
        <f>IF(OR(K262="",I262=""),"",IF(AND(K262&gt;0,I262&lt;'الإعدادات'!$B$4),'الإعدادات'!$B$4-I262,0))</f>
        <v/>
      </c>
      <c r="M262" s="6">
        <f>IF(K262="","",IF(K262&lt;=0,"مسدد",IF(I262="","بدون موعد",IF(I262&gt;='الإعدادات'!$B$4,"لم يحن",IF(L262&lt;=30,"من 1 إلى 30 يوم",IF(L262&lt;=60,"من 31 إلى 60 يوم","أكثر من 60 يوم"))))))</f>
        <v/>
      </c>
    </row>
    <row r="263">
      <c r="A263" s="5" t="n"/>
      <c r="B263" s="13" t="n"/>
      <c r="C263" s="5" t="n"/>
      <c r="D263" s="19" t="n"/>
      <c r="E263" s="5" t="n"/>
      <c r="F263" s="6">
        <f>IF(C263&amp;""="","",IFERROR(INDEX('أوامر الشراء'!$C$6:$C$1005,MATCH(C263&amp;"",'أوامر الشراء'!$A$6:$A$1005,0))&amp;"","أمر غير موجود"))</f>
        <v/>
      </c>
      <c r="G263" s="6">
        <f>IF(F263="","",IFERROR(INDEX('الموردون'!$B$6:$B$205,MATCH(F263,'الموردون'!$A$6:$A$205,0))&amp;"","مورد غير موجود"))</f>
        <v/>
      </c>
      <c r="H263" s="20">
        <f>IF(F263="","",IFERROR(INDEX('الموردون'!$D$6:$D$205,MATCH(F263,'الموردون'!$A$6:$A$205,0)),""))</f>
        <v/>
      </c>
      <c r="I263" s="21">
        <f>IF(OR(H263="",NOT(ISNUMBER(B263))),"",B263+H263)</f>
        <v/>
      </c>
      <c r="J263" s="18">
        <f>IF(A263&amp;""="","",SUMIFS('المدفوعات'!$C$6:$C$1005,'المدفوعات'!$B$6:$B$1005,A263&amp;""))</f>
        <v/>
      </c>
      <c r="K263" s="18">
        <f>IF(OR(A263&amp;""="",NOT(ISNUMBER(D263))),"",ROUND(D263-J263,2))</f>
        <v/>
      </c>
      <c r="L263" s="17">
        <f>IF(OR(K263="",I263=""),"",IF(AND(K263&gt;0,I263&lt;'الإعدادات'!$B$4),'الإعدادات'!$B$4-I263,0))</f>
        <v/>
      </c>
      <c r="M263" s="6">
        <f>IF(K263="","",IF(K263&lt;=0,"مسدد",IF(I263="","بدون موعد",IF(I263&gt;='الإعدادات'!$B$4,"لم يحن",IF(L263&lt;=30,"من 1 إلى 30 يوم",IF(L263&lt;=60,"من 31 إلى 60 يوم","أكثر من 60 يوم"))))))</f>
        <v/>
      </c>
    </row>
    <row r="264">
      <c r="A264" s="5" t="n"/>
      <c r="B264" s="13" t="n"/>
      <c r="C264" s="5" t="n"/>
      <c r="D264" s="19" t="n"/>
      <c r="E264" s="5" t="n"/>
      <c r="F264" s="6">
        <f>IF(C264&amp;""="","",IFERROR(INDEX('أوامر الشراء'!$C$6:$C$1005,MATCH(C264&amp;"",'أوامر الشراء'!$A$6:$A$1005,0))&amp;"","أمر غير موجود"))</f>
        <v/>
      </c>
      <c r="G264" s="6">
        <f>IF(F264="","",IFERROR(INDEX('الموردون'!$B$6:$B$205,MATCH(F264,'الموردون'!$A$6:$A$205,0))&amp;"","مورد غير موجود"))</f>
        <v/>
      </c>
      <c r="H264" s="20">
        <f>IF(F264="","",IFERROR(INDEX('الموردون'!$D$6:$D$205,MATCH(F264,'الموردون'!$A$6:$A$205,0)),""))</f>
        <v/>
      </c>
      <c r="I264" s="21">
        <f>IF(OR(H264="",NOT(ISNUMBER(B264))),"",B264+H264)</f>
        <v/>
      </c>
      <c r="J264" s="18">
        <f>IF(A264&amp;""="","",SUMIFS('المدفوعات'!$C$6:$C$1005,'المدفوعات'!$B$6:$B$1005,A264&amp;""))</f>
        <v/>
      </c>
      <c r="K264" s="18">
        <f>IF(OR(A264&amp;""="",NOT(ISNUMBER(D264))),"",ROUND(D264-J264,2))</f>
        <v/>
      </c>
      <c r="L264" s="17">
        <f>IF(OR(K264="",I264=""),"",IF(AND(K264&gt;0,I264&lt;'الإعدادات'!$B$4),'الإعدادات'!$B$4-I264,0))</f>
        <v/>
      </c>
      <c r="M264" s="6">
        <f>IF(K264="","",IF(K264&lt;=0,"مسدد",IF(I264="","بدون موعد",IF(I264&gt;='الإعدادات'!$B$4,"لم يحن",IF(L264&lt;=30,"من 1 إلى 30 يوم",IF(L264&lt;=60,"من 31 إلى 60 يوم","أكثر من 60 يوم"))))))</f>
        <v/>
      </c>
    </row>
    <row r="265">
      <c r="A265" s="5" t="n"/>
      <c r="B265" s="13" t="n"/>
      <c r="C265" s="5" t="n"/>
      <c r="D265" s="19" t="n"/>
      <c r="E265" s="5" t="n"/>
      <c r="F265" s="6">
        <f>IF(C265&amp;""="","",IFERROR(INDEX('أوامر الشراء'!$C$6:$C$1005,MATCH(C265&amp;"",'أوامر الشراء'!$A$6:$A$1005,0))&amp;"","أمر غير موجود"))</f>
        <v/>
      </c>
      <c r="G265" s="6">
        <f>IF(F265="","",IFERROR(INDEX('الموردون'!$B$6:$B$205,MATCH(F265,'الموردون'!$A$6:$A$205,0))&amp;"","مورد غير موجود"))</f>
        <v/>
      </c>
      <c r="H265" s="20">
        <f>IF(F265="","",IFERROR(INDEX('الموردون'!$D$6:$D$205,MATCH(F265,'الموردون'!$A$6:$A$205,0)),""))</f>
        <v/>
      </c>
      <c r="I265" s="21">
        <f>IF(OR(H265="",NOT(ISNUMBER(B265))),"",B265+H265)</f>
        <v/>
      </c>
      <c r="J265" s="18">
        <f>IF(A265&amp;""="","",SUMIFS('المدفوعات'!$C$6:$C$1005,'المدفوعات'!$B$6:$B$1005,A265&amp;""))</f>
        <v/>
      </c>
      <c r="K265" s="18">
        <f>IF(OR(A265&amp;""="",NOT(ISNUMBER(D265))),"",ROUND(D265-J265,2))</f>
        <v/>
      </c>
      <c r="L265" s="17">
        <f>IF(OR(K265="",I265=""),"",IF(AND(K265&gt;0,I265&lt;'الإعدادات'!$B$4),'الإعدادات'!$B$4-I265,0))</f>
        <v/>
      </c>
      <c r="M265" s="6">
        <f>IF(K265="","",IF(K265&lt;=0,"مسدد",IF(I265="","بدون موعد",IF(I265&gt;='الإعدادات'!$B$4,"لم يحن",IF(L265&lt;=30,"من 1 إلى 30 يوم",IF(L265&lt;=60,"من 31 إلى 60 يوم","أكثر من 60 يوم"))))))</f>
        <v/>
      </c>
    </row>
    <row r="266">
      <c r="A266" s="5" t="n"/>
      <c r="B266" s="13" t="n"/>
      <c r="C266" s="5" t="n"/>
      <c r="D266" s="19" t="n"/>
      <c r="E266" s="5" t="n"/>
      <c r="F266" s="6">
        <f>IF(C266&amp;""="","",IFERROR(INDEX('أوامر الشراء'!$C$6:$C$1005,MATCH(C266&amp;"",'أوامر الشراء'!$A$6:$A$1005,0))&amp;"","أمر غير موجود"))</f>
        <v/>
      </c>
      <c r="G266" s="6">
        <f>IF(F266="","",IFERROR(INDEX('الموردون'!$B$6:$B$205,MATCH(F266,'الموردون'!$A$6:$A$205,0))&amp;"","مورد غير موجود"))</f>
        <v/>
      </c>
      <c r="H266" s="20">
        <f>IF(F266="","",IFERROR(INDEX('الموردون'!$D$6:$D$205,MATCH(F266,'الموردون'!$A$6:$A$205,0)),""))</f>
        <v/>
      </c>
      <c r="I266" s="21">
        <f>IF(OR(H266="",NOT(ISNUMBER(B266))),"",B266+H266)</f>
        <v/>
      </c>
      <c r="J266" s="18">
        <f>IF(A266&amp;""="","",SUMIFS('المدفوعات'!$C$6:$C$1005,'المدفوعات'!$B$6:$B$1005,A266&amp;""))</f>
        <v/>
      </c>
      <c r="K266" s="18">
        <f>IF(OR(A266&amp;""="",NOT(ISNUMBER(D266))),"",ROUND(D266-J266,2))</f>
        <v/>
      </c>
      <c r="L266" s="17">
        <f>IF(OR(K266="",I266=""),"",IF(AND(K266&gt;0,I266&lt;'الإعدادات'!$B$4),'الإعدادات'!$B$4-I266,0))</f>
        <v/>
      </c>
      <c r="M266" s="6">
        <f>IF(K266="","",IF(K266&lt;=0,"مسدد",IF(I266="","بدون موعد",IF(I266&gt;='الإعدادات'!$B$4,"لم يحن",IF(L266&lt;=30,"من 1 إلى 30 يوم",IF(L266&lt;=60,"من 31 إلى 60 يوم","أكثر من 60 يوم"))))))</f>
        <v/>
      </c>
    </row>
    <row r="267">
      <c r="A267" s="5" t="n"/>
      <c r="B267" s="13" t="n"/>
      <c r="C267" s="5" t="n"/>
      <c r="D267" s="19" t="n"/>
      <c r="E267" s="5" t="n"/>
      <c r="F267" s="6">
        <f>IF(C267&amp;""="","",IFERROR(INDEX('أوامر الشراء'!$C$6:$C$1005,MATCH(C267&amp;"",'أوامر الشراء'!$A$6:$A$1005,0))&amp;"","أمر غير موجود"))</f>
        <v/>
      </c>
      <c r="G267" s="6">
        <f>IF(F267="","",IFERROR(INDEX('الموردون'!$B$6:$B$205,MATCH(F267,'الموردون'!$A$6:$A$205,0))&amp;"","مورد غير موجود"))</f>
        <v/>
      </c>
      <c r="H267" s="20">
        <f>IF(F267="","",IFERROR(INDEX('الموردون'!$D$6:$D$205,MATCH(F267,'الموردون'!$A$6:$A$205,0)),""))</f>
        <v/>
      </c>
      <c r="I267" s="21">
        <f>IF(OR(H267="",NOT(ISNUMBER(B267))),"",B267+H267)</f>
        <v/>
      </c>
      <c r="J267" s="18">
        <f>IF(A267&amp;""="","",SUMIFS('المدفوعات'!$C$6:$C$1005,'المدفوعات'!$B$6:$B$1005,A267&amp;""))</f>
        <v/>
      </c>
      <c r="K267" s="18">
        <f>IF(OR(A267&amp;""="",NOT(ISNUMBER(D267))),"",ROUND(D267-J267,2))</f>
        <v/>
      </c>
      <c r="L267" s="17">
        <f>IF(OR(K267="",I267=""),"",IF(AND(K267&gt;0,I267&lt;'الإعدادات'!$B$4),'الإعدادات'!$B$4-I267,0))</f>
        <v/>
      </c>
      <c r="M267" s="6">
        <f>IF(K267="","",IF(K267&lt;=0,"مسدد",IF(I267="","بدون موعد",IF(I267&gt;='الإعدادات'!$B$4,"لم يحن",IF(L267&lt;=30,"من 1 إلى 30 يوم",IF(L267&lt;=60,"من 31 إلى 60 يوم","أكثر من 60 يوم"))))))</f>
        <v/>
      </c>
    </row>
    <row r="268">
      <c r="A268" s="5" t="n"/>
      <c r="B268" s="13" t="n"/>
      <c r="C268" s="5" t="n"/>
      <c r="D268" s="19" t="n"/>
      <c r="E268" s="5" t="n"/>
      <c r="F268" s="6">
        <f>IF(C268&amp;""="","",IFERROR(INDEX('أوامر الشراء'!$C$6:$C$1005,MATCH(C268&amp;"",'أوامر الشراء'!$A$6:$A$1005,0))&amp;"","أمر غير موجود"))</f>
        <v/>
      </c>
      <c r="G268" s="6">
        <f>IF(F268="","",IFERROR(INDEX('الموردون'!$B$6:$B$205,MATCH(F268,'الموردون'!$A$6:$A$205,0))&amp;"","مورد غير موجود"))</f>
        <v/>
      </c>
      <c r="H268" s="20">
        <f>IF(F268="","",IFERROR(INDEX('الموردون'!$D$6:$D$205,MATCH(F268,'الموردون'!$A$6:$A$205,0)),""))</f>
        <v/>
      </c>
      <c r="I268" s="21">
        <f>IF(OR(H268="",NOT(ISNUMBER(B268))),"",B268+H268)</f>
        <v/>
      </c>
      <c r="J268" s="18">
        <f>IF(A268&amp;""="","",SUMIFS('المدفوعات'!$C$6:$C$1005,'المدفوعات'!$B$6:$B$1005,A268&amp;""))</f>
        <v/>
      </c>
      <c r="K268" s="18">
        <f>IF(OR(A268&amp;""="",NOT(ISNUMBER(D268))),"",ROUND(D268-J268,2))</f>
        <v/>
      </c>
      <c r="L268" s="17">
        <f>IF(OR(K268="",I268=""),"",IF(AND(K268&gt;0,I268&lt;'الإعدادات'!$B$4),'الإعدادات'!$B$4-I268,0))</f>
        <v/>
      </c>
      <c r="M268" s="6">
        <f>IF(K268="","",IF(K268&lt;=0,"مسدد",IF(I268="","بدون موعد",IF(I268&gt;='الإعدادات'!$B$4,"لم يحن",IF(L268&lt;=30,"من 1 إلى 30 يوم",IF(L268&lt;=60,"من 31 إلى 60 يوم","أكثر من 60 يوم"))))))</f>
        <v/>
      </c>
    </row>
    <row r="269">
      <c r="A269" s="5" t="n"/>
      <c r="B269" s="13" t="n"/>
      <c r="C269" s="5" t="n"/>
      <c r="D269" s="19" t="n"/>
      <c r="E269" s="5" t="n"/>
      <c r="F269" s="6">
        <f>IF(C269&amp;""="","",IFERROR(INDEX('أوامر الشراء'!$C$6:$C$1005,MATCH(C269&amp;"",'أوامر الشراء'!$A$6:$A$1005,0))&amp;"","أمر غير موجود"))</f>
        <v/>
      </c>
      <c r="G269" s="6">
        <f>IF(F269="","",IFERROR(INDEX('الموردون'!$B$6:$B$205,MATCH(F269,'الموردون'!$A$6:$A$205,0))&amp;"","مورد غير موجود"))</f>
        <v/>
      </c>
      <c r="H269" s="20">
        <f>IF(F269="","",IFERROR(INDEX('الموردون'!$D$6:$D$205,MATCH(F269,'الموردون'!$A$6:$A$205,0)),""))</f>
        <v/>
      </c>
      <c r="I269" s="21">
        <f>IF(OR(H269="",NOT(ISNUMBER(B269))),"",B269+H269)</f>
        <v/>
      </c>
      <c r="J269" s="18">
        <f>IF(A269&amp;""="","",SUMIFS('المدفوعات'!$C$6:$C$1005,'المدفوعات'!$B$6:$B$1005,A269&amp;""))</f>
        <v/>
      </c>
      <c r="K269" s="18">
        <f>IF(OR(A269&amp;""="",NOT(ISNUMBER(D269))),"",ROUND(D269-J269,2))</f>
        <v/>
      </c>
      <c r="L269" s="17">
        <f>IF(OR(K269="",I269=""),"",IF(AND(K269&gt;0,I269&lt;'الإعدادات'!$B$4),'الإعدادات'!$B$4-I269,0))</f>
        <v/>
      </c>
      <c r="M269" s="6">
        <f>IF(K269="","",IF(K269&lt;=0,"مسدد",IF(I269="","بدون موعد",IF(I269&gt;='الإعدادات'!$B$4,"لم يحن",IF(L269&lt;=30,"من 1 إلى 30 يوم",IF(L269&lt;=60,"من 31 إلى 60 يوم","أكثر من 60 يوم"))))))</f>
        <v/>
      </c>
    </row>
    <row r="270">
      <c r="A270" s="5" t="n"/>
      <c r="B270" s="13" t="n"/>
      <c r="C270" s="5" t="n"/>
      <c r="D270" s="19" t="n"/>
      <c r="E270" s="5" t="n"/>
      <c r="F270" s="6">
        <f>IF(C270&amp;""="","",IFERROR(INDEX('أوامر الشراء'!$C$6:$C$1005,MATCH(C270&amp;"",'أوامر الشراء'!$A$6:$A$1005,0))&amp;"","أمر غير موجود"))</f>
        <v/>
      </c>
      <c r="G270" s="6">
        <f>IF(F270="","",IFERROR(INDEX('الموردون'!$B$6:$B$205,MATCH(F270,'الموردون'!$A$6:$A$205,0))&amp;"","مورد غير موجود"))</f>
        <v/>
      </c>
      <c r="H270" s="20">
        <f>IF(F270="","",IFERROR(INDEX('الموردون'!$D$6:$D$205,MATCH(F270,'الموردون'!$A$6:$A$205,0)),""))</f>
        <v/>
      </c>
      <c r="I270" s="21">
        <f>IF(OR(H270="",NOT(ISNUMBER(B270))),"",B270+H270)</f>
        <v/>
      </c>
      <c r="J270" s="18">
        <f>IF(A270&amp;""="","",SUMIFS('المدفوعات'!$C$6:$C$1005,'المدفوعات'!$B$6:$B$1005,A270&amp;""))</f>
        <v/>
      </c>
      <c r="K270" s="18">
        <f>IF(OR(A270&amp;""="",NOT(ISNUMBER(D270))),"",ROUND(D270-J270,2))</f>
        <v/>
      </c>
      <c r="L270" s="17">
        <f>IF(OR(K270="",I270=""),"",IF(AND(K270&gt;0,I270&lt;'الإعدادات'!$B$4),'الإعدادات'!$B$4-I270,0))</f>
        <v/>
      </c>
      <c r="M270" s="6">
        <f>IF(K270="","",IF(K270&lt;=0,"مسدد",IF(I270="","بدون موعد",IF(I270&gt;='الإعدادات'!$B$4,"لم يحن",IF(L270&lt;=30,"من 1 إلى 30 يوم",IF(L270&lt;=60,"من 31 إلى 60 يوم","أكثر من 60 يوم"))))))</f>
        <v/>
      </c>
    </row>
    <row r="271">
      <c r="A271" s="5" t="n"/>
      <c r="B271" s="13" t="n"/>
      <c r="C271" s="5" t="n"/>
      <c r="D271" s="19" t="n"/>
      <c r="E271" s="5" t="n"/>
      <c r="F271" s="6">
        <f>IF(C271&amp;""="","",IFERROR(INDEX('أوامر الشراء'!$C$6:$C$1005,MATCH(C271&amp;"",'أوامر الشراء'!$A$6:$A$1005,0))&amp;"","أمر غير موجود"))</f>
        <v/>
      </c>
      <c r="G271" s="6">
        <f>IF(F271="","",IFERROR(INDEX('الموردون'!$B$6:$B$205,MATCH(F271,'الموردون'!$A$6:$A$205,0))&amp;"","مورد غير موجود"))</f>
        <v/>
      </c>
      <c r="H271" s="20">
        <f>IF(F271="","",IFERROR(INDEX('الموردون'!$D$6:$D$205,MATCH(F271,'الموردون'!$A$6:$A$205,0)),""))</f>
        <v/>
      </c>
      <c r="I271" s="21">
        <f>IF(OR(H271="",NOT(ISNUMBER(B271))),"",B271+H271)</f>
        <v/>
      </c>
      <c r="J271" s="18">
        <f>IF(A271&amp;""="","",SUMIFS('المدفوعات'!$C$6:$C$1005,'المدفوعات'!$B$6:$B$1005,A271&amp;""))</f>
        <v/>
      </c>
      <c r="K271" s="18">
        <f>IF(OR(A271&amp;""="",NOT(ISNUMBER(D271))),"",ROUND(D271-J271,2))</f>
        <v/>
      </c>
      <c r="L271" s="17">
        <f>IF(OR(K271="",I271=""),"",IF(AND(K271&gt;0,I271&lt;'الإعدادات'!$B$4),'الإعدادات'!$B$4-I271,0))</f>
        <v/>
      </c>
      <c r="M271" s="6">
        <f>IF(K271="","",IF(K271&lt;=0,"مسدد",IF(I271="","بدون موعد",IF(I271&gt;='الإعدادات'!$B$4,"لم يحن",IF(L271&lt;=30,"من 1 إلى 30 يوم",IF(L271&lt;=60,"من 31 إلى 60 يوم","أكثر من 60 يوم"))))))</f>
        <v/>
      </c>
    </row>
    <row r="272">
      <c r="A272" s="5" t="n"/>
      <c r="B272" s="13" t="n"/>
      <c r="C272" s="5" t="n"/>
      <c r="D272" s="19" t="n"/>
      <c r="E272" s="5" t="n"/>
      <c r="F272" s="6">
        <f>IF(C272&amp;""="","",IFERROR(INDEX('أوامر الشراء'!$C$6:$C$1005,MATCH(C272&amp;"",'أوامر الشراء'!$A$6:$A$1005,0))&amp;"","أمر غير موجود"))</f>
        <v/>
      </c>
      <c r="G272" s="6">
        <f>IF(F272="","",IFERROR(INDEX('الموردون'!$B$6:$B$205,MATCH(F272,'الموردون'!$A$6:$A$205,0))&amp;"","مورد غير موجود"))</f>
        <v/>
      </c>
      <c r="H272" s="20">
        <f>IF(F272="","",IFERROR(INDEX('الموردون'!$D$6:$D$205,MATCH(F272,'الموردون'!$A$6:$A$205,0)),""))</f>
        <v/>
      </c>
      <c r="I272" s="21">
        <f>IF(OR(H272="",NOT(ISNUMBER(B272))),"",B272+H272)</f>
        <v/>
      </c>
      <c r="J272" s="18">
        <f>IF(A272&amp;""="","",SUMIFS('المدفوعات'!$C$6:$C$1005,'المدفوعات'!$B$6:$B$1005,A272&amp;""))</f>
        <v/>
      </c>
      <c r="K272" s="18">
        <f>IF(OR(A272&amp;""="",NOT(ISNUMBER(D272))),"",ROUND(D272-J272,2))</f>
        <v/>
      </c>
      <c r="L272" s="17">
        <f>IF(OR(K272="",I272=""),"",IF(AND(K272&gt;0,I272&lt;'الإعدادات'!$B$4),'الإعدادات'!$B$4-I272,0))</f>
        <v/>
      </c>
      <c r="M272" s="6">
        <f>IF(K272="","",IF(K272&lt;=0,"مسدد",IF(I272="","بدون موعد",IF(I272&gt;='الإعدادات'!$B$4,"لم يحن",IF(L272&lt;=30,"من 1 إلى 30 يوم",IF(L272&lt;=60,"من 31 إلى 60 يوم","أكثر من 60 يوم"))))))</f>
        <v/>
      </c>
    </row>
    <row r="273">
      <c r="A273" s="5" t="n"/>
      <c r="B273" s="13" t="n"/>
      <c r="C273" s="5" t="n"/>
      <c r="D273" s="19" t="n"/>
      <c r="E273" s="5" t="n"/>
      <c r="F273" s="6">
        <f>IF(C273&amp;""="","",IFERROR(INDEX('أوامر الشراء'!$C$6:$C$1005,MATCH(C273&amp;"",'أوامر الشراء'!$A$6:$A$1005,0))&amp;"","أمر غير موجود"))</f>
        <v/>
      </c>
      <c r="G273" s="6">
        <f>IF(F273="","",IFERROR(INDEX('الموردون'!$B$6:$B$205,MATCH(F273,'الموردون'!$A$6:$A$205,0))&amp;"","مورد غير موجود"))</f>
        <v/>
      </c>
      <c r="H273" s="20">
        <f>IF(F273="","",IFERROR(INDEX('الموردون'!$D$6:$D$205,MATCH(F273,'الموردون'!$A$6:$A$205,0)),""))</f>
        <v/>
      </c>
      <c r="I273" s="21">
        <f>IF(OR(H273="",NOT(ISNUMBER(B273))),"",B273+H273)</f>
        <v/>
      </c>
      <c r="J273" s="18">
        <f>IF(A273&amp;""="","",SUMIFS('المدفوعات'!$C$6:$C$1005,'المدفوعات'!$B$6:$B$1005,A273&amp;""))</f>
        <v/>
      </c>
      <c r="K273" s="18">
        <f>IF(OR(A273&amp;""="",NOT(ISNUMBER(D273))),"",ROUND(D273-J273,2))</f>
        <v/>
      </c>
      <c r="L273" s="17">
        <f>IF(OR(K273="",I273=""),"",IF(AND(K273&gt;0,I273&lt;'الإعدادات'!$B$4),'الإعدادات'!$B$4-I273,0))</f>
        <v/>
      </c>
      <c r="M273" s="6">
        <f>IF(K273="","",IF(K273&lt;=0,"مسدد",IF(I273="","بدون موعد",IF(I273&gt;='الإعدادات'!$B$4,"لم يحن",IF(L273&lt;=30,"من 1 إلى 30 يوم",IF(L273&lt;=60,"من 31 إلى 60 يوم","أكثر من 60 يوم"))))))</f>
        <v/>
      </c>
    </row>
    <row r="274">
      <c r="A274" s="5" t="n"/>
      <c r="B274" s="13" t="n"/>
      <c r="C274" s="5" t="n"/>
      <c r="D274" s="19" t="n"/>
      <c r="E274" s="5" t="n"/>
      <c r="F274" s="6">
        <f>IF(C274&amp;""="","",IFERROR(INDEX('أوامر الشراء'!$C$6:$C$1005,MATCH(C274&amp;"",'أوامر الشراء'!$A$6:$A$1005,0))&amp;"","أمر غير موجود"))</f>
        <v/>
      </c>
      <c r="G274" s="6">
        <f>IF(F274="","",IFERROR(INDEX('الموردون'!$B$6:$B$205,MATCH(F274,'الموردون'!$A$6:$A$205,0))&amp;"","مورد غير موجود"))</f>
        <v/>
      </c>
      <c r="H274" s="20">
        <f>IF(F274="","",IFERROR(INDEX('الموردون'!$D$6:$D$205,MATCH(F274,'الموردون'!$A$6:$A$205,0)),""))</f>
        <v/>
      </c>
      <c r="I274" s="21">
        <f>IF(OR(H274="",NOT(ISNUMBER(B274))),"",B274+H274)</f>
        <v/>
      </c>
      <c r="J274" s="18">
        <f>IF(A274&amp;""="","",SUMIFS('المدفوعات'!$C$6:$C$1005,'المدفوعات'!$B$6:$B$1005,A274&amp;""))</f>
        <v/>
      </c>
      <c r="K274" s="18">
        <f>IF(OR(A274&amp;""="",NOT(ISNUMBER(D274))),"",ROUND(D274-J274,2))</f>
        <v/>
      </c>
      <c r="L274" s="17">
        <f>IF(OR(K274="",I274=""),"",IF(AND(K274&gt;0,I274&lt;'الإعدادات'!$B$4),'الإعدادات'!$B$4-I274,0))</f>
        <v/>
      </c>
      <c r="M274" s="6">
        <f>IF(K274="","",IF(K274&lt;=0,"مسدد",IF(I274="","بدون موعد",IF(I274&gt;='الإعدادات'!$B$4,"لم يحن",IF(L274&lt;=30,"من 1 إلى 30 يوم",IF(L274&lt;=60,"من 31 إلى 60 يوم","أكثر من 60 يوم"))))))</f>
        <v/>
      </c>
    </row>
    <row r="275">
      <c r="A275" s="5" t="n"/>
      <c r="B275" s="13" t="n"/>
      <c r="C275" s="5" t="n"/>
      <c r="D275" s="19" t="n"/>
      <c r="E275" s="5" t="n"/>
      <c r="F275" s="6">
        <f>IF(C275&amp;""="","",IFERROR(INDEX('أوامر الشراء'!$C$6:$C$1005,MATCH(C275&amp;"",'أوامر الشراء'!$A$6:$A$1005,0))&amp;"","أمر غير موجود"))</f>
        <v/>
      </c>
      <c r="G275" s="6">
        <f>IF(F275="","",IFERROR(INDEX('الموردون'!$B$6:$B$205,MATCH(F275,'الموردون'!$A$6:$A$205,0))&amp;"","مورد غير موجود"))</f>
        <v/>
      </c>
      <c r="H275" s="20">
        <f>IF(F275="","",IFERROR(INDEX('الموردون'!$D$6:$D$205,MATCH(F275,'الموردون'!$A$6:$A$205,0)),""))</f>
        <v/>
      </c>
      <c r="I275" s="21">
        <f>IF(OR(H275="",NOT(ISNUMBER(B275))),"",B275+H275)</f>
        <v/>
      </c>
      <c r="J275" s="18">
        <f>IF(A275&amp;""="","",SUMIFS('المدفوعات'!$C$6:$C$1005,'المدفوعات'!$B$6:$B$1005,A275&amp;""))</f>
        <v/>
      </c>
      <c r="K275" s="18">
        <f>IF(OR(A275&amp;""="",NOT(ISNUMBER(D275))),"",ROUND(D275-J275,2))</f>
        <v/>
      </c>
      <c r="L275" s="17">
        <f>IF(OR(K275="",I275=""),"",IF(AND(K275&gt;0,I275&lt;'الإعدادات'!$B$4),'الإعدادات'!$B$4-I275,0))</f>
        <v/>
      </c>
      <c r="M275" s="6">
        <f>IF(K275="","",IF(K275&lt;=0,"مسدد",IF(I275="","بدون موعد",IF(I275&gt;='الإعدادات'!$B$4,"لم يحن",IF(L275&lt;=30,"من 1 إلى 30 يوم",IF(L275&lt;=60,"من 31 إلى 60 يوم","أكثر من 60 يوم"))))))</f>
        <v/>
      </c>
    </row>
    <row r="276">
      <c r="A276" s="5" t="n"/>
      <c r="B276" s="13" t="n"/>
      <c r="C276" s="5" t="n"/>
      <c r="D276" s="19" t="n"/>
      <c r="E276" s="5" t="n"/>
      <c r="F276" s="6">
        <f>IF(C276&amp;""="","",IFERROR(INDEX('أوامر الشراء'!$C$6:$C$1005,MATCH(C276&amp;"",'أوامر الشراء'!$A$6:$A$1005,0))&amp;"","أمر غير موجود"))</f>
        <v/>
      </c>
      <c r="G276" s="6">
        <f>IF(F276="","",IFERROR(INDEX('الموردون'!$B$6:$B$205,MATCH(F276,'الموردون'!$A$6:$A$205,0))&amp;"","مورد غير موجود"))</f>
        <v/>
      </c>
      <c r="H276" s="20">
        <f>IF(F276="","",IFERROR(INDEX('الموردون'!$D$6:$D$205,MATCH(F276,'الموردون'!$A$6:$A$205,0)),""))</f>
        <v/>
      </c>
      <c r="I276" s="21">
        <f>IF(OR(H276="",NOT(ISNUMBER(B276))),"",B276+H276)</f>
        <v/>
      </c>
      <c r="J276" s="18">
        <f>IF(A276&amp;""="","",SUMIFS('المدفوعات'!$C$6:$C$1005,'المدفوعات'!$B$6:$B$1005,A276&amp;""))</f>
        <v/>
      </c>
      <c r="K276" s="18">
        <f>IF(OR(A276&amp;""="",NOT(ISNUMBER(D276))),"",ROUND(D276-J276,2))</f>
        <v/>
      </c>
      <c r="L276" s="17">
        <f>IF(OR(K276="",I276=""),"",IF(AND(K276&gt;0,I276&lt;'الإعدادات'!$B$4),'الإعدادات'!$B$4-I276,0))</f>
        <v/>
      </c>
      <c r="M276" s="6">
        <f>IF(K276="","",IF(K276&lt;=0,"مسدد",IF(I276="","بدون موعد",IF(I276&gt;='الإعدادات'!$B$4,"لم يحن",IF(L276&lt;=30,"من 1 إلى 30 يوم",IF(L276&lt;=60,"من 31 إلى 60 يوم","أكثر من 60 يوم"))))))</f>
        <v/>
      </c>
    </row>
    <row r="277">
      <c r="A277" s="5" t="n"/>
      <c r="B277" s="13" t="n"/>
      <c r="C277" s="5" t="n"/>
      <c r="D277" s="19" t="n"/>
      <c r="E277" s="5" t="n"/>
      <c r="F277" s="6">
        <f>IF(C277&amp;""="","",IFERROR(INDEX('أوامر الشراء'!$C$6:$C$1005,MATCH(C277&amp;"",'أوامر الشراء'!$A$6:$A$1005,0))&amp;"","أمر غير موجود"))</f>
        <v/>
      </c>
      <c r="G277" s="6">
        <f>IF(F277="","",IFERROR(INDEX('الموردون'!$B$6:$B$205,MATCH(F277,'الموردون'!$A$6:$A$205,0))&amp;"","مورد غير موجود"))</f>
        <v/>
      </c>
      <c r="H277" s="20">
        <f>IF(F277="","",IFERROR(INDEX('الموردون'!$D$6:$D$205,MATCH(F277,'الموردون'!$A$6:$A$205,0)),""))</f>
        <v/>
      </c>
      <c r="I277" s="21">
        <f>IF(OR(H277="",NOT(ISNUMBER(B277))),"",B277+H277)</f>
        <v/>
      </c>
      <c r="J277" s="18">
        <f>IF(A277&amp;""="","",SUMIFS('المدفوعات'!$C$6:$C$1005,'المدفوعات'!$B$6:$B$1005,A277&amp;""))</f>
        <v/>
      </c>
      <c r="K277" s="18">
        <f>IF(OR(A277&amp;""="",NOT(ISNUMBER(D277))),"",ROUND(D277-J277,2))</f>
        <v/>
      </c>
      <c r="L277" s="17">
        <f>IF(OR(K277="",I277=""),"",IF(AND(K277&gt;0,I277&lt;'الإعدادات'!$B$4),'الإعدادات'!$B$4-I277,0))</f>
        <v/>
      </c>
      <c r="M277" s="6">
        <f>IF(K277="","",IF(K277&lt;=0,"مسدد",IF(I277="","بدون موعد",IF(I277&gt;='الإعدادات'!$B$4,"لم يحن",IF(L277&lt;=30,"من 1 إلى 30 يوم",IF(L277&lt;=60,"من 31 إلى 60 يوم","أكثر من 60 يوم"))))))</f>
        <v/>
      </c>
    </row>
    <row r="278">
      <c r="A278" s="5" t="n"/>
      <c r="B278" s="13" t="n"/>
      <c r="C278" s="5" t="n"/>
      <c r="D278" s="19" t="n"/>
      <c r="E278" s="5" t="n"/>
      <c r="F278" s="6">
        <f>IF(C278&amp;""="","",IFERROR(INDEX('أوامر الشراء'!$C$6:$C$1005,MATCH(C278&amp;"",'أوامر الشراء'!$A$6:$A$1005,0))&amp;"","أمر غير موجود"))</f>
        <v/>
      </c>
      <c r="G278" s="6">
        <f>IF(F278="","",IFERROR(INDEX('الموردون'!$B$6:$B$205,MATCH(F278,'الموردون'!$A$6:$A$205,0))&amp;"","مورد غير موجود"))</f>
        <v/>
      </c>
      <c r="H278" s="20">
        <f>IF(F278="","",IFERROR(INDEX('الموردون'!$D$6:$D$205,MATCH(F278,'الموردون'!$A$6:$A$205,0)),""))</f>
        <v/>
      </c>
      <c r="I278" s="21">
        <f>IF(OR(H278="",NOT(ISNUMBER(B278))),"",B278+H278)</f>
        <v/>
      </c>
      <c r="J278" s="18">
        <f>IF(A278&amp;""="","",SUMIFS('المدفوعات'!$C$6:$C$1005,'المدفوعات'!$B$6:$B$1005,A278&amp;""))</f>
        <v/>
      </c>
      <c r="K278" s="18">
        <f>IF(OR(A278&amp;""="",NOT(ISNUMBER(D278))),"",ROUND(D278-J278,2))</f>
        <v/>
      </c>
      <c r="L278" s="17">
        <f>IF(OR(K278="",I278=""),"",IF(AND(K278&gt;0,I278&lt;'الإعدادات'!$B$4),'الإعدادات'!$B$4-I278,0))</f>
        <v/>
      </c>
      <c r="M278" s="6">
        <f>IF(K278="","",IF(K278&lt;=0,"مسدد",IF(I278="","بدون موعد",IF(I278&gt;='الإعدادات'!$B$4,"لم يحن",IF(L278&lt;=30,"من 1 إلى 30 يوم",IF(L278&lt;=60,"من 31 إلى 60 يوم","أكثر من 60 يوم"))))))</f>
        <v/>
      </c>
    </row>
    <row r="279">
      <c r="A279" s="5" t="n"/>
      <c r="B279" s="13" t="n"/>
      <c r="C279" s="5" t="n"/>
      <c r="D279" s="19" t="n"/>
      <c r="E279" s="5" t="n"/>
      <c r="F279" s="6">
        <f>IF(C279&amp;""="","",IFERROR(INDEX('أوامر الشراء'!$C$6:$C$1005,MATCH(C279&amp;"",'أوامر الشراء'!$A$6:$A$1005,0))&amp;"","أمر غير موجود"))</f>
        <v/>
      </c>
      <c r="G279" s="6">
        <f>IF(F279="","",IFERROR(INDEX('الموردون'!$B$6:$B$205,MATCH(F279,'الموردون'!$A$6:$A$205,0))&amp;"","مورد غير موجود"))</f>
        <v/>
      </c>
      <c r="H279" s="20">
        <f>IF(F279="","",IFERROR(INDEX('الموردون'!$D$6:$D$205,MATCH(F279,'الموردون'!$A$6:$A$205,0)),""))</f>
        <v/>
      </c>
      <c r="I279" s="21">
        <f>IF(OR(H279="",NOT(ISNUMBER(B279))),"",B279+H279)</f>
        <v/>
      </c>
      <c r="J279" s="18">
        <f>IF(A279&amp;""="","",SUMIFS('المدفوعات'!$C$6:$C$1005,'المدفوعات'!$B$6:$B$1005,A279&amp;""))</f>
        <v/>
      </c>
      <c r="K279" s="18">
        <f>IF(OR(A279&amp;""="",NOT(ISNUMBER(D279))),"",ROUND(D279-J279,2))</f>
        <v/>
      </c>
      <c r="L279" s="17">
        <f>IF(OR(K279="",I279=""),"",IF(AND(K279&gt;0,I279&lt;'الإعدادات'!$B$4),'الإعدادات'!$B$4-I279,0))</f>
        <v/>
      </c>
      <c r="M279" s="6">
        <f>IF(K279="","",IF(K279&lt;=0,"مسدد",IF(I279="","بدون موعد",IF(I279&gt;='الإعدادات'!$B$4,"لم يحن",IF(L279&lt;=30,"من 1 إلى 30 يوم",IF(L279&lt;=60,"من 31 إلى 60 يوم","أكثر من 60 يوم"))))))</f>
        <v/>
      </c>
    </row>
    <row r="280">
      <c r="A280" s="5" t="n"/>
      <c r="B280" s="13" t="n"/>
      <c r="C280" s="5" t="n"/>
      <c r="D280" s="19" t="n"/>
      <c r="E280" s="5" t="n"/>
      <c r="F280" s="6">
        <f>IF(C280&amp;""="","",IFERROR(INDEX('أوامر الشراء'!$C$6:$C$1005,MATCH(C280&amp;"",'أوامر الشراء'!$A$6:$A$1005,0))&amp;"","أمر غير موجود"))</f>
        <v/>
      </c>
      <c r="G280" s="6">
        <f>IF(F280="","",IFERROR(INDEX('الموردون'!$B$6:$B$205,MATCH(F280,'الموردون'!$A$6:$A$205,0))&amp;"","مورد غير موجود"))</f>
        <v/>
      </c>
      <c r="H280" s="20">
        <f>IF(F280="","",IFERROR(INDEX('الموردون'!$D$6:$D$205,MATCH(F280,'الموردون'!$A$6:$A$205,0)),""))</f>
        <v/>
      </c>
      <c r="I280" s="21">
        <f>IF(OR(H280="",NOT(ISNUMBER(B280))),"",B280+H280)</f>
        <v/>
      </c>
      <c r="J280" s="18">
        <f>IF(A280&amp;""="","",SUMIFS('المدفوعات'!$C$6:$C$1005,'المدفوعات'!$B$6:$B$1005,A280&amp;""))</f>
        <v/>
      </c>
      <c r="K280" s="18">
        <f>IF(OR(A280&amp;""="",NOT(ISNUMBER(D280))),"",ROUND(D280-J280,2))</f>
        <v/>
      </c>
      <c r="L280" s="17">
        <f>IF(OR(K280="",I280=""),"",IF(AND(K280&gt;0,I280&lt;'الإعدادات'!$B$4),'الإعدادات'!$B$4-I280,0))</f>
        <v/>
      </c>
      <c r="M280" s="6">
        <f>IF(K280="","",IF(K280&lt;=0,"مسدد",IF(I280="","بدون موعد",IF(I280&gt;='الإعدادات'!$B$4,"لم يحن",IF(L280&lt;=30,"من 1 إلى 30 يوم",IF(L280&lt;=60,"من 31 إلى 60 يوم","أكثر من 60 يوم"))))))</f>
        <v/>
      </c>
    </row>
    <row r="281">
      <c r="A281" s="5" t="n"/>
      <c r="B281" s="13" t="n"/>
      <c r="C281" s="5" t="n"/>
      <c r="D281" s="19" t="n"/>
      <c r="E281" s="5" t="n"/>
      <c r="F281" s="6">
        <f>IF(C281&amp;""="","",IFERROR(INDEX('أوامر الشراء'!$C$6:$C$1005,MATCH(C281&amp;"",'أوامر الشراء'!$A$6:$A$1005,0))&amp;"","أمر غير موجود"))</f>
        <v/>
      </c>
      <c r="G281" s="6">
        <f>IF(F281="","",IFERROR(INDEX('الموردون'!$B$6:$B$205,MATCH(F281,'الموردون'!$A$6:$A$205,0))&amp;"","مورد غير موجود"))</f>
        <v/>
      </c>
      <c r="H281" s="20">
        <f>IF(F281="","",IFERROR(INDEX('الموردون'!$D$6:$D$205,MATCH(F281,'الموردون'!$A$6:$A$205,0)),""))</f>
        <v/>
      </c>
      <c r="I281" s="21">
        <f>IF(OR(H281="",NOT(ISNUMBER(B281))),"",B281+H281)</f>
        <v/>
      </c>
      <c r="J281" s="18">
        <f>IF(A281&amp;""="","",SUMIFS('المدفوعات'!$C$6:$C$1005,'المدفوعات'!$B$6:$B$1005,A281&amp;""))</f>
        <v/>
      </c>
      <c r="K281" s="18">
        <f>IF(OR(A281&amp;""="",NOT(ISNUMBER(D281))),"",ROUND(D281-J281,2))</f>
        <v/>
      </c>
      <c r="L281" s="17">
        <f>IF(OR(K281="",I281=""),"",IF(AND(K281&gt;0,I281&lt;'الإعدادات'!$B$4),'الإعدادات'!$B$4-I281,0))</f>
        <v/>
      </c>
      <c r="M281" s="6">
        <f>IF(K281="","",IF(K281&lt;=0,"مسدد",IF(I281="","بدون موعد",IF(I281&gt;='الإعدادات'!$B$4,"لم يحن",IF(L281&lt;=30,"من 1 إلى 30 يوم",IF(L281&lt;=60,"من 31 إلى 60 يوم","أكثر من 60 يوم"))))))</f>
        <v/>
      </c>
    </row>
    <row r="282">
      <c r="A282" s="5" t="n"/>
      <c r="B282" s="13" t="n"/>
      <c r="C282" s="5" t="n"/>
      <c r="D282" s="19" t="n"/>
      <c r="E282" s="5" t="n"/>
      <c r="F282" s="6">
        <f>IF(C282&amp;""="","",IFERROR(INDEX('أوامر الشراء'!$C$6:$C$1005,MATCH(C282&amp;"",'أوامر الشراء'!$A$6:$A$1005,0))&amp;"","أمر غير موجود"))</f>
        <v/>
      </c>
      <c r="G282" s="6">
        <f>IF(F282="","",IFERROR(INDEX('الموردون'!$B$6:$B$205,MATCH(F282,'الموردون'!$A$6:$A$205,0))&amp;"","مورد غير موجود"))</f>
        <v/>
      </c>
      <c r="H282" s="20">
        <f>IF(F282="","",IFERROR(INDEX('الموردون'!$D$6:$D$205,MATCH(F282,'الموردون'!$A$6:$A$205,0)),""))</f>
        <v/>
      </c>
      <c r="I282" s="21">
        <f>IF(OR(H282="",NOT(ISNUMBER(B282))),"",B282+H282)</f>
        <v/>
      </c>
      <c r="J282" s="18">
        <f>IF(A282&amp;""="","",SUMIFS('المدفوعات'!$C$6:$C$1005,'المدفوعات'!$B$6:$B$1005,A282&amp;""))</f>
        <v/>
      </c>
      <c r="K282" s="18">
        <f>IF(OR(A282&amp;""="",NOT(ISNUMBER(D282))),"",ROUND(D282-J282,2))</f>
        <v/>
      </c>
      <c r="L282" s="17">
        <f>IF(OR(K282="",I282=""),"",IF(AND(K282&gt;0,I282&lt;'الإعدادات'!$B$4),'الإعدادات'!$B$4-I282,0))</f>
        <v/>
      </c>
      <c r="M282" s="6">
        <f>IF(K282="","",IF(K282&lt;=0,"مسدد",IF(I282="","بدون موعد",IF(I282&gt;='الإعدادات'!$B$4,"لم يحن",IF(L282&lt;=30,"من 1 إلى 30 يوم",IF(L282&lt;=60,"من 31 إلى 60 يوم","أكثر من 60 يوم"))))))</f>
        <v/>
      </c>
    </row>
    <row r="283">
      <c r="A283" s="5" t="n"/>
      <c r="B283" s="13" t="n"/>
      <c r="C283" s="5" t="n"/>
      <c r="D283" s="19" t="n"/>
      <c r="E283" s="5" t="n"/>
      <c r="F283" s="6">
        <f>IF(C283&amp;""="","",IFERROR(INDEX('أوامر الشراء'!$C$6:$C$1005,MATCH(C283&amp;"",'أوامر الشراء'!$A$6:$A$1005,0))&amp;"","أمر غير موجود"))</f>
        <v/>
      </c>
      <c r="G283" s="6">
        <f>IF(F283="","",IFERROR(INDEX('الموردون'!$B$6:$B$205,MATCH(F283,'الموردون'!$A$6:$A$205,0))&amp;"","مورد غير موجود"))</f>
        <v/>
      </c>
      <c r="H283" s="20">
        <f>IF(F283="","",IFERROR(INDEX('الموردون'!$D$6:$D$205,MATCH(F283,'الموردون'!$A$6:$A$205,0)),""))</f>
        <v/>
      </c>
      <c r="I283" s="21">
        <f>IF(OR(H283="",NOT(ISNUMBER(B283))),"",B283+H283)</f>
        <v/>
      </c>
      <c r="J283" s="18">
        <f>IF(A283&amp;""="","",SUMIFS('المدفوعات'!$C$6:$C$1005,'المدفوعات'!$B$6:$B$1005,A283&amp;""))</f>
        <v/>
      </c>
      <c r="K283" s="18">
        <f>IF(OR(A283&amp;""="",NOT(ISNUMBER(D283))),"",ROUND(D283-J283,2))</f>
        <v/>
      </c>
      <c r="L283" s="17">
        <f>IF(OR(K283="",I283=""),"",IF(AND(K283&gt;0,I283&lt;'الإعدادات'!$B$4),'الإعدادات'!$B$4-I283,0))</f>
        <v/>
      </c>
      <c r="M283" s="6">
        <f>IF(K283="","",IF(K283&lt;=0,"مسدد",IF(I283="","بدون موعد",IF(I283&gt;='الإعدادات'!$B$4,"لم يحن",IF(L283&lt;=30,"من 1 إلى 30 يوم",IF(L283&lt;=60,"من 31 إلى 60 يوم","أكثر من 60 يوم"))))))</f>
        <v/>
      </c>
    </row>
    <row r="284">
      <c r="A284" s="5" t="n"/>
      <c r="B284" s="13" t="n"/>
      <c r="C284" s="5" t="n"/>
      <c r="D284" s="19" t="n"/>
      <c r="E284" s="5" t="n"/>
      <c r="F284" s="6">
        <f>IF(C284&amp;""="","",IFERROR(INDEX('أوامر الشراء'!$C$6:$C$1005,MATCH(C284&amp;"",'أوامر الشراء'!$A$6:$A$1005,0))&amp;"","أمر غير موجود"))</f>
        <v/>
      </c>
      <c r="G284" s="6">
        <f>IF(F284="","",IFERROR(INDEX('الموردون'!$B$6:$B$205,MATCH(F284,'الموردون'!$A$6:$A$205,0))&amp;"","مورد غير موجود"))</f>
        <v/>
      </c>
      <c r="H284" s="20">
        <f>IF(F284="","",IFERROR(INDEX('الموردون'!$D$6:$D$205,MATCH(F284,'الموردون'!$A$6:$A$205,0)),""))</f>
        <v/>
      </c>
      <c r="I284" s="21">
        <f>IF(OR(H284="",NOT(ISNUMBER(B284))),"",B284+H284)</f>
        <v/>
      </c>
      <c r="J284" s="18">
        <f>IF(A284&amp;""="","",SUMIFS('المدفوعات'!$C$6:$C$1005,'المدفوعات'!$B$6:$B$1005,A284&amp;""))</f>
        <v/>
      </c>
      <c r="K284" s="18">
        <f>IF(OR(A284&amp;""="",NOT(ISNUMBER(D284))),"",ROUND(D284-J284,2))</f>
        <v/>
      </c>
      <c r="L284" s="17">
        <f>IF(OR(K284="",I284=""),"",IF(AND(K284&gt;0,I284&lt;'الإعدادات'!$B$4),'الإعدادات'!$B$4-I284,0))</f>
        <v/>
      </c>
      <c r="M284" s="6">
        <f>IF(K284="","",IF(K284&lt;=0,"مسدد",IF(I284="","بدون موعد",IF(I284&gt;='الإعدادات'!$B$4,"لم يحن",IF(L284&lt;=30,"من 1 إلى 30 يوم",IF(L284&lt;=60,"من 31 إلى 60 يوم","أكثر من 60 يوم"))))))</f>
        <v/>
      </c>
    </row>
    <row r="285">
      <c r="A285" s="5" t="n"/>
      <c r="B285" s="13" t="n"/>
      <c r="C285" s="5" t="n"/>
      <c r="D285" s="19" t="n"/>
      <c r="E285" s="5" t="n"/>
      <c r="F285" s="6">
        <f>IF(C285&amp;""="","",IFERROR(INDEX('أوامر الشراء'!$C$6:$C$1005,MATCH(C285&amp;"",'أوامر الشراء'!$A$6:$A$1005,0))&amp;"","أمر غير موجود"))</f>
        <v/>
      </c>
      <c r="G285" s="6">
        <f>IF(F285="","",IFERROR(INDEX('الموردون'!$B$6:$B$205,MATCH(F285,'الموردون'!$A$6:$A$205,0))&amp;"","مورد غير موجود"))</f>
        <v/>
      </c>
      <c r="H285" s="20">
        <f>IF(F285="","",IFERROR(INDEX('الموردون'!$D$6:$D$205,MATCH(F285,'الموردون'!$A$6:$A$205,0)),""))</f>
        <v/>
      </c>
      <c r="I285" s="21">
        <f>IF(OR(H285="",NOT(ISNUMBER(B285))),"",B285+H285)</f>
        <v/>
      </c>
      <c r="J285" s="18">
        <f>IF(A285&amp;""="","",SUMIFS('المدفوعات'!$C$6:$C$1005,'المدفوعات'!$B$6:$B$1005,A285&amp;""))</f>
        <v/>
      </c>
      <c r="K285" s="18">
        <f>IF(OR(A285&amp;""="",NOT(ISNUMBER(D285))),"",ROUND(D285-J285,2))</f>
        <v/>
      </c>
      <c r="L285" s="17">
        <f>IF(OR(K285="",I285=""),"",IF(AND(K285&gt;0,I285&lt;'الإعدادات'!$B$4),'الإعدادات'!$B$4-I285,0))</f>
        <v/>
      </c>
      <c r="M285" s="6">
        <f>IF(K285="","",IF(K285&lt;=0,"مسدد",IF(I285="","بدون موعد",IF(I285&gt;='الإعدادات'!$B$4,"لم يحن",IF(L285&lt;=30,"من 1 إلى 30 يوم",IF(L285&lt;=60,"من 31 إلى 60 يوم","أكثر من 60 يوم"))))))</f>
        <v/>
      </c>
    </row>
    <row r="286">
      <c r="A286" s="5" t="n"/>
      <c r="B286" s="13" t="n"/>
      <c r="C286" s="5" t="n"/>
      <c r="D286" s="19" t="n"/>
      <c r="E286" s="5" t="n"/>
      <c r="F286" s="6">
        <f>IF(C286&amp;""="","",IFERROR(INDEX('أوامر الشراء'!$C$6:$C$1005,MATCH(C286&amp;"",'أوامر الشراء'!$A$6:$A$1005,0))&amp;"","أمر غير موجود"))</f>
        <v/>
      </c>
      <c r="G286" s="6">
        <f>IF(F286="","",IFERROR(INDEX('الموردون'!$B$6:$B$205,MATCH(F286,'الموردون'!$A$6:$A$205,0))&amp;"","مورد غير موجود"))</f>
        <v/>
      </c>
      <c r="H286" s="20">
        <f>IF(F286="","",IFERROR(INDEX('الموردون'!$D$6:$D$205,MATCH(F286,'الموردون'!$A$6:$A$205,0)),""))</f>
        <v/>
      </c>
      <c r="I286" s="21">
        <f>IF(OR(H286="",NOT(ISNUMBER(B286))),"",B286+H286)</f>
        <v/>
      </c>
      <c r="J286" s="18">
        <f>IF(A286&amp;""="","",SUMIFS('المدفوعات'!$C$6:$C$1005,'المدفوعات'!$B$6:$B$1005,A286&amp;""))</f>
        <v/>
      </c>
      <c r="K286" s="18">
        <f>IF(OR(A286&amp;""="",NOT(ISNUMBER(D286))),"",ROUND(D286-J286,2))</f>
        <v/>
      </c>
      <c r="L286" s="17">
        <f>IF(OR(K286="",I286=""),"",IF(AND(K286&gt;0,I286&lt;'الإعدادات'!$B$4),'الإعدادات'!$B$4-I286,0))</f>
        <v/>
      </c>
      <c r="M286" s="6">
        <f>IF(K286="","",IF(K286&lt;=0,"مسدد",IF(I286="","بدون موعد",IF(I286&gt;='الإعدادات'!$B$4,"لم يحن",IF(L286&lt;=30,"من 1 إلى 30 يوم",IF(L286&lt;=60,"من 31 إلى 60 يوم","أكثر من 60 يوم"))))))</f>
        <v/>
      </c>
    </row>
    <row r="287">
      <c r="A287" s="5" t="n"/>
      <c r="B287" s="13" t="n"/>
      <c r="C287" s="5" t="n"/>
      <c r="D287" s="19" t="n"/>
      <c r="E287" s="5" t="n"/>
      <c r="F287" s="6">
        <f>IF(C287&amp;""="","",IFERROR(INDEX('أوامر الشراء'!$C$6:$C$1005,MATCH(C287&amp;"",'أوامر الشراء'!$A$6:$A$1005,0))&amp;"","أمر غير موجود"))</f>
        <v/>
      </c>
      <c r="G287" s="6">
        <f>IF(F287="","",IFERROR(INDEX('الموردون'!$B$6:$B$205,MATCH(F287,'الموردون'!$A$6:$A$205,0))&amp;"","مورد غير موجود"))</f>
        <v/>
      </c>
      <c r="H287" s="20">
        <f>IF(F287="","",IFERROR(INDEX('الموردون'!$D$6:$D$205,MATCH(F287,'الموردون'!$A$6:$A$205,0)),""))</f>
        <v/>
      </c>
      <c r="I287" s="21">
        <f>IF(OR(H287="",NOT(ISNUMBER(B287))),"",B287+H287)</f>
        <v/>
      </c>
      <c r="J287" s="18">
        <f>IF(A287&amp;""="","",SUMIFS('المدفوعات'!$C$6:$C$1005,'المدفوعات'!$B$6:$B$1005,A287&amp;""))</f>
        <v/>
      </c>
      <c r="K287" s="18">
        <f>IF(OR(A287&amp;""="",NOT(ISNUMBER(D287))),"",ROUND(D287-J287,2))</f>
        <v/>
      </c>
      <c r="L287" s="17">
        <f>IF(OR(K287="",I287=""),"",IF(AND(K287&gt;0,I287&lt;'الإعدادات'!$B$4),'الإعدادات'!$B$4-I287,0))</f>
        <v/>
      </c>
      <c r="M287" s="6">
        <f>IF(K287="","",IF(K287&lt;=0,"مسدد",IF(I287="","بدون موعد",IF(I287&gt;='الإعدادات'!$B$4,"لم يحن",IF(L287&lt;=30,"من 1 إلى 30 يوم",IF(L287&lt;=60,"من 31 إلى 60 يوم","أكثر من 60 يوم"))))))</f>
        <v/>
      </c>
    </row>
    <row r="288">
      <c r="A288" s="5" t="n"/>
      <c r="B288" s="13" t="n"/>
      <c r="C288" s="5" t="n"/>
      <c r="D288" s="19" t="n"/>
      <c r="E288" s="5" t="n"/>
      <c r="F288" s="6">
        <f>IF(C288&amp;""="","",IFERROR(INDEX('أوامر الشراء'!$C$6:$C$1005,MATCH(C288&amp;"",'أوامر الشراء'!$A$6:$A$1005,0))&amp;"","أمر غير موجود"))</f>
        <v/>
      </c>
      <c r="G288" s="6">
        <f>IF(F288="","",IFERROR(INDEX('الموردون'!$B$6:$B$205,MATCH(F288,'الموردون'!$A$6:$A$205,0))&amp;"","مورد غير موجود"))</f>
        <v/>
      </c>
      <c r="H288" s="20">
        <f>IF(F288="","",IFERROR(INDEX('الموردون'!$D$6:$D$205,MATCH(F288,'الموردون'!$A$6:$A$205,0)),""))</f>
        <v/>
      </c>
      <c r="I288" s="21">
        <f>IF(OR(H288="",NOT(ISNUMBER(B288))),"",B288+H288)</f>
        <v/>
      </c>
      <c r="J288" s="18">
        <f>IF(A288&amp;""="","",SUMIFS('المدفوعات'!$C$6:$C$1005,'المدفوعات'!$B$6:$B$1005,A288&amp;""))</f>
        <v/>
      </c>
      <c r="K288" s="18">
        <f>IF(OR(A288&amp;""="",NOT(ISNUMBER(D288))),"",ROUND(D288-J288,2))</f>
        <v/>
      </c>
      <c r="L288" s="17">
        <f>IF(OR(K288="",I288=""),"",IF(AND(K288&gt;0,I288&lt;'الإعدادات'!$B$4),'الإعدادات'!$B$4-I288,0))</f>
        <v/>
      </c>
      <c r="M288" s="6">
        <f>IF(K288="","",IF(K288&lt;=0,"مسدد",IF(I288="","بدون موعد",IF(I288&gt;='الإعدادات'!$B$4,"لم يحن",IF(L288&lt;=30,"من 1 إلى 30 يوم",IF(L288&lt;=60,"من 31 إلى 60 يوم","أكثر من 60 يوم"))))))</f>
        <v/>
      </c>
    </row>
    <row r="289">
      <c r="A289" s="5" t="n"/>
      <c r="B289" s="13" t="n"/>
      <c r="C289" s="5" t="n"/>
      <c r="D289" s="19" t="n"/>
      <c r="E289" s="5" t="n"/>
      <c r="F289" s="6">
        <f>IF(C289&amp;""="","",IFERROR(INDEX('أوامر الشراء'!$C$6:$C$1005,MATCH(C289&amp;"",'أوامر الشراء'!$A$6:$A$1005,0))&amp;"","أمر غير موجود"))</f>
        <v/>
      </c>
      <c r="G289" s="6">
        <f>IF(F289="","",IFERROR(INDEX('الموردون'!$B$6:$B$205,MATCH(F289,'الموردون'!$A$6:$A$205,0))&amp;"","مورد غير موجود"))</f>
        <v/>
      </c>
      <c r="H289" s="20">
        <f>IF(F289="","",IFERROR(INDEX('الموردون'!$D$6:$D$205,MATCH(F289,'الموردون'!$A$6:$A$205,0)),""))</f>
        <v/>
      </c>
      <c r="I289" s="21">
        <f>IF(OR(H289="",NOT(ISNUMBER(B289))),"",B289+H289)</f>
        <v/>
      </c>
      <c r="J289" s="18">
        <f>IF(A289&amp;""="","",SUMIFS('المدفوعات'!$C$6:$C$1005,'المدفوعات'!$B$6:$B$1005,A289&amp;""))</f>
        <v/>
      </c>
      <c r="K289" s="18">
        <f>IF(OR(A289&amp;""="",NOT(ISNUMBER(D289))),"",ROUND(D289-J289,2))</f>
        <v/>
      </c>
      <c r="L289" s="17">
        <f>IF(OR(K289="",I289=""),"",IF(AND(K289&gt;0,I289&lt;'الإعدادات'!$B$4),'الإعدادات'!$B$4-I289,0))</f>
        <v/>
      </c>
      <c r="M289" s="6">
        <f>IF(K289="","",IF(K289&lt;=0,"مسدد",IF(I289="","بدون موعد",IF(I289&gt;='الإعدادات'!$B$4,"لم يحن",IF(L289&lt;=30,"من 1 إلى 30 يوم",IF(L289&lt;=60,"من 31 إلى 60 يوم","أكثر من 60 يوم"))))))</f>
        <v/>
      </c>
    </row>
    <row r="290">
      <c r="A290" s="5" t="n"/>
      <c r="B290" s="13" t="n"/>
      <c r="C290" s="5" t="n"/>
      <c r="D290" s="19" t="n"/>
      <c r="E290" s="5" t="n"/>
      <c r="F290" s="6">
        <f>IF(C290&amp;""="","",IFERROR(INDEX('أوامر الشراء'!$C$6:$C$1005,MATCH(C290&amp;"",'أوامر الشراء'!$A$6:$A$1005,0))&amp;"","أمر غير موجود"))</f>
        <v/>
      </c>
      <c r="G290" s="6">
        <f>IF(F290="","",IFERROR(INDEX('الموردون'!$B$6:$B$205,MATCH(F290,'الموردون'!$A$6:$A$205,0))&amp;"","مورد غير موجود"))</f>
        <v/>
      </c>
      <c r="H290" s="20">
        <f>IF(F290="","",IFERROR(INDEX('الموردون'!$D$6:$D$205,MATCH(F290,'الموردون'!$A$6:$A$205,0)),""))</f>
        <v/>
      </c>
      <c r="I290" s="21">
        <f>IF(OR(H290="",NOT(ISNUMBER(B290))),"",B290+H290)</f>
        <v/>
      </c>
      <c r="J290" s="18">
        <f>IF(A290&amp;""="","",SUMIFS('المدفوعات'!$C$6:$C$1005,'المدفوعات'!$B$6:$B$1005,A290&amp;""))</f>
        <v/>
      </c>
      <c r="K290" s="18">
        <f>IF(OR(A290&amp;""="",NOT(ISNUMBER(D290))),"",ROUND(D290-J290,2))</f>
        <v/>
      </c>
      <c r="L290" s="17">
        <f>IF(OR(K290="",I290=""),"",IF(AND(K290&gt;0,I290&lt;'الإعدادات'!$B$4),'الإعدادات'!$B$4-I290,0))</f>
        <v/>
      </c>
      <c r="M290" s="6">
        <f>IF(K290="","",IF(K290&lt;=0,"مسدد",IF(I290="","بدون موعد",IF(I290&gt;='الإعدادات'!$B$4,"لم يحن",IF(L290&lt;=30,"من 1 إلى 30 يوم",IF(L290&lt;=60,"من 31 إلى 60 يوم","أكثر من 60 يوم"))))))</f>
        <v/>
      </c>
    </row>
    <row r="291">
      <c r="A291" s="5" t="n"/>
      <c r="B291" s="13" t="n"/>
      <c r="C291" s="5" t="n"/>
      <c r="D291" s="19" t="n"/>
      <c r="E291" s="5" t="n"/>
      <c r="F291" s="6">
        <f>IF(C291&amp;""="","",IFERROR(INDEX('أوامر الشراء'!$C$6:$C$1005,MATCH(C291&amp;"",'أوامر الشراء'!$A$6:$A$1005,0))&amp;"","أمر غير موجود"))</f>
        <v/>
      </c>
      <c r="G291" s="6">
        <f>IF(F291="","",IFERROR(INDEX('الموردون'!$B$6:$B$205,MATCH(F291,'الموردون'!$A$6:$A$205,0))&amp;"","مورد غير موجود"))</f>
        <v/>
      </c>
      <c r="H291" s="20">
        <f>IF(F291="","",IFERROR(INDEX('الموردون'!$D$6:$D$205,MATCH(F291,'الموردون'!$A$6:$A$205,0)),""))</f>
        <v/>
      </c>
      <c r="I291" s="21">
        <f>IF(OR(H291="",NOT(ISNUMBER(B291))),"",B291+H291)</f>
        <v/>
      </c>
      <c r="J291" s="18">
        <f>IF(A291&amp;""="","",SUMIFS('المدفوعات'!$C$6:$C$1005,'المدفوعات'!$B$6:$B$1005,A291&amp;""))</f>
        <v/>
      </c>
      <c r="K291" s="18">
        <f>IF(OR(A291&amp;""="",NOT(ISNUMBER(D291))),"",ROUND(D291-J291,2))</f>
        <v/>
      </c>
      <c r="L291" s="17">
        <f>IF(OR(K291="",I291=""),"",IF(AND(K291&gt;0,I291&lt;'الإعدادات'!$B$4),'الإعدادات'!$B$4-I291,0))</f>
        <v/>
      </c>
      <c r="M291" s="6">
        <f>IF(K291="","",IF(K291&lt;=0,"مسدد",IF(I291="","بدون موعد",IF(I291&gt;='الإعدادات'!$B$4,"لم يحن",IF(L291&lt;=30,"من 1 إلى 30 يوم",IF(L291&lt;=60,"من 31 إلى 60 يوم","أكثر من 60 يوم"))))))</f>
        <v/>
      </c>
    </row>
    <row r="292">
      <c r="A292" s="5" t="n"/>
      <c r="B292" s="13" t="n"/>
      <c r="C292" s="5" t="n"/>
      <c r="D292" s="19" t="n"/>
      <c r="E292" s="5" t="n"/>
      <c r="F292" s="6">
        <f>IF(C292&amp;""="","",IFERROR(INDEX('أوامر الشراء'!$C$6:$C$1005,MATCH(C292&amp;"",'أوامر الشراء'!$A$6:$A$1005,0))&amp;"","أمر غير موجود"))</f>
        <v/>
      </c>
      <c r="G292" s="6">
        <f>IF(F292="","",IFERROR(INDEX('الموردون'!$B$6:$B$205,MATCH(F292,'الموردون'!$A$6:$A$205,0))&amp;"","مورد غير موجود"))</f>
        <v/>
      </c>
      <c r="H292" s="20">
        <f>IF(F292="","",IFERROR(INDEX('الموردون'!$D$6:$D$205,MATCH(F292,'الموردون'!$A$6:$A$205,0)),""))</f>
        <v/>
      </c>
      <c r="I292" s="21">
        <f>IF(OR(H292="",NOT(ISNUMBER(B292))),"",B292+H292)</f>
        <v/>
      </c>
      <c r="J292" s="18">
        <f>IF(A292&amp;""="","",SUMIFS('المدفوعات'!$C$6:$C$1005,'المدفوعات'!$B$6:$B$1005,A292&amp;""))</f>
        <v/>
      </c>
      <c r="K292" s="18">
        <f>IF(OR(A292&amp;""="",NOT(ISNUMBER(D292))),"",ROUND(D292-J292,2))</f>
        <v/>
      </c>
      <c r="L292" s="17">
        <f>IF(OR(K292="",I292=""),"",IF(AND(K292&gt;0,I292&lt;'الإعدادات'!$B$4),'الإعدادات'!$B$4-I292,0))</f>
        <v/>
      </c>
      <c r="M292" s="6">
        <f>IF(K292="","",IF(K292&lt;=0,"مسدد",IF(I292="","بدون موعد",IF(I292&gt;='الإعدادات'!$B$4,"لم يحن",IF(L292&lt;=30,"من 1 إلى 30 يوم",IF(L292&lt;=60,"من 31 إلى 60 يوم","أكثر من 60 يوم"))))))</f>
        <v/>
      </c>
    </row>
    <row r="293">
      <c r="A293" s="5" t="n"/>
      <c r="B293" s="13" t="n"/>
      <c r="C293" s="5" t="n"/>
      <c r="D293" s="19" t="n"/>
      <c r="E293" s="5" t="n"/>
      <c r="F293" s="6">
        <f>IF(C293&amp;""="","",IFERROR(INDEX('أوامر الشراء'!$C$6:$C$1005,MATCH(C293&amp;"",'أوامر الشراء'!$A$6:$A$1005,0))&amp;"","أمر غير موجود"))</f>
        <v/>
      </c>
      <c r="G293" s="6">
        <f>IF(F293="","",IFERROR(INDEX('الموردون'!$B$6:$B$205,MATCH(F293,'الموردون'!$A$6:$A$205,0))&amp;"","مورد غير موجود"))</f>
        <v/>
      </c>
      <c r="H293" s="20">
        <f>IF(F293="","",IFERROR(INDEX('الموردون'!$D$6:$D$205,MATCH(F293,'الموردون'!$A$6:$A$205,0)),""))</f>
        <v/>
      </c>
      <c r="I293" s="21">
        <f>IF(OR(H293="",NOT(ISNUMBER(B293))),"",B293+H293)</f>
        <v/>
      </c>
      <c r="J293" s="18">
        <f>IF(A293&amp;""="","",SUMIFS('المدفوعات'!$C$6:$C$1005,'المدفوعات'!$B$6:$B$1005,A293&amp;""))</f>
        <v/>
      </c>
      <c r="K293" s="18">
        <f>IF(OR(A293&amp;""="",NOT(ISNUMBER(D293))),"",ROUND(D293-J293,2))</f>
        <v/>
      </c>
      <c r="L293" s="17">
        <f>IF(OR(K293="",I293=""),"",IF(AND(K293&gt;0,I293&lt;'الإعدادات'!$B$4),'الإعدادات'!$B$4-I293,0))</f>
        <v/>
      </c>
      <c r="M293" s="6">
        <f>IF(K293="","",IF(K293&lt;=0,"مسدد",IF(I293="","بدون موعد",IF(I293&gt;='الإعدادات'!$B$4,"لم يحن",IF(L293&lt;=30,"من 1 إلى 30 يوم",IF(L293&lt;=60,"من 31 إلى 60 يوم","أكثر من 60 يوم"))))))</f>
        <v/>
      </c>
    </row>
    <row r="294">
      <c r="A294" s="5" t="n"/>
      <c r="B294" s="13" t="n"/>
      <c r="C294" s="5" t="n"/>
      <c r="D294" s="19" t="n"/>
      <c r="E294" s="5" t="n"/>
      <c r="F294" s="6">
        <f>IF(C294&amp;""="","",IFERROR(INDEX('أوامر الشراء'!$C$6:$C$1005,MATCH(C294&amp;"",'أوامر الشراء'!$A$6:$A$1005,0))&amp;"","أمر غير موجود"))</f>
        <v/>
      </c>
      <c r="G294" s="6">
        <f>IF(F294="","",IFERROR(INDEX('الموردون'!$B$6:$B$205,MATCH(F294,'الموردون'!$A$6:$A$205,0))&amp;"","مورد غير موجود"))</f>
        <v/>
      </c>
      <c r="H294" s="20">
        <f>IF(F294="","",IFERROR(INDEX('الموردون'!$D$6:$D$205,MATCH(F294,'الموردون'!$A$6:$A$205,0)),""))</f>
        <v/>
      </c>
      <c r="I294" s="21">
        <f>IF(OR(H294="",NOT(ISNUMBER(B294))),"",B294+H294)</f>
        <v/>
      </c>
      <c r="J294" s="18">
        <f>IF(A294&amp;""="","",SUMIFS('المدفوعات'!$C$6:$C$1005,'المدفوعات'!$B$6:$B$1005,A294&amp;""))</f>
        <v/>
      </c>
      <c r="K294" s="18">
        <f>IF(OR(A294&amp;""="",NOT(ISNUMBER(D294))),"",ROUND(D294-J294,2))</f>
        <v/>
      </c>
      <c r="L294" s="17">
        <f>IF(OR(K294="",I294=""),"",IF(AND(K294&gt;0,I294&lt;'الإعدادات'!$B$4),'الإعدادات'!$B$4-I294,0))</f>
        <v/>
      </c>
      <c r="M294" s="6">
        <f>IF(K294="","",IF(K294&lt;=0,"مسدد",IF(I294="","بدون موعد",IF(I294&gt;='الإعدادات'!$B$4,"لم يحن",IF(L294&lt;=30,"من 1 إلى 30 يوم",IF(L294&lt;=60,"من 31 إلى 60 يوم","أكثر من 60 يوم"))))))</f>
        <v/>
      </c>
    </row>
    <row r="295">
      <c r="A295" s="5" t="n"/>
      <c r="B295" s="13" t="n"/>
      <c r="C295" s="5" t="n"/>
      <c r="D295" s="19" t="n"/>
      <c r="E295" s="5" t="n"/>
      <c r="F295" s="6">
        <f>IF(C295&amp;""="","",IFERROR(INDEX('أوامر الشراء'!$C$6:$C$1005,MATCH(C295&amp;"",'أوامر الشراء'!$A$6:$A$1005,0))&amp;"","أمر غير موجود"))</f>
        <v/>
      </c>
      <c r="G295" s="6">
        <f>IF(F295="","",IFERROR(INDEX('الموردون'!$B$6:$B$205,MATCH(F295,'الموردون'!$A$6:$A$205,0))&amp;"","مورد غير موجود"))</f>
        <v/>
      </c>
      <c r="H295" s="20">
        <f>IF(F295="","",IFERROR(INDEX('الموردون'!$D$6:$D$205,MATCH(F295,'الموردون'!$A$6:$A$205,0)),""))</f>
        <v/>
      </c>
      <c r="I295" s="21">
        <f>IF(OR(H295="",NOT(ISNUMBER(B295))),"",B295+H295)</f>
        <v/>
      </c>
      <c r="J295" s="18">
        <f>IF(A295&amp;""="","",SUMIFS('المدفوعات'!$C$6:$C$1005,'المدفوعات'!$B$6:$B$1005,A295&amp;""))</f>
        <v/>
      </c>
      <c r="K295" s="18">
        <f>IF(OR(A295&amp;""="",NOT(ISNUMBER(D295))),"",ROUND(D295-J295,2))</f>
        <v/>
      </c>
      <c r="L295" s="17">
        <f>IF(OR(K295="",I295=""),"",IF(AND(K295&gt;0,I295&lt;'الإعدادات'!$B$4),'الإعدادات'!$B$4-I295,0))</f>
        <v/>
      </c>
      <c r="M295" s="6">
        <f>IF(K295="","",IF(K295&lt;=0,"مسدد",IF(I295="","بدون موعد",IF(I295&gt;='الإعدادات'!$B$4,"لم يحن",IF(L295&lt;=30,"من 1 إلى 30 يوم",IF(L295&lt;=60,"من 31 إلى 60 يوم","أكثر من 60 يوم"))))))</f>
        <v/>
      </c>
    </row>
    <row r="296">
      <c r="A296" s="5" t="n"/>
      <c r="B296" s="13" t="n"/>
      <c r="C296" s="5" t="n"/>
      <c r="D296" s="19" t="n"/>
      <c r="E296" s="5" t="n"/>
      <c r="F296" s="6">
        <f>IF(C296&amp;""="","",IFERROR(INDEX('أوامر الشراء'!$C$6:$C$1005,MATCH(C296&amp;"",'أوامر الشراء'!$A$6:$A$1005,0))&amp;"","أمر غير موجود"))</f>
        <v/>
      </c>
      <c r="G296" s="6">
        <f>IF(F296="","",IFERROR(INDEX('الموردون'!$B$6:$B$205,MATCH(F296,'الموردون'!$A$6:$A$205,0))&amp;"","مورد غير موجود"))</f>
        <v/>
      </c>
      <c r="H296" s="20">
        <f>IF(F296="","",IFERROR(INDEX('الموردون'!$D$6:$D$205,MATCH(F296,'الموردون'!$A$6:$A$205,0)),""))</f>
        <v/>
      </c>
      <c r="I296" s="21">
        <f>IF(OR(H296="",NOT(ISNUMBER(B296))),"",B296+H296)</f>
        <v/>
      </c>
      <c r="J296" s="18">
        <f>IF(A296&amp;""="","",SUMIFS('المدفوعات'!$C$6:$C$1005,'المدفوعات'!$B$6:$B$1005,A296&amp;""))</f>
        <v/>
      </c>
      <c r="K296" s="18">
        <f>IF(OR(A296&amp;""="",NOT(ISNUMBER(D296))),"",ROUND(D296-J296,2))</f>
        <v/>
      </c>
      <c r="L296" s="17">
        <f>IF(OR(K296="",I296=""),"",IF(AND(K296&gt;0,I296&lt;'الإعدادات'!$B$4),'الإعدادات'!$B$4-I296,0))</f>
        <v/>
      </c>
      <c r="M296" s="6">
        <f>IF(K296="","",IF(K296&lt;=0,"مسدد",IF(I296="","بدون موعد",IF(I296&gt;='الإعدادات'!$B$4,"لم يحن",IF(L296&lt;=30,"من 1 إلى 30 يوم",IF(L296&lt;=60,"من 31 إلى 60 يوم","أكثر من 60 يوم"))))))</f>
        <v/>
      </c>
    </row>
    <row r="297">
      <c r="A297" s="5" t="n"/>
      <c r="B297" s="13" t="n"/>
      <c r="C297" s="5" t="n"/>
      <c r="D297" s="19" t="n"/>
      <c r="E297" s="5" t="n"/>
      <c r="F297" s="6">
        <f>IF(C297&amp;""="","",IFERROR(INDEX('أوامر الشراء'!$C$6:$C$1005,MATCH(C297&amp;"",'أوامر الشراء'!$A$6:$A$1005,0))&amp;"","أمر غير موجود"))</f>
        <v/>
      </c>
      <c r="G297" s="6">
        <f>IF(F297="","",IFERROR(INDEX('الموردون'!$B$6:$B$205,MATCH(F297,'الموردون'!$A$6:$A$205,0))&amp;"","مورد غير موجود"))</f>
        <v/>
      </c>
      <c r="H297" s="20">
        <f>IF(F297="","",IFERROR(INDEX('الموردون'!$D$6:$D$205,MATCH(F297,'الموردون'!$A$6:$A$205,0)),""))</f>
        <v/>
      </c>
      <c r="I297" s="21">
        <f>IF(OR(H297="",NOT(ISNUMBER(B297))),"",B297+H297)</f>
        <v/>
      </c>
      <c r="J297" s="18">
        <f>IF(A297&amp;""="","",SUMIFS('المدفوعات'!$C$6:$C$1005,'المدفوعات'!$B$6:$B$1005,A297&amp;""))</f>
        <v/>
      </c>
      <c r="K297" s="18">
        <f>IF(OR(A297&amp;""="",NOT(ISNUMBER(D297))),"",ROUND(D297-J297,2))</f>
        <v/>
      </c>
      <c r="L297" s="17">
        <f>IF(OR(K297="",I297=""),"",IF(AND(K297&gt;0,I297&lt;'الإعدادات'!$B$4),'الإعدادات'!$B$4-I297,0))</f>
        <v/>
      </c>
      <c r="M297" s="6">
        <f>IF(K297="","",IF(K297&lt;=0,"مسدد",IF(I297="","بدون موعد",IF(I297&gt;='الإعدادات'!$B$4,"لم يحن",IF(L297&lt;=30,"من 1 إلى 30 يوم",IF(L297&lt;=60,"من 31 إلى 60 يوم","أكثر من 60 يوم"))))))</f>
        <v/>
      </c>
    </row>
    <row r="298">
      <c r="A298" s="5" t="n"/>
      <c r="B298" s="13" t="n"/>
      <c r="C298" s="5" t="n"/>
      <c r="D298" s="19" t="n"/>
      <c r="E298" s="5" t="n"/>
      <c r="F298" s="6">
        <f>IF(C298&amp;""="","",IFERROR(INDEX('أوامر الشراء'!$C$6:$C$1005,MATCH(C298&amp;"",'أوامر الشراء'!$A$6:$A$1005,0))&amp;"","أمر غير موجود"))</f>
        <v/>
      </c>
      <c r="G298" s="6">
        <f>IF(F298="","",IFERROR(INDEX('الموردون'!$B$6:$B$205,MATCH(F298,'الموردون'!$A$6:$A$205,0))&amp;"","مورد غير موجود"))</f>
        <v/>
      </c>
      <c r="H298" s="20">
        <f>IF(F298="","",IFERROR(INDEX('الموردون'!$D$6:$D$205,MATCH(F298,'الموردون'!$A$6:$A$205,0)),""))</f>
        <v/>
      </c>
      <c r="I298" s="21">
        <f>IF(OR(H298="",NOT(ISNUMBER(B298))),"",B298+H298)</f>
        <v/>
      </c>
      <c r="J298" s="18">
        <f>IF(A298&amp;""="","",SUMIFS('المدفوعات'!$C$6:$C$1005,'المدفوعات'!$B$6:$B$1005,A298&amp;""))</f>
        <v/>
      </c>
      <c r="K298" s="18">
        <f>IF(OR(A298&amp;""="",NOT(ISNUMBER(D298))),"",ROUND(D298-J298,2))</f>
        <v/>
      </c>
      <c r="L298" s="17">
        <f>IF(OR(K298="",I298=""),"",IF(AND(K298&gt;0,I298&lt;'الإعدادات'!$B$4),'الإعدادات'!$B$4-I298,0))</f>
        <v/>
      </c>
      <c r="M298" s="6">
        <f>IF(K298="","",IF(K298&lt;=0,"مسدد",IF(I298="","بدون موعد",IF(I298&gt;='الإعدادات'!$B$4,"لم يحن",IF(L298&lt;=30,"من 1 إلى 30 يوم",IF(L298&lt;=60,"من 31 إلى 60 يوم","أكثر من 60 يوم"))))))</f>
        <v/>
      </c>
    </row>
    <row r="299">
      <c r="A299" s="5" t="n"/>
      <c r="B299" s="13" t="n"/>
      <c r="C299" s="5" t="n"/>
      <c r="D299" s="19" t="n"/>
      <c r="E299" s="5" t="n"/>
      <c r="F299" s="6">
        <f>IF(C299&amp;""="","",IFERROR(INDEX('أوامر الشراء'!$C$6:$C$1005,MATCH(C299&amp;"",'أوامر الشراء'!$A$6:$A$1005,0))&amp;"","أمر غير موجود"))</f>
        <v/>
      </c>
      <c r="G299" s="6">
        <f>IF(F299="","",IFERROR(INDEX('الموردون'!$B$6:$B$205,MATCH(F299,'الموردون'!$A$6:$A$205,0))&amp;"","مورد غير موجود"))</f>
        <v/>
      </c>
      <c r="H299" s="20">
        <f>IF(F299="","",IFERROR(INDEX('الموردون'!$D$6:$D$205,MATCH(F299,'الموردون'!$A$6:$A$205,0)),""))</f>
        <v/>
      </c>
      <c r="I299" s="21">
        <f>IF(OR(H299="",NOT(ISNUMBER(B299))),"",B299+H299)</f>
        <v/>
      </c>
      <c r="J299" s="18">
        <f>IF(A299&amp;""="","",SUMIFS('المدفوعات'!$C$6:$C$1005,'المدفوعات'!$B$6:$B$1005,A299&amp;""))</f>
        <v/>
      </c>
      <c r="K299" s="18">
        <f>IF(OR(A299&amp;""="",NOT(ISNUMBER(D299))),"",ROUND(D299-J299,2))</f>
        <v/>
      </c>
      <c r="L299" s="17">
        <f>IF(OR(K299="",I299=""),"",IF(AND(K299&gt;0,I299&lt;'الإعدادات'!$B$4),'الإعدادات'!$B$4-I299,0))</f>
        <v/>
      </c>
      <c r="M299" s="6">
        <f>IF(K299="","",IF(K299&lt;=0,"مسدد",IF(I299="","بدون موعد",IF(I299&gt;='الإعدادات'!$B$4,"لم يحن",IF(L299&lt;=30,"من 1 إلى 30 يوم",IF(L299&lt;=60,"من 31 إلى 60 يوم","أكثر من 60 يوم"))))))</f>
        <v/>
      </c>
    </row>
    <row r="300">
      <c r="A300" s="5" t="n"/>
      <c r="B300" s="13" t="n"/>
      <c r="C300" s="5" t="n"/>
      <c r="D300" s="19" t="n"/>
      <c r="E300" s="5" t="n"/>
      <c r="F300" s="6">
        <f>IF(C300&amp;""="","",IFERROR(INDEX('أوامر الشراء'!$C$6:$C$1005,MATCH(C300&amp;"",'أوامر الشراء'!$A$6:$A$1005,0))&amp;"","أمر غير موجود"))</f>
        <v/>
      </c>
      <c r="G300" s="6">
        <f>IF(F300="","",IFERROR(INDEX('الموردون'!$B$6:$B$205,MATCH(F300,'الموردون'!$A$6:$A$205,0))&amp;"","مورد غير موجود"))</f>
        <v/>
      </c>
      <c r="H300" s="20">
        <f>IF(F300="","",IFERROR(INDEX('الموردون'!$D$6:$D$205,MATCH(F300,'الموردون'!$A$6:$A$205,0)),""))</f>
        <v/>
      </c>
      <c r="I300" s="21">
        <f>IF(OR(H300="",NOT(ISNUMBER(B300))),"",B300+H300)</f>
        <v/>
      </c>
      <c r="J300" s="18">
        <f>IF(A300&amp;""="","",SUMIFS('المدفوعات'!$C$6:$C$1005,'المدفوعات'!$B$6:$B$1005,A300&amp;""))</f>
        <v/>
      </c>
      <c r="K300" s="18">
        <f>IF(OR(A300&amp;""="",NOT(ISNUMBER(D300))),"",ROUND(D300-J300,2))</f>
        <v/>
      </c>
      <c r="L300" s="17">
        <f>IF(OR(K300="",I300=""),"",IF(AND(K300&gt;0,I300&lt;'الإعدادات'!$B$4),'الإعدادات'!$B$4-I300,0))</f>
        <v/>
      </c>
      <c r="M300" s="6">
        <f>IF(K300="","",IF(K300&lt;=0,"مسدد",IF(I300="","بدون موعد",IF(I300&gt;='الإعدادات'!$B$4,"لم يحن",IF(L300&lt;=30,"من 1 إلى 30 يوم",IF(L300&lt;=60,"من 31 إلى 60 يوم","أكثر من 60 يوم"))))))</f>
        <v/>
      </c>
    </row>
    <row r="301">
      <c r="A301" s="5" t="n"/>
      <c r="B301" s="13" t="n"/>
      <c r="C301" s="5" t="n"/>
      <c r="D301" s="19" t="n"/>
      <c r="E301" s="5" t="n"/>
      <c r="F301" s="6">
        <f>IF(C301&amp;""="","",IFERROR(INDEX('أوامر الشراء'!$C$6:$C$1005,MATCH(C301&amp;"",'أوامر الشراء'!$A$6:$A$1005,0))&amp;"","أمر غير موجود"))</f>
        <v/>
      </c>
      <c r="G301" s="6">
        <f>IF(F301="","",IFERROR(INDEX('الموردون'!$B$6:$B$205,MATCH(F301,'الموردون'!$A$6:$A$205,0))&amp;"","مورد غير موجود"))</f>
        <v/>
      </c>
      <c r="H301" s="20">
        <f>IF(F301="","",IFERROR(INDEX('الموردون'!$D$6:$D$205,MATCH(F301,'الموردون'!$A$6:$A$205,0)),""))</f>
        <v/>
      </c>
      <c r="I301" s="21">
        <f>IF(OR(H301="",NOT(ISNUMBER(B301))),"",B301+H301)</f>
        <v/>
      </c>
      <c r="J301" s="18">
        <f>IF(A301&amp;""="","",SUMIFS('المدفوعات'!$C$6:$C$1005,'المدفوعات'!$B$6:$B$1005,A301&amp;""))</f>
        <v/>
      </c>
      <c r="K301" s="18">
        <f>IF(OR(A301&amp;""="",NOT(ISNUMBER(D301))),"",ROUND(D301-J301,2))</f>
        <v/>
      </c>
      <c r="L301" s="17">
        <f>IF(OR(K301="",I301=""),"",IF(AND(K301&gt;0,I301&lt;'الإعدادات'!$B$4),'الإعدادات'!$B$4-I301,0))</f>
        <v/>
      </c>
      <c r="M301" s="6">
        <f>IF(K301="","",IF(K301&lt;=0,"مسدد",IF(I301="","بدون موعد",IF(I301&gt;='الإعدادات'!$B$4,"لم يحن",IF(L301&lt;=30,"من 1 إلى 30 يوم",IF(L301&lt;=60,"من 31 إلى 60 يوم","أكثر من 60 يوم"))))))</f>
        <v/>
      </c>
    </row>
    <row r="302">
      <c r="A302" s="5" t="n"/>
      <c r="B302" s="13" t="n"/>
      <c r="C302" s="5" t="n"/>
      <c r="D302" s="19" t="n"/>
      <c r="E302" s="5" t="n"/>
      <c r="F302" s="6">
        <f>IF(C302&amp;""="","",IFERROR(INDEX('أوامر الشراء'!$C$6:$C$1005,MATCH(C302&amp;"",'أوامر الشراء'!$A$6:$A$1005,0))&amp;"","أمر غير موجود"))</f>
        <v/>
      </c>
      <c r="G302" s="6">
        <f>IF(F302="","",IFERROR(INDEX('الموردون'!$B$6:$B$205,MATCH(F302,'الموردون'!$A$6:$A$205,0))&amp;"","مورد غير موجود"))</f>
        <v/>
      </c>
      <c r="H302" s="20">
        <f>IF(F302="","",IFERROR(INDEX('الموردون'!$D$6:$D$205,MATCH(F302,'الموردون'!$A$6:$A$205,0)),""))</f>
        <v/>
      </c>
      <c r="I302" s="21">
        <f>IF(OR(H302="",NOT(ISNUMBER(B302))),"",B302+H302)</f>
        <v/>
      </c>
      <c r="J302" s="18">
        <f>IF(A302&amp;""="","",SUMIFS('المدفوعات'!$C$6:$C$1005,'المدفوعات'!$B$6:$B$1005,A302&amp;""))</f>
        <v/>
      </c>
      <c r="K302" s="18">
        <f>IF(OR(A302&amp;""="",NOT(ISNUMBER(D302))),"",ROUND(D302-J302,2))</f>
        <v/>
      </c>
      <c r="L302" s="17">
        <f>IF(OR(K302="",I302=""),"",IF(AND(K302&gt;0,I302&lt;'الإعدادات'!$B$4),'الإعدادات'!$B$4-I302,0))</f>
        <v/>
      </c>
      <c r="M302" s="6">
        <f>IF(K302="","",IF(K302&lt;=0,"مسدد",IF(I302="","بدون موعد",IF(I302&gt;='الإعدادات'!$B$4,"لم يحن",IF(L302&lt;=30,"من 1 إلى 30 يوم",IF(L302&lt;=60,"من 31 إلى 60 يوم","أكثر من 60 يوم"))))))</f>
        <v/>
      </c>
    </row>
    <row r="303">
      <c r="A303" s="5" t="n"/>
      <c r="B303" s="13" t="n"/>
      <c r="C303" s="5" t="n"/>
      <c r="D303" s="19" t="n"/>
      <c r="E303" s="5" t="n"/>
      <c r="F303" s="6">
        <f>IF(C303&amp;""="","",IFERROR(INDEX('أوامر الشراء'!$C$6:$C$1005,MATCH(C303&amp;"",'أوامر الشراء'!$A$6:$A$1005,0))&amp;"","أمر غير موجود"))</f>
        <v/>
      </c>
      <c r="G303" s="6">
        <f>IF(F303="","",IFERROR(INDEX('الموردون'!$B$6:$B$205,MATCH(F303,'الموردون'!$A$6:$A$205,0))&amp;"","مورد غير موجود"))</f>
        <v/>
      </c>
      <c r="H303" s="20">
        <f>IF(F303="","",IFERROR(INDEX('الموردون'!$D$6:$D$205,MATCH(F303,'الموردون'!$A$6:$A$205,0)),""))</f>
        <v/>
      </c>
      <c r="I303" s="21">
        <f>IF(OR(H303="",NOT(ISNUMBER(B303))),"",B303+H303)</f>
        <v/>
      </c>
      <c r="J303" s="18">
        <f>IF(A303&amp;""="","",SUMIFS('المدفوعات'!$C$6:$C$1005,'المدفوعات'!$B$6:$B$1005,A303&amp;""))</f>
        <v/>
      </c>
      <c r="K303" s="18">
        <f>IF(OR(A303&amp;""="",NOT(ISNUMBER(D303))),"",ROUND(D303-J303,2))</f>
        <v/>
      </c>
      <c r="L303" s="17">
        <f>IF(OR(K303="",I303=""),"",IF(AND(K303&gt;0,I303&lt;'الإعدادات'!$B$4),'الإعدادات'!$B$4-I303,0))</f>
        <v/>
      </c>
      <c r="M303" s="6">
        <f>IF(K303="","",IF(K303&lt;=0,"مسدد",IF(I303="","بدون موعد",IF(I303&gt;='الإعدادات'!$B$4,"لم يحن",IF(L303&lt;=30,"من 1 إلى 30 يوم",IF(L303&lt;=60,"من 31 إلى 60 يوم","أكثر من 60 يوم"))))))</f>
        <v/>
      </c>
    </row>
    <row r="304">
      <c r="A304" s="5" t="n"/>
      <c r="B304" s="13" t="n"/>
      <c r="C304" s="5" t="n"/>
      <c r="D304" s="19" t="n"/>
      <c r="E304" s="5" t="n"/>
      <c r="F304" s="6">
        <f>IF(C304&amp;""="","",IFERROR(INDEX('أوامر الشراء'!$C$6:$C$1005,MATCH(C304&amp;"",'أوامر الشراء'!$A$6:$A$1005,0))&amp;"","أمر غير موجود"))</f>
        <v/>
      </c>
      <c r="G304" s="6">
        <f>IF(F304="","",IFERROR(INDEX('الموردون'!$B$6:$B$205,MATCH(F304,'الموردون'!$A$6:$A$205,0))&amp;"","مورد غير موجود"))</f>
        <v/>
      </c>
      <c r="H304" s="20">
        <f>IF(F304="","",IFERROR(INDEX('الموردون'!$D$6:$D$205,MATCH(F304,'الموردون'!$A$6:$A$205,0)),""))</f>
        <v/>
      </c>
      <c r="I304" s="21">
        <f>IF(OR(H304="",NOT(ISNUMBER(B304))),"",B304+H304)</f>
        <v/>
      </c>
      <c r="J304" s="18">
        <f>IF(A304&amp;""="","",SUMIFS('المدفوعات'!$C$6:$C$1005,'المدفوعات'!$B$6:$B$1005,A304&amp;""))</f>
        <v/>
      </c>
      <c r="K304" s="18">
        <f>IF(OR(A304&amp;""="",NOT(ISNUMBER(D304))),"",ROUND(D304-J304,2))</f>
        <v/>
      </c>
      <c r="L304" s="17">
        <f>IF(OR(K304="",I304=""),"",IF(AND(K304&gt;0,I304&lt;'الإعدادات'!$B$4),'الإعدادات'!$B$4-I304,0))</f>
        <v/>
      </c>
      <c r="M304" s="6">
        <f>IF(K304="","",IF(K304&lt;=0,"مسدد",IF(I304="","بدون موعد",IF(I304&gt;='الإعدادات'!$B$4,"لم يحن",IF(L304&lt;=30,"من 1 إلى 30 يوم",IF(L304&lt;=60,"من 31 إلى 60 يوم","أكثر من 60 يوم"))))))</f>
        <v/>
      </c>
    </row>
    <row r="305">
      <c r="A305" s="5" t="n"/>
      <c r="B305" s="13" t="n"/>
      <c r="C305" s="5" t="n"/>
      <c r="D305" s="19" t="n"/>
      <c r="E305" s="5" t="n"/>
      <c r="F305" s="6">
        <f>IF(C305&amp;""="","",IFERROR(INDEX('أوامر الشراء'!$C$6:$C$1005,MATCH(C305&amp;"",'أوامر الشراء'!$A$6:$A$1005,0))&amp;"","أمر غير موجود"))</f>
        <v/>
      </c>
      <c r="G305" s="6">
        <f>IF(F305="","",IFERROR(INDEX('الموردون'!$B$6:$B$205,MATCH(F305,'الموردون'!$A$6:$A$205,0))&amp;"","مورد غير موجود"))</f>
        <v/>
      </c>
      <c r="H305" s="20">
        <f>IF(F305="","",IFERROR(INDEX('الموردون'!$D$6:$D$205,MATCH(F305,'الموردون'!$A$6:$A$205,0)),""))</f>
        <v/>
      </c>
      <c r="I305" s="21">
        <f>IF(OR(H305="",NOT(ISNUMBER(B305))),"",B305+H305)</f>
        <v/>
      </c>
      <c r="J305" s="18">
        <f>IF(A305&amp;""="","",SUMIFS('المدفوعات'!$C$6:$C$1005,'المدفوعات'!$B$6:$B$1005,A305&amp;""))</f>
        <v/>
      </c>
      <c r="K305" s="18">
        <f>IF(OR(A305&amp;""="",NOT(ISNUMBER(D305))),"",ROUND(D305-J305,2))</f>
        <v/>
      </c>
      <c r="L305" s="17">
        <f>IF(OR(K305="",I305=""),"",IF(AND(K305&gt;0,I305&lt;'الإعدادات'!$B$4),'الإعدادات'!$B$4-I305,0))</f>
        <v/>
      </c>
      <c r="M305" s="6">
        <f>IF(K305="","",IF(K305&lt;=0,"مسدد",IF(I305="","بدون موعد",IF(I305&gt;='الإعدادات'!$B$4,"لم يحن",IF(L305&lt;=30,"من 1 إلى 30 يوم",IF(L305&lt;=60,"من 31 إلى 60 يوم","أكثر من 60 يوم"))))))</f>
        <v/>
      </c>
    </row>
    <row r="306">
      <c r="A306" s="5" t="n"/>
      <c r="B306" s="13" t="n"/>
      <c r="C306" s="5" t="n"/>
      <c r="D306" s="19" t="n"/>
      <c r="E306" s="5" t="n"/>
      <c r="F306" s="6">
        <f>IF(C306&amp;""="","",IFERROR(INDEX('أوامر الشراء'!$C$6:$C$1005,MATCH(C306&amp;"",'أوامر الشراء'!$A$6:$A$1005,0))&amp;"","أمر غير موجود"))</f>
        <v/>
      </c>
      <c r="G306" s="6">
        <f>IF(F306="","",IFERROR(INDEX('الموردون'!$B$6:$B$205,MATCH(F306,'الموردون'!$A$6:$A$205,0))&amp;"","مورد غير موجود"))</f>
        <v/>
      </c>
      <c r="H306" s="20">
        <f>IF(F306="","",IFERROR(INDEX('الموردون'!$D$6:$D$205,MATCH(F306,'الموردون'!$A$6:$A$205,0)),""))</f>
        <v/>
      </c>
      <c r="I306" s="21">
        <f>IF(OR(H306="",NOT(ISNUMBER(B306))),"",B306+H306)</f>
        <v/>
      </c>
      <c r="J306" s="18">
        <f>IF(A306&amp;""="","",SUMIFS('المدفوعات'!$C$6:$C$1005,'المدفوعات'!$B$6:$B$1005,A306&amp;""))</f>
        <v/>
      </c>
      <c r="K306" s="18">
        <f>IF(OR(A306&amp;""="",NOT(ISNUMBER(D306))),"",ROUND(D306-J306,2))</f>
        <v/>
      </c>
      <c r="L306" s="17">
        <f>IF(OR(K306="",I306=""),"",IF(AND(K306&gt;0,I306&lt;'الإعدادات'!$B$4),'الإعدادات'!$B$4-I306,0))</f>
        <v/>
      </c>
      <c r="M306" s="6">
        <f>IF(K306="","",IF(K306&lt;=0,"مسدد",IF(I306="","بدون موعد",IF(I306&gt;='الإعدادات'!$B$4,"لم يحن",IF(L306&lt;=30,"من 1 إلى 30 يوم",IF(L306&lt;=60,"من 31 إلى 60 يوم","أكثر من 60 يوم"))))))</f>
        <v/>
      </c>
    </row>
    <row r="307">
      <c r="A307" s="5" t="n"/>
      <c r="B307" s="13" t="n"/>
      <c r="C307" s="5" t="n"/>
      <c r="D307" s="19" t="n"/>
      <c r="E307" s="5" t="n"/>
      <c r="F307" s="6">
        <f>IF(C307&amp;""="","",IFERROR(INDEX('أوامر الشراء'!$C$6:$C$1005,MATCH(C307&amp;"",'أوامر الشراء'!$A$6:$A$1005,0))&amp;"","أمر غير موجود"))</f>
        <v/>
      </c>
      <c r="G307" s="6">
        <f>IF(F307="","",IFERROR(INDEX('الموردون'!$B$6:$B$205,MATCH(F307,'الموردون'!$A$6:$A$205,0))&amp;"","مورد غير موجود"))</f>
        <v/>
      </c>
      <c r="H307" s="20">
        <f>IF(F307="","",IFERROR(INDEX('الموردون'!$D$6:$D$205,MATCH(F307,'الموردون'!$A$6:$A$205,0)),""))</f>
        <v/>
      </c>
      <c r="I307" s="21">
        <f>IF(OR(H307="",NOT(ISNUMBER(B307))),"",B307+H307)</f>
        <v/>
      </c>
      <c r="J307" s="18">
        <f>IF(A307&amp;""="","",SUMIFS('المدفوعات'!$C$6:$C$1005,'المدفوعات'!$B$6:$B$1005,A307&amp;""))</f>
        <v/>
      </c>
      <c r="K307" s="18">
        <f>IF(OR(A307&amp;""="",NOT(ISNUMBER(D307))),"",ROUND(D307-J307,2))</f>
        <v/>
      </c>
      <c r="L307" s="17">
        <f>IF(OR(K307="",I307=""),"",IF(AND(K307&gt;0,I307&lt;'الإعدادات'!$B$4),'الإعدادات'!$B$4-I307,0))</f>
        <v/>
      </c>
      <c r="M307" s="6">
        <f>IF(K307="","",IF(K307&lt;=0,"مسدد",IF(I307="","بدون موعد",IF(I307&gt;='الإعدادات'!$B$4,"لم يحن",IF(L307&lt;=30,"من 1 إلى 30 يوم",IF(L307&lt;=60,"من 31 إلى 60 يوم","أكثر من 60 يوم"))))))</f>
        <v/>
      </c>
    </row>
    <row r="308">
      <c r="A308" s="5" t="n"/>
      <c r="B308" s="13" t="n"/>
      <c r="C308" s="5" t="n"/>
      <c r="D308" s="19" t="n"/>
      <c r="E308" s="5" t="n"/>
      <c r="F308" s="6">
        <f>IF(C308&amp;""="","",IFERROR(INDEX('أوامر الشراء'!$C$6:$C$1005,MATCH(C308&amp;"",'أوامر الشراء'!$A$6:$A$1005,0))&amp;"","أمر غير موجود"))</f>
        <v/>
      </c>
      <c r="G308" s="6">
        <f>IF(F308="","",IFERROR(INDEX('الموردون'!$B$6:$B$205,MATCH(F308,'الموردون'!$A$6:$A$205,0))&amp;"","مورد غير موجود"))</f>
        <v/>
      </c>
      <c r="H308" s="20">
        <f>IF(F308="","",IFERROR(INDEX('الموردون'!$D$6:$D$205,MATCH(F308,'الموردون'!$A$6:$A$205,0)),""))</f>
        <v/>
      </c>
      <c r="I308" s="21">
        <f>IF(OR(H308="",NOT(ISNUMBER(B308))),"",B308+H308)</f>
        <v/>
      </c>
      <c r="J308" s="18">
        <f>IF(A308&amp;""="","",SUMIFS('المدفوعات'!$C$6:$C$1005,'المدفوعات'!$B$6:$B$1005,A308&amp;""))</f>
        <v/>
      </c>
      <c r="K308" s="18">
        <f>IF(OR(A308&amp;""="",NOT(ISNUMBER(D308))),"",ROUND(D308-J308,2))</f>
        <v/>
      </c>
      <c r="L308" s="17">
        <f>IF(OR(K308="",I308=""),"",IF(AND(K308&gt;0,I308&lt;'الإعدادات'!$B$4),'الإعدادات'!$B$4-I308,0))</f>
        <v/>
      </c>
      <c r="M308" s="6">
        <f>IF(K308="","",IF(K308&lt;=0,"مسدد",IF(I308="","بدون موعد",IF(I308&gt;='الإعدادات'!$B$4,"لم يحن",IF(L308&lt;=30,"من 1 إلى 30 يوم",IF(L308&lt;=60,"من 31 إلى 60 يوم","أكثر من 60 يوم"))))))</f>
        <v/>
      </c>
    </row>
    <row r="309">
      <c r="A309" s="5" t="n"/>
      <c r="B309" s="13" t="n"/>
      <c r="C309" s="5" t="n"/>
      <c r="D309" s="19" t="n"/>
      <c r="E309" s="5" t="n"/>
      <c r="F309" s="6">
        <f>IF(C309&amp;""="","",IFERROR(INDEX('أوامر الشراء'!$C$6:$C$1005,MATCH(C309&amp;"",'أوامر الشراء'!$A$6:$A$1005,0))&amp;"","أمر غير موجود"))</f>
        <v/>
      </c>
      <c r="G309" s="6">
        <f>IF(F309="","",IFERROR(INDEX('الموردون'!$B$6:$B$205,MATCH(F309,'الموردون'!$A$6:$A$205,0))&amp;"","مورد غير موجود"))</f>
        <v/>
      </c>
      <c r="H309" s="20">
        <f>IF(F309="","",IFERROR(INDEX('الموردون'!$D$6:$D$205,MATCH(F309,'الموردون'!$A$6:$A$205,0)),""))</f>
        <v/>
      </c>
      <c r="I309" s="21">
        <f>IF(OR(H309="",NOT(ISNUMBER(B309))),"",B309+H309)</f>
        <v/>
      </c>
      <c r="J309" s="18">
        <f>IF(A309&amp;""="","",SUMIFS('المدفوعات'!$C$6:$C$1005,'المدفوعات'!$B$6:$B$1005,A309&amp;""))</f>
        <v/>
      </c>
      <c r="K309" s="18">
        <f>IF(OR(A309&amp;""="",NOT(ISNUMBER(D309))),"",ROUND(D309-J309,2))</f>
        <v/>
      </c>
      <c r="L309" s="17">
        <f>IF(OR(K309="",I309=""),"",IF(AND(K309&gt;0,I309&lt;'الإعدادات'!$B$4),'الإعدادات'!$B$4-I309,0))</f>
        <v/>
      </c>
      <c r="M309" s="6">
        <f>IF(K309="","",IF(K309&lt;=0,"مسدد",IF(I309="","بدون موعد",IF(I309&gt;='الإعدادات'!$B$4,"لم يحن",IF(L309&lt;=30,"من 1 إلى 30 يوم",IF(L309&lt;=60,"من 31 إلى 60 يوم","أكثر من 60 يوم"))))))</f>
        <v/>
      </c>
    </row>
    <row r="310">
      <c r="A310" s="5" t="n"/>
      <c r="B310" s="13" t="n"/>
      <c r="C310" s="5" t="n"/>
      <c r="D310" s="19" t="n"/>
      <c r="E310" s="5" t="n"/>
      <c r="F310" s="6">
        <f>IF(C310&amp;""="","",IFERROR(INDEX('أوامر الشراء'!$C$6:$C$1005,MATCH(C310&amp;"",'أوامر الشراء'!$A$6:$A$1005,0))&amp;"","أمر غير موجود"))</f>
        <v/>
      </c>
      <c r="G310" s="6">
        <f>IF(F310="","",IFERROR(INDEX('الموردون'!$B$6:$B$205,MATCH(F310,'الموردون'!$A$6:$A$205,0))&amp;"","مورد غير موجود"))</f>
        <v/>
      </c>
      <c r="H310" s="20">
        <f>IF(F310="","",IFERROR(INDEX('الموردون'!$D$6:$D$205,MATCH(F310,'الموردون'!$A$6:$A$205,0)),""))</f>
        <v/>
      </c>
      <c r="I310" s="21">
        <f>IF(OR(H310="",NOT(ISNUMBER(B310))),"",B310+H310)</f>
        <v/>
      </c>
      <c r="J310" s="18">
        <f>IF(A310&amp;""="","",SUMIFS('المدفوعات'!$C$6:$C$1005,'المدفوعات'!$B$6:$B$1005,A310&amp;""))</f>
        <v/>
      </c>
      <c r="K310" s="18">
        <f>IF(OR(A310&amp;""="",NOT(ISNUMBER(D310))),"",ROUND(D310-J310,2))</f>
        <v/>
      </c>
      <c r="L310" s="17">
        <f>IF(OR(K310="",I310=""),"",IF(AND(K310&gt;0,I310&lt;'الإعدادات'!$B$4),'الإعدادات'!$B$4-I310,0))</f>
        <v/>
      </c>
      <c r="M310" s="6">
        <f>IF(K310="","",IF(K310&lt;=0,"مسدد",IF(I310="","بدون موعد",IF(I310&gt;='الإعدادات'!$B$4,"لم يحن",IF(L310&lt;=30,"من 1 إلى 30 يوم",IF(L310&lt;=60,"من 31 إلى 60 يوم","أكثر من 60 يوم"))))))</f>
        <v/>
      </c>
    </row>
    <row r="311">
      <c r="A311" s="5" t="n"/>
      <c r="B311" s="13" t="n"/>
      <c r="C311" s="5" t="n"/>
      <c r="D311" s="19" t="n"/>
      <c r="E311" s="5" t="n"/>
      <c r="F311" s="6">
        <f>IF(C311&amp;""="","",IFERROR(INDEX('أوامر الشراء'!$C$6:$C$1005,MATCH(C311&amp;"",'أوامر الشراء'!$A$6:$A$1005,0))&amp;"","أمر غير موجود"))</f>
        <v/>
      </c>
      <c r="G311" s="6">
        <f>IF(F311="","",IFERROR(INDEX('الموردون'!$B$6:$B$205,MATCH(F311,'الموردون'!$A$6:$A$205,0))&amp;"","مورد غير موجود"))</f>
        <v/>
      </c>
      <c r="H311" s="20">
        <f>IF(F311="","",IFERROR(INDEX('الموردون'!$D$6:$D$205,MATCH(F311,'الموردون'!$A$6:$A$205,0)),""))</f>
        <v/>
      </c>
      <c r="I311" s="21">
        <f>IF(OR(H311="",NOT(ISNUMBER(B311))),"",B311+H311)</f>
        <v/>
      </c>
      <c r="J311" s="18">
        <f>IF(A311&amp;""="","",SUMIFS('المدفوعات'!$C$6:$C$1005,'المدفوعات'!$B$6:$B$1005,A311&amp;""))</f>
        <v/>
      </c>
      <c r="K311" s="18">
        <f>IF(OR(A311&amp;""="",NOT(ISNUMBER(D311))),"",ROUND(D311-J311,2))</f>
        <v/>
      </c>
      <c r="L311" s="17">
        <f>IF(OR(K311="",I311=""),"",IF(AND(K311&gt;0,I311&lt;'الإعدادات'!$B$4),'الإعدادات'!$B$4-I311,0))</f>
        <v/>
      </c>
      <c r="M311" s="6">
        <f>IF(K311="","",IF(K311&lt;=0,"مسدد",IF(I311="","بدون موعد",IF(I311&gt;='الإعدادات'!$B$4,"لم يحن",IF(L311&lt;=30,"من 1 إلى 30 يوم",IF(L311&lt;=60,"من 31 إلى 60 يوم","أكثر من 60 يوم"))))))</f>
        <v/>
      </c>
    </row>
    <row r="312">
      <c r="A312" s="5" t="n"/>
      <c r="B312" s="13" t="n"/>
      <c r="C312" s="5" t="n"/>
      <c r="D312" s="19" t="n"/>
      <c r="E312" s="5" t="n"/>
      <c r="F312" s="6">
        <f>IF(C312&amp;""="","",IFERROR(INDEX('أوامر الشراء'!$C$6:$C$1005,MATCH(C312&amp;"",'أوامر الشراء'!$A$6:$A$1005,0))&amp;"","أمر غير موجود"))</f>
        <v/>
      </c>
      <c r="G312" s="6">
        <f>IF(F312="","",IFERROR(INDEX('الموردون'!$B$6:$B$205,MATCH(F312,'الموردون'!$A$6:$A$205,0))&amp;"","مورد غير موجود"))</f>
        <v/>
      </c>
      <c r="H312" s="20">
        <f>IF(F312="","",IFERROR(INDEX('الموردون'!$D$6:$D$205,MATCH(F312,'الموردون'!$A$6:$A$205,0)),""))</f>
        <v/>
      </c>
      <c r="I312" s="21">
        <f>IF(OR(H312="",NOT(ISNUMBER(B312))),"",B312+H312)</f>
        <v/>
      </c>
      <c r="J312" s="18">
        <f>IF(A312&amp;""="","",SUMIFS('المدفوعات'!$C$6:$C$1005,'المدفوعات'!$B$6:$B$1005,A312&amp;""))</f>
        <v/>
      </c>
      <c r="K312" s="18">
        <f>IF(OR(A312&amp;""="",NOT(ISNUMBER(D312))),"",ROUND(D312-J312,2))</f>
        <v/>
      </c>
      <c r="L312" s="17">
        <f>IF(OR(K312="",I312=""),"",IF(AND(K312&gt;0,I312&lt;'الإعدادات'!$B$4),'الإعدادات'!$B$4-I312,0))</f>
        <v/>
      </c>
      <c r="M312" s="6">
        <f>IF(K312="","",IF(K312&lt;=0,"مسدد",IF(I312="","بدون موعد",IF(I312&gt;='الإعدادات'!$B$4,"لم يحن",IF(L312&lt;=30,"من 1 إلى 30 يوم",IF(L312&lt;=60,"من 31 إلى 60 يوم","أكثر من 60 يوم"))))))</f>
        <v/>
      </c>
    </row>
    <row r="313">
      <c r="A313" s="5" t="n"/>
      <c r="B313" s="13" t="n"/>
      <c r="C313" s="5" t="n"/>
      <c r="D313" s="19" t="n"/>
      <c r="E313" s="5" t="n"/>
      <c r="F313" s="6">
        <f>IF(C313&amp;""="","",IFERROR(INDEX('أوامر الشراء'!$C$6:$C$1005,MATCH(C313&amp;"",'أوامر الشراء'!$A$6:$A$1005,0))&amp;"","أمر غير موجود"))</f>
        <v/>
      </c>
      <c r="G313" s="6">
        <f>IF(F313="","",IFERROR(INDEX('الموردون'!$B$6:$B$205,MATCH(F313,'الموردون'!$A$6:$A$205,0))&amp;"","مورد غير موجود"))</f>
        <v/>
      </c>
      <c r="H313" s="20">
        <f>IF(F313="","",IFERROR(INDEX('الموردون'!$D$6:$D$205,MATCH(F313,'الموردون'!$A$6:$A$205,0)),""))</f>
        <v/>
      </c>
      <c r="I313" s="21">
        <f>IF(OR(H313="",NOT(ISNUMBER(B313))),"",B313+H313)</f>
        <v/>
      </c>
      <c r="J313" s="18">
        <f>IF(A313&amp;""="","",SUMIFS('المدفوعات'!$C$6:$C$1005,'المدفوعات'!$B$6:$B$1005,A313&amp;""))</f>
        <v/>
      </c>
      <c r="K313" s="18">
        <f>IF(OR(A313&amp;""="",NOT(ISNUMBER(D313))),"",ROUND(D313-J313,2))</f>
        <v/>
      </c>
      <c r="L313" s="17">
        <f>IF(OR(K313="",I313=""),"",IF(AND(K313&gt;0,I313&lt;'الإعدادات'!$B$4),'الإعدادات'!$B$4-I313,0))</f>
        <v/>
      </c>
      <c r="M313" s="6">
        <f>IF(K313="","",IF(K313&lt;=0,"مسدد",IF(I313="","بدون موعد",IF(I313&gt;='الإعدادات'!$B$4,"لم يحن",IF(L313&lt;=30,"من 1 إلى 30 يوم",IF(L313&lt;=60,"من 31 إلى 60 يوم","أكثر من 60 يوم"))))))</f>
        <v/>
      </c>
    </row>
    <row r="314">
      <c r="A314" s="5" t="n"/>
      <c r="B314" s="13" t="n"/>
      <c r="C314" s="5" t="n"/>
      <c r="D314" s="19" t="n"/>
      <c r="E314" s="5" t="n"/>
      <c r="F314" s="6">
        <f>IF(C314&amp;""="","",IFERROR(INDEX('أوامر الشراء'!$C$6:$C$1005,MATCH(C314&amp;"",'أوامر الشراء'!$A$6:$A$1005,0))&amp;"","أمر غير موجود"))</f>
        <v/>
      </c>
      <c r="G314" s="6">
        <f>IF(F314="","",IFERROR(INDEX('الموردون'!$B$6:$B$205,MATCH(F314,'الموردون'!$A$6:$A$205,0))&amp;"","مورد غير موجود"))</f>
        <v/>
      </c>
      <c r="H314" s="20">
        <f>IF(F314="","",IFERROR(INDEX('الموردون'!$D$6:$D$205,MATCH(F314,'الموردون'!$A$6:$A$205,0)),""))</f>
        <v/>
      </c>
      <c r="I314" s="21">
        <f>IF(OR(H314="",NOT(ISNUMBER(B314))),"",B314+H314)</f>
        <v/>
      </c>
      <c r="J314" s="18">
        <f>IF(A314&amp;""="","",SUMIFS('المدفوعات'!$C$6:$C$1005,'المدفوعات'!$B$6:$B$1005,A314&amp;""))</f>
        <v/>
      </c>
      <c r="K314" s="18">
        <f>IF(OR(A314&amp;""="",NOT(ISNUMBER(D314))),"",ROUND(D314-J314,2))</f>
        <v/>
      </c>
      <c r="L314" s="17">
        <f>IF(OR(K314="",I314=""),"",IF(AND(K314&gt;0,I314&lt;'الإعدادات'!$B$4),'الإعدادات'!$B$4-I314,0))</f>
        <v/>
      </c>
      <c r="M314" s="6">
        <f>IF(K314="","",IF(K314&lt;=0,"مسدد",IF(I314="","بدون موعد",IF(I314&gt;='الإعدادات'!$B$4,"لم يحن",IF(L314&lt;=30,"من 1 إلى 30 يوم",IF(L314&lt;=60,"من 31 إلى 60 يوم","أكثر من 60 يوم"))))))</f>
        <v/>
      </c>
    </row>
    <row r="315">
      <c r="A315" s="5" t="n"/>
      <c r="B315" s="13" t="n"/>
      <c r="C315" s="5" t="n"/>
      <c r="D315" s="19" t="n"/>
      <c r="E315" s="5" t="n"/>
      <c r="F315" s="6">
        <f>IF(C315&amp;""="","",IFERROR(INDEX('أوامر الشراء'!$C$6:$C$1005,MATCH(C315&amp;"",'أوامر الشراء'!$A$6:$A$1005,0))&amp;"","أمر غير موجود"))</f>
        <v/>
      </c>
      <c r="G315" s="6">
        <f>IF(F315="","",IFERROR(INDEX('الموردون'!$B$6:$B$205,MATCH(F315,'الموردون'!$A$6:$A$205,0))&amp;"","مورد غير موجود"))</f>
        <v/>
      </c>
      <c r="H315" s="20">
        <f>IF(F315="","",IFERROR(INDEX('الموردون'!$D$6:$D$205,MATCH(F315,'الموردون'!$A$6:$A$205,0)),""))</f>
        <v/>
      </c>
      <c r="I315" s="21">
        <f>IF(OR(H315="",NOT(ISNUMBER(B315))),"",B315+H315)</f>
        <v/>
      </c>
      <c r="J315" s="18">
        <f>IF(A315&amp;""="","",SUMIFS('المدفوعات'!$C$6:$C$1005,'المدفوعات'!$B$6:$B$1005,A315&amp;""))</f>
        <v/>
      </c>
      <c r="K315" s="18">
        <f>IF(OR(A315&amp;""="",NOT(ISNUMBER(D315))),"",ROUND(D315-J315,2))</f>
        <v/>
      </c>
      <c r="L315" s="17">
        <f>IF(OR(K315="",I315=""),"",IF(AND(K315&gt;0,I315&lt;'الإعدادات'!$B$4),'الإعدادات'!$B$4-I315,0))</f>
        <v/>
      </c>
      <c r="M315" s="6">
        <f>IF(K315="","",IF(K315&lt;=0,"مسدد",IF(I315="","بدون موعد",IF(I315&gt;='الإعدادات'!$B$4,"لم يحن",IF(L315&lt;=30,"من 1 إلى 30 يوم",IF(L315&lt;=60,"من 31 إلى 60 يوم","أكثر من 60 يوم"))))))</f>
        <v/>
      </c>
    </row>
    <row r="316">
      <c r="A316" s="5" t="n"/>
      <c r="B316" s="13" t="n"/>
      <c r="C316" s="5" t="n"/>
      <c r="D316" s="19" t="n"/>
      <c r="E316" s="5" t="n"/>
      <c r="F316" s="6">
        <f>IF(C316&amp;""="","",IFERROR(INDEX('أوامر الشراء'!$C$6:$C$1005,MATCH(C316&amp;"",'أوامر الشراء'!$A$6:$A$1005,0))&amp;"","أمر غير موجود"))</f>
        <v/>
      </c>
      <c r="G316" s="6">
        <f>IF(F316="","",IFERROR(INDEX('الموردون'!$B$6:$B$205,MATCH(F316,'الموردون'!$A$6:$A$205,0))&amp;"","مورد غير موجود"))</f>
        <v/>
      </c>
      <c r="H316" s="20">
        <f>IF(F316="","",IFERROR(INDEX('الموردون'!$D$6:$D$205,MATCH(F316,'الموردون'!$A$6:$A$205,0)),""))</f>
        <v/>
      </c>
      <c r="I316" s="21">
        <f>IF(OR(H316="",NOT(ISNUMBER(B316))),"",B316+H316)</f>
        <v/>
      </c>
      <c r="J316" s="18">
        <f>IF(A316&amp;""="","",SUMIFS('المدفوعات'!$C$6:$C$1005,'المدفوعات'!$B$6:$B$1005,A316&amp;""))</f>
        <v/>
      </c>
      <c r="K316" s="18">
        <f>IF(OR(A316&amp;""="",NOT(ISNUMBER(D316))),"",ROUND(D316-J316,2))</f>
        <v/>
      </c>
      <c r="L316" s="17">
        <f>IF(OR(K316="",I316=""),"",IF(AND(K316&gt;0,I316&lt;'الإعدادات'!$B$4),'الإعدادات'!$B$4-I316,0))</f>
        <v/>
      </c>
      <c r="M316" s="6">
        <f>IF(K316="","",IF(K316&lt;=0,"مسدد",IF(I316="","بدون موعد",IF(I316&gt;='الإعدادات'!$B$4,"لم يحن",IF(L316&lt;=30,"من 1 إلى 30 يوم",IF(L316&lt;=60,"من 31 إلى 60 يوم","أكثر من 60 يوم"))))))</f>
        <v/>
      </c>
    </row>
    <row r="317">
      <c r="A317" s="5" t="n"/>
      <c r="B317" s="13" t="n"/>
      <c r="C317" s="5" t="n"/>
      <c r="D317" s="19" t="n"/>
      <c r="E317" s="5" t="n"/>
      <c r="F317" s="6">
        <f>IF(C317&amp;""="","",IFERROR(INDEX('أوامر الشراء'!$C$6:$C$1005,MATCH(C317&amp;"",'أوامر الشراء'!$A$6:$A$1005,0))&amp;"","أمر غير موجود"))</f>
        <v/>
      </c>
      <c r="G317" s="6">
        <f>IF(F317="","",IFERROR(INDEX('الموردون'!$B$6:$B$205,MATCH(F317,'الموردون'!$A$6:$A$205,0))&amp;"","مورد غير موجود"))</f>
        <v/>
      </c>
      <c r="H317" s="20">
        <f>IF(F317="","",IFERROR(INDEX('الموردون'!$D$6:$D$205,MATCH(F317,'الموردون'!$A$6:$A$205,0)),""))</f>
        <v/>
      </c>
      <c r="I317" s="21">
        <f>IF(OR(H317="",NOT(ISNUMBER(B317))),"",B317+H317)</f>
        <v/>
      </c>
      <c r="J317" s="18">
        <f>IF(A317&amp;""="","",SUMIFS('المدفوعات'!$C$6:$C$1005,'المدفوعات'!$B$6:$B$1005,A317&amp;""))</f>
        <v/>
      </c>
      <c r="K317" s="18">
        <f>IF(OR(A317&amp;""="",NOT(ISNUMBER(D317))),"",ROUND(D317-J317,2))</f>
        <v/>
      </c>
      <c r="L317" s="17">
        <f>IF(OR(K317="",I317=""),"",IF(AND(K317&gt;0,I317&lt;'الإعدادات'!$B$4),'الإعدادات'!$B$4-I317,0))</f>
        <v/>
      </c>
      <c r="M317" s="6">
        <f>IF(K317="","",IF(K317&lt;=0,"مسدد",IF(I317="","بدون موعد",IF(I317&gt;='الإعدادات'!$B$4,"لم يحن",IF(L317&lt;=30,"من 1 إلى 30 يوم",IF(L317&lt;=60,"من 31 إلى 60 يوم","أكثر من 60 يوم"))))))</f>
        <v/>
      </c>
    </row>
    <row r="318">
      <c r="A318" s="5" t="n"/>
      <c r="B318" s="13" t="n"/>
      <c r="C318" s="5" t="n"/>
      <c r="D318" s="19" t="n"/>
      <c r="E318" s="5" t="n"/>
      <c r="F318" s="6">
        <f>IF(C318&amp;""="","",IFERROR(INDEX('أوامر الشراء'!$C$6:$C$1005,MATCH(C318&amp;"",'أوامر الشراء'!$A$6:$A$1005,0))&amp;"","أمر غير موجود"))</f>
        <v/>
      </c>
      <c r="G318" s="6">
        <f>IF(F318="","",IFERROR(INDEX('الموردون'!$B$6:$B$205,MATCH(F318,'الموردون'!$A$6:$A$205,0))&amp;"","مورد غير موجود"))</f>
        <v/>
      </c>
      <c r="H318" s="20">
        <f>IF(F318="","",IFERROR(INDEX('الموردون'!$D$6:$D$205,MATCH(F318,'الموردون'!$A$6:$A$205,0)),""))</f>
        <v/>
      </c>
      <c r="I318" s="21">
        <f>IF(OR(H318="",NOT(ISNUMBER(B318))),"",B318+H318)</f>
        <v/>
      </c>
      <c r="J318" s="18">
        <f>IF(A318&amp;""="","",SUMIFS('المدفوعات'!$C$6:$C$1005,'المدفوعات'!$B$6:$B$1005,A318&amp;""))</f>
        <v/>
      </c>
      <c r="K318" s="18">
        <f>IF(OR(A318&amp;""="",NOT(ISNUMBER(D318))),"",ROUND(D318-J318,2))</f>
        <v/>
      </c>
      <c r="L318" s="17">
        <f>IF(OR(K318="",I318=""),"",IF(AND(K318&gt;0,I318&lt;'الإعدادات'!$B$4),'الإعدادات'!$B$4-I318,0))</f>
        <v/>
      </c>
      <c r="M318" s="6">
        <f>IF(K318="","",IF(K318&lt;=0,"مسدد",IF(I318="","بدون موعد",IF(I318&gt;='الإعدادات'!$B$4,"لم يحن",IF(L318&lt;=30,"من 1 إلى 30 يوم",IF(L318&lt;=60,"من 31 إلى 60 يوم","أكثر من 60 يوم"))))))</f>
        <v/>
      </c>
    </row>
    <row r="319">
      <c r="A319" s="5" t="n"/>
      <c r="B319" s="13" t="n"/>
      <c r="C319" s="5" t="n"/>
      <c r="D319" s="19" t="n"/>
      <c r="E319" s="5" t="n"/>
      <c r="F319" s="6">
        <f>IF(C319&amp;""="","",IFERROR(INDEX('أوامر الشراء'!$C$6:$C$1005,MATCH(C319&amp;"",'أوامر الشراء'!$A$6:$A$1005,0))&amp;"","أمر غير موجود"))</f>
        <v/>
      </c>
      <c r="G319" s="6">
        <f>IF(F319="","",IFERROR(INDEX('الموردون'!$B$6:$B$205,MATCH(F319,'الموردون'!$A$6:$A$205,0))&amp;"","مورد غير موجود"))</f>
        <v/>
      </c>
      <c r="H319" s="20">
        <f>IF(F319="","",IFERROR(INDEX('الموردون'!$D$6:$D$205,MATCH(F319,'الموردون'!$A$6:$A$205,0)),""))</f>
        <v/>
      </c>
      <c r="I319" s="21">
        <f>IF(OR(H319="",NOT(ISNUMBER(B319))),"",B319+H319)</f>
        <v/>
      </c>
      <c r="J319" s="18">
        <f>IF(A319&amp;""="","",SUMIFS('المدفوعات'!$C$6:$C$1005,'المدفوعات'!$B$6:$B$1005,A319&amp;""))</f>
        <v/>
      </c>
      <c r="K319" s="18">
        <f>IF(OR(A319&amp;""="",NOT(ISNUMBER(D319))),"",ROUND(D319-J319,2))</f>
        <v/>
      </c>
      <c r="L319" s="17">
        <f>IF(OR(K319="",I319=""),"",IF(AND(K319&gt;0,I319&lt;'الإعدادات'!$B$4),'الإعدادات'!$B$4-I319,0))</f>
        <v/>
      </c>
      <c r="M319" s="6">
        <f>IF(K319="","",IF(K319&lt;=0,"مسدد",IF(I319="","بدون موعد",IF(I319&gt;='الإعدادات'!$B$4,"لم يحن",IF(L319&lt;=30,"من 1 إلى 30 يوم",IF(L319&lt;=60,"من 31 إلى 60 يوم","أكثر من 60 يوم"))))))</f>
        <v/>
      </c>
    </row>
    <row r="320">
      <c r="A320" s="5" t="n"/>
      <c r="B320" s="13" t="n"/>
      <c r="C320" s="5" t="n"/>
      <c r="D320" s="19" t="n"/>
      <c r="E320" s="5" t="n"/>
      <c r="F320" s="6">
        <f>IF(C320&amp;""="","",IFERROR(INDEX('أوامر الشراء'!$C$6:$C$1005,MATCH(C320&amp;"",'أوامر الشراء'!$A$6:$A$1005,0))&amp;"","أمر غير موجود"))</f>
        <v/>
      </c>
      <c r="G320" s="6">
        <f>IF(F320="","",IFERROR(INDEX('الموردون'!$B$6:$B$205,MATCH(F320,'الموردون'!$A$6:$A$205,0))&amp;"","مورد غير موجود"))</f>
        <v/>
      </c>
      <c r="H320" s="20">
        <f>IF(F320="","",IFERROR(INDEX('الموردون'!$D$6:$D$205,MATCH(F320,'الموردون'!$A$6:$A$205,0)),""))</f>
        <v/>
      </c>
      <c r="I320" s="21">
        <f>IF(OR(H320="",NOT(ISNUMBER(B320))),"",B320+H320)</f>
        <v/>
      </c>
      <c r="J320" s="18">
        <f>IF(A320&amp;""="","",SUMIFS('المدفوعات'!$C$6:$C$1005,'المدفوعات'!$B$6:$B$1005,A320&amp;""))</f>
        <v/>
      </c>
      <c r="K320" s="18">
        <f>IF(OR(A320&amp;""="",NOT(ISNUMBER(D320))),"",ROUND(D320-J320,2))</f>
        <v/>
      </c>
      <c r="L320" s="17">
        <f>IF(OR(K320="",I320=""),"",IF(AND(K320&gt;0,I320&lt;'الإعدادات'!$B$4),'الإعدادات'!$B$4-I320,0))</f>
        <v/>
      </c>
      <c r="M320" s="6">
        <f>IF(K320="","",IF(K320&lt;=0,"مسدد",IF(I320="","بدون موعد",IF(I320&gt;='الإعدادات'!$B$4,"لم يحن",IF(L320&lt;=30,"من 1 إلى 30 يوم",IF(L320&lt;=60,"من 31 إلى 60 يوم","أكثر من 60 يوم"))))))</f>
        <v/>
      </c>
    </row>
    <row r="321">
      <c r="A321" s="5" t="n"/>
      <c r="B321" s="13" t="n"/>
      <c r="C321" s="5" t="n"/>
      <c r="D321" s="19" t="n"/>
      <c r="E321" s="5" t="n"/>
      <c r="F321" s="6">
        <f>IF(C321&amp;""="","",IFERROR(INDEX('أوامر الشراء'!$C$6:$C$1005,MATCH(C321&amp;"",'أوامر الشراء'!$A$6:$A$1005,0))&amp;"","أمر غير موجود"))</f>
        <v/>
      </c>
      <c r="G321" s="6">
        <f>IF(F321="","",IFERROR(INDEX('الموردون'!$B$6:$B$205,MATCH(F321,'الموردون'!$A$6:$A$205,0))&amp;"","مورد غير موجود"))</f>
        <v/>
      </c>
      <c r="H321" s="20">
        <f>IF(F321="","",IFERROR(INDEX('الموردون'!$D$6:$D$205,MATCH(F321,'الموردون'!$A$6:$A$205,0)),""))</f>
        <v/>
      </c>
      <c r="I321" s="21">
        <f>IF(OR(H321="",NOT(ISNUMBER(B321))),"",B321+H321)</f>
        <v/>
      </c>
      <c r="J321" s="18">
        <f>IF(A321&amp;""="","",SUMIFS('المدفوعات'!$C$6:$C$1005,'المدفوعات'!$B$6:$B$1005,A321&amp;""))</f>
        <v/>
      </c>
      <c r="K321" s="18">
        <f>IF(OR(A321&amp;""="",NOT(ISNUMBER(D321))),"",ROUND(D321-J321,2))</f>
        <v/>
      </c>
      <c r="L321" s="17">
        <f>IF(OR(K321="",I321=""),"",IF(AND(K321&gt;0,I321&lt;'الإعدادات'!$B$4),'الإعدادات'!$B$4-I321,0))</f>
        <v/>
      </c>
      <c r="M321" s="6">
        <f>IF(K321="","",IF(K321&lt;=0,"مسدد",IF(I321="","بدون موعد",IF(I321&gt;='الإعدادات'!$B$4,"لم يحن",IF(L321&lt;=30,"من 1 إلى 30 يوم",IF(L321&lt;=60,"من 31 إلى 60 يوم","أكثر من 60 يوم"))))))</f>
        <v/>
      </c>
    </row>
    <row r="322">
      <c r="A322" s="5" t="n"/>
      <c r="B322" s="13" t="n"/>
      <c r="C322" s="5" t="n"/>
      <c r="D322" s="19" t="n"/>
      <c r="E322" s="5" t="n"/>
      <c r="F322" s="6">
        <f>IF(C322&amp;""="","",IFERROR(INDEX('أوامر الشراء'!$C$6:$C$1005,MATCH(C322&amp;"",'أوامر الشراء'!$A$6:$A$1005,0))&amp;"","أمر غير موجود"))</f>
        <v/>
      </c>
      <c r="G322" s="6">
        <f>IF(F322="","",IFERROR(INDEX('الموردون'!$B$6:$B$205,MATCH(F322,'الموردون'!$A$6:$A$205,0))&amp;"","مورد غير موجود"))</f>
        <v/>
      </c>
      <c r="H322" s="20">
        <f>IF(F322="","",IFERROR(INDEX('الموردون'!$D$6:$D$205,MATCH(F322,'الموردون'!$A$6:$A$205,0)),""))</f>
        <v/>
      </c>
      <c r="I322" s="21">
        <f>IF(OR(H322="",NOT(ISNUMBER(B322))),"",B322+H322)</f>
        <v/>
      </c>
      <c r="J322" s="18">
        <f>IF(A322&amp;""="","",SUMIFS('المدفوعات'!$C$6:$C$1005,'المدفوعات'!$B$6:$B$1005,A322&amp;""))</f>
        <v/>
      </c>
      <c r="K322" s="18">
        <f>IF(OR(A322&amp;""="",NOT(ISNUMBER(D322))),"",ROUND(D322-J322,2))</f>
        <v/>
      </c>
      <c r="L322" s="17">
        <f>IF(OR(K322="",I322=""),"",IF(AND(K322&gt;0,I322&lt;'الإعدادات'!$B$4),'الإعدادات'!$B$4-I322,0))</f>
        <v/>
      </c>
      <c r="M322" s="6">
        <f>IF(K322="","",IF(K322&lt;=0,"مسدد",IF(I322="","بدون موعد",IF(I322&gt;='الإعدادات'!$B$4,"لم يحن",IF(L322&lt;=30,"من 1 إلى 30 يوم",IF(L322&lt;=60,"من 31 إلى 60 يوم","أكثر من 60 يوم"))))))</f>
        <v/>
      </c>
    </row>
    <row r="323">
      <c r="A323" s="5" t="n"/>
      <c r="B323" s="13" t="n"/>
      <c r="C323" s="5" t="n"/>
      <c r="D323" s="19" t="n"/>
      <c r="E323" s="5" t="n"/>
      <c r="F323" s="6">
        <f>IF(C323&amp;""="","",IFERROR(INDEX('أوامر الشراء'!$C$6:$C$1005,MATCH(C323&amp;"",'أوامر الشراء'!$A$6:$A$1005,0))&amp;"","أمر غير موجود"))</f>
        <v/>
      </c>
      <c r="G323" s="6">
        <f>IF(F323="","",IFERROR(INDEX('الموردون'!$B$6:$B$205,MATCH(F323,'الموردون'!$A$6:$A$205,0))&amp;"","مورد غير موجود"))</f>
        <v/>
      </c>
      <c r="H323" s="20">
        <f>IF(F323="","",IFERROR(INDEX('الموردون'!$D$6:$D$205,MATCH(F323,'الموردون'!$A$6:$A$205,0)),""))</f>
        <v/>
      </c>
      <c r="I323" s="21">
        <f>IF(OR(H323="",NOT(ISNUMBER(B323))),"",B323+H323)</f>
        <v/>
      </c>
      <c r="J323" s="18">
        <f>IF(A323&amp;""="","",SUMIFS('المدفوعات'!$C$6:$C$1005,'المدفوعات'!$B$6:$B$1005,A323&amp;""))</f>
        <v/>
      </c>
      <c r="K323" s="18">
        <f>IF(OR(A323&amp;""="",NOT(ISNUMBER(D323))),"",ROUND(D323-J323,2))</f>
        <v/>
      </c>
      <c r="L323" s="17">
        <f>IF(OR(K323="",I323=""),"",IF(AND(K323&gt;0,I323&lt;'الإعدادات'!$B$4),'الإعدادات'!$B$4-I323,0))</f>
        <v/>
      </c>
      <c r="M323" s="6">
        <f>IF(K323="","",IF(K323&lt;=0,"مسدد",IF(I323="","بدون موعد",IF(I323&gt;='الإعدادات'!$B$4,"لم يحن",IF(L323&lt;=30,"من 1 إلى 30 يوم",IF(L323&lt;=60,"من 31 إلى 60 يوم","أكثر من 60 يوم"))))))</f>
        <v/>
      </c>
    </row>
    <row r="324">
      <c r="A324" s="5" t="n"/>
      <c r="B324" s="13" t="n"/>
      <c r="C324" s="5" t="n"/>
      <c r="D324" s="19" t="n"/>
      <c r="E324" s="5" t="n"/>
      <c r="F324" s="6">
        <f>IF(C324&amp;""="","",IFERROR(INDEX('أوامر الشراء'!$C$6:$C$1005,MATCH(C324&amp;"",'أوامر الشراء'!$A$6:$A$1005,0))&amp;"","أمر غير موجود"))</f>
        <v/>
      </c>
      <c r="G324" s="6">
        <f>IF(F324="","",IFERROR(INDEX('الموردون'!$B$6:$B$205,MATCH(F324,'الموردون'!$A$6:$A$205,0))&amp;"","مورد غير موجود"))</f>
        <v/>
      </c>
      <c r="H324" s="20">
        <f>IF(F324="","",IFERROR(INDEX('الموردون'!$D$6:$D$205,MATCH(F324,'الموردون'!$A$6:$A$205,0)),""))</f>
        <v/>
      </c>
      <c r="I324" s="21">
        <f>IF(OR(H324="",NOT(ISNUMBER(B324))),"",B324+H324)</f>
        <v/>
      </c>
      <c r="J324" s="18">
        <f>IF(A324&amp;""="","",SUMIFS('المدفوعات'!$C$6:$C$1005,'المدفوعات'!$B$6:$B$1005,A324&amp;""))</f>
        <v/>
      </c>
      <c r="K324" s="18">
        <f>IF(OR(A324&amp;""="",NOT(ISNUMBER(D324))),"",ROUND(D324-J324,2))</f>
        <v/>
      </c>
      <c r="L324" s="17">
        <f>IF(OR(K324="",I324=""),"",IF(AND(K324&gt;0,I324&lt;'الإعدادات'!$B$4),'الإعدادات'!$B$4-I324,0))</f>
        <v/>
      </c>
      <c r="M324" s="6">
        <f>IF(K324="","",IF(K324&lt;=0,"مسدد",IF(I324="","بدون موعد",IF(I324&gt;='الإعدادات'!$B$4,"لم يحن",IF(L324&lt;=30,"من 1 إلى 30 يوم",IF(L324&lt;=60,"من 31 إلى 60 يوم","أكثر من 60 يوم"))))))</f>
        <v/>
      </c>
    </row>
    <row r="325">
      <c r="A325" s="5" t="n"/>
      <c r="B325" s="13" t="n"/>
      <c r="C325" s="5" t="n"/>
      <c r="D325" s="19" t="n"/>
      <c r="E325" s="5" t="n"/>
      <c r="F325" s="6">
        <f>IF(C325&amp;""="","",IFERROR(INDEX('أوامر الشراء'!$C$6:$C$1005,MATCH(C325&amp;"",'أوامر الشراء'!$A$6:$A$1005,0))&amp;"","أمر غير موجود"))</f>
        <v/>
      </c>
      <c r="G325" s="6">
        <f>IF(F325="","",IFERROR(INDEX('الموردون'!$B$6:$B$205,MATCH(F325,'الموردون'!$A$6:$A$205,0))&amp;"","مورد غير موجود"))</f>
        <v/>
      </c>
      <c r="H325" s="20">
        <f>IF(F325="","",IFERROR(INDEX('الموردون'!$D$6:$D$205,MATCH(F325,'الموردون'!$A$6:$A$205,0)),""))</f>
        <v/>
      </c>
      <c r="I325" s="21">
        <f>IF(OR(H325="",NOT(ISNUMBER(B325))),"",B325+H325)</f>
        <v/>
      </c>
      <c r="J325" s="18">
        <f>IF(A325&amp;""="","",SUMIFS('المدفوعات'!$C$6:$C$1005,'المدفوعات'!$B$6:$B$1005,A325&amp;""))</f>
        <v/>
      </c>
      <c r="K325" s="18">
        <f>IF(OR(A325&amp;""="",NOT(ISNUMBER(D325))),"",ROUND(D325-J325,2))</f>
        <v/>
      </c>
      <c r="L325" s="17">
        <f>IF(OR(K325="",I325=""),"",IF(AND(K325&gt;0,I325&lt;'الإعدادات'!$B$4),'الإعدادات'!$B$4-I325,0))</f>
        <v/>
      </c>
      <c r="M325" s="6">
        <f>IF(K325="","",IF(K325&lt;=0,"مسدد",IF(I325="","بدون موعد",IF(I325&gt;='الإعدادات'!$B$4,"لم يحن",IF(L325&lt;=30,"من 1 إلى 30 يوم",IF(L325&lt;=60,"من 31 إلى 60 يوم","أكثر من 60 يوم"))))))</f>
        <v/>
      </c>
    </row>
    <row r="326">
      <c r="A326" s="5" t="n"/>
      <c r="B326" s="13" t="n"/>
      <c r="C326" s="5" t="n"/>
      <c r="D326" s="19" t="n"/>
      <c r="E326" s="5" t="n"/>
      <c r="F326" s="6">
        <f>IF(C326&amp;""="","",IFERROR(INDEX('أوامر الشراء'!$C$6:$C$1005,MATCH(C326&amp;"",'أوامر الشراء'!$A$6:$A$1005,0))&amp;"","أمر غير موجود"))</f>
        <v/>
      </c>
      <c r="G326" s="6">
        <f>IF(F326="","",IFERROR(INDEX('الموردون'!$B$6:$B$205,MATCH(F326,'الموردون'!$A$6:$A$205,0))&amp;"","مورد غير موجود"))</f>
        <v/>
      </c>
      <c r="H326" s="20">
        <f>IF(F326="","",IFERROR(INDEX('الموردون'!$D$6:$D$205,MATCH(F326,'الموردون'!$A$6:$A$205,0)),""))</f>
        <v/>
      </c>
      <c r="I326" s="21">
        <f>IF(OR(H326="",NOT(ISNUMBER(B326))),"",B326+H326)</f>
        <v/>
      </c>
      <c r="J326" s="18">
        <f>IF(A326&amp;""="","",SUMIFS('المدفوعات'!$C$6:$C$1005,'المدفوعات'!$B$6:$B$1005,A326&amp;""))</f>
        <v/>
      </c>
      <c r="K326" s="18">
        <f>IF(OR(A326&amp;""="",NOT(ISNUMBER(D326))),"",ROUND(D326-J326,2))</f>
        <v/>
      </c>
      <c r="L326" s="17">
        <f>IF(OR(K326="",I326=""),"",IF(AND(K326&gt;0,I326&lt;'الإعدادات'!$B$4),'الإعدادات'!$B$4-I326,0))</f>
        <v/>
      </c>
      <c r="M326" s="6">
        <f>IF(K326="","",IF(K326&lt;=0,"مسدد",IF(I326="","بدون موعد",IF(I326&gt;='الإعدادات'!$B$4,"لم يحن",IF(L326&lt;=30,"من 1 إلى 30 يوم",IF(L326&lt;=60,"من 31 إلى 60 يوم","أكثر من 60 يوم"))))))</f>
        <v/>
      </c>
    </row>
    <row r="327">
      <c r="A327" s="5" t="n"/>
      <c r="B327" s="13" t="n"/>
      <c r="C327" s="5" t="n"/>
      <c r="D327" s="19" t="n"/>
      <c r="E327" s="5" t="n"/>
      <c r="F327" s="6">
        <f>IF(C327&amp;""="","",IFERROR(INDEX('أوامر الشراء'!$C$6:$C$1005,MATCH(C327&amp;"",'أوامر الشراء'!$A$6:$A$1005,0))&amp;"","أمر غير موجود"))</f>
        <v/>
      </c>
      <c r="G327" s="6">
        <f>IF(F327="","",IFERROR(INDEX('الموردون'!$B$6:$B$205,MATCH(F327,'الموردون'!$A$6:$A$205,0))&amp;"","مورد غير موجود"))</f>
        <v/>
      </c>
      <c r="H327" s="20">
        <f>IF(F327="","",IFERROR(INDEX('الموردون'!$D$6:$D$205,MATCH(F327,'الموردون'!$A$6:$A$205,0)),""))</f>
        <v/>
      </c>
      <c r="I327" s="21">
        <f>IF(OR(H327="",NOT(ISNUMBER(B327))),"",B327+H327)</f>
        <v/>
      </c>
      <c r="J327" s="18">
        <f>IF(A327&amp;""="","",SUMIFS('المدفوعات'!$C$6:$C$1005,'المدفوعات'!$B$6:$B$1005,A327&amp;""))</f>
        <v/>
      </c>
      <c r="K327" s="18">
        <f>IF(OR(A327&amp;""="",NOT(ISNUMBER(D327))),"",ROUND(D327-J327,2))</f>
        <v/>
      </c>
      <c r="L327" s="17">
        <f>IF(OR(K327="",I327=""),"",IF(AND(K327&gt;0,I327&lt;'الإعدادات'!$B$4),'الإعدادات'!$B$4-I327,0))</f>
        <v/>
      </c>
      <c r="M327" s="6">
        <f>IF(K327="","",IF(K327&lt;=0,"مسدد",IF(I327="","بدون موعد",IF(I327&gt;='الإعدادات'!$B$4,"لم يحن",IF(L327&lt;=30,"من 1 إلى 30 يوم",IF(L327&lt;=60,"من 31 إلى 60 يوم","أكثر من 60 يوم"))))))</f>
        <v/>
      </c>
    </row>
    <row r="328">
      <c r="A328" s="5" t="n"/>
      <c r="B328" s="13" t="n"/>
      <c r="C328" s="5" t="n"/>
      <c r="D328" s="19" t="n"/>
      <c r="E328" s="5" t="n"/>
      <c r="F328" s="6">
        <f>IF(C328&amp;""="","",IFERROR(INDEX('أوامر الشراء'!$C$6:$C$1005,MATCH(C328&amp;"",'أوامر الشراء'!$A$6:$A$1005,0))&amp;"","أمر غير موجود"))</f>
        <v/>
      </c>
      <c r="G328" s="6">
        <f>IF(F328="","",IFERROR(INDEX('الموردون'!$B$6:$B$205,MATCH(F328,'الموردون'!$A$6:$A$205,0))&amp;"","مورد غير موجود"))</f>
        <v/>
      </c>
      <c r="H328" s="20">
        <f>IF(F328="","",IFERROR(INDEX('الموردون'!$D$6:$D$205,MATCH(F328,'الموردون'!$A$6:$A$205,0)),""))</f>
        <v/>
      </c>
      <c r="I328" s="21">
        <f>IF(OR(H328="",NOT(ISNUMBER(B328))),"",B328+H328)</f>
        <v/>
      </c>
      <c r="J328" s="18">
        <f>IF(A328&amp;""="","",SUMIFS('المدفوعات'!$C$6:$C$1005,'المدفوعات'!$B$6:$B$1005,A328&amp;""))</f>
        <v/>
      </c>
      <c r="K328" s="18">
        <f>IF(OR(A328&amp;""="",NOT(ISNUMBER(D328))),"",ROUND(D328-J328,2))</f>
        <v/>
      </c>
      <c r="L328" s="17">
        <f>IF(OR(K328="",I328=""),"",IF(AND(K328&gt;0,I328&lt;'الإعدادات'!$B$4),'الإعدادات'!$B$4-I328,0))</f>
        <v/>
      </c>
      <c r="M328" s="6">
        <f>IF(K328="","",IF(K328&lt;=0,"مسدد",IF(I328="","بدون موعد",IF(I328&gt;='الإعدادات'!$B$4,"لم يحن",IF(L328&lt;=30,"من 1 إلى 30 يوم",IF(L328&lt;=60,"من 31 إلى 60 يوم","أكثر من 60 يوم"))))))</f>
        <v/>
      </c>
    </row>
    <row r="329">
      <c r="A329" s="5" t="n"/>
      <c r="B329" s="13" t="n"/>
      <c r="C329" s="5" t="n"/>
      <c r="D329" s="19" t="n"/>
      <c r="E329" s="5" t="n"/>
      <c r="F329" s="6">
        <f>IF(C329&amp;""="","",IFERROR(INDEX('أوامر الشراء'!$C$6:$C$1005,MATCH(C329&amp;"",'أوامر الشراء'!$A$6:$A$1005,0))&amp;"","أمر غير موجود"))</f>
        <v/>
      </c>
      <c r="G329" s="6">
        <f>IF(F329="","",IFERROR(INDEX('الموردون'!$B$6:$B$205,MATCH(F329,'الموردون'!$A$6:$A$205,0))&amp;"","مورد غير موجود"))</f>
        <v/>
      </c>
      <c r="H329" s="20">
        <f>IF(F329="","",IFERROR(INDEX('الموردون'!$D$6:$D$205,MATCH(F329,'الموردون'!$A$6:$A$205,0)),""))</f>
        <v/>
      </c>
      <c r="I329" s="21">
        <f>IF(OR(H329="",NOT(ISNUMBER(B329))),"",B329+H329)</f>
        <v/>
      </c>
      <c r="J329" s="18">
        <f>IF(A329&amp;""="","",SUMIFS('المدفوعات'!$C$6:$C$1005,'المدفوعات'!$B$6:$B$1005,A329&amp;""))</f>
        <v/>
      </c>
      <c r="K329" s="18">
        <f>IF(OR(A329&amp;""="",NOT(ISNUMBER(D329))),"",ROUND(D329-J329,2))</f>
        <v/>
      </c>
      <c r="L329" s="17">
        <f>IF(OR(K329="",I329=""),"",IF(AND(K329&gt;0,I329&lt;'الإعدادات'!$B$4),'الإعدادات'!$B$4-I329,0))</f>
        <v/>
      </c>
      <c r="M329" s="6">
        <f>IF(K329="","",IF(K329&lt;=0,"مسدد",IF(I329="","بدون موعد",IF(I329&gt;='الإعدادات'!$B$4,"لم يحن",IF(L329&lt;=30,"من 1 إلى 30 يوم",IF(L329&lt;=60,"من 31 إلى 60 يوم","أكثر من 60 يوم"))))))</f>
        <v/>
      </c>
    </row>
    <row r="330">
      <c r="A330" s="5" t="n"/>
      <c r="B330" s="13" t="n"/>
      <c r="C330" s="5" t="n"/>
      <c r="D330" s="19" t="n"/>
      <c r="E330" s="5" t="n"/>
      <c r="F330" s="6">
        <f>IF(C330&amp;""="","",IFERROR(INDEX('أوامر الشراء'!$C$6:$C$1005,MATCH(C330&amp;"",'أوامر الشراء'!$A$6:$A$1005,0))&amp;"","أمر غير موجود"))</f>
        <v/>
      </c>
      <c r="G330" s="6">
        <f>IF(F330="","",IFERROR(INDEX('الموردون'!$B$6:$B$205,MATCH(F330,'الموردون'!$A$6:$A$205,0))&amp;"","مورد غير موجود"))</f>
        <v/>
      </c>
      <c r="H330" s="20">
        <f>IF(F330="","",IFERROR(INDEX('الموردون'!$D$6:$D$205,MATCH(F330,'الموردون'!$A$6:$A$205,0)),""))</f>
        <v/>
      </c>
      <c r="I330" s="21">
        <f>IF(OR(H330="",NOT(ISNUMBER(B330))),"",B330+H330)</f>
        <v/>
      </c>
      <c r="J330" s="18">
        <f>IF(A330&amp;""="","",SUMIFS('المدفوعات'!$C$6:$C$1005,'المدفوعات'!$B$6:$B$1005,A330&amp;""))</f>
        <v/>
      </c>
      <c r="K330" s="18">
        <f>IF(OR(A330&amp;""="",NOT(ISNUMBER(D330))),"",ROUND(D330-J330,2))</f>
        <v/>
      </c>
      <c r="L330" s="17">
        <f>IF(OR(K330="",I330=""),"",IF(AND(K330&gt;0,I330&lt;'الإعدادات'!$B$4),'الإعدادات'!$B$4-I330,0))</f>
        <v/>
      </c>
      <c r="M330" s="6">
        <f>IF(K330="","",IF(K330&lt;=0,"مسدد",IF(I330="","بدون موعد",IF(I330&gt;='الإعدادات'!$B$4,"لم يحن",IF(L330&lt;=30,"من 1 إلى 30 يوم",IF(L330&lt;=60,"من 31 إلى 60 يوم","أكثر من 60 يوم"))))))</f>
        <v/>
      </c>
    </row>
    <row r="331">
      <c r="A331" s="5" t="n"/>
      <c r="B331" s="13" t="n"/>
      <c r="C331" s="5" t="n"/>
      <c r="D331" s="19" t="n"/>
      <c r="E331" s="5" t="n"/>
      <c r="F331" s="6">
        <f>IF(C331&amp;""="","",IFERROR(INDEX('أوامر الشراء'!$C$6:$C$1005,MATCH(C331&amp;"",'أوامر الشراء'!$A$6:$A$1005,0))&amp;"","أمر غير موجود"))</f>
        <v/>
      </c>
      <c r="G331" s="6">
        <f>IF(F331="","",IFERROR(INDEX('الموردون'!$B$6:$B$205,MATCH(F331,'الموردون'!$A$6:$A$205,0))&amp;"","مورد غير موجود"))</f>
        <v/>
      </c>
      <c r="H331" s="20">
        <f>IF(F331="","",IFERROR(INDEX('الموردون'!$D$6:$D$205,MATCH(F331,'الموردون'!$A$6:$A$205,0)),""))</f>
        <v/>
      </c>
      <c r="I331" s="21">
        <f>IF(OR(H331="",NOT(ISNUMBER(B331))),"",B331+H331)</f>
        <v/>
      </c>
      <c r="J331" s="18">
        <f>IF(A331&amp;""="","",SUMIFS('المدفوعات'!$C$6:$C$1005,'المدفوعات'!$B$6:$B$1005,A331&amp;""))</f>
        <v/>
      </c>
      <c r="K331" s="18">
        <f>IF(OR(A331&amp;""="",NOT(ISNUMBER(D331))),"",ROUND(D331-J331,2))</f>
        <v/>
      </c>
      <c r="L331" s="17">
        <f>IF(OR(K331="",I331=""),"",IF(AND(K331&gt;0,I331&lt;'الإعدادات'!$B$4),'الإعدادات'!$B$4-I331,0))</f>
        <v/>
      </c>
      <c r="M331" s="6">
        <f>IF(K331="","",IF(K331&lt;=0,"مسدد",IF(I331="","بدون موعد",IF(I331&gt;='الإعدادات'!$B$4,"لم يحن",IF(L331&lt;=30,"من 1 إلى 30 يوم",IF(L331&lt;=60,"من 31 إلى 60 يوم","أكثر من 60 يوم"))))))</f>
        <v/>
      </c>
    </row>
    <row r="332">
      <c r="A332" s="5" t="n"/>
      <c r="B332" s="13" t="n"/>
      <c r="C332" s="5" t="n"/>
      <c r="D332" s="19" t="n"/>
      <c r="E332" s="5" t="n"/>
      <c r="F332" s="6">
        <f>IF(C332&amp;""="","",IFERROR(INDEX('أوامر الشراء'!$C$6:$C$1005,MATCH(C332&amp;"",'أوامر الشراء'!$A$6:$A$1005,0))&amp;"","أمر غير موجود"))</f>
        <v/>
      </c>
      <c r="G332" s="6">
        <f>IF(F332="","",IFERROR(INDEX('الموردون'!$B$6:$B$205,MATCH(F332,'الموردون'!$A$6:$A$205,0))&amp;"","مورد غير موجود"))</f>
        <v/>
      </c>
      <c r="H332" s="20">
        <f>IF(F332="","",IFERROR(INDEX('الموردون'!$D$6:$D$205,MATCH(F332,'الموردون'!$A$6:$A$205,0)),""))</f>
        <v/>
      </c>
      <c r="I332" s="21">
        <f>IF(OR(H332="",NOT(ISNUMBER(B332))),"",B332+H332)</f>
        <v/>
      </c>
      <c r="J332" s="18">
        <f>IF(A332&amp;""="","",SUMIFS('المدفوعات'!$C$6:$C$1005,'المدفوعات'!$B$6:$B$1005,A332&amp;""))</f>
        <v/>
      </c>
      <c r="K332" s="18">
        <f>IF(OR(A332&amp;""="",NOT(ISNUMBER(D332))),"",ROUND(D332-J332,2))</f>
        <v/>
      </c>
      <c r="L332" s="17">
        <f>IF(OR(K332="",I332=""),"",IF(AND(K332&gt;0,I332&lt;'الإعدادات'!$B$4),'الإعدادات'!$B$4-I332,0))</f>
        <v/>
      </c>
      <c r="M332" s="6">
        <f>IF(K332="","",IF(K332&lt;=0,"مسدد",IF(I332="","بدون موعد",IF(I332&gt;='الإعدادات'!$B$4,"لم يحن",IF(L332&lt;=30,"من 1 إلى 30 يوم",IF(L332&lt;=60,"من 31 إلى 60 يوم","أكثر من 60 يوم"))))))</f>
        <v/>
      </c>
    </row>
    <row r="333">
      <c r="A333" s="5" t="n"/>
      <c r="B333" s="13" t="n"/>
      <c r="C333" s="5" t="n"/>
      <c r="D333" s="19" t="n"/>
      <c r="E333" s="5" t="n"/>
      <c r="F333" s="6">
        <f>IF(C333&amp;""="","",IFERROR(INDEX('أوامر الشراء'!$C$6:$C$1005,MATCH(C333&amp;"",'أوامر الشراء'!$A$6:$A$1005,0))&amp;"","أمر غير موجود"))</f>
        <v/>
      </c>
      <c r="G333" s="6">
        <f>IF(F333="","",IFERROR(INDEX('الموردون'!$B$6:$B$205,MATCH(F333,'الموردون'!$A$6:$A$205,0))&amp;"","مورد غير موجود"))</f>
        <v/>
      </c>
      <c r="H333" s="20">
        <f>IF(F333="","",IFERROR(INDEX('الموردون'!$D$6:$D$205,MATCH(F333,'الموردون'!$A$6:$A$205,0)),""))</f>
        <v/>
      </c>
      <c r="I333" s="21">
        <f>IF(OR(H333="",NOT(ISNUMBER(B333))),"",B333+H333)</f>
        <v/>
      </c>
      <c r="J333" s="18">
        <f>IF(A333&amp;""="","",SUMIFS('المدفوعات'!$C$6:$C$1005,'المدفوعات'!$B$6:$B$1005,A333&amp;""))</f>
        <v/>
      </c>
      <c r="K333" s="18">
        <f>IF(OR(A333&amp;""="",NOT(ISNUMBER(D333))),"",ROUND(D333-J333,2))</f>
        <v/>
      </c>
      <c r="L333" s="17">
        <f>IF(OR(K333="",I333=""),"",IF(AND(K333&gt;0,I333&lt;'الإعدادات'!$B$4),'الإعدادات'!$B$4-I333,0))</f>
        <v/>
      </c>
      <c r="M333" s="6">
        <f>IF(K333="","",IF(K333&lt;=0,"مسدد",IF(I333="","بدون موعد",IF(I333&gt;='الإعدادات'!$B$4,"لم يحن",IF(L333&lt;=30,"من 1 إلى 30 يوم",IF(L333&lt;=60,"من 31 إلى 60 يوم","أكثر من 60 يوم"))))))</f>
        <v/>
      </c>
    </row>
    <row r="334">
      <c r="A334" s="5" t="n"/>
      <c r="B334" s="13" t="n"/>
      <c r="C334" s="5" t="n"/>
      <c r="D334" s="19" t="n"/>
      <c r="E334" s="5" t="n"/>
      <c r="F334" s="6">
        <f>IF(C334&amp;""="","",IFERROR(INDEX('أوامر الشراء'!$C$6:$C$1005,MATCH(C334&amp;"",'أوامر الشراء'!$A$6:$A$1005,0))&amp;"","أمر غير موجود"))</f>
        <v/>
      </c>
      <c r="G334" s="6">
        <f>IF(F334="","",IFERROR(INDEX('الموردون'!$B$6:$B$205,MATCH(F334,'الموردون'!$A$6:$A$205,0))&amp;"","مورد غير موجود"))</f>
        <v/>
      </c>
      <c r="H334" s="20">
        <f>IF(F334="","",IFERROR(INDEX('الموردون'!$D$6:$D$205,MATCH(F334,'الموردون'!$A$6:$A$205,0)),""))</f>
        <v/>
      </c>
      <c r="I334" s="21">
        <f>IF(OR(H334="",NOT(ISNUMBER(B334))),"",B334+H334)</f>
        <v/>
      </c>
      <c r="J334" s="18">
        <f>IF(A334&amp;""="","",SUMIFS('المدفوعات'!$C$6:$C$1005,'المدفوعات'!$B$6:$B$1005,A334&amp;""))</f>
        <v/>
      </c>
      <c r="K334" s="18">
        <f>IF(OR(A334&amp;""="",NOT(ISNUMBER(D334))),"",ROUND(D334-J334,2))</f>
        <v/>
      </c>
      <c r="L334" s="17">
        <f>IF(OR(K334="",I334=""),"",IF(AND(K334&gt;0,I334&lt;'الإعدادات'!$B$4),'الإعدادات'!$B$4-I334,0))</f>
        <v/>
      </c>
      <c r="M334" s="6">
        <f>IF(K334="","",IF(K334&lt;=0,"مسدد",IF(I334="","بدون موعد",IF(I334&gt;='الإعدادات'!$B$4,"لم يحن",IF(L334&lt;=30,"من 1 إلى 30 يوم",IF(L334&lt;=60,"من 31 إلى 60 يوم","أكثر من 60 يوم"))))))</f>
        <v/>
      </c>
    </row>
    <row r="335">
      <c r="A335" s="5" t="n"/>
      <c r="B335" s="13" t="n"/>
      <c r="C335" s="5" t="n"/>
      <c r="D335" s="19" t="n"/>
      <c r="E335" s="5" t="n"/>
      <c r="F335" s="6">
        <f>IF(C335&amp;""="","",IFERROR(INDEX('أوامر الشراء'!$C$6:$C$1005,MATCH(C335&amp;"",'أوامر الشراء'!$A$6:$A$1005,0))&amp;"","أمر غير موجود"))</f>
        <v/>
      </c>
      <c r="G335" s="6">
        <f>IF(F335="","",IFERROR(INDEX('الموردون'!$B$6:$B$205,MATCH(F335,'الموردون'!$A$6:$A$205,0))&amp;"","مورد غير موجود"))</f>
        <v/>
      </c>
      <c r="H335" s="20">
        <f>IF(F335="","",IFERROR(INDEX('الموردون'!$D$6:$D$205,MATCH(F335,'الموردون'!$A$6:$A$205,0)),""))</f>
        <v/>
      </c>
      <c r="I335" s="21">
        <f>IF(OR(H335="",NOT(ISNUMBER(B335))),"",B335+H335)</f>
        <v/>
      </c>
      <c r="J335" s="18">
        <f>IF(A335&amp;""="","",SUMIFS('المدفوعات'!$C$6:$C$1005,'المدفوعات'!$B$6:$B$1005,A335&amp;""))</f>
        <v/>
      </c>
      <c r="K335" s="18">
        <f>IF(OR(A335&amp;""="",NOT(ISNUMBER(D335))),"",ROUND(D335-J335,2))</f>
        <v/>
      </c>
      <c r="L335" s="17">
        <f>IF(OR(K335="",I335=""),"",IF(AND(K335&gt;0,I335&lt;'الإعدادات'!$B$4),'الإعدادات'!$B$4-I335,0))</f>
        <v/>
      </c>
      <c r="M335" s="6">
        <f>IF(K335="","",IF(K335&lt;=0,"مسدد",IF(I335="","بدون موعد",IF(I335&gt;='الإعدادات'!$B$4,"لم يحن",IF(L335&lt;=30,"من 1 إلى 30 يوم",IF(L335&lt;=60,"من 31 إلى 60 يوم","أكثر من 60 يوم"))))))</f>
        <v/>
      </c>
    </row>
    <row r="336">
      <c r="A336" s="5" t="n"/>
      <c r="B336" s="13" t="n"/>
      <c r="C336" s="5" t="n"/>
      <c r="D336" s="19" t="n"/>
      <c r="E336" s="5" t="n"/>
      <c r="F336" s="6">
        <f>IF(C336&amp;""="","",IFERROR(INDEX('أوامر الشراء'!$C$6:$C$1005,MATCH(C336&amp;"",'أوامر الشراء'!$A$6:$A$1005,0))&amp;"","أمر غير موجود"))</f>
        <v/>
      </c>
      <c r="G336" s="6">
        <f>IF(F336="","",IFERROR(INDEX('الموردون'!$B$6:$B$205,MATCH(F336,'الموردون'!$A$6:$A$205,0))&amp;"","مورد غير موجود"))</f>
        <v/>
      </c>
      <c r="H336" s="20">
        <f>IF(F336="","",IFERROR(INDEX('الموردون'!$D$6:$D$205,MATCH(F336,'الموردون'!$A$6:$A$205,0)),""))</f>
        <v/>
      </c>
      <c r="I336" s="21">
        <f>IF(OR(H336="",NOT(ISNUMBER(B336))),"",B336+H336)</f>
        <v/>
      </c>
      <c r="J336" s="18">
        <f>IF(A336&amp;""="","",SUMIFS('المدفوعات'!$C$6:$C$1005,'المدفوعات'!$B$6:$B$1005,A336&amp;""))</f>
        <v/>
      </c>
      <c r="K336" s="18">
        <f>IF(OR(A336&amp;""="",NOT(ISNUMBER(D336))),"",ROUND(D336-J336,2))</f>
        <v/>
      </c>
      <c r="L336" s="17">
        <f>IF(OR(K336="",I336=""),"",IF(AND(K336&gt;0,I336&lt;'الإعدادات'!$B$4),'الإعدادات'!$B$4-I336,0))</f>
        <v/>
      </c>
      <c r="M336" s="6">
        <f>IF(K336="","",IF(K336&lt;=0,"مسدد",IF(I336="","بدون موعد",IF(I336&gt;='الإعدادات'!$B$4,"لم يحن",IF(L336&lt;=30,"من 1 إلى 30 يوم",IF(L336&lt;=60,"من 31 إلى 60 يوم","أكثر من 60 يوم"))))))</f>
        <v/>
      </c>
    </row>
    <row r="337">
      <c r="A337" s="5" t="n"/>
      <c r="B337" s="13" t="n"/>
      <c r="C337" s="5" t="n"/>
      <c r="D337" s="19" t="n"/>
      <c r="E337" s="5" t="n"/>
      <c r="F337" s="6">
        <f>IF(C337&amp;""="","",IFERROR(INDEX('أوامر الشراء'!$C$6:$C$1005,MATCH(C337&amp;"",'أوامر الشراء'!$A$6:$A$1005,0))&amp;"","أمر غير موجود"))</f>
        <v/>
      </c>
      <c r="G337" s="6">
        <f>IF(F337="","",IFERROR(INDEX('الموردون'!$B$6:$B$205,MATCH(F337,'الموردون'!$A$6:$A$205,0))&amp;"","مورد غير موجود"))</f>
        <v/>
      </c>
      <c r="H337" s="20">
        <f>IF(F337="","",IFERROR(INDEX('الموردون'!$D$6:$D$205,MATCH(F337,'الموردون'!$A$6:$A$205,0)),""))</f>
        <v/>
      </c>
      <c r="I337" s="21">
        <f>IF(OR(H337="",NOT(ISNUMBER(B337))),"",B337+H337)</f>
        <v/>
      </c>
      <c r="J337" s="18">
        <f>IF(A337&amp;""="","",SUMIFS('المدفوعات'!$C$6:$C$1005,'المدفوعات'!$B$6:$B$1005,A337&amp;""))</f>
        <v/>
      </c>
      <c r="K337" s="18">
        <f>IF(OR(A337&amp;""="",NOT(ISNUMBER(D337))),"",ROUND(D337-J337,2))</f>
        <v/>
      </c>
      <c r="L337" s="17">
        <f>IF(OR(K337="",I337=""),"",IF(AND(K337&gt;0,I337&lt;'الإعدادات'!$B$4),'الإعدادات'!$B$4-I337,0))</f>
        <v/>
      </c>
      <c r="M337" s="6">
        <f>IF(K337="","",IF(K337&lt;=0,"مسدد",IF(I337="","بدون موعد",IF(I337&gt;='الإعدادات'!$B$4,"لم يحن",IF(L337&lt;=30,"من 1 إلى 30 يوم",IF(L337&lt;=60,"من 31 إلى 60 يوم","أكثر من 60 يوم"))))))</f>
        <v/>
      </c>
    </row>
    <row r="338">
      <c r="A338" s="5" t="n"/>
      <c r="B338" s="13" t="n"/>
      <c r="C338" s="5" t="n"/>
      <c r="D338" s="19" t="n"/>
      <c r="E338" s="5" t="n"/>
      <c r="F338" s="6">
        <f>IF(C338&amp;""="","",IFERROR(INDEX('أوامر الشراء'!$C$6:$C$1005,MATCH(C338&amp;"",'أوامر الشراء'!$A$6:$A$1005,0))&amp;"","أمر غير موجود"))</f>
        <v/>
      </c>
      <c r="G338" s="6">
        <f>IF(F338="","",IFERROR(INDEX('الموردون'!$B$6:$B$205,MATCH(F338,'الموردون'!$A$6:$A$205,0))&amp;"","مورد غير موجود"))</f>
        <v/>
      </c>
      <c r="H338" s="20">
        <f>IF(F338="","",IFERROR(INDEX('الموردون'!$D$6:$D$205,MATCH(F338,'الموردون'!$A$6:$A$205,0)),""))</f>
        <v/>
      </c>
      <c r="I338" s="21">
        <f>IF(OR(H338="",NOT(ISNUMBER(B338))),"",B338+H338)</f>
        <v/>
      </c>
      <c r="J338" s="18">
        <f>IF(A338&amp;""="","",SUMIFS('المدفوعات'!$C$6:$C$1005,'المدفوعات'!$B$6:$B$1005,A338&amp;""))</f>
        <v/>
      </c>
      <c r="K338" s="18">
        <f>IF(OR(A338&amp;""="",NOT(ISNUMBER(D338))),"",ROUND(D338-J338,2))</f>
        <v/>
      </c>
      <c r="L338" s="17">
        <f>IF(OR(K338="",I338=""),"",IF(AND(K338&gt;0,I338&lt;'الإعدادات'!$B$4),'الإعدادات'!$B$4-I338,0))</f>
        <v/>
      </c>
      <c r="M338" s="6">
        <f>IF(K338="","",IF(K338&lt;=0,"مسدد",IF(I338="","بدون موعد",IF(I338&gt;='الإعدادات'!$B$4,"لم يحن",IF(L338&lt;=30,"من 1 إلى 30 يوم",IF(L338&lt;=60,"من 31 إلى 60 يوم","أكثر من 60 يوم"))))))</f>
        <v/>
      </c>
    </row>
    <row r="339">
      <c r="A339" s="5" t="n"/>
      <c r="B339" s="13" t="n"/>
      <c r="C339" s="5" t="n"/>
      <c r="D339" s="19" t="n"/>
      <c r="E339" s="5" t="n"/>
      <c r="F339" s="6">
        <f>IF(C339&amp;""="","",IFERROR(INDEX('أوامر الشراء'!$C$6:$C$1005,MATCH(C339&amp;"",'أوامر الشراء'!$A$6:$A$1005,0))&amp;"","أمر غير موجود"))</f>
        <v/>
      </c>
      <c r="G339" s="6">
        <f>IF(F339="","",IFERROR(INDEX('الموردون'!$B$6:$B$205,MATCH(F339,'الموردون'!$A$6:$A$205,0))&amp;"","مورد غير موجود"))</f>
        <v/>
      </c>
      <c r="H339" s="20">
        <f>IF(F339="","",IFERROR(INDEX('الموردون'!$D$6:$D$205,MATCH(F339,'الموردون'!$A$6:$A$205,0)),""))</f>
        <v/>
      </c>
      <c r="I339" s="21">
        <f>IF(OR(H339="",NOT(ISNUMBER(B339))),"",B339+H339)</f>
        <v/>
      </c>
      <c r="J339" s="18">
        <f>IF(A339&amp;""="","",SUMIFS('المدفوعات'!$C$6:$C$1005,'المدفوعات'!$B$6:$B$1005,A339&amp;""))</f>
        <v/>
      </c>
      <c r="K339" s="18">
        <f>IF(OR(A339&amp;""="",NOT(ISNUMBER(D339))),"",ROUND(D339-J339,2))</f>
        <v/>
      </c>
      <c r="L339" s="17">
        <f>IF(OR(K339="",I339=""),"",IF(AND(K339&gt;0,I339&lt;'الإعدادات'!$B$4),'الإعدادات'!$B$4-I339,0))</f>
        <v/>
      </c>
      <c r="M339" s="6">
        <f>IF(K339="","",IF(K339&lt;=0,"مسدد",IF(I339="","بدون موعد",IF(I339&gt;='الإعدادات'!$B$4,"لم يحن",IF(L339&lt;=30,"من 1 إلى 30 يوم",IF(L339&lt;=60,"من 31 إلى 60 يوم","أكثر من 60 يوم"))))))</f>
        <v/>
      </c>
    </row>
    <row r="340">
      <c r="A340" s="5" t="n"/>
      <c r="B340" s="13" t="n"/>
      <c r="C340" s="5" t="n"/>
      <c r="D340" s="19" t="n"/>
      <c r="E340" s="5" t="n"/>
      <c r="F340" s="6">
        <f>IF(C340&amp;""="","",IFERROR(INDEX('أوامر الشراء'!$C$6:$C$1005,MATCH(C340&amp;"",'أوامر الشراء'!$A$6:$A$1005,0))&amp;"","أمر غير موجود"))</f>
        <v/>
      </c>
      <c r="G340" s="6">
        <f>IF(F340="","",IFERROR(INDEX('الموردون'!$B$6:$B$205,MATCH(F340,'الموردون'!$A$6:$A$205,0))&amp;"","مورد غير موجود"))</f>
        <v/>
      </c>
      <c r="H340" s="20">
        <f>IF(F340="","",IFERROR(INDEX('الموردون'!$D$6:$D$205,MATCH(F340,'الموردون'!$A$6:$A$205,0)),""))</f>
        <v/>
      </c>
      <c r="I340" s="21">
        <f>IF(OR(H340="",NOT(ISNUMBER(B340))),"",B340+H340)</f>
        <v/>
      </c>
      <c r="J340" s="18">
        <f>IF(A340&amp;""="","",SUMIFS('المدفوعات'!$C$6:$C$1005,'المدفوعات'!$B$6:$B$1005,A340&amp;""))</f>
        <v/>
      </c>
      <c r="K340" s="18">
        <f>IF(OR(A340&amp;""="",NOT(ISNUMBER(D340))),"",ROUND(D340-J340,2))</f>
        <v/>
      </c>
      <c r="L340" s="17">
        <f>IF(OR(K340="",I340=""),"",IF(AND(K340&gt;0,I340&lt;'الإعدادات'!$B$4),'الإعدادات'!$B$4-I340,0))</f>
        <v/>
      </c>
      <c r="M340" s="6">
        <f>IF(K340="","",IF(K340&lt;=0,"مسدد",IF(I340="","بدون موعد",IF(I340&gt;='الإعدادات'!$B$4,"لم يحن",IF(L340&lt;=30,"من 1 إلى 30 يوم",IF(L340&lt;=60,"من 31 إلى 60 يوم","أكثر من 60 يوم"))))))</f>
        <v/>
      </c>
    </row>
    <row r="341">
      <c r="A341" s="5" t="n"/>
      <c r="B341" s="13" t="n"/>
      <c r="C341" s="5" t="n"/>
      <c r="D341" s="19" t="n"/>
      <c r="E341" s="5" t="n"/>
      <c r="F341" s="6">
        <f>IF(C341&amp;""="","",IFERROR(INDEX('أوامر الشراء'!$C$6:$C$1005,MATCH(C341&amp;"",'أوامر الشراء'!$A$6:$A$1005,0))&amp;"","أمر غير موجود"))</f>
        <v/>
      </c>
      <c r="G341" s="6">
        <f>IF(F341="","",IFERROR(INDEX('الموردون'!$B$6:$B$205,MATCH(F341,'الموردون'!$A$6:$A$205,0))&amp;"","مورد غير موجود"))</f>
        <v/>
      </c>
      <c r="H341" s="20">
        <f>IF(F341="","",IFERROR(INDEX('الموردون'!$D$6:$D$205,MATCH(F341,'الموردون'!$A$6:$A$205,0)),""))</f>
        <v/>
      </c>
      <c r="I341" s="21">
        <f>IF(OR(H341="",NOT(ISNUMBER(B341))),"",B341+H341)</f>
        <v/>
      </c>
      <c r="J341" s="18">
        <f>IF(A341&amp;""="","",SUMIFS('المدفوعات'!$C$6:$C$1005,'المدفوعات'!$B$6:$B$1005,A341&amp;""))</f>
        <v/>
      </c>
      <c r="K341" s="18">
        <f>IF(OR(A341&amp;""="",NOT(ISNUMBER(D341))),"",ROUND(D341-J341,2))</f>
        <v/>
      </c>
      <c r="L341" s="17">
        <f>IF(OR(K341="",I341=""),"",IF(AND(K341&gt;0,I341&lt;'الإعدادات'!$B$4),'الإعدادات'!$B$4-I341,0))</f>
        <v/>
      </c>
      <c r="M341" s="6">
        <f>IF(K341="","",IF(K341&lt;=0,"مسدد",IF(I341="","بدون موعد",IF(I341&gt;='الإعدادات'!$B$4,"لم يحن",IF(L341&lt;=30,"من 1 إلى 30 يوم",IF(L341&lt;=60,"من 31 إلى 60 يوم","أكثر من 60 يوم"))))))</f>
        <v/>
      </c>
    </row>
    <row r="342">
      <c r="A342" s="5" t="n"/>
      <c r="B342" s="13" t="n"/>
      <c r="C342" s="5" t="n"/>
      <c r="D342" s="19" t="n"/>
      <c r="E342" s="5" t="n"/>
      <c r="F342" s="6">
        <f>IF(C342&amp;""="","",IFERROR(INDEX('أوامر الشراء'!$C$6:$C$1005,MATCH(C342&amp;"",'أوامر الشراء'!$A$6:$A$1005,0))&amp;"","أمر غير موجود"))</f>
        <v/>
      </c>
      <c r="G342" s="6">
        <f>IF(F342="","",IFERROR(INDEX('الموردون'!$B$6:$B$205,MATCH(F342,'الموردون'!$A$6:$A$205,0))&amp;"","مورد غير موجود"))</f>
        <v/>
      </c>
      <c r="H342" s="20">
        <f>IF(F342="","",IFERROR(INDEX('الموردون'!$D$6:$D$205,MATCH(F342,'الموردون'!$A$6:$A$205,0)),""))</f>
        <v/>
      </c>
      <c r="I342" s="21">
        <f>IF(OR(H342="",NOT(ISNUMBER(B342))),"",B342+H342)</f>
        <v/>
      </c>
      <c r="J342" s="18">
        <f>IF(A342&amp;""="","",SUMIFS('المدفوعات'!$C$6:$C$1005,'المدفوعات'!$B$6:$B$1005,A342&amp;""))</f>
        <v/>
      </c>
      <c r="K342" s="18">
        <f>IF(OR(A342&amp;""="",NOT(ISNUMBER(D342))),"",ROUND(D342-J342,2))</f>
        <v/>
      </c>
      <c r="L342" s="17">
        <f>IF(OR(K342="",I342=""),"",IF(AND(K342&gt;0,I342&lt;'الإعدادات'!$B$4),'الإعدادات'!$B$4-I342,0))</f>
        <v/>
      </c>
      <c r="M342" s="6">
        <f>IF(K342="","",IF(K342&lt;=0,"مسدد",IF(I342="","بدون موعد",IF(I342&gt;='الإعدادات'!$B$4,"لم يحن",IF(L342&lt;=30,"من 1 إلى 30 يوم",IF(L342&lt;=60,"من 31 إلى 60 يوم","أكثر من 60 يوم"))))))</f>
        <v/>
      </c>
    </row>
    <row r="343">
      <c r="A343" s="5" t="n"/>
      <c r="B343" s="13" t="n"/>
      <c r="C343" s="5" t="n"/>
      <c r="D343" s="19" t="n"/>
      <c r="E343" s="5" t="n"/>
      <c r="F343" s="6">
        <f>IF(C343&amp;""="","",IFERROR(INDEX('أوامر الشراء'!$C$6:$C$1005,MATCH(C343&amp;"",'أوامر الشراء'!$A$6:$A$1005,0))&amp;"","أمر غير موجود"))</f>
        <v/>
      </c>
      <c r="G343" s="6">
        <f>IF(F343="","",IFERROR(INDEX('الموردون'!$B$6:$B$205,MATCH(F343,'الموردون'!$A$6:$A$205,0))&amp;"","مورد غير موجود"))</f>
        <v/>
      </c>
      <c r="H343" s="20">
        <f>IF(F343="","",IFERROR(INDEX('الموردون'!$D$6:$D$205,MATCH(F343,'الموردون'!$A$6:$A$205,0)),""))</f>
        <v/>
      </c>
      <c r="I343" s="21">
        <f>IF(OR(H343="",NOT(ISNUMBER(B343))),"",B343+H343)</f>
        <v/>
      </c>
      <c r="J343" s="18">
        <f>IF(A343&amp;""="","",SUMIFS('المدفوعات'!$C$6:$C$1005,'المدفوعات'!$B$6:$B$1005,A343&amp;""))</f>
        <v/>
      </c>
      <c r="K343" s="18">
        <f>IF(OR(A343&amp;""="",NOT(ISNUMBER(D343))),"",ROUND(D343-J343,2))</f>
        <v/>
      </c>
      <c r="L343" s="17">
        <f>IF(OR(K343="",I343=""),"",IF(AND(K343&gt;0,I343&lt;'الإعدادات'!$B$4),'الإعدادات'!$B$4-I343,0))</f>
        <v/>
      </c>
      <c r="M343" s="6">
        <f>IF(K343="","",IF(K343&lt;=0,"مسدد",IF(I343="","بدون موعد",IF(I343&gt;='الإعدادات'!$B$4,"لم يحن",IF(L343&lt;=30,"من 1 إلى 30 يوم",IF(L343&lt;=60,"من 31 إلى 60 يوم","أكثر من 60 يوم"))))))</f>
        <v/>
      </c>
    </row>
    <row r="344">
      <c r="A344" s="5" t="n"/>
      <c r="B344" s="13" t="n"/>
      <c r="C344" s="5" t="n"/>
      <c r="D344" s="19" t="n"/>
      <c r="E344" s="5" t="n"/>
      <c r="F344" s="6">
        <f>IF(C344&amp;""="","",IFERROR(INDEX('أوامر الشراء'!$C$6:$C$1005,MATCH(C344&amp;"",'أوامر الشراء'!$A$6:$A$1005,0))&amp;"","أمر غير موجود"))</f>
        <v/>
      </c>
      <c r="G344" s="6">
        <f>IF(F344="","",IFERROR(INDEX('الموردون'!$B$6:$B$205,MATCH(F344,'الموردون'!$A$6:$A$205,0))&amp;"","مورد غير موجود"))</f>
        <v/>
      </c>
      <c r="H344" s="20">
        <f>IF(F344="","",IFERROR(INDEX('الموردون'!$D$6:$D$205,MATCH(F344,'الموردون'!$A$6:$A$205,0)),""))</f>
        <v/>
      </c>
      <c r="I344" s="21">
        <f>IF(OR(H344="",NOT(ISNUMBER(B344))),"",B344+H344)</f>
        <v/>
      </c>
      <c r="J344" s="18">
        <f>IF(A344&amp;""="","",SUMIFS('المدفوعات'!$C$6:$C$1005,'المدفوعات'!$B$6:$B$1005,A344&amp;""))</f>
        <v/>
      </c>
      <c r="K344" s="18">
        <f>IF(OR(A344&amp;""="",NOT(ISNUMBER(D344))),"",ROUND(D344-J344,2))</f>
        <v/>
      </c>
      <c r="L344" s="17">
        <f>IF(OR(K344="",I344=""),"",IF(AND(K344&gt;0,I344&lt;'الإعدادات'!$B$4),'الإعدادات'!$B$4-I344,0))</f>
        <v/>
      </c>
      <c r="M344" s="6">
        <f>IF(K344="","",IF(K344&lt;=0,"مسدد",IF(I344="","بدون موعد",IF(I344&gt;='الإعدادات'!$B$4,"لم يحن",IF(L344&lt;=30,"من 1 إلى 30 يوم",IF(L344&lt;=60,"من 31 إلى 60 يوم","أكثر من 60 يوم"))))))</f>
        <v/>
      </c>
    </row>
    <row r="345">
      <c r="A345" s="5" t="n"/>
      <c r="B345" s="13" t="n"/>
      <c r="C345" s="5" t="n"/>
      <c r="D345" s="19" t="n"/>
      <c r="E345" s="5" t="n"/>
      <c r="F345" s="6">
        <f>IF(C345&amp;""="","",IFERROR(INDEX('أوامر الشراء'!$C$6:$C$1005,MATCH(C345&amp;"",'أوامر الشراء'!$A$6:$A$1005,0))&amp;"","أمر غير موجود"))</f>
        <v/>
      </c>
      <c r="G345" s="6">
        <f>IF(F345="","",IFERROR(INDEX('الموردون'!$B$6:$B$205,MATCH(F345,'الموردون'!$A$6:$A$205,0))&amp;"","مورد غير موجود"))</f>
        <v/>
      </c>
      <c r="H345" s="20">
        <f>IF(F345="","",IFERROR(INDEX('الموردون'!$D$6:$D$205,MATCH(F345,'الموردون'!$A$6:$A$205,0)),""))</f>
        <v/>
      </c>
      <c r="I345" s="21">
        <f>IF(OR(H345="",NOT(ISNUMBER(B345))),"",B345+H345)</f>
        <v/>
      </c>
      <c r="J345" s="18">
        <f>IF(A345&amp;""="","",SUMIFS('المدفوعات'!$C$6:$C$1005,'المدفوعات'!$B$6:$B$1005,A345&amp;""))</f>
        <v/>
      </c>
      <c r="K345" s="18">
        <f>IF(OR(A345&amp;""="",NOT(ISNUMBER(D345))),"",ROUND(D345-J345,2))</f>
        <v/>
      </c>
      <c r="L345" s="17">
        <f>IF(OR(K345="",I345=""),"",IF(AND(K345&gt;0,I345&lt;'الإعدادات'!$B$4),'الإعدادات'!$B$4-I345,0))</f>
        <v/>
      </c>
      <c r="M345" s="6">
        <f>IF(K345="","",IF(K345&lt;=0,"مسدد",IF(I345="","بدون موعد",IF(I345&gt;='الإعدادات'!$B$4,"لم يحن",IF(L345&lt;=30,"من 1 إلى 30 يوم",IF(L345&lt;=60,"من 31 إلى 60 يوم","أكثر من 60 يوم"))))))</f>
        <v/>
      </c>
    </row>
    <row r="346">
      <c r="A346" s="5" t="n"/>
      <c r="B346" s="13" t="n"/>
      <c r="C346" s="5" t="n"/>
      <c r="D346" s="19" t="n"/>
      <c r="E346" s="5" t="n"/>
      <c r="F346" s="6">
        <f>IF(C346&amp;""="","",IFERROR(INDEX('أوامر الشراء'!$C$6:$C$1005,MATCH(C346&amp;"",'أوامر الشراء'!$A$6:$A$1005,0))&amp;"","أمر غير موجود"))</f>
        <v/>
      </c>
      <c r="G346" s="6">
        <f>IF(F346="","",IFERROR(INDEX('الموردون'!$B$6:$B$205,MATCH(F346,'الموردون'!$A$6:$A$205,0))&amp;"","مورد غير موجود"))</f>
        <v/>
      </c>
      <c r="H346" s="20">
        <f>IF(F346="","",IFERROR(INDEX('الموردون'!$D$6:$D$205,MATCH(F346,'الموردون'!$A$6:$A$205,0)),""))</f>
        <v/>
      </c>
      <c r="I346" s="21">
        <f>IF(OR(H346="",NOT(ISNUMBER(B346))),"",B346+H346)</f>
        <v/>
      </c>
      <c r="J346" s="18">
        <f>IF(A346&amp;""="","",SUMIFS('المدفوعات'!$C$6:$C$1005,'المدفوعات'!$B$6:$B$1005,A346&amp;""))</f>
        <v/>
      </c>
      <c r="K346" s="18">
        <f>IF(OR(A346&amp;""="",NOT(ISNUMBER(D346))),"",ROUND(D346-J346,2))</f>
        <v/>
      </c>
      <c r="L346" s="17">
        <f>IF(OR(K346="",I346=""),"",IF(AND(K346&gt;0,I346&lt;'الإعدادات'!$B$4),'الإعدادات'!$B$4-I346,0))</f>
        <v/>
      </c>
      <c r="M346" s="6">
        <f>IF(K346="","",IF(K346&lt;=0,"مسدد",IF(I346="","بدون موعد",IF(I346&gt;='الإعدادات'!$B$4,"لم يحن",IF(L346&lt;=30,"من 1 إلى 30 يوم",IF(L346&lt;=60,"من 31 إلى 60 يوم","أكثر من 60 يوم"))))))</f>
        <v/>
      </c>
    </row>
    <row r="347">
      <c r="A347" s="5" t="n"/>
      <c r="B347" s="13" t="n"/>
      <c r="C347" s="5" t="n"/>
      <c r="D347" s="19" t="n"/>
      <c r="E347" s="5" t="n"/>
      <c r="F347" s="6">
        <f>IF(C347&amp;""="","",IFERROR(INDEX('أوامر الشراء'!$C$6:$C$1005,MATCH(C347&amp;"",'أوامر الشراء'!$A$6:$A$1005,0))&amp;"","أمر غير موجود"))</f>
        <v/>
      </c>
      <c r="G347" s="6">
        <f>IF(F347="","",IFERROR(INDEX('الموردون'!$B$6:$B$205,MATCH(F347,'الموردون'!$A$6:$A$205,0))&amp;"","مورد غير موجود"))</f>
        <v/>
      </c>
      <c r="H347" s="20">
        <f>IF(F347="","",IFERROR(INDEX('الموردون'!$D$6:$D$205,MATCH(F347,'الموردون'!$A$6:$A$205,0)),""))</f>
        <v/>
      </c>
      <c r="I347" s="21">
        <f>IF(OR(H347="",NOT(ISNUMBER(B347))),"",B347+H347)</f>
        <v/>
      </c>
      <c r="J347" s="18">
        <f>IF(A347&amp;""="","",SUMIFS('المدفوعات'!$C$6:$C$1005,'المدفوعات'!$B$6:$B$1005,A347&amp;""))</f>
        <v/>
      </c>
      <c r="K347" s="18">
        <f>IF(OR(A347&amp;""="",NOT(ISNUMBER(D347))),"",ROUND(D347-J347,2))</f>
        <v/>
      </c>
      <c r="L347" s="17">
        <f>IF(OR(K347="",I347=""),"",IF(AND(K347&gt;0,I347&lt;'الإعدادات'!$B$4),'الإعدادات'!$B$4-I347,0))</f>
        <v/>
      </c>
      <c r="M347" s="6">
        <f>IF(K347="","",IF(K347&lt;=0,"مسدد",IF(I347="","بدون موعد",IF(I347&gt;='الإعدادات'!$B$4,"لم يحن",IF(L347&lt;=30,"من 1 إلى 30 يوم",IF(L347&lt;=60,"من 31 إلى 60 يوم","أكثر من 60 يوم"))))))</f>
        <v/>
      </c>
    </row>
    <row r="348">
      <c r="A348" s="5" t="n"/>
      <c r="B348" s="13" t="n"/>
      <c r="C348" s="5" t="n"/>
      <c r="D348" s="19" t="n"/>
      <c r="E348" s="5" t="n"/>
      <c r="F348" s="6">
        <f>IF(C348&amp;""="","",IFERROR(INDEX('أوامر الشراء'!$C$6:$C$1005,MATCH(C348&amp;"",'أوامر الشراء'!$A$6:$A$1005,0))&amp;"","أمر غير موجود"))</f>
        <v/>
      </c>
      <c r="G348" s="6">
        <f>IF(F348="","",IFERROR(INDEX('الموردون'!$B$6:$B$205,MATCH(F348,'الموردون'!$A$6:$A$205,0))&amp;"","مورد غير موجود"))</f>
        <v/>
      </c>
      <c r="H348" s="20">
        <f>IF(F348="","",IFERROR(INDEX('الموردون'!$D$6:$D$205,MATCH(F348,'الموردون'!$A$6:$A$205,0)),""))</f>
        <v/>
      </c>
      <c r="I348" s="21">
        <f>IF(OR(H348="",NOT(ISNUMBER(B348))),"",B348+H348)</f>
        <v/>
      </c>
      <c r="J348" s="18">
        <f>IF(A348&amp;""="","",SUMIFS('المدفوعات'!$C$6:$C$1005,'المدفوعات'!$B$6:$B$1005,A348&amp;""))</f>
        <v/>
      </c>
      <c r="K348" s="18">
        <f>IF(OR(A348&amp;""="",NOT(ISNUMBER(D348))),"",ROUND(D348-J348,2))</f>
        <v/>
      </c>
      <c r="L348" s="17">
        <f>IF(OR(K348="",I348=""),"",IF(AND(K348&gt;0,I348&lt;'الإعدادات'!$B$4),'الإعدادات'!$B$4-I348,0))</f>
        <v/>
      </c>
      <c r="M348" s="6">
        <f>IF(K348="","",IF(K348&lt;=0,"مسدد",IF(I348="","بدون موعد",IF(I348&gt;='الإعدادات'!$B$4,"لم يحن",IF(L348&lt;=30,"من 1 إلى 30 يوم",IF(L348&lt;=60,"من 31 إلى 60 يوم","أكثر من 60 يوم"))))))</f>
        <v/>
      </c>
    </row>
    <row r="349">
      <c r="A349" s="5" t="n"/>
      <c r="B349" s="13" t="n"/>
      <c r="C349" s="5" t="n"/>
      <c r="D349" s="19" t="n"/>
      <c r="E349" s="5" t="n"/>
      <c r="F349" s="6">
        <f>IF(C349&amp;""="","",IFERROR(INDEX('أوامر الشراء'!$C$6:$C$1005,MATCH(C349&amp;"",'أوامر الشراء'!$A$6:$A$1005,0))&amp;"","أمر غير موجود"))</f>
        <v/>
      </c>
      <c r="G349" s="6">
        <f>IF(F349="","",IFERROR(INDEX('الموردون'!$B$6:$B$205,MATCH(F349,'الموردون'!$A$6:$A$205,0))&amp;"","مورد غير موجود"))</f>
        <v/>
      </c>
      <c r="H349" s="20">
        <f>IF(F349="","",IFERROR(INDEX('الموردون'!$D$6:$D$205,MATCH(F349,'الموردون'!$A$6:$A$205,0)),""))</f>
        <v/>
      </c>
      <c r="I349" s="21">
        <f>IF(OR(H349="",NOT(ISNUMBER(B349))),"",B349+H349)</f>
        <v/>
      </c>
      <c r="J349" s="18">
        <f>IF(A349&amp;""="","",SUMIFS('المدفوعات'!$C$6:$C$1005,'المدفوعات'!$B$6:$B$1005,A349&amp;""))</f>
        <v/>
      </c>
      <c r="K349" s="18">
        <f>IF(OR(A349&amp;""="",NOT(ISNUMBER(D349))),"",ROUND(D349-J349,2))</f>
        <v/>
      </c>
      <c r="L349" s="17">
        <f>IF(OR(K349="",I349=""),"",IF(AND(K349&gt;0,I349&lt;'الإعدادات'!$B$4),'الإعدادات'!$B$4-I349,0))</f>
        <v/>
      </c>
      <c r="M349" s="6">
        <f>IF(K349="","",IF(K349&lt;=0,"مسدد",IF(I349="","بدون موعد",IF(I349&gt;='الإعدادات'!$B$4,"لم يحن",IF(L349&lt;=30,"من 1 إلى 30 يوم",IF(L349&lt;=60,"من 31 إلى 60 يوم","أكثر من 60 يوم"))))))</f>
        <v/>
      </c>
    </row>
    <row r="350">
      <c r="A350" s="5" t="n"/>
      <c r="B350" s="13" t="n"/>
      <c r="C350" s="5" t="n"/>
      <c r="D350" s="19" t="n"/>
      <c r="E350" s="5" t="n"/>
      <c r="F350" s="6">
        <f>IF(C350&amp;""="","",IFERROR(INDEX('أوامر الشراء'!$C$6:$C$1005,MATCH(C350&amp;"",'أوامر الشراء'!$A$6:$A$1005,0))&amp;"","أمر غير موجود"))</f>
        <v/>
      </c>
      <c r="G350" s="6">
        <f>IF(F350="","",IFERROR(INDEX('الموردون'!$B$6:$B$205,MATCH(F350,'الموردون'!$A$6:$A$205,0))&amp;"","مورد غير موجود"))</f>
        <v/>
      </c>
      <c r="H350" s="20">
        <f>IF(F350="","",IFERROR(INDEX('الموردون'!$D$6:$D$205,MATCH(F350,'الموردون'!$A$6:$A$205,0)),""))</f>
        <v/>
      </c>
      <c r="I350" s="21">
        <f>IF(OR(H350="",NOT(ISNUMBER(B350))),"",B350+H350)</f>
        <v/>
      </c>
      <c r="J350" s="18">
        <f>IF(A350&amp;""="","",SUMIFS('المدفوعات'!$C$6:$C$1005,'المدفوعات'!$B$6:$B$1005,A350&amp;""))</f>
        <v/>
      </c>
      <c r="K350" s="18">
        <f>IF(OR(A350&amp;""="",NOT(ISNUMBER(D350))),"",ROUND(D350-J350,2))</f>
        <v/>
      </c>
      <c r="L350" s="17">
        <f>IF(OR(K350="",I350=""),"",IF(AND(K350&gt;0,I350&lt;'الإعدادات'!$B$4),'الإعدادات'!$B$4-I350,0))</f>
        <v/>
      </c>
      <c r="M350" s="6">
        <f>IF(K350="","",IF(K350&lt;=0,"مسدد",IF(I350="","بدون موعد",IF(I350&gt;='الإعدادات'!$B$4,"لم يحن",IF(L350&lt;=30,"من 1 إلى 30 يوم",IF(L350&lt;=60,"من 31 إلى 60 يوم","أكثر من 60 يوم"))))))</f>
        <v/>
      </c>
    </row>
    <row r="351">
      <c r="A351" s="5" t="n"/>
      <c r="B351" s="13" t="n"/>
      <c r="C351" s="5" t="n"/>
      <c r="D351" s="19" t="n"/>
      <c r="E351" s="5" t="n"/>
      <c r="F351" s="6">
        <f>IF(C351&amp;""="","",IFERROR(INDEX('أوامر الشراء'!$C$6:$C$1005,MATCH(C351&amp;"",'أوامر الشراء'!$A$6:$A$1005,0))&amp;"","أمر غير موجود"))</f>
        <v/>
      </c>
      <c r="G351" s="6">
        <f>IF(F351="","",IFERROR(INDEX('الموردون'!$B$6:$B$205,MATCH(F351,'الموردون'!$A$6:$A$205,0))&amp;"","مورد غير موجود"))</f>
        <v/>
      </c>
      <c r="H351" s="20">
        <f>IF(F351="","",IFERROR(INDEX('الموردون'!$D$6:$D$205,MATCH(F351,'الموردون'!$A$6:$A$205,0)),""))</f>
        <v/>
      </c>
      <c r="I351" s="21">
        <f>IF(OR(H351="",NOT(ISNUMBER(B351))),"",B351+H351)</f>
        <v/>
      </c>
      <c r="J351" s="18">
        <f>IF(A351&amp;""="","",SUMIFS('المدفوعات'!$C$6:$C$1005,'المدفوعات'!$B$6:$B$1005,A351&amp;""))</f>
        <v/>
      </c>
      <c r="K351" s="18">
        <f>IF(OR(A351&amp;""="",NOT(ISNUMBER(D351))),"",ROUND(D351-J351,2))</f>
        <v/>
      </c>
      <c r="L351" s="17">
        <f>IF(OR(K351="",I351=""),"",IF(AND(K351&gt;0,I351&lt;'الإعدادات'!$B$4),'الإعدادات'!$B$4-I351,0))</f>
        <v/>
      </c>
      <c r="M351" s="6">
        <f>IF(K351="","",IF(K351&lt;=0,"مسدد",IF(I351="","بدون موعد",IF(I351&gt;='الإعدادات'!$B$4,"لم يحن",IF(L351&lt;=30,"من 1 إلى 30 يوم",IF(L351&lt;=60,"من 31 إلى 60 يوم","أكثر من 60 يوم"))))))</f>
        <v/>
      </c>
    </row>
    <row r="352">
      <c r="A352" s="5" t="n"/>
      <c r="B352" s="13" t="n"/>
      <c r="C352" s="5" t="n"/>
      <c r="D352" s="19" t="n"/>
      <c r="E352" s="5" t="n"/>
      <c r="F352" s="6">
        <f>IF(C352&amp;""="","",IFERROR(INDEX('أوامر الشراء'!$C$6:$C$1005,MATCH(C352&amp;"",'أوامر الشراء'!$A$6:$A$1005,0))&amp;"","أمر غير موجود"))</f>
        <v/>
      </c>
      <c r="G352" s="6">
        <f>IF(F352="","",IFERROR(INDEX('الموردون'!$B$6:$B$205,MATCH(F352,'الموردون'!$A$6:$A$205,0))&amp;"","مورد غير موجود"))</f>
        <v/>
      </c>
      <c r="H352" s="20">
        <f>IF(F352="","",IFERROR(INDEX('الموردون'!$D$6:$D$205,MATCH(F352,'الموردون'!$A$6:$A$205,0)),""))</f>
        <v/>
      </c>
      <c r="I352" s="21">
        <f>IF(OR(H352="",NOT(ISNUMBER(B352))),"",B352+H352)</f>
        <v/>
      </c>
      <c r="J352" s="18">
        <f>IF(A352&amp;""="","",SUMIFS('المدفوعات'!$C$6:$C$1005,'المدفوعات'!$B$6:$B$1005,A352&amp;""))</f>
        <v/>
      </c>
      <c r="K352" s="18">
        <f>IF(OR(A352&amp;""="",NOT(ISNUMBER(D352))),"",ROUND(D352-J352,2))</f>
        <v/>
      </c>
      <c r="L352" s="17">
        <f>IF(OR(K352="",I352=""),"",IF(AND(K352&gt;0,I352&lt;'الإعدادات'!$B$4),'الإعدادات'!$B$4-I352,0))</f>
        <v/>
      </c>
      <c r="M352" s="6">
        <f>IF(K352="","",IF(K352&lt;=0,"مسدد",IF(I352="","بدون موعد",IF(I352&gt;='الإعدادات'!$B$4,"لم يحن",IF(L352&lt;=30,"من 1 إلى 30 يوم",IF(L352&lt;=60,"من 31 إلى 60 يوم","أكثر من 60 يوم"))))))</f>
        <v/>
      </c>
    </row>
    <row r="353">
      <c r="A353" s="5" t="n"/>
      <c r="B353" s="13" t="n"/>
      <c r="C353" s="5" t="n"/>
      <c r="D353" s="19" t="n"/>
      <c r="E353" s="5" t="n"/>
      <c r="F353" s="6">
        <f>IF(C353&amp;""="","",IFERROR(INDEX('أوامر الشراء'!$C$6:$C$1005,MATCH(C353&amp;"",'أوامر الشراء'!$A$6:$A$1005,0))&amp;"","أمر غير موجود"))</f>
        <v/>
      </c>
      <c r="G353" s="6">
        <f>IF(F353="","",IFERROR(INDEX('الموردون'!$B$6:$B$205,MATCH(F353,'الموردون'!$A$6:$A$205,0))&amp;"","مورد غير موجود"))</f>
        <v/>
      </c>
      <c r="H353" s="20">
        <f>IF(F353="","",IFERROR(INDEX('الموردون'!$D$6:$D$205,MATCH(F353,'الموردون'!$A$6:$A$205,0)),""))</f>
        <v/>
      </c>
      <c r="I353" s="21">
        <f>IF(OR(H353="",NOT(ISNUMBER(B353))),"",B353+H353)</f>
        <v/>
      </c>
      <c r="J353" s="18">
        <f>IF(A353&amp;""="","",SUMIFS('المدفوعات'!$C$6:$C$1005,'المدفوعات'!$B$6:$B$1005,A353&amp;""))</f>
        <v/>
      </c>
      <c r="K353" s="18">
        <f>IF(OR(A353&amp;""="",NOT(ISNUMBER(D353))),"",ROUND(D353-J353,2))</f>
        <v/>
      </c>
      <c r="L353" s="17">
        <f>IF(OR(K353="",I353=""),"",IF(AND(K353&gt;0,I353&lt;'الإعدادات'!$B$4),'الإعدادات'!$B$4-I353,0))</f>
        <v/>
      </c>
      <c r="M353" s="6">
        <f>IF(K353="","",IF(K353&lt;=0,"مسدد",IF(I353="","بدون موعد",IF(I353&gt;='الإعدادات'!$B$4,"لم يحن",IF(L353&lt;=30,"من 1 إلى 30 يوم",IF(L353&lt;=60,"من 31 إلى 60 يوم","أكثر من 60 يوم"))))))</f>
        <v/>
      </c>
    </row>
    <row r="354">
      <c r="A354" s="5" t="n"/>
      <c r="B354" s="13" t="n"/>
      <c r="C354" s="5" t="n"/>
      <c r="D354" s="19" t="n"/>
      <c r="E354" s="5" t="n"/>
      <c r="F354" s="6">
        <f>IF(C354&amp;""="","",IFERROR(INDEX('أوامر الشراء'!$C$6:$C$1005,MATCH(C354&amp;"",'أوامر الشراء'!$A$6:$A$1005,0))&amp;"","أمر غير موجود"))</f>
        <v/>
      </c>
      <c r="G354" s="6">
        <f>IF(F354="","",IFERROR(INDEX('الموردون'!$B$6:$B$205,MATCH(F354,'الموردون'!$A$6:$A$205,0))&amp;"","مورد غير موجود"))</f>
        <v/>
      </c>
      <c r="H354" s="20">
        <f>IF(F354="","",IFERROR(INDEX('الموردون'!$D$6:$D$205,MATCH(F354,'الموردون'!$A$6:$A$205,0)),""))</f>
        <v/>
      </c>
      <c r="I354" s="21">
        <f>IF(OR(H354="",NOT(ISNUMBER(B354))),"",B354+H354)</f>
        <v/>
      </c>
      <c r="J354" s="18">
        <f>IF(A354&amp;""="","",SUMIFS('المدفوعات'!$C$6:$C$1005,'المدفوعات'!$B$6:$B$1005,A354&amp;""))</f>
        <v/>
      </c>
      <c r="K354" s="18">
        <f>IF(OR(A354&amp;""="",NOT(ISNUMBER(D354))),"",ROUND(D354-J354,2))</f>
        <v/>
      </c>
      <c r="L354" s="17">
        <f>IF(OR(K354="",I354=""),"",IF(AND(K354&gt;0,I354&lt;'الإعدادات'!$B$4),'الإعدادات'!$B$4-I354,0))</f>
        <v/>
      </c>
      <c r="M354" s="6">
        <f>IF(K354="","",IF(K354&lt;=0,"مسدد",IF(I354="","بدون موعد",IF(I354&gt;='الإعدادات'!$B$4,"لم يحن",IF(L354&lt;=30,"من 1 إلى 30 يوم",IF(L354&lt;=60,"من 31 إلى 60 يوم","أكثر من 60 يوم"))))))</f>
        <v/>
      </c>
    </row>
    <row r="355">
      <c r="A355" s="5" t="n"/>
      <c r="B355" s="13" t="n"/>
      <c r="C355" s="5" t="n"/>
      <c r="D355" s="19" t="n"/>
      <c r="E355" s="5" t="n"/>
      <c r="F355" s="6">
        <f>IF(C355&amp;""="","",IFERROR(INDEX('أوامر الشراء'!$C$6:$C$1005,MATCH(C355&amp;"",'أوامر الشراء'!$A$6:$A$1005,0))&amp;"","أمر غير موجود"))</f>
        <v/>
      </c>
      <c r="G355" s="6">
        <f>IF(F355="","",IFERROR(INDEX('الموردون'!$B$6:$B$205,MATCH(F355,'الموردون'!$A$6:$A$205,0))&amp;"","مورد غير موجود"))</f>
        <v/>
      </c>
      <c r="H355" s="20">
        <f>IF(F355="","",IFERROR(INDEX('الموردون'!$D$6:$D$205,MATCH(F355,'الموردون'!$A$6:$A$205,0)),""))</f>
        <v/>
      </c>
      <c r="I355" s="21">
        <f>IF(OR(H355="",NOT(ISNUMBER(B355))),"",B355+H355)</f>
        <v/>
      </c>
      <c r="J355" s="18">
        <f>IF(A355&amp;""="","",SUMIFS('المدفوعات'!$C$6:$C$1005,'المدفوعات'!$B$6:$B$1005,A355&amp;""))</f>
        <v/>
      </c>
      <c r="K355" s="18">
        <f>IF(OR(A355&amp;""="",NOT(ISNUMBER(D355))),"",ROUND(D355-J355,2))</f>
        <v/>
      </c>
      <c r="L355" s="17">
        <f>IF(OR(K355="",I355=""),"",IF(AND(K355&gt;0,I355&lt;'الإعدادات'!$B$4),'الإعدادات'!$B$4-I355,0))</f>
        <v/>
      </c>
      <c r="M355" s="6">
        <f>IF(K355="","",IF(K355&lt;=0,"مسدد",IF(I355="","بدون موعد",IF(I355&gt;='الإعدادات'!$B$4,"لم يحن",IF(L355&lt;=30,"من 1 إلى 30 يوم",IF(L355&lt;=60,"من 31 إلى 60 يوم","أكثر من 60 يوم"))))))</f>
        <v/>
      </c>
    </row>
    <row r="356">
      <c r="A356" s="5" t="n"/>
      <c r="B356" s="13" t="n"/>
      <c r="C356" s="5" t="n"/>
      <c r="D356" s="19" t="n"/>
      <c r="E356" s="5" t="n"/>
      <c r="F356" s="6">
        <f>IF(C356&amp;""="","",IFERROR(INDEX('أوامر الشراء'!$C$6:$C$1005,MATCH(C356&amp;"",'أوامر الشراء'!$A$6:$A$1005,0))&amp;"","أمر غير موجود"))</f>
        <v/>
      </c>
      <c r="G356" s="6">
        <f>IF(F356="","",IFERROR(INDEX('الموردون'!$B$6:$B$205,MATCH(F356,'الموردون'!$A$6:$A$205,0))&amp;"","مورد غير موجود"))</f>
        <v/>
      </c>
      <c r="H356" s="20">
        <f>IF(F356="","",IFERROR(INDEX('الموردون'!$D$6:$D$205,MATCH(F356,'الموردون'!$A$6:$A$205,0)),""))</f>
        <v/>
      </c>
      <c r="I356" s="21">
        <f>IF(OR(H356="",NOT(ISNUMBER(B356))),"",B356+H356)</f>
        <v/>
      </c>
      <c r="J356" s="18">
        <f>IF(A356&amp;""="","",SUMIFS('المدفوعات'!$C$6:$C$1005,'المدفوعات'!$B$6:$B$1005,A356&amp;""))</f>
        <v/>
      </c>
      <c r="K356" s="18">
        <f>IF(OR(A356&amp;""="",NOT(ISNUMBER(D356))),"",ROUND(D356-J356,2))</f>
        <v/>
      </c>
      <c r="L356" s="17">
        <f>IF(OR(K356="",I356=""),"",IF(AND(K356&gt;0,I356&lt;'الإعدادات'!$B$4),'الإعدادات'!$B$4-I356,0))</f>
        <v/>
      </c>
      <c r="M356" s="6">
        <f>IF(K356="","",IF(K356&lt;=0,"مسدد",IF(I356="","بدون موعد",IF(I356&gt;='الإعدادات'!$B$4,"لم يحن",IF(L356&lt;=30,"من 1 إلى 30 يوم",IF(L356&lt;=60,"من 31 إلى 60 يوم","أكثر من 60 يوم"))))))</f>
        <v/>
      </c>
    </row>
    <row r="357">
      <c r="A357" s="5" t="n"/>
      <c r="B357" s="13" t="n"/>
      <c r="C357" s="5" t="n"/>
      <c r="D357" s="19" t="n"/>
      <c r="E357" s="5" t="n"/>
      <c r="F357" s="6">
        <f>IF(C357&amp;""="","",IFERROR(INDEX('أوامر الشراء'!$C$6:$C$1005,MATCH(C357&amp;"",'أوامر الشراء'!$A$6:$A$1005,0))&amp;"","أمر غير موجود"))</f>
        <v/>
      </c>
      <c r="G357" s="6">
        <f>IF(F357="","",IFERROR(INDEX('الموردون'!$B$6:$B$205,MATCH(F357,'الموردون'!$A$6:$A$205,0))&amp;"","مورد غير موجود"))</f>
        <v/>
      </c>
      <c r="H357" s="20">
        <f>IF(F357="","",IFERROR(INDEX('الموردون'!$D$6:$D$205,MATCH(F357,'الموردون'!$A$6:$A$205,0)),""))</f>
        <v/>
      </c>
      <c r="I357" s="21">
        <f>IF(OR(H357="",NOT(ISNUMBER(B357))),"",B357+H357)</f>
        <v/>
      </c>
      <c r="J357" s="18">
        <f>IF(A357&amp;""="","",SUMIFS('المدفوعات'!$C$6:$C$1005,'المدفوعات'!$B$6:$B$1005,A357&amp;""))</f>
        <v/>
      </c>
      <c r="K357" s="18">
        <f>IF(OR(A357&amp;""="",NOT(ISNUMBER(D357))),"",ROUND(D357-J357,2))</f>
        <v/>
      </c>
      <c r="L357" s="17">
        <f>IF(OR(K357="",I357=""),"",IF(AND(K357&gt;0,I357&lt;'الإعدادات'!$B$4),'الإعدادات'!$B$4-I357,0))</f>
        <v/>
      </c>
      <c r="M357" s="6">
        <f>IF(K357="","",IF(K357&lt;=0,"مسدد",IF(I357="","بدون موعد",IF(I357&gt;='الإعدادات'!$B$4,"لم يحن",IF(L357&lt;=30,"من 1 إلى 30 يوم",IF(L357&lt;=60,"من 31 إلى 60 يوم","أكثر من 60 يوم"))))))</f>
        <v/>
      </c>
    </row>
    <row r="358">
      <c r="A358" s="5" t="n"/>
      <c r="B358" s="13" t="n"/>
      <c r="C358" s="5" t="n"/>
      <c r="D358" s="19" t="n"/>
      <c r="E358" s="5" t="n"/>
      <c r="F358" s="6">
        <f>IF(C358&amp;""="","",IFERROR(INDEX('أوامر الشراء'!$C$6:$C$1005,MATCH(C358&amp;"",'أوامر الشراء'!$A$6:$A$1005,0))&amp;"","أمر غير موجود"))</f>
        <v/>
      </c>
      <c r="G358" s="6">
        <f>IF(F358="","",IFERROR(INDEX('الموردون'!$B$6:$B$205,MATCH(F358,'الموردون'!$A$6:$A$205,0))&amp;"","مورد غير موجود"))</f>
        <v/>
      </c>
      <c r="H358" s="20">
        <f>IF(F358="","",IFERROR(INDEX('الموردون'!$D$6:$D$205,MATCH(F358,'الموردون'!$A$6:$A$205,0)),""))</f>
        <v/>
      </c>
      <c r="I358" s="21">
        <f>IF(OR(H358="",NOT(ISNUMBER(B358))),"",B358+H358)</f>
        <v/>
      </c>
      <c r="J358" s="18">
        <f>IF(A358&amp;""="","",SUMIFS('المدفوعات'!$C$6:$C$1005,'المدفوعات'!$B$6:$B$1005,A358&amp;""))</f>
        <v/>
      </c>
      <c r="K358" s="18">
        <f>IF(OR(A358&amp;""="",NOT(ISNUMBER(D358))),"",ROUND(D358-J358,2))</f>
        <v/>
      </c>
      <c r="L358" s="17">
        <f>IF(OR(K358="",I358=""),"",IF(AND(K358&gt;0,I358&lt;'الإعدادات'!$B$4),'الإعدادات'!$B$4-I358,0))</f>
        <v/>
      </c>
      <c r="M358" s="6">
        <f>IF(K358="","",IF(K358&lt;=0,"مسدد",IF(I358="","بدون موعد",IF(I358&gt;='الإعدادات'!$B$4,"لم يحن",IF(L358&lt;=30,"من 1 إلى 30 يوم",IF(L358&lt;=60,"من 31 إلى 60 يوم","أكثر من 60 يوم"))))))</f>
        <v/>
      </c>
    </row>
    <row r="359">
      <c r="A359" s="5" t="n"/>
      <c r="B359" s="13" t="n"/>
      <c r="C359" s="5" t="n"/>
      <c r="D359" s="19" t="n"/>
      <c r="E359" s="5" t="n"/>
      <c r="F359" s="6">
        <f>IF(C359&amp;""="","",IFERROR(INDEX('أوامر الشراء'!$C$6:$C$1005,MATCH(C359&amp;"",'أوامر الشراء'!$A$6:$A$1005,0))&amp;"","أمر غير موجود"))</f>
        <v/>
      </c>
      <c r="G359" s="6">
        <f>IF(F359="","",IFERROR(INDEX('الموردون'!$B$6:$B$205,MATCH(F359,'الموردون'!$A$6:$A$205,0))&amp;"","مورد غير موجود"))</f>
        <v/>
      </c>
      <c r="H359" s="20">
        <f>IF(F359="","",IFERROR(INDEX('الموردون'!$D$6:$D$205,MATCH(F359,'الموردون'!$A$6:$A$205,0)),""))</f>
        <v/>
      </c>
      <c r="I359" s="21">
        <f>IF(OR(H359="",NOT(ISNUMBER(B359))),"",B359+H359)</f>
        <v/>
      </c>
      <c r="J359" s="18">
        <f>IF(A359&amp;""="","",SUMIFS('المدفوعات'!$C$6:$C$1005,'المدفوعات'!$B$6:$B$1005,A359&amp;""))</f>
        <v/>
      </c>
      <c r="K359" s="18">
        <f>IF(OR(A359&amp;""="",NOT(ISNUMBER(D359))),"",ROUND(D359-J359,2))</f>
        <v/>
      </c>
      <c r="L359" s="17">
        <f>IF(OR(K359="",I359=""),"",IF(AND(K359&gt;0,I359&lt;'الإعدادات'!$B$4),'الإعدادات'!$B$4-I359,0))</f>
        <v/>
      </c>
      <c r="M359" s="6">
        <f>IF(K359="","",IF(K359&lt;=0,"مسدد",IF(I359="","بدون موعد",IF(I359&gt;='الإعدادات'!$B$4,"لم يحن",IF(L359&lt;=30,"من 1 إلى 30 يوم",IF(L359&lt;=60,"من 31 إلى 60 يوم","أكثر من 60 يوم"))))))</f>
        <v/>
      </c>
    </row>
    <row r="360">
      <c r="A360" s="5" t="n"/>
      <c r="B360" s="13" t="n"/>
      <c r="C360" s="5" t="n"/>
      <c r="D360" s="19" t="n"/>
      <c r="E360" s="5" t="n"/>
      <c r="F360" s="6">
        <f>IF(C360&amp;""="","",IFERROR(INDEX('أوامر الشراء'!$C$6:$C$1005,MATCH(C360&amp;"",'أوامر الشراء'!$A$6:$A$1005,0))&amp;"","أمر غير موجود"))</f>
        <v/>
      </c>
      <c r="G360" s="6">
        <f>IF(F360="","",IFERROR(INDEX('الموردون'!$B$6:$B$205,MATCH(F360,'الموردون'!$A$6:$A$205,0))&amp;"","مورد غير موجود"))</f>
        <v/>
      </c>
      <c r="H360" s="20">
        <f>IF(F360="","",IFERROR(INDEX('الموردون'!$D$6:$D$205,MATCH(F360,'الموردون'!$A$6:$A$205,0)),""))</f>
        <v/>
      </c>
      <c r="I360" s="21">
        <f>IF(OR(H360="",NOT(ISNUMBER(B360))),"",B360+H360)</f>
        <v/>
      </c>
      <c r="J360" s="18">
        <f>IF(A360&amp;""="","",SUMIFS('المدفوعات'!$C$6:$C$1005,'المدفوعات'!$B$6:$B$1005,A360&amp;""))</f>
        <v/>
      </c>
      <c r="K360" s="18">
        <f>IF(OR(A360&amp;""="",NOT(ISNUMBER(D360))),"",ROUND(D360-J360,2))</f>
        <v/>
      </c>
      <c r="L360" s="17">
        <f>IF(OR(K360="",I360=""),"",IF(AND(K360&gt;0,I360&lt;'الإعدادات'!$B$4),'الإعدادات'!$B$4-I360,0))</f>
        <v/>
      </c>
      <c r="M360" s="6">
        <f>IF(K360="","",IF(K360&lt;=0,"مسدد",IF(I360="","بدون موعد",IF(I360&gt;='الإعدادات'!$B$4,"لم يحن",IF(L360&lt;=30,"من 1 إلى 30 يوم",IF(L360&lt;=60,"من 31 إلى 60 يوم","أكثر من 60 يوم"))))))</f>
        <v/>
      </c>
    </row>
    <row r="361">
      <c r="A361" s="5" t="n"/>
      <c r="B361" s="13" t="n"/>
      <c r="C361" s="5" t="n"/>
      <c r="D361" s="19" t="n"/>
      <c r="E361" s="5" t="n"/>
      <c r="F361" s="6">
        <f>IF(C361&amp;""="","",IFERROR(INDEX('أوامر الشراء'!$C$6:$C$1005,MATCH(C361&amp;"",'أوامر الشراء'!$A$6:$A$1005,0))&amp;"","أمر غير موجود"))</f>
        <v/>
      </c>
      <c r="G361" s="6">
        <f>IF(F361="","",IFERROR(INDEX('الموردون'!$B$6:$B$205,MATCH(F361,'الموردون'!$A$6:$A$205,0))&amp;"","مورد غير موجود"))</f>
        <v/>
      </c>
      <c r="H361" s="20">
        <f>IF(F361="","",IFERROR(INDEX('الموردون'!$D$6:$D$205,MATCH(F361,'الموردون'!$A$6:$A$205,0)),""))</f>
        <v/>
      </c>
      <c r="I361" s="21">
        <f>IF(OR(H361="",NOT(ISNUMBER(B361))),"",B361+H361)</f>
        <v/>
      </c>
      <c r="J361" s="18">
        <f>IF(A361&amp;""="","",SUMIFS('المدفوعات'!$C$6:$C$1005,'المدفوعات'!$B$6:$B$1005,A361&amp;""))</f>
        <v/>
      </c>
      <c r="K361" s="18">
        <f>IF(OR(A361&amp;""="",NOT(ISNUMBER(D361))),"",ROUND(D361-J361,2))</f>
        <v/>
      </c>
      <c r="L361" s="17">
        <f>IF(OR(K361="",I361=""),"",IF(AND(K361&gt;0,I361&lt;'الإعدادات'!$B$4),'الإعدادات'!$B$4-I361,0))</f>
        <v/>
      </c>
      <c r="M361" s="6">
        <f>IF(K361="","",IF(K361&lt;=0,"مسدد",IF(I361="","بدون موعد",IF(I361&gt;='الإعدادات'!$B$4,"لم يحن",IF(L361&lt;=30,"من 1 إلى 30 يوم",IF(L361&lt;=60,"من 31 إلى 60 يوم","أكثر من 60 يوم"))))))</f>
        <v/>
      </c>
    </row>
    <row r="362">
      <c r="A362" s="5" t="n"/>
      <c r="B362" s="13" t="n"/>
      <c r="C362" s="5" t="n"/>
      <c r="D362" s="19" t="n"/>
      <c r="E362" s="5" t="n"/>
      <c r="F362" s="6">
        <f>IF(C362&amp;""="","",IFERROR(INDEX('أوامر الشراء'!$C$6:$C$1005,MATCH(C362&amp;"",'أوامر الشراء'!$A$6:$A$1005,0))&amp;"","أمر غير موجود"))</f>
        <v/>
      </c>
      <c r="G362" s="6">
        <f>IF(F362="","",IFERROR(INDEX('الموردون'!$B$6:$B$205,MATCH(F362,'الموردون'!$A$6:$A$205,0))&amp;"","مورد غير موجود"))</f>
        <v/>
      </c>
      <c r="H362" s="20">
        <f>IF(F362="","",IFERROR(INDEX('الموردون'!$D$6:$D$205,MATCH(F362,'الموردون'!$A$6:$A$205,0)),""))</f>
        <v/>
      </c>
      <c r="I362" s="21">
        <f>IF(OR(H362="",NOT(ISNUMBER(B362))),"",B362+H362)</f>
        <v/>
      </c>
      <c r="J362" s="18">
        <f>IF(A362&amp;""="","",SUMIFS('المدفوعات'!$C$6:$C$1005,'المدفوعات'!$B$6:$B$1005,A362&amp;""))</f>
        <v/>
      </c>
      <c r="K362" s="18">
        <f>IF(OR(A362&amp;""="",NOT(ISNUMBER(D362))),"",ROUND(D362-J362,2))</f>
        <v/>
      </c>
      <c r="L362" s="17">
        <f>IF(OR(K362="",I362=""),"",IF(AND(K362&gt;0,I362&lt;'الإعدادات'!$B$4),'الإعدادات'!$B$4-I362,0))</f>
        <v/>
      </c>
      <c r="M362" s="6">
        <f>IF(K362="","",IF(K362&lt;=0,"مسدد",IF(I362="","بدون موعد",IF(I362&gt;='الإعدادات'!$B$4,"لم يحن",IF(L362&lt;=30,"من 1 إلى 30 يوم",IF(L362&lt;=60,"من 31 إلى 60 يوم","أكثر من 60 يوم"))))))</f>
        <v/>
      </c>
    </row>
    <row r="363">
      <c r="A363" s="5" t="n"/>
      <c r="B363" s="13" t="n"/>
      <c r="C363" s="5" t="n"/>
      <c r="D363" s="19" t="n"/>
      <c r="E363" s="5" t="n"/>
      <c r="F363" s="6">
        <f>IF(C363&amp;""="","",IFERROR(INDEX('أوامر الشراء'!$C$6:$C$1005,MATCH(C363&amp;"",'أوامر الشراء'!$A$6:$A$1005,0))&amp;"","أمر غير موجود"))</f>
        <v/>
      </c>
      <c r="G363" s="6">
        <f>IF(F363="","",IFERROR(INDEX('الموردون'!$B$6:$B$205,MATCH(F363,'الموردون'!$A$6:$A$205,0))&amp;"","مورد غير موجود"))</f>
        <v/>
      </c>
      <c r="H363" s="20">
        <f>IF(F363="","",IFERROR(INDEX('الموردون'!$D$6:$D$205,MATCH(F363,'الموردون'!$A$6:$A$205,0)),""))</f>
        <v/>
      </c>
      <c r="I363" s="21">
        <f>IF(OR(H363="",NOT(ISNUMBER(B363))),"",B363+H363)</f>
        <v/>
      </c>
      <c r="J363" s="18">
        <f>IF(A363&amp;""="","",SUMIFS('المدفوعات'!$C$6:$C$1005,'المدفوعات'!$B$6:$B$1005,A363&amp;""))</f>
        <v/>
      </c>
      <c r="K363" s="18">
        <f>IF(OR(A363&amp;""="",NOT(ISNUMBER(D363))),"",ROUND(D363-J363,2))</f>
        <v/>
      </c>
      <c r="L363" s="17">
        <f>IF(OR(K363="",I363=""),"",IF(AND(K363&gt;0,I363&lt;'الإعدادات'!$B$4),'الإعدادات'!$B$4-I363,0))</f>
        <v/>
      </c>
      <c r="M363" s="6">
        <f>IF(K363="","",IF(K363&lt;=0,"مسدد",IF(I363="","بدون موعد",IF(I363&gt;='الإعدادات'!$B$4,"لم يحن",IF(L363&lt;=30,"من 1 إلى 30 يوم",IF(L363&lt;=60,"من 31 إلى 60 يوم","أكثر من 60 يوم"))))))</f>
        <v/>
      </c>
    </row>
    <row r="364">
      <c r="A364" s="5" t="n"/>
      <c r="B364" s="13" t="n"/>
      <c r="C364" s="5" t="n"/>
      <c r="D364" s="19" t="n"/>
      <c r="E364" s="5" t="n"/>
      <c r="F364" s="6">
        <f>IF(C364&amp;""="","",IFERROR(INDEX('أوامر الشراء'!$C$6:$C$1005,MATCH(C364&amp;"",'أوامر الشراء'!$A$6:$A$1005,0))&amp;"","أمر غير موجود"))</f>
        <v/>
      </c>
      <c r="G364" s="6">
        <f>IF(F364="","",IFERROR(INDEX('الموردون'!$B$6:$B$205,MATCH(F364,'الموردون'!$A$6:$A$205,0))&amp;"","مورد غير موجود"))</f>
        <v/>
      </c>
      <c r="H364" s="20">
        <f>IF(F364="","",IFERROR(INDEX('الموردون'!$D$6:$D$205,MATCH(F364,'الموردون'!$A$6:$A$205,0)),""))</f>
        <v/>
      </c>
      <c r="I364" s="21">
        <f>IF(OR(H364="",NOT(ISNUMBER(B364))),"",B364+H364)</f>
        <v/>
      </c>
      <c r="J364" s="18">
        <f>IF(A364&amp;""="","",SUMIFS('المدفوعات'!$C$6:$C$1005,'المدفوعات'!$B$6:$B$1005,A364&amp;""))</f>
        <v/>
      </c>
      <c r="K364" s="18">
        <f>IF(OR(A364&amp;""="",NOT(ISNUMBER(D364))),"",ROUND(D364-J364,2))</f>
        <v/>
      </c>
      <c r="L364" s="17">
        <f>IF(OR(K364="",I364=""),"",IF(AND(K364&gt;0,I364&lt;'الإعدادات'!$B$4),'الإعدادات'!$B$4-I364,0))</f>
        <v/>
      </c>
      <c r="M364" s="6">
        <f>IF(K364="","",IF(K364&lt;=0,"مسدد",IF(I364="","بدون موعد",IF(I364&gt;='الإعدادات'!$B$4,"لم يحن",IF(L364&lt;=30,"من 1 إلى 30 يوم",IF(L364&lt;=60,"من 31 إلى 60 يوم","أكثر من 60 يوم"))))))</f>
        <v/>
      </c>
    </row>
    <row r="365">
      <c r="A365" s="5" t="n"/>
      <c r="B365" s="13" t="n"/>
      <c r="C365" s="5" t="n"/>
      <c r="D365" s="19" t="n"/>
      <c r="E365" s="5" t="n"/>
      <c r="F365" s="6">
        <f>IF(C365&amp;""="","",IFERROR(INDEX('أوامر الشراء'!$C$6:$C$1005,MATCH(C365&amp;"",'أوامر الشراء'!$A$6:$A$1005,0))&amp;"","أمر غير موجود"))</f>
        <v/>
      </c>
      <c r="G365" s="6">
        <f>IF(F365="","",IFERROR(INDEX('الموردون'!$B$6:$B$205,MATCH(F365,'الموردون'!$A$6:$A$205,0))&amp;"","مورد غير موجود"))</f>
        <v/>
      </c>
      <c r="H365" s="20">
        <f>IF(F365="","",IFERROR(INDEX('الموردون'!$D$6:$D$205,MATCH(F365,'الموردون'!$A$6:$A$205,0)),""))</f>
        <v/>
      </c>
      <c r="I365" s="21">
        <f>IF(OR(H365="",NOT(ISNUMBER(B365))),"",B365+H365)</f>
        <v/>
      </c>
      <c r="J365" s="18">
        <f>IF(A365&amp;""="","",SUMIFS('المدفوعات'!$C$6:$C$1005,'المدفوعات'!$B$6:$B$1005,A365&amp;""))</f>
        <v/>
      </c>
      <c r="K365" s="18">
        <f>IF(OR(A365&amp;""="",NOT(ISNUMBER(D365))),"",ROUND(D365-J365,2))</f>
        <v/>
      </c>
      <c r="L365" s="17">
        <f>IF(OR(K365="",I365=""),"",IF(AND(K365&gt;0,I365&lt;'الإعدادات'!$B$4),'الإعدادات'!$B$4-I365,0))</f>
        <v/>
      </c>
      <c r="M365" s="6">
        <f>IF(K365="","",IF(K365&lt;=0,"مسدد",IF(I365="","بدون موعد",IF(I365&gt;='الإعدادات'!$B$4,"لم يحن",IF(L365&lt;=30,"من 1 إلى 30 يوم",IF(L365&lt;=60,"من 31 إلى 60 يوم","أكثر من 60 يوم"))))))</f>
        <v/>
      </c>
    </row>
    <row r="366">
      <c r="A366" s="5" t="n"/>
      <c r="B366" s="13" t="n"/>
      <c r="C366" s="5" t="n"/>
      <c r="D366" s="19" t="n"/>
      <c r="E366" s="5" t="n"/>
      <c r="F366" s="6">
        <f>IF(C366&amp;""="","",IFERROR(INDEX('أوامر الشراء'!$C$6:$C$1005,MATCH(C366&amp;"",'أوامر الشراء'!$A$6:$A$1005,0))&amp;"","أمر غير موجود"))</f>
        <v/>
      </c>
      <c r="G366" s="6">
        <f>IF(F366="","",IFERROR(INDEX('الموردون'!$B$6:$B$205,MATCH(F366,'الموردون'!$A$6:$A$205,0))&amp;"","مورد غير موجود"))</f>
        <v/>
      </c>
      <c r="H366" s="20">
        <f>IF(F366="","",IFERROR(INDEX('الموردون'!$D$6:$D$205,MATCH(F366,'الموردون'!$A$6:$A$205,0)),""))</f>
        <v/>
      </c>
      <c r="I366" s="21">
        <f>IF(OR(H366="",NOT(ISNUMBER(B366))),"",B366+H366)</f>
        <v/>
      </c>
      <c r="J366" s="18">
        <f>IF(A366&amp;""="","",SUMIFS('المدفوعات'!$C$6:$C$1005,'المدفوعات'!$B$6:$B$1005,A366&amp;""))</f>
        <v/>
      </c>
      <c r="K366" s="18">
        <f>IF(OR(A366&amp;""="",NOT(ISNUMBER(D366))),"",ROUND(D366-J366,2))</f>
        <v/>
      </c>
      <c r="L366" s="17">
        <f>IF(OR(K366="",I366=""),"",IF(AND(K366&gt;0,I366&lt;'الإعدادات'!$B$4),'الإعدادات'!$B$4-I366,0))</f>
        <v/>
      </c>
      <c r="M366" s="6">
        <f>IF(K366="","",IF(K366&lt;=0,"مسدد",IF(I366="","بدون موعد",IF(I366&gt;='الإعدادات'!$B$4,"لم يحن",IF(L366&lt;=30,"من 1 إلى 30 يوم",IF(L366&lt;=60,"من 31 إلى 60 يوم","أكثر من 60 يوم"))))))</f>
        <v/>
      </c>
    </row>
    <row r="367">
      <c r="A367" s="5" t="n"/>
      <c r="B367" s="13" t="n"/>
      <c r="C367" s="5" t="n"/>
      <c r="D367" s="19" t="n"/>
      <c r="E367" s="5" t="n"/>
      <c r="F367" s="6">
        <f>IF(C367&amp;""="","",IFERROR(INDEX('أوامر الشراء'!$C$6:$C$1005,MATCH(C367&amp;"",'أوامر الشراء'!$A$6:$A$1005,0))&amp;"","أمر غير موجود"))</f>
        <v/>
      </c>
      <c r="G367" s="6">
        <f>IF(F367="","",IFERROR(INDEX('الموردون'!$B$6:$B$205,MATCH(F367,'الموردون'!$A$6:$A$205,0))&amp;"","مورد غير موجود"))</f>
        <v/>
      </c>
      <c r="H367" s="20">
        <f>IF(F367="","",IFERROR(INDEX('الموردون'!$D$6:$D$205,MATCH(F367,'الموردون'!$A$6:$A$205,0)),""))</f>
        <v/>
      </c>
      <c r="I367" s="21">
        <f>IF(OR(H367="",NOT(ISNUMBER(B367))),"",B367+H367)</f>
        <v/>
      </c>
      <c r="J367" s="18">
        <f>IF(A367&amp;""="","",SUMIFS('المدفوعات'!$C$6:$C$1005,'المدفوعات'!$B$6:$B$1005,A367&amp;""))</f>
        <v/>
      </c>
      <c r="K367" s="18">
        <f>IF(OR(A367&amp;""="",NOT(ISNUMBER(D367))),"",ROUND(D367-J367,2))</f>
        <v/>
      </c>
      <c r="L367" s="17">
        <f>IF(OR(K367="",I367=""),"",IF(AND(K367&gt;0,I367&lt;'الإعدادات'!$B$4),'الإعدادات'!$B$4-I367,0))</f>
        <v/>
      </c>
      <c r="M367" s="6">
        <f>IF(K367="","",IF(K367&lt;=0,"مسدد",IF(I367="","بدون موعد",IF(I367&gt;='الإعدادات'!$B$4,"لم يحن",IF(L367&lt;=30,"من 1 إلى 30 يوم",IF(L367&lt;=60,"من 31 إلى 60 يوم","أكثر من 60 يوم"))))))</f>
        <v/>
      </c>
    </row>
    <row r="368">
      <c r="A368" s="5" t="n"/>
      <c r="B368" s="13" t="n"/>
      <c r="C368" s="5" t="n"/>
      <c r="D368" s="19" t="n"/>
      <c r="E368" s="5" t="n"/>
      <c r="F368" s="6">
        <f>IF(C368&amp;""="","",IFERROR(INDEX('أوامر الشراء'!$C$6:$C$1005,MATCH(C368&amp;"",'أوامر الشراء'!$A$6:$A$1005,0))&amp;"","أمر غير موجود"))</f>
        <v/>
      </c>
      <c r="G368" s="6">
        <f>IF(F368="","",IFERROR(INDEX('الموردون'!$B$6:$B$205,MATCH(F368,'الموردون'!$A$6:$A$205,0))&amp;"","مورد غير موجود"))</f>
        <v/>
      </c>
      <c r="H368" s="20">
        <f>IF(F368="","",IFERROR(INDEX('الموردون'!$D$6:$D$205,MATCH(F368,'الموردون'!$A$6:$A$205,0)),""))</f>
        <v/>
      </c>
      <c r="I368" s="21">
        <f>IF(OR(H368="",NOT(ISNUMBER(B368))),"",B368+H368)</f>
        <v/>
      </c>
      <c r="J368" s="18">
        <f>IF(A368&amp;""="","",SUMIFS('المدفوعات'!$C$6:$C$1005,'المدفوعات'!$B$6:$B$1005,A368&amp;""))</f>
        <v/>
      </c>
      <c r="K368" s="18">
        <f>IF(OR(A368&amp;""="",NOT(ISNUMBER(D368))),"",ROUND(D368-J368,2))</f>
        <v/>
      </c>
      <c r="L368" s="17">
        <f>IF(OR(K368="",I368=""),"",IF(AND(K368&gt;0,I368&lt;'الإعدادات'!$B$4),'الإعدادات'!$B$4-I368,0))</f>
        <v/>
      </c>
      <c r="M368" s="6">
        <f>IF(K368="","",IF(K368&lt;=0,"مسدد",IF(I368="","بدون موعد",IF(I368&gt;='الإعدادات'!$B$4,"لم يحن",IF(L368&lt;=30,"من 1 إلى 30 يوم",IF(L368&lt;=60,"من 31 إلى 60 يوم","أكثر من 60 يوم"))))))</f>
        <v/>
      </c>
    </row>
    <row r="369">
      <c r="A369" s="5" t="n"/>
      <c r="B369" s="13" t="n"/>
      <c r="C369" s="5" t="n"/>
      <c r="D369" s="19" t="n"/>
      <c r="E369" s="5" t="n"/>
      <c r="F369" s="6">
        <f>IF(C369&amp;""="","",IFERROR(INDEX('أوامر الشراء'!$C$6:$C$1005,MATCH(C369&amp;"",'أوامر الشراء'!$A$6:$A$1005,0))&amp;"","أمر غير موجود"))</f>
        <v/>
      </c>
      <c r="G369" s="6">
        <f>IF(F369="","",IFERROR(INDEX('الموردون'!$B$6:$B$205,MATCH(F369,'الموردون'!$A$6:$A$205,0))&amp;"","مورد غير موجود"))</f>
        <v/>
      </c>
      <c r="H369" s="20">
        <f>IF(F369="","",IFERROR(INDEX('الموردون'!$D$6:$D$205,MATCH(F369,'الموردون'!$A$6:$A$205,0)),""))</f>
        <v/>
      </c>
      <c r="I369" s="21">
        <f>IF(OR(H369="",NOT(ISNUMBER(B369))),"",B369+H369)</f>
        <v/>
      </c>
      <c r="J369" s="18">
        <f>IF(A369&amp;""="","",SUMIFS('المدفوعات'!$C$6:$C$1005,'المدفوعات'!$B$6:$B$1005,A369&amp;""))</f>
        <v/>
      </c>
      <c r="K369" s="18">
        <f>IF(OR(A369&amp;""="",NOT(ISNUMBER(D369))),"",ROUND(D369-J369,2))</f>
        <v/>
      </c>
      <c r="L369" s="17">
        <f>IF(OR(K369="",I369=""),"",IF(AND(K369&gt;0,I369&lt;'الإعدادات'!$B$4),'الإعدادات'!$B$4-I369,0))</f>
        <v/>
      </c>
      <c r="M369" s="6">
        <f>IF(K369="","",IF(K369&lt;=0,"مسدد",IF(I369="","بدون موعد",IF(I369&gt;='الإعدادات'!$B$4,"لم يحن",IF(L369&lt;=30,"من 1 إلى 30 يوم",IF(L369&lt;=60,"من 31 إلى 60 يوم","أكثر من 60 يوم"))))))</f>
        <v/>
      </c>
    </row>
    <row r="370">
      <c r="A370" s="5" t="n"/>
      <c r="B370" s="13" t="n"/>
      <c r="C370" s="5" t="n"/>
      <c r="D370" s="19" t="n"/>
      <c r="E370" s="5" t="n"/>
      <c r="F370" s="6">
        <f>IF(C370&amp;""="","",IFERROR(INDEX('أوامر الشراء'!$C$6:$C$1005,MATCH(C370&amp;"",'أوامر الشراء'!$A$6:$A$1005,0))&amp;"","أمر غير موجود"))</f>
        <v/>
      </c>
      <c r="G370" s="6">
        <f>IF(F370="","",IFERROR(INDEX('الموردون'!$B$6:$B$205,MATCH(F370,'الموردون'!$A$6:$A$205,0))&amp;"","مورد غير موجود"))</f>
        <v/>
      </c>
      <c r="H370" s="20">
        <f>IF(F370="","",IFERROR(INDEX('الموردون'!$D$6:$D$205,MATCH(F370,'الموردون'!$A$6:$A$205,0)),""))</f>
        <v/>
      </c>
      <c r="I370" s="21">
        <f>IF(OR(H370="",NOT(ISNUMBER(B370))),"",B370+H370)</f>
        <v/>
      </c>
      <c r="J370" s="18">
        <f>IF(A370&amp;""="","",SUMIFS('المدفوعات'!$C$6:$C$1005,'المدفوعات'!$B$6:$B$1005,A370&amp;""))</f>
        <v/>
      </c>
      <c r="K370" s="18">
        <f>IF(OR(A370&amp;""="",NOT(ISNUMBER(D370))),"",ROUND(D370-J370,2))</f>
        <v/>
      </c>
      <c r="L370" s="17">
        <f>IF(OR(K370="",I370=""),"",IF(AND(K370&gt;0,I370&lt;'الإعدادات'!$B$4),'الإعدادات'!$B$4-I370,0))</f>
        <v/>
      </c>
      <c r="M370" s="6">
        <f>IF(K370="","",IF(K370&lt;=0,"مسدد",IF(I370="","بدون موعد",IF(I370&gt;='الإعدادات'!$B$4,"لم يحن",IF(L370&lt;=30,"من 1 إلى 30 يوم",IF(L370&lt;=60,"من 31 إلى 60 يوم","أكثر من 60 يوم"))))))</f>
        <v/>
      </c>
    </row>
    <row r="371">
      <c r="A371" s="5" t="n"/>
      <c r="B371" s="13" t="n"/>
      <c r="C371" s="5" t="n"/>
      <c r="D371" s="19" t="n"/>
      <c r="E371" s="5" t="n"/>
      <c r="F371" s="6">
        <f>IF(C371&amp;""="","",IFERROR(INDEX('أوامر الشراء'!$C$6:$C$1005,MATCH(C371&amp;"",'أوامر الشراء'!$A$6:$A$1005,0))&amp;"","أمر غير موجود"))</f>
        <v/>
      </c>
      <c r="G371" s="6">
        <f>IF(F371="","",IFERROR(INDEX('الموردون'!$B$6:$B$205,MATCH(F371,'الموردون'!$A$6:$A$205,0))&amp;"","مورد غير موجود"))</f>
        <v/>
      </c>
      <c r="H371" s="20">
        <f>IF(F371="","",IFERROR(INDEX('الموردون'!$D$6:$D$205,MATCH(F371,'الموردون'!$A$6:$A$205,0)),""))</f>
        <v/>
      </c>
      <c r="I371" s="21">
        <f>IF(OR(H371="",NOT(ISNUMBER(B371))),"",B371+H371)</f>
        <v/>
      </c>
      <c r="J371" s="18">
        <f>IF(A371&amp;""="","",SUMIFS('المدفوعات'!$C$6:$C$1005,'المدفوعات'!$B$6:$B$1005,A371&amp;""))</f>
        <v/>
      </c>
      <c r="K371" s="18">
        <f>IF(OR(A371&amp;""="",NOT(ISNUMBER(D371))),"",ROUND(D371-J371,2))</f>
        <v/>
      </c>
      <c r="L371" s="17">
        <f>IF(OR(K371="",I371=""),"",IF(AND(K371&gt;0,I371&lt;'الإعدادات'!$B$4),'الإعدادات'!$B$4-I371,0))</f>
        <v/>
      </c>
      <c r="M371" s="6">
        <f>IF(K371="","",IF(K371&lt;=0,"مسدد",IF(I371="","بدون موعد",IF(I371&gt;='الإعدادات'!$B$4,"لم يحن",IF(L371&lt;=30,"من 1 إلى 30 يوم",IF(L371&lt;=60,"من 31 إلى 60 يوم","أكثر من 60 يوم"))))))</f>
        <v/>
      </c>
    </row>
    <row r="372">
      <c r="A372" s="5" t="n"/>
      <c r="B372" s="13" t="n"/>
      <c r="C372" s="5" t="n"/>
      <c r="D372" s="19" t="n"/>
      <c r="E372" s="5" t="n"/>
      <c r="F372" s="6">
        <f>IF(C372&amp;""="","",IFERROR(INDEX('أوامر الشراء'!$C$6:$C$1005,MATCH(C372&amp;"",'أوامر الشراء'!$A$6:$A$1005,0))&amp;"","أمر غير موجود"))</f>
        <v/>
      </c>
      <c r="G372" s="6">
        <f>IF(F372="","",IFERROR(INDEX('الموردون'!$B$6:$B$205,MATCH(F372,'الموردون'!$A$6:$A$205,0))&amp;"","مورد غير موجود"))</f>
        <v/>
      </c>
      <c r="H372" s="20">
        <f>IF(F372="","",IFERROR(INDEX('الموردون'!$D$6:$D$205,MATCH(F372,'الموردون'!$A$6:$A$205,0)),""))</f>
        <v/>
      </c>
      <c r="I372" s="21">
        <f>IF(OR(H372="",NOT(ISNUMBER(B372))),"",B372+H372)</f>
        <v/>
      </c>
      <c r="J372" s="18">
        <f>IF(A372&amp;""="","",SUMIFS('المدفوعات'!$C$6:$C$1005,'المدفوعات'!$B$6:$B$1005,A372&amp;""))</f>
        <v/>
      </c>
      <c r="K372" s="18">
        <f>IF(OR(A372&amp;""="",NOT(ISNUMBER(D372))),"",ROUND(D372-J372,2))</f>
        <v/>
      </c>
      <c r="L372" s="17">
        <f>IF(OR(K372="",I372=""),"",IF(AND(K372&gt;0,I372&lt;'الإعدادات'!$B$4),'الإعدادات'!$B$4-I372,0))</f>
        <v/>
      </c>
      <c r="M372" s="6">
        <f>IF(K372="","",IF(K372&lt;=0,"مسدد",IF(I372="","بدون موعد",IF(I372&gt;='الإعدادات'!$B$4,"لم يحن",IF(L372&lt;=30,"من 1 إلى 30 يوم",IF(L372&lt;=60,"من 31 إلى 60 يوم","أكثر من 60 يوم"))))))</f>
        <v/>
      </c>
    </row>
    <row r="373">
      <c r="A373" s="5" t="n"/>
      <c r="B373" s="13" t="n"/>
      <c r="C373" s="5" t="n"/>
      <c r="D373" s="19" t="n"/>
      <c r="E373" s="5" t="n"/>
      <c r="F373" s="6">
        <f>IF(C373&amp;""="","",IFERROR(INDEX('أوامر الشراء'!$C$6:$C$1005,MATCH(C373&amp;"",'أوامر الشراء'!$A$6:$A$1005,0))&amp;"","أمر غير موجود"))</f>
        <v/>
      </c>
      <c r="G373" s="6">
        <f>IF(F373="","",IFERROR(INDEX('الموردون'!$B$6:$B$205,MATCH(F373,'الموردون'!$A$6:$A$205,0))&amp;"","مورد غير موجود"))</f>
        <v/>
      </c>
      <c r="H373" s="20">
        <f>IF(F373="","",IFERROR(INDEX('الموردون'!$D$6:$D$205,MATCH(F373,'الموردون'!$A$6:$A$205,0)),""))</f>
        <v/>
      </c>
      <c r="I373" s="21">
        <f>IF(OR(H373="",NOT(ISNUMBER(B373))),"",B373+H373)</f>
        <v/>
      </c>
      <c r="J373" s="18">
        <f>IF(A373&amp;""="","",SUMIFS('المدفوعات'!$C$6:$C$1005,'المدفوعات'!$B$6:$B$1005,A373&amp;""))</f>
        <v/>
      </c>
      <c r="K373" s="18">
        <f>IF(OR(A373&amp;""="",NOT(ISNUMBER(D373))),"",ROUND(D373-J373,2))</f>
        <v/>
      </c>
      <c r="L373" s="17">
        <f>IF(OR(K373="",I373=""),"",IF(AND(K373&gt;0,I373&lt;'الإعدادات'!$B$4),'الإعدادات'!$B$4-I373,0))</f>
        <v/>
      </c>
      <c r="M373" s="6">
        <f>IF(K373="","",IF(K373&lt;=0,"مسدد",IF(I373="","بدون موعد",IF(I373&gt;='الإعدادات'!$B$4,"لم يحن",IF(L373&lt;=30,"من 1 إلى 30 يوم",IF(L373&lt;=60,"من 31 إلى 60 يوم","أكثر من 60 يوم"))))))</f>
        <v/>
      </c>
    </row>
    <row r="374">
      <c r="A374" s="5" t="n"/>
      <c r="B374" s="13" t="n"/>
      <c r="C374" s="5" t="n"/>
      <c r="D374" s="19" t="n"/>
      <c r="E374" s="5" t="n"/>
      <c r="F374" s="6">
        <f>IF(C374&amp;""="","",IFERROR(INDEX('أوامر الشراء'!$C$6:$C$1005,MATCH(C374&amp;"",'أوامر الشراء'!$A$6:$A$1005,0))&amp;"","أمر غير موجود"))</f>
        <v/>
      </c>
      <c r="G374" s="6">
        <f>IF(F374="","",IFERROR(INDEX('الموردون'!$B$6:$B$205,MATCH(F374,'الموردون'!$A$6:$A$205,0))&amp;"","مورد غير موجود"))</f>
        <v/>
      </c>
      <c r="H374" s="20">
        <f>IF(F374="","",IFERROR(INDEX('الموردون'!$D$6:$D$205,MATCH(F374,'الموردون'!$A$6:$A$205,0)),""))</f>
        <v/>
      </c>
      <c r="I374" s="21">
        <f>IF(OR(H374="",NOT(ISNUMBER(B374))),"",B374+H374)</f>
        <v/>
      </c>
      <c r="J374" s="18">
        <f>IF(A374&amp;""="","",SUMIFS('المدفوعات'!$C$6:$C$1005,'المدفوعات'!$B$6:$B$1005,A374&amp;""))</f>
        <v/>
      </c>
      <c r="K374" s="18">
        <f>IF(OR(A374&amp;""="",NOT(ISNUMBER(D374))),"",ROUND(D374-J374,2))</f>
        <v/>
      </c>
      <c r="L374" s="17">
        <f>IF(OR(K374="",I374=""),"",IF(AND(K374&gt;0,I374&lt;'الإعدادات'!$B$4),'الإعدادات'!$B$4-I374,0))</f>
        <v/>
      </c>
      <c r="M374" s="6">
        <f>IF(K374="","",IF(K374&lt;=0,"مسدد",IF(I374="","بدون موعد",IF(I374&gt;='الإعدادات'!$B$4,"لم يحن",IF(L374&lt;=30,"من 1 إلى 30 يوم",IF(L374&lt;=60,"من 31 إلى 60 يوم","أكثر من 60 يوم"))))))</f>
        <v/>
      </c>
    </row>
    <row r="375">
      <c r="A375" s="5" t="n"/>
      <c r="B375" s="13" t="n"/>
      <c r="C375" s="5" t="n"/>
      <c r="D375" s="19" t="n"/>
      <c r="E375" s="5" t="n"/>
      <c r="F375" s="6">
        <f>IF(C375&amp;""="","",IFERROR(INDEX('أوامر الشراء'!$C$6:$C$1005,MATCH(C375&amp;"",'أوامر الشراء'!$A$6:$A$1005,0))&amp;"","أمر غير موجود"))</f>
        <v/>
      </c>
      <c r="G375" s="6">
        <f>IF(F375="","",IFERROR(INDEX('الموردون'!$B$6:$B$205,MATCH(F375,'الموردون'!$A$6:$A$205,0))&amp;"","مورد غير موجود"))</f>
        <v/>
      </c>
      <c r="H375" s="20">
        <f>IF(F375="","",IFERROR(INDEX('الموردون'!$D$6:$D$205,MATCH(F375,'الموردون'!$A$6:$A$205,0)),""))</f>
        <v/>
      </c>
      <c r="I375" s="21">
        <f>IF(OR(H375="",NOT(ISNUMBER(B375))),"",B375+H375)</f>
        <v/>
      </c>
      <c r="J375" s="18">
        <f>IF(A375&amp;""="","",SUMIFS('المدفوعات'!$C$6:$C$1005,'المدفوعات'!$B$6:$B$1005,A375&amp;""))</f>
        <v/>
      </c>
      <c r="K375" s="18">
        <f>IF(OR(A375&amp;""="",NOT(ISNUMBER(D375))),"",ROUND(D375-J375,2))</f>
        <v/>
      </c>
      <c r="L375" s="17">
        <f>IF(OR(K375="",I375=""),"",IF(AND(K375&gt;0,I375&lt;'الإعدادات'!$B$4),'الإعدادات'!$B$4-I375,0))</f>
        <v/>
      </c>
      <c r="M375" s="6">
        <f>IF(K375="","",IF(K375&lt;=0,"مسدد",IF(I375="","بدون موعد",IF(I375&gt;='الإعدادات'!$B$4,"لم يحن",IF(L375&lt;=30,"من 1 إلى 30 يوم",IF(L375&lt;=60,"من 31 إلى 60 يوم","أكثر من 60 يوم"))))))</f>
        <v/>
      </c>
    </row>
    <row r="376">
      <c r="A376" s="5" t="n"/>
      <c r="B376" s="13" t="n"/>
      <c r="C376" s="5" t="n"/>
      <c r="D376" s="19" t="n"/>
      <c r="E376" s="5" t="n"/>
      <c r="F376" s="6">
        <f>IF(C376&amp;""="","",IFERROR(INDEX('أوامر الشراء'!$C$6:$C$1005,MATCH(C376&amp;"",'أوامر الشراء'!$A$6:$A$1005,0))&amp;"","أمر غير موجود"))</f>
        <v/>
      </c>
      <c r="G376" s="6">
        <f>IF(F376="","",IFERROR(INDEX('الموردون'!$B$6:$B$205,MATCH(F376,'الموردون'!$A$6:$A$205,0))&amp;"","مورد غير موجود"))</f>
        <v/>
      </c>
      <c r="H376" s="20">
        <f>IF(F376="","",IFERROR(INDEX('الموردون'!$D$6:$D$205,MATCH(F376,'الموردون'!$A$6:$A$205,0)),""))</f>
        <v/>
      </c>
      <c r="I376" s="21">
        <f>IF(OR(H376="",NOT(ISNUMBER(B376))),"",B376+H376)</f>
        <v/>
      </c>
      <c r="J376" s="18">
        <f>IF(A376&amp;""="","",SUMIFS('المدفوعات'!$C$6:$C$1005,'المدفوعات'!$B$6:$B$1005,A376&amp;""))</f>
        <v/>
      </c>
      <c r="K376" s="18">
        <f>IF(OR(A376&amp;""="",NOT(ISNUMBER(D376))),"",ROUND(D376-J376,2))</f>
        <v/>
      </c>
      <c r="L376" s="17">
        <f>IF(OR(K376="",I376=""),"",IF(AND(K376&gt;0,I376&lt;'الإعدادات'!$B$4),'الإعدادات'!$B$4-I376,0))</f>
        <v/>
      </c>
      <c r="M376" s="6">
        <f>IF(K376="","",IF(K376&lt;=0,"مسدد",IF(I376="","بدون موعد",IF(I376&gt;='الإعدادات'!$B$4,"لم يحن",IF(L376&lt;=30,"من 1 إلى 30 يوم",IF(L376&lt;=60,"من 31 إلى 60 يوم","أكثر من 60 يوم"))))))</f>
        <v/>
      </c>
    </row>
    <row r="377">
      <c r="A377" s="5" t="n"/>
      <c r="B377" s="13" t="n"/>
      <c r="C377" s="5" t="n"/>
      <c r="D377" s="19" t="n"/>
      <c r="E377" s="5" t="n"/>
      <c r="F377" s="6">
        <f>IF(C377&amp;""="","",IFERROR(INDEX('أوامر الشراء'!$C$6:$C$1005,MATCH(C377&amp;"",'أوامر الشراء'!$A$6:$A$1005,0))&amp;"","أمر غير موجود"))</f>
        <v/>
      </c>
      <c r="G377" s="6">
        <f>IF(F377="","",IFERROR(INDEX('الموردون'!$B$6:$B$205,MATCH(F377,'الموردون'!$A$6:$A$205,0))&amp;"","مورد غير موجود"))</f>
        <v/>
      </c>
      <c r="H377" s="20">
        <f>IF(F377="","",IFERROR(INDEX('الموردون'!$D$6:$D$205,MATCH(F377,'الموردون'!$A$6:$A$205,0)),""))</f>
        <v/>
      </c>
      <c r="I377" s="21">
        <f>IF(OR(H377="",NOT(ISNUMBER(B377))),"",B377+H377)</f>
        <v/>
      </c>
      <c r="J377" s="18">
        <f>IF(A377&amp;""="","",SUMIFS('المدفوعات'!$C$6:$C$1005,'المدفوعات'!$B$6:$B$1005,A377&amp;""))</f>
        <v/>
      </c>
      <c r="K377" s="18">
        <f>IF(OR(A377&amp;""="",NOT(ISNUMBER(D377))),"",ROUND(D377-J377,2))</f>
        <v/>
      </c>
      <c r="L377" s="17">
        <f>IF(OR(K377="",I377=""),"",IF(AND(K377&gt;0,I377&lt;'الإعدادات'!$B$4),'الإعدادات'!$B$4-I377,0))</f>
        <v/>
      </c>
      <c r="M377" s="6">
        <f>IF(K377="","",IF(K377&lt;=0,"مسدد",IF(I377="","بدون موعد",IF(I377&gt;='الإعدادات'!$B$4,"لم يحن",IF(L377&lt;=30,"من 1 إلى 30 يوم",IF(L377&lt;=60,"من 31 إلى 60 يوم","أكثر من 60 يوم"))))))</f>
        <v/>
      </c>
    </row>
    <row r="378">
      <c r="A378" s="5" t="n"/>
      <c r="B378" s="13" t="n"/>
      <c r="C378" s="5" t="n"/>
      <c r="D378" s="19" t="n"/>
      <c r="E378" s="5" t="n"/>
      <c r="F378" s="6">
        <f>IF(C378&amp;""="","",IFERROR(INDEX('أوامر الشراء'!$C$6:$C$1005,MATCH(C378&amp;"",'أوامر الشراء'!$A$6:$A$1005,0))&amp;"","أمر غير موجود"))</f>
        <v/>
      </c>
      <c r="G378" s="6">
        <f>IF(F378="","",IFERROR(INDEX('الموردون'!$B$6:$B$205,MATCH(F378,'الموردون'!$A$6:$A$205,0))&amp;"","مورد غير موجود"))</f>
        <v/>
      </c>
      <c r="H378" s="20">
        <f>IF(F378="","",IFERROR(INDEX('الموردون'!$D$6:$D$205,MATCH(F378,'الموردون'!$A$6:$A$205,0)),""))</f>
        <v/>
      </c>
      <c r="I378" s="21">
        <f>IF(OR(H378="",NOT(ISNUMBER(B378))),"",B378+H378)</f>
        <v/>
      </c>
      <c r="J378" s="18">
        <f>IF(A378&amp;""="","",SUMIFS('المدفوعات'!$C$6:$C$1005,'المدفوعات'!$B$6:$B$1005,A378&amp;""))</f>
        <v/>
      </c>
      <c r="K378" s="18">
        <f>IF(OR(A378&amp;""="",NOT(ISNUMBER(D378))),"",ROUND(D378-J378,2))</f>
        <v/>
      </c>
      <c r="L378" s="17">
        <f>IF(OR(K378="",I378=""),"",IF(AND(K378&gt;0,I378&lt;'الإعدادات'!$B$4),'الإعدادات'!$B$4-I378,0))</f>
        <v/>
      </c>
      <c r="M378" s="6">
        <f>IF(K378="","",IF(K378&lt;=0,"مسدد",IF(I378="","بدون موعد",IF(I378&gt;='الإعدادات'!$B$4,"لم يحن",IF(L378&lt;=30,"من 1 إلى 30 يوم",IF(L378&lt;=60,"من 31 إلى 60 يوم","أكثر من 60 يوم"))))))</f>
        <v/>
      </c>
    </row>
    <row r="379">
      <c r="A379" s="5" t="n"/>
      <c r="B379" s="13" t="n"/>
      <c r="C379" s="5" t="n"/>
      <c r="D379" s="19" t="n"/>
      <c r="E379" s="5" t="n"/>
      <c r="F379" s="6">
        <f>IF(C379&amp;""="","",IFERROR(INDEX('أوامر الشراء'!$C$6:$C$1005,MATCH(C379&amp;"",'أوامر الشراء'!$A$6:$A$1005,0))&amp;"","أمر غير موجود"))</f>
        <v/>
      </c>
      <c r="G379" s="6">
        <f>IF(F379="","",IFERROR(INDEX('الموردون'!$B$6:$B$205,MATCH(F379,'الموردون'!$A$6:$A$205,0))&amp;"","مورد غير موجود"))</f>
        <v/>
      </c>
      <c r="H379" s="20">
        <f>IF(F379="","",IFERROR(INDEX('الموردون'!$D$6:$D$205,MATCH(F379,'الموردون'!$A$6:$A$205,0)),""))</f>
        <v/>
      </c>
      <c r="I379" s="21">
        <f>IF(OR(H379="",NOT(ISNUMBER(B379))),"",B379+H379)</f>
        <v/>
      </c>
      <c r="J379" s="18">
        <f>IF(A379&amp;""="","",SUMIFS('المدفوعات'!$C$6:$C$1005,'المدفوعات'!$B$6:$B$1005,A379&amp;""))</f>
        <v/>
      </c>
      <c r="K379" s="18">
        <f>IF(OR(A379&amp;""="",NOT(ISNUMBER(D379))),"",ROUND(D379-J379,2))</f>
        <v/>
      </c>
      <c r="L379" s="17">
        <f>IF(OR(K379="",I379=""),"",IF(AND(K379&gt;0,I379&lt;'الإعدادات'!$B$4),'الإعدادات'!$B$4-I379,0))</f>
        <v/>
      </c>
      <c r="M379" s="6">
        <f>IF(K379="","",IF(K379&lt;=0,"مسدد",IF(I379="","بدون موعد",IF(I379&gt;='الإعدادات'!$B$4,"لم يحن",IF(L379&lt;=30,"من 1 إلى 30 يوم",IF(L379&lt;=60,"من 31 إلى 60 يوم","أكثر من 60 يوم"))))))</f>
        <v/>
      </c>
    </row>
    <row r="380">
      <c r="A380" s="5" t="n"/>
      <c r="B380" s="13" t="n"/>
      <c r="C380" s="5" t="n"/>
      <c r="D380" s="19" t="n"/>
      <c r="E380" s="5" t="n"/>
      <c r="F380" s="6">
        <f>IF(C380&amp;""="","",IFERROR(INDEX('أوامر الشراء'!$C$6:$C$1005,MATCH(C380&amp;"",'أوامر الشراء'!$A$6:$A$1005,0))&amp;"","أمر غير موجود"))</f>
        <v/>
      </c>
      <c r="G380" s="6">
        <f>IF(F380="","",IFERROR(INDEX('الموردون'!$B$6:$B$205,MATCH(F380,'الموردون'!$A$6:$A$205,0))&amp;"","مورد غير موجود"))</f>
        <v/>
      </c>
      <c r="H380" s="20">
        <f>IF(F380="","",IFERROR(INDEX('الموردون'!$D$6:$D$205,MATCH(F380,'الموردون'!$A$6:$A$205,0)),""))</f>
        <v/>
      </c>
      <c r="I380" s="21">
        <f>IF(OR(H380="",NOT(ISNUMBER(B380))),"",B380+H380)</f>
        <v/>
      </c>
      <c r="J380" s="18">
        <f>IF(A380&amp;""="","",SUMIFS('المدفوعات'!$C$6:$C$1005,'المدفوعات'!$B$6:$B$1005,A380&amp;""))</f>
        <v/>
      </c>
      <c r="K380" s="18">
        <f>IF(OR(A380&amp;""="",NOT(ISNUMBER(D380))),"",ROUND(D380-J380,2))</f>
        <v/>
      </c>
      <c r="L380" s="17">
        <f>IF(OR(K380="",I380=""),"",IF(AND(K380&gt;0,I380&lt;'الإعدادات'!$B$4),'الإعدادات'!$B$4-I380,0))</f>
        <v/>
      </c>
      <c r="M380" s="6">
        <f>IF(K380="","",IF(K380&lt;=0,"مسدد",IF(I380="","بدون موعد",IF(I380&gt;='الإعدادات'!$B$4,"لم يحن",IF(L380&lt;=30,"من 1 إلى 30 يوم",IF(L380&lt;=60,"من 31 إلى 60 يوم","أكثر من 60 يوم"))))))</f>
        <v/>
      </c>
    </row>
    <row r="381">
      <c r="A381" s="5" t="n"/>
      <c r="B381" s="13" t="n"/>
      <c r="C381" s="5" t="n"/>
      <c r="D381" s="19" t="n"/>
      <c r="E381" s="5" t="n"/>
      <c r="F381" s="6">
        <f>IF(C381&amp;""="","",IFERROR(INDEX('أوامر الشراء'!$C$6:$C$1005,MATCH(C381&amp;"",'أوامر الشراء'!$A$6:$A$1005,0))&amp;"","أمر غير موجود"))</f>
        <v/>
      </c>
      <c r="G381" s="6">
        <f>IF(F381="","",IFERROR(INDEX('الموردون'!$B$6:$B$205,MATCH(F381,'الموردون'!$A$6:$A$205,0))&amp;"","مورد غير موجود"))</f>
        <v/>
      </c>
      <c r="H381" s="20">
        <f>IF(F381="","",IFERROR(INDEX('الموردون'!$D$6:$D$205,MATCH(F381,'الموردون'!$A$6:$A$205,0)),""))</f>
        <v/>
      </c>
      <c r="I381" s="21">
        <f>IF(OR(H381="",NOT(ISNUMBER(B381))),"",B381+H381)</f>
        <v/>
      </c>
      <c r="J381" s="18">
        <f>IF(A381&amp;""="","",SUMIFS('المدفوعات'!$C$6:$C$1005,'المدفوعات'!$B$6:$B$1005,A381&amp;""))</f>
        <v/>
      </c>
      <c r="K381" s="18">
        <f>IF(OR(A381&amp;""="",NOT(ISNUMBER(D381))),"",ROUND(D381-J381,2))</f>
        <v/>
      </c>
      <c r="L381" s="17">
        <f>IF(OR(K381="",I381=""),"",IF(AND(K381&gt;0,I381&lt;'الإعدادات'!$B$4),'الإعدادات'!$B$4-I381,0))</f>
        <v/>
      </c>
      <c r="M381" s="6">
        <f>IF(K381="","",IF(K381&lt;=0,"مسدد",IF(I381="","بدون موعد",IF(I381&gt;='الإعدادات'!$B$4,"لم يحن",IF(L381&lt;=30,"من 1 إلى 30 يوم",IF(L381&lt;=60,"من 31 إلى 60 يوم","أكثر من 60 يوم"))))))</f>
        <v/>
      </c>
    </row>
    <row r="382">
      <c r="A382" s="5" t="n"/>
      <c r="B382" s="13" t="n"/>
      <c r="C382" s="5" t="n"/>
      <c r="D382" s="19" t="n"/>
      <c r="E382" s="5" t="n"/>
      <c r="F382" s="6">
        <f>IF(C382&amp;""="","",IFERROR(INDEX('أوامر الشراء'!$C$6:$C$1005,MATCH(C382&amp;"",'أوامر الشراء'!$A$6:$A$1005,0))&amp;"","أمر غير موجود"))</f>
        <v/>
      </c>
      <c r="G382" s="6">
        <f>IF(F382="","",IFERROR(INDEX('الموردون'!$B$6:$B$205,MATCH(F382,'الموردون'!$A$6:$A$205,0))&amp;"","مورد غير موجود"))</f>
        <v/>
      </c>
      <c r="H382" s="20">
        <f>IF(F382="","",IFERROR(INDEX('الموردون'!$D$6:$D$205,MATCH(F382,'الموردون'!$A$6:$A$205,0)),""))</f>
        <v/>
      </c>
      <c r="I382" s="21">
        <f>IF(OR(H382="",NOT(ISNUMBER(B382))),"",B382+H382)</f>
        <v/>
      </c>
      <c r="J382" s="18">
        <f>IF(A382&amp;""="","",SUMIFS('المدفوعات'!$C$6:$C$1005,'المدفوعات'!$B$6:$B$1005,A382&amp;""))</f>
        <v/>
      </c>
      <c r="K382" s="18">
        <f>IF(OR(A382&amp;""="",NOT(ISNUMBER(D382))),"",ROUND(D382-J382,2))</f>
        <v/>
      </c>
      <c r="L382" s="17">
        <f>IF(OR(K382="",I382=""),"",IF(AND(K382&gt;0,I382&lt;'الإعدادات'!$B$4),'الإعدادات'!$B$4-I382,0))</f>
        <v/>
      </c>
      <c r="M382" s="6">
        <f>IF(K382="","",IF(K382&lt;=0,"مسدد",IF(I382="","بدون موعد",IF(I382&gt;='الإعدادات'!$B$4,"لم يحن",IF(L382&lt;=30,"من 1 إلى 30 يوم",IF(L382&lt;=60,"من 31 إلى 60 يوم","أكثر من 60 يوم"))))))</f>
        <v/>
      </c>
    </row>
    <row r="383">
      <c r="A383" s="5" t="n"/>
      <c r="B383" s="13" t="n"/>
      <c r="C383" s="5" t="n"/>
      <c r="D383" s="19" t="n"/>
      <c r="E383" s="5" t="n"/>
      <c r="F383" s="6">
        <f>IF(C383&amp;""="","",IFERROR(INDEX('أوامر الشراء'!$C$6:$C$1005,MATCH(C383&amp;"",'أوامر الشراء'!$A$6:$A$1005,0))&amp;"","أمر غير موجود"))</f>
        <v/>
      </c>
      <c r="G383" s="6">
        <f>IF(F383="","",IFERROR(INDEX('الموردون'!$B$6:$B$205,MATCH(F383,'الموردون'!$A$6:$A$205,0))&amp;"","مورد غير موجود"))</f>
        <v/>
      </c>
      <c r="H383" s="20">
        <f>IF(F383="","",IFERROR(INDEX('الموردون'!$D$6:$D$205,MATCH(F383,'الموردون'!$A$6:$A$205,0)),""))</f>
        <v/>
      </c>
      <c r="I383" s="21">
        <f>IF(OR(H383="",NOT(ISNUMBER(B383))),"",B383+H383)</f>
        <v/>
      </c>
      <c r="J383" s="18">
        <f>IF(A383&amp;""="","",SUMIFS('المدفوعات'!$C$6:$C$1005,'المدفوعات'!$B$6:$B$1005,A383&amp;""))</f>
        <v/>
      </c>
      <c r="K383" s="18">
        <f>IF(OR(A383&amp;""="",NOT(ISNUMBER(D383))),"",ROUND(D383-J383,2))</f>
        <v/>
      </c>
      <c r="L383" s="17">
        <f>IF(OR(K383="",I383=""),"",IF(AND(K383&gt;0,I383&lt;'الإعدادات'!$B$4),'الإعدادات'!$B$4-I383,0))</f>
        <v/>
      </c>
      <c r="M383" s="6">
        <f>IF(K383="","",IF(K383&lt;=0,"مسدد",IF(I383="","بدون موعد",IF(I383&gt;='الإعدادات'!$B$4,"لم يحن",IF(L383&lt;=30,"من 1 إلى 30 يوم",IF(L383&lt;=60,"من 31 إلى 60 يوم","أكثر من 60 يوم"))))))</f>
        <v/>
      </c>
    </row>
    <row r="384">
      <c r="A384" s="5" t="n"/>
      <c r="B384" s="13" t="n"/>
      <c r="C384" s="5" t="n"/>
      <c r="D384" s="19" t="n"/>
      <c r="E384" s="5" t="n"/>
      <c r="F384" s="6">
        <f>IF(C384&amp;""="","",IFERROR(INDEX('أوامر الشراء'!$C$6:$C$1005,MATCH(C384&amp;"",'أوامر الشراء'!$A$6:$A$1005,0))&amp;"","أمر غير موجود"))</f>
        <v/>
      </c>
      <c r="G384" s="6">
        <f>IF(F384="","",IFERROR(INDEX('الموردون'!$B$6:$B$205,MATCH(F384,'الموردون'!$A$6:$A$205,0))&amp;"","مورد غير موجود"))</f>
        <v/>
      </c>
      <c r="H384" s="20">
        <f>IF(F384="","",IFERROR(INDEX('الموردون'!$D$6:$D$205,MATCH(F384,'الموردون'!$A$6:$A$205,0)),""))</f>
        <v/>
      </c>
      <c r="I384" s="21">
        <f>IF(OR(H384="",NOT(ISNUMBER(B384))),"",B384+H384)</f>
        <v/>
      </c>
      <c r="J384" s="18">
        <f>IF(A384&amp;""="","",SUMIFS('المدفوعات'!$C$6:$C$1005,'المدفوعات'!$B$6:$B$1005,A384&amp;""))</f>
        <v/>
      </c>
      <c r="K384" s="18">
        <f>IF(OR(A384&amp;""="",NOT(ISNUMBER(D384))),"",ROUND(D384-J384,2))</f>
        <v/>
      </c>
      <c r="L384" s="17">
        <f>IF(OR(K384="",I384=""),"",IF(AND(K384&gt;0,I384&lt;'الإعدادات'!$B$4),'الإعدادات'!$B$4-I384,0))</f>
        <v/>
      </c>
      <c r="M384" s="6">
        <f>IF(K384="","",IF(K384&lt;=0,"مسدد",IF(I384="","بدون موعد",IF(I384&gt;='الإعدادات'!$B$4,"لم يحن",IF(L384&lt;=30,"من 1 إلى 30 يوم",IF(L384&lt;=60,"من 31 إلى 60 يوم","أكثر من 60 يوم"))))))</f>
        <v/>
      </c>
    </row>
    <row r="385">
      <c r="A385" s="5" t="n"/>
      <c r="B385" s="13" t="n"/>
      <c r="C385" s="5" t="n"/>
      <c r="D385" s="19" t="n"/>
      <c r="E385" s="5" t="n"/>
      <c r="F385" s="6">
        <f>IF(C385&amp;""="","",IFERROR(INDEX('أوامر الشراء'!$C$6:$C$1005,MATCH(C385&amp;"",'أوامر الشراء'!$A$6:$A$1005,0))&amp;"","أمر غير موجود"))</f>
        <v/>
      </c>
      <c r="G385" s="6">
        <f>IF(F385="","",IFERROR(INDEX('الموردون'!$B$6:$B$205,MATCH(F385,'الموردون'!$A$6:$A$205,0))&amp;"","مورد غير موجود"))</f>
        <v/>
      </c>
      <c r="H385" s="20">
        <f>IF(F385="","",IFERROR(INDEX('الموردون'!$D$6:$D$205,MATCH(F385,'الموردون'!$A$6:$A$205,0)),""))</f>
        <v/>
      </c>
      <c r="I385" s="21">
        <f>IF(OR(H385="",NOT(ISNUMBER(B385))),"",B385+H385)</f>
        <v/>
      </c>
      <c r="J385" s="18">
        <f>IF(A385&amp;""="","",SUMIFS('المدفوعات'!$C$6:$C$1005,'المدفوعات'!$B$6:$B$1005,A385&amp;""))</f>
        <v/>
      </c>
      <c r="K385" s="18">
        <f>IF(OR(A385&amp;""="",NOT(ISNUMBER(D385))),"",ROUND(D385-J385,2))</f>
        <v/>
      </c>
      <c r="L385" s="17">
        <f>IF(OR(K385="",I385=""),"",IF(AND(K385&gt;0,I385&lt;'الإعدادات'!$B$4),'الإعدادات'!$B$4-I385,0))</f>
        <v/>
      </c>
      <c r="M385" s="6">
        <f>IF(K385="","",IF(K385&lt;=0,"مسدد",IF(I385="","بدون موعد",IF(I385&gt;='الإعدادات'!$B$4,"لم يحن",IF(L385&lt;=30,"من 1 إلى 30 يوم",IF(L385&lt;=60,"من 31 إلى 60 يوم","أكثر من 60 يوم"))))))</f>
        <v/>
      </c>
    </row>
    <row r="386">
      <c r="A386" s="5" t="n"/>
      <c r="B386" s="13" t="n"/>
      <c r="C386" s="5" t="n"/>
      <c r="D386" s="19" t="n"/>
      <c r="E386" s="5" t="n"/>
      <c r="F386" s="6">
        <f>IF(C386&amp;""="","",IFERROR(INDEX('أوامر الشراء'!$C$6:$C$1005,MATCH(C386&amp;"",'أوامر الشراء'!$A$6:$A$1005,0))&amp;"","أمر غير موجود"))</f>
        <v/>
      </c>
      <c r="G386" s="6">
        <f>IF(F386="","",IFERROR(INDEX('الموردون'!$B$6:$B$205,MATCH(F386,'الموردون'!$A$6:$A$205,0))&amp;"","مورد غير موجود"))</f>
        <v/>
      </c>
      <c r="H386" s="20">
        <f>IF(F386="","",IFERROR(INDEX('الموردون'!$D$6:$D$205,MATCH(F386,'الموردون'!$A$6:$A$205,0)),""))</f>
        <v/>
      </c>
      <c r="I386" s="21">
        <f>IF(OR(H386="",NOT(ISNUMBER(B386))),"",B386+H386)</f>
        <v/>
      </c>
      <c r="J386" s="18">
        <f>IF(A386&amp;""="","",SUMIFS('المدفوعات'!$C$6:$C$1005,'المدفوعات'!$B$6:$B$1005,A386&amp;""))</f>
        <v/>
      </c>
      <c r="K386" s="18">
        <f>IF(OR(A386&amp;""="",NOT(ISNUMBER(D386))),"",ROUND(D386-J386,2))</f>
        <v/>
      </c>
      <c r="L386" s="17">
        <f>IF(OR(K386="",I386=""),"",IF(AND(K386&gt;0,I386&lt;'الإعدادات'!$B$4),'الإعدادات'!$B$4-I386,0))</f>
        <v/>
      </c>
      <c r="M386" s="6">
        <f>IF(K386="","",IF(K386&lt;=0,"مسدد",IF(I386="","بدون موعد",IF(I386&gt;='الإعدادات'!$B$4,"لم يحن",IF(L386&lt;=30,"من 1 إلى 30 يوم",IF(L386&lt;=60,"من 31 إلى 60 يوم","أكثر من 60 يوم"))))))</f>
        <v/>
      </c>
    </row>
    <row r="387">
      <c r="A387" s="5" t="n"/>
      <c r="B387" s="13" t="n"/>
      <c r="C387" s="5" t="n"/>
      <c r="D387" s="19" t="n"/>
      <c r="E387" s="5" t="n"/>
      <c r="F387" s="6">
        <f>IF(C387&amp;""="","",IFERROR(INDEX('أوامر الشراء'!$C$6:$C$1005,MATCH(C387&amp;"",'أوامر الشراء'!$A$6:$A$1005,0))&amp;"","أمر غير موجود"))</f>
        <v/>
      </c>
      <c r="G387" s="6">
        <f>IF(F387="","",IFERROR(INDEX('الموردون'!$B$6:$B$205,MATCH(F387,'الموردون'!$A$6:$A$205,0))&amp;"","مورد غير موجود"))</f>
        <v/>
      </c>
      <c r="H387" s="20">
        <f>IF(F387="","",IFERROR(INDEX('الموردون'!$D$6:$D$205,MATCH(F387,'الموردون'!$A$6:$A$205,0)),""))</f>
        <v/>
      </c>
      <c r="I387" s="21">
        <f>IF(OR(H387="",NOT(ISNUMBER(B387))),"",B387+H387)</f>
        <v/>
      </c>
      <c r="J387" s="18">
        <f>IF(A387&amp;""="","",SUMIFS('المدفوعات'!$C$6:$C$1005,'المدفوعات'!$B$6:$B$1005,A387&amp;""))</f>
        <v/>
      </c>
      <c r="K387" s="18">
        <f>IF(OR(A387&amp;""="",NOT(ISNUMBER(D387))),"",ROUND(D387-J387,2))</f>
        <v/>
      </c>
      <c r="L387" s="17">
        <f>IF(OR(K387="",I387=""),"",IF(AND(K387&gt;0,I387&lt;'الإعدادات'!$B$4),'الإعدادات'!$B$4-I387,0))</f>
        <v/>
      </c>
      <c r="M387" s="6">
        <f>IF(K387="","",IF(K387&lt;=0,"مسدد",IF(I387="","بدون موعد",IF(I387&gt;='الإعدادات'!$B$4,"لم يحن",IF(L387&lt;=30,"من 1 إلى 30 يوم",IF(L387&lt;=60,"من 31 إلى 60 يوم","أكثر من 60 يوم"))))))</f>
        <v/>
      </c>
    </row>
    <row r="388">
      <c r="A388" s="5" t="n"/>
      <c r="B388" s="13" t="n"/>
      <c r="C388" s="5" t="n"/>
      <c r="D388" s="19" t="n"/>
      <c r="E388" s="5" t="n"/>
      <c r="F388" s="6">
        <f>IF(C388&amp;""="","",IFERROR(INDEX('أوامر الشراء'!$C$6:$C$1005,MATCH(C388&amp;"",'أوامر الشراء'!$A$6:$A$1005,0))&amp;"","أمر غير موجود"))</f>
        <v/>
      </c>
      <c r="G388" s="6">
        <f>IF(F388="","",IFERROR(INDEX('الموردون'!$B$6:$B$205,MATCH(F388,'الموردون'!$A$6:$A$205,0))&amp;"","مورد غير موجود"))</f>
        <v/>
      </c>
      <c r="H388" s="20">
        <f>IF(F388="","",IFERROR(INDEX('الموردون'!$D$6:$D$205,MATCH(F388,'الموردون'!$A$6:$A$205,0)),""))</f>
        <v/>
      </c>
      <c r="I388" s="21">
        <f>IF(OR(H388="",NOT(ISNUMBER(B388))),"",B388+H388)</f>
        <v/>
      </c>
      <c r="J388" s="18">
        <f>IF(A388&amp;""="","",SUMIFS('المدفوعات'!$C$6:$C$1005,'المدفوعات'!$B$6:$B$1005,A388&amp;""))</f>
        <v/>
      </c>
      <c r="K388" s="18">
        <f>IF(OR(A388&amp;""="",NOT(ISNUMBER(D388))),"",ROUND(D388-J388,2))</f>
        <v/>
      </c>
      <c r="L388" s="17">
        <f>IF(OR(K388="",I388=""),"",IF(AND(K388&gt;0,I388&lt;'الإعدادات'!$B$4),'الإعدادات'!$B$4-I388,0))</f>
        <v/>
      </c>
      <c r="M388" s="6">
        <f>IF(K388="","",IF(K388&lt;=0,"مسدد",IF(I388="","بدون موعد",IF(I388&gt;='الإعدادات'!$B$4,"لم يحن",IF(L388&lt;=30,"من 1 إلى 30 يوم",IF(L388&lt;=60,"من 31 إلى 60 يوم","أكثر من 60 يوم"))))))</f>
        <v/>
      </c>
    </row>
    <row r="389">
      <c r="A389" s="5" t="n"/>
      <c r="B389" s="13" t="n"/>
      <c r="C389" s="5" t="n"/>
      <c r="D389" s="19" t="n"/>
      <c r="E389" s="5" t="n"/>
      <c r="F389" s="6">
        <f>IF(C389&amp;""="","",IFERROR(INDEX('أوامر الشراء'!$C$6:$C$1005,MATCH(C389&amp;"",'أوامر الشراء'!$A$6:$A$1005,0))&amp;"","أمر غير موجود"))</f>
        <v/>
      </c>
      <c r="G389" s="6">
        <f>IF(F389="","",IFERROR(INDEX('الموردون'!$B$6:$B$205,MATCH(F389,'الموردون'!$A$6:$A$205,0))&amp;"","مورد غير موجود"))</f>
        <v/>
      </c>
      <c r="H389" s="20">
        <f>IF(F389="","",IFERROR(INDEX('الموردون'!$D$6:$D$205,MATCH(F389,'الموردون'!$A$6:$A$205,0)),""))</f>
        <v/>
      </c>
      <c r="I389" s="21">
        <f>IF(OR(H389="",NOT(ISNUMBER(B389))),"",B389+H389)</f>
        <v/>
      </c>
      <c r="J389" s="18">
        <f>IF(A389&amp;""="","",SUMIFS('المدفوعات'!$C$6:$C$1005,'المدفوعات'!$B$6:$B$1005,A389&amp;""))</f>
        <v/>
      </c>
      <c r="K389" s="18">
        <f>IF(OR(A389&amp;""="",NOT(ISNUMBER(D389))),"",ROUND(D389-J389,2))</f>
        <v/>
      </c>
      <c r="L389" s="17">
        <f>IF(OR(K389="",I389=""),"",IF(AND(K389&gt;0,I389&lt;'الإعدادات'!$B$4),'الإعدادات'!$B$4-I389,0))</f>
        <v/>
      </c>
      <c r="M389" s="6">
        <f>IF(K389="","",IF(K389&lt;=0,"مسدد",IF(I389="","بدون موعد",IF(I389&gt;='الإعدادات'!$B$4,"لم يحن",IF(L389&lt;=30,"من 1 إلى 30 يوم",IF(L389&lt;=60,"من 31 إلى 60 يوم","أكثر من 60 يوم"))))))</f>
        <v/>
      </c>
    </row>
    <row r="390">
      <c r="A390" s="5" t="n"/>
      <c r="B390" s="13" t="n"/>
      <c r="C390" s="5" t="n"/>
      <c r="D390" s="19" t="n"/>
      <c r="E390" s="5" t="n"/>
      <c r="F390" s="6">
        <f>IF(C390&amp;""="","",IFERROR(INDEX('أوامر الشراء'!$C$6:$C$1005,MATCH(C390&amp;"",'أوامر الشراء'!$A$6:$A$1005,0))&amp;"","أمر غير موجود"))</f>
        <v/>
      </c>
      <c r="G390" s="6">
        <f>IF(F390="","",IFERROR(INDEX('الموردون'!$B$6:$B$205,MATCH(F390,'الموردون'!$A$6:$A$205,0))&amp;"","مورد غير موجود"))</f>
        <v/>
      </c>
      <c r="H390" s="20">
        <f>IF(F390="","",IFERROR(INDEX('الموردون'!$D$6:$D$205,MATCH(F390,'الموردون'!$A$6:$A$205,0)),""))</f>
        <v/>
      </c>
      <c r="I390" s="21">
        <f>IF(OR(H390="",NOT(ISNUMBER(B390))),"",B390+H390)</f>
        <v/>
      </c>
      <c r="J390" s="18">
        <f>IF(A390&amp;""="","",SUMIFS('المدفوعات'!$C$6:$C$1005,'المدفوعات'!$B$6:$B$1005,A390&amp;""))</f>
        <v/>
      </c>
      <c r="K390" s="18">
        <f>IF(OR(A390&amp;""="",NOT(ISNUMBER(D390))),"",ROUND(D390-J390,2))</f>
        <v/>
      </c>
      <c r="L390" s="17">
        <f>IF(OR(K390="",I390=""),"",IF(AND(K390&gt;0,I390&lt;'الإعدادات'!$B$4),'الإعدادات'!$B$4-I390,0))</f>
        <v/>
      </c>
      <c r="M390" s="6">
        <f>IF(K390="","",IF(K390&lt;=0,"مسدد",IF(I390="","بدون موعد",IF(I390&gt;='الإعدادات'!$B$4,"لم يحن",IF(L390&lt;=30,"من 1 إلى 30 يوم",IF(L390&lt;=60,"من 31 إلى 60 يوم","أكثر من 60 يوم"))))))</f>
        <v/>
      </c>
    </row>
    <row r="391">
      <c r="A391" s="5" t="n"/>
      <c r="B391" s="13" t="n"/>
      <c r="C391" s="5" t="n"/>
      <c r="D391" s="19" t="n"/>
      <c r="E391" s="5" t="n"/>
      <c r="F391" s="6">
        <f>IF(C391&amp;""="","",IFERROR(INDEX('أوامر الشراء'!$C$6:$C$1005,MATCH(C391&amp;"",'أوامر الشراء'!$A$6:$A$1005,0))&amp;"","أمر غير موجود"))</f>
        <v/>
      </c>
      <c r="G391" s="6">
        <f>IF(F391="","",IFERROR(INDEX('الموردون'!$B$6:$B$205,MATCH(F391,'الموردون'!$A$6:$A$205,0))&amp;"","مورد غير موجود"))</f>
        <v/>
      </c>
      <c r="H391" s="20">
        <f>IF(F391="","",IFERROR(INDEX('الموردون'!$D$6:$D$205,MATCH(F391,'الموردون'!$A$6:$A$205,0)),""))</f>
        <v/>
      </c>
      <c r="I391" s="21">
        <f>IF(OR(H391="",NOT(ISNUMBER(B391))),"",B391+H391)</f>
        <v/>
      </c>
      <c r="J391" s="18">
        <f>IF(A391&amp;""="","",SUMIFS('المدفوعات'!$C$6:$C$1005,'المدفوعات'!$B$6:$B$1005,A391&amp;""))</f>
        <v/>
      </c>
      <c r="K391" s="18">
        <f>IF(OR(A391&amp;""="",NOT(ISNUMBER(D391))),"",ROUND(D391-J391,2))</f>
        <v/>
      </c>
      <c r="L391" s="17">
        <f>IF(OR(K391="",I391=""),"",IF(AND(K391&gt;0,I391&lt;'الإعدادات'!$B$4),'الإعدادات'!$B$4-I391,0))</f>
        <v/>
      </c>
      <c r="M391" s="6">
        <f>IF(K391="","",IF(K391&lt;=0,"مسدد",IF(I391="","بدون موعد",IF(I391&gt;='الإعدادات'!$B$4,"لم يحن",IF(L391&lt;=30,"من 1 إلى 30 يوم",IF(L391&lt;=60,"من 31 إلى 60 يوم","أكثر من 60 يوم"))))))</f>
        <v/>
      </c>
    </row>
    <row r="392">
      <c r="A392" s="5" t="n"/>
      <c r="B392" s="13" t="n"/>
      <c r="C392" s="5" t="n"/>
      <c r="D392" s="19" t="n"/>
      <c r="E392" s="5" t="n"/>
      <c r="F392" s="6">
        <f>IF(C392&amp;""="","",IFERROR(INDEX('أوامر الشراء'!$C$6:$C$1005,MATCH(C392&amp;"",'أوامر الشراء'!$A$6:$A$1005,0))&amp;"","أمر غير موجود"))</f>
        <v/>
      </c>
      <c r="G392" s="6">
        <f>IF(F392="","",IFERROR(INDEX('الموردون'!$B$6:$B$205,MATCH(F392,'الموردون'!$A$6:$A$205,0))&amp;"","مورد غير موجود"))</f>
        <v/>
      </c>
      <c r="H392" s="20">
        <f>IF(F392="","",IFERROR(INDEX('الموردون'!$D$6:$D$205,MATCH(F392,'الموردون'!$A$6:$A$205,0)),""))</f>
        <v/>
      </c>
      <c r="I392" s="21">
        <f>IF(OR(H392="",NOT(ISNUMBER(B392))),"",B392+H392)</f>
        <v/>
      </c>
      <c r="J392" s="18">
        <f>IF(A392&amp;""="","",SUMIFS('المدفوعات'!$C$6:$C$1005,'المدفوعات'!$B$6:$B$1005,A392&amp;""))</f>
        <v/>
      </c>
      <c r="K392" s="18">
        <f>IF(OR(A392&amp;""="",NOT(ISNUMBER(D392))),"",ROUND(D392-J392,2))</f>
        <v/>
      </c>
      <c r="L392" s="17">
        <f>IF(OR(K392="",I392=""),"",IF(AND(K392&gt;0,I392&lt;'الإعدادات'!$B$4),'الإعدادات'!$B$4-I392,0))</f>
        <v/>
      </c>
      <c r="M392" s="6">
        <f>IF(K392="","",IF(K392&lt;=0,"مسدد",IF(I392="","بدون موعد",IF(I392&gt;='الإعدادات'!$B$4,"لم يحن",IF(L392&lt;=30,"من 1 إلى 30 يوم",IF(L392&lt;=60,"من 31 إلى 60 يوم","أكثر من 60 يوم"))))))</f>
        <v/>
      </c>
    </row>
    <row r="393">
      <c r="A393" s="5" t="n"/>
      <c r="B393" s="13" t="n"/>
      <c r="C393" s="5" t="n"/>
      <c r="D393" s="19" t="n"/>
      <c r="E393" s="5" t="n"/>
      <c r="F393" s="6">
        <f>IF(C393&amp;""="","",IFERROR(INDEX('أوامر الشراء'!$C$6:$C$1005,MATCH(C393&amp;"",'أوامر الشراء'!$A$6:$A$1005,0))&amp;"","أمر غير موجود"))</f>
        <v/>
      </c>
      <c r="G393" s="6">
        <f>IF(F393="","",IFERROR(INDEX('الموردون'!$B$6:$B$205,MATCH(F393,'الموردون'!$A$6:$A$205,0))&amp;"","مورد غير موجود"))</f>
        <v/>
      </c>
      <c r="H393" s="20">
        <f>IF(F393="","",IFERROR(INDEX('الموردون'!$D$6:$D$205,MATCH(F393,'الموردون'!$A$6:$A$205,0)),""))</f>
        <v/>
      </c>
      <c r="I393" s="21">
        <f>IF(OR(H393="",NOT(ISNUMBER(B393))),"",B393+H393)</f>
        <v/>
      </c>
      <c r="J393" s="18">
        <f>IF(A393&amp;""="","",SUMIFS('المدفوعات'!$C$6:$C$1005,'المدفوعات'!$B$6:$B$1005,A393&amp;""))</f>
        <v/>
      </c>
      <c r="K393" s="18">
        <f>IF(OR(A393&amp;""="",NOT(ISNUMBER(D393))),"",ROUND(D393-J393,2))</f>
        <v/>
      </c>
      <c r="L393" s="17">
        <f>IF(OR(K393="",I393=""),"",IF(AND(K393&gt;0,I393&lt;'الإعدادات'!$B$4),'الإعدادات'!$B$4-I393,0))</f>
        <v/>
      </c>
      <c r="M393" s="6">
        <f>IF(K393="","",IF(K393&lt;=0,"مسدد",IF(I393="","بدون موعد",IF(I393&gt;='الإعدادات'!$B$4,"لم يحن",IF(L393&lt;=30,"من 1 إلى 30 يوم",IF(L393&lt;=60,"من 31 إلى 60 يوم","أكثر من 60 يوم"))))))</f>
        <v/>
      </c>
    </row>
    <row r="394">
      <c r="A394" s="5" t="n"/>
      <c r="B394" s="13" t="n"/>
      <c r="C394" s="5" t="n"/>
      <c r="D394" s="19" t="n"/>
      <c r="E394" s="5" t="n"/>
      <c r="F394" s="6">
        <f>IF(C394&amp;""="","",IFERROR(INDEX('أوامر الشراء'!$C$6:$C$1005,MATCH(C394&amp;"",'أوامر الشراء'!$A$6:$A$1005,0))&amp;"","أمر غير موجود"))</f>
        <v/>
      </c>
      <c r="G394" s="6">
        <f>IF(F394="","",IFERROR(INDEX('الموردون'!$B$6:$B$205,MATCH(F394,'الموردون'!$A$6:$A$205,0))&amp;"","مورد غير موجود"))</f>
        <v/>
      </c>
      <c r="H394" s="20">
        <f>IF(F394="","",IFERROR(INDEX('الموردون'!$D$6:$D$205,MATCH(F394,'الموردون'!$A$6:$A$205,0)),""))</f>
        <v/>
      </c>
      <c r="I394" s="21">
        <f>IF(OR(H394="",NOT(ISNUMBER(B394))),"",B394+H394)</f>
        <v/>
      </c>
      <c r="J394" s="18">
        <f>IF(A394&amp;""="","",SUMIFS('المدفوعات'!$C$6:$C$1005,'المدفوعات'!$B$6:$B$1005,A394&amp;""))</f>
        <v/>
      </c>
      <c r="K394" s="18">
        <f>IF(OR(A394&amp;""="",NOT(ISNUMBER(D394))),"",ROUND(D394-J394,2))</f>
        <v/>
      </c>
      <c r="L394" s="17">
        <f>IF(OR(K394="",I394=""),"",IF(AND(K394&gt;0,I394&lt;'الإعدادات'!$B$4),'الإعدادات'!$B$4-I394,0))</f>
        <v/>
      </c>
      <c r="M394" s="6">
        <f>IF(K394="","",IF(K394&lt;=0,"مسدد",IF(I394="","بدون موعد",IF(I394&gt;='الإعدادات'!$B$4,"لم يحن",IF(L394&lt;=30,"من 1 إلى 30 يوم",IF(L394&lt;=60,"من 31 إلى 60 يوم","أكثر من 60 يوم"))))))</f>
        <v/>
      </c>
    </row>
    <row r="395">
      <c r="A395" s="5" t="n"/>
      <c r="B395" s="13" t="n"/>
      <c r="C395" s="5" t="n"/>
      <c r="D395" s="19" t="n"/>
      <c r="E395" s="5" t="n"/>
      <c r="F395" s="6">
        <f>IF(C395&amp;""="","",IFERROR(INDEX('أوامر الشراء'!$C$6:$C$1005,MATCH(C395&amp;"",'أوامر الشراء'!$A$6:$A$1005,0))&amp;"","أمر غير موجود"))</f>
        <v/>
      </c>
      <c r="G395" s="6">
        <f>IF(F395="","",IFERROR(INDEX('الموردون'!$B$6:$B$205,MATCH(F395,'الموردون'!$A$6:$A$205,0))&amp;"","مورد غير موجود"))</f>
        <v/>
      </c>
      <c r="H395" s="20">
        <f>IF(F395="","",IFERROR(INDEX('الموردون'!$D$6:$D$205,MATCH(F395,'الموردون'!$A$6:$A$205,0)),""))</f>
        <v/>
      </c>
      <c r="I395" s="21">
        <f>IF(OR(H395="",NOT(ISNUMBER(B395))),"",B395+H395)</f>
        <v/>
      </c>
      <c r="J395" s="18">
        <f>IF(A395&amp;""="","",SUMIFS('المدفوعات'!$C$6:$C$1005,'المدفوعات'!$B$6:$B$1005,A395&amp;""))</f>
        <v/>
      </c>
      <c r="K395" s="18">
        <f>IF(OR(A395&amp;""="",NOT(ISNUMBER(D395))),"",ROUND(D395-J395,2))</f>
        <v/>
      </c>
      <c r="L395" s="17">
        <f>IF(OR(K395="",I395=""),"",IF(AND(K395&gt;0,I395&lt;'الإعدادات'!$B$4),'الإعدادات'!$B$4-I395,0))</f>
        <v/>
      </c>
      <c r="M395" s="6">
        <f>IF(K395="","",IF(K395&lt;=0,"مسدد",IF(I395="","بدون موعد",IF(I395&gt;='الإعدادات'!$B$4,"لم يحن",IF(L395&lt;=30,"من 1 إلى 30 يوم",IF(L395&lt;=60,"من 31 إلى 60 يوم","أكثر من 60 يوم"))))))</f>
        <v/>
      </c>
    </row>
    <row r="396">
      <c r="A396" s="5" t="n"/>
      <c r="B396" s="13" t="n"/>
      <c r="C396" s="5" t="n"/>
      <c r="D396" s="19" t="n"/>
      <c r="E396" s="5" t="n"/>
      <c r="F396" s="6">
        <f>IF(C396&amp;""="","",IFERROR(INDEX('أوامر الشراء'!$C$6:$C$1005,MATCH(C396&amp;"",'أوامر الشراء'!$A$6:$A$1005,0))&amp;"","أمر غير موجود"))</f>
        <v/>
      </c>
      <c r="G396" s="6">
        <f>IF(F396="","",IFERROR(INDEX('الموردون'!$B$6:$B$205,MATCH(F396,'الموردون'!$A$6:$A$205,0))&amp;"","مورد غير موجود"))</f>
        <v/>
      </c>
      <c r="H396" s="20">
        <f>IF(F396="","",IFERROR(INDEX('الموردون'!$D$6:$D$205,MATCH(F396,'الموردون'!$A$6:$A$205,0)),""))</f>
        <v/>
      </c>
      <c r="I396" s="21">
        <f>IF(OR(H396="",NOT(ISNUMBER(B396))),"",B396+H396)</f>
        <v/>
      </c>
      <c r="J396" s="18">
        <f>IF(A396&amp;""="","",SUMIFS('المدفوعات'!$C$6:$C$1005,'المدفوعات'!$B$6:$B$1005,A396&amp;""))</f>
        <v/>
      </c>
      <c r="K396" s="18">
        <f>IF(OR(A396&amp;""="",NOT(ISNUMBER(D396))),"",ROUND(D396-J396,2))</f>
        <v/>
      </c>
      <c r="L396" s="17">
        <f>IF(OR(K396="",I396=""),"",IF(AND(K396&gt;0,I396&lt;'الإعدادات'!$B$4),'الإعدادات'!$B$4-I396,0))</f>
        <v/>
      </c>
      <c r="M396" s="6">
        <f>IF(K396="","",IF(K396&lt;=0,"مسدد",IF(I396="","بدون موعد",IF(I396&gt;='الإعدادات'!$B$4,"لم يحن",IF(L396&lt;=30,"من 1 إلى 30 يوم",IF(L396&lt;=60,"من 31 إلى 60 يوم","أكثر من 60 يوم"))))))</f>
        <v/>
      </c>
    </row>
    <row r="397">
      <c r="A397" s="5" t="n"/>
      <c r="B397" s="13" t="n"/>
      <c r="C397" s="5" t="n"/>
      <c r="D397" s="19" t="n"/>
      <c r="E397" s="5" t="n"/>
      <c r="F397" s="6">
        <f>IF(C397&amp;""="","",IFERROR(INDEX('أوامر الشراء'!$C$6:$C$1005,MATCH(C397&amp;"",'أوامر الشراء'!$A$6:$A$1005,0))&amp;"","أمر غير موجود"))</f>
        <v/>
      </c>
      <c r="G397" s="6">
        <f>IF(F397="","",IFERROR(INDEX('الموردون'!$B$6:$B$205,MATCH(F397,'الموردون'!$A$6:$A$205,0))&amp;"","مورد غير موجود"))</f>
        <v/>
      </c>
      <c r="H397" s="20">
        <f>IF(F397="","",IFERROR(INDEX('الموردون'!$D$6:$D$205,MATCH(F397,'الموردون'!$A$6:$A$205,0)),""))</f>
        <v/>
      </c>
      <c r="I397" s="21">
        <f>IF(OR(H397="",NOT(ISNUMBER(B397))),"",B397+H397)</f>
        <v/>
      </c>
      <c r="J397" s="18">
        <f>IF(A397&amp;""="","",SUMIFS('المدفوعات'!$C$6:$C$1005,'المدفوعات'!$B$6:$B$1005,A397&amp;""))</f>
        <v/>
      </c>
      <c r="K397" s="18">
        <f>IF(OR(A397&amp;""="",NOT(ISNUMBER(D397))),"",ROUND(D397-J397,2))</f>
        <v/>
      </c>
      <c r="L397" s="17">
        <f>IF(OR(K397="",I397=""),"",IF(AND(K397&gt;0,I397&lt;'الإعدادات'!$B$4),'الإعدادات'!$B$4-I397,0))</f>
        <v/>
      </c>
      <c r="M397" s="6">
        <f>IF(K397="","",IF(K397&lt;=0,"مسدد",IF(I397="","بدون موعد",IF(I397&gt;='الإعدادات'!$B$4,"لم يحن",IF(L397&lt;=30,"من 1 إلى 30 يوم",IF(L397&lt;=60,"من 31 إلى 60 يوم","أكثر من 60 يوم"))))))</f>
        <v/>
      </c>
    </row>
    <row r="398">
      <c r="A398" s="5" t="n"/>
      <c r="B398" s="13" t="n"/>
      <c r="C398" s="5" t="n"/>
      <c r="D398" s="19" t="n"/>
      <c r="E398" s="5" t="n"/>
      <c r="F398" s="6">
        <f>IF(C398&amp;""="","",IFERROR(INDEX('أوامر الشراء'!$C$6:$C$1005,MATCH(C398&amp;"",'أوامر الشراء'!$A$6:$A$1005,0))&amp;"","أمر غير موجود"))</f>
        <v/>
      </c>
      <c r="G398" s="6">
        <f>IF(F398="","",IFERROR(INDEX('الموردون'!$B$6:$B$205,MATCH(F398,'الموردون'!$A$6:$A$205,0))&amp;"","مورد غير موجود"))</f>
        <v/>
      </c>
      <c r="H398" s="20">
        <f>IF(F398="","",IFERROR(INDEX('الموردون'!$D$6:$D$205,MATCH(F398,'الموردون'!$A$6:$A$205,0)),""))</f>
        <v/>
      </c>
      <c r="I398" s="21">
        <f>IF(OR(H398="",NOT(ISNUMBER(B398))),"",B398+H398)</f>
        <v/>
      </c>
      <c r="J398" s="18">
        <f>IF(A398&amp;""="","",SUMIFS('المدفوعات'!$C$6:$C$1005,'المدفوعات'!$B$6:$B$1005,A398&amp;""))</f>
        <v/>
      </c>
      <c r="K398" s="18">
        <f>IF(OR(A398&amp;""="",NOT(ISNUMBER(D398))),"",ROUND(D398-J398,2))</f>
        <v/>
      </c>
      <c r="L398" s="17">
        <f>IF(OR(K398="",I398=""),"",IF(AND(K398&gt;0,I398&lt;'الإعدادات'!$B$4),'الإعدادات'!$B$4-I398,0))</f>
        <v/>
      </c>
      <c r="M398" s="6">
        <f>IF(K398="","",IF(K398&lt;=0,"مسدد",IF(I398="","بدون موعد",IF(I398&gt;='الإعدادات'!$B$4,"لم يحن",IF(L398&lt;=30,"من 1 إلى 30 يوم",IF(L398&lt;=60,"من 31 إلى 60 يوم","أكثر من 60 يوم"))))))</f>
        <v/>
      </c>
    </row>
    <row r="399">
      <c r="A399" s="5" t="n"/>
      <c r="B399" s="13" t="n"/>
      <c r="C399" s="5" t="n"/>
      <c r="D399" s="19" t="n"/>
      <c r="E399" s="5" t="n"/>
      <c r="F399" s="6">
        <f>IF(C399&amp;""="","",IFERROR(INDEX('أوامر الشراء'!$C$6:$C$1005,MATCH(C399&amp;"",'أوامر الشراء'!$A$6:$A$1005,0))&amp;"","أمر غير موجود"))</f>
        <v/>
      </c>
      <c r="G399" s="6">
        <f>IF(F399="","",IFERROR(INDEX('الموردون'!$B$6:$B$205,MATCH(F399,'الموردون'!$A$6:$A$205,0))&amp;"","مورد غير موجود"))</f>
        <v/>
      </c>
      <c r="H399" s="20">
        <f>IF(F399="","",IFERROR(INDEX('الموردون'!$D$6:$D$205,MATCH(F399,'الموردون'!$A$6:$A$205,0)),""))</f>
        <v/>
      </c>
      <c r="I399" s="21">
        <f>IF(OR(H399="",NOT(ISNUMBER(B399))),"",B399+H399)</f>
        <v/>
      </c>
      <c r="J399" s="18">
        <f>IF(A399&amp;""="","",SUMIFS('المدفوعات'!$C$6:$C$1005,'المدفوعات'!$B$6:$B$1005,A399&amp;""))</f>
        <v/>
      </c>
      <c r="K399" s="18">
        <f>IF(OR(A399&amp;""="",NOT(ISNUMBER(D399))),"",ROUND(D399-J399,2))</f>
        <v/>
      </c>
      <c r="L399" s="17">
        <f>IF(OR(K399="",I399=""),"",IF(AND(K399&gt;0,I399&lt;'الإعدادات'!$B$4),'الإعدادات'!$B$4-I399,0))</f>
        <v/>
      </c>
      <c r="M399" s="6">
        <f>IF(K399="","",IF(K399&lt;=0,"مسدد",IF(I399="","بدون موعد",IF(I399&gt;='الإعدادات'!$B$4,"لم يحن",IF(L399&lt;=30,"من 1 إلى 30 يوم",IF(L399&lt;=60,"من 31 إلى 60 يوم","أكثر من 60 يوم"))))))</f>
        <v/>
      </c>
    </row>
    <row r="400">
      <c r="A400" s="5" t="n"/>
      <c r="B400" s="13" t="n"/>
      <c r="C400" s="5" t="n"/>
      <c r="D400" s="19" t="n"/>
      <c r="E400" s="5" t="n"/>
      <c r="F400" s="6">
        <f>IF(C400&amp;""="","",IFERROR(INDEX('أوامر الشراء'!$C$6:$C$1005,MATCH(C400&amp;"",'أوامر الشراء'!$A$6:$A$1005,0))&amp;"","أمر غير موجود"))</f>
        <v/>
      </c>
      <c r="G400" s="6">
        <f>IF(F400="","",IFERROR(INDEX('الموردون'!$B$6:$B$205,MATCH(F400,'الموردون'!$A$6:$A$205,0))&amp;"","مورد غير موجود"))</f>
        <v/>
      </c>
      <c r="H400" s="20">
        <f>IF(F400="","",IFERROR(INDEX('الموردون'!$D$6:$D$205,MATCH(F400,'الموردون'!$A$6:$A$205,0)),""))</f>
        <v/>
      </c>
      <c r="I400" s="21">
        <f>IF(OR(H400="",NOT(ISNUMBER(B400))),"",B400+H400)</f>
        <v/>
      </c>
      <c r="J400" s="18">
        <f>IF(A400&amp;""="","",SUMIFS('المدفوعات'!$C$6:$C$1005,'المدفوعات'!$B$6:$B$1005,A400&amp;""))</f>
        <v/>
      </c>
      <c r="K400" s="18">
        <f>IF(OR(A400&amp;""="",NOT(ISNUMBER(D400))),"",ROUND(D400-J400,2))</f>
        <v/>
      </c>
      <c r="L400" s="17">
        <f>IF(OR(K400="",I400=""),"",IF(AND(K400&gt;0,I400&lt;'الإعدادات'!$B$4),'الإعدادات'!$B$4-I400,0))</f>
        <v/>
      </c>
      <c r="M400" s="6">
        <f>IF(K400="","",IF(K400&lt;=0,"مسدد",IF(I400="","بدون موعد",IF(I400&gt;='الإعدادات'!$B$4,"لم يحن",IF(L400&lt;=30,"من 1 إلى 30 يوم",IF(L400&lt;=60,"من 31 إلى 60 يوم","أكثر من 60 يوم"))))))</f>
        <v/>
      </c>
    </row>
    <row r="401">
      <c r="A401" s="5" t="n"/>
      <c r="B401" s="13" t="n"/>
      <c r="C401" s="5" t="n"/>
      <c r="D401" s="19" t="n"/>
      <c r="E401" s="5" t="n"/>
      <c r="F401" s="6">
        <f>IF(C401&amp;""="","",IFERROR(INDEX('أوامر الشراء'!$C$6:$C$1005,MATCH(C401&amp;"",'أوامر الشراء'!$A$6:$A$1005,0))&amp;"","أمر غير موجود"))</f>
        <v/>
      </c>
      <c r="G401" s="6">
        <f>IF(F401="","",IFERROR(INDEX('الموردون'!$B$6:$B$205,MATCH(F401,'الموردون'!$A$6:$A$205,0))&amp;"","مورد غير موجود"))</f>
        <v/>
      </c>
      <c r="H401" s="20">
        <f>IF(F401="","",IFERROR(INDEX('الموردون'!$D$6:$D$205,MATCH(F401,'الموردون'!$A$6:$A$205,0)),""))</f>
        <v/>
      </c>
      <c r="I401" s="21">
        <f>IF(OR(H401="",NOT(ISNUMBER(B401))),"",B401+H401)</f>
        <v/>
      </c>
      <c r="J401" s="18">
        <f>IF(A401&amp;""="","",SUMIFS('المدفوعات'!$C$6:$C$1005,'المدفوعات'!$B$6:$B$1005,A401&amp;""))</f>
        <v/>
      </c>
      <c r="K401" s="18">
        <f>IF(OR(A401&amp;""="",NOT(ISNUMBER(D401))),"",ROUND(D401-J401,2))</f>
        <v/>
      </c>
      <c r="L401" s="17">
        <f>IF(OR(K401="",I401=""),"",IF(AND(K401&gt;0,I401&lt;'الإعدادات'!$B$4),'الإعدادات'!$B$4-I401,0))</f>
        <v/>
      </c>
      <c r="M401" s="6">
        <f>IF(K401="","",IF(K401&lt;=0,"مسدد",IF(I401="","بدون موعد",IF(I401&gt;='الإعدادات'!$B$4,"لم يحن",IF(L401&lt;=30,"من 1 إلى 30 يوم",IF(L401&lt;=60,"من 31 إلى 60 يوم","أكثر من 60 يوم"))))))</f>
        <v/>
      </c>
    </row>
    <row r="402">
      <c r="A402" s="5" t="n"/>
      <c r="B402" s="13" t="n"/>
      <c r="C402" s="5" t="n"/>
      <c r="D402" s="19" t="n"/>
      <c r="E402" s="5" t="n"/>
      <c r="F402" s="6">
        <f>IF(C402&amp;""="","",IFERROR(INDEX('أوامر الشراء'!$C$6:$C$1005,MATCH(C402&amp;"",'أوامر الشراء'!$A$6:$A$1005,0))&amp;"","أمر غير موجود"))</f>
        <v/>
      </c>
      <c r="G402" s="6">
        <f>IF(F402="","",IFERROR(INDEX('الموردون'!$B$6:$B$205,MATCH(F402,'الموردون'!$A$6:$A$205,0))&amp;"","مورد غير موجود"))</f>
        <v/>
      </c>
      <c r="H402" s="20">
        <f>IF(F402="","",IFERROR(INDEX('الموردون'!$D$6:$D$205,MATCH(F402,'الموردون'!$A$6:$A$205,0)),""))</f>
        <v/>
      </c>
      <c r="I402" s="21">
        <f>IF(OR(H402="",NOT(ISNUMBER(B402))),"",B402+H402)</f>
        <v/>
      </c>
      <c r="J402" s="18">
        <f>IF(A402&amp;""="","",SUMIFS('المدفوعات'!$C$6:$C$1005,'المدفوعات'!$B$6:$B$1005,A402&amp;""))</f>
        <v/>
      </c>
      <c r="K402" s="18">
        <f>IF(OR(A402&amp;""="",NOT(ISNUMBER(D402))),"",ROUND(D402-J402,2))</f>
        <v/>
      </c>
      <c r="L402" s="17">
        <f>IF(OR(K402="",I402=""),"",IF(AND(K402&gt;0,I402&lt;'الإعدادات'!$B$4),'الإعدادات'!$B$4-I402,0))</f>
        <v/>
      </c>
      <c r="M402" s="6">
        <f>IF(K402="","",IF(K402&lt;=0,"مسدد",IF(I402="","بدون موعد",IF(I402&gt;='الإعدادات'!$B$4,"لم يحن",IF(L402&lt;=30,"من 1 إلى 30 يوم",IF(L402&lt;=60,"من 31 إلى 60 يوم","أكثر من 60 يوم"))))))</f>
        <v/>
      </c>
    </row>
    <row r="403">
      <c r="A403" s="5" t="n"/>
      <c r="B403" s="13" t="n"/>
      <c r="C403" s="5" t="n"/>
      <c r="D403" s="19" t="n"/>
      <c r="E403" s="5" t="n"/>
      <c r="F403" s="6">
        <f>IF(C403&amp;""="","",IFERROR(INDEX('أوامر الشراء'!$C$6:$C$1005,MATCH(C403&amp;"",'أوامر الشراء'!$A$6:$A$1005,0))&amp;"","أمر غير موجود"))</f>
        <v/>
      </c>
      <c r="G403" s="6">
        <f>IF(F403="","",IFERROR(INDEX('الموردون'!$B$6:$B$205,MATCH(F403,'الموردون'!$A$6:$A$205,0))&amp;"","مورد غير موجود"))</f>
        <v/>
      </c>
      <c r="H403" s="20">
        <f>IF(F403="","",IFERROR(INDEX('الموردون'!$D$6:$D$205,MATCH(F403,'الموردون'!$A$6:$A$205,0)),""))</f>
        <v/>
      </c>
      <c r="I403" s="21">
        <f>IF(OR(H403="",NOT(ISNUMBER(B403))),"",B403+H403)</f>
        <v/>
      </c>
      <c r="J403" s="18">
        <f>IF(A403&amp;""="","",SUMIFS('المدفوعات'!$C$6:$C$1005,'المدفوعات'!$B$6:$B$1005,A403&amp;""))</f>
        <v/>
      </c>
      <c r="K403" s="18">
        <f>IF(OR(A403&amp;""="",NOT(ISNUMBER(D403))),"",ROUND(D403-J403,2))</f>
        <v/>
      </c>
      <c r="L403" s="17">
        <f>IF(OR(K403="",I403=""),"",IF(AND(K403&gt;0,I403&lt;'الإعدادات'!$B$4),'الإعدادات'!$B$4-I403,0))</f>
        <v/>
      </c>
      <c r="M403" s="6">
        <f>IF(K403="","",IF(K403&lt;=0,"مسدد",IF(I403="","بدون موعد",IF(I403&gt;='الإعدادات'!$B$4,"لم يحن",IF(L403&lt;=30,"من 1 إلى 30 يوم",IF(L403&lt;=60,"من 31 إلى 60 يوم","أكثر من 60 يوم"))))))</f>
        <v/>
      </c>
    </row>
    <row r="404">
      <c r="A404" s="5" t="n"/>
      <c r="B404" s="13" t="n"/>
      <c r="C404" s="5" t="n"/>
      <c r="D404" s="19" t="n"/>
      <c r="E404" s="5" t="n"/>
      <c r="F404" s="6">
        <f>IF(C404&amp;""="","",IFERROR(INDEX('أوامر الشراء'!$C$6:$C$1005,MATCH(C404&amp;"",'أوامر الشراء'!$A$6:$A$1005,0))&amp;"","أمر غير موجود"))</f>
        <v/>
      </c>
      <c r="G404" s="6">
        <f>IF(F404="","",IFERROR(INDEX('الموردون'!$B$6:$B$205,MATCH(F404,'الموردون'!$A$6:$A$205,0))&amp;"","مورد غير موجود"))</f>
        <v/>
      </c>
      <c r="H404" s="20">
        <f>IF(F404="","",IFERROR(INDEX('الموردون'!$D$6:$D$205,MATCH(F404,'الموردون'!$A$6:$A$205,0)),""))</f>
        <v/>
      </c>
      <c r="I404" s="21">
        <f>IF(OR(H404="",NOT(ISNUMBER(B404))),"",B404+H404)</f>
        <v/>
      </c>
      <c r="J404" s="18">
        <f>IF(A404&amp;""="","",SUMIFS('المدفوعات'!$C$6:$C$1005,'المدفوعات'!$B$6:$B$1005,A404&amp;""))</f>
        <v/>
      </c>
      <c r="K404" s="18">
        <f>IF(OR(A404&amp;""="",NOT(ISNUMBER(D404))),"",ROUND(D404-J404,2))</f>
        <v/>
      </c>
      <c r="L404" s="17">
        <f>IF(OR(K404="",I404=""),"",IF(AND(K404&gt;0,I404&lt;'الإعدادات'!$B$4),'الإعدادات'!$B$4-I404,0))</f>
        <v/>
      </c>
      <c r="M404" s="6">
        <f>IF(K404="","",IF(K404&lt;=0,"مسدد",IF(I404="","بدون موعد",IF(I404&gt;='الإعدادات'!$B$4,"لم يحن",IF(L404&lt;=30,"من 1 إلى 30 يوم",IF(L404&lt;=60,"من 31 إلى 60 يوم","أكثر من 60 يوم"))))))</f>
        <v/>
      </c>
    </row>
    <row r="405">
      <c r="A405" s="5" t="n"/>
      <c r="B405" s="13" t="n"/>
      <c r="C405" s="5" t="n"/>
      <c r="D405" s="19" t="n"/>
      <c r="E405" s="5" t="n"/>
      <c r="F405" s="6">
        <f>IF(C405&amp;""="","",IFERROR(INDEX('أوامر الشراء'!$C$6:$C$1005,MATCH(C405&amp;"",'أوامر الشراء'!$A$6:$A$1005,0))&amp;"","أمر غير موجود"))</f>
        <v/>
      </c>
      <c r="G405" s="6">
        <f>IF(F405="","",IFERROR(INDEX('الموردون'!$B$6:$B$205,MATCH(F405,'الموردون'!$A$6:$A$205,0))&amp;"","مورد غير موجود"))</f>
        <v/>
      </c>
      <c r="H405" s="20">
        <f>IF(F405="","",IFERROR(INDEX('الموردون'!$D$6:$D$205,MATCH(F405,'الموردون'!$A$6:$A$205,0)),""))</f>
        <v/>
      </c>
      <c r="I405" s="21">
        <f>IF(OR(H405="",NOT(ISNUMBER(B405))),"",B405+H405)</f>
        <v/>
      </c>
      <c r="J405" s="18">
        <f>IF(A405&amp;""="","",SUMIFS('المدفوعات'!$C$6:$C$1005,'المدفوعات'!$B$6:$B$1005,A405&amp;""))</f>
        <v/>
      </c>
      <c r="K405" s="18">
        <f>IF(OR(A405&amp;""="",NOT(ISNUMBER(D405))),"",ROUND(D405-J405,2))</f>
        <v/>
      </c>
      <c r="L405" s="17">
        <f>IF(OR(K405="",I405=""),"",IF(AND(K405&gt;0,I405&lt;'الإعدادات'!$B$4),'الإعدادات'!$B$4-I405,0))</f>
        <v/>
      </c>
      <c r="M405" s="6">
        <f>IF(K405="","",IF(K405&lt;=0,"مسدد",IF(I405="","بدون موعد",IF(I405&gt;='الإعدادات'!$B$4,"لم يحن",IF(L405&lt;=30,"من 1 إلى 30 يوم",IF(L405&lt;=60,"من 31 إلى 60 يوم","أكثر من 60 يوم"))))))</f>
        <v/>
      </c>
    </row>
    <row r="406">
      <c r="A406" s="5" t="n"/>
      <c r="B406" s="13" t="n"/>
      <c r="C406" s="5" t="n"/>
      <c r="D406" s="19" t="n"/>
      <c r="E406" s="5" t="n"/>
      <c r="F406" s="6">
        <f>IF(C406&amp;""="","",IFERROR(INDEX('أوامر الشراء'!$C$6:$C$1005,MATCH(C406&amp;"",'أوامر الشراء'!$A$6:$A$1005,0))&amp;"","أمر غير موجود"))</f>
        <v/>
      </c>
      <c r="G406" s="6">
        <f>IF(F406="","",IFERROR(INDEX('الموردون'!$B$6:$B$205,MATCH(F406,'الموردون'!$A$6:$A$205,0))&amp;"","مورد غير موجود"))</f>
        <v/>
      </c>
      <c r="H406" s="20">
        <f>IF(F406="","",IFERROR(INDEX('الموردون'!$D$6:$D$205,MATCH(F406,'الموردون'!$A$6:$A$205,0)),""))</f>
        <v/>
      </c>
      <c r="I406" s="21">
        <f>IF(OR(H406="",NOT(ISNUMBER(B406))),"",B406+H406)</f>
        <v/>
      </c>
      <c r="J406" s="18">
        <f>IF(A406&amp;""="","",SUMIFS('المدفوعات'!$C$6:$C$1005,'المدفوعات'!$B$6:$B$1005,A406&amp;""))</f>
        <v/>
      </c>
      <c r="K406" s="18">
        <f>IF(OR(A406&amp;""="",NOT(ISNUMBER(D406))),"",ROUND(D406-J406,2))</f>
        <v/>
      </c>
      <c r="L406" s="17">
        <f>IF(OR(K406="",I406=""),"",IF(AND(K406&gt;0,I406&lt;'الإعدادات'!$B$4),'الإعدادات'!$B$4-I406,0))</f>
        <v/>
      </c>
      <c r="M406" s="6">
        <f>IF(K406="","",IF(K406&lt;=0,"مسدد",IF(I406="","بدون موعد",IF(I406&gt;='الإعدادات'!$B$4,"لم يحن",IF(L406&lt;=30,"من 1 إلى 30 يوم",IF(L406&lt;=60,"من 31 إلى 60 يوم","أكثر من 60 يوم"))))))</f>
        <v/>
      </c>
    </row>
    <row r="407">
      <c r="A407" s="5" t="n"/>
      <c r="B407" s="13" t="n"/>
      <c r="C407" s="5" t="n"/>
      <c r="D407" s="19" t="n"/>
      <c r="E407" s="5" t="n"/>
      <c r="F407" s="6">
        <f>IF(C407&amp;""="","",IFERROR(INDEX('أوامر الشراء'!$C$6:$C$1005,MATCH(C407&amp;"",'أوامر الشراء'!$A$6:$A$1005,0))&amp;"","أمر غير موجود"))</f>
        <v/>
      </c>
      <c r="G407" s="6">
        <f>IF(F407="","",IFERROR(INDEX('الموردون'!$B$6:$B$205,MATCH(F407,'الموردون'!$A$6:$A$205,0))&amp;"","مورد غير موجود"))</f>
        <v/>
      </c>
      <c r="H407" s="20">
        <f>IF(F407="","",IFERROR(INDEX('الموردون'!$D$6:$D$205,MATCH(F407,'الموردون'!$A$6:$A$205,0)),""))</f>
        <v/>
      </c>
      <c r="I407" s="21">
        <f>IF(OR(H407="",NOT(ISNUMBER(B407))),"",B407+H407)</f>
        <v/>
      </c>
      <c r="J407" s="18">
        <f>IF(A407&amp;""="","",SUMIFS('المدفوعات'!$C$6:$C$1005,'المدفوعات'!$B$6:$B$1005,A407&amp;""))</f>
        <v/>
      </c>
      <c r="K407" s="18">
        <f>IF(OR(A407&amp;""="",NOT(ISNUMBER(D407))),"",ROUND(D407-J407,2))</f>
        <v/>
      </c>
      <c r="L407" s="17">
        <f>IF(OR(K407="",I407=""),"",IF(AND(K407&gt;0,I407&lt;'الإعدادات'!$B$4),'الإعدادات'!$B$4-I407,0))</f>
        <v/>
      </c>
      <c r="M407" s="6">
        <f>IF(K407="","",IF(K407&lt;=0,"مسدد",IF(I407="","بدون موعد",IF(I407&gt;='الإعدادات'!$B$4,"لم يحن",IF(L407&lt;=30,"من 1 إلى 30 يوم",IF(L407&lt;=60,"من 31 إلى 60 يوم","أكثر من 60 يوم"))))))</f>
        <v/>
      </c>
    </row>
    <row r="408">
      <c r="A408" s="5" t="n"/>
      <c r="B408" s="13" t="n"/>
      <c r="C408" s="5" t="n"/>
      <c r="D408" s="19" t="n"/>
      <c r="E408" s="5" t="n"/>
      <c r="F408" s="6">
        <f>IF(C408&amp;""="","",IFERROR(INDEX('أوامر الشراء'!$C$6:$C$1005,MATCH(C408&amp;"",'أوامر الشراء'!$A$6:$A$1005,0))&amp;"","أمر غير موجود"))</f>
        <v/>
      </c>
      <c r="G408" s="6">
        <f>IF(F408="","",IFERROR(INDEX('الموردون'!$B$6:$B$205,MATCH(F408,'الموردون'!$A$6:$A$205,0))&amp;"","مورد غير موجود"))</f>
        <v/>
      </c>
      <c r="H408" s="20">
        <f>IF(F408="","",IFERROR(INDEX('الموردون'!$D$6:$D$205,MATCH(F408,'الموردون'!$A$6:$A$205,0)),""))</f>
        <v/>
      </c>
      <c r="I408" s="21">
        <f>IF(OR(H408="",NOT(ISNUMBER(B408))),"",B408+H408)</f>
        <v/>
      </c>
      <c r="J408" s="18">
        <f>IF(A408&amp;""="","",SUMIFS('المدفوعات'!$C$6:$C$1005,'المدفوعات'!$B$6:$B$1005,A408&amp;""))</f>
        <v/>
      </c>
      <c r="K408" s="18">
        <f>IF(OR(A408&amp;""="",NOT(ISNUMBER(D408))),"",ROUND(D408-J408,2))</f>
        <v/>
      </c>
      <c r="L408" s="17">
        <f>IF(OR(K408="",I408=""),"",IF(AND(K408&gt;0,I408&lt;'الإعدادات'!$B$4),'الإعدادات'!$B$4-I408,0))</f>
        <v/>
      </c>
      <c r="M408" s="6">
        <f>IF(K408="","",IF(K408&lt;=0,"مسدد",IF(I408="","بدون موعد",IF(I408&gt;='الإعدادات'!$B$4,"لم يحن",IF(L408&lt;=30,"من 1 إلى 30 يوم",IF(L408&lt;=60,"من 31 إلى 60 يوم","أكثر من 60 يوم"))))))</f>
        <v/>
      </c>
    </row>
    <row r="409">
      <c r="A409" s="5" t="n"/>
      <c r="B409" s="13" t="n"/>
      <c r="C409" s="5" t="n"/>
      <c r="D409" s="19" t="n"/>
      <c r="E409" s="5" t="n"/>
      <c r="F409" s="6">
        <f>IF(C409&amp;""="","",IFERROR(INDEX('أوامر الشراء'!$C$6:$C$1005,MATCH(C409&amp;"",'أوامر الشراء'!$A$6:$A$1005,0))&amp;"","أمر غير موجود"))</f>
        <v/>
      </c>
      <c r="G409" s="6">
        <f>IF(F409="","",IFERROR(INDEX('الموردون'!$B$6:$B$205,MATCH(F409,'الموردون'!$A$6:$A$205,0))&amp;"","مورد غير موجود"))</f>
        <v/>
      </c>
      <c r="H409" s="20">
        <f>IF(F409="","",IFERROR(INDEX('الموردون'!$D$6:$D$205,MATCH(F409,'الموردون'!$A$6:$A$205,0)),""))</f>
        <v/>
      </c>
      <c r="I409" s="21">
        <f>IF(OR(H409="",NOT(ISNUMBER(B409))),"",B409+H409)</f>
        <v/>
      </c>
      <c r="J409" s="18">
        <f>IF(A409&amp;""="","",SUMIFS('المدفوعات'!$C$6:$C$1005,'المدفوعات'!$B$6:$B$1005,A409&amp;""))</f>
        <v/>
      </c>
      <c r="K409" s="18">
        <f>IF(OR(A409&amp;""="",NOT(ISNUMBER(D409))),"",ROUND(D409-J409,2))</f>
        <v/>
      </c>
      <c r="L409" s="17">
        <f>IF(OR(K409="",I409=""),"",IF(AND(K409&gt;0,I409&lt;'الإعدادات'!$B$4),'الإعدادات'!$B$4-I409,0))</f>
        <v/>
      </c>
      <c r="M409" s="6">
        <f>IF(K409="","",IF(K409&lt;=0,"مسدد",IF(I409="","بدون موعد",IF(I409&gt;='الإعدادات'!$B$4,"لم يحن",IF(L409&lt;=30,"من 1 إلى 30 يوم",IF(L409&lt;=60,"من 31 إلى 60 يوم","أكثر من 60 يوم"))))))</f>
        <v/>
      </c>
    </row>
    <row r="410">
      <c r="A410" s="5" t="n"/>
      <c r="B410" s="13" t="n"/>
      <c r="C410" s="5" t="n"/>
      <c r="D410" s="19" t="n"/>
      <c r="E410" s="5" t="n"/>
      <c r="F410" s="6">
        <f>IF(C410&amp;""="","",IFERROR(INDEX('أوامر الشراء'!$C$6:$C$1005,MATCH(C410&amp;"",'أوامر الشراء'!$A$6:$A$1005,0))&amp;"","أمر غير موجود"))</f>
        <v/>
      </c>
      <c r="G410" s="6">
        <f>IF(F410="","",IFERROR(INDEX('الموردون'!$B$6:$B$205,MATCH(F410,'الموردون'!$A$6:$A$205,0))&amp;"","مورد غير موجود"))</f>
        <v/>
      </c>
      <c r="H410" s="20">
        <f>IF(F410="","",IFERROR(INDEX('الموردون'!$D$6:$D$205,MATCH(F410,'الموردون'!$A$6:$A$205,0)),""))</f>
        <v/>
      </c>
      <c r="I410" s="21">
        <f>IF(OR(H410="",NOT(ISNUMBER(B410))),"",B410+H410)</f>
        <v/>
      </c>
      <c r="J410" s="18">
        <f>IF(A410&amp;""="","",SUMIFS('المدفوعات'!$C$6:$C$1005,'المدفوعات'!$B$6:$B$1005,A410&amp;""))</f>
        <v/>
      </c>
      <c r="K410" s="18">
        <f>IF(OR(A410&amp;""="",NOT(ISNUMBER(D410))),"",ROUND(D410-J410,2))</f>
        <v/>
      </c>
      <c r="L410" s="17">
        <f>IF(OR(K410="",I410=""),"",IF(AND(K410&gt;0,I410&lt;'الإعدادات'!$B$4),'الإعدادات'!$B$4-I410,0))</f>
        <v/>
      </c>
      <c r="M410" s="6">
        <f>IF(K410="","",IF(K410&lt;=0,"مسدد",IF(I410="","بدون موعد",IF(I410&gt;='الإعدادات'!$B$4,"لم يحن",IF(L410&lt;=30,"من 1 إلى 30 يوم",IF(L410&lt;=60,"من 31 إلى 60 يوم","أكثر من 60 يوم"))))))</f>
        <v/>
      </c>
    </row>
    <row r="411">
      <c r="A411" s="5" t="n"/>
      <c r="B411" s="13" t="n"/>
      <c r="C411" s="5" t="n"/>
      <c r="D411" s="19" t="n"/>
      <c r="E411" s="5" t="n"/>
      <c r="F411" s="6">
        <f>IF(C411&amp;""="","",IFERROR(INDEX('أوامر الشراء'!$C$6:$C$1005,MATCH(C411&amp;"",'أوامر الشراء'!$A$6:$A$1005,0))&amp;"","أمر غير موجود"))</f>
        <v/>
      </c>
      <c r="G411" s="6">
        <f>IF(F411="","",IFERROR(INDEX('الموردون'!$B$6:$B$205,MATCH(F411,'الموردون'!$A$6:$A$205,0))&amp;"","مورد غير موجود"))</f>
        <v/>
      </c>
      <c r="H411" s="20">
        <f>IF(F411="","",IFERROR(INDEX('الموردون'!$D$6:$D$205,MATCH(F411,'الموردون'!$A$6:$A$205,0)),""))</f>
        <v/>
      </c>
      <c r="I411" s="21">
        <f>IF(OR(H411="",NOT(ISNUMBER(B411))),"",B411+H411)</f>
        <v/>
      </c>
      <c r="J411" s="18">
        <f>IF(A411&amp;""="","",SUMIFS('المدفوعات'!$C$6:$C$1005,'المدفوعات'!$B$6:$B$1005,A411&amp;""))</f>
        <v/>
      </c>
      <c r="K411" s="18">
        <f>IF(OR(A411&amp;""="",NOT(ISNUMBER(D411))),"",ROUND(D411-J411,2))</f>
        <v/>
      </c>
      <c r="L411" s="17">
        <f>IF(OR(K411="",I411=""),"",IF(AND(K411&gt;0,I411&lt;'الإعدادات'!$B$4),'الإعدادات'!$B$4-I411,0))</f>
        <v/>
      </c>
      <c r="M411" s="6">
        <f>IF(K411="","",IF(K411&lt;=0,"مسدد",IF(I411="","بدون موعد",IF(I411&gt;='الإعدادات'!$B$4,"لم يحن",IF(L411&lt;=30,"من 1 إلى 30 يوم",IF(L411&lt;=60,"من 31 إلى 60 يوم","أكثر من 60 يوم"))))))</f>
        <v/>
      </c>
    </row>
    <row r="412">
      <c r="A412" s="5" t="n"/>
      <c r="B412" s="13" t="n"/>
      <c r="C412" s="5" t="n"/>
      <c r="D412" s="19" t="n"/>
      <c r="E412" s="5" t="n"/>
      <c r="F412" s="6">
        <f>IF(C412&amp;""="","",IFERROR(INDEX('أوامر الشراء'!$C$6:$C$1005,MATCH(C412&amp;"",'أوامر الشراء'!$A$6:$A$1005,0))&amp;"","أمر غير موجود"))</f>
        <v/>
      </c>
      <c r="G412" s="6">
        <f>IF(F412="","",IFERROR(INDEX('الموردون'!$B$6:$B$205,MATCH(F412,'الموردون'!$A$6:$A$205,0))&amp;"","مورد غير موجود"))</f>
        <v/>
      </c>
      <c r="H412" s="20">
        <f>IF(F412="","",IFERROR(INDEX('الموردون'!$D$6:$D$205,MATCH(F412,'الموردون'!$A$6:$A$205,0)),""))</f>
        <v/>
      </c>
      <c r="I412" s="21">
        <f>IF(OR(H412="",NOT(ISNUMBER(B412))),"",B412+H412)</f>
        <v/>
      </c>
      <c r="J412" s="18">
        <f>IF(A412&amp;""="","",SUMIFS('المدفوعات'!$C$6:$C$1005,'المدفوعات'!$B$6:$B$1005,A412&amp;""))</f>
        <v/>
      </c>
      <c r="K412" s="18">
        <f>IF(OR(A412&amp;""="",NOT(ISNUMBER(D412))),"",ROUND(D412-J412,2))</f>
        <v/>
      </c>
      <c r="L412" s="17">
        <f>IF(OR(K412="",I412=""),"",IF(AND(K412&gt;0,I412&lt;'الإعدادات'!$B$4),'الإعدادات'!$B$4-I412,0))</f>
        <v/>
      </c>
      <c r="M412" s="6">
        <f>IF(K412="","",IF(K412&lt;=0,"مسدد",IF(I412="","بدون موعد",IF(I412&gt;='الإعدادات'!$B$4,"لم يحن",IF(L412&lt;=30,"من 1 إلى 30 يوم",IF(L412&lt;=60,"من 31 إلى 60 يوم","أكثر من 60 يوم"))))))</f>
        <v/>
      </c>
    </row>
    <row r="413">
      <c r="A413" s="5" t="n"/>
      <c r="B413" s="13" t="n"/>
      <c r="C413" s="5" t="n"/>
      <c r="D413" s="19" t="n"/>
      <c r="E413" s="5" t="n"/>
      <c r="F413" s="6">
        <f>IF(C413&amp;""="","",IFERROR(INDEX('أوامر الشراء'!$C$6:$C$1005,MATCH(C413&amp;"",'أوامر الشراء'!$A$6:$A$1005,0))&amp;"","أمر غير موجود"))</f>
        <v/>
      </c>
      <c r="G413" s="6">
        <f>IF(F413="","",IFERROR(INDEX('الموردون'!$B$6:$B$205,MATCH(F413,'الموردون'!$A$6:$A$205,0))&amp;"","مورد غير موجود"))</f>
        <v/>
      </c>
      <c r="H413" s="20">
        <f>IF(F413="","",IFERROR(INDEX('الموردون'!$D$6:$D$205,MATCH(F413,'الموردون'!$A$6:$A$205,0)),""))</f>
        <v/>
      </c>
      <c r="I413" s="21">
        <f>IF(OR(H413="",NOT(ISNUMBER(B413))),"",B413+H413)</f>
        <v/>
      </c>
      <c r="J413" s="18">
        <f>IF(A413&amp;""="","",SUMIFS('المدفوعات'!$C$6:$C$1005,'المدفوعات'!$B$6:$B$1005,A413&amp;""))</f>
        <v/>
      </c>
      <c r="K413" s="18">
        <f>IF(OR(A413&amp;""="",NOT(ISNUMBER(D413))),"",ROUND(D413-J413,2))</f>
        <v/>
      </c>
      <c r="L413" s="17">
        <f>IF(OR(K413="",I413=""),"",IF(AND(K413&gt;0,I413&lt;'الإعدادات'!$B$4),'الإعدادات'!$B$4-I413,0))</f>
        <v/>
      </c>
      <c r="M413" s="6">
        <f>IF(K413="","",IF(K413&lt;=0,"مسدد",IF(I413="","بدون موعد",IF(I413&gt;='الإعدادات'!$B$4,"لم يحن",IF(L413&lt;=30,"من 1 إلى 30 يوم",IF(L413&lt;=60,"من 31 إلى 60 يوم","أكثر من 60 يوم"))))))</f>
        <v/>
      </c>
    </row>
    <row r="414">
      <c r="A414" s="5" t="n"/>
      <c r="B414" s="13" t="n"/>
      <c r="C414" s="5" t="n"/>
      <c r="D414" s="19" t="n"/>
      <c r="E414" s="5" t="n"/>
      <c r="F414" s="6">
        <f>IF(C414&amp;""="","",IFERROR(INDEX('أوامر الشراء'!$C$6:$C$1005,MATCH(C414&amp;"",'أوامر الشراء'!$A$6:$A$1005,0))&amp;"","أمر غير موجود"))</f>
        <v/>
      </c>
      <c r="G414" s="6">
        <f>IF(F414="","",IFERROR(INDEX('الموردون'!$B$6:$B$205,MATCH(F414,'الموردون'!$A$6:$A$205,0))&amp;"","مورد غير موجود"))</f>
        <v/>
      </c>
      <c r="H414" s="20">
        <f>IF(F414="","",IFERROR(INDEX('الموردون'!$D$6:$D$205,MATCH(F414,'الموردون'!$A$6:$A$205,0)),""))</f>
        <v/>
      </c>
      <c r="I414" s="21">
        <f>IF(OR(H414="",NOT(ISNUMBER(B414))),"",B414+H414)</f>
        <v/>
      </c>
      <c r="J414" s="18">
        <f>IF(A414&amp;""="","",SUMIFS('المدفوعات'!$C$6:$C$1005,'المدفوعات'!$B$6:$B$1005,A414&amp;""))</f>
        <v/>
      </c>
      <c r="K414" s="18">
        <f>IF(OR(A414&amp;""="",NOT(ISNUMBER(D414))),"",ROUND(D414-J414,2))</f>
        <v/>
      </c>
      <c r="L414" s="17">
        <f>IF(OR(K414="",I414=""),"",IF(AND(K414&gt;0,I414&lt;'الإعدادات'!$B$4),'الإعدادات'!$B$4-I414,0))</f>
        <v/>
      </c>
      <c r="M414" s="6">
        <f>IF(K414="","",IF(K414&lt;=0,"مسدد",IF(I414="","بدون موعد",IF(I414&gt;='الإعدادات'!$B$4,"لم يحن",IF(L414&lt;=30,"من 1 إلى 30 يوم",IF(L414&lt;=60,"من 31 إلى 60 يوم","أكثر من 60 يوم"))))))</f>
        <v/>
      </c>
    </row>
    <row r="415">
      <c r="A415" s="5" t="n"/>
      <c r="B415" s="13" t="n"/>
      <c r="C415" s="5" t="n"/>
      <c r="D415" s="19" t="n"/>
      <c r="E415" s="5" t="n"/>
      <c r="F415" s="6">
        <f>IF(C415&amp;""="","",IFERROR(INDEX('أوامر الشراء'!$C$6:$C$1005,MATCH(C415&amp;"",'أوامر الشراء'!$A$6:$A$1005,0))&amp;"","أمر غير موجود"))</f>
        <v/>
      </c>
      <c r="G415" s="6">
        <f>IF(F415="","",IFERROR(INDEX('الموردون'!$B$6:$B$205,MATCH(F415,'الموردون'!$A$6:$A$205,0))&amp;"","مورد غير موجود"))</f>
        <v/>
      </c>
      <c r="H415" s="20">
        <f>IF(F415="","",IFERROR(INDEX('الموردون'!$D$6:$D$205,MATCH(F415,'الموردون'!$A$6:$A$205,0)),""))</f>
        <v/>
      </c>
      <c r="I415" s="21">
        <f>IF(OR(H415="",NOT(ISNUMBER(B415))),"",B415+H415)</f>
        <v/>
      </c>
      <c r="J415" s="18">
        <f>IF(A415&amp;""="","",SUMIFS('المدفوعات'!$C$6:$C$1005,'المدفوعات'!$B$6:$B$1005,A415&amp;""))</f>
        <v/>
      </c>
      <c r="K415" s="18">
        <f>IF(OR(A415&amp;""="",NOT(ISNUMBER(D415))),"",ROUND(D415-J415,2))</f>
        <v/>
      </c>
      <c r="L415" s="17">
        <f>IF(OR(K415="",I415=""),"",IF(AND(K415&gt;0,I415&lt;'الإعدادات'!$B$4),'الإعدادات'!$B$4-I415,0))</f>
        <v/>
      </c>
      <c r="M415" s="6">
        <f>IF(K415="","",IF(K415&lt;=0,"مسدد",IF(I415="","بدون موعد",IF(I415&gt;='الإعدادات'!$B$4,"لم يحن",IF(L415&lt;=30,"من 1 إلى 30 يوم",IF(L415&lt;=60,"من 31 إلى 60 يوم","أكثر من 60 يوم"))))))</f>
        <v/>
      </c>
    </row>
    <row r="416">
      <c r="A416" s="5" t="n"/>
      <c r="B416" s="13" t="n"/>
      <c r="C416" s="5" t="n"/>
      <c r="D416" s="19" t="n"/>
      <c r="E416" s="5" t="n"/>
      <c r="F416" s="6">
        <f>IF(C416&amp;""="","",IFERROR(INDEX('أوامر الشراء'!$C$6:$C$1005,MATCH(C416&amp;"",'أوامر الشراء'!$A$6:$A$1005,0))&amp;"","أمر غير موجود"))</f>
        <v/>
      </c>
      <c r="G416" s="6">
        <f>IF(F416="","",IFERROR(INDEX('الموردون'!$B$6:$B$205,MATCH(F416,'الموردون'!$A$6:$A$205,0))&amp;"","مورد غير موجود"))</f>
        <v/>
      </c>
      <c r="H416" s="20">
        <f>IF(F416="","",IFERROR(INDEX('الموردون'!$D$6:$D$205,MATCH(F416,'الموردون'!$A$6:$A$205,0)),""))</f>
        <v/>
      </c>
      <c r="I416" s="21">
        <f>IF(OR(H416="",NOT(ISNUMBER(B416))),"",B416+H416)</f>
        <v/>
      </c>
      <c r="J416" s="18">
        <f>IF(A416&amp;""="","",SUMIFS('المدفوعات'!$C$6:$C$1005,'المدفوعات'!$B$6:$B$1005,A416&amp;""))</f>
        <v/>
      </c>
      <c r="K416" s="18">
        <f>IF(OR(A416&amp;""="",NOT(ISNUMBER(D416))),"",ROUND(D416-J416,2))</f>
        <v/>
      </c>
      <c r="L416" s="17">
        <f>IF(OR(K416="",I416=""),"",IF(AND(K416&gt;0,I416&lt;'الإعدادات'!$B$4),'الإعدادات'!$B$4-I416,0))</f>
        <v/>
      </c>
      <c r="M416" s="6">
        <f>IF(K416="","",IF(K416&lt;=0,"مسدد",IF(I416="","بدون موعد",IF(I416&gt;='الإعدادات'!$B$4,"لم يحن",IF(L416&lt;=30,"من 1 إلى 30 يوم",IF(L416&lt;=60,"من 31 إلى 60 يوم","أكثر من 60 يوم"))))))</f>
        <v/>
      </c>
    </row>
    <row r="417">
      <c r="A417" s="5" t="n"/>
      <c r="B417" s="13" t="n"/>
      <c r="C417" s="5" t="n"/>
      <c r="D417" s="19" t="n"/>
      <c r="E417" s="5" t="n"/>
      <c r="F417" s="6">
        <f>IF(C417&amp;""="","",IFERROR(INDEX('أوامر الشراء'!$C$6:$C$1005,MATCH(C417&amp;"",'أوامر الشراء'!$A$6:$A$1005,0))&amp;"","أمر غير موجود"))</f>
        <v/>
      </c>
      <c r="G417" s="6">
        <f>IF(F417="","",IFERROR(INDEX('الموردون'!$B$6:$B$205,MATCH(F417,'الموردون'!$A$6:$A$205,0))&amp;"","مورد غير موجود"))</f>
        <v/>
      </c>
      <c r="H417" s="20">
        <f>IF(F417="","",IFERROR(INDEX('الموردون'!$D$6:$D$205,MATCH(F417,'الموردون'!$A$6:$A$205,0)),""))</f>
        <v/>
      </c>
      <c r="I417" s="21">
        <f>IF(OR(H417="",NOT(ISNUMBER(B417))),"",B417+H417)</f>
        <v/>
      </c>
      <c r="J417" s="18">
        <f>IF(A417&amp;""="","",SUMIFS('المدفوعات'!$C$6:$C$1005,'المدفوعات'!$B$6:$B$1005,A417&amp;""))</f>
        <v/>
      </c>
      <c r="K417" s="18">
        <f>IF(OR(A417&amp;""="",NOT(ISNUMBER(D417))),"",ROUND(D417-J417,2))</f>
        <v/>
      </c>
      <c r="L417" s="17">
        <f>IF(OR(K417="",I417=""),"",IF(AND(K417&gt;0,I417&lt;'الإعدادات'!$B$4),'الإعدادات'!$B$4-I417,0))</f>
        <v/>
      </c>
      <c r="M417" s="6">
        <f>IF(K417="","",IF(K417&lt;=0,"مسدد",IF(I417="","بدون موعد",IF(I417&gt;='الإعدادات'!$B$4,"لم يحن",IF(L417&lt;=30,"من 1 إلى 30 يوم",IF(L417&lt;=60,"من 31 إلى 60 يوم","أكثر من 60 يوم"))))))</f>
        <v/>
      </c>
    </row>
    <row r="418">
      <c r="A418" s="5" t="n"/>
      <c r="B418" s="13" t="n"/>
      <c r="C418" s="5" t="n"/>
      <c r="D418" s="19" t="n"/>
      <c r="E418" s="5" t="n"/>
      <c r="F418" s="6">
        <f>IF(C418&amp;""="","",IFERROR(INDEX('أوامر الشراء'!$C$6:$C$1005,MATCH(C418&amp;"",'أوامر الشراء'!$A$6:$A$1005,0))&amp;"","أمر غير موجود"))</f>
        <v/>
      </c>
      <c r="G418" s="6">
        <f>IF(F418="","",IFERROR(INDEX('الموردون'!$B$6:$B$205,MATCH(F418,'الموردون'!$A$6:$A$205,0))&amp;"","مورد غير موجود"))</f>
        <v/>
      </c>
      <c r="H418" s="20">
        <f>IF(F418="","",IFERROR(INDEX('الموردون'!$D$6:$D$205,MATCH(F418,'الموردون'!$A$6:$A$205,0)),""))</f>
        <v/>
      </c>
      <c r="I418" s="21">
        <f>IF(OR(H418="",NOT(ISNUMBER(B418))),"",B418+H418)</f>
        <v/>
      </c>
      <c r="J418" s="18">
        <f>IF(A418&amp;""="","",SUMIFS('المدفوعات'!$C$6:$C$1005,'المدفوعات'!$B$6:$B$1005,A418&amp;""))</f>
        <v/>
      </c>
      <c r="K418" s="18">
        <f>IF(OR(A418&amp;""="",NOT(ISNUMBER(D418))),"",ROUND(D418-J418,2))</f>
        <v/>
      </c>
      <c r="L418" s="17">
        <f>IF(OR(K418="",I418=""),"",IF(AND(K418&gt;0,I418&lt;'الإعدادات'!$B$4),'الإعدادات'!$B$4-I418,0))</f>
        <v/>
      </c>
      <c r="M418" s="6">
        <f>IF(K418="","",IF(K418&lt;=0,"مسدد",IF(I418="","بدون موعد",IF(I418&gt;='الإعدادات'!$B$4,"لم يحن",IF(L418&lt;=30,"من 1 إلى 30 يوم",IF(L418&lt;=60,"من 31 إلى 60 يوم","أكثر من 60 يوم"))))))</f>
        <v/>
      </c>
    </row>
    <row r="419">
      <c r="A419" s="5" t="n"/>
      <c r="B419" s="13" t="n"/>
      <c r="C419" s="5" t="n"/>
      <c r="D419" s="19" t="n"/>
      <c r="E419" s="5" t="n"/>
      <c r="F419" s="6">
        <f>IF(C419&amp;""="","",IFERROR(INDEX('أوامر الشراء'!$C$6:$C$1005,MATCH(C419&amp;"",'أوامر الشراء'!$A$6:$A$1005,0))&amp;"","أمر غير موجود"))</f>
        <v/>
      </c>
      <c r="G419" s="6">
        <f>IF(F419="","",IFERROR(INDEX('الموردون'!$B$6:$B$205,MATCH(F419,'الموردون'!$A$6:$A$205,0))&amp;"","مورد غير موجود"))</f>
        <v/>
      </c>
      <c r="H419" s="20">
        <f>IF(F419="","",IFERROR(INDEX('الموردون'!$D$6:$D$205,MATCH(F419,'الموردون'!$A$6:$A$205,0)),""))</f>
        <v/>
      </c>
      <c r="I419" s="21">
        <f>IF(OR(H419="",NOT(ISNUMBER(B419))),"",B419+H419)</f>
        <v/>
      </c>
      <c r="J419" s="18">
        <f>IF(A419&amp;""="","",SUMIFS('المدفوعات'!$C$6:$C$1005,'المدفوعات'!$B$6:$B$1005,A419&amp;""))</f>
        <v/>
      </c>
      <c r="K419" s="18">
        <f>IF(OR(A419&amp;""="",NOT(ISNUMBER(D419))),"",ROUND(D419-J419,2))</f>
        <v/>
      </c>
      <c r="L419" s="17">
        <f>IF(OR(K419="",I419=""),"",IF(AND(K419&gt;0,I419&lt;'الإعدادات'!$B$4),'الإعدادات'!$B$4-I419,0))</f>
        <v/>
      </c>
      <c r="M419" s="6">
        <f>IF(K419="","",IF(K419&lt;=0,"مسدد",IF(I419="","بدون موعد",IF(I419&gt;='الإعدادات'!$B$4,"لم يحن",IF(L419&lt;=30,"من 1 إلى 30 يوم",IF(L419&lt;=60,"من 31 إلى 60 يوم","أكثر من 60 يوم"))))))</f>
        <v/>
      </c>
    </row>
    <row r="420">
      <c r="A420" s="5" t="n"/>
      <c r="B420" s="13" t="n"/>
      <c r="C420" s="5" t="n"/>
      <c r="D420" s="19" t="n"/>
      <c r="E420" s="5" t="n"/>
      <c r="F420" s="6">
        <f>IF(C420&amp;""="","",IFERROR(INDEX('أوامر الشراء'!$C$6:$C$1005,MATCH(C420&amp;"",'أوامر الشراء'!$A$6:$A$1005,0))&amp;"","أمر غير موجود"))</f>
        <v/>
      </c>
      <c r="G420" s="6">
        <f>IF(F420="","",IFERROR(INDEX('الموردون'!$B$6:$B$205,MATCH(F420,'الموردون'!$A$6:$A$205,0))&amp;"","مورد غير موجود"))</f>
        <v/>
      </c>
      <c r="H420" s="20">
        <f>IF(F420="","",IFERROR(INDEX('الموردون'!$D$6:$D$205,MATCH(F420,'الموردون'!$A$6:$A$205,0)),""))</f>
        <v/>
      </c>
      <c r="I420" s="21">
        <f>IF(OR(H420="",NOT(ISNUMBER(B420))),"",B420+H420)</f>
        <v/>
      </c>
      <c r="J420" s="18">
        <f>IF(A420&amp;""="","",SUMIFS('المدفوعات'!$C$6:$C$1005,'المدفوعات'!$B$6:$B$1005,A420&amp;""))</f>
        <v/>
      </c>
      <c r="K420" s="18">
        <f>IF(OR(A420&amp;""="",NOT(ISNUMBER(D420))),"",ROUND(D420-J420,2))</f>
        <v/>
      </c>
      <c r="L420" s="17">
        <f>IF(OR(K420="",I420=""),"",IF(AND(K420&gt;0,I420&lt;'الإعدادات'!$B$4),'الإعدادات'!$B$4-I420,0))</f>
        <v/>
      </c>
      <c r="M420" s="6">
        <f>IF(K420="","",IF(K420&lt;=0,"مسدد",IF(I420="","بدون موعد",IF(I420&gt;='الإعدادات'!$B$4,"لم يحن",IF(L420&lt;=30,"من 1 إلى 30 يوم",IF(L420&lt;=60,"من 31 إلى 60 يوم","أكثر من 60 يوم"))))))</f>
        <v/>
      </c>
    </row>
    <row r="421">
      <c r="A421" s="5" t="n"/>
      <c r="B421" s="13" t="n"/>
      <c r="C421" s="5" t="n"/>
      <c r="D421" s="19" t="n"/>
      <c r="E421" s="5" t="n"/>
      <c r="F421" s="6">
        <f>IF(C421&amp;""="","",IFERROR(INDEX('أوامر الشراء'!$C$6:$C$1005,MATCH(C421&amp;"",'أوامر الشراء'!$A$6:$A$1005,0))&amp;"","أمر غير موجود"))</f>
        <v/>
      </c>
      <c r="G421" s="6">
        <f>IF(F421="","",IFERROR(INDEX('الموردون'!$B$6:$B$205,MATCH(F421,'الموردون'!$A$6:$A$205,0))&amp;"","مورد غير موجود"))</f>
        <v/>
      </c>
      <c r="H421" s="20">
        <f>IF(F421="","",IFERROR(INDEX('الموردون'!$D$6:$D$205,MATCH(F421,'الموردون'!$A$6:$A$205,0)),""))</f>
        <v/>
      </c>
      <c r="I421" s="21">
        <f>IF(OR(H421="",NOT(ISNUMBER(B421))),"",B421+H421)</f>
        <v/>
      </c>
      <c r="J421" s="18">
        <f>IF(A421&amp;""="","",SUMIFS('المدفوعات'!$C$6:$C$1005,'المدفوعات'!$B$6:$B$1005,A421&amp;""))</f>
        <v/>
      </c>
      <c r="K421" s="18">
        <f>IF(OR(A421&amp;""="",NOT(ISNUMBER(D421))),"",ROUND(D421-J421,2))</f>
        <v/>
      </c>
      <c r="L421" s="17">
        <f>IF(OR(K421="",I421=""),"",IF(AND(K421&gt;0,I421&lt;'الإعدادات'!$B$4),'الإعدادات'!$B$4-I421,0))</f>
        <v/>
      </c>
      <c r="M421" s="6">
        <f>IF(K421="","",IF(K421&lt;=0,"مسدد",IF(I421="","بدون موعد",IF(I421&gt;='الإعدادات'!$B$4,"لم يحن",IF(L421&lt;=30,"من 1 إلى 30 يوم",IF(L421&lt;=60,"من 31 إلى 60 يوم","أكثر من 60 يوم"))))))</f>
        <v/>
      </c>
    </row>
    <row r="422">
      <c r="A422" s="5" t="n"/>
      <c r="B422" s="13" t="n"/>
      <c r="C422" s="5" t="n"/>
      <c r="D422" s="19" t="n"/>
      <c r="E422" s="5" t="n"/>
      <c r="F422" s="6">
        <f>IF(C422&amp;""="","",IFERROR(INDEX('أوامر الشراء'!$C$6:$C$1005,MATCH(C422&amp;"",'أوامر الشراء'!$A$6:$A$1005,0))&amp;"","أمر غير موجود"))</f>
        <v/>
      </c>
      <c r="G422" s="6">
        <f>IF(F422="","",IFERROR(INDEX('الموردون'!$B$6:$B$205,MATCH(F422,'الموردون'!$A$6:$A$205,0))&amp;"","مورد غير موجود"))</f>
        <v/>
      </c>
      <c r="H422" s="20">
        <f>IF(F422="","",IFERROR(INDEX('الموردون'!$D$6:$D$205,MATCH(F422,'الموردون'!$A$6:$A$205,0)),""))</f>
        <v/>
      </c>
      <c r="I422" s="21">
        <f>IF(OR(H422="",NOT(ISNUMBER(B422))),"",B422+H422)</f>
        <v/>
      </c>
      <c r="J422" s="18">
        <f>IF(A422&amp;""="","",SUMIFS('المدفوعات'!$C$6:$C$1005,'المدفوعات'!$B$6:$B$1005,A422&amp;""))</f>
        <v/>
      </c>
      <c r="K422" s="18">
        <f>IF(OR(A422&amp;""="",NOT(ISNUMBER(D422))),"",ROUND(D422-J422,2))</f>
        <v/>
      </c>
      <c r="L422" s="17">
        <f>IF(OR(K422="",I422=""),"",IF(AND(K422&gt;0,I422&lt;'الإعدادات'!$B$4),'الإعدادات'!$B$4-I422,0))</f>
        <v/>
      </c>
      <c r="M422" s="6">
        <f>IF(K422="","",IF(K422&lt;=0,"مسدد",IF(I422="","بدون موعد",IF(I422&gt;='الإعدادات'!$B$4,"لم يحن",IF(L422&lt;=30,"من 1 إلى 30 يوم",IF(L422&lt;=60,"من 31 إلى 60 يوم","أكثر من 60 يوم"))))))</f>
        <v/>
      </c>
    </row>
    <row r="423">
      <c r="A423" s="5" t="n"/>
      <c r="B423" s="13" t="n"/>
      <c r="C423" s="5" t="n"/>
      <c r="D423" s="19" t="n"/>
      <c r="E423" s="5" t="n"/>
      <c r="F423" s="6">
        <f>IF(C423&amp;""="","",IFERROR(INDEX('أوامر الشراء'!$C$6:$C$1005,MATCH(C423&amp;"",'أوامر الشراء'!$A$6:$A$1005,0))&amp;"","أمر غير موجود"))</f>
        <v/>
      </c>
      <c r="G423" s="6">
        <f>IF(F423="","",IFERROR(INDEX('الموردون'!$B$6:$B$205,MATCH(F423,'الموردون'!$A$6:$A$205,0))&amp;"","مورد غير موجود"))</f>
        <v/>
      </c>
      <c r="H423" s="20">
        <f>IF(F423="","",IFERROR(INDEX('الموردون'!$D$6:$D$205,MATCH(F423,'الموردون'!$A$6:$A$205,0)),""))</f>
        <v/>
      </c>
      <c r="I423" s="21">
        <f>IF(OR(H423="",NOT(ISNUMBER(B423))),"",B423+H423)</f>
        <v/>
      </c>
      <c r="J423" s="18">
        <f>IF(A423&amp;""="","",SUMIFS('المدفوعات'!$C$6:$C$1005,'المدفوعات'!$B$6:$B$1005,A423&amp;""))</f>
        <v/>
      </c>
      <c r="K423" s="18">
        <f>IF(OR(A423&amp;""="",NOT(ISNUMBER(D423))),"",ROUND(D423-J423,2))</f>
        <v/>
      </c>
      <c r="L423" s="17">
        <f>IF(OR(K423="",I423=""),"",IF(AND(K423&gt;0,I423&lt;'الإعدادات'!$B$4),'الإعدادات'!$B$4-I423,0))</f>
        <v/>
      </c>
      <c r="M423" s="6">
        <f>IF(K423="","",IF(K423&lt;=0,"مسدد",IF(I423="","بدون موعد",IF(I423&gt;='الإعدادات'!$B$4,"لم يحن",IF(L423&lt;=30,"من 1 إلى 30 يوم",IF(L423&lt;=60,"من 31 إلى 60 يوم","أكثر من 60 يوم"))))))</f>
        <v/>
      </c>
    </row>
    <row r="424">
      <c r="A424" s="5" t="n"/>
      <c r="B424" s="13" t="n"/>
      <c r="C424" s="5" t="n"/>
      <c r="D424" s="19" t="n"/>
      <c r="E424" s="5" t="n"/>
      <c r="F424" s="6">
        <f>IF(C424&amp;""="","",IFERROR(INDEX('أوامر الشراء'!$C$6:$C$1005,MATCH(C424&amp;"",'أوامر الشراء'!$A$6:$A$1005,0))&amp;"","أمر غير موجود"))</f>
        <v/>
      </c>
      <c r="G424" s="6">
        <f>IF(F424="","",IFERROR(INDEX('الموردون'!$B$6:$B$205,MATCH(F424,'الموردون'!$A$6:$A$205,0))&amp;"","مورد غير موجود"))</f>
        <v/>
      </c>
      <c r="H424" s="20">
        <f>IF(F424="","",IFERROR(INDEX('الموردون'!$D$6:$D$205,MATCH(F424,'الموردون'!$A$6:$A$205,0)),""))</f>
        <v/>
      </c>
      <c r="I424" s="21">
        <f>IF(OR(H424="",NOT(ISNUMBER(B424))),"",B424+H424)</f>
        <v/>
      </c>
      <c r="J424" s="18">
        <f>IF(A424&amp;""="","",SUMIFS('المدفوعات'!$C$6:$C$1005,'المدفوعات'!$B$6:$B$1005,A424&amp;""))</f>
        <v/>
      </c>
      <c r="K424" s="18">
        <f>IF(OR(A424&amp;""="",NOT(ISNUMBER(D424))),"",ROUND(D424-J424,2))</f>
        <v/>
      </c>
      <c r="L424" s="17">
        <f>IF(OR(K424="",I424=""),"",IF(AND(K424&gt;0,I424&lt;'الإعدادات'!$B$4),'الإعدادات'!$B$4-I424,0))</f>
        <v/>
      </c>
      <c r="M424" s="6">
        <f>IF(K424="","",IF(K424&lt;=0,"مسدد",IF(I424="","بدون موعد",IF(I424&gt;='الإعدادات'!$B$4,"لم يحن",IF(L424&lt;=30,"من 1 إلى 30 يوم",IF(L424&lt;=60,"من 31 إلى 60 يوم","أكثر من 60 يوم"))))))</f>
        <v/>
      </c>
    </row>
    <row r="425">
      <c r="A425" s="5" t="n"/>
      <c r="B425" s="13" t="n"/>
      <c r="C425" s="5" t="n"/>
      <c r="D425" s="19" t="n"/>
      <c r="E425" s="5" t="n"/>
      <c r="F425" s="6">
        <f>IF(C425&amp;""="","",IFERROR(INDEX('أوامر الشراء'!$C$6:$C$1005,MATCH(C425&amp;"",'أوامر الشراء'!$A$6:$A$1005,0))&amp;"","أمر غير موجود"))</f>
        <v/>
      </c>
      <c r="G425" s="6">
        <f>IF(F425="","",IFERROR(INDEX('الموردون'!$B$6:$B$205,MATCH(F425,'الموردون'!$A$6:$A$205,0))&amp;"","مورد غير موجود"))</f>
        <v/>
      </c>
      <c r="H425" s="20">
        <f>IF(F425="","",IFERROR(INDEX('الموردون'!$D$6:$D$205,MATCH(F425,'الموردون'!$A$6:$A$205,0)),""))</f>
        <v/>
      </c>
      <c r="I425" s="21">
        <f>IF(OR(H425="",NOT(ISNUMBER(B425))),"",B425+H425)</f>
        <v/>
      </c>
      <c r="J425" s="18">
        <f>IF(A425&amp;""="","",SUMIFS('المدفوعات'!$C$6:$C$1005,'المدفوعات'!$B$6:$B$1005,A425&amp;""))</f>
        <v/>
      </c>
      <c r="K425" s="18">
        <f>IF(OR(A425&amp;""="",NOT(ISNUMBER(D425))),"",ROUND(D425-J425,2))</f>
        <v/>
      </c>
      <c r="L425" s="17">
        <f>IF(OR(K425="",I425=""),"",IF(AND(K425&gt;0,I425&lt;'الإعدادات'!$B$4),'الإعدادات'!$B$4-I425,0))</f>
        <v/>
      </c>
      <c r="M425" s="6">
        <f>IF(K425="","",IF(K425&lt;=0,"مسدد",IF(I425="","بدون موعد",IF(I425&gt;='الإعدادات'!$B$4,"لم يحن",IF(L425&lt;=30,"من 1 إلى 30 يوم",IF(L425&lt;=60,"من 31 إلى 60 يوم","أكثر من 60 يوم"))))))</f>
        <v/>
      </c>
    </row>
    <row r="426">
      <c r="A426" s="5" t="n"/>
      <c r="B426" s="13" t="n"/>
      <c r="C426" s="5" t="n"/>
      <c r="D426" s="19" t="n"/>
      <c r="E426" s="5" t="n"/>
      <c r="F426" s="6">
        <f>IF(C426&amp;""="","",IFERROR(INDEX('أوامر الشراء'!$C$6:$C$1005,MATCH(C426&amp;"",'أوامر الشراء'!$A$6:$A$1005,0))&amp;"","أمر غير موجود"))</f>
        <v/>
      </c>
      <c r="G426" s="6">
        <f>IF(F426="","",IFERROR(INDEX('الموردون'!$B$6:$B$205,MATCH(F426,'الموردون'!$A$6:$A$205,0))&amp;"","مورد غير موجود"))</f>
        <v/>
      </c>
      <c r="H426" s="20">
        <f>IF(F426="","",IFERROR(INDEX('الموردون'!$D$6:$D$205,MATCH(F426,'الموردون'!$A$6:$A$205,0)),""))</f>
        <v/>
      </c>
      <c r="I426" s="21">
        <f>IF(OR(H426="",NOT(ISNUMBER(B426))),"",B426+H426)</f>
        <v/>
      </c>
      <c r="J426" s="18">
        <f>IF(A426&amp;""="","",SUMIFS('المدفوعات'!$C$6:$C$1005,'المدفوعات'!$B$6:$B$1005,A426&amp;""))</f>
        <v/>
      </c>
      <c r="K426" s="18">
        <f>IF(OR(A426&amp;""="",NOT(ISNUMBER(D426))),"",ROUND(D426-J426,2))</f>
        <v/>
      </c>
      <c r="L426" s="17">
        <f>IF(OR(K426="",I426=""),"",IF(AND(K426&gt;0,I426&lt;'الإعدادات'!$B$4),'الإعدادات'!$B$4-I426,0))</f>
        <v/>
      </c>
      <c r="M426" s="6">
        <f>IF(K426="","",IF(K426&lt;=0,"مسدد",IF(I426="","بدون موعد",IF(I426&gt;='الإعدادات'!$B$4,"لم يحن",IF(L426&lt;=30,"من 1 إلى 30 يوم",IF(L426&lt;=60,"من 31 إلى 60 يوم","أكثر من 60 يوم"))))))</f>
        <v/>
      </c>
    </row>
    <row r="427">
      <c r="A427" s="5" t="n"/>
      <c r="B427" s="13" t="n"/>
      <c r="C427" s="5" t="n"/>
      <c r="D427" s="19" t="n"/>
      <c r="E427" s="5" t="n"/>
      <c r="F427" s="6">
        <f>IF(C427&amp;""="","",IFERROR(INDEX('أوامر الشراء'!$C$6:$C$1005,MATCH(C427&amp;"",'أوامر الشراء'!$A$6:$A$1005,0))&amp;"","أمر غير موجود"))</f>
        <v/>
      </c>
      <c r="G427" s="6">
        <f>IF(F427="","",IFERROR(INDEX('الموردون'!$B$6:$B$205,MATCH(F427,'الموردون'!$A$6:$A$205,0))&amp;"","مورد غير موجود"))</f>
        <v/>
      </c>
      <c r="H427" s="20">
        <f>IF(F427="","",IFERROR(INDEX('الموردون'!$D$6:$D$205,MATCH(F427,'الموردون'!$A$6:$A$205,0)),""))</f>
        <v/>
      </c>
      <c r="I427" s="21">
        <f>IF(OR(H427="",NOT(ISNUMBER(B427))),"",B427+H427)</f>
        <v/>
      </c>
      <c r="J427" s="18">
        <f>IF(A427&amp;""="","",SUMIFS('المدفوعات'!$C$6:$C$1005,'المدفوعات'!$B$6:$B$1005,A427&amp;""))</f>
        <v/>
      </c>
      <c r="K427" s="18">
        <f>IF(OR(A427&amp;""="",NOT(ISNUMBER(D427))),"",ROUND(D427-J427,2))</f>
        <v/>
      </c>
      <c r="L427" s="17">
        <f>IF(OR(K427="",I427=""),"",IF(AND(K427&gt;0,I427&lt;'الإعدادات'!$B$4),'الإعدادات'!$B$4-I427,0))</f>
        <v/>
      </c>
      <c r="M427" s="6">
        <f>IF(K427="","",IF(K427&lt;=0,"مسدد",IF(I427="","بدون موعد",IF(I427&gt;='الإعدادات'!$B$4,"لم يحن",IF(L427&lt;=30,"من 1 إلى 30 يوم",IF(L427&lt;=60,"من 31 إلى 60 يوم","أكثر من 60 يوم"))))))</f>
        <v/>
      </c>
    </row>
    <row r="428">
      <c r="A428" s="5" t="n"/>
      <c r="B428" s="13" t="n"/>
      <c r="C428" s="5" t="n"/>
      <c r="D428" s="19" t="n"/>
      <c r="E428" s="5" t="n"/>
      <c r="F428" s="6">
        <f>IF(C428&amp;""="","",IFERROR(INDEX('أوامر الشراء'!$C$6:$C$1005,MATCH(C428&amp;"",'أوامر الشراء'!$A$6:$A$1005,0))&amp;"","أمر غير موجود"))</f>
        <v/>
      </c>
      <c r="G428" s="6">
        <f>IF(F428="","",IFERROR(INDEX('الموردون'!$B$6:$B$205,MATCH(F428,'الموردون'!$A$6:$A$205,0))&amp;"","مورد غير موجود"))</f>
        <v/>
      </c>
      <c r="H428" s="20">
        <f>IF(F428="","",IFERROR(INDEX('الموردون'!$D$6:$D$205,MATCH(F428,'الموردون'!$A$6:$A$205,0)),""))</f>
        <v/>
      </c>
      <c r="I428" s="21">
        <f>IF(OR(H428="",NOT(ISNUMBER(B428))),"",B428+H428)</f>
        <v/>
      </c>
      <c r="J428" s="18">
        <f>IF(A428&amp;""="","",SUMIFS('المدفوعات'!$C$6:$C$1005,'المدفوعات'!$B$6:$B$1005,A428&amp;""))</f>
        <v/>
      </c>
      <c r="K428" s="18">
        <f>IF(OR(A428&amp;""="",NOT(ISNUMBER(D428))),"",ROUND(D428-J428,2))</f>
        <v/>
      </c>
      <c r="L428" s="17">
        <f>IF(OR(K428="",I428=""),"",IF(AND(K428&gt;0,I428&lt;'الإعدادات'!$B$4),'الإعدادات'!$B$4-I428,0))</f>
        <v/>
      </c>
      <c r="M428" s="6">
        <f>IF(K428="","",IF(K428&lt;=0,"مسدد",IF(I428="","بدون موعد",IF(I428&gt;='الإعدادات'!$B$4,"لم يحن",IF(L428&lt;=30,"من 1 إلى 30 يوم",IF(L428&lt;=60,"من 31 إلى 60 يوم","أكثر من 60 يوم"))))))</f>
        <v/>
      </c>
    </row>
    <row r="429">
      <c r="A429" s="5" t="n"/>
      <c r="B429" s="13" t="n"/>
      <c r="C429" s="5" t="n"/>
      <c r="D429" s="19" t="n"/>
      <c r="E429" s="5" t="n"/>
      <c r="F429" s="6">
        <f>IF(C429&amp;""="","",IFERROR(INDEX('أوامر الشراء'!$C$6:$C$1005,MATCH(C429&amp;"",'أوامر الشراء'!$A$6:$A$1005,0))&amp;"","أمر غير موجود"))</f>
        <v/>
      </c>
      <c r="G429" s="6">
        <f>IF(F429="","",IFERROR(INDEX('الموردون'!$B$6:$B$205,MATCH(F429,'الموردون'!$A$6:$A$205,0))&amp;"","مورد غير موجود"))</f>
        <v/>
      </c>
      <c r="H429" s="20">
        <f>IF(F429="","",IFERROR(INDEX('الموردون'!$D$6:$D$205,MATCH(F429,'الموردون'!$A$6:$A$205,0)),""))</f>
        <v/>
      </c>
      <c r="I429" s="21">
        <f>IF(OR(H429="",NOT(ISNUMBER(B429))),"",B429+H429)</f>
        <v/>
      </c>
      <c r="J429" s="18">
        <f>IF(A429&amp;""="","",SUMIFS('المدفوعات'!$C$6:$C$1005,'المدفوعات'!$B$6:$B$1005,A429&amp;""))</f>
        <v/>
      </c>
      <c r="K429" s="18">
        <f>IF(OR(A429&amp;""="",NOT(ISNUMBER(D429))),"",ROUND(D429-J429,2))</f>
        <v/>
      </c>
      <c r="L429" s="17">
        <f>IF(OR(K429="",I429=""),"",IF(AND(K429&gt;0,I429&lt;'الإعدادات'!$B$4),'الإعدادات'!$B$4-I429,0))</f>
        <v/>
      </c>
      <c r="M429" s="6">
        <f>IF(K429="","",IF(K429&lt;=0,"مسدد",IF(I429="","بدون موعد",IF(I429&gt;='الإعدادات'!$B$4,"لم يحن",IF(L429&lt;=30,"من 1 إلى 30 يوم",IF(L429&lt;=60,"من 31 إلى 60 يوم","أكثر من 60 يوم"))))))</f>
        <v/>
      </c>
    </row>
    <row r="430">
      <c r="A430" s="5" t="n"/>
      <c r="B430" s="13" t="n"/>
      <c r="C430" s="5" t="n"/>
      <c r="D430" s="19" t="n"/>
      <c r="E430" s="5" t="n"/>
      <c r="F430" s="6">
        <f>IF(C430&amp;""="","",IFERROR(INDEX('أوامر الشراء'!$C$6:$C$1005,MATCH(C430&amp;"",'أوامر الشراء'!$A$6:$A$1005,0))&amp;"","أمر غير موجود"))</f>
        <v/>
      </c>
      <c r="G430" s="6">
        <f>IF(F430="","",IFERROR(INDEX('الموردون'!$B$6:$B$205,MATCH(F430,'الموردون'!$A$6:$A$205,0))&amp;"","مورد غير موجود"))</f>
        <v/>
      </c>
      <c r="H430" s="20">
        <f>IF(F430="","",IFERROR(INDEX('الموردون'!$D$6:$D$205,MATCH(F430,'الموردون'!$A$6:$A$205,0)),""))</f>
        <v/>
      </c>
      <c r="I430" s="21">
        <f>IF(OR(H430="",NOT(ISNUMBER(B430))),"",B430+H430)</f>
        <v/>
      </c>
      <c r="J430" s="18">
        <f>IF(A430&amp;""="","",SUMIFS('المدفوعات'!$C$6:$C$1005,'المدفوعات'!$B$6:$B$1005,A430&amp;""))</f>
        <v/>
      </c>
      <c r="K430" s="18">
        <f>IF(OR(A430&amp;""="",NOT(ISNUMBER(D430))),"",ROUND(D430-J430,2))</f>
        <v/>
      </c>
      <c r="L430" s="17">
        <f>IF(OR(K430="",I430=""),"",IF(AND(K430&gt;0,I430&lt;'الإعدادات'!$B$4),'الإعدادات'!$B$4-I430,0))</f>
        <v/>
      </c>
      <c r="M430" s="6">
        <f>IF(K430="","",IF(K430&lt;=0,"مسدد",IF(I430="","بدون موعد",IF(I430&gt;='الإعدادات'!$B$4,"لم يحن",IF(L430&lt;=30,"من 1 إلى 30 يوم",IF(L430&lt;=60,"من 31 إلى 60 يوم","أكثر من 60 يوم"))))))</f>
        <v/>
      </c>
    </row>
    <row r="431">
      <c r="A431" s="5" t="n"/>
      <c r="B431" s="13" t="n"/>
      <c r="C431" s="5" t="n"/>
      <c r="D431" s="19" t="n"/>
      <c r="E431" s="5" t="n"/>
      <c r="F431" s="6">
        <f>IF(C431&amp;""="","",IFERROR(INDEX('أوامر الشراء'!$C$6:$C$1005,MATCH(C431&amp;"",'أوامر الشراء'!$A$6:$A$1005,0))&amp;"","أمر غير موجود"))</f>
        <v/>
      </c>
      <c r="G431" s="6">
        <f>IF(F431="","",IFERROR(INDEX('الموردون'!$B$6:$B$205,MATCH(F431,'الموردون'!$A$6:$A$205,0))&amp;"","مورد غير موجود"))</f>
        <v/>
      </c>
      <c r="H431" s="20">
        <f>IF(F431="","",IFERROR(INDEX('الموردون'!$D$6:$D$205,MATCH(F431,'الموردون'!$A$6:$A$205,0)),""))</f>
        <v/>
      </c>
      <c r="I431" s="21">
        <f>IF(OR(H431="",NOT(ISNUMBER(B431))),"",B431+H431)</f>
        <v/>
      </c>
      <c r="J431" s="18">
        <f>IF(A431&amp;""="","",SUMIFS('المدفوعات'!$C$6:$C$1005,'المدفوعات'!$B$6:$B$1005,A431&amp;""))</f>
        <v/>
      </c>
      <c r="K431" s="18">
        <f>IF(OR(A431&amp;""="",NOT(ISNUMBER(D431))),"",ROUND(D431-J431,2))</f>
        <v/>
      </c>
      <c r="L431" s="17">
        <f>IF(OR(K431="",I431=""),"",IF(AND(K431&gt;0,I431&lt;'الإعدادات'!$B$4),'الإعدادات'!$B$4-I431,0))</f>
        <v/>
      </c>
      <c r="M431" s="6">
        <f>IF(K431="","",IF(K431&lt;=0,"مسدد",IF(I431="","بدون موعد",IF(I431&gt;='الإعدادات'!$B$4,"لم يحن",IF(L431&lt;=30,"من 1 إلى 30 يوم",IF(L431&lt;=60,"من 31 إلى 60 يوم","أكثر من 60 يوم"))))))</f>
        <v/>
      </c>
    </row>
    <row r="432">
      <c r="A432" s="5" t="n"/>
      <c r="B432" s="13" t="n"/>
      <c r="C432" s="5" t="n"/>
      <c r="D432" s="19" t="n"/>
      <c r="E432" s="5" t="n"/>
      <c r="F432" s="6">
        <f>IF(C432&amp;""="","",IFERROR(INDEX('أوامر الشراء'!$C$6:$C$1005,MATCH(C432&amp;"",'أوامر الشراء'!$A$6:$A$1005,0))&amp;"","أمر غير موجود"))</f>
        <v/>
      </c>
      <c r="G432" s="6">
        <f>IF(F432="","",IFERROR(INDEX('الموردون'!$B$6:$B$205,MATCH(F432,'الموردون'!$A$6:$A$205,0))&amp;"","مورد غير موجود"))</f>
        <v/>
      </c>
      <c r="H432" s="20">
        <f>IF(F432="","",IFERROR(INDEX('الموردون'!$D$6:$D$205,MATCH(F432,'الموردون'!$A$6:$A$205,0)),""))</f>
        <v/>
      </c>
      <c r="I432" s="21">
        <f>IF(OR(H432="",NOT(ISNUMBER(B432))),"",B432+H432)</f>
        <v/>
      </c>
      <c r="J432" s="18">
        <f>IF(A432&amp;""="","",SUMIFS('المدفوعات'!$C$6:$C$1005,'المدفوعات'!$B$6:$B$1005,A432&amp;""))</f>
        <v/>
      </c>
      <c r="K432" s="18">
        <f>IF(OR(A432&amp;""="",NOT(ISNUMBER(D432))),"",ROUND(D432-J432,2))</f>
        <v/>
      </c>
      <c r="L432" s="17">
        <f>IF(OR(K432="",I432=""),"",IF(AND(K432&gt;0,I432&lt;'الإعدادات'!$B$4),'الإعدادات'!$B$4-I432,0))</f>
        <v/>
      </c>
      <c r="M432" s="6">
        <f>IF(K432="","",IF(K432&lt;=0,"مسدد",IF(I432="","بدون موعد",IF(I432&gt;='الإعدادات'!$B$4,"لم يحن",IF(L432&lt;=30,"من 1 إلى 30 يوم",IF(L432&lt;=60,"من 31 إلى 60 يوم","أكثر من 60 يوم"))))))</f>
        <v/>
      </c>
    </row>
    <row r="433">
      <c r="A433" s="5" t="n"/>
      <c r="B433" s="13" t="n"/>
      <c r="C433" s="5" t="n"/>
      <c r="D433" s="19" t="n"/>
      <c r="E433" s="5" t="n"/>
      <c r="F433" s="6">
        <f>IF(C433&amp;""="","",IFERROR(INDEX('أوامر الشراء'!$C$6:$C$1005,MATCH(C433&amp;"",'أوامر الشراء'!$A$6:$A$1005,0))&amp;"","أمر غير موجود"))</f>
        <v/>
      </c>
      <c r="G433" s="6">
        <f>IF(F433="","",IFERROR(INDEX('الموردون'!$B$6:$B$205,MATCH(F433,'الموردون'!$A$6:$A$205,0))&amp;"","مورد غير موجود"))</f>
        <v/>
      </c>
      <c r="H433" s="20">
        <f>IF(F433="","",IFERROR(INDEX('الموردون'!$D$6:$D$205,MATCH(F433,'الموردون'!$A$6:$A$205,0)),""))</f>
        <v/>
      </c>
      <c r="I433" s="21">
        <f>IF(OR(H433="",NOT(ISNUMBER(B433))),"",B433+H433)</f>
        <v/>
      </c>
      <c r="J433" s="18">
        <f>IF(A433&amp;""="","",SUMIFS('المدفوعات'!$C$6:$C$1005,'المدفوعات'!$B$6:$B$1005,A433&amp;""))</f>
        <v/>
      </c>
      <c r="K433" s="18">
        <f>IF(OR(A433&amp;""="",NOT(ISNUMBER(D433))),"",ROUND(D433-J433,2))</f>
        <v/>
      </c>
      <c r="L433" s="17">
        <f>IF(OR(K433="",I433=""),"",IF(AND(K433&gt;0,I433&lt;'الإعدادات'!$B$4),'الإعدادات'!$B$4-I433,0))</f>
        <v/>
      </c>
      <c r="M433" s="6">
        <f>IF(K433="","",IF(K433&lt;=0,"مسدد",IF(I433="","بدون موعد",IF(I433&gt;='الإعدادات'!$B$4,"لم يحن",IF(L433&lt;=30,"من 1 إلى 30 يوم",IF(L433&lt;=60,"من 31 إلى 60 يوم","أكثر من 60 يوم"))))))</f>
        <v/>
      </c>
    </row>
    <row r="434">
      <c r="A434" s="5" t="n"/>
      <c r="B434" s="13" t="n"/>
      <c r="C434" s="5" t="n"/>
      <c r="D434" s="19" t="n"/>
      <c r="E434" s="5" t="n"/>
      <c r="F434" s="6">
        <f>IF(C434&amp;""="","",IFERROR(INDEX('أوامر الشراء'!$C$6:$C$1005,MATCH(C434&amp;"",'أوامر الشراء'!$A$6:$A$1005,0))&amp;"","أمر غير موجود"))</f>
        <v/>
      </c>
      <c r="G434" s="6">
        <f>IF(F434="","",IFERROR(INDEX('الموردون'!$B$6:$B$205,MATCH(F434,'الموردون'!$A$6:$A$205,0))&amp;"","مورد غير موجود"))</f>
        <v/>
      </c>
      <c r="H434" s="20">
        <f>IF(F434="","",IFERROR(INDEX('الموردون'!$D$6:$D$205,MATCH(F434,'الموردون'!$A$6:$A$205,0)),""))</f>
        <v/>
      </c>
      <c r="I434" s="21">
        <f>IF(OR(H434="",NOT(ISNUMBER(B434))),"",B434+H434)</f>
        <v/>
      </c>
      <c r="J434" s="18">
        <f>IF(A434&amp;""="","",SUMIFS('المدفوعات'!$C$6:$C$1005,'المدفوعات'!$B$6:$B$1005,A434&amp;""))</f>
        <v/>
      </c>
      <c r="K434" s="18">
        <f>IF(OR(A434&amp;""="",NOT(ISNUMBER(D434))),"",ROUND(D434-J434,2))</f>
        <v/>
      </c>
      <c r="L434" s="17">
        <f>IF(OR(K434="",I434=""),"",IF(AND(K434&gt;0,I434&lt;'الإعدادات'!$B$4),'الإعدادات'!$B$4-I434,0))</f>
        <v/>
      </c>
      <c r="M434" s="6">
        <f>IF(K434="","",IF(K434&lt;=0,"مسدد",IF(I434="","بدون موعد",IF(I434&gt;='الإعدادات'!$B$4,"لم يحن",IF(L434&lt;=30,"من 1 إلى 30 يوم",IF(L434&lt;=60,"من 31 إلى 60 يوم","أكثر من 60 يوم"))))))</f>
        <v/>
      </c>
    </row>
    <row r="435">
      <c r="A435" s="5" t="n"/>
      <c r="B435" s="13" t="n"/>
      <c r="C435" s="5" t="n"/>
      <c r="D435" s="19" t="n"/>
      <c r="E435" s="5" t="n"/>
      <c r="F435" s="6">
        <f>IF(C435&amp;""="","",IFERROR(INDEX('أوامر الشراء'!$C$6:$C$1005,MATCH(C435&amp;"",'أوامر الشراء'!$A$6:$A$1005,0))&amp;"","أمر غير موجود"))</f>
        <v/>
      </c>
      <c r="G435" s="6">
        <f>IF(F435="","",IFERROR(INDEX('الموردون'!$B$6:$B$205,MATCH(F435,'الموردون'!$A$6:$A$205,0))&amp;"","مورد غير موجود"))</f>
        <v/>
      </c>
      <c r="H435" s="20">
        <f>IF(F435="","",IFERROR(INDEX('الموردون'!$D$6:$D$205,MATCH(F435,'الموردون'!$A$6:$A$205,0)),""))</f>
        <v/>
      </c>
      <c r="I435" s="21">
        <f>IF(OR(H435="",NOT(ISNUMBER(B435))),"",B435+H435)</f>
        <v/>
      </c>
      <c r="J435" s="18">
        <f>IF(A435&amp;""="","",SUMIFS('المدفوعات'!$C$6:$C$1005,'المدفوعات'!$B$6:$B$1005,A435&amp;""))</f>
        <v/>
      </c>
      <c r="K435" s="18">
        <f>IF(OR(A435&amp;""="",NOT(ISNUMBER(D435))),"",ROUND(D435-J435,2))</f>
        <v/>
      </c>
      <c r="L435" s="17">
        <f>IF(OR(K435="",I435=""),"",IF(AND(K435&gt;0,I435&lt;'الإعدادات'!$B$4),'الإعدادات'!$B$4-I435,0))</f>
        <v/>
      </c>
      <c r="M435" s="6">
        <f>IF(K435="","",IF(K435&lt;=0,"مسدد",IF(I435="","بدون موعد",IF(I435&gt;='الإعدادات'!$B$4,"لم يحن",IF(L435&lt;=30,"من 1 إلى 30 يوم",IF(L435&lt;=60,"من 31 إلى 60 يوم","أكثر من 60 يوم"))))))</f>
        <v/>
      </c>
    </row>
    <row r="436">
      <c r="A436" s="5" t="n"/>
      <c r="B436" s="13" t="n"/>
      <c r="C436" s="5" t="n"/>
      <c r="D436" s="19" t="n"/>
      <c r="E436" s="5" t="n"/>
      <c r="F436" s="6">
        <f>IF(C436&amp;""="","",IFERROR(INDEX('أوامر الشراء'!$C$6:$C$1005,MATCH(C436&amp;"",'أوامر الشراء'!$A$6:$A$1005,0))&amp;"","أمر غير موجود"))</f>
        <v/>
      </c>
      <c r="G436" s="6">
        <f>IF(F436="","",IFERROR(INDEX('الموردون'!$B$6:$B$205,MATCH(F436,'الموردون'!$A$6:$A$205,0))&amp;"","مورد غير موجود"))</f>
        <v/>
      </c>
      <c r="H436" s="20">
        <f>IF(F436="","",IFERROR(INDEX('الموردون'!$D$6:$D$205,MATCH(F436,'الموردون'!$A$6:$A$205,0)),""))</f>
        <v/>
      </c>
      <c r="I436" s="21">
        <f>IF(OR(H436="",NOT(ISNUMBER(B436))),"",B436+H436)</f>
        <v/>
      </c>
      <c r="J436" s="18">
        <f>IF(A436&amp;""="","",SUMIFS('المدفوعات'!$C$6:$C$1005,'المدفوعات'!$B$6:$B$1005,A436&amp;""))</f>
        <v/>
      </c>
      <c r="K436" s="18">
        <f>IF(OR(A436&amp;""="",NOT(ISNUMBER(D436))),"",ROUND(D436-J436,2))</f>
        <v/>
      </c>
      <c r="L436" s="17">
        <f>IF(OR(K436="",I436=""),"",IF(AND(K436&gt;0,I436&lt;'الإعدادات'!$B$4),'الإعدادات'!$B$4-I436,0))</f>
        <v/>
      </c>
      <c r="M436" s="6">
        <f>IF(K436="","",IF(K436&lt;=0,"مسدد",IF(I436="","بدون موعد",IF(I436&gt;='الإعدادات'!$B$4,"لم يحن",IF(L436&lt;=30,"من 1 إلى 30 يوم",IF(L436&lt;=60,"من 31 إلى 60 يوم","أكثر من 60 يوم"))))))</f>
        <v/>
      </c>
    </row>
    <row r="437">
      <c r="A437" s="5" t="n"/>
      <c r="B437" s="13" t="n"/>
      <c r="C437" s="5" t="n"/>
      <c r="D437" s="19" t="n"/>
      <c r="E437" s="5" t="n"/>
      <c r="F437" s="6">
        <f>IF(C437&amp;""="","",IFERROR(INDEX('أوامر الشراء'!$C$6:$C$1005,MATCH(C437&amp;"",'أوامر الشراء'!$A$6:$A$1005,0))&amp;"","أمر غير موجود"))</f>
        <v/>
      </c>
      <c r="G437" s="6">
        <f>IF(F437="","",IFERROR(INDEX('الموردون'!$B$6:$B$205,MATCH(F437,'الموردون'!$A$6:$A$205,0))&amp;"","مورد غير موجود"))</f>
        <v/>
      </c>
      <c r="H437" s="20">
        <f>IF(F437="","",IFERROR(INDEX('الموردون'!$D$6:$D$205,MATCH(F437,'الموردون'!$A$6:$A$205,0)),""))</f>
        <v/>
      </c>
      <c r="I437" s="21">
        <f>IF(OR(H437="",NOT(ISNUMBER(B437))),"",B437+H437)</f>
        <v/>
      </c>
      <c r="J437" s="18">
        <f>IF(A437&amp;""="","",SUMIFS('المدفوعات'!$C$6:$C$1005,'المدفوعات'!$B$6:$B$1005,A437&amp;""))</f>
        <v/>
      </c>
      <c r="K437" s="18">
        <f>IF(OR(A437&amp;""="",NOT(ISNUMBER(D437))),"",ROUND(D437-J437,2))</f>
        <v/>
      </c>
      <c r="L437" s="17">
        <f>IF(OR(K437="",I437=""),"",IF(AND(K437&gt;0,I437&lt;'الإعدادات'!$B$4),'الإعدادات'!$B$4-I437,0))</f>
        <v/>
      </c>
      <c r="M437" s="6">
        <f>IF(K437="","",IF(K437&lt;=0,"مسدد",IF(I437="","بدون موعد",IF(I437&gt;='الإعدادات'!$B$4,"لم يحن",IF(L437&lt;=30,"من 1 إلى 30 يوم",IF(L437&lt;=60,"من 31 إلى 60 يوم","أكثر من 60 يوم"))))))</f>
        <v/>
      </c>
    </row>
    <row r="438">
      <c r="A438" s="5" t="n"/>
      <c r="B438" s="13" t="n"/>
      <c r="C438" s="5" t="n"/>
      <c r="D438" s="19" t="n"/>
      <c r="E438" s="5" t="n"/>
      <c r="F438" s="6">
        <f>IF(C438&amp;""="","",IFERROR(INDEX('أوامر الشراء'!$C$6:$C$1005,MATCH(C438&amp;"",'أوامر الشراء'!$A$6:$A$1005,0))&amp;"","أمر غير موجود"))</f>
        <v/>
      </c>
      <c r="G438" s="6">
        <f>IF(F438="","",IFERROR(INDEX('الموردون'!$B$6:$B$205,MATCH(F438,'الموردون'!$A$6:$A$205,0))&amp;"","مورد غير موجود"))</f>
        <v/>
      </c>
      <c r="H438" s="20">
        <f>IF(F438="","",IFERROR(INDEX('الموردون'!$D$6:$D$205,MATCH(F438,'الموردون'!$A$6:$A$205,0)),""))</f>
        <v/>
      </c>
      <c r="I438" s="21">
        <f>IF(OR(H438="",NOT(ISNUMBER(B438))),"",B438+H438)</f>
        <v/>
      </c>
      <c r="J438" s="18">
        <f>IF(A438&amp;""="","",SUMIFS('المدفوعات'!$C$6:$C$1005,'المدفوعات'!$B$6:$B$1005,A438&amp;""))</f>
        <v/>
      </c>
      <c r="K438" s="18">
        <f>IF(OR(A438&amp;""="",NOT(ISNUMBER(D438))),"",ROUND(D438-J438,2))</f>
        <v/>
      </c>
      <c r="L438" s="17">
        <f>IF(OR(K438="",I438=""),"",IF(AND(K438&gt;0,I438&lt;'الإعدادات'!$B$4),'الإعدادات'!$B$4-I438,0))</f>
        <v/>
      </c>
      <c r="M438" s="6">
        <f>IF(K438="","",IF(K438&lt;=0,"مسدد",IF(I438="","بدون موعد",IF(I438&gt;='الإعدادات'!$B$4,"لم يحن",IF(L438&lt;=30,"من 1 إلى 30 يوم",IF(L438&lt;=60,"من 31 إلى 60 يوم","أكثر من 60 يوم"))))))</f>
        <v/>
      </c>
    </row>
    <row r="439">
      <c r="A439" s="5" t="n"/>
      <c r="B439" s="13" t="n"/>
      <c r="C439" s="5" t="n"/>
      <c r="D439" s="19" t="n"/>
      <c r="E439" s="5" t="n"/>
      <c r="F439" s="6">
        <f>IF(C439&amp;""="","",IFERROR(INDEX('أوامر الشراء'!$C$6:$C$1005,MATCH(C439&amp;"",'أوامر الشراء'!$A$6:$A$1005,0))&amp;"","أمر غير موجود"))</f>
        <v/>
      </c>
      <c r="G439" s="6">
        <f>IF(F439="","",IFERROR(INDEX('الموردون'!$B$6:$B$205,MATCH(F439,'الموردون'!$A$6:$A$205,0))&amp;"","مورد غير موجود"))</f>
        <v/>
      </c>
      <c r="H439" s="20">
        <f>IF(F439="","",IFERROR(INDEX('الموردون'!$D$6:$D$205,MATCH(F439,'الموردون'!$A$6:$A$205,0)),""))</f>
        <v/>
      </c>
      <c r="I439" s="21">
        <f>IF(OR(H439="",NOT(ISNUMBER(B439))),"",B439+H439)</f>
        <v/>
      </c>
      <c r="J439" s="18">
        <f>IF(A439&amp;""="","",SUMIFS('المدفوعات'!$C$6:$C$1005,'المدفوعات'!$B$6:$B$1005,A439&amp;""))</f>
        <v/>
      </c>
      <c r="K439" s="18">
        <f>IF(OR(A439&amp;""="",NOT(ISNUMBER(D439))),"",ROUND(D439-J439,2))</f>
        <v/>
      </c>
      <c r="L439" s="17">
        <f>IF(OR(K439="",I439=""),"",IF(AND(K439&gt;0,I439&lt;'الإعدادات'!$B$4),'الإعدادات'!$B$4-I439,0))</f>
        <v/>
      </c>
      <c r="M439" s="6">
        <f>IF(K439="","",IF(K439&lt;=0,"مسدد",IF(I439="","بدون موعد",IF(I439&gt;='الإعدادات'!$B$4,"لم يحن",IF(L439&lt;=30,"من 1 إلى 30 يوم",IF(L439&lt;=60,"من 31 إلى 60 يوم","أكثر من 60 يوم"))))))</f>
        <v/>
      </c>
    </row>
    <row r="440">
      <c r="A440" s="5" t="n"/>
      <c r="B440" s="13" t="n"/>
      <c r="C440" s="5" t="n"/>
      <c r="D440" s="19" t="n"/>
      <c r="E440" s="5" t="n"/>
      <c r="F440" s="6">
        <f>IF(C440&amp;""="","",IFERROR(INDEX('أوامر الشراء'!$C$6:$C$1005,MATCH(C440&amp;"",'أوامر الشراء'!$A$6:$A$1005,0))&amp;"","أمر غير موجود"))</f>
        <v/>
      </c>
      <c r="G440" s="6">
        <f>IF(F440="","",IFERROR(INDEX('الموردون'!$B$6:$B$205,MATCH(F440,'الموردون'!$A$6:$A$205,0))&amp;"","مورد غير موجود"))</f>
        <v/>
      </c>
      <c r="H440" s="20">
        <f>IF(F440="","",IFERROR(INDEX('الموردون'!$D$6:$D$205,MATCH(F440,'الموردون'!$A$6:$A$205,0)),""))</f>
        <v/>
      </c>
      <c r="I440" s="21">
        <f>IF(OR(H440="",NOT(ISNUMBER(B440))),"",B440+H440)</f>
        <v/>
      </c>
      <c r="J440" s="18">
        <f>IF(A440&amp;""="","",SUMIFS('المدفوعات'!$C$6:$C$1005,'المدفوعات'!$B$6:$B$1005,A440&amp;""))</f>
        <v/>
      </c>
      <c r="K440" s="18">
        <f>IF(OR(A440&amp;""="",NOT(ISNUMBER(D440))),"",ROUND(D440-J440,2))</f>
        <v/>
      </c>
      <c r="L440" s="17">
        <f>IF(OR(K440="",I440=""),"",IF(AND(K440&gt;0,I440&lt;'الإعدادات'!$B$4),'الإعدادات'!$B$4-I440,0))</f>
        <v/>
      </c>
      <c r="M440" s="6">
        <f>IF(K440="","",IF(K440&lt;=0,"مسدد",IF(I440="","بدون موعد",IF(I440&gt;='الإعدادات'!$B$4,"لم يحن",IF(L440&lt;=30,"من 1 إلى 30 يوم",IF(L440&lt;=60,"من 31 إلى 60 يوم","أكثر من 60 يوم"))))))</f>
        <v/>
      </c>
    </row>
    <row r="441">
      <c r="A441" s="5" t="n"/>
      <c r="B441" s="13" t="n"/>
      <c r="C441" s="5" t="n"/>
      <c r="D441" s="19" t="n"/>
      <c r="E441" s="5" t="n"/>
      <c r="F441" s="6">
        <f>IF(C441&amp;""="","",IFERROR(INDEX('أوامر الشراء'!$C$6:$C$1005,MATCH(C441&amp;"",'أوامر الشراء'!$A$6:$A$1005,0))&amp;"","أمر غير موجود"))</f>
        <v/>
      </c>
      <c r="G441" s="6">
        <f>IF(F441="","",IFERROR(INDEX('الموردون'!$B$6:$B$205,MATCH(F441,'الموردون'!$A$6:$A$205,0))&amp;"","مورد غير موجود"))</f>
        <v/>
      </c>
      <c r="H441" s="20">
        <f>IF(F441="","",IFERROR(INDEX('الموردون'!$D$6:$D$205,MATCH(F441,'الموردون'!$A$6:$A$205,0)),""))</f>
        <v/>
      </c>
      <c r="I441" s="21">
        <f>IF(OR(H441="",NOT(ISNUMBER(B441))),"",B441+H441)</f>
        <v/>
      </c>
      <c r="J441" s="18">
        <f>IF(A441&amp;""="","",SUMIFS('المدفوعات'!$C$6:$C$1005,'المدفوعات'!$B$6:$B$1005,A441&amp;""))</f>
        <v/>
      </c>
      <c r="K441" s="18">
        <f>IF(OR(A441&amp;""="",NOT(ISNUMBER(D441))),"",ROUND(D441-J441,2))</f>
        <v/>
      </c>
      <c r="L441" s="17">
        <f>IF(OR(K441="",I441=""),"",IF(AND(K441&gt;0,I441&lt;'الإعدادات'!$B$4),'الإعدادات'!$B$4-I441,0))</f>
        <v/>
      </c>
      <c r="M441" s="6">
        <f>IF(K441="","",IF(K441&lt;=0,"مسدد",IF(I441="","بدون موعد",IF(I441&gt;='الإعدادات'!$B$4,"لم يحن",IF(L441&lt;=30,"من 1 إلى 30 يوم",IF(L441&lt;=60,"من 31 إلى 60 يوم","أكثر من 60 يوم"))))))</f>
        <v/>
      </c>
    </row>
    <row r="442">
      <c r="A442" s="5" t="n"/>
      <c r="B442" s="13" t="n"/>
      <c r="C442" s="5" t="n"/>
      <c r="D442" s="19" t="n"/>
      <c r="E442" s="5" t="n"/>
      <c r="F442" s="6">
        <f>IF(C442&amp;""="","",IFERROR(INDEX('أوامر الشراء'!$C$6:$C$1005,MATCH(C442&amp;"",'أوامر الشراء'!$A$6:$A$1005,0))&amp;"","أمر غير موجود"))</f>
        <v/>
      </c>
      <c r="G442" s="6">
        <f>IF(F442="","",IFERROR(INDEX('الموردون'!$B$6:$B$205,MATCH(F442,'الموردون'!$A$6:$A$205,0))&amp;"","مورد غير موجود"))</f>
        <v/>
      </c>
      <c r="H442" s="20">
        <f>IF(F442="","",IFERROR(INDEX('الموردون'!$D$6:$D$205,MATCH(F442,'الموردون'!$A$6:$A$205,0)),""))</f>
        <v/>
      </c>
      <c r="I442" s="21">
        <f>IF(OR(H442="",NOT(ISNUMBER(B442))),"",B442+H442)</f>
        <v/>
      </c>
      <c r="J442" s="18">
        <f>IF(A442&amp;""="","",SUMIFS('المدفوعات'!$C$6:$C$1005,'المدفوعات'!$B$6:$B$1005,A442&amp;""))</f>
        <v/>
      </c>
      <c r="K442" s="18">
        <f>IF(OR(A442&amp;""="",NOT(ISNUMBER(D442))),"",ROUND(D442-J442,2))</f>
        <v/>
      </c>
      <c r="L442" s="17">
        <f>IF(OR(K442="",I442=""),"",IF(AND(K442&gt;0,I442&lt;'الإعدادات'!$B$4),'الإعدادات'!$B$4-I442,0))</f>
        <v/>
      </c>
      <c r="M442" s="6">
        <f>IF(K442="","",IF(K442&lt;=0,"مسدد",IF(I442="","بدون موعد",IF(I442&gt;='الإعدادات'!$B$4,"لم يحن",IF(L442&lt;=30,"من 1 إلى 30 يوم",IF(L442&lt;=60,"من 31 إلى 60 يوم","أكثر من 60 يوم"))))))</f>
        <v/>
      </c>
    </row>
    <row r="443">
      <c r="A443" s="5" t="n"/>
      <c r="B443" s="13" t="n"/>
      <c r="C443" s="5" t="n"/>
      <c r="D443" s="19" t="n"/>
      <c r="E443" s="5" t="n"/>
      <c r="F443" s="6">
        <f>IF(C443&amp;""="","",IFERROR(INDEX('أوامر الشراء'!$C$6:$C$1005,MATCH(C443&amp;"",'أوامر الشراء'!$A$6:$A$1005,0))&amp;"","أمر غير موجود"))</f>
        <v/>
      </c>
      <c r="G443" s="6">
        <f>IF(F443="","",IFERROR(INDEX('الموردون'!$B$6:$B$205,MATCH(F443,'الموردون'!$A$6:$A$205,0))&amp;"","مورد غير موجود"))</f>
        <v/>
      </c>
      <c r="H443" s="20">
        <f>IF(F443="","",IFERROR(INDEX('الموردون'!$D$6:$D$205,MATCH(F443,'الموردون'!$A$6:$A$205,0)),""))</f>
        <v/>
      </c>
      <c r="I443" s="21">
        <f>IF(OR(H443="",NOT(ISNUMBER(B443))),"",B443+H443)</f>
        <v/>
      </c>
      <c r="J443" s="18">
        <f>IF(A443&amp;""="","",SUMIFS('المدفوعات'!$C$6:$C$1005,'المدفوعات'!$B$6:$B$1005,A443&amp;""))</f>
        <v/>
      </c>
      <c r="K443" s="18">
        <f>IF(OR(A443&amp;""="",NOT(ISNUMBER(D443))),"",ROUND(D443-J443,2))</f>
        <v/>
      </c>
      <c r="L443" s="17">
        <f>IF(OR(K443="",I443=""),"",IF(AND(K443&gt;0,I443&lt;'الإعدادات'!$B$4),'الإعدادات'!$B$4-I443,0))</f>
        <v/>
      </c>
      <c r="M443" s="6">
        <f>IF(K443="","",IF(K443&lt;=0,"مسدد",IF(I443="","بدون موعد",IF(I443&gt;='الإعدادات'!$B$4,"لم يحن",IF(L443&lt;=30,"من 1 إلى 30 يوم",IF(L443&lt;=60,"من 31 إلى 60 يوم","أكثر من 60 يوم"))))))</f>
        <v/>
      </c>
    </row>
    <row r="444">
      <c r="A444" s="5" t="n"/>
      <c r="B444" s="13" t="n"/>
      <c r="C444" s="5" t="n"/>
      <c r="D444" s="19" t="n"/>
      <c r="E444" s="5" t="n"/>
      <c r="F444" s="6">
        <f>IF(C444&amp;""="","",IFERROR(INDEX('أوامر الشراء'!$C$6:$C$1005,MATCH(C444&amp;"",'أوامر الشراء'!$A$6:$A$1005,0))&amp;"","أمر غير موجود"))</f>
        <v/>
      </c>
      <c r="G444" s="6">
        <f>IF(F444="","",IFERROR(INDEX('الموردون'!$B$6:$B$205,MATCH(F444,'الموردون'!$A$6:$A$205,0))&amp;"","مورد غير موجود"))</f>
        <v/>
      </c>
      <c r="H444" s="20">
        <f>IF(F444="","",IFERROR(INDEX('الموردون'!$D$6:$D$205,MATCH(F444,'الموردون'!$A$6:$A$205,0)),""))</f>
        <v/>
      </c>
      <c r="I444" s="21">
        <f>IF(OR(H444="",NOT(ISNUMBER(B444))),"",B444+H444)</f>
        <v/>
      </c>
      <c r="J444" s="18">
        <f>IF(A444&amp;""="","",SUMIFS('المدفوعات'!$C$6:$C$1005,'المدفوعات'!$B$6:$B$1005,A444&amp;""))</f>
        <v/>
      </c>
      <c r="K444" s="18">
        <f>IF(OR(A444&amp;""="",NOT(ISNUMBER(D444))),"",ROUND(D444-J444,2))</f>
        <v/>
      </c>
      <c r="L444" s="17">
        <f>IF(OR(K444="",I444=""),"",IF(AND(K444&gt;0,I444&lt;'الإعدادات'!$B$4),'الإعدادات'!$B$4-I444,0))</f>
        <v/>
      </c>
      <c r="M444" s="6">
        <f>IF(K444="","",IF(K444&lt;=0,"مسدد",IF(I444="","بدون موعد",IF(I444&gt;='الإعدادات'!$B$4,"لم يحن",IF(L444&lt;=30,"من 1 إلى 30 يوم",IF(L444&lt;=60,"من 31 إلى 60 يوم","أكثر من 60 يوم"))))))</f>
        <v/>
      </c>
    </row>
    <row r="445">
      <c r="A445" s="5" t="n"/>
      <c r="B445" s="13" t="n"/>
      <c r="C445" s="5" t="n"/>
      <c r="D445" s="19" t="n"/>
      <c r="E445" s="5" t="n"/>
      <c r="F445" s="6">
        <f>IF(C445&amp;""="","",IFERROR(INDEX('أوامر الشراء'!$C$6:$C$1005,MATCH(C445&amp;"",'أوامر الشراء'!$A$6:$A$1005,0))&amp;"","أمر غير موجود"))</f>
        <v/>
      </c>
      <c r="G445" s="6">
        <f>IF(F445="","",IFERROR(INDEX('الموردون'!$B$6:$B$205,MATCH(F445,'الموردون'!$A$6:$A$205,0))&amp;"","مورد غير موجود"))</f>
        <v/>
      </c>
      <c r="H445" s="20">
        <f>IF(F445="","",IFERROR(INDEX('الموردون'!$D$6:$D$205,MATCH(F445,'الموردون'!$A$6:$A$205,0)),""))</f>
        <v/>
      </c>
      <c r="I445" s="21">
        <f>IF(OR(H445="",NOT(ISNUMBER(B445))),"",B445+H445)</f>
        <v/>
      </c>
      <c r="J445" s="18">
        <f>IF(A445&amp;""="","",SUMIFS('المدفوعات'!$C$6:$C$1005,'المدفوعات'!$B$6:$B$1005,A445&amp;""))</f>
        <v/>
      </c>
      <c r="K445" s="18">
        <f>IF(OR(A445&amp;""="",NOT(ISNUMBER(D445))),"",ROUND(D445-J445,2))</f>
        <v/>
      </c>
      <c r="L445" s="17">
        <f>IF(OR(K445="",I445=""),"",IF(AND(K445&gt;0,I445&lt;'الإعدادات'!$B$4),'الإعدادات'!$B$4-I445,0))</f>
        <v/>
      </c>
      <c r="M445" s="6">
        <f>IF(K445="","",IF(K445&lt;=0,"مسدد",IF(I445="","بدون موعد",IF(I445&gt;='الإعدادات'!$B$4,"لم يحن",IF(L445&lt;=30,"من 1 إلى 30 يوم",IF(L445&lt;=60,"من 31 إلى 60 يوم","أكثر من 60 يوم"))))))</f>
        <v/>
      </c>
    </row>
    <row r="446">
      <c r="A446" s="5" t="n"/>
      <c r="B446" s="13" t="n"/>
      <c r="C446" s="5" t="n"/>
      <c r="D446" s="19" t="n"/>
      <c r="E446" s="5" t="n"/>
      <c r="F446" s="6">
        <f>IF(C446&amp;""="","",IFERROR(INDEX('أوامر الشراء'!$C$6:$C$1005,MATCH(C446&amp;"",'أوامر الشراء'!$A$6:$A$1005,0))&amp;"","أمر غير موجود"))</f>
        <v/>
      </c>
      <c r="G446" s="6">
        <f>IF(F446="","",IFERROR(INDEX('الموردون'!$B$6:$B$205,MATCH(F446,'الموردون'!$A$6:$A$205,0))&amp;"","مورد غير موجود"))</f>
        <v/>
      </c>
      <c r="H446" s="20">
        <f>IF(F446="","",IFERROR(INDEX('الموردون'!$D$6:$D$205,MATCH(F446,'الموردون'!$A$6:$A$205,0)),""))</f>
        <v/>
      </c>
      <c r="I446" s="21">
        <f>IF(OR(H446="",NOT(ISNUMBER(B446))),"",B446+H446)</f>
        <v/>
      </c>
      <c r="J446" s="18">
        <f>IF(A446&amp;""="","",SUMIFS('المدفوعات'!$C$6:$C$1005,'المدفوعات'!$B$6:$B$1005,A446&amp;""))</f>
        <v/>
      </c>
      <c r="K446" s="18">
        <f>IF(OR(A446&amp;""="",NOT(ISNUMBER(D446))),"",ROUND(D446-J446,2))</f>
        <v/>
      </c>
      <c r="L446" s="17">
        <f>IF(OR(K446="",I446=""),"",IF(AND(K446&gt;0,I446&lt;'الإعدادات'!$B$4),'الإعدادات'!$B$4-I446,0))</f>
        <v/>
      </c>
      <c r="M446" s="6">
        <f>IF(K446="","",IF(K446&lt;=0,"مسدد",IF(I446="","بدون موعد",IF(I446&gt;='الإعدادات'!$B$4,"لم يحن",IF(L446&lt;=30,"من 1 إلى 30 يوم",IF(L446&lt;=60,"من 31 إلى 60 يوم","أكثر من 60 يوم"))))))</f>
        <v/>
      </c>
    </row>
    <row r="447">
      <c r="A447" s="5" t="n"/>
      <c r="B447" s="13" t="n"/>
      <c r="C447" s="5" t="n"/>
      <c r="D447" s="19" t="n"/>
      <c r="E447" s="5" t="n"/>
      <c r="F447" s="6">
        <f>IF(C447&amp;""="","",IFERROR(INDEX('أوامر الشراء'!$C$6:$C$1005,MATCH(C447&amp;"",'أوامر الشراء'!$A$6:$A$1005,0))&amp;"","أمر غير موجود"))</f>
        <v/>
      </c>
      <c r="G447" s="6">
        <f>IF(F447="","",IFERROR(INDEX('الموردون'!$B$6:$B$205,MATCH(F447,'الموردون'!$A$6:$A$205,0))&amp;"","مورد غير موجود"))</f>
        <v/>
      </c>
      <c r="H447" s="20">
        <f>IF(F447="","",IFERROR(INDEX('الموردون'!$D$6:$D$205,MATCH(F447,'الموردون'!$A$6:$A$205,0)),""))</f>
        <v/>
      </c>
      <c r="I447" s="21">
        <f>IF(OR(H447="",NOT(ISNUMBER(B447))),"",B447+H447)</f>
        <v/>
      </c>
      <c r="J447" s="18">
        <f>IF(A447&amp;""="","",SUMIFS('المدفوعات'!$C$6:$C$1005,'المدفوعات'!$B$6:$B$1005,A447&amp;""))</f>
        <v/>
      </c>
      <c r="K447" s="18">
        <f>IF(OR(A447&amp;""="",NOT(ISNUMBER(D447))),"",ROUND(D447-J447,2))</f>
        <v/>
      </c>
      <c r="L447" s="17">
        <f>IF(OR(K447="",I447=""),"",IF(AND(K447&gt;0,I447&lt;'الإعدادات'!$B$4),'الإعدادات'!$B$4-I447,0))</f>
        <v/>
      </c>
      <c r="M447" s="6">
        <f>IF(K447="","",IF(K447&lt;=0,"مسدد",IF(I447="","بدون موعد",IF(I447&gt;='الإعدادات'!$B$4,"لم يحن",IF(L447&lt;=30,"من 1 إلى 30 يوم",IF(L447&lt;=60,"من 31 إلى 60 يوم","أكثر من 60 يوم"))))))</f>
        <v/>
      </c>
    </row>
    <row r="448">
      <c r="A448" s="5" t="n"/>
      <c r="B448" s="13" t="n"/>
      <c r="C448" s="5" t="n"/>
      <c r="D448" s="19" t="n"/>
      <c r="E448" s="5" t="n"/>
      <c r="F448" s="6">
        <f>IF(C448&amp;""="","",IFERROR(INDEX('أوامر الشراء'!$C$6:$C$1005,MATCH(C448&amp;"",'أوامر الشراء'!$A$6:$A$1005,0))&amp;"","أمر غير موجود"))</f>
        <v/>
      </c>
      <c r="G448" s="6">
        <f>IF(F448="","",IFERROR(INDEX('الموردون'!$B$6:$B$205,MATCH(F448,'الموردون'!$A$6:$A$205,0))&amp;"","مورد غير موجود"))</f>
        <v/>
      </c>
      <c r="H448" s="20">
        <f>IF(F448="","",IFERROR(INDEX('الموردون'!$D$6:$D$205,MATCH(F448,'الموردون'!$A$6:$A$205,0)),""))</f>
        <v/>
      </c>
      <c r="I448" s="21">
        <f>IF(OR(H448="",NOT(ISNUMBER(B448))),"",B448+H448)</f>
        <v/>
      </c>
      <c r="J448" s="18">
        <f>IF(A448&amp;""="","",SUMIFS('المدفوعات'!$C$6:$C$1005,'المدفوعات'!$B$6:$B$1005,A448&amp;""))</f>
        <v/>
      </c>
      <c r="K448" s="18">
        <f>IF(OR(A448&amp;""="",NOT(ISNUMBER(D448))),"",ROUND(D448-J448,2))</f>
        <v/>
      </c>
      <c r="L448" s="17">
        <f>IF(OR(K448="",I448=""),"",IF(AND(K448&gt;0,I448&lt;'الإعدادات'!$B$4),'الإعدادات'!$B$4-I448,0))</f>
        <v/>
      </c>
      <c r="M448" s="6">
        <f>IF(K448="","",IF(K448&lt;=0,"مسدد",IF(I448="","بدون موعد",IF(I448&gt;='الإعدادات'!$B$4,"لم يحن",IF(L448&lt;=30,"من 1 إلى 30 يوم",IF(L448&lt;=60,"من 31 إلى 60 يوم","أكثر من 60 يوم"))))))</f>
        <v/>
      </c>
    </row>
    <row r="449">
      <c r="A449" s="5" t="n"/>
      <c r="B449" s="13" t="n"/>
      <c r="C449" s="5" t="n"/>
      <c r="D449" s="19" t="n"/>
      <c r="E449" s="5" t="n"/>
      <c r="F449" s="6">
        <f>IF(C449&amp;""="","",IFERROR(INDEX('أوامر الشراء'!$C$6:$C$1005,MATCH(C449&amp;"",'أوامر الشراء'!$A$6:$A$1005,0))&amp;"","أمر غير موجود"))</f>
        <v/>
      </c>
      <c r="G449" s="6">
        <f>IF(F449="","",IFERROR(INDEX('الموردون'!$B$6:$B$205,MATCH(F449,'الموردون'!$A$6:$A$205,0))&amp;"","مورد غير موجود"))</f>
        <v/>
      </c>
      <c r="H449" s="20">
        <f>IF(F449="","",IFERROR(INDEX('الموردون'!$D$6:$D$205,MATCH(F449,'الموردون'!$A$6:$A$205,0)),""))</f>
        <v/>
      </c>
      <c r="I449" s="21">
        <f>IF(OR(H449="",NOT(ISNUMBER(B449))),"",B449+H449)</f>
        <v/>
      </c>
      <c r="J449" s="18">
        <f>IF(A449&amp;""="","",SUMIFS('المدفوعات'!$C$6:$C$1005,'المدفوعات'!$B$6:$B$1005,A449&amp;""))</f>
        <v/>
      </c>
      <c r="K449" s="18">
        <f>IF(OR(A449&amp;""="",NOT(ISNUMBER(D449))),"",ROUND(D449-J449,2))</f>
        <v/>
      </c>
      <c r="L449" s="17">
        <f>IF(OR(K449="",I449=""),"",IF(AND(K449&gt;0,I449&lt;'الإعدادات'!$B$4),'الإعدادات'!$B$4-I449,0))</f>
        <v/>
      </c>
      <c r="M449" s="6">
        <f>IF(K449="","",IF(K449&lt;=0,"مسدد",IF(I449="","بدون موعد",IF(I449&gt;='الإعدادات'!$B$4,"لم يحن",IF(L449&lt;=30,"من 1 إلى 30 يوم",IF(L449&lt;=60,"من 31 إلى 60 يوم","أكثر من 60 يوم"))))))</f>
        <v/>
      </c>
    </row>
    <row r="450">
      <c r="A450" s="5" t="n"/>
      <c r="B450" s="13" t="n"/>
      <c r="C450" s="5" t="n"/>
      <c r="D450" s="19" t="n"/>
      <c r="E450" s="5" t="n"/>
      <c r="F450" s="6">
        <f>IF(C450&amp;""="","",IFERROR(INDEX('أوامر الشراء'!$C$6:$C$1005,MATCH(C450&amp;"",'أوامر الشراء'!$A$6:$A$1005,0))&amp;"","أمر غير موجود"))</f>
        <v/>
      </c>
      <c r="G450" s="6">
        <f>IF(F450="","",IFERROR(INDEX('الموردون'!$B$6:$B$205,MATCH(F450,'الموردون'!$A$6:$A$205,0))&amp;"","مورد غير موجود"))</f>
        <v/>
      </c>
      <c r="H450" s="20">
        <f>IF(F450="","",IFERROR(INDEX('الموردون'!$D$6:$D$205,MATCH(F450,'الموردون'!$A$6:$A$205,0)),""))</f>
        <v/>
      </c>
      <c r="I450" s="21">
        <f>IF(OR(H450="",NOT(ISNUMBER(B450))),"",B450+H450)</f>
        <v/>
      </c>
      <c r="J450" s="18">
        <f>IF(A450&amp;""="","",SUMIFS('المدفوعات'!$C$6:$C$1005,'المدفوعات'!$B$6:$B$1005,A450&amp;""))</f>
        <v/>
      </c>
      <c r="K450" s="18">
        <f>IF(OR(A450&amp;""="",NOT(ISNUMBER(D450))),"",ROUND(D450-J450,2))</f>
        <v/>
      </c>
      <c r="L450" s="17">
        <f>IF(OR(K450="",I450=""),"",IF(AND(K450&gt;0,I450&lt;'الإعدادات'!$B$4),'الإعدادات'!$B$4-I450,0))</f>
        <v/>
      </c>
      <c r="M450" s="6">
        <f>IF(K450="","",IF(K450&lt;=0,"مسدد",IF(I450="","بدون موعد",IF(I450&gt;='الإعدادات'!$B$4,"لم يحن",IF(L450&lt;=30,"من 1 إلى 30 يوم",IF(L450&lt;=60,"من 31 إلى 60 يوم","أكثر من 60 يوم"))))))</f>
        <v/>
      </c>
    </row>
    <row r="451">
      <c r="A451" s="5" t="n"/>
      <c r="B451" s="13" t="n"/>
      <c r="C451" s="5" t="n"/>
      <c r="D451" s="19" t="n"/>
      <c r="E451" s="5" t="n"/>
      <c r="F451" s="6">
        <f>IF(C451&amp;""="","",IFERROR(INDEX('أوامر الشراء'!$C$6:$C$1005,MATCH(C451&amp;"",'أوامر الشراء'!$A$6:$A$1005,0))&amp;"","أمر غير موجود"))</f>
        <v/>
      </c>
      <c r="G451" s="6">
        <f>IF(F451="","",IFERROR(INDEX('الموردون'!$B$6:$B$205,MATCH(F451,'الموردون'!$A$6:$A$205,0))&amp;"","مورد غير موجود"))</f>
        <v/>
      </c>
      <c r="H451" s="20">
        <f>IF(F451="","",IFERROR(INDEX('الموردون'!$D$6:$D$205,MATCH(F451,'الموردون'!$A$6:$A$205,0)),""))</f>
        <v/>
      </c>
      <c r="I451" s="21">
        <f>IF(OR(H451="",NOT(ISNUMBER(B451))),"",B451+H451)</f>
        <v/>
      </c>
      <c r="J451" s="18">
        <f>IF(A451&amp;""="","",SUMIFS('المدفوعات'!$C$6:$C$1005,'المدفوعات'!$B$6:$B$1005,A451&amp;""))</f>
        <v/>
      </c>
      <c r="K451" s="18">
        <f>IF(OR(A451&amp;""="",NOT(ISNUMBER(D451))),"",ROUND(D451-J451,2))</f>
        <v/>
      </c>
      <c r="L451" s="17">
        <f>IF(OR(K451="",I451=""),"",IF(AND(K451&gt;0,I451&lt;'الإعدادات'!$B$4),'الإعدادات'!$B$4-I451,0))</f>
        <v/>
      </c>
      <c r="M451" s="6">
        <f>IF(K451="","",IF(K451&lt;=0,"مسدد",IF(I451="","بدون موعد",IF(I451&gt;='الإعدادات'!$B$4,"لم يحن",IF(L451&lt;=30,"من 1 إلى 30 يوم",IF(L451&lt;=60,"من 31 إلى 60 يوم","أكثر من 60 يوم"))))))</f>
        <v/>
      </c>
    </row>
    <row r="452">
      <c r="A452" s="5" t="n"/>
      <c r="B452" s="13" t="n"/>
      <c r="C452" s="5" t="n"/>
      <c r="D452" s="19" t="n"/>
      <c r="E452" s="5" t="n"/>
      <c r="F452" s="6">
        <f>IF(C452&amp;""="","",IFERROR(INDEX('أوامر الشراء'!$C$6:$C$1005,MATCH(C452&amp;"",'أوامر الشراء'!$A$6:$A$1005,0))&amp;"","أمر غير موجود"))</f>
        <v/>
      </c>
      <c r="G452" s="6">
        <f>IF(F452="","",IFERROR(INDEX('الموردون'!$B$6:$B$205,MATCH(F452,'الموردون'!$A$6:$A$205,0))&amp;"","مورد غير موجود"))</f>
        <v/>
      </c>
      <c r="H452" s="20">
        <f>IF(F452="","",IFERROR(INDEX('الموردون'!$D$6:$D$205,MATCH(F452,'الموردون'!$A$6:$A$205,0)),""))</f>
        <v/>
      </c>
      <c r="I452" s="21">
        <f>IF(OR(H452="",NOT(ISNUMBER(B452))),"",B452+H452)</f>
        <v/>
      </c>
      <c r="J452" s="18">
        <f>IF(A452&amp;""="","",SUMIFS('المدفوعات'!$C$6:$C$1005,'المدفوعات'!$B$6:$B$1005,A452&amp;""))</f>
        <v/>
      </c>
      <c r="K452" s="18">
        <f>IF(OR(A452&amp;""="",NOT(ISNUMBER(D452))),"",ROUND(D452-J452,2))</f>
        <v/>
      </c>
      <c r="L452" s="17">
        <f>IF(OR(K452="",I452=""),"",IF(AND(K452&gt;0,I452&lt;'الإعدادات'!$B$4),'الإعدادات'!$B$4-I452,0))</f>
        <v/>
      </c>
      <c r="M452" s="6">
        <f>IF(K452="","",IF(K452&lt;=0,"مسدد",IF(I452="","بدون موعد",IF(I452&gt;='الإعدادات'!$B$4,"لم يحن",IF(L452&lt;=30,"من 1 إلى 30 يوم",IF(L452&lt;=60,"من 31 إلى 60 يوم","أكثر من 60 يوم"))))))</f>
        <v/>
      </c>
    </row>
    <row r="453">
      <c r="A453" s="5" t="n"/>
      <c r="B453" s="13" t="n"/>
      <c r="C453" s="5" t="n"/>
      <c r="D453" s="19" t="n"/>
      <c r="E453" s="5" t="n"/>
      <c r="F453" s="6">
        <f>IF(C453&amp;""="","",IFERROR(INDEX('أوامر الشراء'!$C$6:$C$1005,MATCH(C453&amp;"",'أوامر الشراء'!$A$6:$A$1005,0))&amp;"","أمر غير موجود"))</f>
        <v/>
      </c>
      <c r="G453" s="6">
        <f>IF(F453="","",IFERROR(INDEX('الموردون'!$B$6:$B$205,MATCH(F453,'الموردون'!$A$6:$A$205,0))&amp;"","مورد غير موجود"))</f>
        <v/>
      </c>
      <c r="H453" s="20">
        <f>IF(F453="","",IFERROR(INDEX('الموردون'!$D$6:$D$205,MATCH(F453,'الموردون'!$A$6:$A$205,0)),""))</f>
        <v/>
      </c>
      <c r="I453" s="21">
        <f>IF(OR(H453="",NOT(ISNUMBER(B453))),"",B453+H453)</f>
        <v/>
      </c>
      <c r="J453" s="18">
        <f>IF(A453&amp;""="","",SUMIFS('المدفوعات'!$C$6:$C$1005,'المدفوعات'!$B$6:$B$1005,A453&amp;""))</f>
        <v/>
      </c>
      <c r="K453" s="18">
        <f>IF(OR(A453&amp;""="",NOT(ISNUMBER(D453))),"",ROUND(D453-J453,2))</f>
        <v/>
      </c>
      <c r="L453" s="17">
        <f>IF(OR(K453="",I453=""),"",IF(AND(K453&gt;0,I453&lt;'الإعدادات'!$B$4),'الإعدادات'!$B$4-I453,0))</f>
        <v/>
      </c>
      <c r="M453" s="6">
        <f>IF(K453="","",IF(K453&lt;=0,"مسدد",IF(I453="","بدون موعد",IF(I453&gt;='الإعدادات'!$B$4,"لم يحن",IF(L453&lt;=30,"من 1 إلى 30 يوم",IF(L453&lt;=60,"من 31 إلى 60 يوم","أكثر من 60 يوم"))))))</f>
        <v/>
      </c>
    </row>
    <row r="454">
      <c r="A454" s="5" t="n"/>
      <c r="B454" s="13" t="n"/>
      <c r="C454" s="5" t="n"/>
      <c r="D454" s="19" t="n"/>
      <c r="E454" s="5" t="n"/>
      <c r="F454" s="6">
        <f>IF(C454&amp;""="","",IFERROR(INDEX('أوامر الشراء'!$C$6:$C$1005,MATCH(C454&amp;"",'أوامر الشراء'!$A$6:$A$1005,0))&amp;"","أمر غير موجود"))</f>
        <v/>
      </c>
      <c r="G454" s="6">
        <f>IF(F454="","",IFERROR(INDEX('الموردون'!$B$6:$B$205,MATCH(F454,'الموردون'!$A$6:$A$205,0))&amp;"","مورد غير موجود"))</f>
        <v/>
      </c>
      <c r="H454" s="20">
        <f>IF(F454="","",IFERROR(INDEX('الموردون'!$D$6:$D$205,MATCH(F454,'الموردون'!$A$6:$A$205,0)),""))</f>
        <v/>
      </c>
      <c r="I454" s="21">
        <f>IF(OR(H454="",NOT(ISNUMBER(B454))),"",B454+H454)</f>
        <v/>
      </c>
      <c r="J454" s="18">
        <f>IF(A454&amp;""="","",SUMIFS('المدفوعات'!$C$6:$C$1005,'المدفوعات'!$B$6:$B$1005,A454&amp;""))</f>
        <v/>
      </c>
      <c r="K454" s="18">
        <f>IF(OR(A454&amp;""="",NOT(ISNUMBER(D454))),"",ROUND(D454-J454,2))</f>
        <v/>
      </c>
      <c r="L454" s="17">
        <f>IF(OR(K454="",I454=""),"",IF(AND(K454&gt;0,I454&lt;'الإعدادات'!$B$4),'الإعدادات'!$B$4-I454,0))</f>
        <v/>
      </c>
      <c r="M454" s="6">
        <f>IF(K454="","",IF(K454&lt;=0,"مسدد",IF(I454="","بدون موعد",IF(I454&gt;='الإعدادات'!$B$4,"لم يحن",IF(L454&lt;=30,"من 1 إلى 30 يوم",IF(L454&lt;=60,"من 31 إلى 60 يوم","أكثر من 60 يوم"))))))</f>
        <v/>
      </c>
    </row>
    <row r="455">
      <c r="A455" s="5" t="n"/>
      <c r="B455" s="13" t="n"/>
      <c r="C455" s="5" t="n"/>
      <c r="D455" s="19" t="n"/>
      <c r="E455" s="5" t="n"/>
      <c r="F455" s="6">
        <f>IF(C455&amp;""="","",IFERROR(INDEX('أوامر الشراء'!$C$6:$C$1005,MATCH(C455&amp;"",'أوامر الشراء'!$A$6:$A$1005,0))&amp;"","أمر غير موجود"))</f>
        <v/>
      </c>
      <c r="G455" s="6">
        <f>IF(F455="","",IFERROR(INDEX('الموردون'!$B$6:$B$205,MATCH(F455,'الموردون'!$A$6:$A$205,0))&amp;"","مورد غير موجود"))</f>
        <v/>
      </c>
      <c r="H455" s="20">
        <f>IF(F455="","",IFERROR(INDEX('الموردون'!$D$6:$D$205,MATCH(F455,'الموردون'!$A$6:$A$205,0)),""))</f>
        <v/>
      </c>
      <c r="I455" s="21">
        <f>IF(OR(H455="",NOT(ISNUMBER(B455))),"",B455+H455)</f>
        <v/>
      </c>
      <c r="J455" s="18">
        <f>IF(A455&amp;""="","",SUMIFS('المدفوعات'!$C$6:$C$1005,'المدفوعات'!$B$6:$B$1005,A455&amp;""))</f>
        <v/>
      </c>
      <c r="K455" s="18">
        <f>IF(OR(A455&amp;""="",NOT(ISNUMBER(D455))),"",ROUND(D455-J455,2))</f>
        <v/>
      </c>
      <c r="L455" s="17">
        <f>IF(OR(K455="",I455=""),"",IF(AND(K455&gt;0,I455&lt;'الإعدادات'!$B$4),'الإعدادات'!$B$4-I455,0))</f>
        <v/>
      </c>
      <c r="M455" s="6">
        <f>IF(K455="","",IF(K455&lt;=0,"مسدد",IF(I455="","بدون موعد",IF(I455&gt;='الإعدادات'!$B$4,"لم يحن",IF(L455&lt;=30,"من 1 إلى 30 يوم",IF(L455&lt;=60,"من 31 إلى 60 يوم","أكثر من 60 يوم"))))))</f>
        <v/>
      </c>
    </row>
    <row r="456">
      <c r="A456" s="5" t="n"/>
      <c r="B456" s="13" t="n"/>
      <c r="C456" s="5" t="n"/>
      <c r="D456" s="19" t="n"/>
      <c r="E456" s="5" t="n"/>
      <c r="F456" s="6">
        <f>IF(C456&amp;""="","",IFERROR(INDEX('أوامر الشراء'!$C$6:$C$1005,MATCH(C456&amp;"",'أوامر الشراء'!$A$6:$A$1005,0))&amp;"","أمر غير موجود"))</f>
        <v/>
      </c>
      <c r="G456" s="6">
        <f>IF(F456="","",IFERROR(INDEX('الموردون'!$B$6:$B$205,MATCH(F456,'الموردون'!$A$6:$A$205,0))&amp;"","مورد غير موجود"))</f>
        <v/>
      </c>
      <c r="H456" s="20">
        <f>IF(F456="","",IFERROR(INDEX('الموردون'!$D$6:$D$205,MATCH(F456,'الموردون'!$A$6:$A$205,0)),""))</f>
        <v/>
      </c>
      <c r="I456" s="21">
        <f>IF(OR(H456="",NOT(ISNUMBER(B456))),"",B456+H456)</f>
        <v/>
      </c>
      <c r="J456" s="18">
        <f>IF(A456&amp;""="","",SUMIFS('المدفوعات'!$C$6:$C$1005,'المدفوعات'!$B$6:$B$1005,A456&amp;""))</f>
        <v/>
      </c>
      <c r="K456" s="18">
        <f>IF(OR(A456&amp;""="",NOT(ISNUMBER(D456))),"",ROUND(D456-J456,2))</f>
        <v/>
      </c>
      <c r="L456" s="17">
        <f>IF(OR(K456="",I456=""),"",IF(AND(K456&gt;0,I456&lt;'الإعدادات'!$B$4),'الإعدادات'!$B$4-I456,0))</f>
        <v/>
      </c>
      <c r="M456" s="6">
        <f>IF(K456="","",IF(K456&lt;=0,"مسدد",IF(I456="","بدون موعد",IF(I456&gt;='الإعدادات'!$B$4,"لم يحن",IF(L456&lt;=30,"من 1 إلى 30 يوم",IF(L456&lt;=60,"من 31 إلى 60 يوم","أكثر من 60 يوم"))))))</f>
        <v/>
      </c>
    </row>
    <row r="457">
      <c r="A457" s="5" t="n"/>
      <c r="B457" s="13" t="n"/>
      <c r="C457" s="5" t="n"/>
      <c r="D457" s="19" t="n"/>
      <c r="E457" s="5" t="n"/>
      <c r="F457" s="6">
        <f>IF(C457&amp;""="","",IFERROR(INDEX('أوامر الشراء'!$C$6:$C$1005,MATCH(C457&amp;"",'أوامر الشراء'!$A$6:$A$1005,0))&amp;"","أمر غير موجود"))</f>
        <v/>
      </c>
      <c r="G457" s="6">
        <f>IF(F457="","",IFERROR(INDEX('الموردون'!$B$6:$B$205,MATCH(F457,'الموردون'!$A$6:$A$205,0))&amp;"","مورد غير موجود"))</f>
        <v/>
      </c>
      <c r="H457" s="20">
        <f>IF(F457="","",IFERROR(INDEX('الموردون'!$D$6:$D$205,MATCH(F457,'الموردون'!$A$6:$A$205,0)),""))</f>
        <v/>
      </c>
      <c r="I457" s="21">
        <f>IF(OR(H457="",NOT(ISNUMBER(B457))),"",B457+H457)</f>
        <v/>
      </c>
      <c r="J457" s="18">
        <f>IF(A457&amp;""="","",SUMIFS('المدفوعات'!$C$6:$C$1005,'المدفوعات'!$B$6:$B$1005,A457&amp;""))</f>
        <v/>
      </c>
      <c r="K457" s="18">
        <f>IF(OR(A457&amp;""="",NOT(ISNUMBER(D457))),"",ROUND(D457-J457,2))</f>
        <v/>
      </c>
      <c r="L457" s="17">
        <f>IF(OR(K457="",I457=""),"",IF(AND(K457&gt;0,I457&lt;'الإعدادات'!$B$4),'الإعدادات'!$B$4-I457,0))</f>
        <v/>
      </c>
      <c r="M457" s="6">
        <f>IF(K457="","",IF(K457&lt;=0,"مسدد",IF(I457="","بدون موعد",IF(I457&gt;='الإعدادات'!$B$4,"لم يحن",IF(L457&lt;=30,"من 1 إلى 30 يوم",IF(L457&lt;=60,"من 31 إلى 60 يوم","أكثر من 60 يوم"))))))</f>
        <v/>
      </c>
    </row>
    <row r="458">
      <c r="A458" s="5" t="n"/>
      <c r="B458" s="13" t="n"/>
      <c r="C458" s="5" t="n"/>
      <c r="D458" s="19" t="n"/>
      <c r="E458" s="5" t="n"/>
      <c r="F458" s="6">
        <f>IF(C458&amp;""="","",IFERROR(INDEX('أوامر الشراء'!$C$6:$C$1005,MATCH(C458&amp;"",'أوامر الشراء'!$A$6:$A$1005,0))&amp;"","أمر غير موجود"))</f>
        <v/>
      </c>
      <c r="G458" s="6">
        <f>IF(F458="","",IFERROR(INDEX('الموردون'!$B$6:$B$205,MATCH(F458,'الموردون'!$A$6:$A$205,0))&amp;"","مورد غير موجود"))</f>
        <v/>
      </c>
      <c r="H458" s="20">
        <f>IF(F458="","",IFERROR(INDEX('الموردون'!$D$6:$D$205,MATCH(F458,'الموردون'!$A$6:$A$205,0)),""))</f>
        <v/>
      </c>
      <c r="I458" s="21">
        <f>IF(OR(H458="",NOT(ISNUMBER(B458))),"",B458+H458)</f>
        <v/>
      </c>
      <c r="J458" s="18">
        <f>IF(A458&amp;""="","",SUMIFS('المدفوعات'!$C$6:$C$1005,'المدفوعات'!$B$6:$B$1005,A458&amp;""))</f>
        <v/>
      </c>
      <c r="K458" s="18">
        <f>IF(OR(A458&amp;""="",NOT(ISNUMBER(D458))),"",ROUND(D458-J458,2))</f>
        <v/>
      </c>
      <c r="L458" s="17">
        <f>IF(OR(K458="",I458=""),"",IF(AND(K458&gt;0,I458&lt;'الإعدادات'!$B$4),'الإعدادات'!$B$4-I458,0))</f>
        <v/>
      </c>
      <c r="M458" s="6">
        <f>IF(K458="","",IF(K458&lt;=0,"مسدد",IF(I458="","بدون موعد",IF(I458&gt;='الإعدادات'!$B$4,"لم يحن",IF(L458&lt;=30,"من 1 إلى 30 يوم",IF(L458&lt;=60,"من 31 إلى 60 يوم","أكثر من 60 يوم"))))))</f>
        <v/>
      </c>
    </row>
    <row r="459">
      <c r="A459" s="5" t="n"/>
      <c r="B459" s="13" t="n"/>
      <c r="C459" s="5" t="n"/>
      <c r="D459" s="19" t="n"/>
      <c r="E459" s="5" t="n"/>
      <c r="F459" s="6">
        <f>IF(C459&amp;""="","",IFERROR(INDEX('أوامر الشراء'!$C$6:$C$1005,MATCH(C459&amp;"",'أوامر الشراء'!$A$6:$A$1005,0))&amp;"","أمر غير موجود"))</f>
        <v/>
      </c>
      <c r="G459" s="6">
        <f>IF(F459="","",IFERROR(INDEX('الموردون'!$B$6:$B$205,MATCH(F459,'الموردون'!$A$6:$A$205,0))&amp;"","مورد غير موجود"))</f>
        <v/>
      </c>
      <c r="H459" s="20">
        <f>IF(F459="","",IFERROR(INDEX('الموردون'!$D$6:$D$205,MATCH(F459,'الموردون'!$A$6:$A$205,0)),""))</f>
        <v/>
      </c>
      <c r="I459" s="21">
        <f>IF(OR(H459="",NOT(ISNUMBER(B459))),"",B459+H459)</f>
        <v/>
      </c>
      <c r="J459" s="18">
        <f>IF(A459&amp;""="","",SUMIFS('المدفوعات'!$C$6:$C$1005,'المدفوعات'!$B$6:$B$1005,A459&amp;""))</f>
        <v/>
      </c>
      <c r="K459" s="18">
        <f>IF(OR(A459&amp;""="",NOT(ISNUMBER(D459))),"",ROUND(D459-J459,2))</f>
        <v/>
      </c>
      <c r="L459" s="17">
        <f>IF(OR(K459="",I459=""),"",IF(AND(K459&gt;0,I459&lt;'الإعدادات'!$B$4),'الإعدادات'!$B$4-I459,0))</f>
        <v/>
      </c>
      <c r="M459" s="6">
        <f>IF(K459="","",IF(K459&lt;=0,"مسدد",IF(I459="","بدون موعد",IF(I459&gt;='الإعدادات'!$B$4,"لم يحن",IF(L459&lt;=30,"من 1 إلى 30 يوم",IF(L459&lt;=60,"من 31 إلى 60 يوم","أكثر من 60 يوم"))))))</f>
        <v/>
      </c>
    </row>
    <row r="460">
      <c r="A460" s="5" t="n"/>
      <c r="B460" s="13" t="n"/>
      <c r="C460" s="5" t="n"/>
      <c r="D460" s="19" t="n"/>
      <c r="E460" s="5" t="n"/>
      <c r="F460" s="6">
        <f>IF(C460&amp;""="","",IFERROR(INDEX('أوامر الشراء'!$C$6:$C$1005,MATCH(C460&amp;"",'أوامر الشراء'!$A$6:$A$1005,0))&amp;"","أمر غير موجود"))</f>
        <v/>
      </c>
      <c r="G460" s="6">
        <f>IF(F460="","",IFERROR(INDEX('الموردون'!$B$6:$B$205,MATCH(F460,'الموردون'!$A$6:$A$205,0))&amp;"","مورد غير موجود"))</f>
        <v/>
      </c>
      <c r="H460" s="20">
        <f>IF(F460="","",IFERROR(INDEX('الموردون'!$D$6:$D$205,MATCH(F460,'الموردون'!$A$6:$A$205,0)),""))</f>
        <v/>
      </c>
      <c r="I460" s="21">
        <f>IF(OR(H460="",NOT(ISNUMBER(B460))),"",B460+H460)</f>
        <v/>
      </c>
      <c r="J460" s="18">
        <f>IF(A460&amp;""="","",SUMIFS('المدفوعات'!$C$6:$C$1005,'المدفوعات'!$B$6:$B$1005,A460&amp;""))</f>
        <v/>
      </c>
      <c r="K460" s="18">
        <f>IF(OR(A460&amp;""="",NOT(ISNUMBER(D460))),"",ROUND(D460-J460,2))</f>
        <v/>
      </c>
      <c r="L460" s="17">
        <f>IF(OR(K460="",I460=""),"",IF(AND(K460&gt;0,I460&lt;'الإعدادات'!$B$4),'الإعدادات'!$B$4-I460,0))</f>
        <v/>
      </c>
      <c r="M460" s="6">
        <f>IF(K460="","",IF(K460&lt;=0,"مسدد",IF(I460="","بدون موعد",IF(I460&gt;='الإعدادات'!$B$4,"لم يحن",IF(L460&lt;=30,"من 1 إلى 30 يوم",IF(L460&lt;=60,"من 31 إلى 60 يوم","أكثر من 60 يوم"))))))</f>
        <v/>
      </c>
    </row>
    <row r="461">
      <c r="A461" s="5" t="n"/>
      <c r="B461" s="13" t="n"/>
      <c r="C461" s="5" t="n"/>
      <c r="D461" s="19" t="n"/>
      <c r="E461" s="5" t="n"/>
      <c r="F461" s="6">
        <f>IF(C461&amp;""="","",IFERROR(INDEX('أوامر الشراء'!$C$6:$C$1005,MATCH(C461&amp;"",'أوامر الشراء'!$A$6:$A$1005,0))&amp;"","أمر غير موجود"))</f>
        <v/>
      </c>
      <c r="G461" s="6">
        <f>IF(F461="","",IFERROR(INDEX('الموردون'!$B$6:$B$205,MATCH(F461,'الموردون'!$A$6:$A$205,0))&amp;"","مورد غير موجود"))</f>
        <v/>
      </c>
      <c r="H461" s="20">
        <f>IF(F461="","",IFERROR(INDEX('الموردون'!$D$6:$D$205,MATCH(F461,'الموردون'!$A$6:$A$205,0)),""))</f>
        <v/>
      </c>
      <c r="I461" s="21">
        <f>IF(OR(H461="",NOT(ISNUMBER(B461))),"",B461+H461)</f>
        <v/>
      </c>
      <c r="J461" s="18">
        <f>IF(A461&amp;""="","",SUMIFS('المدفوعات'!$C$6:$C$1005,'المدفوعات'!$B$6:$B$1005,A461&amp;""))</f>
        <v/>
      </c>
      <c r="K461" s="18">
        <f>IF(OR(A461&amp;""="",NOT(ISNUMBER(D461))),"",ROUND(D461-J461,2))</f>
        <v/>
      </c>
      <c r="L461" s="17">
        <f>IF(OR(K461="",I461=""),"",IF(AND(K461&gt;0,I461&lt;'الإعدادات'!$B$4),'الإعدادات'!$B$4-I461,0))</f>
        <v/>
      </c>
      <c r="M461" s="6">
        <f>IF(K461="","",IF(K461&lt;=0,"مسدد",IF(I461="","بدون موعد",IF(I461&gt;='الإعدادات'!$B$4,"لم يحن",IF(L461&lt;=30,"من 1 إلى 30 يوم",IF(L461&lt;=60,"من 31 إلى 60 يوم","أكثر من 60 يوم"))))))</f>
        <v/>
      </c>
    </row>
    <row r="462">
      <c r="A462" s="5" t="n"/>
      <c r="B462" s="13" t="n"/>
      <c r="C462" s="5" t="n"/>
      <c r="D462" s="19" t="n"/>
      <c r="E462" s="5" t="n"/>
      <c r="F462" s="6">
        <f>IF(C462&amp;""="","",IFERROR(INDEX('أوامر الشراء'!$C$6:$C$1005,MATCH(C462&amp;"",'أوامر الشراء'!$A$6:$A$1005,0))&amp;"","أمر غير موجود"))</f>
        <v/>
      </c>
      <c r="G462" s="6">
        <f>IF(F462="","",IFERROR(INDEX('الموردون'!$B$6:$B$205,MATCH(F462,'الموردون'!$A$6:$A$205,0))&amp;"","مورد غير موجود"))</f>
        <v/>
      </c>
      <c r="H462" s="20">
        <f>IF(F462="","",IFERROR(INDEX('الموردون'!$D$6:$D$205,MATCH(F462,'الموردون'!$A$6:$A$205,0)),""))</f>
        <v/>
      </c>
      <c r="I462" s="21">
        <f>IF(OR(H462="",NOT(ISNUMBER(B462))),"",B462+H462)</f>
        <v/>
      </c>
      <c r="J462" s="18">
        <f>IF(A462&amp;""="","",SUMIFS('المدفوعات'!$C$6:$C$1005,'المدفوعات'!$B$6:$B$1005,A462&amp;""))</f>
        <v/>
      </c>
      <c r="K462" s="18">
        <f>IF(OR(A462&amp;""="",NOT(ISNUMBER(D462))),"",ROUND(D462-J462,2))</f>
        <v/>
      </c>
      <c r="L462" s="17">
        <f>IF(OR(K462="",I462=""),"",IF(AND(K462&gt;0,I462&lt;'الإعدادات'!$B$4),'الإعدادات'!$B$4-I462,0))</f>
        <v/>
      </c>
      <c r="M462" s="6">
        <f>IF(K462="","",IF(K462&lt;=0,"مسدد",IF(I462="","بدون موعد",IF(I462&gt;='الإعدادات'!$B$4,"لم يحن",IF(L462&lt;=30,"من 1 إلى 30 يوم",IF(L462&lt;=60,"من 31 إلى 60 يوم","أكثر من 60 يوم"))))))</f>
        <v/>
      </c>
    </row>
    <row r="463">
      <c r="A463" s="5" t="n"/>
      <c r="B463" s="13" t="n"/>
      <c r="C463" s="5" t="n"/>
      <c r="D463" s="19" t="n"/>
      <c r="E463" s="5" t="n"/>
      <c r="F463" s="6">
        <f>IF(C463&amp;""="","",IFERROR(INDEX('أوامر الشراء'!$C$6:$C$1005,MATCH(C463&amp;"",'أوامر الشراء'!$A$6:$A$1005,0))&amp;"","أمر غير موجود"))</f>
        <v/>
      </c>
      <c r="G463" s="6">
        <f>IF(F463="","",IFERROR(INDEX('الموردون'!$B$6:$B$205,MATCH(F463,'الموردون'!$A$6:$A$205,0))&amp;"","مورد غير موجود"))</f>
        <v/>
      </c>
      <c r="H463" s="20">
        <f>IF(F463="","",IFERROR(INDEX('الموردون'!$D$6:$D$205,MATCH(F463,'الموردون'!$A$6:$A$205,0)),""))</f>
        <v/>
      </c>
      <c r="I463" s="21">
        <f>IF(OR(H463="",NOT(ISNUMBER(B463))),"",B463+H463)</f>
        <v/>
      </c>
      <c r="J463" s="18">
        <f>IF(A463&amp;""="","",SUMIFS('المدفوعات'!$C$6:$C$1005,'المدفوعات'!$B$6:$B$1005,A463&amp;""))</f>
        <v/>
      </c>
      <c r="K463" s="18">
        <f>IF(OR(A463&amp;""="",NOT(ISNUMBER(D463))),"",ROUND(D463-J463,2))</f>
        <v/>
      </c>
      <c r="L463" s="17">
        <f>IF(OR(K463="",I463=""),"",IF(AND(K463&gt;0,I463&lt;'الإعدادات'!$B$4),'الإعدادات'!$B$4-I463,0))</f>
        <v/>
      </c>
      <c r="M463" s="6">
        <f>IF(K463="","",IF(K463&lt;=0,"مسدد",IF(I463="","بدون موعد",IF(I463&gt;='الإعدادات'!$B$4,"لم يحن",IF(L463&lt;=30,"من 1 إلى 30 يوم",IF(L463&lt;=60,"من 31 إلى 60 يوم","أكثر من 60 يوم"))))))</f>
        <v/>
      </c>
    </row>
    <row r="464">
      <c r="A464" s="5" t="n"/>
      <c r="B464" s="13" t="n"/>
      <c r="C464" s="5" t="n"/>
      <c r="D464" s="19" t="n"/>
      <c r="E464" s="5" t="n"/>
      <c r="F464" s="6">
        <f>IF(C464&amp;""="","",IFERROR(INDEX('أوامر الشراء'!$C$6:$C$1005,MATCH(C464&amp;"",'أوامر الشراء'!$A$6:$A$1005,0))&amp;"","أمر غير موجود"))</f>
        <v/>
      </c>
      <c r="G464" s="6">
        <f>IF(F464="","",IFERROR(INDEX('الموردون'!$B$6:$B$205,MATCH(F464,'الموردون'!$A$6:$A$205,0))&amp;"","مورد غير موجود"))</f>
        <v/>
      </c>
      <c r="H464" s="20">
        <f>IF(F464="","",IFERROR(INDEX('الموردون'!$D$6:$D$205,MATCH(F464,'الموردون'!$A$6:$A$205,0)),""))</f>
        <v/>
      </c>
      <c r="I464" s="21">
        <f>IF(OR(H464="",NOT(ISNUMBER(B464))),"",B464+H464)</f>
        <v/>
      </c>
      <c r="J464" s="18">
        <f>IF(A464&amp;""="","",SUMIFS('المدفوعات'!$C$6:$C$1005,'المدفوعات'!$B$6:$B$1005,A464&amp;""))</f>
        <v/>
      </c>
      <c r="K464" s="18">
        <f>IF(OR(A464&amp;""="",NOT(ISNUMBER(D464))),"",ROUND(D464-J464,2))</f>
        <v/>
      </c>
      <c r="L464" s="17">
        <f>IF(OR(K464="",I464=""),"",IF(AND(K464&gt;0,I464&lt;'الإعدادات'!$B$4),'الإعدادات'!$B$4-I464,0))</f>
        <v/>
      </c>
      <c r="M464" s="6">
        <f>IF(K464="","",IF(K464&lt;=0,"مسدد",IF(I464="","بدون موعد",IF(I464&gt;='الإعدادات'!$B$4,"لم يحن",IF(L464&lt;=30,"من 1 إلى 30 يوم",IF(L464&lt;=60,"من 31 إلى 60 يوم","أكثر من 60 يوم"))))))</f>
        <v/>
      </c>
    </row>
    <row r="465">
      <c r="A465" s="5" t="n"/>
      <c r="B465" s="13" t="n"/>
      <c r="C465" s="5" t="n"/>
      <c r="D465" s="19" t="n"/>
      <c r="E465" s="5" t="n"/>
      <c r="F465" s="6">
        <f>IF(C465&amp;""="","",IFERROR(INDEX('أوامر الشراء'!$C$6:$C$1005,MATCH(C465&amp;"",'أوامر الشراء'!$A$6:$A$1005,0))&amp;"","أمر غير موجود"))</f>
        <v/>
      </c>
      <c r="G465" s="6">
        <f>IF(F465="","",IFERROR(INDEX('الموردون'!$B$6:$B$205,MATCH(F465,'الموردون'!$A$6:$A$205,0))&amp;"","مورد غير موجود"))</f>
        <v/>
      </c>
      <c r="H465" s="20">
        <f>IF(F465="","",IFERROR(INDEX('الموردون'!$D$6:$D$205,MATCH(F465,'الموردون'!$A$6:$A$205,0)),""))</f>
        <v/>
      </c>
      <c r="I465" s="21">
        <f>IF(OR(H465="",NOT(ISNUMBER(B465))),"",B465+H465)</f>
        <v/>
      </c>
      <c r="J465" s="18">
        <f>IF(A465&amp;""="","",SUMIFS('المدفوعات'!$C$6:$C$1005,'المدفوعات'!$B$6:$B$1005,A465&amp;""))</f>
        <v/>
      </c>
      <c r="K465" s="18">
        <f>IF(OR(A465&amp;""="",NOT(ISNUMBER(D465))),"",ROUND(D465-J465,2))</f>
        <v/>
      </c>
      <c r="L465" s="17">
        <f>IF(OR(K465="",I465=""),"",IF(AND(K465&gt;0,I465&lt;'الإعدادات'!$B$4),'الإعدادات'!$B$4-I465,0))</f>
        <v/>
      </c>
      <c r="M465" s="6">
        <f>IF(K465="","",IF(K465&lt;=0,"مسدد",IF(I465="","بدون موعد",IF(I465&gt;='الإعدادات'!$B$4,"لم يحن",IF(L465&lt;=30,"من 1 إلى 30 يوم",IF(L465&lt;=60,"من 31 إلى 60 يوم","أكثر من 60 يوم"))))))</f>
        <v/>
      </c>
    </row>
    <row r="466">
      <c r="A466" s="5" t="n"/>
      <c r="B466" s="13" t="n"/>
      <c r="C466" s="5" t="n"/>
      <c r="D466" s="19" t="n"/>
      <c r="E466" s="5" t="n"/>
      <c r="F466" s="6">
        <f>IF(C466&amp;""="","",IFERROR(INDEX('أوامر الشراء'!$C$6:$C$1005,MATCH(C466&amp;"",'أوامر الشراء'!$A$6:$A$1005,0))&amp;"","أمر غير موجود"))</f>
        <v/>
      </c>
      <c r="G466" s="6">
        <f>IF(F466="","",IFERROR(INDEX('الموردون'!$B$6:$B$205,MATCH(F466,'الموردون'!$A$6:$A$205,0))&amp;"","مورد غير موجود"))</f>
        <v/>
      </c>
      <c r="H466" s="20">
        <f>IF(F466="","",IFERROR(INDEX('الموردون'!$D$6:$D$205,MATCH(F466,'الموردون'!$A$6:$A$205,0)),""))</f>
        <v/>
      </c>
      <c r="I466" s="21">
        <f>IF(OR(H466="",NOT(ISNUMBER(B466))),"",B466+H466)</f>
        <v/>
      </c>
      <c r="J466" s="18">
        <f>IF(A466&amp;""="","",SUMIFS('المدفوعات'!$C$6:$C$1005,'المدفوعات'!$B$6:$B$1005,A466&amp;""))</f>
        <v/>
      </c>
      <c r="K466" s="18">
        <f>IF(OR(A466&amp;""="",NOT(ISNUMBER(D466))),"",ROUND(D466-J466,2))</f>
        <v/>
      </c>
      <c r="L466" s="17">
        <f>IF(OR(K466="",I466=""),"",IF(AND(K466&gt;0,I466&lt;'الإعدادات'!$B$4),'الإعدادات'!$B$4-I466,0))</f>
        <v/>
      </c>
      <c r="M466" s="6">
        <f>IF(K466="","",IF(K466&lt;=0,"مسدد",IF(I466="","بدون موعد",IF(I466&gt;='الإعدادات'!$B$4,"لم يحن",IF(L466&lt;=30,"من 1 إلى 30 يوم",IF(L466&lt;=60,"من 31 إلى 60 يوم","أكثر من 60 يوم"))))))</f>
        <v/>
      </c>
    </row>
    <row r="467">
      <c r="A467" s="5" t="n"/>
      <c r="B467" s="13" t="n"/>
      <c r="C467" s="5" t="n"/>
      <c r="D467" s="19" t="n"/>
      <c r="E467" s="5" t="n"/>
      <c r="F467" s="6">
        <f>IF(C467&amp;""="","",IFERROR(INDEX('أوامر الشراء'!$C$6:$C$1005,MATCH(C467&amp;"",'أوامر الشراء'!$A$6:$A$1005,0))&amp;"","أمر غير موجود"))</f>
        <v/>
      </c>
      <c r="G467" s="6">
        <f>IF(F467="","",IFERROR(INDEX('الموردون'!$B$6:$B$205,MATCH(F467,'الموردون'!$A$6:$A$205,0))&amp;"","مورد غير موجود"))</f>
        <v/>
      </c>
      <c r="H467" s="20">
        <f>IF(F467="","",IFERROR(INDEX('الموردون'!$D$6:$D$205,MATCH(F467,'الموردون'!$A$6:$A$205,0)),""))</f>
        <v/>
      </c>
      <c r="I467" s="21">
        <f>IF(OR(H467="",NOT(ISNUMBER(B467))),"",B467+H467)</f>
        <v/>
      </c>
      <c r="J467" s="18">
        <f>IF(A467&amp;""="","",SUMIFS('المدفوعات'!$C$6:$C$1005,'المدفوعات'!$B$6:$B$1005,A467&amp;""))</f>
        <v/>
      </c>
      <c r="K467" s="18">
        <f>IF(OR(A467&amp;""="",NOT(ISNUMBER(D467))),"",ROUND(D467-J467,2))</f>
        <v/>
      </c>
      <c r="L467" s="17">
        <f>IF(OR(K467="",I467=""),"",IF(AND(K467&gt;0,I467&lt;'الإعدادات'!$B$4),'الإعدادات'!$B$4-I467,0))</f>
        <v/>
      </c>
      <c r="M467" s="6">
        <f>IF(K467="","",IF(K467&lt;=0,"مسدد",IF(I467="","بدون موعد",IF(I467&gt;='الإعدادات'!$B$4,"لم يحن",IF(L467&lt;=30,"من 1 إلى 30 يوم",IF(L467&lt;=60,"من 31 إلى 60 يوم","أكثر من 60 يوم"))))))</f>
        <v/>
      </c>
    </row>
    <row r="468">
      <c r="A468" s="5" t="n"/>
      <c r="B468" s="13" t="n"/>
      <c r="C468" s="5" t="n"/>
      <c r="D468" s="19" t="n"/>
      <c r="E468" s="5" t="n"/>
      <c r="F468" s="6">
        <f>IF(C468&amp;""="","",IFERROR(INDEX('أوامر الشراء'!$C$6:$C$1005,MATCH(C468&amp;"",'أوامر الشراء'!$A$6:$A$1005,0))&amp;"","أمر غير موجود"))</f>
        <v/>
      </c>
      <c r="G468" s="6">
        <f>IF(F468="","",IFERROR(INDEX('الموردون'!$B$6:$B$205,MATCH(F468,'الموردون'!$A$6:$A$205,0))&amp;"","مورد غير موجود"))</f>
        <v/>
      </c>
      <c r="H468" s="20">
        <f>IF(F468="","",IFERROR(INDEX('الموردون'!$D$6:$D$205,MATCH(F468,'الموردون'!$A$6:$A$205,0)),""))</f>
        <v/>
      </c>
      <c r="I468" s="21">
        <f>IF(OR(H468="",NOT(ISNUMBER(B468))),"",B468+H468)</f>
        <v/>
      </c>
      <c r="J468" s="18">
        <f>IF(A468&amp;""="","",SUMIFS('المدفوعات'!$C$6:$C$1005,'المدفوعات'!$B$6:$B$1005,A468&amp;""))</f>
        <v/>
      </c>
      <c r="K468" s="18">
        <f>IF(OR(A468&amp;""="",NOT(ISNUMBER(D468))),"",ROUND(D468-J468,2))</f>
        <v/>
      </c>
      <c r="L468" s="17">
        <f>IF(OR(K468="",I468=""),"",IF(AND(K468&gt;0,I468&lt;'الإعدادات'!$B$4),'الإعدادات'!$B$4-I468,0))</f>
        <v/>
      </c>
      <c r="M468" s="6">
        <f>IF(K468="","",IF(K468&lt;=0,"مسدد",IF(I468="","بدون موعد",IF(I468&gt;='الإعدادات'!$B$4,"لم يحن",IF(L468&lt;=30,"من 1 إلى 30 يوم",IF(L468&lt;=60,"من 31 إلى 60 يوم","أكثر من 60 يوم"))))))</f>
        <v/>
      </c>
    </row>
    <row r="469">
      <c r="A469" s="5" t="n"/>
      <c r="B469" s="13" t="n"/>
      <c r="C469" s="5" t="n"/>
      <c r="D469" s="19" t="n"/>
      <c r="E469" s="5" t="n"/>
      <c r="F469" s="6">
        <f>IF(C469&amp;""="","",IFERROR(INDEX('أوامر الشراء'!$C$6:$C$1005,MATCH(C469&amp;"",'أوامر الشراء'!$A$6:$A$1005,0))&amp;"","أمر غير موجود"))</f>
        <v/>
      </c>
      <c r="G469" s="6">
        <f>IF(F469="","",IFERROR(INDEX('الموردون'!$B$6:$B$205,MATCH(F469,'الموردون'!$A$6:$A$205,0))&amp;"","مورد غير موجود"))</f>
        <v/>
      </c>
      <c r="H469" s="20">
        <f>IF(F469="","",IFERROR(INDEX('الموردون'!$D$6:$D$205,MATCH(F469,'الموردون'!$A$6:$A$205,0)),""))</f>
        <v/>
      </c>
      <c r="I469" s="21">
        <f>IF(OR(H469="",NOT(ISNUMBER(B469))),"",B469+H469)</f>
        <v/>
      </c>
      <c r="J469" s="18">
        <f>IF(A469&amp;""="","",SUMIFS('المدفوعات'!$C$6:$C$1005,'المدفوعات'!$B$6:$B$1005,A469&amp;""))</f>
        <v/>
      </c>
      <c r="K469" s="18">
        <f>IF(OR(A469&amp;""="",NOT(ISNUMBER(D469))),"",ROUND(D469-J469,2))</f>
        <v/>
      </c>
      <c r="L469" s="17">
        <f>IF(OR(K469="",I469=""),"",IF(AND(K469&gt;0,I469&lt;'الإعدادات'!$B$4),'الإعدادات'!$B$4-I469,0))</f>
        <v/>
      </c>
      <c r="M469" s="6">
        <f>IF(K469="","",IF(K469&lt;=0,"مسدد",IF(I469="","بدون موعد",IF(I469&gt;='الإعدادات'!$B$4,"لم يحن",IF(L469&lt;=30,"من 1 إلى 30 يوم",IF(L469&lt;=60,"من 31 إلى 60 يوم","أكثر من 60 يوم"))))))</f>
        <v/>
      </c>
    </row>
    <row r="470">
      <c r="A470" s="5" t="n"/>
      <c r="B470" s="13" t="n"/>
      <c r="C470" s="5" t="n"/>
      <c r="D470" s="19" t="n"/>
      <c r="E470" s="5" t="n"/>
      <c r="F470" s="6">
        <f>IF(C470&amp;""="","",IFERROR(INDEX('أوامر الشراء'!$C$6:$C$1005,MATCH(C470&amp;"",'أوامر الشراء'!$A$6:$A$1005,0))&amp;"","أمر غير موجود"))</f>
        <v/>
      </c>
      <c r="G470" s="6">
        <f>IF(F470="","",IFERROR(INDEX('الموردون'!$B$6:$B$205,MATCH(F470,'الموردون'!$A$6:$A$205,0))&amp;"","مورد غير موجود"))</f>
        <v/>
      </c>
      <c r="H470" s="20">
        <f>IF(F470="","",IFERROR(INDEX('الموردون'!$D$6:$D$205,MATCH(F470,'الموردون'!$A$6:$A$205,0)),""))</f>
        <v/>
      </c>
      <c r="I470" s="21">
        <f>IF(OR(H470="",NOT(ISNUMBER(B470))),"",B470+H470)</f>
        <v/>
      </c>
      <c r="J470" s="18">
        <f>IF(A470&amp;""="","",SUMIFS('المدفوعات'!$C$6:$C$1005,'المدفوعات'!$B$6:$B$1005,A470&amp;""))</f>
        <v/>
      </c>
      <c r="K470" s="18">
        <f>IF(OR(A470&amp;""="",NOT(ISNUMBER(D470))),"",ROUND(D470-J470,2))</f>
        <v/>
      </c>
      <c r="L470" s="17">
        <f>IF(OR(K470="",I470=""),"",IF(AND(K470&gt;0,I470&lt;'الإعدادات'!$B$4),'الإعدادات'!$B$4-I470,0))</f>
        <v/>
      </c>
      <c r="M470" s="6">
        <f>IF(K470="","",IF(K470&lt;=0,"مسدد",IF(I470="","بدون موعد",IF(I470&gt;='الإعدادات'!$B$4,"لم يحن",IF(L470&lt;=30,"من 1 إلى 30 يوم",IF(L470&lt;=60,"من 31 إلى 60 يوم","أكثر من 60 يوم"))))))</f>
        <v/>
      </c>
    </row>
    <row r="471">
      <c r="A471" s="5" t="n"/>
      <c r="B471" s="13" t="n"/>
      <c r="C471" s="5" t="n"/>
      <c r="D471" s="19" t="n"/>
      <c r="E471" s="5" t="n"/>
      <c r="F471" s="6">
        <f>IF(C471&amp;""="","",IFERROR(INDEX('أوامر الشراء'!$C$6:$C$1005,MATCH(C471&amp;"",'أوامر الشراء'!$A$6:$A$1005,0))&amp;"","أمر غير موجود"))</f>
        <v/>
      </c>
      <c r="G471" s="6">
        <f>IF(F471="","",IFERROR(INDEX('الموردون'!$B$6:$B$205,MATCH(F471,'الموردون'!$A$6:$A$205,0))&amp;"","مورد غير موجود"))</f>
        <v/>
      </c>
      <c r="H471" s="20">
        <f>IF(F471="","",IFERROR(INDEX('الموردون'!$D$6:$D$205,MATCH(F471,'الموردون'!$A$6:$A$205,0)),""))</f>
        <v/>
      </c>
      <c r="I471" s="21">
        <f>IF(OR(H471="",NOT(ISNUMBER(B471))),"",B471+H471)</f>
        <v/>
      </c>
      <c r="J471" s="18">
        <f>IF(A471&amp;""="","",SUMIFS('المدفوعات'!$C$6:$C$1005,'المدفوعات'!$B$6:$B$1005,A471&amp;""))</f>
        <v/>
      </c>
      <c r="K471" s="18">
        <f>IF(OR(A471&amp;""="",NOT(ISNUMBER(D471))),"",ROUND(D471-J471,2))</f>
        <v/>
      </c>
      <c r="L471" s="17">
        <f>IF(OR(K471="",I471=""),"",IF(AND(K471&gt;0,I471&lt;'الإعدادات'!$B$4),'الإعدادات'!$B$4-I471,0))</f>
        <v/>
      </c>
      <c r="M471" s="6">
        <f>IF(K471="","",IF(K471&lt;=0,"مسدد",IF(I471="","بدون موعد",IF(I471&gt;='الإعدادات'!$B$4,"لم يحن",IF(L471&lt;=30,"من 1 إلى 30 يوم",IF(L471&lt;=60,"من 31 إلى 60 يوم","أكثر من 60 يوم"))))))</f>
        <v/>
      </c>
    </row>
    <row r="472">
      <c r="A472" s="5" t="n"/>
      <c r="B472" s="13" t="n"/>
      <c r="C472" s="5" t="n"/>
      <c r="D472" s="19" t="n"/>
      <c r="E472" s="5" t="n"/>
      <c r="F472" s="6">
        <f>IF(C472&amp;""="","",IFERROR(INDEX('أوامر الشراء'!$C$6:$C$1005,MATCH(C472&amp;"",'أوامر الشراء'!$A$6:$A$1005,0))&amp;"","أمر غير موجود"))</f>
        <v/>
      </c>
      <c r="G472" s="6">
        <f>IF(F472="","",IFERROR(INDEX('الموردون'!$B$6:$B$205,MATCH(F472,'الموردون'!$A$6:$A$205,0))&amp;"","مورد غير موجود"))</f>
        <v/>
      </c>
      <c r="H472" s="20">
        <f>IF(F472="","",IFERROR(INDEX('الموردون'!$D$6:$D$205,MATCH(F472,'الموردون'!$A$6:$A$205,0)),""))</f>
        <v/>
      </c>
      <c r="I472" s="21">
        <f>IF(OR(H472="",NOT(ISNUMBER(B472))),"",B472+H472)</f>
        <v/>
      </c>
      <c r="J472" s="18">
        <f>IF(A472&amp;""="","",SUMIFS('المدفوعات'!$C$6:$C$1005,'المدفوعات'!$B$6:$B$1005,A472&amp;""))</f>
        <v/>
      </c>
      <c r="K472" s="18">
        <f>IF(OR(A472&amp;""="",NOT(ISNUMBER(D472))),"",ROUND(D472-J472,2))</f>
        <v/>
      </c>
      <c r="L472" s="17">
        <f>IF(OR(K472="",I472=""),"",IF(AND(K472&gt;0,I472&lt;'الإعدادات'!$B$4),'الإعدادات'!$B$4-I472,0))</f>
        <v/>
      </c>
      <c r="M472" s="6">
        <f>IF(K472="","",IF(K472&lt;=0,"مسدد",IF(I472="","بدون موعد",IF(I472&gt;='الإعدادات'!$B$4,"لم يحن",IF(L472&lt;=30,"من 1 إلى 30 يوم",IF(L472&lt;=60,"من 31 إلى 60 يوم","أكثر من 60 يوم"))))))</f>
        <v/>
      </c>
    </row>
    <row r="473">
      <c r="A473" s="5" t="n"/>
      <c r="B473" s="13" t="n"/>
      <c r="C473" s="5" t="n"/>
      <c r="D473" s="19" t="n"/>
      <c r="E473" s="5" t="n"/>
      <c r="F473" s="6">
        <f>IF(C473&amp;""="","",IFERROR(INDEX('أوامر الشراء'!$C$6:$C$1005,MATCH(C473&amp;"",'أوامر الشراء'!$A$6:$A$1005,0))&amp;"","أمر غير موجود"))</f>
        <v/>
      </c>
      <c r="G473" s="6">
        <f>IF(F473="","",IFERROR(INDEX('الموردون'!$B$6:$B$205,MATCH(F473,'الموردون'!$A$6:$A$205,0))&amp;"","مورد غير موجود"))</f>
        <v/>
      </c>
      <c r="H473" s="20">
        <f>IF(F473="","",IFERROR(INDEX('الموردون'!$D$6:$D$205,MATCH(F473,'الموردون'!$A$6:$A$205,0)),""))</f>
        <v/>
      </c>
      <c r="I473" s="21">
        <f>IF(OR(H473="",NOT(ISNUMBER(B473))),"",B473+H473)</f>
        <v/>
      </c>
      <c r="J473" s="18">
        <f>IF(A473&amp;""="","",SUMIFS('المدفوعات'!$C$6:$C$1005,'المدفوعات'!$B$6:$B$1005,A473&amp;""))</f>
        <v/>
      </c>
      <c r="K473" s="18">
        <f>IF(OR(A473&amp;""="",NOT(ISNUMBER(D473))),"",ROUND(D473-J473,2))</f>
        <v/>
      </c>
      <c r="L473" s="17">
        <f>IF(OR(K473="",I473=""),"",IF(AND(K473&gt;0,I473&lt;'الإعدادات'!$B$4),'الإعدادات'!$B$4-I473,0))</f>
        <v/>
      </c>
      <c r="M473" s="6">
        <f>IF(K473="","",IF(K473&lt;=0,"مسدد",IF(I473="","بدون موعد",IF(I473&gt;='الإعدادات'!$B$4,"لم يحن",IF(L473&lt;=30,"من 1 إلى 30 يوم",IF(L473&lt;=60,"من 31 إلى 60 يوم","أكثر من 60 يوم"))))))</f>
        <v/>
      </c>
    </row>
    <row r="474">
      <c r="A474" s="5" t="n"/>
      <c r="B474" s="13" t="n"/>
      <c r="C474" s="5" t="n"/>
      <c r="D474" s="19" t="n"/>
      <c r="E474" s="5" t="n"/>
      <c r="F474" s="6">
        <f>IF(C474&amp;""="","",IFERROR(INDEX('أوامر الشراء'!$C$6:$C$1005,MATCH(C474&amp;"",'أوامر الشراء'!$A$6:$A$1005,0))&amp;"","أمر غير موجود"))</f>
        <v/>
      </c>
      <c r="G474" s="6">
        <f>IF(F474="","",IFERROR(INDEX('الموردون'!$B$6:$B$205,MATCH(F474,'الموردون'!$A$6:$A$205,0))&amp;"","مورد غير موجود"))</f>
        <v/>
      </c>
      <c r="H474" s="20">
        <f>IF(F474="","",IFERROR(INDEX('الموردون'!$D$6:$D$205,MATCH(F474,'الموردون'!$A$6:$A$205,0)),""))</f>
        <v/>
      </c>
      <c r="I474" s="21">
        <f>IF(OR(H474="",NOT(ISNUMBER(B474))),"",B474+H474)</f>
        <v/>
      </c>
      <c r="J474" s="18">
        <f>IF(A474&amp;""="","",SUMIFS('المدفوعات'!$C$6:$C$1005,'المدفوعات'!$B$6:$B$1005,A474&amp;""))</f>
        <v/>
      </c>
      <c r="K474" s="18">
        <f>IF(OR(A474&amp;""="",NOT(ISNUMBER(D474))),"",ROUND(D474-J474,2))</f>
        <v/>
      </c>
      <c r="L474" s="17">
        <f>IF(OR(K474="",I474=""),"",IF(AND(K474&gt;0,I474&lt;'الإعدادات'!$B$4),'الإعدادات'!$B$4-I474,0))</f>
        <v/>
      </c>
      <c r="M474" s="6">
        <f>IF(K474="","",IF(K474&lt;=0,"مسدد",IF(I474="","بدون موعد",IF(I474&gt;='الإعدادات'!$B$4,"لم يحن",IF(L474&lt;=30,"من 1 إلى 30 يوم",IF(L474&lt;=60,"من 31 إلى 60 يوم","أكثر من 60 يوم"))))))</f>
        <v/>
      </c>
    </row>
    <row r="475">
      <c r="A475" s="5" t="n"/>
      <c r="B475" s="13" t="n"/>
      <c r="C475" s="5" t="n"/>
      <c r="D475" s="19" t="n"/>
      <c r="E475" s="5" t="n"/>
      <c r="F475" s="6">
        <f>IF(C475&amp;""="","",IFERROR(INDEX('أوامر الشراء'!$C$6:$C$1005,MATCH(C475&amp;"",'أوامر الشراء'!$A$6:$A$1005,0))&amp;"","أمر غير موجود"))</f>
        <v/>
      </c>
      <c r="G475" s="6">
        <f>IF(F475="","",IFERROR(INDEX('الموردون'!$B$6:$B$205,MATCH(F475,'الموردون'!$A$6:$A$205,0))&amp;"","مورد غير موجود"))</f>
        <v/>
      </c>
      <c r="H475" s="20">
        <f>IF(F475="","",IFERROR(INDEX('الموردون'!$D$6:$D$205,MATCH(F475,'الموردون'!$A$6:$A$205,0)),""))</f>
        <v/>
      </c>
      <c r="I475" s="21">
        <f>IF(OR(H475="",NOT(ISNUMBER(B475))),"",B475+H475)</f>
        <v/>
      </c>
      <c r="J475" s="18">
        <f>IF(A475&amp;""="","",SUMIFS('المدفوعات'!$C$6:$C$1005,'المدفوعات'!$B$6:$B$1005,A475&amp;""))</f>
        <v/>
      </c>
      <c r="K475" s="18">
        <f>IF(OR(A475&amp;""="",NOT(ISNUMBER(D475))),"",ROUND(D475-J475,2))</f>
        <v/>
      </c>
      <c r="L475" s="17">
        <f>IF(OR(K475="",I475=""),"",IF(AND(K475&gt;0,I475&lt;'الإعدادات'!$B$4),'الإعدادات'!$B$4-I475,0))</f>
        <v/>
      </c>
      <c r="M475" s="6">
        <f>IF(K475="","",IF(K475&lt;=0,"مسدد",IF(I475="","بدون موعد",IF(I475&gt;='الإعدادات'!$B$4,"لم يحن",IF(L475&lt;=30,"من 1 إلى 30 يوم",IF(L475&lt;=60,"من 31 إلى 60 يوم","أكثر من 60 يوم"))))))</f>
        <v/>
      </c>
    </row>
    <row r="476">
      <c r="A476" s="5" t="n"/>
      <c r="B476" s="13" t="n"/>
      <c r="C476" s="5" t="n"/>
      <c r="D476" s="19" t="n"/>
      <c r="E476" s="5" t="n"/>
      <c r="F476" s="6">
        <f>IF(C476&amp;""="","",IFERROR(INDEX('أوامر الشراء'!$C$6:$C$1005,MATCH(C476&amp;"",'أوامر الشراء'!$A$6:$A$1005,0))&amp;"","أمر غير موجود"))</f>
        <v/>
      </c>
      <c r="G476" s="6">
        <f>IF(F476="","",IFERROR(INDEX('الموردون'!$B$6:$B$205,MATCH(F476,'الموردون'!$A$6:$A$205,0))&amp;"","مورد غير موجود"))</f>
        <v/>
      </c>
      <c r="H476" s="20">
        <f>IF(F476="","",IFERROR(INDEX('الموردون'!$D$6:$D$205,MATCH(F476,'الموردون'!$A$6:$A$205,0)),""))</f>
        <v/>
      </c>
      <c r="I476" s="21">
        <f>IF(OR(H476="",NOT(ISNUMBER(B476))),"",B476+H476)</f>
        <v/>
      </c>
      <c r="J476" s="18">
        <f>IF(A476&amp;""="","",SUMIFS('المدفوعات'!$C$6:$C$1005,'المدفوعات'!$B$6:$B$1005,A476&amp;""))</f>
        <v/>
      </c>
      <c r="K476" s="18">
        <f>IF(OR(A476&amp;""="",NOT(ISNUMBER(D476))),"",ROUND(D476-J476,2))</f>
        <v/>
      </c>
      <c r="L476" s="17">
        <f>IF(OR(K476="",I476=""),"",IF(AND(K476&gt;0,I476&lt;'الإعدادات'!$B$4),'الإعدادات'!$B$4-I476,0))</f>
        <v/>
      </c>
      <c r="M476" s="6">
        <f>IF(K476="","",IF(K476&lt;=0,"مسدد",IF(I476="","بدون موعد",IF(I476&gt;='الإعدادات'!$B$4,"لم يحن",IF(L476&lt;=30,"من 1 إلى 30 يوم",IF(L476&lt;=60,"من 31 إلى 60 يوم","أكثر من 60 يوم"))))))</f>
        <v/>
      </c>
    </row>
    <row r="477">
      <c r="A477" s="5" t="n"/>
      <c r="B477" s="13" t="n"/>
      <c r="C477" s="5" t="n"/>
      <c r="D477" s="19" t="n"/>
      <c r="E477" s="5" t="n"/>
      <c r="F477" s="6">
        <f>IF(C477&amp;""="","",IFERROR(INDEX('أوامر الشراء'!$C$6:$C$1005,MATCH(C477&amp;"",'أوامر الشراء'!$A$6:$A$1005,0))&amp;"","أمر غير موجود"))</f>
        <v/>
      </c>
      <c r="G477" s="6">
        <f>IF(F477="","",IFERROR(INDEX('الموردون'!$B$6:$B$205,MATCH(F477,'الموردون'!$A$6:$A$205,0))&amp;"","مورد غير موجود"))</f>
        <v/>
      </c>
      <c r="H477" s="20">
        <f>IF(F477="","",IFERROR(INDEX('الموردون'!$D$6:$D$205,MATCH(F477,'الموردون'!$A$6:$A$205,0)),""))</f>
        <v/>
      </c>
      <c r="I477" s="21">
        <f>IF(OR(H477="",NOT(ISNUMBER(B477))),"",B477+H477)</f>
        <v/>
      </c>
      <c r="J477" s="18">
        <f>IF(A477&amp;""="","",SUMIFS('المدفوعات'!$C$6:$C$1005,'المدفوعات'!$B$6:$B$1005,A477&amp;""))</f>
        <v/>
      </c>
      <c r="K477" s="18">
        <f>IF(OR(A477&amp;""="",NOT(ISNUMBER(D477))),"",ROUND(D477-J477,2))</f>
        <v/>
      </c>
      <c r="L477" s="17">
        <f>IF(OR(K477="",I477=""),"",IF(AND(K477&gt;0,I477&lt;'الإعدادات'!$B$4),'الإعدادات'!$B$4-I477,0))</f>
        <v/>
      </c>
      <c r="M477" s="6">
        <f>IF(K477="","",IF(K477&lt;=0,"مسدد",IF(I477="","بدون موعد",IF(I477&gt;='الإعدادات'!$B$4,"لم يحن",IF(L477&lt;=30,"من 1 إلى 30 يوم",IF(L477&lt;=60,"من 31 إلى 60 يوم","أكثر من 60 يوم"))))))</f>
        <v/>
      </c>
    </row>
    <row r="478">
      <c r="A478" s="5" t="n"/>
      <c r="B478" s="13" t="n"/>
      <c r="C478" s="5" t="n"/>
      <c r="D478" s="19" t="n"/>
      <c r="E478" s="5" t="n"/>
      <c r="F478" s="6">
        <f>IF(C478&amp;""="","",IFERROR(INDEX('أوامر الشراء'!$C$6:$C$1005,MATCH(C478&amp;"",'أوامر الشراء'!$A$6:$A$1005,0))&amp;"","أمر غير موجود"))</f>
        <v/>
      </c>
      <c r="G478" s="6">
        <f>IF(F478="","",IFERROR(INDEX('الموردون'!$B$6:$B$205,MATCH(F478,'الموردون'!$A$6:$A$205,0))&amp;"","مورد غير موجود"))</f>
        <v/>
      </c>
      <c r="H478" s="20">
        <f>IF(F478="","",IFERROR(INDEX('الموردون'!$D$6:$D$205,MATCH(F478,'الموردون'!$A$6:$A$205,0)),""))</f>
        <v/>
      </c>
      <c r="I478" s="21">
        <f>IF(OR(H478="",NOT(ISNUMBER(B478))),"",B478+H478)</f>
        <v/>
      </c>
      <c r="J478" s="18">
        <f>IF(A478&amp;""="","",SUMIFS('المدفوعات'!$C$6:$C$1005,'المدفوعات'!$B$6:$B$1005,A478&amp;""))</f>
        <v/>
      </c>
      <c r="K478" s="18">
        <f>IF(OR(A478&amp;""="",NOT(ISNUMBER(D478))),"",ROUND(D478-J478,2))</f>
        <v/>
      </c>
      <c r="L478" s="17">
        <f>IF(OR(K478="",I478=""),"",IF(AND(K478&gt;0,I478&lt;'الإعدادات'!$B$4),'الإعدادات'!$B$4-I478,0))</f>
        <v/>
      </c>
      <c r="M478" s="6">
        <f>IF(K478="","",IF(K478&lt;=0,"مسدد",IF(I478="","بدون موعد",IF(I478&gt;='الإعدادات'!$B$4,"لم يحن",IF(L478&lt;=30,"من 1 إلى 30 يوم",IF(L478&lt;=60,"من 31 إلى 60 يوم","أكثر من 60 يوم"))))))</f>
        <v/>
      </c>
    </row>
    <row r="479">
      <c r="A479" s="5" t="n"/>
      <c r="B479" s="13" t="n"/>
      <c r="C479" s="5" t="n"/>
      <c r="D479" s="19" t="n"/>
      <c r="E479" s="5" t="n"/>
      <c r="F479" s="6">
        <f>IF(C479&amp;""="","",IFERROR(INDEX('أوامر الشراء'!$C$6:$C$1005,MATCH(C479&amp;"",'أوامر الشراء'!$A$6:$A$1005,0))&amp;"","أمر غير موجود"))</f>
        <v/>
      </c>
      <c r="G479" s="6">
        <f>IF(F479="","",IFERROR(INDEX('الموردون'!$B$6:$B$205,MATCH(F479,'الموردون'!$A$6:$A$205,0))&amp;"","مورد غير موجود"))</f>
        <v/>
      </c>
      <c r="H479" s="20">
        <f>IF(F479="","",IFERROR(INDEX('الموردون'!$D$6:$D$205,MATCH(F479,'الموردون'!$A$6:$A$205,0)),""))</f>
        <v/>
      </c>
      <c r="I479" s="21">
        <f>IF(OR(H479="",NOT(ISNUMBER(B479))),"",B479+H479)</f>
        <v/>
      </c>
      <c r="J479" s="18">
        <f>IF(A479&amp;""="","",SUMIFS('المدفوعات'!$C$6:$C$1005,'المدفوعات'!$B$6:$B$1005,A479&amp;""))</f>
        <v/>
      </c>
      <c r="K479" s="18">
        <f>IF(OR(A479&amp;""="",NOT(ISNUMBER(D479))),"",ROUND(D479-J479,2))</f>
        <v/>
      </c>
      <c r="L479" s="17">
        <f>IF(OR(K479="",I479=""),"",IF(AND(K479&gt;0,I479&lt;'الإعدادات'!$B$4),'الإعدادات'!$B$4-I479,0))</f>
        <v/>
      </c>
      <c r="M479" s="6">
        <f>IF(K479="","",IF(K479&lt;=0,"مسدد",IF(I479="","بدون موعد",IF(I479&gt;='الإعدادات'!$B$4,"لم يحن",IF(L479&lt;=30,"من 1 إلى 30 يوم",IF(L479&lt;=60,"من 31 إلى 60 يوم","أكثر من 60 يوم"))))))</f>
        <v/>
      </c>
    </row>
    <row r="480">
      <c r="A480" s="5" t="n"/>
      <c r="B480" s="13" t="n"/>
      <c r="C480" s="5" t="n"/>
      <c r="D480" s="19" t="n"/>
      <c r="E480" s="5" t="n"/>
      <c r="F480" s="6">
        <f>IF(C480&amp;""="","",IFERROR(INDEX('أوامر الشراء'!$C$6:$C$1005,MATCH(C480&amp;"",'أوامر الشراء'!$A$6:$A$1005,0))&amp;"","أمر غير موجود"))</f>
        <v/>
      </c>
      <c r="G480" s="6">
        <f>IF(F480="","",IFERROR(INDEX('الموردون'!$B$6:$B$205,MATCH(F480,'الموردون'!$A$6:$A$205,0))&amp;"","مورد غير موجود"))</f>
        <v/>
      </c>
      <c r="H480" s="20">
        <f>IF(F480="","",IFERROR(INDEX('الموردون'!$D$6:$D$205,MATCH(F480,'الموردون'!$A$6:$A$205,0)),""))</f>
        <v/>
      </c>
      <c r="I480" s="21">
        <f>IF(OR(H480="",NOT(ISNUMBER(B480))),"",B480+H480)</f>
        <v/>
      </c>
      <c r="J480" s="18">
        <f>IF(A480&amp;""="","",SUMIFS('المدفوعات'!$C$6:$C$1005,'المدفوعات'!$B$6:$B$1005,A480&amp;""))</f>
        <v/>
      </c>
      <c r="K480" s="18">
        <f>IF(OR(A480&amp;""="",NOT(ISNUMBER(D480))),"",ROUND(D480-J480,2))</f>
        <v/>
      </c>
      <c r="L480" s="17">
        <f>IF(OR(K480="",I480=""),"",IF(AND(K480&gt;0,I480&lt;'الإعدادات'!$B$4),'الإعدادات'!$B$4-I480,0))</f>
        <v/>
      </c>
      <c r="M480" s="6">
        <f>IF(K480="","",IF(K480&lt;=0,"مسدد",IF(I480="","بدون موعد",IF(I480&gt;='الإعدادات'!$B$4,"لم يحن",IF(L480&lt;=30,"من 1 إلى 30 يوم",IF(L480&lt;=60,"من 31 إلى 60 يوم","أكثر من 60 يوم"))))))</f>
        <v/>
      </c>
    </row>
    <row r="481">
      <c r="A481" s="5" t="n"/>
      <c r="B481" s="13" t="n"/>
      <c r="C481" s="5" t="n"/>
      <c r="D481" s="19" t="n"/>
      <c r="E481" s="5" t="n"/>
      <c r="F481" s="6">
        <f>IF(C481&amp;""="","",IFERROR(INDEX('أوامر الشراء'!$C$6:$C$1005,MATCH(C481&amp;"",'أوامر الشراء'!$A$6:$A$1005,0))&amp;"","أمر غير موجود"))</f>
        <v/>
      </c>
      <c r="G481" s="6">
        <f>IF(F481="","",IFERROR(INDEX('الموردون'!$B$6:$B$205,MATCH(F481,'الموردون'!$A$6:$A$205,0))&amp;"","مورد غير موجود"))</f>
        <v/>
      </c>
      <c r="H481" s="20">
        <f>IF(F481="","",IFERROR(INDEX('الموردون'!$D$6:$D$205,MATCH(F481,'الموردون'!$A$6:$A$205,0)),""))</f>
        <v/>
      </c>
      <c r="I481" s="21">
        <f>IF(OR(H481="",NOT(ISNUMBER(B481))),"",B481+H481)</f>
        <v/>
      </c>
      <c r="J481" s="18">
        <f>IF(A481&amp;""="","",SUMIFS('المدفوعات'!$C$6:$C$1005,'المدفوعات'!$B$6:$B$1005,A481&amp;""))</f>
        <v/>
      </c>
      <c r="K481" s="18">
        <f>IF(OR(A481&amp;""="",NOT(ISNUMBER(D481))),"",ROUND(D481-J481,2))</f>
        <v/>
      </c>
      <c r="L481" s="17">
        <f>IF(OR(K481="",I481=""),"",IF(AND(K481&gt;0,I481&lt;'الإعدادات'!$B$4),'الإعدادات'!$B$4-I481,0))</f>
        <v/>
      </c>
      <c r="M481" s="6">
        <f>IF(K481="","",IF(K481&lt;=0,"مسدد",IF(I481="","بدون موعد",IF(I481&gt;='الإعدادات'!$B$4,"لم يحن",IF(L481&lt;=30,"من 1 إلى 30 يوم",IF(L481&lt;=60,"من 31 إلى 60 يوم","أكثر من 60 يوم"))))))</f>
        <v/>
      </c>
    </row>
    <row r="482">
      <c r="A482" s="5" t="n"/>
      <c r="B482" s="13" t="n"/>
      <c r="C482" s="5" t="n"/>
      <c r="D482" s="19" t="n"/>
      <c r="E482" s="5" t="n"/>
      <c r="F482" s="6">
        <f>IF(C482&amp;""="","",IFERROR(INDEX('أوامر الشراء'!$C$6:$C$1005,MATCH(C482&amp;"",'أوامر الشراء'!$A$6:$A$1005,0))&amp;"","أمر غير موجود"))</f>
        <v/>
      </c>
      <c r="G482" s="6">
        <f>IF(F482="","",IFERROR(INDEX('الموردون'!$B$6:$B$205,MATCH(F482,'الموردون'!$A$6:$A$205,0))&amp;"","مورد غير موجود"))</f>
        <v/>
      </c>
      <c r="H482" s="20">
        <f>IF(F482="","",IFERROR(INDEX('الموردون'!$D$6:$D$205,MATCH(F482,'الموردون'!$A$6:$A$205,0)),""))</f>
        <v/>
      </c>
      <c r="I482" s="21">
        <f>IF(OR(H482="",NOT(ISNUMBER(B482))),"",B482+H482)</f>
        <v/>
      </c>
      <c r="J482" s="18">
        <f>IF(A482&amp;""="","",SUMIFS('المدفوعات'!$C$6:$C$1005,'المدفوعات'!$B$6:$B$1005,A482&amp;""))</f>
        <v/>
      </c>
      <c r="K482" s="18">
        <f>IF(OR(A482&amp;""="",NOT(ISNUMBER(D482))),"",ROUND(D482-J482,2))</f>
        <v/>
      </c>
      <c r="L482" s="17">
        <f>IF(OR(K482="",I482=""),"",IF(AND(K482&gt;0,I482&lt;'الإعدادات'!$B$4),'الإعدادات'!$B$4-I482,0))</f>
        <v/>
      </c>
      <c r="M482" s="6">
        <f>IF(K482="","",IF(K482&lt;=0,"مسدد",IF(I482="","بدون موعد",IF(I482&gt;='الإعدادات'!$B$4,"لم يحن",IF(L482&lt;=30,"من 1 إلى 30 يوم",IF(L482&lt;=60,"من 31 إلى 60 يوم","أكثر من 60 يوم"))))))</f>
        <v/>
      </c>
    </row>
    <row r="483">
      <c r="A483" s="5" t="n"/>
      <c r="B483" s="13" t="n"/>
      <c r="C483" s="5" t="n"/>
      <c r="D483" s="19" t="n"/>
      <c r="E483" s="5" t="n"/>
      <c r="F483" s="6">
        <f>IF(C483&amp;""="","",IFERROR(INDEX('أوامر الشراء'!$C$6:$C$1005,MATCH(C483&amp;"",'أوامر الشراء'!$A$6:$A$1005,0))&amp;"","أمر غير موجود"))</f>
        <v/>
      </c>
      <c r="G483" s="6">
        <f>IF(F483="","",IFERROR(INDEX('الموردون'!$B$6:$B$205,MATCH(F483,'الموردون'!$A$6:$A$205,0))&amp;"","مورد غير موجود"))</f>
        <v/>
      </c>
      <c r="H483" s="20">
        <f>IF(F483="","",IFERROR(INDEX('الموردون'!$D$6:$D$205,MATCH(F483,'الموردون'!$A$6:$A$205,0)),""))</f>
        <v/>
      </c>
      <c r="I483" s="21">
        <f>IF(OR(H483="",NOT(ISNUMBER(B483))),"",B483+H483)</f>
        <v/>
      </c>
      <c r="J483" s="18">
        <f>IF(A483&amp;""="","",SUMIFS('المدفوعات'!$C$6:$C$1005,'المدفوعات'!$B$6:$B$1005,A483&amp;""))</f>
        <v/>
      </c>
      <c r="K483" s="18">
        <f>IF(OR(A483&amp;""="",NOT(ISNUMBER(D483))),"",ROUND(D483-J483,2))</f>
        <v/>
      </c>
      <c r="L483" s="17">
        <f>IF(OR(K483="",I483=""),"",IF(AND(K483&gt;0,I483&lt;'الإعدادات'!$B$4),'الإعدادات'!$B$4-I483,0))</f>
        <v/>
      </c>
      <c r="M483" s="6">
        <f>IF(K483="","",IF(K483&lt;=0,"مسدد",IF(I483="","بدون موعد",IF(I483&gt;='الإعدادات'!$B$4,"لم يحن",IF(L483&lt;=30,"من 1 إلى 30 يوم",IF(L483&lt;=60,"من 31 إلى 60 يوم","أكثر من 60 يوم"))))))</f>
        <v/>
      </c>
    </row>
    <row r="484">
      <c r="A484" s="5" t="n"/>
      <c r="B484" s="13" t="n"/>
      <c r="C484" s="5" t="n"/>
      <c r="D484" s="19" t="n"/>
      <c r="E484" s="5" t="n"/>
      <c r="F484" s="6">
        <f>IF(C484&amp;""="","",IFERROR(INDEX('أوامر الشراء'!$C$6:$C$1005,MATCH(C484&amp;"",'أوامر الشراء'!$A$6:$A$1005,0))&amp;"","أمر غير موجود"))</f>
        <v/>
      </c>
      <c r="G484" s="6">
        <f>IF(F484="","",IFERROR(INDEX('الموردون'!$B$6:$B$205,MATCH(F484,'الموردون'!$A$6:$A$205,0))&amp;"","مورد غير موجود"))</f>
        <v/>
      </c>
      <c r="H484" s="20">
        <f>IF(F484="","",IFERROR(INDEX('الموردون'!$D$6:$D$205,MATCH(F484,'الموردون'!$A$6:$A$205,0)),""))</f>
        <v/>
      </c>
      <c r="I484" s="21">
        <f>IF(OR(H484="",NOT(ISNUMBER(B484))),"",B484+H484)</f>
        <v/>
      </c>
      <c r="J484" s="18">
        <f>IF(A484&amp;""="","",SUMIFS('المدفوعات'!$C$6:$C$1005,'المدفوعات'!$B$6:$B$1005,A484&amp;""))</f>
        <v/>
      </c>
      <c r="K484" s="18">
        <f>IF(OR(A484&amp;""="",NOT(ISNUMBER(D484))),"",ROUND(D484-J484,2))</f>
        <v/>
      </c>
      <c r="L484" s="17">
        <f>IF(OR(K484="",I484=""),"",IF(AND(K484&gt;0,I484&lt;'الإعدادات'!$B$4),'الإعدادات'!$B$4-I484,0))</f>
        <v/>
      </c>
      <c r="M484" s="6">
        <f>IF(K484="","",IF(K484&lt;=0,"مسدد",IF(I484="","بدون موعد",IF(I484&gt;='الإعدادات'!$B$4,"لم يحن",IF(L484&lt;=30,"من 1 إلى 30 يوم",IF(L484&lt;=60,"من 31 إلى 60 يوم","أكثر من 60 يوم"))))))</f>
        <v/>
      </c>
    </row>
    <row r="485">
      <c r="A485" s="5" t="n"/>
      <c r="B485" s="13" t="n"/>
      <c r="C485" s="5" t="n"/>
      <c r="D485" s="19" t="n"/>
      <c r="E485" s="5" t="n"/>
      <c r="F485" s="6">
        <f>IF(C485&amp;""="","",IFERROR(INDEX('أوامر الشراء'!$C$6:$C$1005,MATCH(C485&amp;"",'أوامر الشراء'!$A$6:$A$1005,0))&amp;"","أمر غير موجود"))</f>
        <v/>
      </c>
      <c r="G485" s="6">
        <f>IF(F485="","",IFERROR(INDEX('الموردون'!$B$6:$B$205,MATCH(F485,'الموردون'!$A$6:$A$205,0))&amp;"","مورد غير موجود"))</f>
        <v/>
      </c>
      <c r="H485" s="20">
        <f>IF(F485="","",IFERROR(INDEX('الموردون'!$D$6:$D$205,MATCH(F485,'الموردون'!$A$6:$A$205,0)),""))</f>
        <v/>
      </c>
      <c r="I485" s="21">
        <f>IF(OR(H485="",NOT(ISNUMBER(B485))),"",B485+H485)</f>
        <v/>
      </c>
      <c r="J485" s="18">
        <f>IF(A485&amp;""="","",SUMIFS('المدفوعات'!$C$6:$C$1005,'المدفوعات'!$B$6:$B$1005,A485&amp;""))</f>
        <v/>
      </c>
      <c r="K485" s="18">
        <f>IF(OR(A485&amp;""="",NOT(ISNUMBER(D485))),"",ROUND(D485-J485,2))</f>
        <v/>
      </c>
      <c r="L485" s="17">
        <f>IF(OR(K485="",I485=""),"",IF(AND(K485&gt;0,I485&lt;'الإعدادات'!$B$4),'الإعدادات'!$B$4-I485,0))</f>
        <v/>
      </c>
      <c r="M485" s="6">
        <f>IF(K485="","",IF(K485&lt;=0,"مسدد",IF(I485="","بدون موعد",IF(I485&gt;='الإعدادات'!$B$4,"لم يحن",IF(L485&lt;=30,"من 1 إلى 30 يوم",IF(L485&lt;=60,"من 31 إلى 60 يوم","أكثر من 60 يوم"))))))</f>
        <v/>
      </c>
    </row>
    <row r="486">
      <c r="A486" s="5" t="n"/>
      <c r="B486" s="13" t="n"/>
      <c r="C486" s="5" t="n"/>
      <c r="D486" s="19" t="n"/>
      <c r="E486" s="5" t="n"/>
      <c r="F486" s="6">
        <f>IF(C486&amp;""="","",IFERROR(INDEX('أوامر الشراء'!$C$6:$C$1005,MATCH(C486&amp;"",'أوامر الشراء'!$A$6:$A$1005,0))&amp;"","أمر غير موجود"))</f>
        <v/>
      </c>
      <c r="G486" s="6">
        <f>IF(F486="","",IFERROR(INDEX('الموردون'!$B$6:$B$205,MATCH(F486,'الموردون'!$A$6:$A$205,0))&amp;"","مورد غير موجود"))</f>
        <v/>
      </c>
      <c r="H486" s="20">
        <f>IF(F486="","",IFERROR(INDEX('الموردون'!$D$6:$D$205,MATCH(F486,'الموردون'!$A$6:$A$205,0)),""))</f>
        <v/>
      </c>
      <c r="I486" s="21">
        <f>IF(OR(H486="",NOT(ISNUMBER(B486))),"",B486+H486)</f>
        <v/>
      </c>
      <c r="J486" s="18">
        <f>IF(A486&amp;""="","",SUMIFS('المدفوعات'!$C$6:$C$1005,'المدفوعات'!$B$6:$B$1005,A486&amp;""))</f>
        <v/>
      </c>
      <c r="K486" s="18">
        <f>IF(OR(A486&amp;""="",NOT(ISNUMBER(D486))),"",ROUND(D486-J486,2))</f>
        <v/>
      </c>
      <c r="L486" s="17">
        <f>IF(OR(K486="",I486=""),"",IF(AND(K486&gt;0,I486&lt;'الإعدادات'!$B$4),'الإعدادات'!$B$4-I486,0))</f>
        <v/>
      </c>
      <c r="M486" s="6">
        <f>IF(K486="","",IF(K486&lt;=0,"مسدد",IF(I486="","بدون موعد",IF(I486&gt;='الإعدادات'!$B$4,"لم يحن",IF(L486&lt;=30,"من 1 إلى 30 يوم",IF(L486&lt;=60,"من 31 إلى 60 يوم","أكثر من 60 يوم"))))))</f>
        <v/>
      </c>
    </row>
    <row r="487">
      <c r="A487" s="5" t="n"/>
      <c r="B487" s="13" t="n"/>
      <c r="C487" s="5" t="n"/>
      <c r="D487" s="19" t="n"/>
      <c r="E487" s="5" t="n"/>
      <c r="F487" s="6">
        <f>IF(C487&amp;""="","",IFERROR(INDEX('أوامر الشراء'!$C$6:$C$1005,MATCH(C487&amp;"",'أوامر الشراء'!$A$6:$A$1005,0))&amp;"","أمر غير موجود"))</f>
        <v/>
      </c>
      <c r="G487" s="6">
        <f>IF(F487="","",IFERROR(INDEX('الموردون'!$B$6:$B$205,MATCH(F487,'الموردون'!$A$6:$A$205,0))&amp;"","مورد غير موجود"))</f>
        <v/>
      </c>
      <c r="H487" s="20">
        <f>IF(F487="","",IFERROR(INDEX('الموردون'!$D$6:$D$205,MATCH(F487,'الموردون'!$A$6:$A$205,0)),""))</f>
        <v/>
      </c>
      <c r="I487" s="21">
        <f>IF(OR(H487="",NOT(ISNUMBER(B487))),"",B487+H487)</f>
        <v/>
      </c>
      <c r="J487" s="18">
        <f>IF(A487&amp;""="","",SUMIFS('المدفوعات'!$C$6:$C$1005,'المدفوعات'!$B$6:$B$1005,A487&amp;""))</f>
        <v/>
      </c>
      <c r="K487" s="18">
        <f>IF(OR(A487&amp;""="",NOT(ISNUMBER(D487))),"",ROUND(D487-J487,2))</f>
        <v/>
      </c>
      <c r="L487" s="17">
        <f>IF(OR(K487="",I487=""),"",IF(AND(K487&gt;0,I487&lt;'الإعدادات'!$B$4),'الإعدادات'!$B$4-I487,0))</f>
        <v/>
      </c>
      <c r="M487" s="6">
        <f>IF(K487="","",IF(K487&lt;=0,"مسدد",IF(I487="","بدون موعد",IF(I487&gt;='الإعدادات'!$B$4,"لم يحن",IF(L487&lt;=30,"من 1 إلى 30 يوم",IF(L487&lt;=60,"من 31 إلى 60 يوم","أكثر من 60 يوم"))))))</f>
        <v/>
      </c>
    </row>
    <row r="488">
      <c r="A488" s="5" t="n"/>
      <c r="B488" s="13" t="n"/>
      <c r="C488" s="5" t="n"/>
      <c r="D488" s="19" t="n"/>
      <c r="E488" s="5" t="n"/>
      <c r="F488" s="6">
        <f>IF(C488&amp;""="","",IFERROR(INDEX('أوامر الشراء'!$C$6:$C$1005,MATCH(C488&amp;"",'أوامر الشراء'!$A$6:$A$1005,0))&amp;"","أمر غير موجود"))</f>
        <v/>
      </c>
      <c r="G488" s="6">
        <f>IF(F488="","",IFERROR(INDEX('الموردون'!$B$6:$B$205,MATCH(F488,'الموردون'!$A$6:$A$205,0))&amp;"","مورد غير موجود"))</f>
        <v/>
      </c>
      <c r="H488" s="20">
        <f>IF(F488="","",IFERROR(INDEX('الموردون'!$D$6:$D$205,MATCH(F488,'الموردون'!$A$6:$A$205,0)),""))</f>
        <v/>
      </c>
      <c r="I488" s="21">
        <f>IF(OR(H488="",NOT(ISNUMBER(B488))),"",B488+H488)</f>
        <v/>
      </c>
      <c r="J488" s="18">
        <f>IF(A488&amp;""="","",SUMIFS('المدفوعات'!$C$6:$C$1005,'المدفوعات'!$B$6:$B$1005,A488&amp;""))</f>
        <v/>
      </c>
      <c r="K488" s="18">
        <f>IF(OR(A488&amp;""="",NOT(ISNUMBER(D488))),"",ROUND(D488-J488,2))</f>
        <v/>
      </c>
      <c r="L488" s="17">
        <f>IF(OR(K488="",I488=""),"",IF(AND(K488&gt;0,I488&lt;'الإعدادات'!$B$4),'الإعدادات'!$B$4-I488,0))</f>
        <v/>
      </c>
      <c r="M488" s="6">
        <f>IF(K488="","",IF(K488&lt;=0,"مسدد",IF(I488="","بدون موعد",IF(I488&gt;='الإعدادات'!$B$4,"لم يحن",IF(L488&lt;=30,"من 1 إلى 30 يوم",IF(L488&lt;=60,"من 31 إلى 60 يوم","أكثر من 60 يوم"))))))</f>
        <v/>
      </c>
    </row>
    <row r="489">
      <c r="A489" s="5" t="n"/>
      <c r="B489" s="13" t="n"/>
      <c r="C489" s="5" t="n"/>
      <c r="D489" s="19" t="n"/>
      <c r="E489" s="5" t="n"/>
      <c r="F489" s="6">
        <f>IF(C489&amp;""="","",IFERROR(INDEX('أوامر الشراء'!$C$6:$C$1005,MATCH(C489&amp;"",'أوامر الشراء'!$A$6:$A$1005,0))&amp;"","أمر غير موجود"))</f>
        <v/>
      </c>
      <c r="G489" s="6">
        <f>IF(F489="","",IFERROR(INDEX('الموردون'!$B$6:$B$205,MATCH(F489,'الموردون'!$A$6:$A$205,0))&amp;"","مورد غير موجود"))</f>
        <v/>
      </c>
      <c r="H489" s="20">
        <f>IF(F489="","",IFERROR(INDEX('الموردون'!$D$6:$D$205,MATCH(F489,'الموردون'!$A$6:$A$205,0)),""))</f>
        <v/>
      </c>
      <c r="I489" s="21">
        <f>IF(OR(H489="",NOT(ISNUMBER(B489))),"",B489+H489)</f>
        <v/>
      </c>
      <c r="J489" s="18">
        <f>IF(A489&amp;""="","",SUMIFS('المدفوعات'!$C$6:$C$1005,'المدفوعات'!$B$6:$B$1005,A489&amp;""))</f>
        <v/>
      </c>
      <c r="K489" s="18">
        <f>IF(OR(A489&amp;""="",NOT(ISNUMBER(D489))),"",ROUND(D489-J489,2))</f>
        <v/>
      </c>
      <c r="L489" s="17">
        <f>IF(OR(K489="",I489=""),"",IF(AND(K489&gt;0,I489&lt;'الإعدادات'!$B$4),'الإعدادات'!$B$4-I489,0))</f>
        <v/>
      </c>
      <c r="M489" s="6">
        <f>IF(K489="","",IF(K489&lt;=0,"مسدد",IF(I489="","بدون موعد",IF(I489&gt;='الإعدادات'!$B$4,"لم يحن",IF(L489&lt;=30,"من 1 إلى 30 يوم",IF(L489&lt;=60,"من 31 إلى 60 يوم","أكثر من 60 يوم"))))))</f>
        <v/>
      </c>
    </row>
    <row r="490">
      <c r="A490" s="5" t="n"/>
      <c r="B490" s="13" t="n"/>
      <c r="C490" s="5" t="n"/>
      <c r="D490" s="19" t="n"/>
      <c r="E490" s="5" t="n"/>
      <c r="F490" s="6">
        <f>IF(C490&amp;""="","",IFERROR(INDEX('أوامر الشراء'!$C$6:$C$1005,MATCH(C490&amp;"",'أوامر الشراء'!$A$6:$A$1005,0))&amp;"","أمر غير موجود"))</f>
        <v/>
      </c>
      <c r="G490" s="6">
        <f>IF(F490="","",IFERROR(INDEX('الموردون'!$B$6:$B$205,MATCH(F490,'الموردون'!$A$6:$A$205,0))&amp;"","مورد غير موجود"))</f>
        <v/>
      </c>
      <c r="H490" s="20">
        <f>IF(F490="","",IFERROR(INDEX('الموردون'!$D$6:$D$205,MATCH(F490,'الموردون'!$A$6:$A$205,0)),""))</f>
        <v/>
      </c>
      <c r="I490" s="21">
        <f>IF(OR(H490="",NOT(ISNUMBER(B490))),"",B490+H490)</f>
        <v/>
      </c>
      <c r="J490" s="18">
        <f>IF(A490&amp;""="","",SUMIFS('المدفوعات'!$C$6:$C$1005,'المدفوعات'!$B$6:$B$1005,A490&amp;""))</f>
        <v/>
      </c>
      <c r="K490" s="18">
        <f>IF(OR(A490&amp;""="",NOT(ISNUMBER(D490))),"",ROUND(D490-J490,2))</f>
        <v/>
      </c>
      <c r="L490" s="17">
        <f>IF(OR(K490="",I490=""),"",IF(AND(K490&gt;0,I490&lt;'الإعدادات'!$B$4),'الإعدادات'!$B$4-I490,0))</f>
        <v/>
      </c>
      <c r="M490" s="6">
        <f>IF(K490="","",IF(K490&lt;=0,"مسدد",IF(I490="","بدون موعد",IF(I490&gt;='الإعدادات'!$B$4,"لم يحن",IF(L490&lt;=30,"من 1 إلى 30 يوم",IF(L490&lt;=60,"من 31 إلى 60 يوم","أكثر من 60 يوم"))))))</f>
        <v/>
      </c>
    </row>
    <row r="491">
      <c r="A491" s="5" t="n"/>
      <c r="B491" s="13" t="n"/>
      <c r="C491" s="5" t="n"/>
      <c r="D491" s="19" t="n"/>
      <c r="E491" s="5" t="n"/>
      <c r="F491" s="6">
        <f>IF(C491&amp;""="","",IFERROR(INDEX('أوامر الشراء'!$C$6:$C$1005,MATCH(C491&amp;"",'أوامر الشراء'!$A$6:$A$1005,0))&amp;"","أمر غير موجود"))</f>
        <v/>
      </c>
      <c r="G491" s="6">
        <f>IF(F491="","",IFERROR(INDEX('الموردون'!$B$6:$B$205,MATCH(F491,'الموردون'!$A$6:$A$205,0))&amp;"","مورد غير موجود"))</f>
        <v/>
      </c>
      <c r="H491" s="20">
        <f>IF(F491="","",IFERROR(INDEX('الموردون'!$D$6:$D$205,MATCH(F491,'الموردون'!$A$6:$A$205,0)),""))</f>
        <v/>
      </c>
      <c r="I491" s="21">
        <f>IF(OR(H491="",NOT(ISNUMBER(B491))),"",B491+H491)</f>
        <v/>
      </c>
      <c r="J491" s="18">
        <f>IF(A491&amp;""="","",SUMIFS('المدفوعات'!$C$6:$C$1005,'المدفوعات'!$B$6:$B$1005,A491&amp;""))</f>
        <v/>
      </c>
      <c r="K491" s="18">
        <f>IF(OR(A491&amp;""="",NOT(ISNUMBER(D491))),"",ROUND(D491-J491,2))</f>
        <v/>
      </c>
      <c r="L491" s="17">
        <f>IF(OR(K491="",I491=""),"",IF(AND(K491&gt;0,I491&lt;'الإعدادات'!$B$4),'الإعدادات'!$B$4-I491,0))</f>
        <v/>
      </c>
      <c r="M491" s="6">
        <f>IF(K491="","",IF(K491&lt;=0,"مسدد",IF(I491="","بدون موعد",IF(I491&gt;='الإعدادات'!$B$4,"لم يحن",IF(L491&lt;=30,"من 1 إلى 30 يوم",IF(L491&lt;=60,"من 31 إلى 60 يوم","أكثر من 60 يوم"))))))</f>
        <v/>
      </c>
    </row>
    <row r="492">
      <c r="A492" s="5" t="n"/>
      <c r="B492" s="13" t="n"/>
      <c r="C492" s="5" t="n"/>
      <c r="D492" s="19" t="n"/>
      <c r="E492" s="5" t="n"/>
      <c r="F492" s="6">
        <f>IF(C492&amp;""="","",IFERROR(INDEX('أوامر الشراء'!$C$6:$C$1005,MATCH(C492&amp;"",'أوامر الشراء'!$A$6:$A$1005,0))&amp;"","أمر غير موجود"))</f>
        <v/>
      </c>
      <c r="G492" s="6">
        <f>IF(F492="","",IFERROR(INDEX('الموردون'!$B$6:$B$205,MATCH(F492,'الموردون'!$A$6:$A$205,0))&amp;"","مورد غير موجود"))</f>
        <v/>
      </c>
      <c r="H492" s="20">
        <f>IF(F492="","",IFERROR(INDEX('الموردون'!$D$6:$D$205,MATCH(F492,'الموردون'!$A$6:$A$205,0)),""))</f>
        <v/>
      </c>
      <c r="I492" s="21">
        <f>IF(OR(H492="",NOT(ISNUMBER(B492))),"",B492+H492)</f>
        <v/>
      </c>
      <c r="J492" s="18">
        <f>IF(A492&amp;""="","",SUMIFS('المدفوعات'!$C$6:$C$1005,'المدفوعات'!$B$6:$B$1005,A492&amp;""))</f>
        <v/>
      </c>
      <c r="K492" s="18">
        <f>IF(OR(A492&amp;""="",NOT(ISNUMBER(D492))),"",ROUND(D492-J492,2))</f>
        <v/>
      </c>
      <c r="L492" s="17">
        <f>IF(OR(K492="",I492=""),"",IF(AND(K492&gt;0,I492&lt;'الإعدادات'!$B$4),'الإعدادات'!$B$4-I492,0))</f>
        <v/>
      </c>
      <c r="M492" s="6">
        <f>IF(K492="","",IF(K492&lt;=0,"مسدد",IF(I492="","بدون موعد",IF(I492&gt;='الإعدادات'!$B$4,"لم يحن",IF(L492&lt;=30,"من 1 إلى 30 يوم",IF(L492&lt;=60,"من 31 إلى 60 يوم","أكثر من 60 يوم"))))))</f>
        <v/>
      </c>
    </row>
    <row r="493">
      <c r="A493" s="5" t="n"/>
      <c r="B493" s="13" t="n"/>
      <c r="C493" s="5" t="n"/>
      <c r="D493" s="19" t="n"/>
      <c r="E493" s="5" t="n"/>
      <c r="F493" s="6">
        <f>IF(C493&amp;""="","",IFERROR(INDEX('أوامر الشراء'!$C$6:$C$1005,MATCH(C493&amp;"",'أوامر الشراء'!$A$6:$A$1005,0))&amp;"","أمر غير موجود"))</f>
        <v/>
      </c>
      <c r="G493" s="6">
        <f>IF(F493="","",IFERROR(INDEX('الموردون'!$B$6:$B$205,MATCH(F493,'الموردون'!$A$6:$A$205,0))&amp;"","مورد غير موجود"))</f>
        <v/>
      </c>
      <c r="H493" s="20">
        <f>IF(F493="","",IFERROR(INDEX('الموردون'!$D$6:$D$205,MATCH(F493,'الموردون'!$A$6:$A$205,0)),""))</f>
        <v/>
      </c>
      <c r="I493" s="21">
        <f>IF(OR(H493="",NOT(ISNUMBER(B493))),"",B493+H493)</f>
        <v/>
      </c>
      <c r="J493" s="18">
        <f>IF(A493&amp;""="","",SUMIFS('المدفوعات'!$C$6:$C$1005,'المدفوعات'!$B$6:$B$1005,A493&amp;""))</f>
        <v/>
      </c>
      <c r="K493" s="18">
        <f>IF(OR(A493&amp;""="",NOT(ISNUMBER(D493))),"",ROUND(D493-J493,2))</f>
        <v/>
      </c>
      <c r="L493" s="17">
        <f>IF(OR(K493="",I493=""),"",IF(AND(K493&gt;0,I493&lt;'الإعدادات'!$B$4),'الإعدادات'!$B$4-I493,0))</f>
        <v/>
      </c>
      <c r="M493" s="6">
        <f>IF(K493="","",IF(K493&lt;=0,"مسدد",IF(I493="","بدون موعد",IF(I493&gt;='الإعدادات'!$B$4,"لم يحن",IF(L493&lt;=30,"من 1 إلى 30 يوم",IF(L493&lt;=60,"من 31 إلى 60 يوم","أكثر من 60 يوم"))))))</f>
        <v/>
      </c>
    </row>
    <row r="494">
      <c r="A494" s="5" t="n"/>
      <c r="B494" s="13" t="n"/>
      <c r="C494" s="5" t="n"/>
      <c r="D494" s="19" t="n"/>
      <c r="E494" s="5" t="n"/>
      <c r="F494" s="6">
        <f>IF(C494&amp;""="","",IFERROR(INDEX('أوامر الشراء'!$C$6:$C$1005,MATCH(C494&amp;"",'أوامر الشراء'!$A$6:$A$1005,0))&amp;"","أمر غير موجود"))</f>
        <v/>
      </c>
      <c r="G494" s="6">
        <f>IF(F494="","",IFERROR(INDEX('الموردون'!$B$6:$B$205,MATCH(F494,'الموردون'!$A$6:$A$205,0))&amp;"","مورد غير موجود"))</f>
        <v/>
      </c>
      <c r="H494" s="20">
        <f>IF(F494="","",IFERROR(INDEX('الموردون'!$D$6:$D$205,MATCH(F494,'الموردون'!$A$6:$A$205,0)),""))</f>
        <v/>
      </c>
      <c r="I494" s="21">
        <f>IF(OR(H494="",NOT(ISNUMBER(B494))),"",B494+H494)</f>
        <v/>
      </c>
      <c r="J494" s="18">
        <f>IF(A494&amp;""="","",SUMIFS('المدفوعات'!$C$6:$C$1005,'المدفوعات'!$B$6:$B$1005,A494&amp;""))</f>
        <v/>
      </c>
      <c r="K494" s="18">
        <f>IF(OR(A494&amp;""="",NOT(ISNUMBER(D494))),"",ROUND(D494-J494,2))</f>
        <v/>
      </c>
      <c r="L494" s="17">
        <f>IF(OR(K494="",I494=""),"",IF(AND(K494&gt;0,I494&lt;'الإعدادات'!$B$4),'الإعدادات'!$B$4-I494,0))</f>
        <v/>
      </c>
      <c r="M494" s="6">
        <f>IF(K494="","",IF(K494&lt;=0,"مسدد",IF(I494="","بدون موعد",IF(I494&gt;='الإعدادات'!$B$4,"لم يحن",IF(L494&lt;=30,"من 1 إلى 30 يوم",IF(L494&lt;=60,"من 31 إلى 60 يوم","أكثر من 60 يوم"))))))</f>
        <v/>
      </c>
    </row>
    <row r="495">
      <c r="A495" s="5" t="n"/>
      <c r="B495" s="13" t="n"/>
      <c r="C495" s="5" t="n"/>
      <c r="D495" s="19" t="n"/>
      <c r="E495" s="5" t="n"/>
      <c r="F495" s="6">
        <f>IF(C495&amp;""="","",IFERROR(INDEX('أوامر الشراء'!$C$6:$C$1005,MATCH(C495&amp;"",'أوامر الشراء'!$A$6:$A$1005,0))&amp;"","أمر غير موجود"))</f>
        <v/>
      </c>
      <c r="G495" s="6">
        <f>IF(F495="","",IFERROR(INDEX('الموردون'!$B$6:$B$205,MATCH(F495,'الموردون'!$A$6:$A$205,0))&amp;"","مورد غير موجود"))</f>
        <v/>
      </c>
      <c r="H495" s="20">
        <f>IF(F495="","",IFERROR(INDEX('الموردون'!$D$6:$D$205,MATCH(F495,'الموردون'!$A$6:$A$205,0)),""))</f>
        <v/>
      </c>
      <c r="I495" s="21">
        <f>IF(OR(H495="",NOT(ISNUMBER(B495))),"",B495+H495)</f>
        <v/>
      </c>
      <c r="J495" s="18">
        <f>IF(A495&amp;""="","",SUMIFS('المدفوعات'!$C$6:$C$1005,'المدفوعات'!$B$6:$B$1005,A495&amp;""))</f>
        <v/>
      </c>
      <c r="K495" s="18">
        <f>IF(OR(A495&amp;""="",NOT(ISNUMBER(D495))),"",ROUND(D495-J495,2))</f>
        <v/>
      </c>
      <c r="L495" s="17">
        <f>IF(OR(K495="",I495=""),"",IF(AND(K495&gt;0,I495&lt;'الإعدادات'!$B$4),'الإعدادات'!$B$4-I495,0))</f>
        <v/>
      </c>
      <c r="M495" s="6">
        <f>IF(K495="","",IF(K495&lt;=0,"مسدد",IF(I495="","بدون موعد",IF(I495&gt;='الإعدادات'!$B$4,"لم يحن",IF(L495&lt;=30,"من 1 إلى 30 يوم",IF(L495&lt;=60,"من 31 إلى 60 يوم","أكثر من 60 يوم"))))))</f>
        <v/>
      </c>
    </row>
    <row r="496">
      <c r="A496" s="5" t="n"/>
      <c r="B496" s="13" t="n"/>
      <c r="C496" s="5" t="n"/>
      <c r="D496" s="19" t="n"/>
      <c r="E496" s="5" t="n"/>
      <c r="F496" s="6">
        <f>IF(C496&amp;""="","",IFERROR(INDEX('أوامر الشراء'!$C$6:$C$1005,MATCH(C496&amp;"",'أوامر الشراء'!$A$6:$A$1005,0))&amp;"","أمر غير موجود"))</f>
        <v/>
      </c>
      <c r="G496" s="6">
        <f>IF(F496="","",IFERROR(INDEX('الموردون'!$B$6:$B$205,MATCH(F496,'الموردون'!$A$6:$A$205,0))&amp;"","مورد غير موجود"))</f>
        <v/>
      </c>
      <c r="H496" s="20">
        <f>IF(F496="","",IFERROR(INDEX('الموردون'!$D$6:$D$205,MATCH(F496,'الموردون'!$A$6:$A$205,0)),""))</f>
        <v/>
      </c>
      <c r="I496" s="21">
        <f>IF(OR(H496="",NOT(ISNUMBER(B496))),"",B496+H496)</f>
        <v/>
      </c>
      <c r="J496" s="18">
        <f>IF(A496&amp;""="","",SUMIFS('المدفوعات'!$C$6:$C$1005,'المدفوعات'!$B$6:$B$1005,A496&amp;""))</f>
        <v/>
      </c>
      <c r="K496" s="18">
        <f>IF(OR(A496&amp;""="",NOT(ISNUMBER(D496))),"",ROUND(D496-J496,2))</f>
        <v/>
      </c>
      <c r="L496" s="17">
        <f>IF(OR(K496="",I496=""),"",IF(AND(K496&gt;0,I496&lt;'الإعدادات'!$B$4),'الإعدادات'!$B$4-I496,0))</f>
        <v/>
      </c>
      <c r="M496" s="6">
        <f>IF(K496="","",IF(K496&lt;=0,"مسدد",IF(I496="","بدون موعد",IF(I496&gt;='الإعدادات'!$B$4,"لم يحن",IF(L496&lt;=30,"من 1 إلى 30 يوم",IF(L496&lt;=60,"من 31 إلى 60 يوم","أكثر من 60 يوم"))))))</f>
        <v/>
      </c>
    </row>
    <row r="497">
      <c r="A497" s="5" t="n"/>
      <c r="B497" s="13" t="n"/>
      <c r="C497" s="5" t="n"/>
      <c r="D497" s="19" t="n"/>
      <c r="E497" s="5" t="n"/>
      <c r="F497" s="6">
        <f>IF(C497&amp;""="","",IFERROR(INDEX('أوامر الشراء'!$C$6:$C$1005,MATCH(C497&amp;"",'أوامر الشراء'!$A$6:$A$1005,0))&amp;"","أمر غير موجود"))</f>
        <v/>
      </c>
      <c r="G497" s="6">
        <f>IF(F497="","",IFERROR(INDEX('الموردون'!$B$6:$B$205,MATCH(F497,'الموردون'!$A$6:$A$205,0))&amp;"","مورد غير موجود"))</f>
        <v/>
      </c>
      <c r="H497" s="20">
        <f>IF(F497="","",IFERROR(INDEX('الموردون'!$D$6:$D$205,MATCH(F497,'الموردون'!$A$6:$A$205,0)),""))</f>
        <v/>
      </c>
      <c r="I497" s="21">
        <f>IF(OR(H497="",NOT(ISNUMBER(B497))),"",B497+H497)</f>
        <v/>
      </c>
      <c r="J497" s="18">
        <f>IF(A497&amp;""="","",SUMIFS('المدفوعات'!$C$6:$C$1005,'المدفوعات'!$B$6:$B$1005,A497&amp;""))</f>
        <v/>
      </c>
      <c r="K497" s="18">
        <f>IF(OR(A497&amp;""="",NOT(ISNUMBER(D497))),"",ROUND(D497-J497,2))</f>
        <v/>
      </c>
      <c r="L497" s="17">
        <f>IF(OR(K497="",I497=""),"",IF(AND(K497&gt;0,I497&lt;'الإعدادات'!$B$4),'الإعدادات'!$B$4-I497,0))</f>
        <v/>
      </c>
      <c r="M497" s="6">
        <f>IF(K497="","",IF(K497&lt;=0,"مسدد",IF(I497="","بدون موعد",IF(I497&gt;='الإعدادات'!$B$4,"لم يحن",IF(L497&lt;=30,"من 1 إلى 30 يوم",IF(L497&lt;=60,"من 31 إلى 60 يوم","أكثر من 60 يوم"))))))</f>
        <v/>
      </c>
    </row>
    <row r="498">
      <c r="A498" s="5" t="n"/>
      <c r="B498" s="13" t="n"/>
      <c r="C498" s="5" t="n"/>
      <c r="D498" s="19" t="n"/>
      <c r="E498" s="5" t="n"/>
      <c r="F498" s="6">
        <f>IF(C498&amp;""="","",IFERROR(INDEX('أوامر الشراء'!$C$6:$C$1005,MATCH(C498&amp;"",'أوامر الشراء'!$A$6:$A$1005,0))&amp;"","أمر غير موجود"))</f>
        <v/>
      </c>
      <c r="G498" s="6">
        <f>IF(F498="","",IFERROR(INDEX('الموردون'!$B$6:$B$205,MATCH(F498,'الموردون'!$A$6:$A$205,0))&amp;"","مورد غير موجود"))</f>
        <v/>
      </c>
      <c r="H498" s="20">
        <f>IF(F498="","",IFERROR(INDEX('الموردون'!$D$6:$D$205,MATCH(F498,'الموردون'!$A$6:$A$205,0)),""))</f>
        <v/>
      </c>
      <c r="I498" s="21">
        <f>IF(OR(H498="",NOT(ISNUMBER(B498))),"",B498+H498)</f>
        <v/>
      </c>
      <c r="J498" s="18">
        <f>IF(A498&amp;""="","",SUMIFS('المدفوعات'!$C$6:$C$1005,'المدفوعات'!$B$6:$B$1005,A498&amp;""))</f>
        <v/>
      </c>
      <c r="K498" s="18">
        <f>IF(OR(A498&amp;""="",NOT(ISNUMBER(D498))),"",ROUND(D498-J498,2))</f>
        <v/>
      </c>
      <c r="L498" s="17">
        <f>IF(OR(K498="",I498=""),"",IF(AND(K498&gt;0,I498&lt;'الإعدادات'!$B$4),'الإعدادات'!$B$4-I498,0))</f>
        <v/>
      </c>
      <c r="M498" s="6">
        <f>IF(K498="","",IF(K498&lt;=0,"مسدد",IF(I498="","بدون موعد",IF(I498&gt;='الإعدادات'!$B$4,"لم يحن",IF(L498&lt;=30,"من 1 إلى 30 يوم",IF(L498&lt;=60,"من 31 إلى 60 يوم","أكثر من 60 يوم"))))))</f>
        <v/>
      </c>
    </row>
    <row r="499">
      <c r="A499" s="5" t="n"/>
      <c r="B499" s="13" t="n"/>
      <c r="C499" s="5" t="n"/>
      <c r="D499" s="19" t="n"/>
      <c r="E499" s="5" t="n"/>
      <c r="F499" s="6">
        <f>IF(C499&amp;""="","",IFERROR(INDEX('أوامر الشراء'!$C$6:$C$1005,MATCH(C499&amp;"",'أوامر الشراء'!$A$6:$A$1005,0))&amp;"","أمر غير موجود"))</f>
        <v/>
      </c>
      <c r="G499" s="6">
        <f>IF(F499="","",IFERROR(INDEX('الموردون'!$B$6:$B$205,MATCH(F499,'الموردون'!$A$6:$A$205,0))&amp;"","مورد غير موجود"))</f>
        <v/>
      </c>
      <c r="H499" s="20">
        <f>IF(F499="","",IFERROR(INDEX('الموردون'!$D$6:$D$205,MATCH(F499,'الموردون'!$A$6:$A$205,0)),""))</f>
        <v/>
      </c>
      <c r="I499" s="21">
        <f>IF(OR(H499="",NOT(ISNUMBER(B499))),"",B499+H499)</f>
        <v/>
      </c>
      <c r="J499" s="18">
        <f>IF(A499&amp;""="","",SUMIFS('المدفوعات'!$C$6:$C$1005,'المدفوعات'!$B$6:$B$1005,A499&amp;""))</f>
        <v/>
      </c>
      <c r="K499" s="18">
        <f>IF(OR(A499&amp;""="",NOT(ISNUMBER(D499))),"",ROUND(D499-J499,2))</f>
        <v/>
      </c>
      <c r="L499" s="17">
        <f>IF(OR(K499="",I499=""),"",IF(AND(K499&gt;0,I499&lt;'الإعدادات'!$B$4),'الإعدادات'!$B$4-I499,0))</f>
        <v/>
      </c>
      <c r="M499" s="6">
        <f>IF(K499="","",IF(K499&lt;=0,"مسدد",IF(I499="","بدون موعد",IF(I499&gt;='الإعدادات'!$B$4,"لم يحن",IF(L499&lt;=30,"من 1 إلى 30 يوم",IF(L499&lt;=60,"من 31 إلى 60 يوم","أكثر من 60 يوم"))))))</f>
        <v/>
      </c>
    </row>
    <row r="500">
      <c r="A500" s="5" t="n"/>
      <c r="B500" s="13" t="n"/>
      <c r="C500" s="5" t="n"/>
      <c r="D500" s="19" t="n"/>
      <c r="E500" s="5" t="n"/>
      <c r="F500" s="6">
        <f>IF(C500&amp;""="","",IFERROR(INDEX('أوامر الشراء'!$C$6:$C$1005,MATCH(C500&amp;"",'أوامر الشراء'!$A$6:$A$1005,0))&amp;"","أمر غير موجود"))</f>
        <v/>
      </c>
      <c r="G500" s="6">
        <f>IF(F500="","",IFERROR(INDEX('الموردون'!$B$6:$B$205,MATCH(F500,'الموردون'!$A$6:$A$205,0))&amp;"","مورد غير موجود"))</f>
        <v/>
      </c>
      <c r="H500" s="20">
        <f>IF(F500="","",IFERROR(INDEX('الموردون'!$D$6:$D$205,MATCH(F500,'الموردون'!$A$6:$A$205,0)),""))</f>
        <v/>
      </c>
      <c r="I500" s="21">
        <f>IF(OR(H500="",NOT(ISNUMBER(B500))),"",B500+H500)</f>
        <v/>
      </c>
      <c r="J500" s="18">
        <f>IF(A500&amp;""="","",SUMIFS('المدفوعات'!$C$6:$C$1005,'المدفوعات'!$B$6:$B$1005,A500&amp;""))</f>
        <v/>
      </c>
      <c r="K500" s="18">
        <f>IF(OR(A500&amp;""="",NOT(ISNUMBER(D500))),"",ROUND(D500-J500,2))</f>
        <v/>
      </c>
      <c r="L500" s="17">
        <f>IF(OR(K500="",I500=""),"",IF(AND(K500&gt;0,I500&lt;'الإعدادات'!$B$4),'الإعدادات'!$B$4-I500,0))</f>
        <v/>
      </c>
      <c r="M500" s="6">
        <f>IF(K500="","",IF(K500&lt;=0,"مسدد",IF(I500="","بدون موعد",IF(I500&gt;='الإعدادات'!$B$4,"لم يحن",IF(L500&lt;=30,"من 1 إلى 30 يوم",IF(L500&lt;=60,"من 31 إلى 60 يوم","أكثر من 60 يوم"))))))</f>
        <v/>
      </c>
    </row>
    <row r="501">
      <c r="A501" s="5" t="n"/>
      <c r="B501" s="13" t="n"/>
      <c r="C501" s="5" t="n"/>
      <c r="D501" s="19" t="n"/>
      <c r="E501" s="5" t="n"/>
      <c r="F501" s="6">
        <f>IF(C501&amp;""="","",IFERROR(INDEX('أوامر الشراء'!$C$6:$C$1005,MATCH(C501&amp;"",'أوامر الشراء'!$A$6:$A$1005,0))&amp;"","أمر غير موجود"))</f>
        <v/>
      </c>
      <c r="G501" s="6">
        <f>IF(F501="","",IFERROR(INDEX('الموردون'!$B$6:$B$205,MATCH(F501,'الموردون'!$A$6:$A$205,0))&amp;"","مورد غير موجود"))</f>
        <v/>
      </c>
      <c r="H501" s="20">
        <f>IF(F501="","",IFERROR(INDEX('الموردون'!$D$6:$D$205,MATCH(F501,'الموردون'!$A$6:$A$205,0)),""))</f>
        <v/>
      </c>
      <c r="I501" s="21">
        <f>IF(OR(H501="",NOT(ISNUMBER(B501))),"",B501+H501)</f>
        <v/>
      </c>
      <c r="J501" s="18">
        <f>IF(A501&amp;""="","",SUMIFS('المدفوعات'!$C$6:$C$1005,'المدفوعات'!$B$6:$B$1005,A501&amp;""))</f>
        <v/>
      </c>
      <c r="K501" s="18">
        <f>IF(OR(A501&amp;""="",NOT(ISNUMBER(D501))),"",ROUND(D501-J501,2))</f>
        <v/>
      </c>
      <c r="L501" s="17">
        <f>IF(OR(K501="",I501=""),"",IF(AND(K501&gt;0,I501&lt;'الإعدادات'!$B$4),'الإعدادات'!$B$4-I501,0))</f>
        <v/>
      </c>
      <c r="M501" s="6">
        <f>IF(K501="","",IF(K501&lt;=0,"مسدد",IF(I501="","بدون موعد",IF(I501&gt;='الإعدادات'!$B$4,"لم يحن",IF(L501&lt;=30,"من 1 إلى 30 يوم",IF(L501&lt;=60,"من 31 إلى 60 يوم","أكثر من 60 يوم"))))))</f>
        <v/>
      </c>
    </row>
    <row r="502">
      <c r="A502" s="5" t="n"/>
      <c r="B502" s="13" t="n"/>
      <c r="C502" s="5" t="n"/>
      <c r="D502" s="19" t="n"/>
      <c r="E502" s="5" t="n"/>
      <c r="F502" s="6">
        <f>IF(C502&amp;""="","",IFERROR(INDEX('أوامر الشراء'!$C$6:$C$1005,MATCH(C502&amp;"",'أوامر الشراء'!$A$6:$A$1005,0))&amp;"","أمر غير موجود"))</f>
        <v/>
      </c>
      <c r="G502" s="6">
        <f>IF(F502="","",IFERROR(INDEX('الموردون'!$B$6:$B$205,MATCH(F502,'الموردون'!$A$6:$A$205,0))&amp;"","مورد غير موجود"))</f>
        <v/>
      </c>
      <c r="H502" s="20">
        <f>IF(F502="","",IFERROR(INDEX('الموردون'!$D$6:$D$205,MATCH(F502,'الموردون'!$A$6:$A$205,0)),""))</f>
        <v/>
      </c>
      <c r="I502" s="21">
        <f>IF(OR(H502="",NOT(ISNUMBER(B502))),"",B502+H502)</f>
        <v/>
      </c>
      <c r="J502" s="18">
        <f>IF(A502&amp;""="","",SUMIFS('المدفوعات'!$C$6:$C$1005,'المدفوعات'!$B$6:$B$1005,A502&amp;""))</f>
        <v/>
      </c>
      <c r="K502" s="18">
        <f>IF(OR(A502&amp;""="",NOT(ISNUMBER(D502))),"",ROUND(D502-J502,2))</f>
        <v/>
      </c>
      <c r="L502" s="17">
        <f>IF(OR(K502="",I502=""),"",IF(AND(K502&gt;0,I502&lt;'الإعدادات'!$B$4),'الإعدادات'!$B$4-I502,0))</f>
        <v/>
      </c>
      <c r="M502" s="6">
        <f>IF(K502="","",IF(K502&lt;=0,"مسدد",IF(I502="","بدون موعد",IF(I502&gt;='الإعدادات'!$B$4,"لم يحن",IF(L502&lt;=30,"من 1 إلى 30 يوم",IF(L502&lt;=60,"من 31 إلى 60 يوم","أكثر من 60 يوم"))))))</f>
        <v/>
      </c>
    </row>
    <row r="503">
      <c r="A503" s="5" t="n"/>
      <c r="B503" s="13" t="n"/>
      <c r="C503" s="5" t="n"/>
      <c r="D503" s="19" t="n"/>
      <c r="E503" s="5" t="n"/>
      <c r="F503" s="6">
        <f>IF(C503&amp;""="","",IFERROR(INDEX('أوامر الشراء'!$C$6:$C$1005,MATCH(C503&amp;"",'أوامر الشراء'!$A$6:$A$1005,0))&amp;"","أمر غير موجود"))</f>
        <v/>
      </c>
      <c r="G503" s="6">
        <f>IF(F503="","",IFERROR(INDEX('الموردون'!$B$6:$B$205,MATCH(F503,'الموردون'!$A$6:$A$205,0))&amp;"","مورد غير موجود"))</f>
        <v/>
      </c>
      <c r="H503" s="20">
        <f>IF(F503="","",IFERROR(INDEX('الموردون'!$D$6:$D$205,MATCH(F503,'الموردون'!$A$6:$A$205,0)),""))</f>
        <v/>
      </c>
      <c r="I503" s="21">
        <f>IF(OR(H503="",NOT(ISNUMBER(B503))),"",B503+H503)</f>
        <v/>
      </c>
      <c r="J503" s="18">
        <f>IF(A503&amp;""="","",SUMIFS('المدفوعات'!$C$6:$C$1005,'المدفوعات'!$B$6:$B$1005,A503&amp;""))</f>
        <v/>
      </c>
      <c r="K503" s="18">
        <f>IF(OR(A503&amp;""="",NOT(ISNUMBER(D503))),"",ROUND(D503-J503,2))</f>
        <v/>
      </c>
      <c r="L503" s="17">
        <f>IF(OR(K503="",I503=""),"",IF(AND(K503&gt;0,I503&lt;'الإعدادات'!$B$4),'الإعدادات'!$B$4-I503,0))</f>
        <v/>
      </c>
      <c r="M503" s="6">
        <f>IF(K503="","",IF(K503&lt;=0,"مسدد",IF(I503="","بدون موعد",IF(I503&gt;='الإعدادات'!$B$4,"لم يحن",IF(L503&lt;=30,"من 1 إلى 30 يوم",IF(L503&lt;=60,"من 31 إلى 60 يوم","أكثر من 60 يوم"))))))</f>
        <v/>
      </c>
    </row>
    <row r="504">
      <c r="A504" s="5" t="n"/>
      <c r="B504" s="13" t="n"/>
      <c r="C504" s="5" t="n"/>
      <c r="D504" s="19" t="n"/>
      <c r="E504" s="5" t="n"/>
      <c r="F504" s="6">
        <f>IF(C504&amp;""="","",IFERROR(INDEX('أوامر الشراء'!$C$6:$C$1005,MATCH(C504&amp;"",'أوامر الشراء'!$A$6:$A$1005,0))&amp;"","أمر غير موجود"))</f>
        <v/>
      </c>
      <c r="G504" s="6">
        <f>IF(F504="","",IFERROR(INDEX('الموردون'!$B$6:$B$205,MATCH(F504,'الموردون'!$A$6:$A$205,0))&amp;"","مورد غير موجود"))</f>
        <v/>
      </c>
      <c r="H504" s="20">
        <f>IF(F504="","",IFERROR(INDEX('الموردون'!$D$6:$D$205,MATCH(F504,'الموردون'!$A$6:$A$205,0)),""))</f>
        <v/>
      </c>
      <c r="I504" s="21">
        <f>IF(OR(H504="",NOT(ISNUMBER(B504))),"",B504+H504)</f>
        <v/>
      </c>
      <c r="J504" s="18">
        <f>IF(A504&amp;""="","",SUMIFS('المدفوعات'!$C$6:$C$1005,'المدفوعات'!$B$6:$B$1005,A504&amp;""))</f>
        <v/>
      </c>
      <c r="K504" s="18">
        <f>IF(OR(A504&amp;""="",NOT(ISNUMBER(D504))),"",ROUND(D504-J504,2))</f>
        <v/>
      </c>
      <c r="L504" s="17">
        <f>IF(OR(K504="",I504=""),"",IF(AND(K504&gt;0,I504&lt;'الإعدادات'!$B$4),'الإعدادات'!$B$4-I504,0))</f>
        <v/>
      </c>
      <c r="M504" s="6">
        <f>IF(K504="","",IF(K504&lt;=0,"مسدد",IF(I504="","بدون موعد",IF(I504&gt;='الإعدادات'!$B$4,"لم يحن",IF(L504&lt;=30,"من 1 إلى 30 يوم",IF(L504&lt;=60,"من 31 إلى 60 يوم","أكثر من 60 يوم"))))))</f>
        <v/>
      </c>
    </row>
    <row r="505">
      <c r="A505" s="5" t="n"/>
      <c r="B505" s="13" t="n"/>
      <c r="C505" s="5" t="n"/>
      <c r="D505" s="19" t="n"/>
      <c r="E505" s="5" t="n"/>
      <c r="F505" s="6">
        <f>IF(C505&amp;""="","",IFERROR(INDEX('أوامر الشراء'!$C$6:$C$1005,MATCH(C505&amp;"",'أوامر الشراء'!$A$6:$A$1005,0))&amp;"","أمر غير موجود"))</f>
        <v/>
      </c>
      <c r="G505" s="6">
        <f>IF(F505="","",IFERROR(INDEX('الموردون'!$B$6:$B$205,MATCH(F505,'الموردون'!$A$6:$A$205,0))&amp;"","مورد غير موجود"))</f>
        <v/>
      </c>
      <c r="H505" s="20">
        <f>IF(F505="","",IFERROR(INDEX('الموردون'!$D$6:$D$205,MATCH(F505,'الموردون'!$A$6:$A$205,0)),""))</f>
        <v/>
      </c>
      <c r="I505" s="21">
        <f>IF(OR(H505="",NOT(ISNUMBER(B505))),"",B505+H505)</f>
        <v/>
      </c>
      <c r="J505" s="18">
        <f>IF(A505&amp;""="","",SUMIFS('المدفوعات'!$C$6:$C$1005,'المدفوعات'!$B$6:$B$1005,A505&amp;""))</f>
        <v/>
      </c>
      <c r="K505" s="18">
        <f>IF(OR(A505&amp;""="",NOT(ISNUMBER(D505))),"",ROUND(D505-J505,2))</f>
        <v/>
      </c>
      <c r="L505" s="17">
        <f>IF(OR(K505="",I505=""),"",IF(AND(K505&gt;0,I505&lt;'الإعدادات'!$B$4),'الإعدادات'!$B$4-I505,0))</f>
        <v/>
      </c>
      <c r="M505" s="6">
        <f>IF(K505="","",IF(K505&lt;=0,"مسدد",IF(I505="","بدون موعد",IF(I505&gt;='الإعدادات'!$B$4,"لم يحن",IF(L505&lt;=30,"من 1 إلى 30 يوم",IF(L505&lt;=60,"من 31 إلى 60 يوم","أكثر من 60 يوم"))))))</f>
        <v/>
      </c>
    </row>
    <row r="506">
      <c r="A506" s="5" t="n"/>
      <c r="B506" s="13" t="n"/>
      <c r="C506" s="5" t="n"/>
      <c r="D506" s="19" t="n"/>
      <c r="E506" s="5" t="n"/>
      <c r="F506" s="6">
        <f>IF(C506&amp;""="","",IFERROR(INDEX('أوامر الشراء'!$C$6:$C$1005,MATCH(C506&amp;"",'أوامر الشراء'!$A$6:$A$1005,0))&amp;"","أمر غير موجود"))</f>
        <v/>
      </c>
      <c r="G506" s="6">
        <f>IF(F506="","",IFERROR(INDEX('الموردون'!$B$6:$B$205,MATCH(F506,'الموردون'!$A$6:$A$205,0))&amp;"","مورد غير موجود"))</f>
        <v/>
      </c>
      <c r="H506" s="20">
        <f>IF(F506="","",IFERROR(INDEX('الموردون'!$D$6:$D$205,MATCH(F506,'الموردون'!$A$6:$A$205,0)),""))</f>
        <v/>
      </c>
      <c r="I506" s="21">
        <f>IF(OR(H506="",NOT(ISNUMBER(B506))),"",B506+H506)</f>
        <v/>
      </c>
      <c r="J506" s="18">
        <f>IF(A506&amp;""="","",SUMIFS('المدفوعات'!$C$6:$C$1005,'المدفوعات'!$B$6:$B$1005,A506&amp;""))</f>
        <v/>
      </c>
      <c r="K506" s="18">
        <f>IF(OR(A506&amp;""="",NOT(ISNUMBER(D506))),"",ROUND(D506-J506,2))</f>
        <v/>
      </c>
      <c r="L506" s="17">
        <f>IF(OR(K506="",I506=""),"",IF(AND(K506&gt;0,I506&lt;'الإعدادات'!$B$4),'الإعدادات'!$B$4-I506,0))</f>
        <v/>
      </c>
      <c r="M506" s="6">
        <f>IF(K506="","",IF(K506&lt;=0,"مسدد",IF(I506="","بدون موعد",IF(I506&gt;='الإعدادات'!$B$4,"لم يحن",IF(L506&lt;=30,"من 1 إلى 30 يوم",IF(L506&lt;=60,"من 31 إلى 60 يوم","أكثر من 60 يوم"))))))</f>
        <v/>
      </c>
    </row>
    <row r="507">
      <c r="A507" s="5" t="n"/>
      <c r="B507" s="13" t="n"/>
      <c r="C507" s="5" t="n"/>
      <c r="D507" s="19" t="n"/>
      <c r="E507" s="5" t="n"/>
      <c r="F507" s="6">
        <f>IF(C507&amp;""="","",IFERROR(INDEX('أوامر الشراء'!$C$6:$C$1005,MATCH(C507&amp;"",'أوامر الشراء'!$A$6:$A$1005,0))&amp;"","أمر غير موجود"))</f>
        <v/>
      </c>
      <c r="G507" s="6">
        <f>IF(F507="","",IFERROR(INDEX('الموردون'!$B$6:$B$205,MATCH(F507,'الموردون'!$A$6:$A$205,0))&amp;"","مورد غير موجود"))</f>
        <v/>
      </c>
      <c r="H507" s="20">
        <f>IF(F507="","",IFERROR(INDEX('الموردون'!$D$6:$D$205,MATCH(F507,'الموردون'!$A$6:$A$205,0)),""))</f>
        <v/>
      </c>
      <c r="I507" s="21">
        <f>IF(OR(H507="",NOT(ISNUMBER(B507))),"",B507+H507)</f>
        <v/>
      </c>
      <c r="J507" s="18">
        <f>IF(A507&amp;""="","",SUMIFS('المدفوعات'!$C$6:$C$1005,'المدفوعات'!$B$6:$B$1005,A507&amp;""))</f>
        <v/>
      </c>
      <c r="K507" s="18">
        <f>IF(OR(A507&amp;""="",NOT(ISNUMBER(D507))),"",ROUND(D507-J507,2))</f>
        <v/>
      </c>
      <c r="L507" s="17">
        <f>IF(OR(K507="",I507=""),"",IF(AND(K507&gt;0,I507&lt;'الإعدادات'!$B$4),'الإعدادات'!$B$4-I507,0))</f>
        <v/>
      </c>
      <c r="M507" s="6">
        <f>IF(K507="","",IF(K507&lt;=0,"مسدد",IF(I507="","بدون موعد",IF(I507&gt;='الإعدادات'!$B$4,"لم يحن",IF(L507&lt;=30,"من 1 إلى 30 يوم",IF(L507&lt;=60,"من 31 إلى 60 يوم","أكثر من 60 يوم"))))))</f>
        <v/>
      </c>
    </row>
    <row r="508">
      <c r="A508" s="5" t="n"/>
      <c r="B508" s="13" t="n"/>
      <c r="C508" s="5" t="n"/>
      <c r="D508" s="19" t="n"/>
      <c r="E508" s="5" t="n"/>
      <c r="F508" s="6">
        <f>IF(C508&amp;""="","",IFERROR(INDEX('أوامر الشراء'!$C$6:$C$1005,MATCH(C508&amp;"",'أوامر الشراء'!$A$6:$A$1005,0))&amp;"","أمر غير موجود"))</f>
        <v/>
      </c>
      <c r="G508" s="6">
        <f>IF(F508="","",IFERROR(INDEX('الموردون'!$B$6:$B$205,MATCH(F508,'الموردون'!$A$6:$A$205,0))&amp;"","مورد غير موجود"))</f>
        <v/>
      </c>
      <c r="H508" s="20">
        <f>IF(F508="","",IFERROR(INDEX('الموردون'!$D$6:$D$205,MATCH(F508,'الموردون'!$A$6:$A$205,0)),""))</f>
        <v/>
      </c>
      <c r="I508" s="21">
        <f>IF(OR(H508="",NOT(ISNUMBER(B508))),"",B508+H508)</f>
        <v/>
      </c>
      <c r="J508" s="18">
        <f>IF(A508&amp;""="","",SUMIFS('المدفوعات'!$C$6:$C$1005,'المدفوعات'!$B$6:$B$1005,A508&amp;""))</f>
        <v/>
      </c>
      <c r="K508" s="18">
        <f>IF(OR(A508&amp;""="",NOT(ISNUMBER(D508))),"",ROUND(D508-J508,2))</f>
        <v/>
      </c>
      <c r="L508" s="17">
        <f>IF(OR(K508="",I508=""),"",IF(AND(K508&gt;0,I508&lt;'الإعدادات'!$B$4),'الإعدادات'!$B$4-I508,0))</f>
        <v/>
      </c>
      <c r="M508" s="6">
        <f>IF(K508="","",IF(K508&lt;=0,"مسدد",IF(I508="","بدون موعد",IF(I508&gt;='الإعدادات'!$B$4,"لم يحن",IF(L508&lt;=30,"من 1 إلى 30 يوم",IF(L508&lt;=60,"من 31 إلى 60 يوم","أكثر من 60 يوم"))))))</f>
        <v/>
      </c>
    </row>
    <row r="509">
      <c r="A509" s="5" t="n"/>
      <c r="B509" s="13" t="n"/>
      <c r="C509" s="5" t="n"/>
      <c r="D509" s="19" t="n"/>
      <c r="E509" s="5" t="n"/>
      <c r="F509" s="6">
        <f>IF(C509&amp;""="","",IFERROR(INDEX('أوامر الشراء'!$C$6:$C$1005,MATCH(C509&amp;"",'أوامر الشراء'!$A$6:$A$1005,0))&amp;"","أمر غير موجود"))</f>
        <v/>
      </c>
      <c r="G509" s="6">
        <f>IF(F509="","",IFERROR(INDEX('الموردون'!$B$6:$B$205,MATCH(F509,'الموردون'!$A$6:$A$205,0))&amp;"","مورد غير موجود"))</f>
        <v/>
      </c>
      <c r="H509" s="20">
        <f>IF(F509="","",IFERROR(INDEX('الموردون'!$D$6:$D$205,MATCH(F509,'الموردون'!$A$6:$A$205,0)),""))</f>
        <v/>
      </c>
      <c r="I509" s="21">
        <f>IF(OR(H509="",NOT(ISNUMBER(B509))),"",B509+H509)</f>
        <v/>
      </c>
      <c r="J509" s="18">
        <f>IF(A509&amp;""="","",SUMIFS('المدفوعات'!$C$6:$C$1005,'المدفوعات'!$B$6:$B$1005,A509&amp;""))</f>
        <v/>
      </c>
      <c r="K509" s="18">
        <f>IF(OR(A509&amp;""="",NOT(ISNUMBER(D509))),"",ROUND(D509-J509,2))</f>
        <v/>
      </c>
      <c r="L509" s="17">
        <f>IF(OR(K509="",I509=""),"",IF(AND(K509&gt;0,I509&lt;'الإعدادات'!$B$4),'الإعدادات'!$B$4-I509,0))</f>
        <v/>
      </c>
      <c r="M509" s="6">
        <f>IF(K509="","",IF(K509&lt;=0,"مسدد",IF(I509="","بدون موعد",IF(I509&gt;='الإعدادات'!$B$4,"لم يحن",IF(L509&lt;=30,"من 1 إلى 30 يوم",IF(L509&lt;=60,"من 31 إلى 60 يوم","أكثر من 60 يوم"))))))</f>
        <v/>
      </c>
    </row>
    <row r="510">
      <c r="A510" s="5" t="n"/>
      <c r="B510" s="13" t="n"/>
      <c r="C510" s="5" t="n"/>
      <c r="D510" s="19" t="n"/>
      <c r="E510" s="5" t="n"/>
      <c r="F510" s="6">
        <f>IF(C510&amp;""="","",IFERROR(INDEX('أوامر الشراء'!$C$6:$C$1005,MATCH(C510&amp;"",'أوامر الشراء'!$A$6:$A$1005,0))&amp;"","أمر غير موجود"))</f>
        <v/>
      </c>
      <c r="G510" s="6">
        <f>IF(F510="","",IFERROR(INDEX('الموردون'!$B$6:$B$205,MATCH(F510,'الموردون'!$A$6:$A$205,0))&amp;"","مورد غير موجود"))</f>
        <v/>
      </c>
      <c r="H510" s="20">
        <f>IF(F510="","",IFERROR(INDEX('الموردون'!$D$6:$D$205,MATCH(F510,'الموردون'!$A$6:$A$205,0)),""))</f>
        <v/>
      </c>
      <c r="I510" s="21">
        <f>IF(OR(H510="",NOT(ISNUMBER(B510))),"",B510+H510)</f>
        <v/>
      </c>
      <c r="J510" s="18">
        <f>IF(A510&amp;""="","",SUMIFS('المدفوعات'!$C$6:$C$1005,'المدفوعات'!$B$6:$B$1005,A510&amp;""))</f>
        <v/>
      </c>
      <c r="K510" s="18">
        <f>IF(OR(A510&amp;""="",NOT(ISNUMBER(D510))),"",ROUND(D510-J510,2))</f>
        <v/>
      </c>
      <c r="L510" s="17">
        <f>IF(OR(K510="",I510=""),"",IF(AND(K510&gt;0,I510&lt;'الإعدادات'!$B$4),'الإعدادات'!$B$4-I510,0))</f>
        <v/>
      </c>
      <c r="M510" s="6">
        <f>IF(K510="","",IF(K510&lt;=0,"مسدد",IF(I510="","بدون موعد",IF(I510&gt;='الإعدادات'!$B$4,"لم يحن",IF(L510&lt;=30,"من 1 إلى 30 يوم",IF(L510&lt;=60,"من 31 إلى 60 يوم","أكثر من 60 يوم"))))))</f>
        <v/>
      </c>
    </row>
    <row r="511">
      <c r="A511" s="5" t="n"/>
      <c r="B511" s="13" t="n"/>
      <c r="C511" s="5" t="n"/>
      <c r="D511" s="19" t="n"/>
      <c r="E511" s="5" t="n"/>
      <c r="F511" s="6">
        <f>IF(C511&amp;""="","",IFERROR(INDEX('أوامر الشراء'!$C$6:$C$1005,MATCH(C511&amp;"",'أوامر الشراء'!$A$6:$A$1005,0))&amp;"","أمر غير موجود"))</f>
        <v/>
      </c>
      <c r="G511" s="6">
        <f>IF(F511="","",IFERROR(INDEX('الموردون'!$B$6:$B$205,MATCH(F511,'الموردون'!$A$6:$A$205,0))&amp;"","مورد غير موجود"))</f>
        <v/>
      </c>
      <c r="H511" s="20">
        <f>IF(F511="","",IFERROR(INDEX('الموردون'!$D$6:$D$205,MATCH(F511,'الموردون'!$A$6:$A$205,0)),""))</f>
        <v/>
      </c>
      <c r="I511" s="21">
        <f>IF(OR(H511="",NOT(ISNUMBER(B511))),"",B511+H511)</f>
        <v/>
      </c>
      <c r="J511" s="18">
        <f>IF(A511&amp;""="","",SUMIFS('المدفوعات'!$C$6:$C$1005,'المدفوعات'!$B$6:$B$1005,A511&amp;""))</f>
        <v/>
      </c>
      <c r="K511" s="18">
        <f>IF(OR(A511&amp;""="",NOT(ISNUMBER(D511))),"",ROUND(D511-J511,2))</f>
        <v/>
      </c>
      <c r="L511" s="17">
        <f>IF(OR(K511="",I511=""),"",IF(AND(K511&gt;0,I511&lt;'الإعدادات'!$B$4),'الإعدادات'!$B$4-I511,0))</f>
        <v/>
      </c>
      <c r="M511" s="6">
        <f>IF(K511="","",IF(K511&lt;=0,"مسدد",IF(I511="","بدون موعد",IF(I511&gt;='الإعدادات'!$B$4,"لم يحن",IF(L511&lt;=30,"من 1 إلى 30 يوم",IF(L511&lt;=60,"من 31 إلى 60 يوم","أكثر من 60 يوم"))))))</f>
        <v/>
      </c>
    </row>
    <row r="512">
      <c r="A512" s="5" t="n"/>
      <c r="B512" s="13" t="n"/>
      <c r="C512" s="5" t="n"/>
      <c r="D512" s="19" t="n"/>
      <c r="E512" s="5" t="n"/>
      <c r="F512" s="6">
        <f>IF(C512&amp;""="","",IFERROR(INDEX('أوامر الشراء'!$C$6:$C$1005,MATCH(C512&amp;"",'أوامر الشراء'!$A$6:$A$1005,0))&amp;"","أمر غير موجود"))</f>
        <v/>
      </c>
      <c r="G512" s="6">
        <f>IF(F512="","",IFERROR(INDEX('الموردون'!$B$6:$B$205,MATCH(F512,'الموردون'!$A$6:$A$205,0))&amp;"","مورد غير موجود"))</f>
        <v/>
      </c>
      <c r="H512" s="20">
        <f>IF(F512="","",IFERROR(INDEX('الموردون'!$D$6:$D$205,MATCH(F512,'الموردون'!$A$6:$A$205,0)),""))</f>
        <v/>
      </c>
      <c r="I512" s="21">
        <f>IF(OR(H512="",NOT(ISNUMBER(B512))),"",B512+H512)</f>
        <v/>
      </c>
      <c r="J512" s="18">
        <f>IF(A512&amp;""="","",SUMIFS('المدفوعات'!$C$6:$C$1005,'المدفوعات'!$B$6:$B$1005,A512&amp;""))</f>
        <v/>
      </c>
      <c r="K512" s="18">
        <f>IF(OR(A512&amp;""="",NOT(ISNUMBER(D512))),"",ROUND(D512-J512,2))</f>
        <v/>
      </c>
      <c r="L512" s="17">
        <f>IF(OR(K512="",I512=""),"",IF(AND(K512&gt;0,I512&lt;'الإعدادات'!$B$4),'الإعدادات'!$B$4-I512,0))</f>
        <v/>
      </c>
      <c r="M512" s="6">
        <f>IF(K512="","",IF(K512&lt;=0,"مسدد",IF(I512="","بدون موعد",IF(I512&gt;='الإعدادات'!$B$4,"لم يحن",IF(L512&lt;=30,"من 1 إلى 30 يوم",IF(L512&lt;=60,"من 31 إلى 60 يوم","أكثر من 60 يوم"))))))</f>
        <v/>
      </c>
    </row>
    <row r="513">
      <c r="A513" s="5" t="n"/>
      <c r="B513" s="13" t="n"/>
      <c r="C513" s="5" t="n"/>
      <c r="D513" s="19" t="n"/>
      <c r="E513" s="5" t="n"/>
      <c r="F513" s="6">
        <f>IF(C513&amp;""="","",IFERROR(INDEX('أوامر الشراء'!$C$6:$C$1005,MATCH(C513&amp;"",'أوامر الشراء'!$A$6:$A$1005,0))&amp;"","أمر غير موجود"))</f>
        <v/>
      </c>
      <c r="G513" s="6">
        <f>IF(F513="","",IFERROR(INDEX('الموردون'!$B$6:$B$205,MATCH(F513,'الموردون'!$A$6:$A$205,0))&amp;"","مورد غير موجود"))</f>
        <v/>
      </c>
      <c r="H513" s="20">
        <f>IF(F513="","",IFERROR(INDEX('الموردون'!$D$6:$D$205,MATCH(F513,'الموردون'!$A$6:$A$205,0)),""))</f>
        <v/>
      </c>
      <c r="I513" s="21">
        <f>IF(OR(H513="",NOT(ISNUMBER(B513))),"",B513+H513)</f>
        <v/>
      </c>
      <c r="J513" s="18">
        <f>IF(A513&amp;""="","",SUMIFS('المدفوعات'!$C$6:$C$1005,'المدفوعات'!$B$6:$B$1005,A513&amp;""))</f>
        <v/>
      </c>
      <c r="K513" s="18">
        <f>IF(OR(A513&amp;""="",NOT(ISNUMBER(D513))),"",ROUND(D513-J513,2))</f>
        <v/>
      </c>
      <c r="L513" s="17">
        <f>IF(OR(K513="",I513=""),"",IF(AND(K513&gt;0,I513&lt;'الإعدادات'!$B$4),'الإعدادات'!$B$4-I513,0))</f>
        <v/>
      </c>
      <c r="M513" s="6">
        <f>IF(K513="","",IF(K513&lt;=0,"مسدد",IF(I513="","بدون موعد",IF(I513&gt;='الإعدادات'!$B$4,"لم يحن",IF(L513&lt;=30,"من 1 إلى 30 يوم",IF(L513&lt;=60,"من 31 إلى 60 يوم","أكثر من 60 يوم"))))))</f>
        <v/>
      </c>
    </row>
    <row r="514">
      <c r="A514" s="5" t="n"/>
      <c r="B514" s="13" t="n"/>
      <c r="C514" s="5" t="n"/>
      <c r="D514" s="19" t="n"/>
      <c r="E514" s="5" t="n"/>
      <c r="F514" s="6">
        <f>IF(C514&amp;""="","",IFERROR(INDEX('أوامر الشراء'!$C$6:$C$1005,MATCH(C514&amp;"",'أوامر الشراء'!$A$6:$A$1005,0))&amp;"","أمر غير موجود"))</f>
        <v/>
      </c>
      <c r="G514" s="6">
        <f>IF(F514="","",IFERROR(INDEX('الموردون'!$B$6:$B$205,MATCH(F514,'الموردون'!$A$6:$A$205,0))&amp;"","مورد غير موجود"))</f>
        <v/>
      </c>
      <c r="H514" s="20">
        <f>IF(F514="","",IFERROR(INDEX('الموردون'!$D$6:$D$205,MATCH(F514,'الموردون'!$A$6:$A$205,0)),""))</f>
        <v/>
      </c>
      <c r="I514" s="21">
        <f>IF(OR(H514="",NOT(ISNUMBER(B514))),"",B514+H514)</f>
        <v/>
      </c>
      <c r="J514" s="18">
        <f>IF(A514&amp;""="","",SUMIFS('المدفوعات'!$C$6:$C$1005,'المدفوعات'!$B$6:$B$1005,A514&amp;""))</f>
        <v/>
      </c>
      <c r="K514" s="18">
        <f>IF(OR(A514&amp;""="",NOT(ISNUMBER(D514))),"",ROUND(D514-J514,2))</f>
        <v/>
      </c>
      <c r="L514" s="17">
        <f>IF(OR(K514="",I514=""),"",IF(AND(K514&gt;0,I514&lt;'الإعدادات'!$B$4),'الإعدادات'!$B$4-I514,0))</f>
        <v/>
      </c>
      <c r="M514" s="6">
        <f>IF(K514="","",IF(K514&lt;=0,"مسدد",IF(I514="","بدون موعد",IF(I514&gt;='الإعدادات'!$B$4,"لم يحن",IF(L514&lt;=30,"من 1 إلى 30 يوم",IF(L514&lt;=60,"من 31 إلى 60 يوم","أكثر من 60 يوم"))))))</f>
        <v/>
      </c>
    </row>
    <row r="515">
      <c r="A515" s="5" t="n"/>
      <c r="B515" s="13" t="n"/>
      <c r="C515" s="5" t="n"/>
      <c r="D515" s="19" t="n"/>
      <c r="E515" s="5" t="n"/>
      <c r="F515" s="6">
        <f>IF(C515&amp;""="","",IFERROR(INDEX('أوامر الشراء'!$C$6:$C$1005,MATCH(C515&amp;"",'أوامر الشراء'!$A$6:$A$1005,0))&amp;"","أمر غير موجود"))</f>
        <v/>
      </c>
      <c r="G515" s="6">
        <f>IF(F515="","",IFERROR(INDEX('الموردون'!$B$6:$B$205,MATCH(F515,'الموردون'!$A$6:$A$205,0))&amp;"","مورد غير موجود"))</f>
        <v/>
      </c>
      <c r="H515" s="20">
        <f>IF(F515="","",IFERROR(INDEX('الموردون'!$D$6:$D$205,MATCH(F515,'الموردون'!$A$6:$A$205,0)),""))</f>
        <v/>
      </c>
      <c r="I515" s="21">
        <f>IF(OR(H515="",NOT(ISNUMBER(B515))),"",B515+H515)</f>
        <v/>
      </c>
      <c r="J515" s="18">
        <f>IF(A515&amp;""="","",SUMIFS('المدفوعات'!$C$6:$C$1005,'المدفوعات'!$B$6:$B$1005,A515&amp;""))</f>
        <v/>
      </c>
      <c r="K515" s="18">
        <f>IF(OR(A515&amp;""="",NOT(ISNUMBER(D515))),"",ROUND(D515-J515,2))</f>
        <v/>
      </c>
      <c r="L515" s="17">
        <f>IF(OR(K515="",I515=""),"",IF(AND(K515&gt;0,I515&lt;'الإعدادات'!$B$4),'الإعدادات'!$B$4-I515,0))</f>
        <v/>
      </c>
      <c r="M515" s="6">
        <f>IF(K515="","",IF(K515&lt;=0,"مسدد",IF(I515="","بدون موعد",IF(I515&gt;='الإعدادات'!$B$4,"لم يحن",IF(L515&lt;=30,"من 1 إلى 30 يوم",IF(L515&lt;=60,"من 31 إلى 60 يوم","أكثر من 60 يوم"))))))</f>
        <v/>
      </c>
    </row>
    <row r="516">
      <c r="A516" s="5" t="n"/>
      <c r="B516" s="13" t="n"/>
      <c r="C516" s="5" t="n"/>
      <c r="D516" s="19" t="n"/>
      <c r="E516" s="5" t="n"/>
      <c r="F516" s="6">
        <f>IF(C516&amp;""="","",IFERROR(INDEX('أوامر الشراء'!$C$6:$C$1005,MATCH(C516&amp;"",'أوامر الشراء'!$A$6:$A$1005,0))&amp;"","أمر غير موجود"))</f>
        <v/>
      </c>
      <c r="G516" s="6">
        <f>IF(F516="","",IFERROR(INDEX('الموردون'!$B$6:$B$205,MATCH(F516,'الموردون'!$A$6:$A$205,0))&amp;"","مورد غير موجود"))</f>
        <v/>
      </c>
      <c r="H516" s="20">
        <f>IF(F516="","",IFERROR(INDEX('الموردون'!$D$6:$D$205,MATCH(F516,'الموردون'!$A$6:$A$205,0)),""))</f>
        <v/>
      </c>
      <c r="I516" s="21">
        <f>IF(OR(H516="",NOT(ISNUMBER(B516))),"",B516+H516)</f>
        <v/>
      </c>
      <c r="J516" s="18">
        <f>IF(A516&amp;""="","",SUMIFS('المدفوعات'!$C$6:$C$1005,'المدفوعات'!$B$6:$B$1005,A516&amp;""))</f>
        <v/>
      </c>
      <c r="K516" s="18">
        <f>IF(OR(A516&amp;""="",NOT(ISNUMBER(D516))),"",ROUND(D516-J516,2))</f>
        <v/>
      </c>
      <c r="L516" s="17">
        <f>IF(OR(K516="",I516=""),"",IF(AND(K516&gt;0,I516&lt;'الإعدادات'!$B$4),'الإعدادات'!$B$4-I516,0))</f>
        <v/>
      </c>
      <c r="M516" s="6">
        <f>IF(K516="","",IF(K516&lt;=0,"مسدد",IF(I516="","بدون موعد",IF(I516&gt;='الإعدادات'!$B$4,"لم يحن",IF(L516&lt;=30,"من 1 إلى 30 يوم",IF(L516&lt;=60,"من 31 إلى 60 يوم","أكثر من 60 يوم"))))))</f>
        <v/>
      </c>
    </row>
    <row r="517">
      <c r="A517" s="5" t="n"/>
      <c r="B517" s="13" t="n"/>
      <c r="C517" s="5" t="n"/>
      <c r="D517" s="19" t="n"/>
      <c r="E517" s="5" t="n"/>
      <c r="F517" s="6">
        <f>IF(C517&amp;""="","",IFERROR(INDEX('أوامر الشراء'!$C$6:$C$1005,MATCH(C517&amp;"",'أوامر الشراء'!$A$6:$A$1005,0))&amp;"","أمر غير موجود"))</f>
        <v/>
      </c>
      <c r="G517" s="6">
        <f>IF(F517="","",IFERROR(INDEX('الموردون'!$B$6:$B$205,MATCH(F517,'الموردون'!$A$6:$A$205,0))&amp;"","مورد غير موجود"))</f>
        <v/>
      </c>
      <c r="H517" s="20">
        <f>IF(F517="","",IFERROR(INDEX('الموردون'!$D$6:$D$205,MATCH(F517,'الموردون'!$A$6:$A$205,0)),""))</f>
        <v/>
      </c>
      <c r="I517" s="21">
        <f>IF(OR(H517="",NOT(ISNUMBER(B517))),"",B517+H517)</f>
        <v/>
      </c>
      <c r="J517" s="18">
        <f>IF(A517&amp;""="","",SUMIFS('المدفوعات'!$C$6:$C$1005,'المدفوعات'!$B$6:$B$1005,A517&amp;""))</f>
        <v/>
      </c>
      <c r="K517" s="18">
        <f>IF(OR(A517&amp;""="",NOT(ISNUMBER(D517))),"",ROUND(D517-J517,2))</f>
        <v/>
      </c>
      <c r="L517" s="17">
        <f>IF(OR(K517="",I517=""),"",IF(AND(K517&gt;0,I517&lt;'الإعدادات'!$B$4),'الإعدادات'!$B$4-I517,0))</f>
        <v/>
      </c>
      <c r="M517" s="6">
        <f>IF(K517="","",IF(K517&lt;=0,"مسدد",IF(I517="","بدون موعد",IF(I517&gt;='الإعدادات'!$B$4,"لم يحن",IF(L517&lt;=30,"من 1 إلى 30 يوم",IF(L517&lt;=60,"من 31 إلى 60 يوم","أكثر من 60 يوم"))))))</f>
        <v/>
      </c>
    </row>
    <row r="518">
      <c r="A518" s="5" t="n"/>
      <c r="B518" s="13" t="n"/>
      <c r="C518" s="5" t="n"/>
      <c r="D518" s="19" t="n"/>
      <c r="E518" s="5" t="n"/>
      <c r="F518" s="6">
        <f>IF(C518&amp;""="","",IFERROR(INDEX('أوامر الشراء'!$C$6:$C$1005,MATCH(C518&amp;"",'أوامر الشراء'!$A$6:$A$1005,0))&amp;"","أمر غير موجود"))</f>
        <v/>
      </c>
      <c r="G518" s="6">
        <f>IF(F518="","",IFERROR(INDEX('الموردون'!$B$6:$B$205,MATCH(F518,'الموردون'!$A$6:$A$205,0))&amp;"","مورد غير موجود"))</f>
        <v/>
      </c>
      <c r="H518" s="20">
        <f>IF(F518="","",IFERROR(INDEX('الموردون'!$D$6:$D$205,MATCH(F518,'الموردون'!$A$6:$A$205,0)),""))</f>
        <v/>
      </c>
      <c r="I518" s="21">
        <f>IF(OR(H518="",NOT(ISNUMBER(B518))),"",B518+H518)</f>
        <v/>
      </c>
      <c r="J518" s="18">
        <f>IF(A518&amp;""="","",SUMIFS('المدفوعات'!$C$6:$C$1005,'المدفوعات'!$B$6:$B$1005,A518&amp;""))</f>
        <v/>
      </c>
      <c r="K518" s="18">
        <f>IF(OR(A518&amp;""="",NOT(ISNUMBER(D518))),"",ROUND(D518-J518,2))</f>
        <v/>
      </c>
      <c r="L518" s="17">
        <f>IF(OR(K518="",I518=""),"",IF(AND(K518&gt;0,I518&lt;'الإعدادات'!$B$4),'الإعدادات'!$B$4-I518,0))</f>
        <v/>
      </c>
      <c r="M518" s="6">
        <f>IF(K518="","",IF(K518&lt;=0,"مسدد",IF(I518="","بدون موعد",IF(I518&gt;='الإعدادات'!$B$4,"لم يحن",IF(L518&lt;=30,"من 1 إلى 30 يوم",IF(L518&lt;=60,"من 31 إلى 60 يوم","أكثر من 60 يوم"))))))</f>
        <v/>
      </c>
    </row>
    <row r="519">
      <c r="A519" s="5" t="n"/>
      <c r="B519" s="13" t="n"/>
      <c r="C519" s="5" t="n"/>
      <c r="D519" s="19" t="n"/>
      <c r="E519" s="5" t="n"/>
      <c r="F519" s="6">
        <f>IF(C519&amp;""="","",IFERROR(INDEX('أوامر الشراء'!$C$6:$C$1005,MATCH(C519&amp;"",'أوامر الشراء'!$A$6:$A$1005,0))&amp;"","أمر غير موجود"))</f>
        <v/>
      </c>
      <c r="G519" s="6">
        <f>IF(F519="","",IFERROR(INDEX('الموردون'!$B$6:$B$205,MATCH(F519,'الموردون'!$A$6:$A$205,0))&amp;"","مورد غير موجود"))</f>
        <v/>
      </c>
      <c r="H519" s="20">
        <f>IF(F519="","",IFERROR(INDEX('الموردون'!$D$6:$D$205,MATCH(F519,'الموردون'!$A$6:$A$205,0)),""))</f>
        <v/>
      </c>
      <c r="I519" s="21">
        <f>IF(OR(H519="",NOT(ISNUMBER(B519))),"",B519+H519)</f>
        <v/>
      </c>
      <c r="J519" s="18">
        <f>IF(A519&amp;""="","",SUMIFS('المدفوعات'!$C$6:$C$1005,'المدفوعات'!$B$6:$B$1005,A519&amp;""))</f>
        <v/>
      </c>
      <c r="K519" s="18">
        <f>IF(OR(A519&amp;""="",NOT(ISNUMBER(D519))),"",ROUND(D519-J519,2))</f>
        <v/>
      </c>
      <c r="L519" s="17">
        <f>IF(OR(K519="",I519=""),"",IF(AND(K519&gt;0,I519&lt;'الإعدادات'!$B$4),'الإعدادات'!$B$4-I519,0))</f>
        <v/>
      </c>
      <c r="M519" s="6">
        <f>IF(K519="","",IF(K519&lt;=0,"مسدد",IF(I519="","بدون موعد",IF(I519&gt;='الإعدادات'!$B$4,"لم يحن",IF(L519&lt;=30,"من 1 إلى 30 يوم",IF(L519&lt;=60,"من 31 إلى 60 يوم","أكثر من 60 يوم"))))))</f>
        <v/>
      </c>
    </row>
    <row r="520">
      <c r="A520" s="5" t="n"/>
      <c r="B520" s="13" t="n"/>
      <c r="C520" s="5" t="n"/>
      <c r="D520" s="19" t="n"/>
      <c r="E520" s="5" t="n"/>
      <c r="F520" s="6">
        <f>IF(C520&amp;""="","",IFERROR(INDEX('أوامر الشراء'!$C$6:$C$1005,MATCH(C520&amp;"",'أوامر الشراء'!$A$6:$A$1005,0))&amp;"","أمر غير موجود"))</f>
        <v/>
      </c>
      <c r="G520" s="6">
        <f>IF(F520="","",IFERROR(INDEX('الموردون'!$B$6:$B$205,MATCH(F520,'الموردون'!$A$6:$A$205,0))&amp;"","مورد غير موجود"))</f>
        <v/>
      </c>
      <c r="H520" s="20">
        <f>IF(F520="","",IFERROR(INDEX('الموردون'!$D$6:$D$205,MATCH(F520,'الموردون'!$A$6:$A$205,0)),""))</f>
        <v/>
      </c>
      <c r="I520" s="21">
        <f>IF(OR(H520="",NOT(ISNUMBER(B520))),"",B520+H520)</f>
        <v/>
      </c>
      <c r="J520" s="18">
        <f>IF(A520&amp;""="","",SUMIFS('المدفوعات'!$C$6:$C$1005,'المدفوعات'!$B$6:$B$1005,A520&amp;""))</f>
        <v/>
      </c>
      <c r="K520" s="18">
        <f>IF(OR(A520&amp;""="",NOT(ISNUMBER(D520))),"",ROUND(D520-J520,2))</f>
        <v/>
      </c>
      <c r="L520" s="17">
        <f>IF(OR(K520="",I520=""),"",IF(AND(K520&gt;0,I520&lt;'الإعدادات'!$B$4),'الإعدادات'!$B$4-I520,0))</f>
        <v/>
      </c>
      <c r="M520" s="6">
        <f>IF(K520="","",IF(K520&lt;=0,"مسدد",IF(I520="","بدون موعد",IF(I520&gt;='الإعدادات'!$B$4,"لم يحن",IF(L520&lt;=30,"من 1 إلى 30 يوم",IF(L520&lt;=60,"من 31 إلى 60 يوم","أكثر من 60 يوم"))))))</f>
        <v/>
      </c>
    </row>
    <row r="521">
      <c r="A521" s="5" t="n"/>
      <c r="B521" s="13" t="n"/>
      <c r="C521" s="5" t="n"/>
      <c r="D521" s="19" t="n"/>
      <c r="E521" s="5" t="n"/>
      <c r="F521" s="6">
        <f>IF(C521&amp;""="","",IFERROR(INDEX('أوامر الشراء'!$C$6:$C$1005,MATCH(C521&amp;"",'أوامر الشراء'!$A$6:$A$1005,0))&amp;"","أمر غير موجود"))</f>
        <v/>
      </c>
      <c r="G521" s="6">
        <f>IF(F521="","",IFERROR(INDEX('الموردون'!$B$6:$B$205,MATCH(F521,'الموردون'!$A$6:$A$205,0))&amp;"","مورد غير موجود"))</f>
        <v/>
      </c>
      <c r="H521" s="20">
        <f>IF(F521="","",IFERROR(INDEX('الموردون'!$D$6:$D$205,MATCH(F521,'الموردون'!$A$6:$A$205,0)),""))</f>
        <v/>
      </c>
      <c r="I521" s="21">
        <f>IF(OR(H521="",NOT(ISNUMBER(B521))),"",B521+H521)</f>
        <v/>
      </c>
      <c r="J521" s="18">
        <f>IF(A521&amp;""="","",SUMIFS('المدفوعات'!$C$6:$C$1005,'المدفوعات'!$B$6:$B$1005,A521&amp;""))</f>
        <v/>
      </c>
      <c r="K521" s="18">
        <f>IF(OR(A521&amp;""="",NOT(ISNUMBER(D521))),"",ROUND(D521-J521,2))</f>
        <v/>
      </c>
      <c r="L521" s="17">
        <f>IF(OR(K521="",I521=""),"",IF(AND(K521&gt;0,I521&lt;'الإعدادات'!$B$4),'الإعدادات'!$B$4-I521,0))</f>
        <v/>
      </c>
      <c r="M521" s="6">
        <f>IF(K521="","",IF(K521&lt;=0,"مسدد",IF(I521="","بدون موعد",IF(I521&gt;='الإعدادات'!$B$4,"لم يحن",IF(L521&lt;=30,"من 1 إلى 30 يوم",IF(L521&lt;=60,"من 31 إلى 60 يوم","أكثر من 60 يوم"))))))</f>
        <v/>
      </c>
    </row>
    <row r="522">
      <c r="A522" s="5" t="n"/>
      <c r="B522" s="13" t="n"/>
      <c r="C522" s="5" t="n"/>
      <c r="D522" s="19" t="n"/>
      <c r="E522" s="5" t="n"/>
      <c r="F522" s="6">
        <f>IF(C522&amp;""="","",IFERROR(INDEX('أوامر الشراء'!$C$6:$C$1005,MATCH(C522&amp;"",'أوامر الشراء'!$A$6:$A$1005,0))&amp;"","أمر غير موجود"))</f>
        <v/>
      </c>
      <c r="G522" s="6">
        <f>IF(F522="","",IFERROR(INDEX('الموردون'!$B$6:$B$205,MATCH(F522,'الموردون'!$A$6:$A$205,0))&amp;"","مورد غير موجود"))</f>
        <v/>
      </c>
      <c r="H522" s="20">
        <f>IF(F522="","",IFERROR(INDEX('الموردون'!$D$6:$D$205,MATCH(F522,'الموردون'!$A$6:$A$205,0)),""))</f>
        <v/>
      </c>
      <c r="I522" s="21">
        <f>IF(OR(H522="",NOT(ISNUMBER(B522))),"",B522+H522)</f>
        <v/>
      </c>
      <c r="J522" s="18">
        <f>IF(A522&amp;""="","",SUMIFS('المدفوعات'!$C$6:$C$1005,'المدفوعات'!$B$6:$B$1005,A522&amp;""))</f>
        <v/>
      </c>
      <c r="K522" s="18">
        <f>IF(OR(A522&amp;""="",NOT(ISNUMBER(D522))),"",ROUND(D522-J522,2))</f>
        <v/>
      </c>
      <c r="L522" s="17">
        <f>IF(OR(K522="",I522=""),"",IF(AND(K522&gt;0,I522&lt;'الإعدادات'!$B$4),'الإعدادات'!$B$4-I522,0))</f>
        <v/>
      </c>
      <c r="M522" s="6">
        <f>IF(K522="","",IF(K522&lt;=0,"مسدد",IF(I522="","بدون موعد",IF(I522&gt;='الإعدادات'!$B$4,"لم يحن",IF(L522&lt;=30,"من 1 إلى 30 يوم",IF(L522&lt;=60,"من 31 إلى 60 يوم","أكثر من 60 يوم"))))))</f>
        <v/>
      </c>
    </row>
    <row r="523">
      <c r="A523" s="5" t="n"/>
      <c r="B523" s="13" t="n"/>
      <c r="C523" s="5" t="n"/>
      <c r="D523" s="19" t="n"/>
      <c r="E523" s="5" t="n"/>
      <c r="F523" s="6">
        <f>IF(C523&amp;""="","",IFERROR(INDEX('أوامر الشراء'!$C$6:$C$1005,MATCH(C523&amp;"",'أوامر الشراء'!$A$6:$A$1005,0))&amp;"","أمر غير موجود"))</f>
        <v/>
      </c>
      <c r="G523" s="6">
        <f>IF(F523="","",IFERROR(INDEX('الموردون'!$B$6:$B$205,MATCH(F523,'الموردون'!$A$6:$A$205,0))&amp;"","مورد غير موجود"))</f>
        <v/>
      </c>
      <c r="H523" s="20">
        <f>IF(F523="","",IFERROR(INDEX('الموردون'!$D$6:$D$205,MATCH(F523,'الموردون'!$A$6:$A$205,0)),""))</f>
        <v/>
      </c>
      <c r="I523" s="21">
        <f>IF(OR(H523="",NOT(ISNUMBER(B523))),"",B523+H523)</f>
        <v/>
      </c>
      <c r="J523" s="18">
        <f>IF(A523&amp;""="","",SUMIFS('المدفوعات'!$C$6:$C$1005,'المدفوعات'!$B$6:$B$1005,A523&amp;""))</f>
        <v/>
      </c>
      <c r="K523" s="18">
        <f>IF(OR(A523&amp;""="",NOT(ISNUMBER(D523))),"",ROUND(D523-J523,2))</f>
        <v/>
      </c>
      <c r="L523" s="17">
        <f>IF(OR(K523="",I523=""),"",IF(AND(K523&gt;0,I523&lt;'الإعدادات'!$B$4),'الإعدادات'!$B$4-I523,0))</f>
        <v/>
      </c>
      <c r="M523" s="6">
        <f>IF(K523="","",IF(K523&lt;=0,"مسدد",IF(I523="","بدون موعد",IF(I523&gt;='الإعدادات'!$B$4,"لم يحن",IF(L523&lt;=30,"من 1 إلى 30 يوم",IF(L523&lt;=60,"من 31 إلى 60 يوم","أكثر من 60 يوم"))))))</f>
        <v/>
      </c>
    </row>
    <row r="524">
      <c r="A524" s="5" t="n"/>
      <c r="B524" s="13" t="n"/>
      <c r="C524" s="5" t="n"/>
      <c r="D524" s="19" t="n"/>
      <c r="E524" s="5" t="n"/>
      <c r="F524" s="6">
        <f>IF(C524&amp;""="","",IFERROR(INDEX('أوامر الشراء'!$C$6:$C$1005,MATCH(C524&amp;"",'أوامر الشراء'!$A$6:$A$1005,0))&amp;"","أمر غير موجود"))</f>
        <v/>
      </c>
      <c r="G524" s="6">
        <f>IF(F524="","",IFERROR(INDEX('الموردون'!$B$6:$B$205,MATCH(F524,'الموردون'!$A$6:$A$205,0))&amp;"","مورد غير موجود"))</f>
        <v/>
      </c>
      <c r="H524" s="20">
        <f>IF(F524="","",IFERROR(INDEX('الموردون'!$D$6:$D$205,MATCH(F524,'الموردون'!$A$6:$A$205,0)),""))</f>
        <v/>
      </c>
      <c r="I524" s="21">
        <f>IF(OR(H524="",NOT(ISNUMBER(B524))),"",B524+H524)</f>
        <v/>
      </c>
      <c r="J524" s="18">
        <f>IF(A524&amp;""="","",SUMIFS('المدفوعات'!$C$6:$C$1005,'المدفوعات'!$B$6:$B$1005,A524&amp;""))</f>
        <v/>
      </c>
      <c r="K524" s="18">
        <f>IF(OR(A524&amp;""="",NOT(ISNUMBER(D524))),"",ROUND(D524-J524,2))</f>
        <v/>
      </c>
      <c r="L524" s="17">
        <f>IF(OR(K524="",I524=""),"",IF(AND(K524&gt;0,I524&lt;'الإعدادات'!$B$4),'الإعدادات'!$B$4-I524,0))</f>
        <v/>
      </c>
      <c r="M524" s="6">
        <f>IF(K524="","",IF(K524&lt;=0,"مسدد",IF(I524="","بدون موعد",IF(I524&gt;='الإعدادات'!$B$4,"لم يحن",IF(L524&lt;=30,"من 1 إلى 30 يوم",IF(L524&lt;=60,"من 31 إلى 60 يوم","أكثر من 60 يوم"))))))</f>
        <v/>
      </c>
    </row>
    <row r="525">
      <c r="A525" s="5" t="n"/>
      <c r="B525" s="13" t="n"/>
      <c r="C525" s="5" t="n"/>
      <c r="D525" s="19" t="n"/>
      <c r="E525" s="5" t="n"/>
      <c r="F525" s="6">
        <f>IF(C525&amp;""="","",IFERROR(INDEX('أوامر الشراء'!$C$6:$C$1005,MATCH(C525&amp;"",'أوامر الشراء'!$A$6:$A$1005,0))&amp;"","أمر غير موجود"))</f>
        <v/>
      </c>
      <c r="G525" s="6">
        <f>IF(F525="","",IFERROR(INDEX('الموردون'!$B$6:$B$205,MATCH(F525,'الموردون'!$A$6:$A$205,0))&amp;"","مورد غير موجود"))</f>
        <v/>
      </c>
      <c r="H525" s="20">
        <f>IF(F525="","",IFERROR(INDEX('الموردون'!$D$6:$D$205,MATCH(F525,'الموردون'!$A$6:$A$205,0)),""))</f>
        <v/>
      </c>
      <c r="I525" s="21">
        <f>IF(OR(H525="",NOT(ISNUMBER(B525))),"",B525+H525)</f>
        <v/>
      </c>
      <c r="J525" s="18">
        <f>IF(A525&amp;""="","",SUMIFS('المدفوعات'!$C$6:$C$1005,'المدفوعات'!$B$6:$B$1005,A525&amp;""))</f>
        <v/>
      </c>
      <c r="K525" s="18">
        <f>IF(OR(A525&amp;""="",NOT(ISNUMBER(D525))),"",ROUND(D525-J525,2))</f>
        <v/>
      </c>
      <c r="L525" s="17">
        <f>IF(OR(K525="",I525=""),"",IF(AND(K525&gt;0,I525&lt;'الإعدادات'!$B$4),'الإعدادات'!$B$4-I525,0))</f>
        <v/>
      </c>
      <c r="M525" s="6">
        <f>IF(K525="","",IF(K525&lt;=0,"مسدد",IF(I525="","بدون موعد",IF(I525&gt;='الإعدادات'!$B$4,"لم يحن",IF(L525&lt;=30,"من 1 إلى 30 يوم",IF(L525&lt;=60,"من 31 إلى 60 يوم","أكثر من 60 يوم"))))))</f>
        <v/>
      </c>
    </row>
    <row r="526">
      <c r="A526" s="5" t="n"/>
      <c r="B526" s="13" t="n"/>
      <c r="C526" s="5" t="n"/>
      <c r="D526" s="19" t="n"/>
      <c r="E526" s="5" t="n"/>
      <c r="F526" s="6">
        <f>IF(C526&amp;""="","",IFERROR(INDEX('أوامر الشراء'!$C$6:$C$1005,MATCH(C526&amp;"",'أوامر الشراء'!$A$6:$A$1005,0))&amp;"","أمر غير موجود"))</f>
        <v/>
      </c>
      <c r="G526" s="6">
        <f>IF(F526="","",IFERROR(INDEX('الموردون'!$B$6:$B$205,MATCH(F526,'الموردون'!$A$6:$A$205,0))&amp;"","مورد غير موجود"))</f>
        <v/>
      </c>
      <c r="H526" s="20">
        <f>IF(F526="","",IFERROR(INDEX('الموردون'!$D$6:$D$205,MATCH(F526,'الموردون'!$A$6:$A$205,0)),""))</f>
        <v/>
      </c>
      <c r="I526" s="21">
        <f>IF(OR(H526="",NOT(ISNUMBER(B526))),"",B526+H526)</f>
        <v/>
      </c>
      <c r="J526" s="18">
        <f>IF(A526&amp;""="","",SUMIFS('المدفوعات'!$C$6:$C$1005,'المدفوعات'!$B$6:$B$1005,A526&amp;""))</f>
        <v/>
      </c>
      <c r="K526" s="18">
        <f>IF(OR(A526&amp;""="",NOT(ISNUMBER(D526))),"",ROUND(D526-J526,2))</f>
        <v/>
      </c>
      <c r="L526" s="17">
        <f>IF(OR(K526="",I526=""),"",IF(AND(K526&gt;0,I526&lt;'الإعدادات'!$B$4),'الإعدادات'!$B$4-I526,0))</f>
        <v/>
      </c>
      <c r="M526" s="6">
        <f>IF(K526="","",IF(K526&lt;=0,"مسدد",IF(I526="","بدون موعد",IF(I526&gt;='الإعدادات'!$B$4,"لم يحن",IF(L526&lt;=30,"من 1 إلى 30 يوم",IF(L526&lt;=60,"من 31 إلى 60 يوم","أكثر من 60 يوم"))))))</f>
        <v/>
      </c>
    </row>
    <row r="527">
      <c r="A527" s="5" t="n"/>
      <c r="B527" s="13" t="n"/>
      <c r="C527" s="5" t="n"/>
      <c r="D527" s="19" t="n"/>
      <c r="E527" s="5" t="n"/>
      <c r="F527" s="6">
        <f>IF(C527&amp;""="","",IFERROR(INDEX('أوامر الشراء'!$C$6:$C$1005,MATCH(C527&amp;"",'أوامر الشراء'!$A$6:$A$1005,0))&amp;"","أمر غير موجود"))</f>
        <v/>
      </c>
      <c r="G527" s="6">
        <f>IF(F527="","",IFERROR(INDEX('الموردون'!$B$6:$B$205,MATCH(F527,'الموردون'!$A$6:$A$205,0))&amp;"","مورد غير موجود"))</f>
        <v/>
      </c>
      <c r="H527" s="20">
        <f>IF(F527="","",IFERROR(INDEX('الموردون'!$D$6:$D$205,MATCH(F527,'الموردون'!$A$6:$A$205,0)),""))</f>
        <v/>
      </c>
      <c r="I527" s="21">
        <f>IF(OR(H527="",NOT(ISNUMBER(B527))),"",B527+H527)</f>
        <v/>
      </c>
      <c r="J527" s="18">
        <f>IF(A527&amp;""="","",SUMIFS('المدفوعات'!$C$6:$C$1005,'المدفوعات'!$B$6:$B$1005,A527&amp;""))</f>
        <v/>
      </c>
      <c r="K527" s="18">
        <f>IF(OR(A527&amp;""="",NOT(ISNUMBER(D527))),"",ROUND(D527-J527,2))</f>
        <v/>
      </c>
      <c r="L527" s="17">
        <f>IF(OR(K527="",I527=""),"",IF(AND(K527&gt;0,I527&lt;'الإعدادات'!$B$4),'الإعدادات'!$B$4-I527,0))</f>
        <v/>
      </c>
      <c r="M527" s="6">
        <f>IF(K527="","",IF(K527&lt;=0,"مسدد",IF(I527="","بدون موعد",IF(I527&gt;='الإعدادات'!$B$4,"لم يحن",IF(L527&lt;=30,"من 1 إلى 30 يوم",IF(L527&lt;=60,"من 31 إلى 60 يوم","أكثر من 60 يوم"))))))</f>
        <v/>
      </c>
    </row>
    <row r="528">
      <c r="A528" s="5" t="n"/>
      <c r="B528" s="13" t="n"/>
      <c r="C528" s="5" t="n"/>
      <c r="D528" s="19" t="n"/>
      <c r="E528" s="5" t="n"/>
      <c r="F528" s="6">
        <f>IF(C528&amp;""="","",IFERROR(INDEX('أوامر الشراء'!$C$6:$C$1005,MATCH(C528&amp;"",'أوامر الشراء'!$A$6:$A$1005,0))&amp;"","أمر غير موجود"))</f>
        <v/>
      </c>
      <c r="G528" s="6">
        <f>IF(F528="","",IFERROR(INDEX('الموردون'!$B$6:$B$205,MATCH(F528,'الموردون'!$A$6:$A$205,0))&amp;"","مورد غير موجود"))</f>
        <v/>
      </c>
      <c r="H528" s="20">
        <f>IF(F528="","",IFERROR(INDEX('الموردون'!$D$6:$D$205,MATCH(F528,'الموردون'!$A$6:$A$205,0)),""))</f>
        <v/>
      </c>
      <c r="I528" s="21">
        <f>IF(OR(H528="",NOT(ISNUMBER(B528))),"",B528+H528)</f>
        <v/>
      </c>
      <c r="J528" s="18">
        <f>IF(A528&amp;""="","",SUMIFS('المدفوعات'!$C$6:$C$1005,'المدفوعات'!$B$6:$B$1005,A528&amp;""))</f>
        <v/>
      </c>
      <c r="K528" s="18">
        <f>IF(OR(A528&amp;""="",NOT(ISNUMBER(D528))),"",ROUND(D528-J528,2))</f>
        <v/>
      </c>
      <c r="L528" s="17">
        <f>IF(OR(K528="",I528=""),"",IF(AND(K528&gt;0,I528&lt;'الإعدادات'!$B$4),'الإعدادات'!$B$4-I528,0))</f>
        <v/>
      </c>
      <c r="M528" s="6">
        <f>IF(K528="","",IF(K528&lt;=0,"مسدد",IF(I528="","بدون موعد",IF(I528&gt;='الإعدادات'!$B$4,"لم يحن",IF(L528&lt;=30,"من 1 إلى 30 يوم",IF(L528&lt;=60,"من 31 إلى 60 يوم","أكثر من 60 يوم"))))))</f>
        <v/>
      </c>
    </row>
    <row r="529">
      <c r="A529" s="5" t="n"/>
      <c r="B529" s="13" t="n"/>
      <c r="C529" s="5" t="n"/>
      <c r="D529" s="19" t="n"/>
      <c r="E529" s="5" t="n"/>
      <c r="F529" s="6">
        <f>IF(C529&amp;""="","",IFERROR(INDEX('أوامر الشراء'!$C$6:$C$1005,MATCH(C529&amp;"",'أوامر الشراء'!$A$6:$A$1005,0))&amp;"","أمر غير موجود"))</f>
        <v/>
      </c>
      <c r="G529" s="6">
        <f>IF(F529="","",IFERROR(INDEX('الموردون'!$B$6:$B$205,MATCH(F529,'الموردون'!$A$6:$A$205,0))&amp;"","مورد غير موجود"))</f>
        <v/>
      </c>
      <c r="H529" s="20">
        <f>IF(F529="","",IFERROR(INDEX('الموردون'!$D$6:$D$205,MATCH(F529,'الموردون'!$A$6:$A$205,0)),""))</f>
        <v/>
      </c>
      <c r="I529" s="21">
        <f>IF(OR(H529="",NOT(ISNUMBER(B529))),"",B529+H529)</f>
        <v/>
      </c>
      <c r="J529" s="18">
        <f>IF(A529&amp;""="","",SUMIFS('المدفوعات'!$C$6:$C$1005,'المدفوعات'!$B$6:$B$1005,A529&amp;""))</f>
        <v/>
      </c>
      <c r="K529" s="18">
        <f>IF(OR(A529&amp;""="",NOT(ISNUMBER(D529))),"",ROUND(D529-J529,2))</f>
        <v/>
      </c>
      <c r="L529" s="17">
        <f>IF(OR(K529="",I529=""),"",IF(AND(K529&gt;0,I529&lt;'الإعدادات'!$B$4),'الإعدادات'!$B$4-I529,0))</f>
        <v/>
      </c>
      <c r="M529" s="6">
        <f>IF(K529="","",IF(K529&lt;=0,"مسدد",IF(I529="","بدون موعد",IF(I529&gt;='الإعدادات'!$B$4,"لم يحن",IF(L529&lt;=30,"من 1 إلى 30 يوم",IF(L529&lt;=60,"من 31 إلى 60 يوم","أكثر من 60 يوم"))))))</f>
        <v/>
      </c>
    </row>
    <row r="530">
      <c r="A530" s="5" t="n"/>
      <c r="B530" s="13" t="n"/>
      <c r="C530" s="5" t="n"/>
      <c r="D530" s="19" t="n"/>
      <c r="E530" s="5" t="n"/>
      <c r="F530" s="6">
        <f>IF(C530&amp;""="","",IFERROR(INDEX('أوامر الشراء'!$C$6:$C$1005,MATCH(C530&amp;"",'أوامر الشراء'!$A$6:$A$1005,0))&amp;"","أمر غير موجود"))</f>
        <v/>
      </c>
      <c r="G530" s="6">
        <f>IF(F530="","",IFERROR(INDEX('الموردون'!$B$6:$B$205,MATCH(F530,'الموردون'!$A$6:$A$205,0))&amp;"","مورد غير موجود"))</f>
        <v/>
      </c>
      <c r="H530" s="20">
        <f>IF(F530="","",IFERROR(INDEX('الموردون'!$D$6:$D$205,MATCH(F530,'الموردون'!$A$6:$A$205,0)),""))</f>
        <v/>
      </c>
      <c r="I530" s="21">
        <f>IF(OR(H530="",NOT(ISNUMBER(B530))),"",B530+H530)</f>
        <v/>
      </c>
      <c r="J530" s="18">
        <f>IF(A530&amp;""="","",SUMIFS('المدفوعات'!$C$6:$C$1005,'المدفوعات'!$B$6:$B$1005,A530&amp;""))</f>
        <v/>
      </c>
      <c r="K530" s="18">
        <f>IF(OR(A530&amp;""="",NOT(ISNUMBER(D530))),"",ROUND(D530-J530,2))</f>
        <v/>
      </c>
      <c r="L530" s="17">
        <f>IF(OR(K530="",I530=""),"",IF(AND(K530&gt;0,I530&lt;'الإعدادات'!$B$4),'الإعدادات'!$B$4-I530,0))</f>
        <v/>
      </c>
      <c r="M530" s="6">
        <f>IF(K530="","",IF(K530&lt;=0,"مسدد",IF(I530="","بدون موعد",IF(I530&gt;='الإعدادات'!$B$4,"لم يحن",IF(L530&lt;=30,"من 1 إلى 30 يوم",IF(L530&lt;=60,"من 31 إلى 60 يوم","أكثر من 60 يوم"))))))</f>
        <v/>
      </c>
    </row>
    <row r="531">
      <c r="A531" s="5" t="n"/>
      <c r="B531" s="13" t="n"/>
      <c r="C531" s="5" t="n"/>
      <c r="D531" s="19" t="n"/>
      <c r="E531" s="5" t="n"/>
      <c r="F531" s="6">
        <f>IF(C531&amp;""="","",IFERROR(INDEX('أوامر الشراء'!$C$6:$C$1005,MATCH(C531&amp;"",'أوامر الشراء'!$A$6:$A$1005,0))&amp;"","أمر غير موجود"))</f>
        <v/>
      </c>
      <c r="G531" s="6">
        <f>IF(F531="","",IFERROR(INDEX('الموردون'!$B$6:$B$205,MATCH(F531,'الموردون'!$A$6:$A$205,0))&amp;"","مورد غير موجود"))</f>
        <v/>
      </c>
      <c r="H531" s="20">
        <f>IF(F531="","",IFERROR(INDEX('الموردون'!$D$6:$D$205,MATCH(F531,'الموردون'!$A$6:$A$205,0)),""))</f>
        <v/>
      </c>
      <c r="I531" s="21">
        <f>IF(OR(H531="",NOT(ISNUMBER(B531))),"",B531+H531)</f>
        <v/>
      </c>
      <c r="J531" s="18">
        <f>IF(A531&amp;""="","",SUMIFS('المدفوعات'!$C$6:$C$1005,'المدفوعات'!$B$6:$B$1005,A531&amp;""))</f>
        <v/>
      </c>
      <c r="K531" s="18">
        <f>IF(OR(A531&amp;""="",NOT(ISNUMBER(D531))),"",ROUND(D531-J531,2))</f>
        <v/>
      </c>
      <c r="L531" s="17">
        <f>IF(OR(K531="",I531=""),"",IF(AND(K531&gt;0,I531&lt;'الإعدادات'!$B$4),'الإعدادات'!$B$4-I531,0))</f>
        <v/>
      </c>
      <c r="M531" s="6">
        <f>IF(K531="","",IF(K531&lt;=0,"مسدد",IF(I531="","بدون موعد",IF(I531&gt;='الإعدادات'!$B$4,"لم يحن",IF(L531&lt;=30,"من 1 إلى 30 يوم",IF(L531&lt;=60,"من 31 إلى 60 يوم","أكثر من 60 يوم"))))))</f>
        <v/>
      </c>
    </row>
    <row r="532">
      <c r="A532" s="5" t="n"/>
      <c r="B532" s="13" t="n"/>
      <c r="C532" s="5" t="n"/>
      <c r="D532" s="19" t="n"/>
      <c r="E532" s="5" t="n"/>
      <c r="F532" s="6">
        <f>IF(C532&amp;""="","",IFERROR(INDEX('أوامر الشراء'!$C$6:$C$1005,MATCH(C532&amp;"",'أوامر الشراء'!$A$6:$A$1005,0))&amp;"","أمر غير موجود"))</f>
        <v/>
      </c>
      <c r="G532" s="6">
        <f>IF(F532="","",IFERROR(INDEX('الموردون'!$B$6:$B$205,MATCH(F532,'الموردون'!$A$6:$A$205,0))&amp;"","مورد غير موجود"))</f>
        <v/>
      </c>
      <c r="H532" s="20">
        <f>IF(F532="","",IFERROR(INDEX('الموردون'!$D$6:$D$205,MATCH(F532,'الموردون'!$A$6:$A$205,0)),""))</f>
        <v/>
      </c>
      <c r="I532" s="21">
        <f>IF(OR(H532="",NOT(ISNUMBER(B532))),"",B532+H532)</f>
        <v/>
      </c>
      <c r="J532" s="18">
        <f>IF(A532&amp;""="","",SUMIFS('المدفوعات'!$C$6:$C$1005,'المدفوعات'!$B$6:$B$1005,A532&amp;""))</f>
        <v/>
      </c>
      <c r="K532" s="18">
        <f>IF(OR(A532&amp;""="",NOT(ISNUMBER(D532))),"",ROUND(D532-J532,2))</f>
        <v/>
      </c>
      <c r="L532" s="17">
        <f>IF(OR(K532="",I532=""),"",IF(AND(K532&gt;0,I532&lt;'الإعدادات'!$B$4),'الإعدادات'!$B$4-I532,0))</f>
        <v/>
      </c>
      <c r="M532" s="6">
        <f>IF(K532="","",IF(K532&lt;=0,"مسدد",IF(I532="","بدون موعد",IF(I532&gt;='الإعدادات'!$B$4,"لم يحن",IF(L532&lt;=30,"من 1 إلى 30 يوم",IF(L532&lt;=60,"من 31 إلى 60 يوم","أكثر من 60 يوم"))))))</f>
        <v/>
      </c>
    </row>
    <row r="533">
      <c r="A533" s="5" t="n"/>
      <c r="B533" s="13" t="n"/>
      <c r="C533" s="5" t="n"/>
      <c r="D533" s="19" t="n"/>
      <c r="E533" s="5" t="n"/>
      <c r="F533" s="6">
        <f>IF(C533&amp;""="","",IFERROR(INDEX('أوامر الشراء'!$C$6:$C$1005,MATCH(C533&amp;"",'أوامر الشراء'!$A$6:$A$1005,0))&amp;"","أمر غير موجود"))</f>
        <v/>
      </c>
      <c r="G533" s="6">
        <f>IF(F533="","",IFERROR(INDEX('الموردون'!$B$6:$B$205,MATCH(F533,'الموردون'!$A$6:$A$205,0))&amp;"","مورد غير موجود"))</f>
        <v/>
      </c>
      <c r="H533" s="20">
        <f>IF(F533="","",IFERROR(INDEX('الموردون'!$D$6:$D$205,MATCH(F533,'الموردون'!$A$6:$A$205,0)),""))</f>
        <v/>
      </c>
      <c r="I533" s="21">
        <f>IF(OR(H533="",NOT(ISNUMBER(B533))),"",B533+H533)</f>
        <v/>
      </c>
      <c r="J533" s="18">
        <f>IF(A533&amp;""="","",SUMIFS('المدفوعات'!$C$6:$C$1005,'المدفوعات'!$B$6:$B$1005,A533&amp;""))</f>
        <v/>
      </c>
      <c r="K533" s="18">
        <f>IF(OR(A533&amp;""="",NOT(ISNUMBER(D533))),"",ROUND(D533-J533,2))</f>
        <v/>
      </c>
      <c r="L533" s="17">
        <f>IF(OR(K533="",I533=""),"",IF(AND(K533&gt;0,I533&lt;'الإعدادات'!$B$4),'الإعدادات'!$B$4-I533,0))</f>
        <v/>
      </c>
      <c r="M533" s="6">
        <f>IF(K533="","",IF(K533&lt;=0,"مسدد",IF(I533="","بدون موعد",IF(I533&gt;='الإعدادات'!$B$4,"لم يحن",IF(L533&lt;=30,"من 1 إلى 30 يوم",IF(L533&lt;=60,"من 31 إلى 60 يوم","أكثر من 60 يوم"))))))</f>
        <v/>
      </c>
    </row>
    <row r="534">
      <c r="A534" s="5" t="n"/>
      <c r="B534" s="13" t="n"/>
      <c r="C534" s="5" t="n"/>
      <c r="D534" s="19" t="n"/>
      <c r="E534" s="5" t="n"/>
      <c r="F534" s="6">
        <f>IF(C534&amp;""="","",IFERROR(INDEX('أوامر الشراء'!$C$6:$C$1005,MATCH(C534&amp;"",'أوامر الشراء'!$A$6:$A$1005,0))&amp;"","أمر غير موجود"))</f>
        <v/>
      </c>
      <c r="G534" s="6">
        <f>IF(F534="","",IFERROR(INDEX('الموردون'!$B$6:$B$205,MATCH(F534,'الموردون'!$A$6:$A$205,0))&amp;"","مورد غير موجود"))</f>
        <v/>
      </c>
      <c r="H534" s="20">
        <f>IF(F534="","",IFERROR(INDEX('الموردون'!$D$6:$D$205,MATCH(F534,'الموردون'!$A$6:$A$205,0)),""))</f>
        <v/>
      </c>
      <c r="I534" s="21">
        <f>IF(OR(H534="",NOT(ISNUMBER(B534))),"",B534+H534)</f>
        <v/>
      </c>
      <c r="J534" s="18">
        <f>IF(A534&amp;""="","",SUMIFS('المدفوعات'!$C$6:$C$1005,'المدفوعات'!$B$6:$B$1005,A534&amp;""))</f>
        <v/>
      </c>
      <c r="K534" s="18">
        <f>IF(OR(A534&amp;""="",NOT(ISNUMBER(D534))),"",ROUND(D534-J534,2))</f>
        <v/>
      </c>
      <c r="L534" s="17">
        <f>IF(OR(K534="",I534=""),"",IF(AND(K534&gt;0,I534&lt;'الإعدادات'!$B$4),'الإعدادات'!$B$4-I534,0))</f>
        <v/>
      </c>
      <c r="M534" s="6">
        <f>IF(K534="","",IF(K534&lt;=0,"مسدد",IF(I534="","بدون موعد",IF(I534&gt;='الإعدادات'!$B$4,"لم يحن",IF(L534&lt;=30,"من 1 إلى 30 يوم",IF(L534&lt;=60,"من 31 إلى 60 يوم","أكثر من 60 يوم"))))))</f>
        <v/>
      </c>
    </row>
    <row r="535">
      <c r="A535" s="5" t="n"/>
      <c r="B535" s="13" t="n"/>
      <c r="C535" s="5" t="n"/>
      <c r="D535" s="19" t="n"/>
      <c r="E535" s="5" t="n"/>
      <c r="F535" s="6">
        <f>IF(C535&amp;""="","",IFERROR(INDEX('أوامر الشراء'!$C$6:$C$1005,MATCH(C535&amp;"",'أوامر الشراء'!$A$6:$A$1005,0))&amp;"","أمر غير موجود"))</f>
        <v/>
      </c>
      <c r="G535" s="6">
        <f>IF(F535="","",IFERROR(INDEX('الموردون'!$B$6:$B$205,MATCH(F535,'الموردون'!$A$6:$A$205,0))&amp;"","مورد غير موجود"))</f>
        <v/>
      </c>
      <c r="H535" s="20">
        <f>IF(F535="","",IFERROR(INDEX('الموردون'!$D$6:$D$205,MATCH(F535,'الموردون'!$A$6:$A$205,0)),""))</f>
        <v/>
      </c>
      <c r="I535" s="21">
        <f>IF(OR(H535="",NOT(ISNUMBER(B535))),"",B535+H535)</f>
        <v/>
      </c>
      <c r="J535" s="18">
        <f>IF(A535&amp;""="","",SUMIFS('المدفوعات'!$C$6:$C$1005,'المدفوعات'!$B$6:$B$1005,A535&amp;""))</f>
        <v/>
      </c>
      <c r="K535" s="18">
        <f>IF(OR(A535&amp;""="",NOT(ISNUMBER(D535))),"",ROUND(D535-J535,2))</f>
        <v/>
      </c>
      <c r="L535" s="17">
        <f>IF(OR(K535="",I535=""),"",IF(AND(K535&gt;0,I535&lt;'الإعدادات'!$B$4),'الإعدادات'!$B$4-I535,0))</f>
        <v/>
      </c>
      <c r="M535" s="6">
        <f>IF(K535="","",IF(K535&lt;=0,"مسدد",IF(I535="","بدون موعد",IF(I535&gt;='الإعدادات'!$B$4,"لم يحن",IF(L535&lt;=30,"من 1 إلى 30 يوم",IF(L535&lt;=60,"من 31 إلى 60 يوم","أكثر من 60 يوم"))))))</f>
        <v/>
      </c>
    </row>
    <row r="536">
      <c r="A536" s="5" t="n"/>
      <c r="B536" s="13" t="n"/>
      <c r="C536" s="5" t="n"/>
      <c r="D536" s="19" t="n"/>
      <c r="E536" s="5" t="n"/>
      <c r="F536" s="6">
        <f>IF(C536&amp;""="","",IFERROR(INDEX('أوامر الشراء'!$C$6:$C$1005,MATCH(C536&amp;"",'أوامر الشراء'!$A$6:$A$1005,0))&amp;"","أمر غير موجود"))</f>
        <v/>
      </c>
      <c r="G536" s="6">
        <f>IF(F536="","",IFERROR(INDEX('الموردون'!$B$6:$B$205,MATCH(F536,'الموردون'!$A$6:$A$205,0))&amp;"","مورد غير موجود"))</f>
        <v/>
      </c>
      <c r="H536" s="20">
        <f>IF(F536="","",IFERROR(INDEX('الموردون'!$D$6:$D$205,MATCH(F536,'الموردون'!$A$6:$A$205,0)),""))</f>
        <v/>
      </c>
      <c r="I536" s="21">
        <f>IF(OR(H536="",NOT(ISNUMBER(B536))),"",B536+H536)</f>
        <v/>
      </c>
      <c r="J536" s="18">
        <f>IF(A536&amp;""="","",SUMIFS('المدفوعات'!$C$6:$C$1005,'المدفوعات'!$B$6:$B$1005,A536&amp;""))</f>
        <v/>
      </c>
      <c r="K536" s="18">
        <f>IF(OR(A536&amp;""="",NOT(ISNUMBER(D536))),"",ROUND(D536-J536,2))</f>
        <v/>
      </c>
      <c r="L536" s="17">
        <f>IF(OR(K536="",I536=""),"",IF(AND(K536&gt;0,I536&lt;'الإعدادات'!$B$4),'الإعدادات'!$B$4-I536,0))</f>
        <v/>
      </c>
      <c r="M536" s="6">
        <f>IF(K536="","",IF(K536&lt;=0,"مسدد",IF(I536="","بدون موعد",IF(I536&gt;='الإعدادات'!$B$4,"لم يحن",IF(L536&lt;=30,"من 1 إلى 30 يوم",IF(L536&lt;=60,"من 31 إلى 60 يوم","أكثر من 60 يوم"))))))</f>
        <v/>
      </c>
    </row>
    <row r="537">
      <c r="A537" s="5" t="n"/>
      <c r="B537" s="13" t="n"/>
      <c r="C537" s="5" t="n"/>
      <c r="D537" s="19" t="n"/>
      <c r="E537" s="5" t="n"/>
      <c r="F537" s="6">
        <f>IF(C537&amp;""="","",IFERROR(INDEX('أوامر الشراء'!$C$6:$C$1005,MATCH(C537&amp;"",'أوامر الشراء'!$A$6:$A$1005,0))&amp;"","أمر غير موجود"))</f>
        <v/>
      </c>
      <c r="G537" s="6">
        <f>IF(F537="","",IFERROR(INDEX('الموردون'!$B$6:$B$205,MATCH(F537,'الموردون'!$A$6:$A$205,0))&amp;"","مورد غير موجود"))</f>
        <v/>
      </c>
      <c r="H537" s="20">
        <f>IF(F537="","",IFERROR(INDEX('الموردون'!$D$6:$D$205,MATCH(F537,'الموردون'!$A$6:$A$205,0)),""))</f>
        <v/>
      </c>
      <c r="I537" s="21">
        <f>IF(OR(H537="",NOT(ISNUMBER(B537))),"",B537+H537)</f>
        <v/>
      </c>
      <c r="J537" s="18">
        <f>IF(A537&amp;""="","",SUMIFS('المدفوعات'!$C$6:$C$1005,'المدفوعات'!$B$6:$B$1005,A537&amp;""))</f>
        <v/>
      </c>
      <c r="K537" s="18">
        <f>IF(OR(A537&amp;""="",NOT(ISNUMBER(D537))),"",ROUND(D537-J537,2))</f>
        <v/>
      </c>
      <c r="L537" s="17">
        <f>IF(OR(K537="",I537=""),"",IF(AND(K537&gt;0,I537&lt;'الإعدادات'!$B$4),'الإعدادات'!$B$4-I537,0))</f>
        <v/>
      </c>
      <c r="M537" s="6">
        <f>IF(K537="","",IF(K537&lt;=0,"مسدد",IF(I537="","بدون موعد",IF(I537&gt;='الإعدادات'!$B$4,"لم يحن",IF(L537&lt;=30,"من 1 إلى 30 يوم",IF(L537&lt;=60,"من 31 إلى 60 يوم","أكثر من 60 يوم"))))))</f>
        <v/>
      </c>
    </row>
    <row r="538">
      <c r="A538" s="5" t="n"/>
      <c r="B538" s="13" t="n"/>
      <c r="C538" s="5" t="n"/>
      <c r="D538" s="19" t="n"/>
      <c r="E538" s="5" t="n"/>
      <c r="F538" s="6">
        <f>IF(C538&amp;""="","",IFERROR(INDEX('أوامر الشراء'!$C$6:$C$1005,MATCH(C538&amp;"",'أوامر الشراء'!$A$6:$A$1005,0))&amp;"","أمر غير موجود"))</f>
        <v/>
      </c>
      <c r="G538" s="6">
        <f>IF(F538="","",IFERROR(INDEX('الموردون'!$B$6:$B$205,MATCH(F538,'الموردون'!$A$6:$A$205,0))&amp;"","مورد غير موجود"))</f>
        <v/>
      </c>
      <c r="H538" s="20">
        <f>IF(F538="","",IFERROR(INDEX('الموردون'!$D$6:$D$205,MATCH(F538,'الموردون'!$A$6:$A$205,0)),""))</f>
        <v/>
      </c>
      <c r="I538" s="21">
        <f>IF(OR(H538="",NOT(ISNUMBER(B538))),"",B538+H538)</f>
        <v/>
      </c>
      <c r="J538" s="18">
        <f>IF(A538&amp;""="","",SUMIFS('المدفوعات'!$C$6:$C$1005,'المدفوعات'!$B$6:$B$1005,A538&amp;""))</f>
        <v/>
      </c>
      <c r="K538" s="18">
        <f>IF(OR(A538&amp;""="",NOT(ISNUMBER(D538))),"",ROUND(D538-J538,2))</f>
        <v/>
      </c>
      <c r="L538" s="17">
        <f>IF(OR(K538="",I538=""),"",IF(AND(K538&gt;0,I538&lt;'الإعدادات'!$B$4),'الإعدادات'!$B$4-I538,0))</f>
        <v/>
      </c>
      <c r="M538" s="6">
        <f>IF(K538="","",IF(K538&lt;=0,"مسدد",IF(I538="","بدون موعد",IF(I538&gt;='الإعدادات'!$B$4,"لم يحن",IF(L538&lt;=30,"من 1 إلى 30 يوم",IF(L538&lt;=60,"من 31 إلى 60 يوم","أكثر من 60 يوم"))))))</f>
        <v/>
      </c>
    </row>
    <row r="539">
      <c r="A539" s="5" t="n"/>
      <c r="B539" s="13" t="n"/>
      <c r="C539" s="5" t="n"/>
      <c r="D539" s="19" t="n"/>
      <c r="E539" s="5" t="n"/>
      <c r="F539" s="6">
        <f>IF(C539&amp;""="","",IFERROR(INDEX('أوامر الشراء'!$C$6:$C$1005,MATCH(C539&amp;"",'أوامر الشراء'!$A$6:$A$1005,0))&amp;"","أمر غير موجود"))</f>
        <v/>
      </c>
      <c r="G539" s="6">
        <f>IF(F539="","",IFERROR(INDEX('الموردون'!$B$6:$B$205,MATCH(F539,'الموردون'!$A$6:$A$205,0))&amp;"","مورد غير موجود"))</f>
        <v/>
      </c>
      <c r="H539" s="20">
        <f>IF(F539="","",IFERROR(INDEX('الموردون'!$D$6:$D$205,MATCH(F539,'الموردون'!$A$6:$A$205,0)),""))</f>
        <v/>
      </c>
      <c r="I539" s="21">
        <f>IF(OR(H539="",NOT(ISNUMBER(B539))),"",B539+H539)</f>
        <v/>
      </c>
      <c r="J539" s="18">
        <f>IF(A539&amp;""="","",SUMIFS('المدفوعات'!$C$6:$C$1005,'المدفوعات'!$B$6:$B$1005,A539&amp;""))</f>
        <v/>
      </c>
      <c r="K539" s="18">
        <f>IF(OR(A539&amp;""="",NOT(ISNUMBER(D539))),"",ROUND(D539-J539,2))</f>
        <v/>
      </c>
      <c r="L539" s="17">
        <f>IF(OR(K539="",I539=""),"",IF(AND(K539&gt;0,I539&lt;'الإعدادات'!$B$4),'الإعدادات'!$B$4-I539,0))</f>
        <v/>
      </c>
      <c r="M539" s="6">
        <f>IF(K539="","",IF(K539&lt;=0,"مسدد",IF(I539="","بدون موعد",IF(I539&gt;='الإعدادات'!$B$4,"لم يحن",IF(L539&lt;=30,"من 1 إلى 30 يوم",IF(L539&lt;=60,"من 31 إلى 60 يوم","أكثر من 60 يوم"))))))</f>
        <v/>
      </c>
    </row>
    <row r="540">
      <c r="A540" s="5" t="n"/>
      <c r="B540" s="13" t="n"/>
      <c r="C540" s="5" t="n"/>
      <c r="D540" s="19" t="n"/>
      <c r="E540" s="5" t="n"/>
      <c r="F540" s="6">
        <f>IF(C540&amp;""="","",IFERROR(INDEX('أوامر الشراء'!$C$6:$C$1005,MATCH(C540&amp;"",'أوامر الشراء'!$A$6:$A$1005,0))&amp;"","أمر غير موجود"))</f>
        <v/>
      </c>
      <c r="G540" s="6">
        <f>IF(F540="","",IFERROR(INDEX('الموردون'!$B$6:$B$205,MATCH(F540,'الموردون'!$A$6:$A$205,0))&amp;"","مورد غير موجود"))</f>
        <v/>
      </c>
      <c r="H540" s="20">
        <f>IF(F540="","",IFERROR(INDEX('الموردون'!$D$6:$D$205,MATCH(F540,'الموردون'!$A$6:$A$205,0)),""))</f>
        <v/>
      </c>
      <c r="I540" s="21">
        <f>IF(OR(H540="",NOT(ISNUMBER(B540))),"",B540+H540)</f>
        <v/>
      </c>
      <c r="J540" s="18">
        <f>IF(A540&amp;""="","",SUMIFS('المدفوعات'!$C$6:$C$1005,'المدفوعات'!$B$6:$B$1005,A540&amp;""))</f>
        <v/>
      </c>
      <c r="K540" s="18">
        <f>IF(OR(A540&amp;""="",NOT(ISNUMBER(D540))),"",ROUND(D540-J540,2))</f>
        <v/>
      </c>
      <c r="L540" s="17">
        <f>IF(OR(K540="",I540=""),"",IF(AND(K540&gt;0,I540&lt;'الإعدادات'!$B$4),'الإعدادات'!$B$4-I540,0))</f>
        <v/>
      </c>
      <c r="M540" s="6">
        <f>IF(K540="","",IF(K540&lt;=0,"مسدد",IF(I540="","بدون موعد",IF(I540&gt;='الإعدادات'!$B$4,"لم يحن",IF(L540&lt;=30,"من 1 إلى 30 يوم",IF(L540&lt;=60,"من 31 إلى 60 يوم","أكثر من 60 يوم"))))))</f>
        <v/>
      </c>
    </row>
    <row r="541">
      <c r="A541" s="5" t="n"/>
      <c r="B541" s="13" t="n"/>
      <c r="C541" s="5" t="n"/>
      <c r="D541" s="19" t="n"/>
      <c r="E541" s="5" t="n"/>
      <c r="F541" s="6">
        <f>IF(C541&amp;""="","",IFERROR(INDEX('أوامر الشراء'!$C$6:$C$1005,MATCH(C541&amp;"",'أوامر الشراء'!$A$6:$A$1005,0))&amp;"","أمر غير موجود"))</f>
        <v/>
      </c>
      <c r="G541" s="6">
        <f>IF(F541="","",IFERROR(INDEX('الموردون'!$B$6:$B$205,MATCH(F541,'الموردون'!$A$6:$A$205,0))&amp;"","مورد غير موجود"))</f>
        <v/>
      </c>
      <c r="H541" s="20">
        <f>IF(F541="","",IFERROR(INDEX('الموردون'!$D$6:$D$205,MATCH(F541,'الموردون'!$A$6:$A$205,0)),""))</f>
        <v/>
      </c>
      <c r="I541" s="21">
        <f>IF(OR(H541="",NOT(ISNUMBER(B541))),"",B541+H541)</f>
        <v/>
      </c>
      <c r="J541" s="18">
        <f>IF(A541&amp;""="","",SUMIFS('المدفوعات'!$C$6:$C$1005,'المدفوعات'!$B$6:$B$1005,A541&amp;""))</f>
        <v/>
      </c>
      <c r="K541" s="18">
        <f>IF(OR(A541&amp;""="",NOT(ISNUMBER(D541))),"",ROUND(D541-J541,2))</f>
        <v/>
      </c>
      <c r="L541" s="17">
        <f>IF(OR(K541="",I541=""),"",IF(AND(K541&gt;0,I541&lt;'الإعدادات'!$B$4),'الإعدادات'!$B$4-I541,0))</f>
        <v/>
      </c>
      <c r="M541" s="6">
        <f>IF(K541="","",IF(K541&lt;=0,"مسدد",IF(I541="","بدون موعد",IF(I541&gt;='الإعدادات'!$B$4,"لم يحن",IF(L541&lt;=30,"من 1 إلى 30 يوم",IF(L541&lt;=60,"من 31 إلى 60 يوم","أكثر من 60 يوم"))))))</f>
        <v/>
      </c>
    </row>
    <row r="542">
      <c r="A542" s="5" t="n"/>
      <c r="B542" s="13" t="n"/>
      <c r="C542" s="5" t="n"/>
      <c r="D542" s="19" t="n"/>
      <c r="E542" s="5" t="n"/>
      <c r="F542" s="6">
        <f>IF(C542&amp;""="","",IFERROR(INDEX('أوامر الشراء'!$C$6:$C$1005,MATCH(C542&amp;"",'أوامر الشراء'!$A$6:$A$1005,0))&amp;"","أمر غير موجود"))</f>
        <v/>
      </c>
      <c r="G542" s="6">
        <f>IF(F542="","",IFERROR(INDEX('الموردون'!$B$6:$B$205,MATCH(F542,'الموردون'!$A$6:$A$205,0))&amp;"","مورد غير موجود"))</f>
        <v/>
      </c>
      <c r="H542" s="20">
        <f>IF(F542="","",IFERROR(INDEX('الموردون'!$D$6:$D$205,MATCH(F542,'الموردون'!$A$6:$A$205,0)),""))</f>
        <v/>
      </c>
      <c r="I542" s="21">
        <f>IF(OR(H542="",NOT(ISNUMBER(B542))),"",B542+H542)</f>
        <v/>
      </c>
      <c r="J542" s="18">
        <f>IF(A542&amp;""="","",SUMIFS('المدفوعات'!$C$6:$C$1005,'المدفوعات'!$B$6:$B$1005,A542&amp;""))</f>
        <v/>
      </c>
      <c r="K542" s="18">
        <f>IF(OR(A542&amp;""="",NOT(ISNUMBER(D542))),"",ROUND(D542-J542,2))</f>
        <v/>
      </c>
      <c r="L542" s="17">
        <f>IF(OR(K542="",I542=""),"",IF(AND(K542&gt;0,I542&lt;'الإعدادات'!$B$4),'الإعدادات'!$B$4-I542,0))</f>
        <v/>
      </c>
      <c r="M542" s="6">
        <f>IF(K542="","",IF(K542&lt;=0,"مسدد",IF(I542="","بدون موعد",IF(I542&gt;='الإعدادات'!$B$4,"لم يحن",IF(L542&lt;=30,"من 1 إلى 30 يوم",IF(L542&lt;=60,"من 31 إلى 60 يوم","أكثر من 60 يوم"))))))</f>
        <v/>
      </c>
    </row>
    <row r="543">
      <c r="A543" s="5" t="n"/>
      <c r="B543" s="13" t="n"/>
      <c r="C543" s="5" t="n"/>
      <c r="D543" s="19" t="n"/>
      <c r="E543" s="5" t="n"/>
      <c r="F543" s="6">
        <f>IF(C543&amp;""="","",IFERROR(INDEX('أوامر الشراء'!$C$6:$C$1005,MATCH(C543&amp;"",'أوامر الشراء'!$A$6:$A$1005,0))&amp;"","أمر غير موجود"))</f>
        <v/>
      </c>
      <c r="G543" s="6">
        <f>IF(F543="","",IFERROR(INDEX('الموردون'!$B$6:$B$205,MATCH(F543,'الموردون'!$A$6:$A$205,0))&amp;"","مورد غير موجود"))</f>
        <v/>
      </c>
      <c r="H543" s="20">
        <f>IF(F543="","",IFERROR(INDEX('الموردون'!$D$6:$D$205,MATCH(F543,'الموردون'!$A$6:$A$205,0)),""))</f>
        <v/>
      </c>
      <c r="I543" s="21">
        <f>IF(OR(H543="",NOT(ISNUMBER(B543))),"",B543+H543)</f>
        <v/>
      </c>
      <c r="J543" s="18">
        <f>IF(A543&amp;""="","",SUMIFS('المدفوعات'!$C$6:$C$1005,'المدفوعات'!$B$6:$B$1005,A543&amp;""))</f>
        <v/>
      </c>
      <c r="K543" s="18">
        <f>IF(OR(A543&amp;""="",NOT(ISNUMBER(D543))),"",ROUND(D543-J543,2))</f>
        <v/>
      </c>
      <c r="L543" s="17">
        <f>IF(OR(K543="",I543=""),"",IF(AND(K543&gt;0,I543&lt;'الإعدادات'!$B$4),'الإعدادات'!$B$4-I543,0))</f>
        <v/>
      </c>
      <c r="M543" s="6">
        <f>IF(K543="","",IF(K543&lt;=0,"مسدد",IF(I543="","بدون موعد",IF(I543&gt;='الإعدادات'!$B$4,"لم يحن",IF(L543&lt;=30,"من 1 إلى 30 يوم",IF(L543&lt;=60,"من 31 إلى 60 يوم","أكثر من 60 يوم"))))))</f>
        <v/>
      </c>
    </row>
    <row r="544">
      <c r="A544" s="5" t="n"/>
      <c r="B544" s="13" t="n"/>
      <c r="C544" s="5" t="n"/>
      <c r="D544" s="19" t="n"/>
      <c r="E544" s="5" t="n"/>
      <c r="F544" s="6">
        <f>IF(C544&amp;""="","",IFERROR(INDEX('أوامر الشراء'!$C$6:$C$1005,MATCH(C544&amp;"",'أوامر الشراء'!$A$6:$A$1005,0))&amp;"","أمر غير موجود"))</f>
        <v/>
      </c>
      <c r="G544" s="6">
        <f>IF(F544="","",IFERROR(INDEX('الموردون'!$B$6:$B$205,MATCH(F544,'الموردون'!$A$6:$A$205,0))&amp;"","مورد غير موجود"))</f>
        <v/>
      </c>
      <c r="H544" s="20">
        <f>IF(F544="","",IFERROR(INDEX('الموردون'!$D$6:$D$205,MATCH(F544,'الموردون'!$A$6:$A$205,0)),""))</f>
        <v/>
      </c>
      <c r="I544" s="21">
        <f>IF(OR(H544="",NOT(ISNUMBER(B544))),"",B544+H544)</f>
        <v/>
      </c>
      <c r="J544" s="18">
        <f>IF(A544&amp;""="","",SUMIFS('المدفوعات'!$C$6:$C$1005,'المدفوعات'!$B$6:$B$1005,A544&amp;""))</f>
        <v/>
      </c>
      <c r="K544" s="18">
        <f>IF(OR(A544&amp;""="",NOT(ISNUMBER(D544))),"",ROUND(D544-J544,2))</f>
        <v/>
      </c>
      <c r="L544" s="17">
        <f>IF(OR(K544="",I544=""),"",IF(AND(K544&gt;0,I544&lt;'الإعدادات'!$B$4),'الإعدادات'!$B$4-I544,0))</f>
        <v/>
      </c>
      <c r="M544" s="6">
        <f>IF(K544="","",IF(K544&lt;=0,"مسدد",IF(I544="","بدون موعد",IF(I544&gt;='الإعدادات'!$B$4,"لم يحن",IF(L544&lt;=30,"من 1 إلى 30 يوم",IF(L544&lt;=60,"من 31 إلى 60 يوم","أكثر من 60 يوم"))))))</f>
        <v/>
      </c>
    </row>
    <row r="545">
      <c r="A545" s="5" t="n"/>
      <c r="B545" s="13" t="n"/>
      <c r="C545" s="5" t="n"/>
      <c r="D545" s="19" t="n"/>
      <c r="E545" s="5" t="n"/>
      <c r="F545" s="6">
        <f>IF(C545&amp;""="","",IFERROR(INDEX('أوامر الشراء'!$C$6:$C$1005,MATCH(C545&amp;"",'أوامر الشراء'!$A$6:$A$1005,0))&amp;"","أمر غير موجود"))</f>
        <v/>
      </c>
      <c r="G545" s="6">
        <f>IF(F545="","",IFERROR(INDEX('الموردون'!$B$6:$B$205,MATCH(F545,'الموردون'!$A$6:$A$205,0))&amp;"","مورد غير موجود"))</f>
        <v/>
      </c>
      <c r="H545" s="20">
        <f>IF(F545="","",IFERROR(INDEX('الموردون'!$D$6:$D$205,MATCH(F545,'الموردون'!$A$6:$A$205,0)),""))</f>
        <v/>
      </c>
      <c r="I545" s="21">
        <f>IF(OR(H545="",NOT(ISNUMBER(B545))),"",B545+H545)</f>
        <v/>
      </c>
      <c r="J545" s="18">
        <f>IF(A545&amp;""="","",SUMIFS('المدفوعات'!$C$6:$C$1005,'المدفوعات'!$B$6:$B$1005,A545&amp;""))</f>
        <v/>
      </c>
      <c r="K545" s="18">
        <f>IF(OR(A545&amp;""="",NOT(ISNUMBER(D545))),"",ROUND(D545-J545,2))</f>
        <v/>
      </c>
      <c r="L545" s="17">
        <f>IF(OR(K545="",I545=""),"",IF(AND(K545&gt;0,I545&lt;'الإعدادات'!$B$4),'الإعدادات'!$B$4-I545,0))</f>
        <v/>
      </c>
      <c r="M545" s="6">
        <f>IF(K545="","",IF(K545&lt;=0,"مسدد",IF(I545="","بدون موعد",IF(I545&gt;='الإعدادات'!$B$4,"لم يحن",IF(L545&lt;=30,"من 1 إلى 30 يوم",IF(L545&lt;=60,"من 31 إلى 60 يوم","أكثر من 60 يوم"))))))</f>
        <v/>
      </c>
    </row>
    <row r="546">
      <c r="A546" s="5" t="n"/>
      <c r="B546" s="13" t="n"/>
      <c r="C546" s="5" t="n"/>
      <c r="D546" s="19" t="n"/>
      <c r="E546" s="5" t="n"/>
      <c r="F546" s="6">
        <f>IF(C546&amp;""="","",IFERROR(INDEX('أوامر الشراء'!$C$6:$C$1005,MATCH(C546&amp;"",'أوامر الشراء'!$A$6:$A$1005,0))&amp;"","أمر غير موجود"))</f>
        <v/>
      </c>
      <c r="G546" s="6">
        <f>IF(F546="","",IFERROR(INDEX('الموردون'!$B$6:$B$205,MATCH(F546,'الموردون'!$A$6:$A$205,0))&amp;"","مورد غير موجود"))</f>
        <v/>
      </c>
      <c r="H546" s="20">
        <f>IF(F546="","",IFERROR(INDEX('الموردون'!$D$6:$D$205,MATCH(F546,'الموردون'!$A$6:$A$205,0)),""))</f>
        <v/>
      </c>
      <c r="I546" s="21">
        <f>IF(OR(H546="",NOT(ISNUMBER(B546))),"",B546+H546)</f>
        <v/>
      </c>
      <c r="J546" s="18">
        <f>IF(A546&amp;""="","",SUMIFS('المدفوعات'!$C$6:$C$1005,'المدفوعات'!$B$6:$B$1005,A546&amp;""))</f>
        <v/>
      </c>
      <c r="K546" s="18">
        <f>IF(OR(A546&amp;""="",NOT(ISNUMBER(D546))),"",ROUND(D546-J546,2))</f>
        <v/>
      </c>
      <c r="L546" s="17">
        <f>IF(OR(K546="",I546=""),"",IF(AND(K546&gt;0,I546&lt;'الإعدادات'!$B$4),'الإعدادات'!$B$4-I546,0))</f>
        <v/>
      </c>
      <c r="M546" s="6">
        <f>IF(K546="","",IF(K546&lt;=0,"مسدد",IF(I546="","بدون موعد",IF(I546&gt;='الإعدادات'!$B$4,"لم يحن",IF(L546&lt;=30,"من 1 إلى 30 يوم",IF(L546&lt;=60,"من 31 إلى 60 يوم","أكثر من 60 يوم"))))))</f>
        <v/>
      </c>
    </row>
    <row r="547">
      <c r="A547" s="5" t="n"/>
      <c r="B547" s="13" t="n"/>
      <c r="C547" s="5" t="n"/>
      <c r="D547" s="19" t="n"/>
      <c r="E547" s="5" t="n"/>
      <c r="F547" s="6">
        <f>IF(C547&amp;""="","",IFERROR(INDEX('أوامر الشراء'!$C$6:$C$1005,MATCH(C547&amp;"",'أوامر الشراء'!$A$6:$A$1005,0))&amp;"","أمر غير موجود"))</f>
        <v/>
      </c>
      <c r="G547" s="6">
        <f>IF(F547="","",IFERROR(INDEX('الموردون'!$B$6:$B$205,MATCH(F547,'الموردون'!$A$6:$A$205,0))&amp;"","مورد غير موجود"))</f>
        <v/>
      </c>
      <c r="H547" s="20">
        <f>IF(F547="","",IFERROR(INDEX('الموردون'!$D$6:$D$205,MATCH(F547,'الموردون'!$A$6:$A$205,0)),""))</f>
        <v/>
      </c>
      <c r="I547" s="21">
        <f>IF(OR(H547="",NOT(ISNUMBER(B547))),"",B547+H547)</f>
        <v/>
      </c>
      <c r="J547" s="18">
        <f>IF(A547&amp;""="","",SUMIFS('المدفوعات'!$C$6:$C$1005,'المدفوعات'!$B$6:$B$1005,A547&amp;""))</f>
        <v/>
      </c>
      <c r="K547" s="18">
        <f>IF(OR(A547&amp;""="",NOT(ISNUMBER(D547))),"",ROUND(D547-J547,2))</f>
        <v/>
      </c>
      <c r="L547" s="17">
        <f>IF(OR(K547="",I547=""),"",IF(AND(K547&gt;0,I547&lt;'الإعدادات'!$B$4),'الإعدادات'!$B$4-I547,0))</f>
        <v/>
      </c>
      <c r="M547" s="6">
        <f>IF(K547="","",IF(K547&lt;=0,"مسدد",IF(I547="","بدون موعد",IF(I547&gt;='الإعدادات'!$B$4,"لم يحن",IF(L547&lt;=30,"من 1 إلى 30 يوم",IF(L547&lt;=60,"من 31 إلى 60 يوم","أكثر من 60 يوم"))))))</f>
        <v/>
      </c>
    </row>
    <row r="548">
      <c r="A548" s="5" t="n"/>
      <c r="B548" s="13" t="n"/>
      <c r="C548" s="5" t="n"/>
      <c r="D548" s="19" t="n"/>
      <c r="E548" s="5" t="n"/>
      <c r="F548" s="6">
        <f>IF(C548&amp;""="","",IFERROR(INDEX('أوامر الشراء'!$C$6:$C$1005,MATCH(C548&amp;"",'أوامر الشراء'!$A$6:$A$1005,0))&amp;"","أمر غير موجود"))</f>
        <v/>
      </c>
      <c r="G548" s="6">
        <f>IF(F548="","",IFERROR(INDEX('الموردون'!$B$6:$B$205,MATCH(F548,'الموردون'!$A$6:$A$205,0))&amp;"","مورد غير موجود"))</f>
        <v/>
      </c>
      <c r="H548" s="20">
        <f>IF(F548="","",IFERROR(INDEX('الموردون'!$D$6:$D$205,MATCH(F548,'الموردون'!$A$6:$A$205,0)),""))</f>
        <v/>
      </c>
      <c r="I548" s="21">
        <f>IF(OR(H548="",NOT(ISNUMBER(B548))),"",B548+H548)</f>
        <v/>
      </c>
      <c r="J548" s="18">
        <f>IF(A548&amp;""="","",SUMIFS('المدفوعات'!$C$6:$C$1005,'المدفوعات'!$B$6:$B$1005,A548&amp;""))</f>
        <v/>
      </c>
      <c r="K548" s="18">
        <f>IF(OR(A548&amp;""="",NOT(ISNUMBER(D548))),"",ROUND(D548-J548,2))</f>
        <v/>
      </c>
      <c r="L548" s="17">
        <f>IF(OR(K548="",I548=""),"",IF(AND(K548&gt;0,I548&lt;'الإعدادات'!$B$4),'الإعدادات'!$B$4-I548,0))</f>
        <v/>
      </c>
      <c r="M548" s="6">
        <f>IF(K548="","",IF(K548&lt;=0,"مسدد",IF(I548="","بدون موعد",IF(I548&gt;='الإعدادات'!$B$4,"لم يحن",IF(L548&lt;=30,"من 1 إلى 30 يوم",IF(L548&lt;=60,"من 31 إلى 60 يوم","أكثر من 60 يوم"))))))</f>
        <v/>
      </c>
    </row>
    <row r="549">
      <c r="A549" s="5" t="n"/>
      <c r="B549" s="13" t="n"/>
      <c r="C549" s="5" t="n"/>
      <c r="D549" s="19" t="n"/>
      <c r="E549" s="5" t="n"/>
      <c r="F549" s="6">
        <f>IF(C549&amp;""="","",IFERROR(INDEX('أوامر الشراء'!$C$6:$C$1005,MATCH(C549&amp;"",'أوامر الشراء'!$A$6:$A$1005,0))&amp;"","أمر غير موجود"))</f>
        <v/>
      </c>
      <c r="G549" s="6">
        <f>IF(F549="","",IFERROR(INDEX('الموردون'!$B$6:$B$205,MATCH(F549,'الموردون'!$A$6:$A$205,0))&amp;"","مورد غير موجود"))</f>
        <v/>
      </c>
      <c r="H549" s="20">
        <f>IF(F549="","",IFERROR(INDEX('الموردون'!$D$6:$D$205,MATCH(F549,'الموردون'!$A$6:$A$205,0)),""))</f>
        <v/>
      </c>
      <c r="I549" s="21">
        <f>IF(OR(H549="",NOT(ISNUMBER(B549))),"",B549+H549)</f>
        <v/>
      </c>
      <c r="J549" s="18">
        <f>IF(A549&amp;""="","",SUMIFS('المدفوعات'!$C$6:$C$1005,'المدفوعات'!$B$6:$B$1005,A549&amp;""))</f>
        <v/>
      </c>
      <c r="K549" s="18">
        <f>IF(OR(A549&amp;""="",NOT(ISNUMBER(D549))),"",ROUND(D549-J549,2))</f>
        <v/>
      </c>
      <c r="L549" s="17">
        <f>IF(OR(K549="",I549=""),"",IF(AND(K549&gt;0,I549&lt;'الإعدادات'!$B$4),'الإعدادات'!$B$4-I549,0))</f>
        <v/>
      </c>
      <c r="M549" s="6">
        <f>IF(K549="","",IF(K549&lt;=0,"مسدد",IF(I549="","بدون موعد",IF(I549&gt;='الإعدادات'!$B$4,"لم يحن",IF(L549&lt;=30,"من 1 إلى 30 يوم",IF(L549&lt;=60,"من 31 إلى 60 يوم","أكثر من 60 يوم"))))))</f>
        <v/>
      </c>
    </row>
    <row r="550">
      <c r="A550" s="5" t="n"/>
      <c r="B550" s="13" t="n"/>
      <c r="C550" s="5" t="n"/>
      <c r="D550" s="19" t="n"/>
      <c r="E550" s="5" t="n"/>
      <c r="F550" s="6">
        <f>IF(C550&amp;""="","",IFERROR(INDEX('أوامر الشراء'!$C$6:$C$1005,MATCH(C550&amp;"",'أوامر الشراء'!$A$6:$A$1005,0))&amp;"","أمر غير موجود"))</f>
        <v/>
      </c>
      <c r="G550" s="6">
        <f>IF(F550="","",IFERROR(INDEX('الموردون'!$B$6:$B$205,MATCH(F550,'الموردون'!$A$6:$A$205,0))&amp;"","مورد غير موجود"))</f>
        <v/>
      </c>
      <c r="H550" s="20">
        <f>IF(F550="","",IFERROR(INDEX('الموردون'!$D$6:$D$205,MATCH(F550,'الموردون'!$A$6:$A$205,0)),""))</f>
        <v/>
      </c>
      <c r="I550" s="21">
        <f>IF(OR(H550="",NOT(ISNUMBER(B550))),"",B550+H550)</f>
        <v/>
      </c>
      <c r="J550" s="18">
        <f>IF(A550&amp;""="","",SUMIFS('المدفوعات'!$C$6:$C$1005,'المدفوعات'!$B$6:$B$1005,A550&amp;""))</f>
        <v/>
      </c>
      <c r="K550" s="18">
        <f>IF(OR(A550&amp;""="",NOT(ISNUMBER(D550))),"",ROUND(D550-J550,2))</f>
        <v/>
      </c>
      <c r="L550" s="17">
        <f>IF(OR(K550="",I550=""),"",IF(AND(K550&gt;0,I550&lt;'الإعدادات'!$B$4),'الإعدادات'!$B$4-I550,0))</f>
        <v/>
      </c>
      <c r="M550" s="6">
        <f>IF(K550="","",IF(K550&lt;=0,"مسدد",IF(I550="","بدون موعد",IF(I550&gt;='الإعدادات'!$B$4,"لم يحن",IF(L550&lt;=30,"من 1 إلى 30 يوم",IF(L550&lt;=60,"من 31 إلى 60 يوم","أكثر من 60 يوم"))))))</f>
        <v/>
      </c>
    </row>
    <row r="551">
      <c r="A551" s="5" t="n"/>
      <c r="B551" s="13" t="n"/>
      <c r="C551" s="5" t="n"/>
      <c r="D551" s="19" t="n"/>
      <c r="E551" s="5" t="n"/>
      <c r="F551" s="6">
        <f>IF(C551&amp;""="","",IFERROR(INDEX('أوامر الشراء'!$C$6:$C$1005,MATCH(C551&amp;"",'أوامر الشراء'!$A$6:$A$1005,0))&amp;"","أمر غير موجود"))</f>
        <v/>
      </c>
      <c r="G551" s="6">
        <f>IF(F551="","",IFERROR(INDEX('الموردون'!$B$6:$B$205,MATCH(F551,'الموردون'!$A$6:$A$205,0))&amp;"","مورد غير موجود"))</f>
        <v/>
      </c>
      <c r="H551" s="20">
        <f>IF(F551="","",IFERROR(INDEX('الموردون'!$D$6:$D$205,MATCH(F551,'الموردون'!$A$6:$A$205,0)),""))</f>
        <v/>
      </c>
      <c r="I551" s="21">
        <f>IF(OR(H551="",NOT(ISNUMBER(B551))),"",B551+H551)</f>
        <v/>
      </c>
      <c r="J551" s="18">
        <f>IF(A551&amp;""="","",SUMIFS('المدفوعات'!$C$6:$C$1005,'المدفوعات'!$B$6:$B$1005,A551&amp;""))</f>
        <v/>
      </c>
      <c r="K551" s="18">
        <f>IF(OR(A551&amp;""="",NOT(ISNUMBER(D551))),"",ROUND(D551-J551,2))</f>
        <v/>
      </c>
      <c r="L551" s="17">
        <f>IF(OR(K551="",I551=""),"",IF(AND(K551&gt;0,I551&lt;'الإعدادات'!$B$4),'الإعدادات'!$B$4-I551,0))</f>
        <v/>
      </c>
      <c r="M551" s="6">
        <f>IF(K551="","",IF(K551&lt;=0,"مسدد",IF(I551="","بدون موعد",IF(I551&gt;='الإعدادات'!$B$4,"لم يحن",IF(L551&lt;=30,"من 1 إلى 30 يوم",IF(L551&lt;=60,"من 31 إلى 60 يوم","أكثر من 60 يوم"))))))</f>
        <v/>
      </c>
    </row>
    <row r="552">
      <c r="A552" s="5" t="n"/>
      <c r="B552" s="13" t="n"/>
      <c r="C552" s="5" t="n"/>
      <c r="D552" s="19" t="n"/>
      <c r="E552" s="5" t="n"/>
      <c r="F552" s="6">
        <f>IF(C552&amp;""="","",IFERROR(INDEX('أوامر الشراء'!$C$6:$C$1005,MATCH(C552&amp;"",'أوامر الشراء'!$A$6:$A$1005,0))&amp;"","أمر غير موجود"))</f>
        <v/>
      </c>
      <c r="G552" s="6">
        <f>IF(F552="","",IFERROR(INDEX('الموردون'!$B$6:$B$205,MATCH(F552,'الموردون'!$A$6:$A$205,0))&amp;"","مورد غير موجود"))</f>
        <v/>
      </c>
      <c r="H552" s="20">
        <f>IF(F552="","",IFERROR(INDEX('الموردون'!$D$6:$D$205,MATCH(F552,'الموردون'!$A$6:$A$205,0)),""))</f>
        <v/>
      </c>
      <c r="I552" s="21">
        <f>IF(OR(H552="",NOT(ISNUMBER(B552))),"",B552+H552)</f>
        <v/>
      </c>
      <c r="J552" s="18">
        <f>IF(A552&amp;""="","",SUMIFS('المدفوعات'!$C$6:$C$1005,'المدفوعات'!$B$6:$B$1005,A552&amp;""))</f>
        <v/>
      </c>
      <c r="K552" s="18">
        <f>IF(OR(A552&amp;""="",NOT(ISNUMBER(D552))),"",ROUND(D552-J552,2))</f>
        <v/>
      </c>
      <c r="L552" s="17">
        <f>IF(OR(K552="",I552=""),"",IF(AND(K552&gt;0,I552&lt;'الإعدادات'!$B$4),'الإعدادات'!$B$4-I552,0))</f>
        <v/>
      </c>
      <c r="M552" s="6">
        <f>IF(K552="","",IF(K552&lt;=0,"مسدد",IF(I552="","بدون موعد",IF(I552&gt;='الإعدادات'!$B$4,"لم يحن",IF(L552&lt;=30,"من 1 إلى 30 يوم",IF(L552&lt;=60,"من 31 إلى 60 يوم","أكثر من 60 يوم"))))))</f>
        <v/>
      </c>
    </row>
    <row r="553">
      <c r="A553" s="5" t="n"/>
      <c r="B553" s="13" t="n"/>
      <c r="C553" s="5" t="n"/>
      <c r="D553" s="19" t="n"/>
      <c r="E553" s="5" t="n"/>
      <c r="F553" s="6">
        <f>IF(C553&amp;""="","",IFERROR(INDEX('أوامر الشراء'!$C$6:$C$1005,MATCH(C553&amp;"",'أوامر الشراء'!$A$6:$A$1005,0))&amp;"","أمر غير موجود"))</f>
        <v/>
      </c>
      <c r="G553" s="6">
        <f>IF(F553="","",IFERROR(INDEX('الموردون'!$B$6:$B$205,MATCH(F553,'الموردون'!$A$6:$A$205,0))&amp;"","مورد غير موجود"))</f>
        <v/>
      </c>
      <c r="H553" s="20">
        <f>IF(F553="","",IFERROR(INDEX('الموردون'!$D$6:$D$205,MATCH(F553,'الموردون'!$A$6:$A$205,0)),""))</f>
        <v/>
      </c>
      <c r="I553" s="21">
        <f>IF(OR(H553="",NOT(ISNUMBER(B553))),"",B553+H553)</f>
        <v/>
      </c>
      <c r="J553" s="18">
        <f>IF(A553&amp;""="","",SUMIFS('المدفوعات'!$C$6:$C$1005,'المدفوعات'!$B$6:$B$1005,A553&amp;""))</f>
        <v/>
      </c>
      <c r="K553" s="18">
        <f>IF(OR(A553&amp;""="",NOT(ISNUMBER(D553))),"",ROUND(D553-J553,2))</f>
        <v/>
      </c>
      <c r="L553" s="17">
        <f>IF(OR(K553="",I553=""),"",IF(AND(K553&gt;0,I553&lt;'الإعدادات'!$B$4),'الإعدادات'!$B$4-I553,0))</f>
        <v/>
      </c>
      <c r="M553" s="6">
        <f>IF(K553="","",IF(K553&lt;=0,"مسدد",IF(I553="","بدون موعد",IF(I553&gt;='الإعدادات'!$B$4,"لم يحن",IF(L553&lt;=30,"من 1 إلى 30 يوم",IF(L553&lt;=60,"من 31 إلى 60 يوم","أكثر من 60 يوم"))))))</f>
        <v/>
      </c>
    </row>
    <row r="554">
      <c r="A554" s="5" t="n"/>
      <c r="B554" s="13" t="n"/>
      <c r="C554" s="5" t="n"/>
      <c r="D554" s="19" t="n"/>
      <c r="E554" s="5" t="n"/>
      <c r="F554" s="6">
        <f>IF(C554&amp;""="","",IFERROR(INDEX('أوامر الشراء'!$C$6:$C$1005,MATCH(C554&amp;"",'أوامر الشراء'!$A$6:$A$1005,0))&amp;"","أمر غير موجود"))</f>
        <v/>
      </c>
      <c r="G554" s="6">
        <f>IF(F554="","",IFERROR(INDEX('الموردون'!$B$6:$B$205,MATCH(F554,'الموردون'!$A$6:$A$205,0))&amp;"","مورد غير موجود"))</f>
        <v/>
      </c>
      <c r="H554" s="20">
        <f>IF(F554="","",IFERROR(INDEX('الموردون'!$D$6:$D$205,MATCH(F554,'الموردون'!$A$6:$A$205,0)),""))</f>
        <v/>
      </c>
      <c r="I554" s="21">
        <f>IF(OR(H554="",NOT(ISNUMBER(B554))),"",B554+H554)</f>
        <v/>
      </c>
      <c r="J554" s="18">
        <f>IF(A554&amp;""="","",SUMIFS('المدفوعات'!$C$6:$C$1005,'المدفوعات'!$B$6:$B$1005,A554&amp;""))</f>
        <v/>
      </c>
      <c r="K554" s="18">
        <f>IF(OR(A554&amp;""="",NOT(ISNUMBER(D554))),"",ROUND(D554-J554,2))</f>
        <v/>
      </c>
      <c r="L554" s="17">
        <f>IF(OR(K554="",I554=""),"",IF(AND(K554&gt;0,I554&lt;'الإعدادات'!$B$4),'الإعدادات'!$B$4-I554,0))</f>
        <v/>
      </c>
      <c r="M554" s="6">
        <f>IF(K554="","",IF(K554&lt;=0,"مسدد",IF(I554="","بدون موعد",IF(I554&gt;='الإعدادات'!$B$4,"لم يحن",IF(L554&lt;=30,"من 1 إلى 30 يوم",IF(L554&lt;=60,"من 31 إلى 60 يوم","أكثر من 60 يوم"))))))</f>
        <v/>
      </c>
    </row>
    <row r="555">
      <c r="A555" s="5" t="n"/>
      <c r="B555" s="13" t="n"/>
      <c r="C555" s="5" t="n"/>
      <c r="D555" s="19" t="n"/>
      <c r="E555" s="5" t="n"/>
      <c r="F555" s="6">
        <f>IF(C555&amp;""="","",IFERROR(INDEX('أوامر الشراء'!$C$6:$C$1005,MATCH(C555&amp;"",'أوامر الشراء'!$A$6:$A$1005,0))&amp;"","أمر غير موجود"))</f>
        <v/>
      </c>
      <c r="G555" s="6">
        <f>IF(F555="","",IFERROR(INDEX('الموردون'!$B$6:$B$205,MATCH(F555,'الموردون'!$A$6:$A$205,0))&amp;"","مورد غير موجود"))</f>
        <v/>
      </c>
      <c r="H555" s="20">
        <f>IF(F555="","",IFERROR(INDEX('الموردون'!$D$6:$D$205,MATCH(F555,'الموردون'!$A$6:$A$205,0)),""))</f>
        <v/>
      </c>
      <c r="I555" s="21">
        <f>IF(OR(H555="",NOT(ISNUMBER(B555))),"",B555+H555)</f>
        <v/>
      </c>
      <c r="J555" s="18">
        <f>IF(A555&amp;""="","",SUMIFS('المدفوعات'!$C$6:$C$1005,'المدفوعات'!$B$6:$B$1005,A555&amp;""))</f>
        <v/>
      </c>
      <c r="K555" s="18">
        <f>IF(OR(A555&amp;""="",NOT(ISNUMBER(D555))),"",ROUND(D555-J555,2))</f>
        <v/>
      </c>
      <c r="L555" s="17">
        <f>IF(OR(K555="",I555=""),"",IF(AND(K555&gt;0,I555&lt;'الإعدادات'!$B$4),'الإعدادات'!$B$4-I555,0))</f>
        <v/>
      </c>
      <c r="M555" s="6">
        <f>IF(K555="","",IF(K555&lt;=0,"مسدد",IF(I555="","بدون موعد",IF(I555&gt;='الإعدادات'!$B$4,"لم يحن",IF(L555&lt;=30,"من 1 إلى 30 يوم",IF(L555&lt;=60,"من 31 إلى 60 يوم","أكثر من 60 يوم"))))))</f>
        <v/>
      </c>
    </row>
    <row r="556">
      <c r="A556" s="5" t="n"/>
      <c r="B556" s="13" t="n"/>
      <c r="C556" s="5" t="n"/>
      <c r="D556" s="19" t="n"/>
      <c r="E556" s="5" t="n"/>
      <c r="F556" s="6">
        <f>IF(C556&amp;""="","",IFERROR(INDEX('أوامر الشراء'!$C$6:$C$1005,MATCH(C556&amp;"",'أوامر الشراء'!$A$6:$A$1005,0))&amp;"","أمر غير موجود"))</f>
        <v/>
      </c>
      <c r="G556" s="6">
        <f>IF(F556="","",IFERROR(INDEX('الموردون'!$B$6:$B$205,MATCH(F556,'الموردون'!$A$6:$A$205,0))&amp;"","مورد غير موجود"))</f>
        <v/>
      </c>
      <c r="H556" s="20">
        <f>IF(F556="","",IFERROR(INDEX('الموردون'!$D$6:$D$205,MATCH(F556,'الموردون'!$A$6:$A$205,0)),""))</f>
        <v/>
      </c>
      <c r="I556" s="21">
        <f>IF(OR(H556="",NOT(ISNUMBER(B556))),"",B556+H556)</f>
        <v/>
      </c>
      <c r="J556" s="18">
        <f>IF(A556&amp;""="","",SUMIFS('المدفوعات'!$C$6:$C$1005,'المدفوعات'!$B$6:$B$1005,A556&amp;""))</f>
        <v/>
      </c>
      <c r="K556" s="18">
        <f>IF(OR(A556&amp;""="",NOT(ISNUMBER(D556))),"",ROUND(D556-J556,2))</f>
        <v/>
      </c>
      <c r="L556" s="17">
        <f>IF(OR(K556="",I556=""),"",IF(AND(K556&gt;0,I556&lt;'الإعدادات'!$B$4),'الإعدادات'!$B$4-I556,0))</f>
        <v/>
      </c>
      <c r="M556" s="6">
        <f>IF(K556="","",IF(K556&lt;=0,"مسدد",IF(I556="","بدون موعد",IF(I556&gt;='الإعدادات'!$B$4,"لم يحن",IF(L556&lt;=30,"من 1 إلى 30 يوم",IF(L556&lt;=60,"من 31 إلى 60 يوم","أكثر من 60 يوم"))))))</f>
        <v/>
      </c>
    </row>
    <row r="557">
      <c r="A557" s="5" t="n"/>
      <c r="B557" s="13" t="n"/>
      <c r="C557" s="5" t="n"/>
      <c r="D557" s="19" t="n"/>
      <c r="E557" s="5" t="n"/>
      <c r="F557" s="6">
        <f>IF(C557&amp;""="","",IFERROR(INDEX('أوامر الشراء'!$C$6:$C$1005,MATCH(C557&amp;"",'أوامر الشراء'!$A$6:$A$1005,0))&amp;"","أمر غير موجود"))</f>
        <v/>
      </c>
      <c r="G557" s="6">
        <f>IF(F557="","",IFERROR(INDEX('الموردون'!$B$6:$B$205,MATCH(F557,'الموردون'!$A$6:$A$205,0))&amp;"","مورد غير موجود"))</f>
        <v/>
      </c>
      <c r="H557" s="20">
        <f>IF(F557="","",IFERROR(INDEX('الموردون'!$D$6:$D$205,MATCH(F557,'الموردون'!$A$6:$A$205,0)),""))</f>
        <v/>
      </c>
      <c r="I557" s="21">
        <f>IF(OR(H557="",NOT(ISNUMBER(B557))),"",B557+H557)</f>
        <v/>
      </c>
      <c r="J557" s="18">
        <f>IF(A557&amp;""="","",SUMIFS('المدفوعات'!$C$6:$C$1005,'المدفوعات'!$B$6:$B$1005,A557&amp;""))</f>
        <v/>
      </c>
      <c r="K557" s="18">
        <f>IF(OR(A557&amp;""="",NOT(ISNUMBER(D557))),"",ROUND(D557-J557,2))</f>
        <v/>
      </c>
      <c r="L557" s="17">
        <f>IF(OR(K557="",I557=""),"",IF(AND(K557&gt;0,I557&lt;'الإعدادات'!$B$4),'الإعدادات'!$B$4-I557,0))</f>
        <v/>
      </c>
      <c r="M557" s="6">
        <f>IF(K557="","",IF(K557&lt;=0,"مسدد",IF(I557="","بدون موعد",IF(I557&gt;='الإعدادات'!$B$4,"لم يحن",IF(L557&lt;=30,"من 1 إلى 30 يوم",IF(L557&lt;=60,"من 31 إلى 60 يوم","أكثر من 60 يوم"))))))</f>
        <v/>
      </c>
    </row>
    <row r="558">
      <c r="A558" s="5" t="n"/>
      <c r="B558" s="13" t="n"/>
      <c r="C558" s="5" t="n"/>
      <c r="D558" s="19" t="n"/>
      <c r="E558" s="5" t="n"/>
      <c r="F558" s="6">
        <f>IF(C558&amp;""="","",IFERROR(INDEX('أوامر الشراء'!$C$6:$C$1005,MATCH(C558&amp;"",'أوامر الشراء'!$A$6:$A$1005,0))&amp;"","أمر غير موجود"))</f>
        <v/>
      </c>
      <c r="G558" s="6">
        <f>IF(F558="","",IFERROR(INDEX('الموردون'!$B$6:$B$205,MATCH(F558,'الموردون'!$A$6:$A$205,0))&amp;"","مورد غير موجود"))</f>
        <v/>
      </c>
      <c r="H558" s="20">
        <f>IF(F558="","",IFERROR(INDEX('الموردون'!$D$6:$D$205,MATCH(F558,'الموردون'!$A$6:$A$205,0)),""))</f>
        <v/>
      </c>
      <c r="I558" s="21">
        <f>IF(OR(H558="",NOT(ISNUMBER(B558))),"",B558+H558)</f>
        <v/>
      </c>
      <c r="J558" s="18">
        <f>IF(A558&amp;""="","",SUMIFS('المدفوعات'!$C$6:$C$1005,'المدفوعات'!$B$6:$B$1005,A558&amp;""))</f>
        <v/>
      </c>
      <c r="K558" s="18">
        <f>IF(OR(A558&amp;""="",NOT(ISNUMBER(D558))),"",ROUND(D558-J558,2))</f>
        <v/>
      </c>
      <c r="L558" s="17">
        <f>IF(OR(K558="",I558=""),"",IF(AND(K558&gt;0,I558&lt;'الإعدادات'!$B$4),'الإعدادات'!$B$4-I558,0))</f>
        <v/>
      </c>
      <c r="M558" s="6">
        <f>IF(K558="","",IF(K558&lt;=0,"مسدد",IF(I558="","بدون موعد",IF(I558&gt;='الإعدادات'!$B$4,"لم يحن",IF(L558&lt;=30,"من 1 إلى 30 يوم",IF(L558&lt;=60,"من 31 إلى 60 يوم","أكثر من 60 يوم"))))))</f>
        <v/>
      </c>
    </row>
    <row r="559">
      <c r="A559" s="5" t="n"/>
      <c r="B559" s="13" t="n"/>
      <c r="C559" s="5" t="n"/>
      <c r="D559" s="19" t="n"/>
      <c r="E559" s="5" t="n"/>
      <c r="F559" s="6">
        <f>IF(C559&amp;""="","",IFERROR(INDEX('أوامر الشراء'!$C$6:$C$1005,MATCH(C559&amp;"",'أوامر الشراء'!$A$6:$A$1005,0))&amp;"","أمر غير موجود"))</f>
        <v/>
      </c>
      <c r="G559" s="6">
        <f>IF(F559="","",IFERROR(INDEX('الموردون'!$B$6:$B$205,MATCH(F559,'الموردون'!$A$6:$A$205,0))&amp;"","مورد غير موجود"))</f>
        <v/>
      </c>
      <c r="H559" s="20">
        <f>IF(F559="","",IFERROR(INDEX('الموردون'!$D$6:$D$205,MATCH(F559,'الموردون'!$A$6:$A$205,0)),""))</f>
        <v/>
      </c>
      <c r="I559" s="21">
        <f>IF(OR(H559="",NOT(ISNUMBER(B559))),"",B559+H559)</f>
        <v/>
      </c>
      <c r="J559" s="18">
        <f>IF(A559&amp;""="","",SUMIFS('المدفوعات'!$C$6:$C$1005,'المدفوعات'!$B$6:$B$1005,A559&amp;""))</f>
        <v/>
      </c>
      <c r="K559" s="18">
        <f>IF(OR(A559&amp;""="",NOT(ISNUMBER(D559))),"",ROUND(D559-J559,2))</f>
        <v/>
      </c>
      <c r="L559" s="17">
        <f>IF(OR(K559="",I559=""),"",IF(AND(K559&gt;0,I559&lt;'الإعدادات'!$B$4),'الإعدادات'!$B$4-I559,0))</f>
        <v/>
      </c>
      <c r="M559" s="6">
        <f>IF(K559="","",IF(K559&lt;=0,"مسدد",IF(I559="","بدون موعد",IF(I559&gt;='الإعدادات'!$B$4,"لم يحن",IF(L559&lt;=30,"من 1 إلى 30 يوم",IF(L559&lt;=60,"من 31 إلى 60 يوم","أكثر من 60 يوم"))))))</f>
        <v/>
      </c>
    </row>
    <row r="560">
      <c r="A560" s="5" t="n"/>
      <c r="B560" s="13" t="n"/>
      <c r="C560" s="5" t="n"/>
      <c r="D560" s="19" t="n"/>
      <c r="E560" s="5" t="n"/>
      <c r="F560" s="6">
        <f>IF(C560&amp;""="","",IFERROR(INDEX('أوامر الشراء'!$C$6:$C$1005,MATCH(C560&amp;"",'أوامر الشراء'!$A$6:$A$1005,0))&amp;"","أمر غير موجود"))</f>
        <v/>
      </c>
      <c r="G560" s="6">
        <f>IF(F560="","",IFERROR(INDEX('الموردون'!$B$6:$B$205,MATCH(F560,'الموردون'!$A$6:$A$205,0))&amp;"","مورد غير موجود"))</f>
        <v/>
      </c>
      <c r="H560" s="20">
        <f>IF(F560="","",IFERROR(INDEX('الموردون'!$D$6:$D$205,MATCH(F560,'الموردون'!$A$6:$A$205,0)),""))</f>
        <v/>
      </c>
      <c r="I560" s="21">
        <f>IF(OR(H560="",NOT(ISNUMBER(B560))),"",B560+H560)</f>
        <v/>
      </c>
      <c r="J560" s="18">
        <f>IF(A560&amp;""="","",SUMIFS('المدفوعات'!$C$6:$C$1005,'المدفوعات'!$B$6:$B$1005,A560&amp;""))</f>
        <v/>
      </c>
      <c r="K560" s="18">
        <f>IF(OR(A560&amp;""="",NOT(ISNUMBER(D560))),"",ROUND(D560-J560,2))</f>
        <v/>
      </c>
      <c r="L560" s="17">
        <f>IF(OR(K560="",I560=""),"",IF(AND(K560&gt;0,I560&lt;'الإعدادات'!$B$4),'الإعدادات'!$B$4-I560,0))</f>
        <v/>
      </c>
      <c r="M560" s="6">
        <f>IF(K560="","",IF(K560&lt;=0,"مسدد",IF(I560="","بدون موعد",IF(I560&gt;='الإعدادات'!$B$4,"لم يحن",IF(L560&lt;=30,"من 1 إلى 30 يوم",IF(L560&lt;=60,"من 31 إلى 60 يوم","أكثر من 60 يوم"))))))</f>
        <v/>
      </c>
    </row>
    <row r="561">
      <c r="A561" s="5" t="n"/>
      <c r="B561" s="13" t="n"/>
      <c r="C561" s="5" t="n"/>
      <c r="D561" s="19" t="n"/>
      <c r="E561" s="5" t="n"/>
      <c r="F561" s="6">
        <f>IF(C561&amp;""="","",IFERROR(INDEX('أوامر الشراء'!$C$6:$C$1005,MATCH(C561&amp;"",'أوامر الشراء'!$A$6:$A$1005,0))&amp;"","أمر غير موجود"))</f>
        <v/>
      </c>
      <c r="G561" s="6">
        <f>IF(F561="","",IFERROR(INDEX('الموردون'!$B$6:$B$205,MATCH(F561,'الموردون'!$A$6:$A$205,0))&amp;"","مورد غير موجود"))</f>
        <v/>
      </c>
      <c r="H561" s="20">
        <f>IF(F561="","",IFERROR(INDEX('الموردون'!$D$6:$D$205,MATCH(F561,'الموردون'!$A$6:$A$205,0)),""))</f>
        <v/>
      </c>
      <c r="I561" s="21">
        <f>IF(OR(H561="",NOT(ISNUMBER(B561))),"",B561+H561)</f>
        <v/>
      </c>
      <c r="J561" s="18">
        <f>IF(A561&amp;""="","",SUMIFS('المدفوعات'!$C$6:$C$1005,'المدفوعات'!$B$6:$B$1005,A561&amp;""))</f>
        <v/>
      </c>
      <c r="K561" s="18">
        <f>IF(OR(A561&amp;""="",NOT(ISNUMBER(D561))),"",ROUND(D561-J561,2))</f>
        <v/>
      </c>
      <c r="L561" s="17">
        <f>IF(OR(K561="",I561=""),"",IF(AND(K561&gt;0,I561&lt;'الإعدادات'!$B$4),'الإعدادات'!$B$4-I561,0))</f>
        <v/>
      </c>
      <c r="M561" s="6">
        <f>IF(K561="","",IF(K561&lt;=0,"مسدد",IF(I561="","بدون موعد",IF(I561&gt;='الإعدادات'!$B$4,"لم يحن",IF(L561&lt;=30,"من 1 إلى 30 يوم",IF(L561&lt;=60,"من 31 إلى 60 يوم","أكثر من 60 يوم"))))))</f>
        <v/>
      </c>
    </row>
    <row r="562">
      <c r="A562" s="5" t="n"/>
      <c r="B562" s="13" t="n"/>
      <c r="C562" s="5" t="n"/>
      <c r="D562" s="19" t="n"/>
      <c r="E562" s="5" t="n"/>
      <c r="F562" s="6">
        <f>IF(C562&amp;""="","",IFERROR(INDEX('أوامر الشراء'!$C$6:$C$1005,MATCH(C562&amp;"",'أوامر الشراء'!$A$6:$A$1005,0))&amp;"","أمر غير موجود"))</f>
        <v/>
      </c>
      <c r="G562" s="6">
        <f>IF(F562="","",IFERROR(INDEX('الموردون'!$B$6:$B$205,MATCH(F562,'الموردون'!$A$6:$A$205,0))&amp;"","مورد غير موجود"))</f>
        <v/>
      </c>
      <c r="H562" s="20">
        <f>IF(F562="","",IFERROR(INDEX('الموردون'!$D$6:$D$205,MATCH(F562,'الموردون'!$A$6:$A$205,0)),""))</f>
        <v/>
      </c>
      <c r="I562" s="21">
        <f>IF(OR(H562="",NOT(ISNUMBER(B562))),"",B562+H562)</f>
        <v/>
      </c>
      <c r="J562" s="18">
        <f>IF(A562&amp;""="","",SUMIFS('المدفوعات'!$C$6:$C$1005,'المدفوعات'!$B$6:$B$1005,A562&amp;""))</f>
        <v/>
      </c>
      <c r="K562" s="18">
        <f>IF(OR(A562&amp;""="",NOT(ISNUMBER(D562))),"",ROUND(D562-J562,2))</f>
        <v/>
      </c>
      <c r="L562" s="17">
        <f>IF(OR(K562="",I562=""),"",IF(AND(K562&gt;0,I562&lt;'الإعدادات'!$B$4),'الإعدادات'!$B$4-I562,0))</f>
        <v/>
      </c>
      <c r="M562" s="6">
        <f>IF(K562="","",IF(K562&lt;=0,"مسدد",IF(I562="","بدون موعد",IF(I562&gt;='الإعدادات'!$B$4,"لم يحن",IF(L562&lt;=30,"من 1 إلى 30 يوم",IF(L562&lt;=60,"من 31 إلى 60 يوم","أكثر من 60 يوم"))))))</f>
        <v/>
      </c>
    </row>
    <row r="563">
      <c r="A563" s="5" t="n"/>
      <c r="B563" s="13" t="n"/>
      <c r="C563" s="5" t="n"/>
      <c r="D563" s="19" t="n"/>
      <c r="E563" s="5" t="n"/>
      <c r="F563" s="6">
        <f>IF(C563&amp;""="","",IFERROR(INDEX('أوامر الشراء'!$C$6:$C$1005,MATCH(C563&amp;"",'أوامر الشراء'!$A$6:$A$1005,0))&amp;"","أمر غير موجود"))</f>
        <v/>
      </c>
      <c r="G563" s="6">
        <f>IF(F563="","",IFERROR(INDEX('الموردون'!$B$6:$B$205,MATCH(F563,'الموردون'!$A$6:$A$205,0))&amp;"","مورد غير موجود"))</f>
        <v/>
      </c>
      <c r="H563" s="20">
        <f>IF(F563="","",IFERROR(INDEX('الموردون'!$D$6:$D$205,MATCH(F563,'الموردون'!$A$6:$A$205,0)),""))</f>
        <v/>
      </c>
      <c r="I563" s="21">
        <f>IF(OR(H563="",NOT(ISNUMBER(B563))),"",B563+H563)</f>
        <v/>
      </c>
      <c r="J563" s="18">
        <f>IF(A563&amp;""="","",SUMIFS('المدفوعات'!$C$6:$C$1005,'المدفوعات'!$B$6:$B$1005,A563&amp;""))</f>
        <v/>
      </c>
      <c r="K563" s="18">
        <f>IF(OR(A563&amp;""="",NOT(ISNUMBER(D563))),"",ROUND(D563-J563,2))</f>
        <v/>
      </c>
      <c r="L563" s="17">
        <f>IF(OR(K563="",I563=""),"",IF(AND(K563&gt;0,I563&lt;'الإعدادات'!$B$4),'الإعدادات'!$B$4-I563,0))</f>
        <v/>
      </c>
      <c r="M563" s="6">
        <f>IF(K563="","",IF(K563&lt;=0,"مسدد",IF(I563="","بدون موعد",IF(I563&gt;='الإعدادات'!$B$4,"لم يحن",IF(L563&lt;=30,"من 1 إلى 30 يوم",IF(L563&lt;=60,"من 31 إلى 60 يوم","أكثر من 60 يوم"))))))</f>
        <v/>
      </c>
    </row>
    <row r="564">
      <c r="A564" s="5" t="n"/>
      <c r="B564" s="13" t="n"/>
      <c r="C564" s="5" t="n"/>
      <c r="D564" s="19" t="n"/>
      <c r="E564" s="5" t="n"/>
      <c r="F564" s="6">
        <f>IF(C564&amp;""="","",IFERROR(INDEX('أوامر الشراء'!$C$6:$C$1005,MATCH(C564&amp;"",'أوامر الشراء'!$A$6:$A$1005,0))&amp;"","أمر غير موجود"))</f>
        <v/>
      </c>
      <c r="G564" s="6">
        <f>IF(F564="","",IFERROR(INDEX('الموردون'!$B$6:$B$205,MATCH(F564,'الموردون'!$A$6:$A$205,0))&amp;"","مورد غير موجود"))</f>
        <v/>
      </c>
      <c r="H564" s="20">
        <f>IF(F564="","",IFERROR(INDEX('الموردون'!$D$6:$D$205,MATCH(F564,'الموردون'!$A$6:$A$205,0)),""))</f>
        <v/>
      </c>
      <c r="I564" s="21">
        <f>IF(OR(H564="",NOT(ISNUMBER(B564))),"",B564+H564)</f>
        <v/>
      </c>
      <c r="J564" s="18">
        <f>IF(A564&amp;""="","",SUMIFS('المدفوعات'!$C$6:$C$1005,'المدفوعات'!$B$6:$B$1005,A564&amp;""))</f>
        <v/>
      </c>
      <c r="K564" s="18">
        <f>IF(OR(A564&amp;""="",NOT(ISNUMBER(D564))),"",ROUND(D564-J564,2))</f>
        <v/>
      </c>
      <c r="L564" s="17">
        <f>IF(OR(K564="",I564=""),"",IF(AND(K564&gt;0,I564&lt;'الإعدادات'!$B$4),'الإعدادات'!$B$4-I564,0))</f>
        <v/>
      </c>
      <c r="M564" s="6">
        <f>IF(K564="","",IF(K564&lt;=0,"مسدد",IF(I564="","بدون موعد",IF(I564&gt;='الإعدادات'!$B$4,"لم يحن",IF(L564&lt;=30,"من 1 إلى 30 يوم",IF(L564&lt;=60,"من 31 إلى 60 يوم","أكثر من 60 يوم"))))))</f>
        <v/>
      </c>
    </row>
    <row r="565">
      <c r="A565" s="5" t="n"/>
      <c r="B565" s="13" t="n"/>
      <c r="C565" s="5" t="n"/>
      <c r="D565" s="19" t="n"/>
      <c r="E565" s="5" t="n"/>
      <c r="F565" s="6">
        <f>IF(C565&amp;""="","",IFERROR(INDEX('أوامر الشراء'!$C$6:$C$1005,MATCH(C565&amp;"",'أوامر الشراء'!$A$6:$A$1005,0))&amp;"","أمر غير موجود"))</f>
        <v/>
      </c>
      <c r="G565" s="6">
        <f>IF(F565="","",IFERROR(INDEX('الموردون'!$B$6:$B$205,MATCH(F565,'الموردون'!$A$6:$A$205,0))&amp;"","مورد غير موجود"))</f>
        <v/>
      </c>
      <c r="H565" s="20">
        <f>IF(F565="","",IFERROR(INDEX('الموردون'!$D$6:$D$205,MATCH(F565,'الموردون'!$A$6:$A$205,0)),""))</f>
        <v/>
      </c>
      <c r="I565" s="21">
        <f>IF(OR(H565="",NOT(ISNUMBER(B565))),"",B565+H565)</f>
        <v/>
      </c>
      <c r="J565" s="18">
        <f>IF(A565&amp;""="","",SUMIFS('المدفوعات'!$C$6:$C$1005,'المدفوعات'!$B$6:$B$1005,A565&amp;""))</f>
        <v/>
      </c>
      <c r="K565" s="18">
        <f>IF(OR(A565&amp;""="",NOT(ISNUMBER(D565))),"",ROUND(D565-J565,2))</f>
        <v/>
      </c>
      <c r="L565" s="17">
        <f>IF(OR(K565="",I565=""),"",IF(AND(K565&gt;0,I565&lt;'الإعدادات'!$B$4),'الإعدادات'!$B$4-I565,0))</f>
        <v/>
      </c>
      <c r="M565" s="6">
        <f>IF(K565="","",IF(K565&lt;=0,"مسدد",IF(I565="","بدون موعد",IF(I565&gt;='الإعدادات'!$B$4,"لم يحن",IF(L565&lt;=30,"من 1 إلى 30 يوم",IF(L565&lt;=60,"من 31 إلى 60 يوم","أكثر من 60 يوم"))))))</f>
        <v/>
      </c>
    </row>
    <row r="566">
      <c r="A566" s="5" t="n"/>
      <c r="B566" s="13" t="n"/>
      <c r="C566" s="5" t="n"/>
      <c r="D566" s="19" t="n"/>
      <c r="E566" s="5" t="n"/>
      <c r="F566" s="6">
        <f>IF(C566&amp;""="","",IFERROR(INDEX('أوامر الشراء'!$C$6:$C$1005,MATCH(C566&amp;"",'أوامر الشراء'!$A$6:$A$1005,0))&amp;"","أمر غير موجود"))</f>
        <v/>
      </c>
      <c r="G566" s="6">
        <f>IF(F566="","",IFERROR(INDEX('الموردون'!$B$6:$B$205,MATCH(F566,'الموردون'!$A$6:$A$205,0))&amp;"","مورد غير موجود"))</f>
        <v/>
      </c>
      <c r="H566" s="20">
        <f>IF(F566="","",IFERROR(INDEX('الموردون'!$D$6:$D$205,MATCH(F566,'الموردون'!$A$6:$A$205,0)),""))</f>
        <v/>
      </c>
      <c r="I566" s="21">
        <f>IF(OR(H566="",NOT(ISNUMBER(B566))),"",B566+H566)</f>
        <v/>
      </c>
      <c r="J566" s="18">
        <f>IF(A566&amp;""="","",SUMIFS('المدفوعات'!$C$6:$C$1005,'المدفوعات'!$B$6:$B$1005,A566&amp;""))</f>
        <v/>
      </c>
      <c r="K566" s="18">
        <f>IF(OR(A566&amp;""="",NOT(ISNUMBER(D566))),"",ROUND(D566-J566,2))</f>
        <v/>
      </c>
      <c r="L566" s="17">
        <f>IF(OR(K566="",I566=""),"",IF(AND(K566&gt;0,I566&lt;'الإعدادات'!$B$4),'الإعدادات'!$B$4-I566,0))</f>
        <v/>
      </c>
      <c r="M566" s="6">
        <f>IF(K566="","",IF(K566&lt;=0,"مسدد",IF(I566="","بدون موعد",IF(I566&gt;='الإعدادات'!$B$4,"لم يحن",IF(L566&lt;=30,"من 1 إلى 30 يوم",IF(L566&lt;=60,"من 31 إلى 60 يوم","أكثر من 60 يوم"))))))</f>
        <v/>
      </c>
    </row>
    <row r="567">
      <c r="A567" s="5" t="n"/>
      <c r="B567" s="13" t="n"/>
      <c r="C567" s="5" t="n"/>
      <c r="D567" s="19" t="n"/>
      <c r="E567" s="5" t="n"/>
      <c r="F567" s="6">
        <f>IF(C567&amp;""="","",IFERROR(INDEX('أوامر الشراء'!$C$6:$C$1005,MATCH(C567&amp;"",'أوامر الشراء'!$A$6:$A$1005,0))&amp;"","أمر غير موجود"))</f>
        <v/>
      </c>
      <c r="G567" s="6">
        <f>IF(F567="","",IFERROR(INDEX('الموردون'!$B$6:$B$205,MATCH(F567,'الموردون'!$A$6:$A$205,0))&amp;"","مورد غير موجود"))</f>
        <v/>
      </c>
      <c r="H567" s="20">
        <f>IF(F567="","",IFERROR(INDEX('الموردون'!$D$6:$D$205,MATCH(F567,'الموردون'!$A$6:$A$205,0)),""))</f>
        <v/>
      </c>
      <c r="I567" s="21">
        <f>IF(OR(H567="",NOT(ISNUMBER(B567))),"",B567+H567)</f>
        <v/>
      </c>
      <c r="J567" s="18">
        <f>IF(A567&amp;""="","",SUMIFS('المدفوعات'!$C$6:$C$1005,'المدفوعات'!$B$6:$B$1005,A567&amp;""))</f>
        <v/>
      </c>
      <c r="K567" s="18">
        <f>IF(OR(A567&amp;""="",NOT(ISNUMBER(D567))),"",ROUND(D567-J567,2))</f>
        <v/>
      </c>
      <c r="L567" s="17">
        <f>IF(OR(K567="",I567=""),"",IF(AND(K567&gt;0,I567&lt;'الإعدادات'!$B$4),'الإعدادات'!$B$4-I567,0))</f>
        <v/>
      </c>
      <c r="M567" s="6">
        <f>IF(K567="","",IF(K567&lt;=0,"مسدد",IF(I567="","بدون موعد",IF(I567&gt;='الإعدادات'!$B$4,"لم يحن",IF(L567&lt;=30,"من 1 إلى 30 يوم",IF(L567&lt;=60,"من 31 إلى 60 يوم","أكثر من 60 يوم"))))))</f>
        <v/>
      </c>
    </row>
    <row r="568">
      <c r="A568" s="5" t="n"/>
      <c r="B568" s="13" t="n"/>
      <c r="C568" s="5" t="n"/>
      <c r="D568" s="19" t="n"/>
      <c r="E568" s="5" t="n"/>
      <c r="F568" s="6">
        <f>IF(C568&amp;""="","",IFERROR(INDEX('أوامر الشراء'!$C$6:$C$1005,MATCH(C568&amp;"",'أوامر الشراء'!$A$6:$A$1005,0))&amp;"","أمر غير موجود"))</f>
        <v/>
      </c>
      <c r="G568" s="6">
        <f>IF(F568="","",IFERROR(INDEX('الموردون'!$B$6:$B$205,MATCH(F568,'الموردون'!$A$6:$A$205,0))&amp;"","مورد غير موجود"))</f>
        <v/>
      </c>
      <c r="H568" s="20">
        <f>IF(F568="","",IFERROR(INDEX('الموردون'!$D$6:$D$205,MATCH(F568,'الموردون'!$A$6:$A$205,0)),""))</f>
        <v/>
      </c>
      <c r="I568" s="21">
        <f>IF(OR(H568="",NOT(ISNUMBER(B568))),"",B568+H568)</f>
        <v/>
      </c>
      <c r="J568" s="18">
        <f>IF(A568&amp;""="","",SUMIFS('المدفوعات'!$C$6:$C$1005,'المدفوعات'!$B$6:$B$1005,A568&amp;""))</f>
        <v/>
      </c>
      <c r="K568" s="18">
        <f>IF(OR(A568&amp;""="",NOT(ISNUMBER(D568))),"",ROUND(D568-J568,2))</f>
        <v/>
      </c>
      <c r="L568" s="17">
        <f>IF(OR(K568="",I568=""),"",IF(AND(K568&gt;0,I568&lt;'الإعدادات'!$B$4),'الإعدادات'!$B$4-I568,0))</f>
        <v/>
      </c>
      <c r="M568" s="6">
        <f>IF(K568="","",IF(K568&lt;=0,"مسدد",IF(I568="","بدون موعد",IF(I568&gt;='الإعدادات'!$B$4,"لم يحن",IF(L568&lt;=30,"من 1 إلى 30 يوم",IF(L568&lt;=60,"من 31 إلى 60 يوم","أكثر من 60 يوم"))))))</f>
        <v/>
      </c>
    </row>
    <row r="569">
      <c r="A569" s="5" t="n"/>
      <c r="B569" s="13" t="n"/>
      <c r="C569" s="5" t="n"/>
      <c r="D569" s="19" t="n"/>
      <c r="E569" s="5" t="n"/>
      <c r="F569" s="6">
        <f>IF(C569&amp;""="","",IFERROR(INDEX('أوامر الشراء'!$C$6:$C$1005,MATCH(C569&amp;"",'أوامر الشراء'!$A$6:$A$1005,0))&amp;"","أمر غير موجود"))</f>
        <v/>
      </c>
      <c r="G569" s="6">
        <f>IF(F569="","",IFERROR(INDEX('الموردون'!$B$6:$B$205,MATCH(F569,'الموردون'!$A$6:$A$205,0))&amp;"","مورد غير موجود"))</f>
        <v/>
      </c>
      <c r="H569" s="20">
        <f>IF(F569="","",IFERROR(INDEX('الموردون'!$D$6:$D$205,MATCH(F569,'الموردون'!$A$6:$A$205,0)),""))</f>
        <v/>
      </c>
      <c r="I569" s="21">
        <f>IF(OR(H569="",NOT(ISNUMBER(B569))),"",B569+H569)</f>
        <v/>
      </c>
      <c r="J569" s="18">
        <f>IF(A569&amp;""="","",SUMIFS('المدفوعات'!$C$6:$C$1005,'المدفوعات'!$B$6:$B$1005,A569&amp;""))</f>
        <v/>
      </c>
      <c r="K569" s="18">
        <f>IF(OR(A569&amp;""="",NOT(ISNUMBER(D569))),"",ROUND(D569-J569,2))</f>
        <v/>
      </c>
      <c r="L569" s="17">
        <f>IF(OR(K569="",I569=""),"",IF(AND(K569&gt;0,I569&lt;'الإعدادات'!$B$4),'الإعدادات'!$B$4-I569,0))</f>
        <v/>
      </c>
      <c r="M569" s="6">
        <f>IF(K569="","",IF(K569&lt;=0,"مسدد",IF(I569="","بدون موعد",IF(I569&gt;='الإعدادات'!$B$4,"لم يحن",IF(L569&lt;=30,"من 1 إلى 30 يوم",IF(L569&lt;=60,"من 31 إلى 60 يوم","أكثر من 60 يوم"))))))</f>
        <v/>
      </c>
    </row>
    <row r="570">
      <c r="A570" s="5" t="n"/>
      <c r="B570" s="13" t="n"/>
      <c r="C570" s="5" t="n"/>
      <c r="D570" s="19" t="n"/>
      <c r="E570" s="5" t="n"/>
      <c r="F570" s="6">
        <f>IF(C570&amp;""="","",IFERROR(INDEX('أوامر الشراء'!$C$6:$C$1005,MATCH(C570&amp;"",'أوامر الشراء'!$A$6:$A$1005,0))&amp;"","أمر غير موجود"))</f>
        <v/>
      </c>
      <c r="G570" s="6">
        <f>IF(F570="","",IFERROR(INDEX('الموردون'!$B$6:$B$205,MATCH(F570,'الموردون'!$A$6:$A$205,0))&amp;"","مورد غير موجود"))</f>
        <v/>
      </c>
      <c r="H570" s="20">
        <f>IF(F570="","",IFERROR(INDEX('الموردون'!$D$6:$D$205,MATCH(F570,'الموردون'!$A$6:$A$205,0)),""))</f>
        <v/>
      </c>
      <c r="I570" s="21">
        <f>IF(OR(H570="",NOT(ISNUMBER(B570))),"",B570+H570)</f>
        <v/>
      </c>
      <c r="J570" s="18">
        <f>IF(A570&amp;""="","",SUMIFS('المدفوعات'!$C$6:$C$1005,'المدفوعات'!$B$6:$B$1005,A570&amp;""))</f>
        <v/>
      </c>
      <c r="K570" s="18">
        <f>IF(OR(A570&amp;""="",NOT(ISNUMBER(D570))),"",ROUND(D570-J570,2))</f>
        <v/>
      </c>
      <c r="L570" s="17">
        <f>IF(OR(K570="",I570=""),"",IF(AND(K570&gt;0,I570&lt;'الإعدادات'!$B$4),'الإعدادات'!$B$4-I570,0))</f>
        <v/>
      </c>
      <c r="M570" s="6">
        <f>IF(K570="","",IF(K570&lt;=0,"مسدد",IF(I570="","بدون موعد",IF(I570&gt;='الإعدادات'!$B$4,"لم يحن",IF(L570&lt;=30,"من 1 إلى 30 يوم",IF(L570&lt;=60,"من 31 إلى 60 يوم","أكثر من 60 يوم"))))))</f>
        <v/>
      </c>
    </row>
    <row r="571">
      <c r="A571" s="5" t="n"/>
      <c r="B571" s="13" t="n"/>
      <c r="C571" s="5" t="n"/>
      <c r="D571" s="19" t="n"/>
      <c r="E571" s="5" t="n"/>
      <c r="F571" s="6">
        <f>IF(C571&amp;""="","",IFERROR(INDEX('أوامر الشراء'!$C$6:$C$1005,MATCH(C571&amp;"",'أوامر الشراء'!$A$6:$A$1005,0))&amp;"","أمر غير موجود"))</f>
        <v/>
      </c>
      <c r="G571" s="6">
        <f>IF(F571="","",IFERROR(INDEX('الموردون'!$B$6:$B$205,MATCH(F571,'الموردون'!$A$6:$A$205,0))&amp;"","مورد غير موجود"))</f>
        <v/>
      </c>
      <c r="H571" s="20">
        <f>IF(F571="","",IFERROR(INDEX('الموردون'!$D$6:$D$205,MATCH(F571,'الموردون'!$A$6:$A$205,0)),""))</f>
        <v/>
      </c>
      <c r="I571" s="21">
        <f>IF(OR(H571="",NOT(ISNUMBER(B571))),"",B571+H571)</f>
        <v/>
      </c>
      <c r="J571" s="18">
        <f>IF(A571&amp;""="","",SUMIFS('المدفوعات'!$C$6:$C$1005,'المدفوعات'!$B$6:$B$1005,A571&amp;""))</f>
        <v/>
      </c>
      <c r="K571" s="18">
        <f>IF(OR(A571&amp;""="",NOT(ISNUMBER(D571))),"",ROUND(D571-J571,2))</f>
        <v/>
      </c>
      <c r="L571" s="17">
        <f>IF(OR(K571="",I571=""),"",IF(AND(K571&gt;0,I571&lt;'الإعدادات'!$B$4),'الإعدادات'!$B$4-I571,0))</f>
        <v/>
      </c>
      <c r="M571" s="6">
        <f>IF(K571="","",IF(K571&lt;=0,"مسدد",IF(I571="","بدون موعد",IF(I571&gt;='الإعدادات'!$B$4,"لم يحن",IF(L571&lt;=30,"من 1 إلى 30 يوم",IF(L571&lt;=60,"من 31 إلى 60 يوم","أكثر من 60 يوم"))))))</f>
        <v/>
      </c>
    </row>
    <row r="572">
      <c r="A572" s="5" t="n"/>
      <c r="B572" s="13" t="n"/>
      <c r="C572" s="5" t="n"/>
      <c r="D572" s="19" t="n"/>
      <c r="E572" s="5" t="n"/>
      <c r="F572" s="6">
        <f>IF(C572&amp;""="","",IFERROR(INDEX('أوامر الشراء'!$C$6:$C$1005,MATCH(C572&amp;"",'أوامر الشراء'!$A$6:$A$1005,0))&amp;"","أمر غير موجود"))</f>
        <v/>
      </c>
      <c r="G572" s="6">
        <f>IF(F572="","",IFERROR(INDEX('الموردون'!$B$6:$B$205,MATCH(F572,'الموردون'!$A$6:$A$205,0))&amp;"","مورد غير موجود"))</f>
        <v/>
      </c>
      <c r="H572" s="20">
        <f>IF(F572="","",IFERROR(INDEX('الموردون'!$D$6:$D$205,MATCH(F572,'الموردون'!$A$6:$A$205,0)),""))</f>
        <v/>
      </c>
      <c r="I572" s="21">
        <f>IF(OR(H572="",NOT(ISNUMBER(B572))),"",B572+H572)</f>
        <v/>
      </c>
      <c r="J572" s="18">
        <f>IF(A572&amp;""="","",SUMIFS('المدفوعات'!$C$6:$C$1005,'المدفوعات'!$B$6:$B$1005,A572&amp;""))</f>
        <v/>
      </c>
      <c r="K572" s="18">
        <f>IF(OR(A572&amp;""="",NOT(ISNUMBER(D572))),"",ROUND(D572-J572,2))</f>
        <v/>
      </c>
      <c r="L572" s="17">
        <f>IF(OR(K572="",I572=""),"",IF(AND(K572&gt;0,I572&lt;'الإعدادات'!$B$4),'الإعدادات'!$B$4-I572,0))</f>
        <v/>
      </c>
      <c r="M572" s="6">
        <f>IF(K572="","",IF(K572&lt;=0,"مسدد",IF(I572="","بدون موعد",IF(I572&gt;='الإعدادات'!$B$4,"لم يحن",IF(L572&lt;=30,"من 1 إلى 30 يوم",IF(L572&lt;=60,"من 31 إلى 60 يوم","أكثر من 60 يوم"))))))</f>
        <v/>
      </c>
    </row>
    <row r="573">
      <c r="A573" s="5" t="n"/>
      <c r="B573" s="13" t="n"/>
      <c r="C573" s="5" t="n"/>
      <c r="D573" s="19" t="n"/>
      <c r="E573" s="5" t="n"/>
      <c r="F573" s="6">
        <f>IF(C573&amp;""="","",IFERROR(INDEX('أوامر الشراء'!$C$6:$C$1005,MATCH(C573&amp;"",'أوامر الشراء'!$A$6:$A$1005,0))&amp;"","أمر غير موجود"))</f>
        <v/>
      </c>
      <c r="G573" s="6">
        <f>IF(F573="","",IFERROR(INDEX('الموردون'!$B$6:$B$205,MATCH(F573,'الموردون'!$A$6:$A$205,0))&amp;"","مورد غير موجود"))</f>
        <v/>
      </c>
      <c r="H573" s="20">
        <f>IF(F573="","",IFERROR(INDEX('الموردون'!$D$6:$D$205,MATCH(F573,'الموردون'!$A$6:$A$205,0)),""))</f>
        <v/>
      </c>
      <c r="I573" s="21">
        <f>IF(OR(H573="",NOT(ISNUMBER(B573))),"",B573+H573)</f>
        <v/>
      </c>
      <c r="J573" s="18">
        <f>IF(A573&amp;""="","",SUMIFS('المدفوعات'!$C$6:$C$1005,'المدفوعات'!$B$6:$B$1005,A573&amp;""))</f>
        <v/>
      </c>
      <c r="K573" s="18">
        <f>IF(OR(A573&amp;""="",NOT(ISNUMBER(D573))),"",ROUND(D573-J573,2))</f>
        <v/>
      </c>
      <c r="L573" s="17">
        <f>IF(OR(K573="",I573=""),"",IF(AND(K573&gt;0,I573&lt;'الإعدادات'!$B$4),'الإعدادات'!$B$4-I573,0))</f>
        <v/>
      </c>
      <c r="M573" s="6">
        <f>IF(K573="","",IF(K573&lt;=0,"مسدد",IF(I573="","بدون موعد",IF(I573&gt;='الإعدادات'!$B$4,"لم يحن",IF(L573&lt;=30,"من 1 إلى 30 يوم",IF(L573&lt;=60,"من 31 إلى 60 يوم","أكثر من 60 يوم"))))))</f>
        <v/>
      </c>
    </row>
    <row r="574">
      <c r="A574" s="5" t="n"/>
      <c r="B574" s="13" t="n"/>
      <c r="C574" s="5" t="n"/>
      <c r="D574" s="19" t="n"/>
      <c r="E574" s="5" t="n"/>
      <c r="F574" s="6">
        <f>IF(C574&amp;""="","",IFERROR(INDEX('أوامر الشراء'!$C$6:$C$1005,MATCH(C574&amp;"",'أوامر الشراء'!$A$6:$A$1005,0))&amp;"","أمر غير موجود"))</f>
        <v/>
      </c>
      <c r="G574" s="6">
        <f>IF(F574="","",IFERROR(INDEX('الموردون'!$B$6:$B$205,MATCH(F574,'الموردون'!$A$6:$A$205,0))&amp;"","مورد غير موجود"))</f>
        <v/>
      </c>
      <c r="H574" s="20">
        <f>IF(F574="","",IFERROR(INDEX('الموردون'!$D$6:$D$205,MATCH(F574,'الموردون'!$A$6:$A$205,0)),""))</f>
        <v/>
      </c>
      <c r="I574" s="21">
        <f>IF(OR(H574="",NOT(ISNUMBER(B574))),"",B574+H574)</f>
        <v/>
      </c>
      <c r="J574" s="18">
        <f>IF(A574&amp;""="","",SUMIFS('المدفوعات'!$C$6:$C$1005,'المدفوعات'!$B$6:$B$1005,A574&amp;""))</f>
        <v/>
      </c>
      <c r="K574" s="18">
        <f>IF(OR(A574&amp;""="",NOT(ISNUMBER(D574))),"",ROUND(D574-J574,2))</f>
        <v/>
      </c>
      <c r="L574" s="17">
        <f>IF(OR(K574="",I574=""),"",IF(AND(K574&gt;0,I574&lt;'الإعدادات'!$B$4),'الإعدادات'!$B$4-I574,0))</f>
        <v/>
      </c>
      <c r="M574" s="6">
        <f>IF(K574="","",IF(K574&lt;=0,"مسدد",IF(I574="","بدون موعد",IF(I574&gt;='الإعدادات'!$B$4,"لم يحن",IF(L574&lt;=30,"من 1 إلى 30 يوم",IF(L574&lt;=60,"من 31 إلى 60 يوم","أكثر من 60 يوم"))))))</f>
        <v/>
      </c>
    </row>
    <row r="575">
      <c r="A575" s="5" t="n"/>
      <c r="B575" s="13" t="n"/>
      <c r="C575" s="5" t="n"/>
      <c r="D575" s="19" t="n"/>
      <c r="E575" s="5" t="n"/>
      <c r="F575" s="6">
        <f>IF(C575&amp;""="","",IFERROR(INDEX('أوامر الشراء'!$C$6:$C$1005,MATCH(C575&amp;"",'أوامر الشراء'!$A$6:$A$1005,0))&amp;"","أمر غير موجود"))</f>
        <v/>
      </c>
      <c r="G575" s="6">
        <f>IF(F575="","",IFERROR(INDEX('الموردون'!$B$6:$B$205,MATCH(F575,'الموردون'!$A$6:$A$205,0))&amp;"","مورد غير موجود"))</f>
        <v/>
      </c>
      <c r="H575" s="20">
        <f>IF(F575="","",IFERROR(INDEX('الموردون'!$D$6:$D$205,MATCH(F575,'الموردون'!$A$6:$A$205,0)),""))</f>
        <v/>
      </c>
      <c r="I575" s="21">
        <f>IF(OR(H575="",NOT(ISNUMBER(B575))),"",B575+H575)</f>
        <v/>
      </c>
      <c r="J575" s="18">
        <f>IF(A575&amp;""="","",SUMIFS('المدفوعات'!$C$6:$C$1005,'المدفوعات'!$B$6:$B$1005,A575&amp;""))</f>
        <v/>
      </c>
      <c r="K575" s="18">
        <f>IF(OR(A575&amp;""="",NOT(ISNUMBER(D575))),"",ROUND(D575-J575,2))</f>
        <v/>
      </c>
      <c r="L575" s="17">
        <f>IF(OR(K575="",I575=""),"",IF(AND(K575&gt;0,I575&lt;'الإعدادات'!$B$4),'الإعدادات'!$B$4-I575,0))</f>
        <v/>
      </c>
      <c r="M575" s="6">
        <f>IF(K575="","",IF(K575&lt;=0,"مسدد",IF(I575="","بدون موعد",IF(I575&gt;='الإعدادات'!$B$4,"لم يحن",IF(L575&lt;=30,"من 1 إلى 30 يوم",IF(L575&lt;=60,"من 31 إلى 60 يوم","أكثر من 60 يوم"))))))</f>
        <v/>
      </c>
    </row>
    <row r="576">
      <c r="A576" s="5" t="n"/>
      <c r="B576" s="13" t="n"/>
      <c r="C576" s="5" t="n"/>
      <c r="D576" s="19" t="n"/>
      <c r="E576" s="5" t="n"/>
      <c r="F576" s="6">
        <f>IF(C576&amp;""="","",IFERROR(INDEX('أوامر الشراء'!$C$6:$C$1005,MATCH(C576&amp;"",'أوامر الشراء'!$A$6:$A$1005,0))&amp;"","أمر غير موجود"))</f>
        <v/>
      </c>
      <c r="G576" s="6">
        <f>IF(F576="","",IFERROR(INDEX('الموردون'!$B$6:$B$205,MATCH(F576,'الموردون'!$A$6:$A$205,0))&amp;"","مورد غير موجود"))</f>
        <v/>
      </c>
      <c r="H576" s="20">
        <f>IF(F576="","",IFERROR(INDEX('الموردون'!$D$6:$D$205,MATCH(F576,'الموردون'!$A$6:$A$205,0)),""))</f>
        <v/>
      </c>
      <c r="I576" s="21">
        <f>IF(OR(H576="",NOT(ISNUMBER(B576))),"",B576+H576)</f>
        <v/>
      </c>
      <c r="J576" s="18">
        <f>IF(A576&amp;""="","",SUMIFS('المدفوعات'!$C$6:$C$1005,'المدفوعات'!$B$6:$B$1005,A576&amp;""))</f>
        <v/>
      </c>
      <c r="K576" s="18">
        <f>IF(OR(A576&amp;""="",NOT(ISNUMBER(D576))),"",ROUND(D576-J576,2))</f>
        <v/>
      </c>
      <c r="L576" s="17">
        <f>IF(OR(K576="",I576=""),"",IF(AND(K576&gt;0,I576&lt;'الإعدادات'!$B$4),'الإعدادات'!$B$4-I576,0))</f>
        <v/>
      </c>
      <c r="M576" s="6">
        <f>IF(K576="","",IF(K576&lt;=0,"مسدد",IF(I576="","بدون موعد",IF(I576&gt;='الإعدادات'!$B$4,"لم يحن",IF(L576&lt;=30,"من 1 إلى 30 يوم",IF(L576&lt;=60,"من 31 إلى 60 يوم","أكثر من 60 يوم"))))))</f>
        <v/>
      </c>
    </row>
    <row r="577">
      <c r="A577" s="5" t="n"/>
      <c r="B577" s="13" t="n"/>
      <c r="C577" s="5" t="n"/>
      <c r="D577" s="19" t="n"/>
      <c r="E577" s="5" t="n"/>
      <c r="F577" s="6">
        <f>IF(C577&amp;""="","",IFERROR(INDEX('أوامر الشراء'!$C$6:$C$1005,MATCH(C577&amp;"",'أوامر الشراء'!$A$6:$A$1005,0))&amp;"","أمر غير موجود"))</f>
        <v/>
      </c>
      <c r="G577" s="6">
        <f>IF(F577="","",IFERROR(INDEX('الموردون'!$B$6:$B$205,MATCH(F577,'الموردون'!$A$6:$A$205,0))&amp;"","مورد غير موجود"))</f>
        <v/>
      </c>
      <c r="H577" s="20">
        <f>IF(F577="","",IFERROR(INDEX('الموردون'!$D$6:$D$205,MATCH(F577,'الموردون'!$A$6:$A$205,0)),""))</f>
        <v/>
      </c>
      <c r="I577" s="21">
        <f>IF(OR(H577="",NOT(ISNUMBER(B577))),"",B577+H577)</f>
        <v/>
      </c>
      <c r="J577" s="18">
        <f>IF(A577&amp;""="","",SUMIFS('المدفوعات'!$C$6:$C$1005,'المدفوعات'!$B$6:$B$1005,A577&amp;""))</f>
        <v/>
      </c>
      <c r="K577" s="18">
        <f>IF(OR(A577&amp;""="",NOT(ISNUMBER(D577))),"",ROUND(D577-J577,2))</f>
        <v/>
      </c>
      <c r="L577" s="17">
        <f>IF(OR(K577="",I577=""),"",IF(AND(K577&gt;0,I577&lt;'الإعدادات'!$B$4),'الإعدادات'!$B$4-I577,0))</f>
        <v/>
      </c>
      <c r="M577" s="6">
        <f>IF(K577="","",IF(K577&lt;=0,"مسدد",IF(I577="","بدون موعد",IF(I577&gt;='الإعدادات'!$B$4,"لم يحن",IF(L577&lt;=30,"من 1 إلى 30 يوم",IF(L577&lt;=60,"من 31 إلى 60 يوم","أكثر من 60 يوم"))))))</f>
        <v/>
      </c>
    </row>
    <row r="578">
      <c r="A578" s="5" t="n"/>
      <c r="B578" s="13" t="n"/>
      <c r="C578" s="5" t="n"/>
      <c r="D578" s="19" t="n"/>
      <c r="E578" s="5" t="n"/>
      <c r="F578" s="6">
        <f>IF(C578&amp;""="","",IFERROR(INDEX('أوامر الشراء'!$C$6:$C$1005,MATCH(C578&amp;"",'أوامر الشراء'!$A$6:$A$1005,0))&amp;"","أمر غير موجود"))</f>
        <v/>
      </c>
      <c r="G578" s="6">
        <f>IF(F578="","",IFERROR(INDEX('الموردون'!$B$6:$B$205,MATCH(F578,'الموردون'!$A$6:$A$205,0))&amp;"","مورد غير موجود"))</f>
        <v/>
      </c>
      <c r="H578" s="20">
        <f>IF(F578="","",IFERROR(INDEX('الموردون'!$D$6:$D$205,MATCH(F578,'الموردون'!$A$6:$A$205,0)),""))</f>
        <v/>
      </c>
      <c r="I578" s="21">
        <f>IF(OR(H578="",NOT(ISNUMBER(B578))),"",B578+H578)</f>
        <v/>
      </c>
      <c r="J578" s="18">
        <f>IF(A578&amp;""="","",SUMIFS('المدفوعات'!$C$6:$C$1005,'المدفوعات'!$B$6:$B$1005,A578&amp;""))</f>
        <v/>
      </c>
      <c r="K578" s="18">
        <f>IF(OR(A578&amp;""="",NOT(ISNUMBER(D578))),"",ROUND(D578-J578,2))</f>
        <v/>
      </c>
      <c r="L578" s="17">
        <f>IF(OR(K578="",I578=""),"",IF(AND(K578&gt;0,I578&lt;'الإعدادات'!$B$4),'الإعدادات'!$B$4-I578,0))</f>
        <v/>
      </c>
      <c r="M578" s="6">
        <f>IF(K578="","",IF(K578&lt;=0,"مسدد",IF(I578="","بدون موعد",IF(I578&gt;='الإعدادات'!$B$4,"لم يحن",IF(L578&lt;=30,"من 1 إلى 30 يوم",IF(L578&lt;=60,"من 31 إلى 60 يوم","أكثر من 60 يوم"))))))</f>
        <v/>
      </c>
    </row>
    <row r="579">
      <c r="A579" s="5" t="n"/>
      <c r="B579" s="13" t="n"/>
      <c r="C579" s="5" t="n"/>
      <c r="D579" s="19" t="n"/>
      <c r="E579" s="5" t="n"/>
      <c r="F579" s="6">
        <f>IF(C579&amp;""="","",IFERROR(INDEX('أوامر الشراء'!$C$6:$C$1005,MATCH(C579&amp;"",'أوامر الشراء'!$A$6:$A$1005,0))&amp;"","أمر غير موجود"))</f>
        <v/>
      </c>
      <c r="G579" s="6">
        <f>IF(F579="","",IFERROR(INDEX('الموردون'!$B$6:$B$205,MATCH(F579,'الموردون'!$A$6:$A$205,0))&amp;"","مورد غير موجود"))</f>
        <v/>
      </c>
      <c r="H579" s="20">
        <f>IF(F579="","",IFERROR(INDEX('الموردون'!$D$6:$D$205,MATCH(F579,'الموردون'!$A$6:$A$205,0)),""))</f>
        <v/>
      </c>
      <c r="I579" s="21">
        <f>IF(OR(H579="",NOT(ISNUMBER(B579))),"",B579+H579)</f>
        <v/>
      </c>
      <c r="J579" s="18">
        <f>IF(A579&amp;""="","",SUMIFS('المدفوعات'!$C$6:$C$1005,'المدفوعات'!$B$6:$B$1005,A579&amp;""))</f>
        <v/>
      </c>
      <c r="K579" s="18">
        <f>IF(OR(A579&amp;""="",NOT(ISNUMBER(D579))),"",ROUND(D579-J579,2))</f>
        <v/>
      </c>
      <c r="L579" s="17">
        <f>IF(OR(K579="",I579=""),"",IF(AND(K579&gt;0,I579&lt;'الإعدادات'!$B$4),'الإعدادات'!$B$4-I579,0))</f>
        <v/>
      </c>
      <c r="M579" s="6">
        <f>IF(K579="","",IF(K579&lt;=0,"مسدد",IF(I579="","بدون موعد",IF(I579&gt;='الإعدادات'!$B$4,"لم يحن",IF(L579&lt;=30,"من 1 إلى 30 يوم",IF(L579&lt;=60,"من 31 إلى 60 يوم","أكثر من 60 يوم"))))))</f>
        <v/>
      </c>
    </row>
    <row r="580">
      <c r="A580" s="5" t="n"/>
      <c r="B580" s="13" t="n"/>
      <c r="C580" s="5" t="n"/>
      <c r="D580" s="19" t="n"/>
      <c r="E580" s="5" t="n"/>
      <c r="F580" s="6">
        <f>IF(C580&amp;""="","",IFERROR(INDEX('أوامر الشراء'!$C$6:$C$1005,MATCH(C580&amp;"",'أوامر الشراء'!$A$6:$A$1005,0))&amp;"","أمر غير موجود"))</f>
        <v/>
      </c>
      <c r="G580" s="6">
        <f>IF(F580="","",IFERROR(INDEX('الموردون'!$B$6:$B$205,MATCH(F580,'الموردون'!$A$6:$A$205,0))&amp;"","مورد غير موجود"))</f>
        <v/>
      </c>
      <c r="H580" s="20">
        <f>IF(F580="","",IFERROR(INDEX('الموردون'!$D$6:$D$205,MATCH(F580,'الموردون'!$A$6:$A$205,0)),""))</f>
        <v/>
      </c>
      <c r="I580" s="21">
        <f>IF(OR(H580="",NOT(ISNUMBER(B580))),"",B580+H580)</f>
        <v/>
      </c>
      <c r="J580" s="18">
        <f>IF(A580&amp;""="","",SUMIFS('المدفوعات'!$C$6:$C$1005,'المدفوعات'!$B$6:$B$1005,A580&amp;""))</f>
        <v/>
      </c>
      <c r="K580" s="18">
        <f>IF(OR(A580&amp;""="",NOT(ISNUMBER(D580))),"",ROUND(D580-J580,2))</f>
        <v/>
      </c>
      <c r="L580" s="17">
        <f>IF(OR(K580="",I580=""),"",IF(AND(K580&gt;0,I580&lt;'الإعدادات'!$B$4),'الإعدادات'!$B$4-I580,0))</f>
        <v/>
      </c>
      <c r="M580" s="6">
        <f>IF(K580="","",IF(K580&lt;=0,"مسدد",IF(I580="","بدون موعد",IF(I580&gt;='الإعدادات'!$B$4,"لم يحن",IF(L580&lt;=30,"من 1 إلى 30 يوم",IF(L580&lt;=60,"من 31 إلى 60 يوم","أكثر من 60 يوم"))))))</f>
        <v/>
      </c>
    </row>
    <row r="581">
      <c r="A581" s="5" t="n"/>
      <c r="B581" s="13" t="n"/>
      <c r="C581" s="5" t="n"/>
      <c r="D581" s="19" t="n"/>
      <c r="E581" s="5" t="n"/>
      <c r="F581" s="6">
        <f>IF(C581&amp;""="","",IFERROR(INDEX('أوامر الشراء'!$C$6:$C$1005,MATCH(C581&amp;"",'أوامر الشراء'!$A$6:$A$1005,0))&amp;"","أمر غير موجود"))</f>
        <v/>
      </c>
      <c r="G581" s="6">
        <f>IF(F581="","",IFERROR(INDEX('الموردون'!$B$6:$B$205,MATCH(F581,'الموردون'!$A$6:$A$205,0))&amp;"","مورد غير موجود"))</f>
        <v/>
      </c>
      <c r="H581" s="20">
        <f>IF(F581="","",IFERROR(INDEX('الموردون'!$D$6:$D$205,MATCH(F581,'الموردون'!$A$6:$A$205,0)),""))</f>
        <v/>
      </c>
      <c r="I581" s="21">
        <f>IF(OR(H581="",NOT(ISNUMBER(B581))),"",B581+H581)</f>
        <v/>
      </c>
      <c r="J581" s="18">
        <f>IF(A581&amp;""="","",SUMIFS('المدفوعات'!$C$6:$C$1005,'المدفوعات'!$B$6:$B$1005,A581&amp;""))</f>
        <v/>
      </c>
      <c r="K581" s="18">
        <f>IF(OR(A581&amp;""="",NOT(ISNUMBER(D581))),"",ROUND(D581-J581,2))</f>
        <v/>
      </c>
      <c r="L581" s="17">
        <f>IF(OR(K581="",I581=""),"",IF(AND(K581&gt;0,I581&lt;'الإعدادات'!$B$4),'الإعدادات'!$B$4-I581,0))</f>
        <v/>
      </c>
      <c r="M581" s="6">
        <f>IF(K581="","",IF(K581&lt;=0,"مسدد",IF(I581="","بدون موعد",IF(I581&gt;='الإعدادات'!$B$4,"لم يحن",IF(L581&lt;=30,"من 1 إلى 30 يوم",IF(L581&lt;=60,"من 31 إلى 60 يوم","أكثر من 60 يوم"))))))</f>
        <v/>
      </c>
    </row>
    <row r="582">
      <c r="A582" s="5" t="n"/>
      <c r="B582" s="13" t="n"/>
      <c r="C582" s="5" t="n"/>
      <c r="D582" s="19" t="n"/>
      <c r="E582" s="5" t="n"/>
      <c r="F582" s="6">
        <f>IF(C582&amp;""="","",IFERROR(INDEX('أوامر الشراء'!$C$6:$C$1005,MATCH(C582&amp;"",'أوامر الشراء'!$A$6:$A$1005,0))&amp;"","أمر غير موجود"))</f>
        <v/>
      </c>
      <c r="G582" s="6">
        <f>IF(F582="","",IFERROR(INDEX('الموردون'!$B$6:$B$205,MATCH(F582,'الموردون'!$A$6:$A$205,0))&amp;"","مورد غير موجود"))</f>
        <v/>
      </c>
      <c r="H582" s="20">
        <f>IF(F582="","",IFERROR(INDEX('الموردون'!$D$6:$D$205,MATCH(F582,'الموردون'!$A$6:$A$205,0)),""))</f>
        <v/>
      </c>
      <c r="I582" s="21">
        <f>IF(OR(H582="",NOT(ISNUMBER(B582))),"",B582+H582)</f>
        <v/>
      </c>
      <c r="J582" s="18">
        <f>IF(A582&amp;""="","",SUMIFS('المدفوعات'!$C$6:$C$1005,'المدفوعات'!$B$6:$B$1005,A582&amp;""))</f>
        <v/>
      </c>
      <c r="K582" s="18">
        <f>IF(OR(A582&amp;""="",NOT(ISNUMBER(D582))),"",ROUND(D582-J582,2))</f>
        <v/>
      </c>
      <c r="L582" s="17">
        <f>IF(OR(K582="",I582=""),"",IF(AND(K582&gt;0,I582&lt;'الإعدادات'!$B$4),'الإعدادات'!$B$4-I582,0))</f>
        <v/>
      </c>
      <c r="M582" s="6">
        <f>IF(K582="","",IF(K582&lt;=0,"مسدد",IF(I582="","بدون موعد",IF(I582&gt;='الإعدادات'!$B$4,"لم يحن",IF(L582&lt;=30,"من 1 إلى 30 يوم",IF(L582&lt;=60,"من 31 إلى 60 يوم","أكثر من 60 يوم"))))))</f>
        <v/>
      </c>
    </row>
    <row r="583">
      <c r="A583" s="5" t="n"/>
      <c r="B583" s="13" t="n"/>
      <c r="C583" s="5" t="n"/>
      <c r="D583" s="19" t="n"/>
      <c r="E583" s="5" t="n"/>
      <c r="F583" s="6">
        <f>IF(C583&amp;""="","",IFERROR(INDEX('أوامر الشراء'!$C$6:$C$1005,MATCH(C583&amp;"",'أوامر الشراء'!$A$6:$A$1005,0))&amp;"","أمر غير موجود"))</f>
        <v/>
      </c>
      <c r="G583" s="6">
        <f>IF(F583="","",IFERROR(INDEX('الموردون'!$B$6:$B$205,MATCH(F583,'الموردون'!$A$6:$A$205,0))&amp;"","مورد غير موجود"))</f>
        <v/>
      </c>
      <c r="H583" s="20">
        <f>IF(F583="","",IFERROR(INDEX('الموردون'!$D$6:$D$205,MATCH(F583,'الموردون'!$A$6:$A$205,0)),""))</f>
        <v/>
      </c>
      <c r="I583" s="21">
        <f>IF(OR(H583="",NOT(ISNUMBER(B583))),"",B583+H583)</f>
        <v/>
      </c>
      <c r="J583" s="18">
        <f>IF(A583&amp;""="","",SUMIFS('المدفوعات'!$C$6:$C$1005,'المدفوعات'!$B$6:$B$1005,A583&amp;""))</f>
        <v/>
      </c>
      <c r="K583" s="18">
        <f>IF(OR(A583&amp;""="",NOT(ISNUMBER(D583))),"",ROUND(D583-J583,2))</f>
        <v/>
      </c>
      <c r="L583" s="17">
        <f>IF(OR(K583="",I583=""),"",IF(AND(K583&gt;0,I583&lt;'الإعدادات'!$B$4),'الإعدادات'!$B$4-I583,0))</f>
        <v/>
      </c>
      <c r="M583" s="6">
        <f>IF(K583="","",IF(K583&lt;=0,"مسدد",IF(I583="","بدون موعد",IF(I583&gt;='الإعدادات'!$B$4,"لم يحن",IF(L583&lt;=30,"من 1 إلى 30 يوم",IF(L583&lt;=60,"من 31 إلى 60 يوم","أكثر من 60 يوم"))))))</f>
        <v/>
      </c>
    </row>
    <row r="584">
      <c r="A584" s="5" t="n"/>
      <c r="B584" s="13" t="n"/>
      <c r="C584" s="5" t="n"/>
      <c r="D584" s="19" t="n"/>
      <c r="E584" s="5" t="n"/>
      <c r="F584" s="6">
        <f>IF(C584&amp;""="","",IFERROR(INDEX('أوامر الشراء'!$C$6:$C$1005,MATCH(C584&amp;"",'أوامر الشراء'!$A$6:$A$1005,0))&amp;"","أمر غير موجود"))</f>
        <v/>
      </c>
      <c r="G584" s="6">
        <f>IF(F584="","",IFERROR(INDEX('الموردون'!$B$6:$B$205,MATCH(F584,'الموردون'!$A$6:$A$205,0))&amp;"","مورد غير موجود"))</f>
        <v/>
      </c>
      <c r="H584" s="20">
        <f>IF(F584="","",IFERROR(INDEX('الموردون'!$D$6:$D$205,MATCH(F584,'الموردون'!$A$6:$A$205,0)),""))</f>
        <v/>
      </c>
      <c r="I584" s="21">
        <f>IF(OR(H584="",NOT(ISNUMBER(B584))),"",B584+H584)</f>
        <v/>
      </c>
      <c r="J584" s="18">
        <f>IF(A584&amp;""="","",SUMIFS('المدفوعات'!$C$6:$C$1005,'المدفوعات'!$B$6:$B$1005,A584&amp;""))</f>
        <v/>
      </c>
      <c r="K584" s="18">
        <f>IF(OR(A584&amp;""="",NOT(ISNUMBER(D584))),"",ROUND(D584-J584,2))</f>
        <v/>
      </c>
      <c r="L584" s="17">
        <f>IF(OR(K584="",I584=""),"",IF(AND(K584&gt;0,I584&lt;'الإعدادات'!$B$4),'الإعدادات'!$B$4-I584,0))</f>
        <v/>
      </c>
      <c r="M584" s="6">
        <f>IF(K584="","",IF(K584&lt;=0,"مسدد",IF(I584="","بدون موعد",IF(I584&gt;='الإعدادات'!$B$4,"لم يحن",IF(L584&lt;=30,"من 1 إلى 30 يوم",IF(L584&lt;=60,"من 31 إلى 60 يوم","أكثر من 60 يوم"))))))</f>
        <v/>
      </c>
    </row>
    <row r="585">
      <c r="A585" s="5" t="n"/>
      <c r="B585" s="13" t="n"/>
      <c r="C585" s="5" t="n"/>
      <c r="D585" s="19" t="n"/>
      <c r="E585" s="5" t="n"/>
      <c r="F585" s="6">
        <f>IF(C585&amp;""="","",IFERROR(INDEX('أوامر الشراء'!$C$6:$C$1005,MATCH(C585&amp;"",'أوامر الشراء'!$A$6:$A$1005,0))&amp;"","أمر غير موجود"))</f>
        <v/>
      </c>
      <c r="G585" s="6">
        <f>IF(F585="","",IFERROR(INDEX('الموردون'!$B$6:$B$205,MATCH(F585,'الموردون'!$A$6:$A$205,0))&amp;"","مورد غير موجود"))</f>
        <v/>
      </c>
      <c r="H585" s="20">
        <f>IF(F585="","",IFERROR(INDEX('الموردون'!$D$6:$D$205,MATCH(F585,'الموردون'!$A$6:$A$205,0)),""))</f>
        <v/>
      </c>
      <c r="I585" s="21">
        <f>IF(OR(H585="",NOT(ISNUMBER(B585))),"",B585+H585)</f>
        <v/>
      </c>
      <c r="J585" s="18">
        <f>IF(A585&amp;""="","",SUMIFS('المدفوعات'!$C$6:$C$1005,'المدفوعات'!$B$6:$B$1005,A585&amp;""))</f>
        <v/>
      </c>
      <c r="K585" s="18">
        <f>IF(OR(A585&amp;""="",NOT(ISNUMBER(D585))),"",ROUND(D585-J585,2))</f>
        <v/>
      </c>
      <c r="L585" s="17">
        <f>IF(OR(K585="",I585=""),"",IF(AND(K585&gt;0,I585&lt;'الإعدادات'!$B$4),'الإعدادات'!$B$4-I585,0))</f>
        <v/>
      </c>
      <c r="M585" s="6">
        <f>IF(K585="","",IF(K585&lt;=0,"مسدد",IF(I585="","بدون موعد",IF(I585&gt;='الإعدادات'!$B$4,"لم يحن",IF(L585&lt;=30,"من 1 إلى 30 يوم",IF(L585&lt;=60,"من 31 إلى 60 يوم","أكثر من 60 يوم"))))))</f>
        <v/>
      </c>
    </row>
    <row r="586">
      <c r="A586" s="5" t="n"/>
      <c r="B586" s="13" t="n"/>
      <c r="C586" s="5" t="n"/>
      <c r="D586" s="19" t="n"/>
      <c r="E586" s="5" t="n"/>
      <c r="F586" s="6">
        <f>IF(C586&amp;""="","",IFERROR(INDEX('أوامر الشراء'!$C$6:$C$1005,MATCH(C586&amp;"",'أوامر الشراء'!$A$6:$A$1005,0))&amp;"","أمر غير موجود"))</f>
        <v/>
      </c>
      <c r="G586" s="6">
        <f>IF(F586="","",IFERROR(INDEX('الموردون'!$B$6:$B$205,MATCH(F586,'الموردون'!$A$6:$A$205,0))&amp;"","مورد غير موجود"))</f>
        <v/>
      </c>
      <c r="H586" s="20">
        <f>IF(F586="","",IFERROR(INDEX('الموردون'!$D$6:$D$205,MATCH(F586,'الموردون'!$A$6:$A$205,0)),""))</f>
        <v/>
      </c>
      <c r="I586" s="21">
        <f>IF(OR(H586="",NOT(ISNUMBER(B586))),"",B586+H586)</f>
        <v/>
      </c>
      <c r="J586" s="18">
        <f>IF(A586&amp;""="","",SUMIFS('المدفوعات'!$C$6:$C$1005,'المدفوعات'!$B$6:$B$1005,A586&amp;""))</f>
        <v/>
      </c>
      <c r="K586" s="18">
        <f>IF(OR(A586&amp;""="",NOT(ISNUMBER(D586))),"",ROUND(D586-J586,2))</f>
        <v/>
      </c>
      <c r="L586" s="17">
        <f>IF(OR(K586="",I586=""),"",IF(AND(K586&gt;0,I586&lt;'الإعدادات'!$B$4),'الإعدادات'!$B$4-I586,0))</f>
        <v/>
      </c>
      <c r="M586" s="6">
        <f>IF(K586="","",IF(K586&lt;=0,"مسدد",IF(I586="","بدون موعد",IF(I586&gt;='الإعدادات'!$B$4,"لم يحن",IF(L586&lt;=30,"من 1 إلى 30 يوم",IF(L586&lt;=60,"من 31 إلى 60 يوم","أكثر من 60 يوم"))))))</f>
        <v/>
      </c>
    </row>
    <row r="587">
      <c r="A587" s="5" t="n"/>
      <c r="B587" s="13" t="n"/>
      <c r="C587" s="5" t="n"/>
      <c r="D587" s="19" t="n"/>
      <c r="E587" s="5" t="n"/>
      <c r="F587" s="6">
        <f>IF(C587&amp;""="","",IFERROR(INDEX('أوامر الشراء'!$C$6:$C$1005,MATCH(C587&amp;"",'أوامر الشراء'!$A$6:$A$1005,0))&amp;"","أمر غير موجود"))</f>
        <v/>
      </c>
      <c r="G587" s="6">
        <f>IF(F587="","",IFERROR(INDEX('الموردون'!$B$6:$B$205,MATCH(F587,'الموردون'!$A$6:$A$205,0))&amp;"","مورد غير موجود"))</f>
        <v/>
      </c>
      <c r="H587" s="20">
        <f>IF(F587="","",IFERROR(INDEX('الموردون'!$D$6:$D$205,MATCH(F587,'الموردون'!$A$6:$A$205,0)),""))</f>
        <v/>
      </c>
      <c r="I587" s="21">
        <f>IF(OR(H587="",NOT(ISNUMBER(B587))),"",B587+H587)</f>
        <v/>
      </c>
      <c r="J587" s="18">
        <f>IF(A587&amp;""="","",SUMIFS('المدفوعات'!$C$6:$C$1005,'المدفوعات'!$B$6:$B$1005,A587&amp;""))</f>
        <v/>
      </c>
      <c r="K587" s="18">
        <f>IF(OR(A587&amp;""="",NOT(ISNUMBER(D587))),"",ROUND(D587-J587,2))</f>
        <v/>
      </c>
      <c r="L587" s="17">
        <f>IF(OR(K587="",I587=""),"",IF(AND(K587&gt;0,I587&lt;'الإعدادات'!$B$4),'الإعدادات'!$B$4-I587,0))</f>
        <v/>
      </c>
      <c r="M587" s="6">
        <f>IF(K587="","",IF(K587&lt;=0,"مسدد",IF(I587="","بدون موعد",IF(I587&gt;='الإعدادات'!$B$4,"لم يحن",IF(L587&lt;=30,"من 1 إلى 30 يوم",IF(L587&lt;=60,"من 31 إلى 60 يوم","أكثر من 60 يوم"))))))</f>
        <v/>
      </c>
    </row>
    <row r="588">
      <c r="A588" s="5" t="n"/>
      <c r="B588" s="13" t="n"/>
      <c r="C588" s="5" t="n"/>
      <c r="D588" s="19" t="n"/>
      <c r="E588" s="5" t="n"/>
      <c r="F588" s="6">
        <f>IF(C588&amp;""="","",IFERROR(INDEX('أوامر الشراء'!$C$6:$C$1005,MATCH(C588&amp;"",'أوامر الشراء'!$A$6:$A$1005,0))&amp;"","أمر غير موجود"))</f>
        <v/>
      </c>
      <c r="G588" s="6">
        <f>IF(F588="","",IFERROR(INDEX('الموردون'!$B$6:$B$205,MATCH(F588,'الموردون'!$A$6:$A$205,0))&amp;"","مورد غير موجود"))</f>
        <v/>
      </c>
      <c r="H588" s="20">
        <f>IF(F588="","",IFERROR(INDEX('الموردون'!$D$6:$D$205,MATCH(F588,'الموردون'!$A$6:$A$205,0)),""))</f>
        <v/>
      </c>
      <c r="I588" s="21">
        <f>IF(OR(H588="",NOT(ISNUMBER(B588))),"",B588+H588)</f>
        <v/>
      </c>
      <c r="J588" s="18">
        <f>IF(A588&amp;""="","",SUMIFS('المدفوعات'!$C$6:$C$1005,'المدفوعات'!$B$6:$B$1005,A588&amp;""))</f>
        <v/>
      </c>
      <c r="K588" s="18">
        <f>IF(OR(A588&amp;""="",NOT(ISNUMBER(D588))),"",ROUND(D588-J588,2))</f>
        <v/>
      </c>
      <c r="L588" s="17">
        <f>IF(OR(K588="",I588=""),"",IF(AND(K588&gt;0,I588&lt;'الإعدادات'!$B$4),'الإعدادات'!$B$4-I588,0))</f>
        <v/>
      </c>
      <c r="M588" s="6">
        <f>IF(K588="","",IF(K588&lt;=0,"مسدد",IF(I588="","بدون موعد",IF(I588&gt;='الإعدادات'!$B$4,"لم يحن",IF(L588&lt;=30,"من 1 إلى 30 يوم",IF(L588&lt;=60,"من 31 إلى 60 يوم","أكثر من 60 يوم"))))))</f>
        <v/>
      </c>
    </row>
    <row r="589">
      <c r="A589" s="5" t="n"/>
      <c r="B589" s="13" t="n"/>
      <c r="C589" s="5" t="n"/>
      <c r="D589" s="19" t="n"/>
      <c r="E589" s="5" t="n"/>
      <c r="F589" s="6">
        <f>IF(C589&amp;""="","",IFERROR(INDEX('أوامر الشراء'!$C$6:$C$1005,MATCH(C589&amp;"",'أوامر الشراء'!$A$6:$A$1005,0))&amp;"","أمر غير موجود"))</f>
        <v/>
      </c>
      <c r="G589" s="6">
        <f>IF(F589="","",IFERROR(INDEX('الموردون'!$B$6:$B$205,MATCH(F589,'الموردون'!$A$6:$A$205,0))&amp;"","مورد غير موجود"))</f>
        <v/>
      </c>
      <c r="H589" s="20">
        <f>IF(F589="","",IFERROR(INDEX('الموردون'!$D$6:$D$205,MATCH(F589,'الموردون'!$A$6:$A$205,0)),""))</f>
        <v/>
      </c>
      <c r="I589" s="21">
        <f>IF(OR(H589="",NOT(ISNUMBER(B589))),"",B589+H589)</f>
        <v/>
      </c>
      <c r="J589" s="18">
        <f>IF(A589&amp;""="","",SUMIFS('المدفوعات'!$C$6:$C$1005,'المدفوعات'!$B$6:$B$1005,A589&amp;""))</f>
        <v/>
      </c>
      <c r="K589" s="18">
        <f>IF(OR(A589&amp;""="",NOT(ISNUMBER(D589))),"",ROUND(D589-J589,2))</f>
        <v/>
      </c>
      <c r="L589" s="17">
        <f>IF(OR(K589="",I589=""),"",IF(AND(K589&gt;0,I589&lt;'الإعدادات'!$B$4),'الإعدادات'!$B$4-I589,0))</f>
        <v/>
      </c>
      <c r="M589" s="6">
        <f>IF(K589="","",IF(K589&lt;=0,"مسدد",IF(I589="","بدون موعد",IF(I589&gt;='الإعدادات'!$B$4,"لم يحن",IF(L589&lt;=30,"من 1 إلى 30 يوم",IF(L589&lt;=60,"من 31 إلى 60 يوم","أكثر من 60 يوم"))))))</f>
        <v/>
      </c>
    </row>
    <row r="590">
      <c r="A590" s="5" t="n"/>
      <c r="B590" s="13" t="n"/>
      <c r="C590" s="5" t="n"/>
      <c r="D590" s="19" t="n"/>
      <c r="E590" s="5" t="n"/>
      <c r="F590" s="6">
        <f>IF(C590&amp;""="","",IFERROR(INDEX('أوامر الشراء'!$C$6:$C$1005,MATCH(C590&amp;"",'أوامر الشراء'!$A$6:$A$1005,0))&amp;"","أمر غير موجود"))</f>
        <v/>
      </c>
      <c r="G590" s="6">
        <f>IF(F590="","",IFERROR(INDEX('الموردون'!$B$6:$B$205,MATCH(F590,'الموردون'!$A$6:$A$205,0))&amp;"","مورد غير موجود"))</f>
        <v/>
      </c>
      <c r="H590" s="20">
        <f>IF(F590="","",IFERROR(INDEX('الموردون'!$D$6:$D$205,MATCH(F590,'الموردون'!$A$6:$A$205,0)),""))</f>
        <v/>
      </c>
      <c r="I590" s="21">
        <f>IF(OR(H590="",NOT(ISNUMBER(B590))),"",B590+H590)</f>
        <v/>
      </c>
      <c r="J590" s="18">
        <f>IF(A590&amp;""="","",SUMIFS('المدفوعات'!$C$6:$C$1005,'المدفوعات'!$B$6:$B$1005,A590&amp;""))</f>
        <v/>
      </c>
      <c r="K590" s="18">
        <f>IF(OR(A590&amp;""="",NOT(ISNUMBER(D590))),"",ROUND(D590-J590,2))</f>
        <v/>
      </c>
      <c r="L590" s="17">
        <f>IF(OR(K590="",I590=""),"",IF(AND(K590&gt;0,I590&lt;'الإعدادات'!$B$4),'الإعدادات'!$B$4-I590,0))</f>
        <v/>
      </c>
      <c r="M590" s="6">
        <f>IF(K590="","",IF(K590&lt;=0,"مسدد",IF(I590="","بدون موعد",IF(I590&gt;='الإعدادات'!$B$4,"لم يحن",IF(L590&lt;=30,"من 1 إلى 30 يوم",IF(L590&lt;=60,"من 31 إلى 60 يوم","أكثر من 60 يوم"))))))</f>
        <v/>
      </c>
    </row>
    <row r="591">
      <c r="A591" s="5" t="n"/>
      <c r="B591" s="13" t="n"/>
      <c r="C591" s="5" t="n"/>
      <c r="D591" s="19" t="n"/>
      <c r="E591" s="5" t="n"/>
      <c r="F591" s="6">
        <f>IF(C591&amp;""="","",IFERROR(INDEX('أوامر الشراء'!$C$6:$C$1005,MATCH(C591&amp;"",'أوامر الشراء'!$A$6:$A$1005,0))&amp;"","أمر غير موجود"))</f>
        <v/>
      </c>
      <c r="G591" s="6">
        <f>IF(F591="","",IFERROR(INDEX('الموردون'!$B$6:$B$205,MATCH(F591,'الموردون'!$A$6:$A$205,0))&amp;"","مورد غير موجود"))</f>
        <v/>
      </c>
      <c r="H591" s="20">
        <f>IF(F591="","",IFERROR(INDEX('الموردون'!$D$6:$D$205,MATCH(F591,'الموردون'!$A$6:$A$205,0)),""))</f>
        <v/>
      </c>
      <c r="I591" s="21">
        <f>IF(OR(H591="",NOT(ISNUMBER(B591))),"",B591+H591)</f>
        <v/>
      </c>
      <c r="J591" s="18">
        <f>IF(A591&amp;""="","",SUMIFS('المدفوعات'!$C$6:$C$1005,'المدفوعات'!$B$6:$B$1005,A591&amp;""))</f>
        <v/>
      </c>
      <c r="K591" s="18">
        <f>IF(OR(A591&amp;""="",NOT(ISNUMBER(D591))),"",ROUND(D591-J591,2))</f>
        <v/>
      </c>
      <c r="L591" s="17">
        <f>IF(OR(K591="",I591=""),"",IF(AND(K591&gt;0,I591&lt;'الإعدادات'!$B$4),'الإعدادات'!$B$4-I591,0))</f>
        <v/>
      </c>
      <c r="M591" s="6">
        <f>IF(K591="","",IF(K591&lt;=0,"مسدد",IF(I591="","بدون موعد",IF(I591&gt;='الإعدادات'!$B$4,"لم يحن",IF(L591&lt;=30,"من 1 إلى 30 يوم",IF(L591&lt;=60,"من 31 إلى 60 يوم","أكثر من 60 يوم"))))))</f>
        <v/>
      </c>
    </row>
    <row r="592">
      <c r="A592" s="5" t="n"/>
      <c r="B592" s="13" t="n"/>
      <c r="C592" s="5" t="n"/>
      <c r="D592" s="19" t="n"/>
      <c r="E592" s="5" t="n"/>
      <c r="F592" s="6">
        <f>IF(C592&amp;""="","",IFERROR(INDEX('أوامر الشراء'!$C$6:$C$1005,MATCH(C592&amp;"",'أوامر الشراء'!$A$6:$A$1005,0))&amp;"","أمر غير موجود"))</f>
        <v/>
      </c>
      <c r="G592" s="6">
        <f>IF(F592="","",IFERROR(INDEX('الموردون'!$B$6:$B$205,MATCH(F592,'الموردون'!$A$6:$A$205,0))&amp;"","مورد غير موجود"))</f>
        <v/>
      </c>
      <c r="H592" s="20">
        <f>IF(F592="","",IFERROR(INDEX('الموردون'!$D$6:$D$205,MATCH(F592,'الموردون'!$A$6:$A$205,0)),""))</f>
        <v/>
      </c>
      <c r="I592" s="21">
        <f>IF(OR(H592="",NOT(ISNUMBER(B592))),"",B592+H592)</f>
        <v/>
      </c>
      <c r="J592" s="18">
        <f>IF(A592&amp;""="","",SUMIFS('المدفوعات'!$C$6:$C$1005,'المدفوعات'!$B$6:$B$1005,A592&amp;""))</f>
        <v/>
      </c>
      <c r="K592" s="18">
        <f>IF(OR(A592&amp;""="",NOT(ISNUMBER(D592))),"",ROUND(D592-J592,2))</f>
        <v/>
      </c>
      <c r="L592" s="17">
        <f>IF(OR(K592="",I592=""),"",IF(AND(K592&gt;0,I592&lt;'الإعدادات'!$B$4),'الإعدادات'!$B$4-I592,0))</f>
        <v/>
      </c>
      <c r="M592" s="6">
        <f>IF(K592="","",IF(K592&lt;=0,"مسدد",IF(I592="","بدون موعد",IF(I592&gt;='الإعدادات'!$B$4,"لم يحن",IF(L592&lt;=30,"من 1 إلى 30 يوم",IF(L592&lt;=60,"من 31 إلى 60 يوم","أكثر من 60 يوم"))))))</f>
        <v/>
      </c>
    </row>
    <row r="593">
      <c r="A593" s="5" t="n"/>
      <c r="B593" s="13" t="n"/>
      <c r="C593" s="5" t="n"/>
      <c r="D593" s="19" t="n"/>
      <c r="E593" s="5" t="n"/>
      <c r="F593" s="6">
        <f>IF(C593&amp;""="","",IFERROR(INDEX('أوامر الشراء'!$C$6:$C$1005,MATCH(C593&amp;"",'أوامر الشراء'!$A$6:$A$1005,0))&amp;"","أمر غير موجود"))</f>
        <v/>
      </c>
      <c r="G593" s="6">
        <f>IF(F593="","",IFERROR(INDEX('الموردون'!$B$6:$B$205,MATCH(F593,'الموردون'!$A$6:$A$205,0))&amp;"","مورد غير موجود"))</f>
        <v/>
      </c>
      <c r="H593" s="20">
        <f>IF(F593="","",IFERROR(INDEX('الموردون'!$D$6:$D$205,MATCH(F593,'الموردون'!$A$6:$A$205,0)),""))</f>
        <v/>
      </c>
      <c r="I593" s="21">
        <f>IF(OR(H593="",NOT(ISNUMBER(B593))),"",B593+H593)</f>
        <v/>
      </c>
      <c r="J593" s="18">
        <f>IF(A593&amp;""="","",SUMIFS('المدفوعات'!$C$6:$C$1005,'المدفوعات'!$B$6:$B$1005,A593&amp;""))</f>
        <v/>
      </c>
      <c r="K593" s="18">
        <f>IF(OR(A593&amp;""="",NOT(ISNUMBER(D593))),"",ROUND(D593-J593,2))</f>
        <v/>
      </c>
      <c r="L593" s="17">
        <f>IF(OR(K593="",I593=""),"",IF(AND(K593&gt;0,I593&lt;'الإعدادات'!$B$4),'الإعدادات'!$B$4-I593,0))</f>
        <v/>
      </c>
      <c r="M593" s="6">
        <f>IF(K593="","",IF(K593&lt;=0,"مسدد",IF(I593="","بدون موعد",IF(I593&gt;='الإعدادات'!$B$4,"لم يحن",IF(L593&lt;=30,"من 1 إلى 30 يوم",IF(L593&lt;=60,"من 31 إلى 60 يوم","أكثر من 60 يوم"))))))</f>
        <v/>
      </c>
    </row>
    <row r="594">
      <c r="A594" s="5" t="n"/>
      <c r="B594" s="13" t="n"/>
      <c r="C594" s="5" t="n"/>
      <c r="D594" s="19" t="n"/>
      <c r="E594" s="5" t="n"/>
      <c r="F594" s="6">
        <f>IF(C594&amp;""="","",IFERROR(INDEX('أوامر الشراء'!$C$6:$C$1005,MATCH(C594&amp;"",'أوامر الشراء'!$A$6:$A$1005,0))&amp;"","أمر غير موجود"))</f>
        <v/>
      </c>
      <c r="G594" s="6">
        <f>IF(F594="","",IFERROR(INDEX('الموردون'!$B$6:$B$205,MATCH(F594,'الموردون'!$A$6:$A$205,0))&amp;"","مورد غير موجود"))</f>
        <v/>
      </c>
      <c r="H594" s="20">
        <f>IF(F594="","",IFERROR(INDEX('الموردون'!$D$6:$D$205,MATCH(F594,'الموردون'!$A$6:$A$205,0)),""))</f>
        <v/>
      </c>
      <c r="I594" s="21">
        <f>IF(OR(H594="",NOT(ISNUMBER(B594))),"",B594+H594)</f>
        <v/>
      </c>
      <c r="J594" s="18">
        <f>IF(A594&amp;""="","",SUMIFS('المدفوعات'!$C$6:$C$1005,'المدفوعات'!$B$6:$B$1005,A594&amp;""))</f>
        <v/>
      </c>
      <c r="K594" s="18">
        <f>IF(OR(A594&amp;""="",NOT(ISNUMBER(D594))),"",ROUND(D594-J594,2))</f>
        <v/>
      </c>
      <c r="L594" s="17">
        <f>IF(OR(K594="",I594=""),"",IF(AND(K594&gt;0,I594&lt;'الإعدادات'!$B$4),'الإعدادات'!$B$4-I594,0))</f>
        <v/>
      </c>
      <c r="M594" s="6">
        <f>IF(K594="","",IF(K594&lt;=0,"مسدد",IF(I594="","بدون موعد",IF(I594&gt;='الإعدادات'!$B$4,"لم يحن",IF(L594&lt;=30,"من 1 إلى 30 يوم",IF(L594&lt;=60,"من 31 إلى 60 يوم","أكثر من 60 يوم"))))))</f>
        <v/>
      </c>
    </row>
    <row r="595">
      <c r="A595" s="5" t="n"/>
      <c r="B595" s="13" t="n"/>
      <c r="C595" s="5" t="n"/>
      <c r="D595" s="19" t="n"/>
      <c r="E595" s="5" t="n"/>
      <c r="F595" s="6">
        <f>IF(C595&amp;""="","",IFERROR(INDEX('أوامر الشراء'!$C$6:$C$1005,MATCH(C595&amp;"",'أوامر الشراء'!$A$6:$A$1005,0))&amp;"","أمر غير موجود"))</f>
        <v/>
      </c>
      <c r="G595" s="6">
        <f>IF(F595="","",IFERROR(INDEX('الموردون'!$B$6:$B$205,MATCH(F595,'الموردون'!$A$6:$A$205,0))&amp;"","مورد غير موجود"))</f>
        <v/>
      </c>
      <c r="H595" s="20">
        <f>IF(F595="","",IFERROR(INDEX('الموردون'!$D$6:$D$205,MATCH(F595,'الموردون'!$A$6:$A$205,0)),""))</f>
        <v/>
      </c>
      <c r="I595" s="21">
        <f>IF(OR(H595="",NOT(ISNUMBER(B595))),"",B595+H595)</f>
        <v/>
      </c>
      <c r="J595" s="18">
        <f>IF(A595&amp;""="","",SUMIFS('المدفوعات'!$C$6:$C$1005,'المدفوعات'!$B$6:$B$1005,A595&amp;""))</f>
        <v/>
      </c>
      <c r="K595" s="18">
        <f>IF(OR(A595&amp;""="",NOT(ISNUMBER(D595))),"",ROUND(D595-J595,2))</f>
        <v/>
      </c>
      <c r="L595" s="17">
        <f>IF(OR(K595="",I595=""),"",IF(AND(K595&gt;0,I595&lt;'الإعدادات'!$B$4),'الإعدادات'!$B$4-I595,0))</f>
        <v/>
      </c>
      <c r="M595" s="6">
        <f>IF(K595="","",IF(K595&lt;=0,"مسدد",IF(I595="","بدون موعد",IF(I595&gt;='الإعدادات'!$B$4,"لم يحن",IF(L595&lt;=30,"من 1 إلى 30 يوم",IF(L595&lt;=60,"من 31 إلى 60 يوم","أكثر من 60 يوم"))))))</f>
        <v/>
      </c>
    </row>
    <row r="596">
      <c r="A596" s="5" t="n"/>
      <c r="B596" s="13" t="n"/>
      <c r="C596" s="5" t="n"/>
      <c r="D596" s="19" t="n"/>
      <c r="E596" s="5" t="n"/>
      <c r="F596" s="6">
        <f>IF(C596&amp;""="","",IFERROR(INDEX('أوامر الشراء'!$C$6:$C$1005,MATCH(C596&amp;"",'أوامر الشراء'!$A$6:$A$1005,0))&amp;"","أمر غير موجود"))</f>
        <v/>
      </c>
      <c r="G596" s="6">
        <f>IF(F596="","",IFERROR(INDEX('الموردون'!$B$6:$B$205,MATCH(F596,'الموردون'!$A$6:$A$205,0))&amp;"","مورد غير موجود"))</f>
        <v/>
      </c>
      <c r="H596" s="20">
        <f>IF(F596="","",IFERROR(INDEX('الموردون'!$D$6:$D$205,MATCH(F596,'الموردون'!$A$6:$A$205,0)),""))</f>
        <v/>
      </c>
      <c r="I596" s="21">
        <f>IF(OR(H596="",NOT(ISNUMBER(B596))),"",B596+H596)</f>
        <v/>
      </c>
      <c r="J596" s="18">
        <f>IF(A596&amp;""="","",SUMIFS('المدفوعات'!$C$6:$C$1005,'المدفوعات'!$B$6:$B$1005,A596&amp;""))</f>
        <v/>
      </c>
      <c r="K596" s="18">
        <f>IF(OR(A596&amp;""="",NOT(ISNUMBER(D596))),"",ROUND(D596-J596,2))</f>
        <v/>
      </c>
      <c r="L596" s="17">
        <f>IF(OR(K596="",I596=""),"",IF(AND(K596&gt;0,I596&lt;'الإعدادات'!$B$4),'الإعدادات'!$B$4-I596,0))</f>
        <v/>
      </c>
      <c r="M596" s="6">
        <f>IF(K596="","",IF(K596&lt;=0,"مسدد",IF(I596="","بدون موعد",IF(I596&gt;='الإعدادات'!$B$4,"لم يحن",IF(L596&lt;=30,"من 1 إلى 30 يوم",IF(L596&lt;=60,"من 31 إلى 60 يوم","أكثر من 60 يوم"))))))</f>
        <v/>
      </c>
    </row>
    <row r="597">
      <c r="A597" s="5" t="n"/>
      <c r="B597" s="13" t="n"/>
      <c r="C597" s="5" t="n"/>
      <c r="D597" s="19" t="n"/>
      <c r="E597" s="5" t="n"/>
      <c r="F597" s="6">
        <f>IF(C597&amp;""="","",IFERROR(INDEX('أوامر الشراء'!$C$6:$C$1005,MATCH(C597&amp;"",'أوامر الشراء'!$A$6:$A$1005,0))&amp;"","أمر غير موجود"))</f>
        <v/>
      </c>
      <c r="G597" s="6">
        <f>IF(F597="","",IFERROR(INDEX('الموردون'!$B$6:$B$205,MATCH(F597,'الموردون'!$A$6:$A$205,0))&amp;"","مورد غير موجود"))</f>
        <v/>
      </c>
      <c r="H597" s="20">
        <f>IF(F597="","",IFERROR(INDEX('الموردون'!$D$6:$D$205,MATCH(F597,'الموردون'!$A$6:$A$205,0)),""))</f>
        <v/>
      </c>
      <c r="I597" s="21">
        <f>IF(OR(H597="",NOT(ISNUMBER(B597))),"",B597+H597)</f>
        <v/>
      </c>
      <c r="J597" s="18">
        <f>IF(A597&amp;""="","",SUMIFS('المدفوعات'!$C$6:$C$1005,'المدفوعات'!$B$6:$B$1005,A597&amp;""))</f>
        <v/>
      </c>
      <c r="K597" s="18">
        <f>IF(OR(A597&amp;""="",NOT(ISNUMBER(D597))),"",ROUND(D597-J597,2))</f>
        <v/>
      </c>
      <c r="L597" s="17">
        <f>IF(OR(K597="",I597=""),"",IF(AND(K597&gt;0,I597&lt;'الإعدادات'!$B$4),'الإعدادات'!$B$4-I597,0))</f>
        <v/>
      </c>
      <c r="M597" s="6">
        <f>IF(K597="","",IF(K597&lt;=0,"مسدد",IF(I597="","بدون موعد",IF(I597&gt;='الإعدادات'!$B$4,"لم يحن",IF(L597&lt;=30,"من 1 إلى 30 يوم",IF(L597&lt;=60,"من 31 إلى 60 يوم","أكثر من 60 يوم"))))))</f>
        <v/>
      </c>
    </row>
    <row r="598">
      <c r="A598" s="5" t="n"/>
      <c r="B598" s="13" t="n"/>
      <c r="C598" s="5" t="n"/>
      <c r="D598" s="19" t="n"/>
      <c r="E598" s="5" t="n"/>
      <c r="F598" s="6">
        <f>IF(C598&amp;""="","",IFERROR(INDEX('أوامر الشراء'!$C$6:$C$1005,MATCH(C598&amp;"",'أوامر الشراء'!$A$6:$A$1005,0))&amp;"","أمر غير موجود"))</f>
        <v/>
      </c>
      <c r="G598" s="6">
        <f>IF(F598="","",IFERROR(INDEX('الموردون'!$B$6:$B$205,MATCH(F598,'الموردون'!$A$6:$A$205,0))&amp;"","مورد غير موجود"))</f>
        <v/>
      </c>
      <c r="H598" s="20">
        <f>IF(F598="","",IFERROR(INDEX('الموردون'!$D$6:$D$205,MATCH(F598,'الموردون'!$A$6:$A$205,0)),""))</f>
        <v/>
      </c>
      <c r="I598" s="21">
        <f>IF(OR(H598="",NOT(ISNUMBER(B598))),"",B598+H598)</f>
        <v/>
      </c>
      <c r="J598" s="18">
        <f>IF(A598&amp;""="","",SUMIFS('المدفوعات'!$C$6:$C$1005,'المدفوعات'!$B$6:$B$1005,A598&amp;""))</f>
        <v/>
      </c>
      <c r="K598" s="18">
        <f>IF(OR(A598&amp;""="",NOT(ISNUMBER(D598))),"",ROUND(D598-J598,2))</f>
        <v/>
      </c>
      <c r="L598" s="17">
        <f>IF(OR(K598="",I598=""),"",IF(AND(K598&gt;0,I598&lt;'الإعدادات'!$B$4),'الإعدادات'!$B$4-I598,0))</f>
        <v/>
      </c>
      <c r="M598" s="6">
        <f>IF(K598="","",IF(K598&lt;=0,"مسدد",IF(I598="","بدون موعد",IF(I598&gt;='الإعدادات'!$B$4,"لم يحن",IF(L598&lt;=30,"من 1 إلى 30 يوم",IF(L598&lt;=60,"من 31 إلى 60 يوم","أكثر من 60 يوم"))))))</f>
        <v/>
      </c>
    </row>
    <row r="599">
      <c r="A599" s="5" t="n"/>
      <c r="B599" s="13" t="n"/>
      <c r="C599" s="5" t="n"/>
      <c r="D599" s="19" t="n"/>
      <c r="E599" s="5" t="n"/>
      <c r="F599" s="6">
        <f>IF(C599&amp;""="","",IFERROR(INDEX('أوامر الشراء'!$C$6:$C$1005,MATCH(C599&amp;"",'أوامر الشراء'!$A$6:$A$1005,0))&amp;"","أمر غير موجود"))</f>
        <v/>
      </c>
      <c r="G599" s="6">
        <f>IF(F599="","",IFERROR(INDEX('الموردون'!$B$6:$B$205,MATCH(F599,'الموردون'!$A$6:$A$205,0))&amp;"","مورد غير موجود"))</f>
        <v/>
      </c>
      <c r="H599" s="20">
        <f>IF(F599="","",IFERROR(INDEX('الموردون'!$D$6:$D$205,MATCH(F599,'الموردون'!$A$6:$A$205,0)),""))</f>
        <v/>
      </c>
      <c r="I599" s="21">
        <f>IF(OR(H599="",NOT(ISNUMBER(B599))),"",B599+H599)</f>
        <v/>
      </c>
      <c r="J599" s="18">
        <f>IF(A599&amp;""="","",SUMIFS('المدفوعات'!$C$6:$C$1005,'المدفوعات'!$B$6:$B$1005,A599&amp;""))</f>
        <v/>
      </c>
      <c r="K599" s="18">
        <f>IF(OR(A599&amp;""="",NOT(ISNUMBER(D599))),"",ROUND(D599-J599,2))</f>
        <v/>
      </c>
      <c r="L599" s="17">
        <f>IF(OR(K599="",I599=""),"",IF(AND(K599&gt;0,I599&lt;'الإعدادات'!$B$4),'الإعدادات'!$B$4-I599,0))</f>
        <v/>
      </c>
      <c r="M599" s="6">
        <f>IF(K599="","",IF(K599&lt;=0,"مسدد",IF(I599="","بدون موعد",IF(I599&gt;='الإعدادات'!$B$4,"لم يحن",IF(L599&lt;=30,"من 1 إلى 30 يوم",IF(L599&lt;=60,"من 31 إلى 60 يوم","أكثر من 60 يوم"))))))</f>
        <v/>
      </c>
    </row>
    <row r="600">
      <c r="A600" s="5" t="n"/>
      <c r="B600" s="13" t="n"/>
      <c r="C600" s="5" t="n"/>
      <c r="D600" s="19" t="n"/>
      <c r="E600" s="5" t="n"/>
      <c r="F600" s="6">
        <f>IF(C600&amp;""="","",IFERROR(INDEX('أوامر الشراء'!$C$6:$C$1005,MATCH(C600&amp;"",'أوامر الشراء'!$A$6:$A$1005,0))&amp;"","أمر غير موجود"))</f>
        <v/>
      </c>
      <c r="G600" s="6">
        <f>IF(F600="","",IFERROR(INDEX('الموردون'!$B$6:$B$205,MATCH(F600,'الموردون'!$A$6:$A$205,0))&amp;"","مورد غير موجود"))</f>
        <v/>
      </c>
      <c r="H600" s="20">
        <f>IF(F600="","",IFERROR(INDEX('الموردون'!$D$6:$D$205,MATCH(F600,'الموردون'!$A$6:$A$205,0)),""))</f>
        <v/>
      </c>
      <c r="I600" s="21">
        <f>IF(OR(H600="",NOT(ISNUMBER(B600))),"",B600+H600)</f>
        <v/>
      </c>
      <c r="J600" s="18">
        <f>IF(A600&amp;""="","",SUMIFS('المدفوعات'!$C$6:$C$1005,'المدفوعات'!$B$6:$B$1005,A600&amp;""))</f>
        <v/>
      </c>
      <c r="K600" s="18">
        <f>IF(OR(A600&amp;""="",NOT(ISNUMBER(D600))),"",ROUND(D600-J600,2))</f>
        <v/>
      </c>
      <c r="L600" s="17">
        <f>IF(OR(K600="",I600=""),"",IF(AND(K600&gt;0,I600&lt;'الإعدادات'!$B$4),'الإعدادات'!$B$4-I600,0))</f>
        <v/>
      </c>
      <c r="M600" s="6">
        <f>IF(K600="","",IF(K600&lt;=0,"مسدد",IF(I600="","بدون موعد",IF(I600&gt;='الإعدادات'!$B$4,"لم يحن",IF(L600&lt;=30,"من 1 إلى 30 يوم",IF(L600&lt;=60,"من 31 إلى 60 يوم","أكثر من 60 يوم"))))))</f>
        <v/>
      </c>
    </row>
    <row r="601">
      <c r="A601" s="5" t="n"/>
      <c r="B601" s="13" t="n"/>
      <c r="C601" s="5" t="n"/>
      <c r="D601" s="19" t="n"/>
      <c r="E601" s="5" t="n"/>
      <c r="F601" s="6">
        <f>IF(C601&amp;""="","",IFERROR(INDEX('أوامر الشراء'!$C$6:$C$1005,MATCH(C601&amp;"",'أوامر الشراء'!$A$6:$A$1005,0))&amp;"","أمر غير موجود"))</f>
        <v/>
      </c>
      <c r="G601" s="6">
        <f>IF(F601="","",IFERROR(INDEX('الموردون'!$B$6:$B$205,MATCH(F601,'الموردون'!$A$6:$A$205,0))&amp;"","مورد غير موجود"))</f>
        <v/>
      </c>
      <c r="H601" s="20">
        <f>IF(F601="","",IFERROR(INDEX('الموردون'!$D$6:$D$205,MATCH(F601,'الموردون'!$A$6:$A$205,0)),""))</f>
        <v/>
      </c>
      <c r="I601" s="21">
        <f>IF(OR(H601="",NOT(ISNUMBER(B601))),"",B601+H601)</f>
        <v/>
      </c>
      <c r="J601" s="18">
        <f>IF(A601&amp;""="","",SUMIFS('المدفوعات'!$C$6:$C$1005,'المدفوعات'!$B$6:$B$1005,A601&amp;""))</f>
        <v/>
      </c>
      <c r="K601" s="18">
        <f>IF(OR(A601&amp;""="",NOT(ISNUMBER(D601))),"",ROUND(D601-J601,2))</f>
        <v/>
      </c>
      <c r="L601" s="17">
        <f>IF(OR(K601="",I601=""),"",IF(AND(K601&gt;0,I601&lt;'الإعدادات'!$B$4),'الإعدادات'!$B$4-I601,0))</f>
        <v/>
      </c>
      <c r="M601" s="6">
        <f>IF(K601="","",IF(K601&lt;=0,"مسدد",IF(I601="","بدون موعد",IF(I601&gt;='الإعدادات'!$B$4,"لم يحن",IF(L601&lt;=30,"من 1 إلى 30 يوم",IF(L601&lt;=60,"من 31 إلى 60 يوم","أكثر من 60 يوم"))))))</f>
        <v/>
      </c>
    </row>
    <row r="602">
      <c r="A602" s="5" t="n"/>
      <c r="B602" s="13" t="n"/>
      <c r="C602" s="5" t="n"/>
      <c r="D602" s="19" t="n"/>
      <c r="E602" s="5" t="n"/>
      <c r="F602" s="6">
        <f>IF(C602&amp;""="","",IFERROR(INDEX('أوامر الشراء'!$C$6:$C$1005,MATCH(C602&amp;"",'أوامر الشراء'!$A$6:$A$1005,0))&amp;"","أمر غير موجود"))</f>
        <v/>
      </c>
      <c r="G602" s="6">
        <f>IF(F602="","",IFERROR(INDEX('الموردون'!$B$6:$B$205,MATCH(F602,'الموردون'!$A$6:$A$205,0))&amp;"","مورد غير موجود"))</f>
        <v/>
      </c>
      <c r="H602" s="20">
        <f>IF(F602="","",IFERROR(INDEX('الموردون'!$D$6:$D$205,MATCH(F602,'الموردون'!$A$6:$A$205,0)),""))</f>
        <v/>
      </c>
      <c r="I602" s="21">
        <f>IF(OR(H602="",NOT(ISNUMBER(B602))),"",B602+H602)</f>
        <v/>
      </c>
      <c r="J602" s="18">
        <f>IF(A602&amp;""="","",SUMIFS('المدفوعات'!$C$6:$C$1005,'المدفوعات'!$B$6:$B$1005,A602&amp;""))</f>
        <v/>
      </c>
      <c r="K602" s="18">
        <f>IF(OR(A602&amp;""="",NOT(ISNUMBER(D602))),"",ROUND(D602-J602,2))</f>
        <v/>
      </c>
      <c r="L602" s="17">
        <f>IF(OR(K602="",I602=""),"",IF(AND(K602&gt;0,I602&lt;'الإعدادات'!$B$4),'الإعدادات'!$B$4-I602,0))</f>
        <v/>
      </c>
      <c r="M602" s="6">
        <f>IF(K602="","",IF(K602&lt;=0,"مسدد",IF(I602="","بدون موعد",IF(I602&gt;='الإعدادات'!$B$4,"لم يحن",IF(L602&lt;=30,"من 1 إلى 30 يوم",IF(L602&lt;=60,"من 31 إلى 60 يوم","أكثر من 60 يوم"))))))</f>
        <v/>
      </c>
    </row>
    <row r="603">
      <c r="A603" s="5" t="n"/>
      <c r="B603" s="13" t="n"/>
      <c r="C603" s="5" t="n"/>
      <c r="D603" s="19" t="n"/>
      <c r="E603" s="5" t="n"/>
      <c r="F603" s="6">
        <f>IF(C603&amp;""="","",IFERROR(INDEX('أوامر الشراء'!$C$6:$C$1005,MATCH(C603&amp;"",'أوامر الشراء'!$A$6:$A$1005,0))&amp;"","أمر غير موجود"))</f>
        <v/>
      </c>
      <c r="G603" s="6">
        <f>IF(F603="","",IFERROR(INDEX('الموردون'!$B$6:$B$205,MATCH(F603,'الموردون'!$A$6:$A$205,0))&amp;"","مورد غير موجود"))</f>
        <v/>
      </c>
      <c r="H603" s="20">
        <f>IF(F603="","",IFERROR(INDEX('الموردون'!$D$6:$D$205,MATCH(F603,'الموردون'!$A$6:$A$205,0)),""))</f>
        <v/>
      </c>
      <c r="I603" s="21">
        <f>IF(OR(H603="",NOT(ISNUMBER(B603))),"",B603+H603)</f>
        <v/>
      </c>
      <c r="J603" s="18">
        <f>IF(A603&amp;""="","",SUMIFS('المدفوعات'!$C$6:$C$1005,'المدفوعات'!$B$6:$B$1005,A603&amp;""))</f>
        <v/>
      </c>
      <c r="K603" s="18">
        <f>IF(OR(A603&amp;""="",NOT(ISNUMBER(D603))),"",ROUND(D603-J603,2))</f>
        <v/>
      </c>
      <c r="L603" s="17">
        <f>IF(OR(K603="",I603=""),"",IF(AND(K603&gt;0,I603&lt;'الإعدادات'!$B$4),'الإعدادات'!$B$4-I603,0))</f>
        <v/>
      </c>
      <c r="M603" s="6">
        <f>IF(K603="","",IF(K603&lt;=0,"مسدد",IF(I603="","بدون موعد",IF(I603&gt;='الإعدادات'!$B$4,"لم يحن",IF(L603&lt;=30,"من 1 إلى 30 يوم",IF(L603&lt;=60,"من 31 إلى 60 يوم","أكثر من 60 يوم"))))))</f>
        <v/>
      </c>
    </row>
    <row r="604">
      <c r="A604" s="5" t="n"/>
      <c r="B604" s="13" t="n"/>
      <c r="C604" s="5" t="n"/>
      <c r="D604" s="19" t="n"/>
      <c r="E604" s="5" t="n"/>
      <c r="F604" s="6">
        <f>IF(C604&amp;""="","",IFERROR(INDEX('أوامر الشراء'!$C$6:$C$1005,MATCH(C604&amp;"",'أوامر الشراء'!$A$6:$A$1005,0))&amp;"","أمر غير موجود"))</f>
        <v/>
      </c>
      <c r="G604" s="6">
        <f>IF(F604="","",IFERROR(INDEX('الموردون'!$B$6:$B$205,MATCH(F604,'الموردون'!$A$6:$A$205,0))&amp;"","مورد غير موجود"))</f>
        <v/>
      </c>
      <c r="H604" s="20">
        <f>IF(F604="","",IFERROR(INDEX('الموردون'!$D$6:$D$205,MATCH(F604,'الموردون'!$A$6:$A$205,0)),""))</f>
        <v/>
      </c>
      <c r="I604" s="21">
        <f>IF(OR(H604="",NOT(ISNUMBER(B604))),"",B604+H604)</f>
        <v/>
      </c>
      <c r="J604" s="18">
        <f>IF(A604&amp;""="","",SUMIFS('المدفوعات'!$C$6:$C$1005,'المدفوعات'!$B$6:$B$1005,A604&amp;""))</f>
        <v/>
      </c>
      <c r="K604" s="18">
        <f>IF(OR(A604&amp;""="",NOT(ISNUMBER(D604))),"",ROUND(D604-J604,2))</f>
        <v/>
      </c>
      <c r="L604" s="17">
        <f>IF(OR(K604="",I604=""),"",IF(AND(K604&gt;0,I604&lt;'الإعدادات'!$B$4),'الإعدادات'!$B$4-I604,0))</f>
        <v/>
      </c>
      <c r="M604" s="6">
        <f>IF(K604="","",IF(K604&lt;=0,"مسدد",IF(I604="","بدون موعد",IF(I604&gt;='الإعدادات'!$B$4,"لم يحن",IF(L604&lt;=30,"من 1 إلى 30 يوم",IF(L604&lt;=60,"من 31 إلى 60 يوم","أكثر من 60 يوم"))))))</f>
        <v/>
      </c>
    </row>
    <row r="605">
      <c r="A605" s="5" t="n"/>
      <c r="B605" s="13" t="n"/>
      <c r="C605" s="5" t="n"/>
      <c r="D605" s="19" t="n"/>
      <c r="E605" s="5" t="n"/>
      <c r="F605" s="6">
        <f>IF(C605&amp;""="","",IFERROR(INDEX('أوامر الشراء'!$C$6:$C$1005,MATCH(C605&amp;"",'أوامر الشراء'!$A$6:$A$1005,0))&amp;"","أمر غير موجود"))</f>
        <v/>
      </c>
      <c r="G605" s="6">
        <f>IF(F605="","",IFERROR(INDEX('الموردون'!$B$6:$B$205,MATCH(F605,'الموردون'!$A$6:$A$205,0))&amp;"","مورد غير موجود"))</f>
        <v/>
      </c>
      <c r="H605" s="20">
        <f>IF(F605="","",IFERROR(INDEX('الموردون'!$D$6:$D$205,MATCH(F605,'الموردون'!$A$6:$A$205,0)),""))</f>
        <v/>
      </c>
      <c r="I605" s="21">
        <f>IF(OR(H605="",NOT(ISNUMBER(B605))),"",B605+H605)</f>
        <v/>
      </c>
      <c r="J605" s="18">
        <f>IF(A605&amp;""="","",SUMIFS('المدفوعات'!$C$6:$C$1005,'المدفوعات'!$B$6:$B$1005,A605&amp;""))</f>
        <v/>
      </c>
      <c r="K605" s="18">
        <f>IF(OR(A605&amp;""="",NOT(ISNUMBER(D605))),"",ROUND(D605-J605,2))</f>
        <v/>
      </c>
      <c r="L605" s="17">
        <f>IF(OR(K605="",I605=""),"",IF(AND(K605&gt;0,I605&lt;'الإعدادات'!$B$4),'الإعدادات'!$B$4-I605,0))</f>
        <v/>
      </c>
      <c r="M605" s="6">
        <f>IF(K605="","",IF(K605&lt;=0,"مسدد",IF(I605="","بدون موعد",IF(I605&gt;='الإعدادات'!$B$4,"لم يحن",IF(L605&lt;=30,"من 1 إلى 30 يوم",IF(L605&lt;=60,"من 31 إلى 60 يوم","أكثر من 60 يوم"))))))</f>
        <v/>
      </c>
    </row>
    <row r="606">
      <c r="A606" s="5" t="n"/>
      <c r="B606" s="13" t="n"/>
      <c r="C606" s="5" t="n"/>
      <c r="D606" s="19" t="n"/>
      <c r="E606" s="5" t="n"/>
      <c r="F606" s="6">
        <f>IF(C606&amp;""="","",IFERROR(INDEX('أوامر الشراء'!$C$6:$C$1005,MATCH(C606&amp;"",'أوامر الشراء'!$A$6:$A$1005,0))&amp;"","أمر غير موجود"))</f>
        <v/>
      </c>
      <c r="G606" s="6">
        <f>IF(F606="","",IFERROR(INDEX('الموردون'!$B$6:$B$205,MATCH(F606,'الموردون'!$A$6:$A$205,0))&amp;"","مورد غير موجود"))</f>
        <v/>
      </c>
      <c r="H606" s="20">
        <f>IF(F606="","",IFERROR(INDEX('الموردون'!$D$6:$D$205,MATCH(F606,'الموردون'!$A$6:$A$205,0)),""))</f>
        <v/>
      </c>
      <c r="I606" s="21">
        <f>IF(OR(H606="",NOT(ISNUMBER(B606))),"",B606+H606)</f>
        <v/>
      </c>
      <c r="J606" s="18">
        <f>IF(A606&amp;""="","",SUMIFS('المدفوعات'!$C$6:$C$1005,'المدفوعات'!$B$6:$B$1005,A606&amp;""))</f>
        <v/>
      </c>
      <c r="K606" s="18">
        <f>IF(OR(A606&amp;""="",NOT(ISNUMBER(D606))),"",ROUND(D606-J606,2))</f>
        <v/>
      </c>
      <c r="L606" s="17">
        <f>IF(OR(K606="",I606=""),"",IF(AND(K606&gt;0,I606&lt;'الإعدادات'!$B$4),'الإعدادات'!$B$4-I606,0))</f>
        <v/>
      </c>
      <c r="M606" s="6">
        <f>IF(K606="","",IF(K606&lt;=0,"مسدد",IF(I606="","بدون موعد",IF(I606&gt;='الإعدادات'!$B$4,"لم يحن",IF(L606&lt;=30,"من 1 إلى 30 يوم",IF(L606&lt;=60,"من 31 إلى 60 يوم","أكثر من 60 يوم"))))))</f>
        <v/>
      </c>
    </row>
    <row r="607">
      <c r="A607" s="5" t="n"/>
      <c r="B607" s="13" t="n"/>
      <c r="C607" s="5" t="n"/>
      <c r="D607" s="19" t="n"/>
      <c r="E607" s="5" t="n"/>
      <c r="F607" s="6">
        <f>IF(C607&amp;""="","",IFERROR(INDEX('أوامر الشراء'!$C$6:$C$1005,MATCH(C607&amp;"",'أوامر الشراء'!$A$6:$A$1005,0))&amp;"","أمر غير موجود"))</f>
        <v/>
      </c>
      <c r="G607" s="6">
        <f>IF(F607="","",IFERROR(INDEX('الموردون'!$B$6:$B$205,MATCH(F607,'الموردون'!$A$6:$A$205,0))&amp;"","مورد غير موجود"))</f>
        <v/>
      </c>
      <c r="H607" s="20">
        <f>IF(F607="","",IFERROR(INDEX('الموردون'!$D$6:$D$205,MATCH(F607,'الموردون'!$A$6:$A$205,0)),""))</f>
        <v/>
      </c>
      <c r="I607" s="21">
        <f>IF(OR(H607="",NOT(ISNUMBER(B607))),"",B607+H607)</f>
        <v/>
      </c>
      <c r="J607" s="18">
        <f>IF(A607&amp;""="","",SUMIFS('المدفوعات'!$C$6:$C$1005,'المدفوعات'!$B$6:$B$1005,A607&amp;""))</f>
        <v/>
      </c>
      <c r="K607" s="18">
        <f>IF(OR(A607&amp;""="",NOT(ISNUMBER(D607))),"",ROUND(D607-J607,2))</f>
        <v/>
      </c>
      <c r="L607" s="17">
        <f>IF(OR(K607="",I607=""),"",IF(AND(K607&gt;0,I607&lt;'الإعدادات'!$B$4),'الإعدادات'!$B$4-I607,0))</f>
        <v/>
      </c>
      <c r="M607" s="6">
        <f>IF(K607="","",IF(K607&lt;=0,"مسدد",IF(I607="","بدون موعد",IF(I607&gt;='الإعدادات'!$B$4,"لم يحن",IF(L607&lt;=30,"من 1 إلى 30 يوم",IF(L607&lt;=60,"من 31 إلى 60 يوم","أكثر من 60 يوم"))))))</f>
        <v/>
      </c>
    </row>
    <row r="608">
      <c r="A608" s="5" t="n"/>
      <c r="B608" s="13" t="n"/>
      <c r="C608" s="5" t="n"/>
      <c r="D608" s="19" t="n"/>
      <c r="E608" s="5" t="n"/>
      <c r="F608" s="6">
        <f>IF(C608&amp;""="","",IFERROR(INDEX('أوامر الشراء'!$C$6:$C$1005,MATCH(C608&amp;"",'أوامر الشراء'!$A$6:$A$1005,0))&amp;"","أمر غير موجود"))</f>
        <v/>
      </c>
      <c r="G608" s="6">
        <f>IF(F608="","",IFERROR(INDEX('الموردون'!$B$6:$B$205,MATCH(F608,'الموردون'!$A$6:$A$205,0))&amp;"","مورد غير موجود"))</f>
        <v/>
      </c>
      <c r="H608" s="20">
        <f>IF(F608="","",IFERROR(INDEX('الموردون'!$D$6:$D$205,MATCH(F608,'الموردون'!$A$6:$A$205,0)),""))</f>
        <v/>
      </c>
      <c r="I608" s="21">
        <f>IF(OR(H608="",NOT(ISNUMBER(B608))),"",B608+H608)</f>
        <v/>
      </c>
      <c r="J608" s="18">
        <f>IF(A608&amp;""="","",SUMIFS('المدفوعات'!$C$6:$C$1005,'المدفوعات'!$B$6:$B$1005,A608&amp;""))</f>
        <v/>
      </c>
      <c r="K608" s="18">
        <f>IF(OR(A608&amp;""="",NOT(ISNUMBER(D608))),"",ROUND(D608-J608,2))</f>
        <v/>
      </c>
      <c r="L608" s="17">
        <f>IF(OR(K608="",I608=""),"",IF(AND(K608&gt;0,I608&lt;'الإعدادات'!$B$4),'الإعدادات'!$B$4-I608,0))</f>
        <v/>
      </c>
      <c r="M608" s="6">
        <f>IF(K608="","",IF(K608&lt;=0,"مسدد",IF(I608="","بدون موعد",IF(I608&gt;='الإعدادات'!$B$4,"لم يحن",IF(L608&lt;=30,"من 1 إلى 30 يوم",IF(L608&lt;=60,"من 31 إلى 60 يوم","أكثر من 60 يوم"))))))</f>
        <v/>
      </c>
    </row>
    <row r="609">
      <c r="A609" s="5" t="n"/>
      <c r="B609" s="13" t="n"/>
      <c r="C609" s="5" t="n"/>
      <c r="D609" s="19" t="n"/>
      <c r="E609" s="5" t="n"/>
      <c r="F609" s="6">
        <f>IF(C609&amp;""="","",IFERROR(INDEX('أوامر الشراء'!$C$6:$C$1005,MATCH(C609&amp;"",'أوامر الشراء'!$A$6:$A$1005,0))&amp;"","أمر غير موجود"))</f>
        <v/>
      </c>
      <c r="G609" s="6">
        <f>IF(F609="","",IFERROR(INDEX('الموردون'!$B$6:$B$205,MATCH(F609,'الموردون'!$A$6:$A$205,0))&amp;"","مورد غير موجود"))</f>
        <v/>
      </c>
      <c r="H609" s="20">
        <f>IF(F609="","",IFERROR(INDEX('الموردون'!$D$6:$D$205,MATCH(F609,'الموردون'!$A$6:$A$205,0)),""))</f>
        <v/>
      </c>
      <c r="I609" s="21">
        <f>IF(OR(H609="",NOT(ISNUMBER(B609))),"",B609+H609)</f>
        <v/>
      </c>
      <c r="J609" s="18">
        <f>IF(A609&amp;""="","",SUMIFS('المدفوعات'!$C$6:$C$1005,'المدفوعات'!$B$6:$B$1005,A609&amp;""))</f>
        <v/>
      </c>
      <c r="K609" s="18">
        <f>IF(OR(A609&amp;""="",NOT(ISNUMBER(D609))),"",ROUND(D609-J609,2))</f>
        <v/>
      </c>
      <c r="L609" s="17">
        <f>IF(OR(K609="",I609=""),"",IF(AND(K609&gt;0,I609&lt;'الإعدادات'!$B$4),'الإعدادات'!$B$4-I609,0))</f>
        <v/>
      </c>
      <c r="M609" s="6">
        <f>IF(K609="","",IF(K609&lt;=0,"مسدد",IF(I609="","بدون موعد",IF(I609&gt;='الإعدادات'!$B$4,"لم يحن",IF(L609&lt;=30,"من 1 إلى 30 يوم",IF(L609&lt;=60,"من 31 إلى 60 يوم","أكثر من 60 يوم"))))))</f>
        <v/>
      </c>
    </row>
    <row r="610">
      <c r="A610" s="5" t="n"/>
      <c r="B610" s="13" t="n"/>
      <c r="C610" s="5" t="n"/>
      <c r="D610" s="19" t="n"/>
      <c r="E610" s="5" t="n"/>
      <c r="F610" s="6">
        <f>IF(C610&amp;""="","",IFERROR(INDEX('أوامر الشراء'!$C$6:$C$1005,MATCH(C610&amp;"",'أوامر الشراء'!$A$6:$A$1005,0))&amp;"","أمر غير موجود"))</f>
        <v/>
      </c>
      <c r="G610" s="6">
        <f>IF(F610="","",IFERROR(INDEX('الموردون'!$B$6:$B$205,MATCH(F610,'الموردون'!$A$6:$A$205,0))&amp;"","مورد غير موجود"))</f>
        <v/>
      </c>
      <c r="H610" s="20">
        <f>IF(F610="","",IFERROR(INDEX('الموردون'!$D$6:$D$205,MATCH(F610,'الموردون'!$A$6:$A$205,0)),""))</f>
        <v/>
      </c>
      <c r="I610" s="21">
        <f>IF(OR(H610="",NOT(ISNUMBER(B610))),"",B610+H610)</f>
        <v/>
      </c>
      <c r="J610" s="18">
        <f>IF(A610&amp;""="","",SUMIFS('المدفوعات'!$C$6:$C$1005,'المدفوعات'!$B$6:$B$1005,A610&amp;""))</f>
        <v/>
      </c>
      <c r="K610" s="18">
        <f>IF(OR(A610&amp;""="",NOT(ISNUMBER(D610))),"",ROUND(D610-J610,2))</f>
        <v/>
      </c>
      <c r="L610" s="17">
        <f>IF(OR(K610="",I610=""),"",IF(AND(K610&gt;0,I610&lt;'الإعدادات'!$B$4),'الإعدادات'!$B$4-I610,0))</f>
        <v/>
      </c>
      <c r="M610" s="6">
        <f>IF(K610="","",IF(K610&lt;=0,"مسدد",IF(I610="","بدون موعد",IF(I610&gt;='الإعدادات'!$B$4,"لم يحن",IF(L610&lt;=30,"من 1 إلى 30 يوم",IF(L610&lt;=60,"من 31 إلى 60 يوم","أكثر من 60 يوم"))))))</f>
        <v/>
      </c>
    </row>
    <row r="611">
      <c r="A611" s="5" t="n"/>
      <c r="B611" s="13" t="n"/>
      <c r="C611" s="5" t="n"/>
      <c r="D611" s="19" t="n"/>
      <c r="E611" s="5" t="n"/>
      <c r="F611" s="6">
        <f>IF(C611&amp;""="","",IFERROR(INDEX('أوامر الشراء'!$C$6:$C$1005,MATCH(C611&amp;"",'أوامر الشراء'!$A$6:$A$1005,0))&amp;"","أمر غير موجود"))</f>
        <v/>
      </c>
      <c r="G611" s="6">
        <f>IF(F611="","",IFERROR(INDEX('الموردون'!$B$6:$B$205,MATCH(F611,'الموردون'!$A$6:$A$205,0))&amp;"","مورد غير موجود"))</f>
        <v/>
      </c>
      <c r="H611" s="20">
        <f>IF(F611="","",IFERROR(INDEX('الموردون'!$D$6:$D$205,MATCH(F611,'الموردون'!$A$6:$A$205,0)),""))</f>
        <v/>
      </c>
      <c r="I611" s="21">
        <f>IF(OR(H611="",NOT(ISNUMBER(B611))),"",B611+H611)</f>
        <v/>
      </c>
      <c r="J611" s="18">
        <f>IF(A611&amp;""="","",SUMIFS('المدفوعات'!$C$6:$C$1005,'المدفوعات'!$B$6:$B$1005,A611&amp;""))</f>
        <v/>
      </c>
      <c r="K611" s="18">
        <f>IF(OR(A611&amp;""="",NOT(ISNUMBER(D611))),"",ROUND(D611-J611,2))</f>
        <v/>
      </c>
      <c r="L611" s="17">
        <f>IF(OR(K611="",I611=""),"",IF(AND(K611&gt;0,I611&lt;'الإعدادات'!$B$4),'الإعدادات'!$B$4-I611,0))</f>
        <v/>
      </c>
      <c r="M611" s="6">
        <f>IF(K611="","",IF(K611&lt;=0,"مسدد",IF(I611="","بدون موعد",IF(I611&gt;='الإعدادات'!$B$4,"لم يحن",IF(L611&lt;=30,"من 1 إلى 30 يوم",IF(L611&lt;=60,"من 31 إلى 60 يوم","أكثر من 60 يوم"))))))</f>
        <v/>
      </c>
    </row>
    <row r="612">
      <c r="A612" s="5" t="n"/>
      <c r="B612" s="13" t="n"/>
      <c r="C612" s="5" t="n"/>
      <c r="D612" s="19" t="n"/>
      <c r="E612" s="5" t="n"/>
      <c r="F612" s="6">
        <f>IF(C612&amp;""="","",IFERROR(INDEX('أوامر الشراء'!$C$6:$C$1005,MATCH(C612&amp;"",'أوامر الشراء'!$A$6:$A$1005,0))&amp;"","أمر غير موجود"))</f>
        <v/>
      </c>
      <c r="G612" s="6">
        <f>IF(F612="","",IFERROR(INDEX('الموردون'!$B$6:$B$205,MATCH(F612,'الموردون'!$A$6:$A$205,0))&amp;"","مورد غير موجود"))</f>
        <v/>
      </c>
      <c r="H612" s="20">
        <f>IF(F612="","",IFERROR(INDEX('الموردون'!$D$6:$D$205,MATCH(F612,'الموردون'!$A$6:$A$205,0)),""))</f>
        <v/>
      </c>
      <c r="I612" s="21">
        <f>IF(OR(H612="",NOT(ISNUMBER(B612))),"",B612+H612)</f>
        <v/>
      </c>
      <c r="J612" s="18">
        <f>IF(A612&amp;""="","",SUMIFS('المدفوعات'!$C$6:$C$1005,'المدفوعات'!$B$6:$B$1005,A612&amp;""))</f>
        <v/>
      </c>
      <c r="K612" s="18">
        <f>IF(OR(A612&amp;""="",NOT(ISNUMBER(D612))),"",ROUND(D612-J612,2))</f>
        <v/>
      </c>
      <c r="L612" s="17">
        <f>IF(OR(K612="",I612=""),"",IF(AND(K612&gt;0,I612&lt;'الإعدادات'!$B$4),'الإعدادات'!$B$4-I612,0))</f>
        <v/>
      </c>
      <c r="M612" s="6">
        <f>IF(K612="","",IF(K612&lt;=0,"مسدد",IF(I612="","بدون موعد",IF(I612&gt;='الإعدادات'!$B$4,"لم يحن",IF(L612&lt;=30,"من 1 إلى 30 يوم",IF(L612&lt;=60,"من 31 إلى 60 يوم","أكثر من 60 يوم"))))))</f>
        <v/>
      </c>
    </row>
    <row r="613">
      <c r="A613" s="5" t="n"/>
      <c r="B613" s="13" t="n"/>
      <c r="C613" s="5" t="n"/>
      <c r="D613" s="19" t="n"/>
      <c r="E613" s="5" t="n"/>
      <c r="F613" s="6">
        <f>IF(C613&amp;""="","",IFERROR(INDEX('أوامر الشراء'!$C$6:$C$1005,MATCH(C613&amp;"",'أوامر الشراء'!$A$6:$A$1005,0))&amp;"","أمر غير موجود"))</f>
        <v/>
      </c>
      <c r="G613" s="6">
        <f>IF(F613="","",IFERROR(INDEX('الموردون'!$B$6:$B$205,MATCH(F613,'الموردون'!$A$6:$A$205,0))&amp;"","مورد غير موجود"))</f>
        <v/>
      </c>
      <c r="H613" s="20">
        <f>IF(F613="","",IFERROR(INDEX('الموردون'!$D$6:$D$205,MATCH(F613,'الموردون'!$A$6:$A$205,0)),""))</f>
        <v/>
      </c>
      <c r="I613" s="21">
        <f>IF(OR(H613="",NOT(ISNUMBER(B613))),"",B613+H613)</f>
        <v/>
      </c>
      <c r="J613" s="18">
        <f>IF(A613&amp;""="","",SUMIFS('المدفوعات'!$C$6:$C$1005,'المدفوعات'!$B$6:$B$1005,A613&amp;""))</f>
        <v/>
      </c>
      <c r="K613" s="18">
        <f>IF(OR(A613&amp;""="",NOT(ISNUMBER(D613))),"",ROUND(D613-J613,2))</f>
        <v/>
      </c>
      <c r="L613" s="17">
        <f>IF(OR(K613="",I613=""),"",IF(AND(K613&gt;0,I613&lt;'الإعدادات'!$B$4),'الإعدادات'!$B$4-I613,0))</f>
        <v/>
      </c>
      <c r="M613" s="6">
        <f>IF(K613="","",IF(K613&lt;=0,"مسدد",IF(I613="","بدون موعد",IF(I613&gt;='الإعدادات'!$B$4,"لم يحن",IF(L613&lt;=30,"من 1 إلى 30 يوم",IF(L613&lt;=60,"من 31 إلى 60 يوم","أكثر من 60 يوم"))))))</f>
        <v/>
      </c>
    </row>
    <row r="614">
      <c r="A614" s="5" t="n"/>
      <c r="B614" s="13" t="n"/>
      <c r="C614" s="5" t="n"/>
      <c r="D614" s="19" t="n"/>
      <c r="E614" s="5" t="n"/>
      <c r="F614" s="6">
        <f>IF(C614&amp;""="","",IFERROR(INDEX('أوامر الشراء'!$C$6:$C$1005,MATCH(C614&amp;"",'أوامر الشراء'!$A$6:$A$1005,0))&amp;"","أمر غير موجود"))</f>
        <v/>
      </c>
      <c r="G614" s="6">
        <f>IF(F614="","",IFERROR(INDEX('الموردون'!$B$6:$B$205,MATCH(F614,'الموردون'!$A$6:$A$205,0))&amp;"","مورد غير موجود"))</f>
        <v/>
      </c>
      <c r="H614" s="20">
        <f>IF(F614="","",IFERROR(INDEX('الموردون'!$D$6:$D$205,MATCH(F614,'الموردون'!$A$6:$A$205,0)),""))</f>
        <v/>
      </c>
      <c r="I614" s="21">
        <f>IF(OR(H614="",NOT(ISNUMBER(B614))),"",B614+H614)</f>
        <v/>
      </c>
      <c r="J614" s="18">
        <f>IF(A614&amp;""="","",SUMIFS('المدفوعات'!$C$6:$C$1005,'المدفوعات'!$B$6:$B$1005,A614&amp;""))</f>
        <v/>
      </c>
      <c r="K614" s="18">
        <f>IF(OR(A614&amp;""="",NOT(ISNUMBER(D614))),"",ROUND(D614-J614,2))</f>
        <v/>
      </c>
      <c r="L614" s="17">
        <f>IF(OR(K614="",I614=""),"",IF(AND(K614&gt;0,I614&lt;'الإعدادات'!$B$4),'الإعدادات'!$B$4-I614,0))</f>
        <v/>
      </c>
      <c r="M614" s="6">
        <f>IF(K614="","",IF(K614&lt;=0,"مسدد",IF(I614="","بدون موعد",IF(I614&gt;='الإعدادات'!$B$4,"لم يحن",IF(L614&lt;=30,"من 1 إلى 30 يوم",IF(L614&lt;=60,"من 31 إلى 60 يوم","أكثر من 60 يوم"))))))</f>
        <v/>
      </c>
    </row>
    <row r="615">
      <c r="A615" s="5" t="n"/>
      <c r="B615" s="13" t="n"/>
      <c r="C615" s="5" t="n"/>
      <c r="D615" s="19" t="n"/>
      <c r="E615" s="5" t="n"/>
      <c r="F615" s="6">
        <f>IF(C615&amp;""="","",IFERROR(INDEX('أوامر الشراء'!$C$6:$C$1005,MATCH(C615&amp;"",'أوامر الشراء'!$A$6:$A$1005,0))&amp;"","أمر غير موجود"))</f>
        <v/>
      </c>
      <c r="G615" s="6">
        <f>IF(F615="","",IFERROR(INDEX('الموردون'!$B$6:$B$205,MATCH(F615,'الموردون'!$A$6:$A$205,0))&amp;"","مورد غير موجود"))</f>
        <v/>
      </c>
      <c r="H615" s="20">
        <f>IF(F615="","",IFERROR(INDEX('الموردون'!$D$6:$D$205,MATCH(F615,'الموردون'!$A$6:$A$205,0)),""))</f>
        <v/>
      </c>
      <c r="I615" s="21">
        <f>IF(OR(H615="",NOT(ISNUMBER(B615))),"",B615+H615)</f>
        <v/>
      </c>
      <c r="J615" s="18">
        <f>IF(A615&amp;""="","",SUMIFS('المدفوعات'!$C$6:$C$1005,'المدفوعات'!$B$6:$B$1005,A615&amp;""))</f>
        <v/>
      </c>
      <c r="K615" s="18">
        <f>IF(OR(A615&amp;""="",NOT(ISNUMBER(D615))),"",ROUND(D615-J615,2))</f>
        <v/>
      </c>
      <c r="L615" s="17">
        <f>IF(OR(K615="",I615=""),"",IF(AND(K615&gt;0,I615&lt;'الإعدادات'!$B$4),'الإعدادات'!$B$4-I615,0))</f>
        <v/>
      </c>
      <c r="M615" s="6">
        <f>IF(K615="","",IF(K615&lt;=0,"مسدد",IF(I615="","بدون موعد",IF(I615&gt;='الإعدادات'!$B$4,"لم يحن",IF(L615&lt;=30,"من 1 إلى 30 يوم",IF(L615&lt;=60,"من 31 إلى 60 يوم","أكثر من 60 يوم"))))))</f>
        <v/>
      </c>
    </row>
    <row r="616">
      <c r="A616" s="5" t="n"/>
      <c r="B616" s="13" t="n"/>
      <c r="C616" s="5" t="n"/>
      <c r="D616" s="19" t="n"/>
      <c r="E616" s="5" t="n"/>
      <c r="F616" s="6">
        <f>IF(C616&amp;""="","",IFERROR(INDEX('أوامر الشراء'!$C$6:$C$1005,MATCH(C616&amp;"",'أوامر الشراء'!$A$6:$A$1005,0))&amp;"","أمر غير موجود"))</f>
        <v/>
      </c>
      <c r="G616" s="6">
        <f>IF(F616="","",IFERROR(INDEX('الموردون'!$B$6:$B$205,MATCH(F616,'الموردون'!$A$6:$A$205,0))&amp;"","مورد غير موجود"))</f>
        <v/>
      </c>
      <c r="H616" s="20">
        <f>IF(F616="","",IFERROR(INDEX('الموردون'!$D$6:$D$205,MATCH(F616,'الموردون'!$A$6:$A$205,0)),""))</f>
        <v/>
      </c>
      <c r="I616" s="21">
        <f>IF(OR(H616="",NOT(ISNUMBER(B616))),"",B616+H616)</f>
        <v/>
      </c>
      <c r="J616" s="18">
        <f>IF(A616&amp;""="","",SUMIFS('المدفوعات'!$C$6:$C$1005,'المدفوعات'!$B$6:$B$1005,A616&amp;""))</f>
        <v/>
      </c>
      <c r="K616" s="18">
        <f>IF(OR(A616&amp;""="",NOT(ISNUMBER(D616))),"",ROUND(D616-J616,2))</f>
        <v/>
      </c>
      <c r="L616" s="17">
        <f>IF(OR(K616="",I616=""),"",IF(AND(K616&gt;0,I616&lt;'الإعدادات'!$B$4),'الإعدادات'!$B$4-I616,0))</f>
        <v/>
      </c>
      <c r="M616" s="6">
        <f>IF(K616="","",IF(K616&lt;=0,"مسدد",IF(I616="","بدون موعد",IF(I616&gt;='الإعدادات'!$B$4,"لم يحن",IF(L616&lt;=30,"من 1 إلى 30 يوم",IF(L616&lt;=60,"من 31 إلى 60 يوم","أكثر من 60 يوم"))))))</f>
        <v/>
      </c>
    </row>
    <row r="617">
      <c r="A617" s="5" t="n"/>
      <c r="B617" s="13" t="n"/>
      <c r="C617" s="5" t="n"/>
      <c r="D617" s="19" t="n"/>
      <c r="E617" s="5" t="n"/>
      <c r="F617" s="6">
        <f>IF(C617&amp;""="","",IFERROR(INDEX('أوامر الشراء'!$C$6:$C$1005,MATCH(C617&amp;"",'أوامر الشراء'!$A$6:$A$1005,0))&amp;"","أمر غير موجود"))</f>
        <v/>
      </c>
      <c r="G617" s="6">
        <f>IF(F617="","",IFERROR(INDEX('الموردون'!$B$6:$B$205,MATCH(F617,'الموردون'!$A$6:$A$205,0))&amp;"","مورد غير موجود"))</f>
        <v/>
      </c>
      <c r="H617" s="20">
        <f>IF(F617="","",IFERROR(INDEX('الموردون'!$D$6:$D$205,MATCH(F617,'الموردون'!$A$6:$A$205,0)),""))</f>
        <v/>
      </c>
      <c r="I617" s="21">
        <f>IF(OR(H617="",NOT(ISNUMBER(B617))),"",B617+H617)</f>
        <v/>
      </c>
      <c r="J617" s="18">
        <f>IF(A617&amp;""="","",SUMIFS('المدفوعات'!$C$6:$C$1005,'المدفوعات'!$B$6:$B$1005,A617&amp;""))</f>
        <v/>
      </c>
      <c r="K617" s="18">
        <f>IF(OR(A617&amp;""="",NOT(ISNUMBER(D617))),"",ROUND(D617-J617,2))</f>
        <v/>
      </c>
      <c r="L617" s="17">
        <f>IF(OR(K617="",I617=""),"",IF(AND(K617&gt;0,I617&lt;'الإعدادات'!$B$4),'الإعدادات'!$B$4-I617,0))</f>
        <v/>
      </c>
      <c r="M617" s="6">
        <f>IF(K617="","",IF(K617&lt;=0,"مسدد",IF(I617="","بدون موعد",IF(I617&gt;='الإعدادات'!$B$4,"لم يحن",IF(L617&lt;=30,"من 1 إلى 30 يوم",IF(L617&lt;=60,"من 31 إلى 60 يوم","أكثر من 60 يوم"))))))</f>
        <v/>
      </c>
    </row>
    <row r="618">
      <c r="A618" s="5" t="n"/>
      <c r="B618" s="13" t="n"/>
      <c r="C618" s="5" t="n"/>
      <c r="D618" s="19" t="n"/>
      <c r="E618" s="5" t="n"/>
      <c r="F618" s="6">
        <f>IF(C618&amp;""="","",IFERROR(INDEX('أوامر الشراء'!$C$6:$C$1005,MATCH(C618&amp;"",'أوامر الشراء'!$A$6:$A$1005,0))&amp;"","أمر غير موجود"))</f>
        <v/>
      </c>
      <c r="G618" s="6">
        <f>IF(F618="","",IFERROR(INDEX('الموردون'!$B$6:$B$205,MATCH(F618,'الموردون'!$A$6:$A$205,0))&amp;"","مورد غير موجود"))</f>
        <v/>
      </c>
      <c r="H618" s="20">
        <f>IF(F618="","",IFERROR(INDEX('الموردون'!$D$6:$D$205,MATCH(F618,'الموردون'!$A$6:$A$205,0)),""))</f>
        <v/>
      </c>
      <c r="I618" s="21">
        <f>IF(OR(H618="",NOT(ISNUMBER(B618))),"",B618+H618)</f>
        <v/>
      </c>
      <c r="J618" s="18">
        <f>IF(A618&amp;""="","",SUMIFS('المدفوعات'!$C$6:$C$1005,'المدفوعات'!$B$6:$B$1005,A618&amp;""))</f>
        <v/>
      </c>
      <c r="K618" s="18">
        <f>IF(OR(A618&amp;""="",NOT(ISNUMBER(D618))),"",ROUND(D618-J618,2))</f>
        <v/>
      </c>
      <c r="L618" s="17">
        <f>IF(OR(K618="",I618=""),"",IF(AND(K618&gt;0,I618&lt;'الإعدادات'!$B$4),'الإعدادات'!$B$4-I618,0))</f>
        <v/>
      </c>
      <c r="M618" s="6">
        <f>IF(K618="","",IF(K618&lt;=0,"مسدد",IF(I618="","بدون موعد",IF(I618&gt;='الإعدادات'!$B$4,"لم يحن",IF(L618&lt;=30,"من 1 إلى 30 يوم",IF(L618&lt;=60,"من 31 إلى 60 يوم","أكثر من 60 يوم"))))))</f>
        <v/>
      </c>
    </row>
    <row r="619">
      <c r="A619" s="5" t="n"/>
      <c r="B619" s="13" t="n"/>
      <c r="C619" s="5" t="n"/>
      <c r="D619" s="19" t="n"/>
      <c r="E619" s="5" t="n"/>
      <c r="F619" s="6">
        <f>IF(C619&amp;""="","",IFERROR(INDEX('أوامر الشراء'!$C$6:$C$1005,MATCH(C619&amp;"",'أوامر الشراء'!$A$6:$A$1005,0))&amp;"","أمر غير موجود"))</f>
        <v/>
      </c>
      <c r="G619" s="6">
        <f>IF(F619="","",IFERROR(INDEX('الموردون'!$B$6:$B$205,MATCH(F619,'الموردون'!$A$6:$A$205,0))&amp;"","مورد غير موجود"))</f>
        <v/>
      </c>
      <c r="H619" s="20">
        <f>IF(F619="","",IFERROR(INDEX('الموردون'!$D$6:$D$205,MATCH(F619,'الموردون'!$A$6:$A$205,0)),""))</f>
        <v/>
      </c>
      <c r="I619" s="21">
        <f>IF(OR(H619="",NOT(ISNUMBER(B619))),"",B619+H619)</f>
        <v/>
      </c>
      <c r="J619" s="18">
        <f>IF(A619&amp;""="","",SUMIFS('المدفوعات'!$C$6:$C$1005,'المدفوعات'!$B$6:$B$1005,A619&amp;""))</f>
        <v/>
      </c>
      <c r="K619" s="18">
        <f>IF(OR(A619&amp;""="",NOT(ISNUMBER(D619))),"",ROUND(D619-J619,2))</f>
        <v/>
      </c>
      <c r="L619" s="17">
        <f>IF(OR(K619="",I619=""),"",IF(AND(K619&gt;0,I619&lt;'الإعدادات'!$B$4),'الإعدادات'!$B$4-I619,0))</f>
        <v/>
      </c>
      <c r="M619" s="6">
        <f>IF(K619="","",IF(K619&lt;=0,"مسدد",IF(I619="","بدون موعد",IF(I619&gt;='الإعدادات'!$B$4,"لم يحن",IF(L619&lt;=30,"من 1 إلى 30 يوم",IF(L619&lt;=60,"من 31 إلى 60 يوم","أكثر من 60 يوم"))))))</f>
        <v/>
      </c>
    </row>
    <row r="620">
      <c r="A620" s="5" t="n"/>
      <c r="B620" s="13" t="n"/>
      <c r="C620" s="5" t="n"/>
      <c r="D620" s="19" t="n"/>
      <c r="E620" s="5" t="n"/>
      <c r="F620" s="6">
        <f>IF(C620&amp;""="","",IFERROR(INDEX('أوامر الشراء'!$C$6:$C$1005,MATCH(C620&amp;"",'أوامر الشراء'!$A$6:$A$1005,0))&amp;"","أمر غير موجود"))</f>
        <v/>
      </c>
      <c r="G620" s="6">
        <f>IF(F620="","",IFERROR(INDEX('الموردون'!$B$6:$B$205,MATCH(F620,'الموردون'!$A$6:$A$205,0))&amp;"","مورد غير موجود"))</f>
        <v/>
      </c>
      <c r="H620" s="20">
        <f>IF(F620="","",IFERROR(INDEX('الموردون'!$D$6:$D$205,MATCH(F620,'الموردون'!$A$6:$A$205,0)),""))</f>
        <v/>
      </c>
      <c r="I620" s="21">
        <f>IF(OR(H620="",NOT(ISNUMBER(B620))),"",B620+H620)</f>
        <v/>
      </c>
      <c r="J620" s="18">
        <f>IF(A620&amp;""="","",SUMIFS('المدفوعات'!$C$6:$C$1005,'المدفوعات'!$B$6:$B$1005,A620&amp;""))</f>
        <v/>
      </c>
      <c r="K620" s="18">
        <f>IF(OR(A620&amp;""="",NOT(ISNUMBER(D620))),"",ROUND(D620-J620,2))</f>
        <v/>
      </c>
      <c r="L620" s="17">
        <f>IF(OR(K620="",I620=""),"",IF(AND(K620&gt;0,I620&lt;'الإعدادات'!$B$4),'الإعدادات'!$B$4-I620,0))</f>
        <v/>
      </c>
      <c r="M620" s="6">
        <f>IF(K620="","",IF(K620&lt;=0,"مسدد",IF(I620="","بدون موعد",IF(I620&gt;='الإعدادات'!$B$4,"لم يحن",IF(L620&lt;=30,"من 1 إلى 30 يوم",IF(L620&lt;=60,"من 31 إلى 60 يوم","أكثر من 60 يوم"))))))</f>
        <v/>
      </c>
    </row>
    <row r="621">
      <c r="A621" s="5" t="n"/>
      <c r="B621" s="13" t="n"/>
      <c r="C621" s="5" t="n"/>
      <c r="D621" s="19" t="n"/>
      <c r="E621" s="5" t="n"/>
      <c r="F621" s="6">
        <f>IF(C621&amp;""="","",IFERROR(INDEX('أوامر الشراء'!$C$6:$C$1005,MATCH(C621&amp;"",'أوامر الشراء'!$A$6:$A$1005,0))&amp;"","أمر غير موجود"))</f>
        <v/>
      </c>
      <c r="G621" s="6">
        <f>IF(F621="","",IFERROR(INDEX('الموردون'!$B$6:$B$205,MATCH(F621,'الموردون'!$A$6:$A$205,0))&amp;"","مورد غير موجود"))</f>
        <v/>
      </c>
      <c r="H621" s="20">
        <f>IF(F621="","",IFERROR(INDEX('الموردون'!$D$6:$D$205,MATCH(F621,'الموردون'!$A$6:$A$205,0)),""))</f>
        <v/>
      </c>
      <c r="I621" s="21">
        <f>IF(OR(H621="",NOT(ISNUMBER(B621))),"",B621+H621)</f>
        <v/>
      </c>
      <c r="J621" s="18">
        <f>IF(A621&amp;""="","",SUMIFS('المدفوعات'!$C$6:$C$1005,'المدفوعات'!$B$6:$B$1005,A621&amp;""))</f>
        <v/>
      </c>
      <c r="K621" s="18">
        <f>IF(OR(A621&amp;""="",NOT(ISNUMBER(D621))),"",ROUND(D621-J621,2))</f>
        <v/>
      </c>
      <c r="L621" s="17">
        <f>IF(OR(K621="",I621=""),"",IF(AND(K621&gt;0,I621&lt;'الإعدادات'!$B$4),'الإعدادات'!$B$4-I621,0))</f>
        <v/>
      </c>
      <c r="M621" s="6">
        <f>IF(K621="","",IF(K621&lt;=0,"مسدد",IF(I621="","بدون موعد",IF(I621&gt;='الإعدادات'!$B$4,"لم يحن",IF(L621&lt;=30,"من 1 إلى 30 يوم",IF(L621&lt;=60,"من 31 إلى 60 يوم","أكثر من 60 يوم"))))))</f>
        <v/>
      </c>
    </row>
    <row r="622">
      <c r="A622" s="5" t="n"/>
      <c r="B622" s="13" t="n"/>
      <c r="C622" s="5" t="n"/>
      <c r="D622" s="19" t="n"/>
      <c r="E622" s="5" t="n"/>
      <c r="F622" s="6">
        <f>IF(C622&amp;""="","",IFERROR(INDEX('أوامر الشراء'!$C$6:$C$1005,MATCH(C622&amp;"",'أوامر الشراء'!$A$6:$A$1005,0))&amp;"","أمر غير موجود"))</f>
        <v/>
      </c>
      <c r="G622" s="6">
        <f>IF(F622="","",IFERROR(INDEX('الموردون'!$B$6:$B$205,MATCH(F622,'الموردون'!$A$6:$A$205,0))&amp;"","مورد غير موجود"))</f>
        <v/>
      </c>
      <c r="H622" s="20">
        <f>IF(F622="","",IFERROR(INDEX('الموردون'!$D$6:$D$205,MATCH(F622,'الموردون'!$A$6:$A$205,0)),""))</f>
        <v/>
      </c>
      <c r="I622" s="21">
        <f>IF(OR(H622="",NOT(ISNUMBER(B622))),"",B622+H622)</f>
        <v/>
      </c>
      <c r="J622" s="18">
        <f>IF(A622&amp;""="","",SUMIFS('المدفوعات'!$C$6:$C$1005,'المدفوعات'!$B$6:$B$1005,A622&amp;""))</f>
        <v/>
      </c>
      <c r="K622" s="18">
        <f>IF(OR(A622&amp;""="",NOT(ISNUMBER(D622))),"",ROUND(D622-J622,2))</f>
        <v/>
      </c>
      <c r="L622" s="17">
        <f>IF(OR(K622="",I622=""),"",IF(AND(K622&gt;0,I622&lt;'الإعدادات'!$B$4),'الإعدادات'!$B$4-I622,0))</f>
        <v/>
      </c>
      <c r="M622" s="6">
        <f>IF(K622="","",IF(K622&lt;=0,"مسدد",IF(I622="","بدون موعد",IF(I622&gt;='الإعدادات'!$B$4,"لم يحن",IF(L622&lt;=30,"من 1 إلى 30 يوم",IF(L622&lt;=60,"من 31 إلى 60 يوم","أكثر من 60 يوم"))))))</f>
        <v/>
      </c>
    </row>
    <row r="623">
      <c r="A623" s="5" t="n"/>
      <c r="B623" s="13" t="n"/>
      <c r="C623" s="5" t="n"/>
      <c r="D623" s="19" t="n"/>
      <c r="E623" s="5" t="n"/>
      <c r="F623" s="6">
        <f>IF(C623&amp;""="","",IFERROR(INDEX('أوامر الشراء'!$C$6:$C$1005,MATCH(C623&amp;"",'أوامر الشراء'!$A$6:$A$1005,0))&amp;"","أمر غير موجود"))</f>
        <v/>
      </c>
      <c r="G623" s="6">
        <f>IF(F623="","",IFERROR(INDEX('الموردون'!$B$6:$B$205,MATCH(F623,'الموردون'!$A$6:$A$205,0))&amp;"","مورد غير موجود"))</f>
        <v/>
      </c>
      <c r="H623" s="20">
        <f>IF(F623="","",IFERROR(INDEX('الموردون'!$D$6:$D$205,MATCH(F623,'الموردون'!$A$6:$A$205,0)),""))</f>
        <v/>
      </c>
      <c r="I623" s="21">
        <f>IF(OR(H623="",NOT(ISNUMBER(B623))),"",B623+H623)</f>
        <v/>
      </c>
      <c r="J623" s="18">
        <f>IF(A623&amp;""="","",SUMIFS('المدفوعات'!$C$6:$C$1005,'المدفوعات'!$B$6:$B$1005,A623&amp;""))</f>
        <v/>
      </c>
      <c r="K623" s="18">
        <f>IF(OR(A623&amp;""="",NOT(ISNUMBER(D623))),"",ROUND(D623-J623,2))</f>
        <v/>
      </c>
      <c r="L623" s="17">
        <f>IF(OR(K623="",I623=""),"",IF(AND(K623&gt;0,I623&lt;'الإعدادات'!$B$4),'الإعدادات'!$B$4-I623,0))</f>
        <v/>
      </c>
      <c r="M623" s="6">
        <f>IF(K623="","",IF(K623&lt;=0,"مسدد",IF(I623="","بدون موعد",IF(I623&gt;='الإعدادات'!$B$4,"لم يحن",IF(L623&lt;=30,"من 1 إلى 30 يوم",IF(L623&lt;=60,"من 31 إلى 60 يوم","أكثر من 60 يوم"))))))</f>
        <v/>
      </c>
    </row>
    <row r="624">
      <c r="A624" s="5" t="n"/>
      <c r="B624" s="13" t="n"/>
      <c r="C624" s="5" t="n"/>
      <c r="D624" s="19" t="n"/>
      <c r="E624" s="5" t="n"/>
      <c r="F624" s="6">
        <f>IF(C624&amp;""="","",IFERROR(INDEX('أوامر الشراء'!$C$6:$C$1005,MATCH(C624&amp;"",'أوامر الشراء'!$A$6:$A$1005,0))&amp;"","أمر غير موجود"))</f>
        <v/>
      </c>
      <c r="G624" s="6">
        <f>IF(F624="","",IFERROR(INDEX('الموردون'!$B$6:$B$205,MATCH(F624,'الموردون'!$A$6:$A$205,0))&amp;"","مورد غير موجود"))</f>
        <v/>
      </c>
      <c r="H624" s="20">
        <f>IF(F624="","",IFERROR(INDEX('الموردون'!$D$6:$D$205,MATCH(F624,'الموردون'!$A$6:$A$205,0)),""))</f>
        <v/>
      </c>
      <c r="I624" s="21">
        <f>IF(OR(H624="",NOT(ISNUMBER(B624))),"",B624+H624)</f>
        <v/>
      </c>
      <c r="J624" s="18">
        <f>IF(A624&amp;""="","",SUMIFS('المدفوعات'!$C$6:$C$1005,'المدفوعات'!$B$6:$B$1005,A624&amp;""))</f>
        <v/>
      </c>
      <c r="K624" s="18">
        <f>IF(OR(A624&amp;""="",NOT(ISNUMBER(D624))),"",ROUND(D624-J624,2))</f>
        <v/>
      </c>
      <c r="L624" s="17">
        <f>IF(OR(K624="",I624=""),"",IF(AND(K624&gt;0,I624&lt;'الإعدادات'!$B$4),'الإعدادات'!$B$4-I624,0))</f>
        <v/>
      </c>
      <c r="M624" s="6">
        <f>IF(K624="","",IF(K624&lt;=0,"مسدد",IF(I624="","بدون موعد",IF(I624&gt;='الإعدادات'!$B$4,"لم يحن",IF(L624&lt;=30,"من 1 إلى 30 يوم",IF(L624&lt;=60,"من 31 إلى 60 يوم","أكثر من 60 يوم"))))))</f>
        <v/>
      </c>
    </row>
    <row r="625">
      <c r="A625" s="5" t="n"/>
      <c r="B625" s="13" t="n"/>
      <c r="C625" s="5" t="n"/>
      <c r="D625" s="19" t="n"/>
      <c r="E625" s="5" t="n"/>
      <c r="F625" s="6">
        <f>IF(C625&amp;""="","",IFERROR(INDEX('أوامر الشراء'!$C$6:$C$1005,MATCH(C625&amp;"",'أوامر الشراء'!$A$6:$A$1005,0))&amp;"","أمر غير موجود"))</f>
        <v/>
      </c>
      <c r="G625" s="6">
        <f>IF(F625="","",IFERROR(INDEX('الموردون'!$B$6:$B$205,MATCH(F625,'الموردون'!$A$6:$A$205,0))&amp;"","مورد غير موجود"))</f>
        <v/>
      </c>
      <c r="H625" s="20">
        <f>IF(F625="","",IFERROR(INDEX('الموردون'!$D$6:$D$205,MATCH(F625,'الموردون'!$A$6:$A$205,0)),""))</f>
        <v/>
      </c>
      <c r="I625" s="21">
        <f>IF(OR(H625="",NOT(ISNUMBER(B625))),"",B625+H625)</f>
        <v/>
      </c>
      <c r="J625" s="18">
        <f>IF(A625&amp;""="","",SUMIFS('المدفوعات'!$C$6:$C$1005,'المدفوعات'!$B$6:$B$1005,A625&amp;""))</f>
        <v/>
      </c>
      <c r="K625" s="18">
        <f>IF(OR(A625&amp;""="",NOT(ISNUMBER(D625))),"",ROUND(D625-J625,2))</f>
        <v/>
      </c>
      <c r="L625" s="17">
        <f>IF(OR(K625="",I625=""),"",IF(AND(K625&gt;0,I625&lt;'الإعدادات'!$B$4),'الإعدادات'!$B$4-I625,0))</f>
        <v/>
      </c>
      <c r="M625" s="6">
        <f>IF(K625="","",IF(K625&lt;=0,"مسدد",IF(I625="","بدون موعد",IF(I625&gt;='الإعدادات'!$B$4,"لم يحن",IF(L625&lt;=30,"من 1 إلى 30 يوم",IF(L625&lt;=60,"من 31 إلى 60 يوم","أكثر من 60 يوم"))))))</f>
        <v/>
      </c>
    </row>
    <row r="626">
      <c r="A626" s="5" t="n"/>
      <c r="B626" s="13" t="n"/>
      <c r="C626" s="5" t="n"/>
      <c r="D626" s="19" t="n"/>
      <c r="E626" s="5" t="n"/>
      <c r="F626" s="6">
        <f>IF(C626&amp;""="","",IFERROR(INDEX('أوامر الشراء'!$C$6:$C$1005,MATCH(C626&amp;"",'أوامر الشراء'!$A$6:$A$1005,0))&amp;"","أمر غير موجود"))</f>
        <v/>
      </c>
      <c r="G626" s="6">
        <f>IF(F626="","",IFERROR(INDEX('الموردون'!$B$6:$B$205,MATCH(F626,'الموردون'!$A$6:$A$205,0))&amp;"","مورد غير موجود"))</f>
        <v/>
      </c>
      <c r="H626" s="20">
        <f>IF(F626="","",IFERROR(INDEX('الموردون'!$D$6:$D$205,MATCH(F626,'الموردون'!$A$6:$A$205,0)),""))</f>
        <v/>
      </c>
      <c r="I626" s="21">
        <f>IF(OR(H626="",NOT(ISNUMBER(B626))),"",B626+H626)</f>
        <v/>
      </c>
      <c r="J626" s="18">
        <f>IF(A626&amp;""="","",SUMIFS('المدفوعات'!$C$6:$C$1005,'المدفوعات'!$B$6:$B$1005,A626&amp;""))</f>
        <v/>
      </c>
      <c r="K626" s="18">
        <f>IF(OR(A626&amp;""="",NOT(ISNUMBER(D626))),"",ROUND(D626-J626,2))</f>
        <v/>
      </c>
      <c r="L626" s="17">
        <f>IF(OR(K626="",I626=""),"",IF(AND(K626&gt;0,I626&lt;'الإعدادات'!$B$4),'الإعدادات'!$B$4-I626,0))</f>
        <v/>
      </c>
      <c r="M626" s="6">
        <f>IF(K626="","",IF(K626&lt;=0,"مسدد",IF(I626="","بدون موعد",IF(I626&gt;='الإعدادات'!$B$4,"لم يحن",IF(L626&lt;=30,"من 1 إلى 30 يوم",IF(L626&lt;=60,"من 31 إلى 60 يوم","أكثر من 60 يوم"))))))</f>
        <v/>
      </c>
    </row>
    <row r="627">
      <c r="A627" s="5" t="n"/>
      <c r="B627" s="13" t="n"/>
      <c r="C627" s="5" t="n"/>
      <c r="D627" s="19" t="n"/>
      <c r="E627" s="5" t="n"/>
      <c r="F627" s="6">
        <f>IF(C627&amp;""="","",IFERROR(INDEX('أوامر الشراء'!$C$6:$C$1005,MATCH(C627&amp;"",'أوامر الشراء'!$A$6:$A$1005,0))&amp;"","أمر غير موجود"))</f>
        <v/>
      </c>
      <c r="G627" s="6">
        <f>IF(F627="","",IFERROR(INDEX('الموردون'!$B$6:$B$205,MATCH(F627,'الموردون'!$A$6:$A$205,0))&amp;"","مورد غير موجود"))</f>
        <v/>
      </c>
      <c r="H627" s="20">
        <f>IF(F627="","",IFERROR(INDEX('الموردون'!$D$6:$D$205,MATCH(F627,'الموردون'!$A$6:$A$205,0)),""))</f>
        <v/>
      </c>
      <c r="I627" s="21">
        <f>IF(OR(H627="",NOT(ISNUMBER(B627))),"",B627+H627)</f>
        <v/>
      </c>
      <c r="J627" s="18">
        <f>IF(A627&amp;""="","",SUMIFS('المدفوعات'!$C$6:$C$1005,'المدفوعات'!$B$6:$B$1005,A627&amp;""))</f>
        <v/>
      </c>
      <c r="K627" s="18">
        <f>IF(OR(A627&amp;""="",NOT(ISNUMBER(D627))),"",ROUND(D627-J627,2))</f>
        <v/>
      </c>
      <c r="L627" s="17">
        <f>IF(OR(K627="",I627=""),"",IF(AND(K627&gt;0,I627&lt;'الإعدادات'!$B$4),'الإعدادات'!$B$4-I627,0))</f>
        <v/>
      </c>
      <c r="M627" s="6">
        <f>IF(K627="","",IF(K627&lt;=0,"مسدد",IF(I627="","بدون موعد",IF(I627&gt;='الإعدادات'!$B$4,"لم يحن",IF(L627&lt;=30,"من 1 إلى 30 يوم",IF(L627&lt;=60,"من 31 إلى 60 يوم","أكثر من 60 يوم"))))))</f>
        <v/>
      </c>
    </row>
    <row r="628">
      <c r="A628" s="5" t="n"/>
      <c r="B628" s="13" t="n"/>
      <c r="C628" s="5" t="n"/>
      <c r="D628" s="19" t="n"/>
      <c r="E628" s="5" t="n"/>
      <c r="F628" s="6">
        <f>IF(C628&amp;""="","",IFERROR(INDEX('أوامر الشراء'!$C$6:$C$1005,MATCH(C628&amp;"",'أوامر الشراء'!$A$6:$A$1005,0))&amp;"","أمر غير موجود"))</f>
        <v/>
      </c>
      <c r="G628" s="6">
        <f>IF(F628="","",IFERROR(INDEX('الموردون'!$B$6:$B$205,MATCH(F628,'الموردون'!$A$6:$A$205,0))&amp;"","مورد غير موجود"))</f>
        <v/>
      </c>
      <c r="H628" s="20">
        <f>IF(F628="","",IFERROR(INDEX('الموردون'!$D$6:$D$205,MATCH(F628,'الموردون'!$A$6:$A$205,0)),""))</f>
        <v/>
      </c>
      <c r="I628" s="21">
        <f>IF(OR(H628="",NOT(ISNUMBER(B628))),"",B628+H628)</f>
        <v/>
      </c>
      <c r="J628" s="18">
        <f>IF(A628&amp;""="","",SUMIFS('المدفوعات'!$C$6:$C$1005,'المدفوعات'!$B$6:$B$1005,A628&amp;""))</f>
        <v/>
      </c>
      <c r="K628" s="18">
        <f>IF(OR(A628&amp;""="",NOT(ISNUMBER(D628))),"",ROUND(D628-J628,2))</f>
        <v/>
      </c>
      <c r="L628" s="17">
        <f>IF(OR(K628="",I628=""),"",IF(AND(K628&gt;0,I628&lt;'الإعدادات'!$B$4),'الإعدادات'!$B$4-I628,0))</f>
        <v/>
      </c>
      <c r="M628" s="6">
        <f>IF(K628="","",IF(K628&lt;=0,"مسدد",IF(I628="","بدون موعد",IF(I628&gt;='الإعدادات'!$B$4,"لم يحن",IF(L628&lt;=30,"من 1 إلى 30 يوم",IF(L628&lt;=60,"من 31 إلى 60 يوم","أكثر من 60 يوم"))))))</f>
        <v/>
      </c>
    </row>
    <row r="629">
      <c r="A629" s="5" t="n"/>
      <c r="B629" s="13" t="n"/>
      <c r="C629" s="5" t="n"/>
      <c r="D629" s="19" t="n"/>
      <c r="E629" s="5" t="n"/>
      <c r="F629" s="6">
        <f>IF(C629&amp;""="","",IFERROR(INDEX('أوامر الشراء'!$C$6:$C$1005,MATCH(C629&amp;"",'أوامر الشراء'!$A$6:$A$1005,0))&amp;"","أمر غير موجود"))</f>
        <v/>
      </c>
      <c r="G629" s="6">
        <f>IF(F629="","",IFERROR(INDEX('الموردون'!$B$6:$B$205,MATCH(F629,'الموردون'!$A$6:$A$205,0))&amp;"","مورد غير موجود"))</f>
        <v/>
      </c>
      <c r="H629" s="20">
        <f>IF(F629="","",IFERROR(INDEX('الموردون'!$D$6:$D$205,MATCH(F629,'الموردون'!$A$6:$A$205,0)),""))</f>
        <v/>
      </c>
      <c r="I629" s="21">
        <f>IF(OR(H629="",NOT(ISNUMBER(B629))),"",B629+H629)</f>
        <v/>
      </c>
      <c r="J629" s="18">
        <f>IF(A629&amp;""="","",SUMIFS('المدفوعات'!$C$6:$C$1005,'المدفوعات'!$B$6:$B$1005,A629&amp;""))</f>
        <v/>
      </c>
      <c r="K629" s="18">
        <f>IF(OR(A629&amp;""="",NOT(ISNUMBER(D629))),"",ROUND(D629-J629,2))</f>
        <v/>
      </c>
      <c r="L629" s="17">
        <f>IF(OR(K629="",I629=""),"",IF(AND(K629&gt;0,I629&lt;'الإعدادات'!$B$4),'الإعدادات'!$B$4-I629,0))</f>
        <v/>
      </c>
      <c r="M629" s="6">
        <f>IF(K629="","",IF(K629&lt;=0,"مسدد",IF(I629="","بدون موعد",IF(I629&gt;='الإعدادات'!$B$4,"لم يحن",IF(L629&lt;=30,"من 1 إلى 30 يوم",IF(L629&lt;=60,"من 31 إلى 60 يوم","أكثر من 60 يوم"))))))</f>
        <v/>
      </c>
    </row>
    <row r="630">
      <c r="A630" s="5" t="n"/>
      <c r="B630" s="13" t="n"/>
      <c r="C630" s="5" t="n"/>
      <c r="D630" s="19" t="n"/>
      <c r="E630" s="5" t="n"/>
      <c r="F630" s="6">
        <f>IF(C630&amp;""="","",IFERROR(INDEX('أوامر الشراء'!$C$6:$C$1005,MATCH(C630&amp;"",'أوامر الشراء'!$A$6:$A$1005,0))&amp;"","أمر غير موجود"))</f>
        <v/>
      </c>
      <c r="G630" s="6">
        <f>IF(F630="","",IFERROR(INDEX('الموردون'!$B$6:$B$205,MATCH(F630,'الموردون'!$A$6:$A$205,0))&amp;"","مورد غير موجود"))</f>
        <v/>
      </c>
      <c r="H630" s="20">
        <f>IF(F630="","",IFERROR(INDEX('الموردون'!$D$6:$D$205,MATCH(F630,'الموردون'!$A$6:$A$205,0)),""))</f>
        <v/>
      </c>
      <c r="I630" s="21">
        <f>IF(OR(H630="",NOT(ISNUMBER(B630))),"",B630+H630)</f>
        <v/>
      </c>
      <c r="J630" s="18">
        <f>IF(A630&amp;""="","",SUMIFS('المدفوعات'!$C$6:$C$1005,'المدفوعات'!$B$6:$B$1005,A630&amp;""))</f>
        <v/>
      </c>
      <c r="K630" s="18">
        <f>IF(OR(A630&amp;""="",NOT(ISNUMBER(D630))),"",ROUND(D630-J630,2))</f>
        <v/>
      </c>
      <c r="L630" s="17">
        <f>IF(OR(K630="",I630=""),"",IF(AND(K630&gt;0,I630&lt;'الإعدادات'!$B$4),'الإعدادات'!$B$4-I630,0))</f>
        <v/>
      </c>
      <c r="M630" s="6">
        <f>IF(K630="","",IF(K630&lt;=0,"مسدد",IF(I630="","بدون موعد",IF(I630&gt;='الإعدادات'!$B$4,"لم يحن",IF(L630&lt;=30,"من 1 إلى 30 يوم",IF(L630&lt;=60,"من 31 إلى 60 يوم","أكثر من 60 يوم"))))))</f>
        <v/>
      </c>
    </row>
    <row r="631">
      <c r="A631" s="5" t="n"/>
      <c r="B631" s="13" t="n"/>
      <c r="C631" s="5" t="n"/>
      <c r="D631" s="19" t="n"/>
      <c r="E631" s="5" t="n"/>
      <c r="F631" s="6">
        <f>IF(C631&amp;""="","",IFERROR(INDEX('أوامر الشراء'!$C$6:$C$1005,MATCH(C631&amp;"",'أوامر الشراء'!$A$6:$A$1005,0))&amp;"","أمر غير موجود"))</f>
        <v/>
      </c>
      <c r="G631" s="6">
        <f>IF(F631="","",IFERROR(INDEX('الموردون'!$B$6:$B$205,MATCH(F631,'الموردون'!$A$6:$A$205,0))&amp;"","مورد غير موجود"))</f>
        <v/>
      </c>
      <c r="H631" s="20">
        <f>IF(F631="","",IFERROR(INDEX('الموردون'!$D$6:$D$205,MATCH(F631,'الموردون'!$A$6:$A$205,0)),""))</f>
        <v/>
      </c>
      <c r="I631" s="21">
        <f>IF(OR(H631="",NOT(ISNUMBER(B631))),"",B631+H631)</f>
        <v/>
      </c>
      <c r="J631" s="18">
        <f>IF(A631&amp;""="","",SUMIFS('المدفوعات'!$C$6:$C$1005,'المدفوعات'!$B$6:$B$1005,A631&amp;""))</f>
        <v/>
      </c>
      <c r="K631" s="18">
        <f>IF(OR(A631&amp;""="",NOT(ISNUMBER(D631))),"",ROUND(D631-J631,2))</f>
        <v/>
      </c>
      <c r="L631" s="17">
        <f>IF(OR(K631="",I631=""),"",IF(AND(K631&gt;0,I631&lt;'الإعدادات'!$B$4),'الإعدادات'!$B$4-I631,0))</f>
        <v/>
      </c>
      <c r="M631" s="6">
        <f>IF(K631="","",IF(K631&lt;=0,"مسدد",IF(I631="","بدون موعد",IF(I631&gt;='الإعدادات'!$B$4,"لم يحن",IF(L631&lt;=30,"من 1 إلى 30 يوم",IF(L631&lt;=60,"من 31 إلى 60 يوم","أكثر من 60 يوم"))))))</f>
        <v/>
      </c>
    </row>
    <row r="632">
      <c r="A632" s="5" t="n"/>
      <c r="B632" s="13" t="n"/>
      <c r="C632" s="5" t="n"/>
      <c r="D632" s="19" t="n"/>
      <c r="E632" s="5" t="n"/>
      <c r="F632" s="6">
        <f>IF(C632&amp;""="","",IFERROR(INDEX('أوامر الشراء'!$C$6:$C$1005,MATCH(C632&amp;"",'أوامر الشراء'!$A$6:$A$1005,0))&amp;"","أمر غير موجود"))</f>
        <v/>
      </c>
      <c r="G632" s="6">
        <f>IF(F632="","",IFERROR(INDEX('الموردون'!$B$6:$B$205,MATCH(F632,'الموردون'!$A$6:$A$205,0))&amp;"","مورد غير موجود"))</f>
        <v/>
      </c>
      <c r="H632" s="20">
        <f>IF(F632="","",IFERROR(INDEX('الموردون'!$D$6:$D$205,MATCH(F632,'الموردون'!$A$6:$A$205,0)),""))</f>
        <v/>
      </c>
      <c r="I632" s="21">
        <f>IF(OR(H632="",NOT(ISNUMBER(B632))),"",B632+H632)</f>
        <v/>
      </c>
      <c r="J632" s="18">
        <f>IF(A632&amp;""="","",SUMIFS('المدفوعات'!$C$6:$C$1005,'المدفوعات'!$B$6:$B$1005,A632&amp;""))</f>
        <v/>
      </c>
      <c r="K632" s="18">
        <f>IF(OR(A632&amp;""="",NOT(ISNUMBER(D632))),"",ROUND(D632-J632,2))</f>
        <v/>
      </c>
      <c r="L632" s="17">
        <f>IF(OR(K632="",I632=""),"",IF(AND(K632&gt;0,I632&lt;'الإعدادات'!$B$4),'الإعدادات'!$B$4-I632,0))</f>
        <v/>
      </c>
      <c r="M632" s="6">
        <f>IF(K632="","",IF(K632&lt;=0,"مسدد",IF(I632="","بدون موعد",IF(I632&gt;='الإعدادات'!$B$4,"لم يحن",IF(L632&lt;=30,"من 1 إلى 30 يوم",IF(L632&lt;=60,"من 31 إلى 60 يوم","أكثر من 60 يوم"))))))</f>
        <v/>
      </c>
    </row>
    <row r="633">
      <c r="A633" s="5" t="n"/>
      <c r="B633" s="13" t="n"/>
      <c r="C633" s="5" t="n"/>
      <c r="D633" s="19" t="n"/>
      <c r="E633" s="5" t="n"/>
      <c r="F633" s="6">
        <f>IF(C633&amp;""="","",IFERROR(INDEX('أوامر الشراء'!$C$6:$C$1005,MATCH(C633&amp;"",'أوامر الشراء'!$A$6:$A$1005,0))&amp;"","أمر غير موجود"))</f>
        <v/>
      </c>
      <c r="G633" s="6">
        <f>IF(F633="","",IFERROR(INDEX('الموردون'!$B$6:$B$205,MATCH(F633,'الموردون'!$A$6:$A$205,0))&amp;"","مورد غير موجود"))</f>
        <v/>
      </c>
      <c r="H633" s="20">
        <f>IF(F633="","",IFERROR(INDEX('الموردون'!$D$6:$D$205,MATCH(F633,'الموردون'!$A$6:$A$205,0)),""))</f>
        <v/>
      </c>
      <c r="I633" s="21">
        <f>IF(OR(H633="",NOT(ISNUMBER(B633))),"",B633+H633)</f>
        <v/>
      </c>
      <c r="J633" s="18">
        <f>IF(A633&amp;""="","",SUMIFS('المدفوعات'!$C$6:$C$1005,'المدفوعات'!$B$6:$B$1005,A633&amp;""))</f>
        <v/>
      </c>
      <c r="K633" s="18">
        <f>IF(OR(A633&amp;""="",NOT(ISNUMBER(D633))),"",ROUND(D633-J633,2))</f>
        <v/>
      </c>
      <c r="L633" s="17">
        <f>IF(OR(K633="",I633=""),"",IF(AND(K633&gt;0,I633&lt;'الإعدادات'!$B$4),'الإعدادات'!$B$4-I633,0))</f>
        <v/>
      </c>
      <c r="M633" s="6">
        <f>IF(K633="","",IF(K633&lt;=0,"مسدد",IF(I633="","بدون موعد",IF(I633&gt;='الإعدادات'!$B$4,"لم يحن",IF(L633&lt;=30,"من 1 إلى 30 يوم",IF(L633&lt;=60,"من 31 إلى 60 يوم","أكثر من 60 يوم"))))))</f>
        <v/>
      </c>
    </row>
    <row r="634">
      <c r="A634" s="5" t="n"/>
      <c r="B634" s="13" t="n"/>
      <c r="C634" s="5" t="n"/>
      <c r="D634" s="19" t="n"/>
      <c r="E634" s="5" t="n"/>
      <c r="F634" s="6">
        <f>IF(C634&amp;""="","",IFERROR(INDEX('أوامر الشراء'!$C$6:$C$1005,MATCH(C634&amp;"",'أوامر الشراء'!$A$6:$A$1005,0))&amp;"","أمر غير موجود"))</f>
        <v/>
      </c>
      <c r="G634" s="6">
        <f>IF(F634="","",IFERROR(INDEX('الموردون'!$B$6:$B$205,MATCH(F634,'الموردون'!$A$6:$A$205,0))&amp;"","مورد غير موجود"))</f>
        <v/>
      </c>
      <c r="H634" s="20">
        <f>IF(F634="","",IFERROR(INDEX('الموردون'!$D$6:$D$205,MATCH(F634,'الموردون'!$A$6:$A$205,0)),""))</f>
        <v/>
      </c>
      <c r="I634" s="21">
        <f>IF(OR(H634="",NOT(ISNUMBER(B634))),"",B634+H634)</f>
        <v/>
      </c>
      <c r="J634" s="18">
        <f>IF(A634&amp;""="","",SUMIFS('المدفوعات'!$C$6:$C$1005,'المدفوعات'!$B$6:$B$1005,A634&amp;""))</f>
        <v/>
      </c>
      <c r="K634" s="18">
        <f>IF(OR(A634&amp;""="",NOT(ISNUMBER(D634))),"",ROUND(D634-J634,2))</f>
        <v/>
      </c>
      <c r="L634" s="17">
        <f>IF(OR(K634="",I634=""),"",IF(AND(K634&gt;0,I634&lt;'الإعدادات'!$B$4),'الإعدادات'!$B$4-I634,0))</f>
        <v/>
      </c>
      <c r="M634" s="6">
        <f>IF(K634="","",IF(K634&lt;=0,"مسدد",IF(I634="","بدون موعد",IF(I634&gt;='الإعدادات'!$B$4,"لم يحن",IF(L634&lt;=30,"من 1 إلى 30 يوم",IF(L634&lt;=60,"من 31 إلى 60 يوم","أكثر من 60 يوم"))))))</f>
        <v/>
      </c>
    </row>
    <row r="635">
      <c r="A635" s="5" t="n"/>
      <c r="B635" s="13" t="n"/>
      <c r="C635" s="5" t="n"/>
      <c r="D635" s="19" t="n"/>
      <c r="E635" s="5" t="n"/>
      <c r="F635" s="6">
        <f>IF(C635&amp;""="","",IFERROR(INDEX('أوامر الشراء'!$C$6:$C$1005,MATCH(C635&amp;"",'أوامر الشراء'!$A$6:$A$1005,0))&amp;"","أمر غير موجود"))</f>
        <v/>
      </c>
      <c r="G635" s="6">
        <f>IF(F635="","",IFERROR(INDEX('الموردون'!$B$6:$B$205,MATCH(F635,'الموردون'!$A$6:$A$205,0))&amp;"","مورد غير موجود"))</f>
        <v/>
      </c>
      <c r="H635" s="20">
        <f>IF(F635="","",IFERROR(INDEX('الموردون'!$D$6:$D$205,MATCH(F635,'الموردون'!$A$6:$A$205,0)),""))</f>
        <v/>
      </c>
      <c r="I635" s="21">
        <f>IF(OR(H635="",NOT(ISNUMBER(B635))),"",B635+H635)</f>
        <v/>
      </c>
      <c r="J635" s="18">
        <f>IF(A635&amp;""="","",SUMIFS('المدفوعات'!$C$6:$C$1005,'المدفوعات'!$B$6:$B$1005,A635&amp;""))</f>
        <v/>
      </c>
      <c r="K635" s="18">
        <f>IF(OR(A635&amp;""="",NOT(ISNUMBER(D635))),"",ROUND(D635-J635,2))</f>
        <v/>
      </c>
      <c r="L635" s="17">
        <f>IF(OR(K635="",I635=""),"",IF(AND(K635&gt;0,I635&lt;'الإعدادات'!$B$4),'الإعدادات'!$B$4-I635,0))</f>
        <v/>
      </c>
      <c r="M635" s="6">
        <f>IF(K635="","",IF(K635&lt;=0,"مسدد",IF(I635="","بدون موعد",IF(I635&gt;='الإعدادات'!$B$4,"لم يحن",IF(L635&lt;=30,"من 1 إلى 30 يوم",IF(L635&lt;=60,"من 31 إلى 60 يوم","أكثر من 60 يوم"))))))</f>
        <v/>
      </c>
    </row>
    <row r="636">
      <c r="A636" s="5" t="n"/>
      <c r="B636" s="13" t="n"/>
      <c r="C636" s="5" t="n"/>
      <c r="D636" s="19" t="n"/>
      <c r="E636" s="5" t="n"/>
      <c r="F636" s="6">
        <f>IF(C636&amp;""="","",IFERROR(INDEX('أوامر الشراء'!$C$6:$C$1005,MATCH(C636&amp;"",'أوامر الشراء'!$A$6:$A$1005,0))&amp;"","أمر غير موجود"))</f>
        <v/>
      </c>
      <c r="G636" s="6">
        <f>IF(F636="","",IFERROR(INDEX('الموردون'!$B$6:$B$205,MATCH(F636,'الموردون'!$A$6:$A$205,0))&amp;"","مورد غير موجود"))</f>
        <v/>
      </c>
      <c r="H636" s="20">
        <f>IF(F636="","",IFERROR(INDEX('الموردون'!$D$6:$D$205,MATCH(F636,'الموردون'!$A$6:$A$205,0)),""))</f>
        <v/>
      </c>
      <c r="I636" s="21">
        <f>IF(OR(H636="",NOT(ISNUMBER(B636))),"",B636+H636)</f>
        <v/>
      </c>
      <c r="J636" s="18">
        <f>IF(A636&amp;""="","",SUMIFS('المدفوعات'!$C$6:$C$1005,'المدفوعات'!$B$6:$B$1005,A636&amp;""))</f>
        <v/>
      </c>
      <c r="K636" s="18">
        <f>IF(OR(A636&amp;""="",NOT(ISNUMBER(D636))),"",ROUND(D636-J636,2))</f>
        <v/>
      </c>
      <c r="L636" s="17">
        <f>IF(OR(K636="",I636=""),"",IF(AND(K636&gt;0,I636&lt;'الإعدادات'!$B$4),'الإعدادات'!$B$4-I636,0))</f>
        <v/>
      </c>
      <c r="M636" s="6">
        <f>IF(K636="","",IF(K636&lt;=0,"مسدد",IF(I636="","بدون موعد",IF(I636&gt;='الإعدادات'!$B$4,"لم يحن",IF(L636&lt;=30,"من 1 إلى 30 يوم",IF(L636&lt;=60,"من 31 إلى 60 يوم","أكثر من 60 يوم"))))))</f>
        <v/>
      </c>
    </row>
    <row r="637">
      <c r="A637" s="5" t="n"/>
      <c r="B637" s="13" t="n"/>
      <c r="C637" s="5" t="n"/>
      <c r="D637" s="19" t="n"/>
      <c r="E637" s="5" t="n"/>
      <c r="F637" s="6">
        <f>IF(C637&amp;""="","",IFERROR(INDEX('أوامر الشراء'!$C$6:$C$1005,MATCH(C637&amp;"",'أوامر الشراء'!$A$6:$A$1005,0))&amp;"","أمر غير موجود"))</f>
        <v/>
      </c>
      <c r="G637" s="6">
        <f>IF(F637="","",IFERROR(INDEX('الموردون'!$B$6:$B$205,MATCH(F637,'الموردون'!$A$6:$A$205,0))&amp;"","مورد غير موجود"))</f>
        <v/>
      </c>
      <c r="H637" s="20">
        <f>IF(F637="","",IFERROR(INDEX('الموردون'!$D$6:$D$205,MATCH(F637,'الموردون'!$A$6:$A$205,0)),""))</f>
        <v/>
      </c>
      <c r="I637" s="21">
        <f>IF(OR(H637="",NOT(ISNUMBER(B637))),"",B637+H637)</f>
        <v/>
      </c>
      <c r="J637" s="18">
        <f>IF(A637&amp;""="","",SUMIFS('المدفوعات'!$C$6:$C$1005,'المدفوعات'!$B$6:$B$1005,A637&amp;""))</f>
        <v/>
      </c>
      <c r="K637" s="18">
        <f>IF(OR(A637&amp;""="",NOT(ISNUMBER(D637))),"",ROUND(D637-J637,2))</f>
        <v/>
      </c>
      <c r="L637" s="17">
        <f>IF(OR(K637="",I637=""),"",IF(AND(K637&gt;0,I637&lt;'الإعدادات'!$B$4),'الإعدادات'!$B$4-I637,0))</f>
        <v/>
      </c>
      <c r="M637" s="6">
        <f>IF(K637="","",IF(K637&lt;=0,"مسدد",IF(I637="","بدون موعد",IF(I637&gt;='الإعدادات'!$B$4,"لم يحن",IF(L637&lt;=30,"من 1 إلى 30 يوم",IF(L637&lt;=60,"من 31 إلى 60 يوم","أكثر من 60 يوم"))))))</f>
        <v/>
      </c>
    </row>
    <row r="638">
      <c r="A638" s="5" t="n"/>
      <c r="B638" s="13" t="n"/>
      <c r="C638" s="5" t="n"/>
      <c r="D638" s="19" t="n"/>
      <c r="E638" s="5" t="n"/>
      <c r="F638" s="6">
        <f>IF(C638&amp;""="","",IFERROR(INDEX('أوامر الشراء'!$C$6:$C$1005,MATCH(C638&amp;"",'أوامر الشراء'!$A$6:$A$1005,0))&amp;"","أمر غير موجود"))</f>
        <v/>
      </c>
      <c r="G638" s="6">
        <f>IF(F638="","",IFERROR(INDEX('الموردون'!$B$6:$B$205,MATCH(F638,'الموردون'!$A$6:$A$205,0))&amp;"","مورد غير موجود"))</f>
        <v/>
      </c>
      <c r="H638" s="20">
        <f>IF(F638="","",IFERROR(INDEX('الموردون'!$D$6:$D$205,MATCH(F638,'الموردون'!$A$6:$A$205,0)),""))</f>
        <v/>
      </c>
      <c r="I638" s="21">
        <f>IF(OR(H638="",NOT(ISNUMBER(B638))),"",B638+H638)</f>
        <v/>
      </c>
      <c r="J638" s="18">
        <f>IF(A638&amp;""="","",SUMIFS('المدفوعات'!$C$6:$C$1005,'المدفوعات'!$B$6:$B$1005,A638&amp;""))</f>
        <v/>
      </c>
      <c r="K638" s="18">
        <f>IF(OR(A638&amp;""="",NOT(ISNUMBER(D638))),"",ROUND(D638-J638,2))</f>
        <v/>
      </c>
      <c r="L638" s="17">
        <f>IF(OR(K638="",I638=""),"",IF(AND(K638&gt;0,I638&lt;'الإعدادات'!$B$4),'الإعدادات'!$B$4-I638,0))</f>
        <v/>
      </c>
      <c r="M638" s="6">
        <f>IF(K638="","",IF(K638&lt;=0,"مسدد",IF(I638="","بدون موعد",IF(I638&gt;='الإعدادات'!$B$4,"لم يحن",IF(L638&lt;=30,"من 1 إلى 30 يوم",IF(L638&lt;=60,"من 31 إلى 60 يوم","أكثر من 60 يوم"))))))</f>
        <v/>
      </c>
    </row>
    <row r="639">
      <c r="A639" s="5" t="n"/>
      <c r="B639" s="13" t="n"/>
      <c r="C639" s="5" t="n"/>
      <c r="D639" s="19" t="n"/>
      <c r="E639" s="5" t="n"/>
      <c r="F639" s="6">
        <f>IF(C639&amp;""="","",IFERROR(INDEX('أوامر الشراء'!$C$6:$C$1005,MATCH(C639&amp;"",'أوامر الشراء'!$A$6:$A$1005,0))&amp;"","أمر غير موجود"))</f>
        <v/>
      </c>
      <c r="G639" s="6">
        <f>IF(F639="","",IFERROR(INDEX('الموردون'!$B$6:$B$205,MATCH(F639,'الموردون'!$A$6:$A$205,0))&amp;"","مورد غير موجود"))</f>
        <v/>
      </c>
      <c r="H639" s="20">
        <f>IF(F639="","",IFERROR(INDEX('الموردون'!$D$6:$D$205,MATCH(F639,'الموردون'!$A$6:$A$205,0)),""))</f>
        <v/>
      </c>
      <c r="I639" s="21">
        <f>IF(OR(H639="",NOT(ISNUMBER(B639))),"",B639+H639)</f>
        <v/>
      </c>
      <c r="J639" s="18">
        <f>IF(A639&amp;""="","",SUMIFS('المدفوعات'!$C$6:$C$1005,'المدفوعات'!$B$6:$B$1005,A639&amp;""))</f>
        <v/>
      </c>
      <c r="K639" s="18">
        <f>IF(OR(A639&amp;""="",NOT(ISNUMBER(D639))),"",ROUND(D639-J639,2))</f>
        <v/>
      </c>
      <c r="L639" s="17">
        <f>IF(OR(K639="",I639=""),"",IF(AND(K639&gt;0,I639&lt;'الإعدادات'!$B$4),'الإعدادات'!$B$4-I639,0))</f>
        <v/>
      </c>
      <c r="M639" s="6">
        <f>IF(K639="","",IF(K639&lt;=0,"مسدد",IF(I639="","بدون موعد",IF(I639&gt;='الإعدادات'!$B$4,"لم يحن",IF(L639&lt;=30,"من 1 إلى 30 يوم",IF(L639&lt;=60,"من 31 إلى 60 يوم","أكثر من 60 يوم"))))))</f>
        <v/>
      </c>
    </row>
    <row r="640">
      <c r="A640" s="5" t="n"/>
      <c r="B640" s="13" t="n"/>
      <c r="C640" s="5" t="n"/>
      <c r="D640" s="19" t="n"/>
      <c r="E640" s="5" t="n"/>
      <c r="F640" s="6">
        <f>IF(C640&amp;""="","",IFERROR(INDEX('أوامر الشراء'!$C$6:$C$1005,MATCH(C640&amp;"",'أوامر الشراء'!$A$6:$A$1005,0))&amp;"","أمر غير موجود"))</f>
        <v/>
      </c>
      <c r="G640" s="6">
        <f>IF(F640="","",IFERROR(INDEX('الموردون'!$B$6:$B$205,MATCH(F640,'الموردون'!$A$6:$A$205,0))&amp;"","مورد غير موجود"))</f>
        <v/>
      </c>
      <c r="H640" s="20">
        <f>IF(F640="","",IFERROR(INDEX('الموردون'!$D$6:$D$205,MATCH(F640,'الموردون'!$A$6:$A$205,0)),""))</f>
        <v/>
      </c>
      <c r="I640" s="21">
        <f>IF(OR(H640="",NOT(ISNUMBER(B640))),"",B640+H640)</f>
        <v/>
      </c>
      <c r="J640" s="18">
        <f>IF(A640&amp;""="","",SUMIFS('المدفوعات'!$C$6:$C$1005,'المدفوعات'!$B$6:$B$1005,A640&amp;""))</f>
        <v/>
      </c>
      <c r="K640" s="18">
        <f>IF(OR(A640&amp;""="",NOT(ISNUMBER(D640))),"",ROUND(D640-J640,2))</f>
        <v/>
      </c>
      <c r="L640" s="17">
        <f>IF(OR(K640="",I640=""),"",IF(AND(K640&gt;0,I640&lt;'الإعدادات'!$B$4),'الإعدادات'!$B$4-I640,0))</f>
        <v/>
      </c>
      <c r="M640" s="6">
        <f>IF(K640="","",IF(K640&lt;=0,"مسدد",IF(I640="","بدون موعد",IF(I640&gt;='الإعدادات'!$B$4,"لم يحن",IF(L640&lt;=30,"من 1 إلى 30 يوم",IF(L640&lt;=60,"من 31 إلى 60 يوم","أكثر من 60 يوم"))))))</f>
        <v/>
      </c>
    </row>
    <row r="641">
      <c r="A641" s="5" t="n"/>
      <c r="B641" s="13" t="n"/>
      <c r="C641" s="5" t="n"/>
      <c r="D641" s="19" t="n"/>
      <c r="E641" s="5" t="n"/>
      <c r="F641" s="6">
        <f>IF(C641&amp;""="","",IFERROR(INDEX('أوامر الشراء'!$C$6:$C$1005,MATCH(C641&amp;"",'أوامر الشراء'!$A$6:$A$1005,0))&amp;"","أمر غير موجود"))</f>
        <v/>
      </c>
      <c r="G641" s="6">
        <f>IF(F641="","",IFERROR(INDEX('الموردون'!$B$6:$B$205,MATCH(F641,'الموردون'!$A$6:$A$205,0))&amp;"","مورد غير موجود"))</f>
        <v/>
      </c>
      <c r="H641" s="20">
        <f>IF(F641="","",IFERROR(INDEX('الموردون'!$D$6:$D$205,MATCH(F641,'الموردون'!$A$6:$A$205,0)),""))</f>
        <v/>
      </c>
      <c r="I641" s="21">
        <f>IF(OR(H641="",NOT(ISNUMBER(B641))),"",B641+H641)</f>
        <v/>
      </c>
      <c r="J641" s="18">
        <f>IF(A641&amp;""="","",SUMIFS('المدفوعات'!$C$6:$C$1005,'المدفوعات'!$B$6:$B$1005,A641&amp;""))</f>
        <v/>
      </c>
      <c r="K641" s="18">
        <f>IF(OR(A641&amp;""="",NOT(ISNUMBER(D641))),"",ROUND(D641-J641,2))</f>
        <v/>
      </c>
      <c r="L641" s="17">
        <f>IF(OR(K641="",I641=""),"",IF(AND(K641&gt;0,I641&lt;'الإعدادات'!$B$4),'الإعدادات'!$B$4-I641,0))</f>
        <v/>
      </c>
      <c r="M641" s="6">
        <f>IF(K641="","",IF(K641&lt;=0,"مسدد",IF(I641="","بدون موعد",IF(I641&gt;='الإعدادات'!$B$4,"لم يحن",IF(L641&lt;=30,"من 1 إلى 30 يوم",IF(L641&lt;=60,"من 31 إلى 60 يوم","أكثر من 60 يوم"))))))</f>
        <v/>
      </c>
    </row>
    <row r="642">
      <c r="A642" s="5" t="n"/>
      <c r="B642" s="13" t="n"/>
      <c r="C642" s="5" t="n"/>
      <c r="D642" s="19" t="n"/>
      <c r="E642" s="5" t="n"/>
      <c r="F642" s="6">
        <f>IF(C642&amp;""="","",IFERROR(INDEX('أوامر الشراء'!$C$6:$C$1005,MATCH(C642&amp;"",'أوامر الشراء'!$A$6:$A$1005,0))&amp;"","أمر غير موجود"))</f>
        <v/>
      </c>
      <c r="G642" s="6">
        <f>IF(F642="","",IFERROR(INDEX('الموردون'!$B$6:$B$205,MATCH(F642,'الموردون'!$A$6:$A$205,0))&amp;"","مورد غير موجود"))</f>
        <v/>
      </c>
      <c r="H642" s="20">
        <f>IF(F642="","",IFERROR(INDEX('الموردون'!$D$6:$D$205,MATCH(F642,'الموردون'!$A$6:$A$205,0)),""))</f>
        <v/>
      </c>
      <c r="I642" s="21">
        <f>IF(OR(H642="",NOT(ISNUMBER(B642))),"",B642+H642)</f>
        <v/>
      </c>
      <c r="J642" s="18">
        <f>IF(A642&amp;""="","",SUMIFS('المدفوعات'!$C$6:$C$1005,'المدفوعات'!$B$6:$B$1005,A642&amp;""))</f>
        <v/>
      </c>
      <c r="K642" s="18">
        <f>IF(OR(A642&amp;""="",NOT(ISNUMBER(D642))),"",ROUND(D642-J642,2))</f>
        <v/>
      </c>
      <c r="L642" s="17">
        <f>IF(OR(K642="",I642=""),"",IF(AND(K642&gt;0,I642&lt;'الإعدادات'!$B$4),'الإعدادات'!$B$4-I642,0))</f>
        <v/>
      </c>
      <c r="M642" s="6">
        <f>IF(K642="","",IF(K642&lt;=0,"مسدد",IF(I642="","بدون موعد",IF(I642&gt;='الإعدادات'!$B$4,"لم يحن",IF(L642&lt;=30,"من 1 إلى 30 يوم",IF(L642&lt;=60,"من 31 إلى 60 يوم","أكثر من 60 يوم"))))))</f>
        <v/>
      </c>
    </row>
    <row r="643">
      <c r="A643" s="5" t="n"/>
      <c r="B643" s="13" t="n"/>
      <c r="C643" s="5" t="n"/>
      <c r="D643" s="19" t="n"/>
      <c r="E643" s="5" t="n"/>
      <c r="F643" s="6">
        <f>IF(C643&amp;""="","",IFERROR(INDEX('أوامر الشراء'!$C$6:$C$1005,MATCH(C643&amp;"",'أوامر الشراء'!$A$6:$A$1005,0))&amp;"","أمر غير موجود"))</f>
        <v/>
      </c>
      <c r="G643" s="6">
        <f>IF(F643="","",IFERROR(INDEX('الموردون'!$B$6:$B$205,MATCH(F643,'الموردون'!$A$6:$A$205,0))&amp;"","مورد غير موجود"))</f>
        <v/>
      </c>
      <c r="H643" s="20">
        <f>IF(F643="","",IFERROR(INDEX('الموردون'!$D$6:$D$205,MATCH(F643,'الموردون'!$A$6:$A$205,0)),""))</f>
        <v/>
      </c>
      <c r="I643" s="21">
        <f>IF(OR(H643="",NOT(ISNUMBER(B643))),"",B643+H643)</f>
        <v/>
      </c>
      <c r="J643" s="18">
        <f>IF(A643&amp;""="","",SUMIFS('المدفوعات'!$C$6:$C$1005,'المدفوعات'!$B$6:$B$1005,A643&amp;""))</f>
        <v/>
      </c>
      <c r="K643" s="18">
        <f>IF(OR(A643&amp;""="",NOT(ISNUMBER(D643))),"",ROUND(D643-J643,2))</f>
        <v/>
      </c>
      <c r="L643" s="17">
        <f>IF(OR(K643="",I643=""),"",IF(AND(K643&gt;0,I643&lt;'الإعدادات'!$B$4),'الإعدادات'!$B$4-I643,0))</f>
        <v/>
      </c>
      <c r="M643" s="6">
        <f>IF(K643="","",IF(K643&lt;=0,"مسدد",IF(I643="","بدون موعد",IF(I643&gt;='الإعدادات'!$B$4,"لم يحن",IF(L643&lt;=30,"من 1 إلى 30 يوم",IF(L643&lt;=60,"من 31 إلى 60 يوم","أكثر من 60 يوم"))))))</f>
        <v/>
      </c>
    </row>
    <row r="644">
      <c r="A644" s="5" t="n"/>
      <c r="B644" s="13" t="n"/>
      <c r="C644" s="5" t="n"/>
      <c r="D644" s="19" t="n"/>
      <c r="E644" s="5" t="n"/>
      <c r="F644" s="6">
        <f>IF(C644&amp;""="","",IFERROR(INDEX('أوامر الشراء'!$C$6:$C$1005,MATCH(C644&amp;"",'أوامر الشراء'!$A$6:$A$1005,0))&amp;"","أمر غير موجود"))</f>
        <v/>
      </c>
      <c r="G644" s="6">
        <f>IF(F644="","",IFERROR(INDEX('الموردون'!$B$6:$B$205,MATCH(F644,'الموردون'!$A$6:$A$205,0))&amp;"","مورد غير موجود"))</f>
        <v/>
      </c>
      <c r="H644" s="20">
        <f>IF(F644="","",IFERROR(INDEX('الموردون'!$D$6:$D$205,MATCH(F644,'الموردون'!$A$6:$A$205,0)),""))</f>
        <v/>
      </c>
      <c r="I644" s="21">
        <f>IF(OR(H644="",NOT(ISNUMBER(B644))),"",B644+H644)</f>
        <v/>
      </c>
      <c r="J644" s="18">
        <f>IF(A644&amp;""="","",SUMIFS('المدفوعات'!$C$6:$C$1005,'المدفوعات'!$B$6:$B$1005,A644&amp;""))</f>
        <v/>
      </c>
      <c r="K644" s="18">
        <f>IF(OR(A644&amp;""="",NOT(ISNUMBER(D644))),"",ROUND(D644-J644,2))</f>
        <v/>
      </c>
      <c r="L644" s="17">
        <f>IF(OR(K644="",I644=""),"",IF(AND(K644&gt;0,I644&lt;'الإعدادات'!$B$4),'الإعدادات'!$B$4-I644,0))</f>
        <v/>
      </c>
      <c r="M644" s="6">
        <f>IF(K644="","",IF(K644&lt;=0,"مسدد",IF(I644="","بدون موعد",IF(I644&gt;='الإعدادات'!$B$4,"لم يحن",IF(L644&lt;=30,"من 1 إلى 30 يوم",IF(L644&lt;=60,"من 31 إلى 60 يوم","أكثر من 60 يوم"))))))</f>
        <v/>
      </c>
    </row>
    <row r="645">
      <c r="A645" s="5" t="n"/>
      <c r="B645" s="13" t="n"/>
      <c r="C645" s="5" t="n"/>
      <c r="D645" s="19" t="n"/>
      <c r="E645" s="5" t="n"/>
      <c r="F645" s="6">
        <f>IF(C645&amp;""="","",IFERROR(INDEX('أوامر الشراء'!$C$6:$C$1005,MATCH(C645&amp;"",'أوامر الشراء'!$A$6:$A$1005,0))&amp;"","أمر غير موجود"))</f>
        <v/>
      </c>
      <c r="G645" s="6">
        <f>IF(F645="","",IFERROR(INDEX('الموردون'!$B$6:$B$205,MATCH(F645,'الموردون'!$A$6:$A$205,0))&amp;"","مورد غير موجود"))</f>
        <v/>
      </c>
      <c r="H645" s="20">
        <f>IF(F645="","",IFERROR(INDEX('الموردون'!$D$6:$D$205,MATCH(F645,'الموردون'!$A$6:$A$205,0)),""))</f>
        <v/>
      </c>
      <c r="I645" s="21">
        <f>IF(OR(H645="",NOT(ISNUMBER(B645))),"",B645+H645)</f>
        <v/>
      </c>
      <c r="J645" s="18">
        <f>IF(A645&amp;""="","",SUMIFS('المدفوعات'!$C$6:$C$1005,'المدفوعات'!$B$6:$B$1005,A645&amp;""))</f>
        <v/>
      </c>
      <c r="K645" s="18">
        <f>IF(OR(A645&amp;""="",NOT(ISNUMBER(D645))),"",ROUND(D645-J645,2))</f>
        <v/>
      </c>
      <c r="L645" s="17">
        <f>IF(OR(K645="",I645=""),"",IF(AND(K645&gt;0,I645&lt;'الإعدادات'!$B$4),'الإعدادات'!$B$4-I645,0))</f>
        <v/>
      </c>
      <c r="M645" s="6">
        <f>IF(K645="","",IF(K645&lt;=0,"مسدد",IF(I645="","بدون موعد",IF(I645&gt;='الإعدادات'!$B$4,"لم يحن",IF(L645&lt;=30,"من 1 إلى 30 يوم",IF(L645&lt;=60,"من 31 إلى 60 يوم","أكثر من 60 يوم"))))))</f>
        <v/>
      </c>
    </row>
    <row r="646">
      <c r="A646" s="5" t="n"/>
      <c r="B646" s="13" t="n"/>
      <c r="C646" s="5" t="n"/>
      <c r="D646" s="19" t="n"/>
      <c r="E646" s="5" t="n"/>
      <c r="F646" s="6">
        <f>IF(C646&amp;""="","",IFERROR(INDEX('أوامر الشراء'!$C$6:$C$1005,MATCH(C646&amp;"",'أوامر الشراء'!$A$6:$A$1005,0))&amp;"","أمر غير موجود"))</f>
        <v/>
      </c>
      <c r="G646" s="6">
        <f>IF(F646="","",IFERROR(INDEX('الموردون'!$B$6:$B$205,MATCH(F646,'الموردون'!$A$6:$A$205,0))&amp;"","مورد غير موجود"))</f>
        <v/>
      </c>
      <c r="H646" s="20">
        <f>IF(F646="","",IFERROR(INDEX('الموردون'!$D$6:$D$205,MATCH(F646,'الموردون'!$A$6:$A$205,0)),""))</f>
        <v/>
      </c>
      <c r="I646" s="21">
        <f>IF(OR(H646="",NOT(ISNUMBER(B646))),"",B646+H646)</f>
        <v/>
      </c>
      <c r="J646" s="18">
        <f>IF(A646&amp;""="","",SUMIFS('المدفوعات'!$C$6:$C$1005,'المدفوعات'!$B$6:$B$1005,A646&amp;""))</f>
        <v/>
      </c>
      <c r="K646" s="18">
        <f>IF(OR(A646&amp;""="",NOT(ISNUMBER(D646))),"",ROUND(D646-J646,2))</f>
        <v/>
      </c>
      <c r="L646" s="17">
        <f>IF(OR(K646="",I646=""),"",IF(AND(K646&gt;0,I646&lt;'الإعدادات'!$B$4),'الإعدادات'!$B$4-I646,0))</f>
        <v/>
      </c>
      <c r="M646" s="6">
        <f>IF(K646="","",IF(K646&lt;=0,"مسدد",IF(I646="","بدون موعد",IF(I646&gt;='الإعدادات'!$B$4,"لم يحن",IF(L646&lt;=30,"من 1 إلى 30 يوم",IF(L646&lt;=60,"من 31 إلى 60 يوم","أكثر من 60 يوم"))))))</f>
        <v/>
      </c>
    </row>
    <row r="647">
      <c r="A647" s="5" t="n"/>
      <c r="B647" s="13" t="n"/>
      <c r="C647" s="5" t="n"/>
      <c r="D647" s="19" t="n"/>
      <c r="E647" s="5" t="n"/>
      <c r="F647" s="6">
        <f>IF(C647&amp;""="","",IFERROR(INDEX('أوامر الشراء'!$C$6:$C$1005,MATCH(C647&amp;"",'أوامر الشراء'!$A$6:$A$1005,0))&amp;"","أمر غير موجود"))</f>
        <v/>
      </c>
      <c r="G647" s="6">
        <f>IF(F647="","",IFERROR(INDEX('الموردون'!$B$6:$B$205,MATCH(F647,'الموردون'!$A$6:$A$205,0))&amp;"","مورد غير موجود"))</f>
        <v/>
      </c>
      <c r="H647" s="20">
        <f>IF(F647="","",IFERROR(INDEX('الموردون'!$D$6:$D$205,MATCH(F647,'الموردون'!$A$6:$A$205,0)),""))</f>
        <v/>
      </c>
      <c r="I647" s="21">
        <f>IF(OR(H647="",NOT(ISNUMBER(B647))),"",B647+H647)</f>
        <v/>
      </c>
      <c r="J647" s="18">
        <f>IF(A647&amp;""="","",SUMIFS('المدفوعات'!$C$6:$C$1005,'المدفوعات'!$B$6:$B$1005,A647&amp;""))</f>
        <v/>
      </c>
      <c r="K647" s="18">
        <f>IF(OR(A647&amp;""="",NOT(ISNUMBER(D647))),"",ROUND(D647-J647,2))</f>
        <v/>
      </c>
      <c r="L647" s="17">
        <f>IF(OR(K647="",I647=""),"",IF(AND(K647&gt;0,I647&lt;'الإعدادات'!$B$4),'الإعدادات'!$B$4-I647,0))</f>
        <v/>
      </c>
      <c r="M647" s="6">
        <f>IF(K647="","",IF(K647&lt;=0,"مسدد",IF(I647="","بدون موعد",IF(I647&gt;='الإعدادات'!$B$4,"لم يحن",IF(L647&lt;=30,"من 1 إلى 30 يوم",IF(L647&lt;=60,"من 31 إلى 60 يوم","أكثر من 60 يوم"))))))</f>
        <v/>
      </c>
    </row>
    <row r="648">
      <c r="A648" s="5" t="n"/>
      <c r="B648" s="13" t="n"/>
      <c r="C648" s="5" t="n"/>
      <c r="D648" s="19" t="n"/>
      <c r="E648" s="5" t="n"/>
      <c r="F648" s="6">
        <f>IF(C648&amp;""="","",IFERROR(INDEX('أوامر الشراء'!$C$6:$C$1005,MATCH(C648&amp;"",'أوامر الشراء'!$A$6:$A$1005,0))&amp;"","أمر غير موجود"))</f>
        <v/>
      </c>
      <c r="G648" s="6">
        <f>IF(F648="","",IFERROR(INDEX('الموردون'!$B$6:$B$205,MATCH(F648,'الموردون'!$A$6:$A$205,0))&amp;"","مورد غير موجود"))</f>
        <v/>
      </c>
      <c r="H648" s="20">
        <f>IF(F648="","",IFERROR(INDEX('الموردون'!$D$6:$D$205,MATCH(F648,'الموردون'!$A$6:$A$205,0)),""))</f>
        <v/>
      </c>
      <c r="I648" s="21">
        <f>IF(OR(H648="",NOT(ISNUMBER(B648))),"",B648+H648)</f>
        <v/>
      </c>
      <c r="J648" s="18">
        <f>IF(A648&amp;""="","",SUMIFS('المدفوعات'!$C$6:$C$1005,'المدفوعات'!$B$6:$B$1005,A648&amp;""))</f>
        <v/>
      </c>
      <c r="K648" s="18">
        <f>IF(OR(A648&amp;""="",NOT(ISNUMBER(D648))),"",ROUND(D648-J648,2))</f>
        <v/>
      </c>
      <c r="L648" s="17">
        <f>IF(OR(K648="",I648=""),"",IF(AND(K648&gt;0,I648&lt;'الإعدادات'!$B$4),'الإعدادات'!$B$4-I648,0))</f>
        <v/>
      </c>
      <c r="M648" s="6">
        <f>IF(K648="","",IF(K648&lt;=0,"مسدد",IF(I648="","بدون موعد",IF(I648&gt;='الإعدادات'!$B$4,"لم يحن",IF(L648&lt;=30,"من 1 إلى 30 يوم",IF(L648&lt;=60,"من 31 إلى 60 يوم","أكثر من 60 يوم"))))))</f>
        <v/>
      </c>
    </row>
    <row r="649">
      <c r="A649" s="5" t="n"/>
      <c r="B649" s="13" t="n"/>
      <c r="C649" s="5" t="n"/>
      <c r="D649" s="19" t="n"/>
      <c r="E649" s="5" t="n"/>
      <c r="F649" s="6">
        <f>IF(C649&amp;""="","",IFERROR(INDEX('أوامر الشراء'!$C$6:$C$1005,MATCH(C649&amp;"",'أوامر الشراء'!$A$6:$A$1005,0))&amp;"","أمر غير موجود"))</f>
        <v/>
      </c>
      <c r="G649" s="6">
        <f>IF(F649="","",IFERROR(INDEX('الموردون'!$B$6:$B$205,MATCH(F649,'الموردون'!$A$6:$A$205,0))&amp;"","مورد غير موجود"))</f>
        <v/>
      </c>
      <c r="H649" s="20">
        <f>IF(F649="","",IFERROR(INDEX('الموردون'!$D$6:$D$205,MATCH(F649,'الموردون'!$A$6:$A$205,0)),""))</f>
        <v/>
      </c>
      <c r="I649" s="21">
        <f>IF(OR(H649="",NOT(ISNUMBER(B649))),"",B649+H649)</f>
        <v/>
      </c>
      <c r="J649" s="18">
        <f>IF(A649&amp;""="","",SUMIFS('المدفوعات'!$C$6:$C$1005,'المدفوعات'!$B$6:$B$1005,A649&amp;""))</f>
        <v/>
      </c>
      <c r="K649" s="18">
        <f>IF(OR(A649&amp;""="",NOT(ISNUMBER(D649))),"",ROUND(D649-J649,2))</f>
        <v/>
      </c>
      <c r="L649" s="17">
        <f>IF(OR(K649="",I649=""),"",IF(AND(K649&gt;0,I649&lt;'الإعدادات'!$B$4),'الإعدادات'!$B$4-I649,0))</f>
        <v/>
      </c>
      <c r="M649" s="6">
        <f>IF(K649="","",IF(K649&lt;=0,"مسدد",IF(I649="","بدون موعد",IF(I649&gt;='الإعدادات'!$B$4,"لم يحن",IF(L649&lt;=30,"من 1 إلى 30 يوم",IF(L649&lt;=60,"من 31 إلى 60 يوم","أكثر من 60 يوم"))))))</f>
        <v/>
      </c>
    </row>
    <row r="650">
      <c r="A650" s="5" t="n"/>
      <c r="B650" s="13" t="n"/>
      <c r="C650" s="5" t="n"/>
      <c r="D650" s="19" t="n"/>
      <c r="E650" s="5" t="n"/>
      <c r="F650" s="6">
        <f>IF(C650&amp;""="","",IFERROR(INDEX('أوامر الشراء'!$C$6:$C$1005,MATCH(C650&amp;"",'أوامر الشراء'!$A$6:$A$1005,0))&amp;"","أمر غير موجود"))</f>
        <v/>
      </c>
      <c r="G650" s="6">
        <f>IF(F650="","",IFERROR(INDEX('الموردون'!$B$6:$B$205,MATCH(F650,'الموردون'!$A$6:$A$205,0))&amp;"","مورد غير موجود"))</f>
        <v/>
      </c>
      <c r="H650" s="20">
        <f>IF(F650="","",IFERROR(INDEX('الموردون'!$D$6:$D$205,MATCH(F650,'الموردون'!$A$6:$A$205,0)),""))</f>
        <v/>
      </c>
      <c r="I650" s="21">
        <f>IF(OR(H650="",NOT(ISNUMBER(B650))),"",B650+H650)</f>
        <v/>
      </c>
      <c r="J650" s="18">
        <f>IF(A650&amp;""="","",SUMIFS('المدفوعات'!$C$6:$C$1005,'المدفوعات'!$B$6:$B$1005,A650&amp;""))</f>
        <v/>
      </c>
      <c r="K650" s="18">
        <f>IF(OR(A650&amp;""="",NOT(ISNUMBER(D650))),"",ROUND(D650-J650,2))</f>
        <v/>
      </c>
      <c r="L650" s="17">
        <f>IF(OR(K650="",I650=""),"",IF(AND(K650&gt;0,I650&lt;'الإعدادات'!$B$4),'الإعدادات'!$B$4-I650,0))</f>
        <v/>
      </c>
      <c r="M650" s="6">
        <f>IF(K650="","",IF(K650&lt;=0,"مسدد",IF(I650="","بدون موعد",IF(I650&gt;='الإعدادات'!$B$4,"لم يحن",IF(L650&lt;=30,"من 1 إلى 30 يوم",IF(L650&lt;=60,"من 31 إلى 60 يوم","أكثر من 60 يوم"))))))</f>
        <v/>
      </c>
    </row>
    <row r="651">
      <c r="A651" s="5" t="n"/>
      <c r="B651" s="13" t="n"/>
      <c r="C651" s="5" t="n"/>
      <c r="D651" s="19" t="n"/>
      <c r="E651" s="5" t="n"/>
      <c r="F651" s="6">
        <f>IF(C651&amp;""="","",IFERROR(INDEX('أوامر الشراء'!$C$6:$C$1005,MATCH(C651&amp;"",'أوامر الشراء'!$A$6:$A$1005,0))&amp;"","أمر غير موجود"))</f>
        <v/>
      </c>
      <c r="G651" s="6">
        <f>IF(F651="","",IFERROR(INDEX('الموردون'!$B$6:$B$205,MATCH(F651,'الموردون'!$A$6:$A$205,0))&amp;"","مورد غير موجود"))</f>
        <v/>
      </c>
      <c r="H651" s="20">
        <f>IF(F651="","",IFERROR(INDEX('الموردون'!$D$6:$D$205,MATCH(F651,'الموردون'!$A$6:$A$205,0)),""))</f>
        <v/>
      </c>
      <c r="I651" s="21">
        <f>IF(OR(H651="",NOT(ISNUMBER(B651))),"",B651+H651)</f>
        <v/>
      </c>
      <c r="J651" s="18">
        <f>IF(A651&amp;""="","",SUMIFS('المدفوعات'!$C$6:$C$1005,'المدفوعات'!$B$6:$B$1005,A651&amp;""))</f>
        <v/>
      </c>
      <c r="K651" s="18">
        <f>IF(OR(A651&amp;""="",NOT(ISNUMBER(D651))),"",ROUND(D651-J651,2))</f>
        <v/>
      </c>
      <c r="L651" s="17">
        <f>IF(OR(K651="",I651=""),"",IF(AND(K651&gt;0,I651&lt;'الإعدادات'!$B$4),'الإعدادات'!$B$4-I651,0))</f>
        <v/>
      </c>
      <c r="M651" s="6">
        <f>IF(K651="","",IF(K651&lt;=0,"مسدد",IF(I651="","بدون موعد",IF(I651&gt;='الإعدادات'!$B$4,"لم يحن",IF(L651&lt;=30,"من 1 إلى 30 يوم",IF(L651&lt;=60,"من 31 إلى 60 يوم","أكثر من 60 يوم"))))))</f>
        <v/>
      </c>
    </row>
    <row r="652">
      <c r="A652" s="5" t="n"/>
      <c r="B652" s="13" t="n"/>
      <c r="C652" s="5" t="n"/>
      <c r="D652" s="19" t="n"/>
      <c r="E652" s="5" t="n"/>
      <c r="F652" s="6">
        <f>IF(C652&amp;""="","",IFERROR(INDEX('أوامر الشراء'!$C$6:$C$1005,MATCH(C652&amp;"",'أوامر الشراء'!$A$6:$A$1005,0))&amp;"","أمر غير موجود"))</f>
        <v/>
      </c>
      <c r="G652" s="6">
        <f>IF(F652="","",IFERROR(INDEX('الموردون'!$B$6:$B$205,MATCH(F652,'الموردون'!$A$6:$A$205,0))&amp;"","مورد غير موجود"))</f>
        <v/>
      </c>
      <c r="H652" s="20">
        <f>IF(F652="","",IFERROR(INDEX('الموردون'!$D$6:$D$205,MATCH(F652,'الموردون'!$A$6:$A$205,0)),""))</f>
        <v/>
      </c>
      <c r="I652" s="21">
        <f>IF(OR(H652="",NOT(ISNUMBER(B652))),"",B652+H652)</f>
        <v/>
      </c>
      <c r="J652" s="18">
        <f>IF(A652&amp;""="","",SUMIFS('المدفوعات'!$C$6:$C$1005,'المدفوعات'!$B$6:$B$1005,A652&amp;""))</f>
        <v/>
      </c>
      <c r="K652" s="18">
        <f>IF(OR(A652&amp;""="",NOT(ISNUMBER(D652))),"",ROUND(D652-J652,2))</f>
        <v/>
      </c>
      <c r="L652" s="17">
        <f>IF(OR(K652="",I652=""),"",IF(AND(K652&gt;0,I652&lt;'الإعدادات'!$B$4),'الإعدادات'!$B$4-I652,0))</f>
        <v/>
      </c>
      <c r="M652" s="6">
        <f>IF(K652="","",IF(K652&lt;=0,"مسدد",IF(I652="","بدون موعد",IF(I652&gt;='الإعدادات'!$B$4,"لم يحن",IF(L652&lt;=30,"من 1 إلى 30 يوم",IF(L652&lt;=60,"من 31 إلى 60 يوم","أكثر من 60 يوم"))))))</f>
        <v/>
      </c>
    </row>
    <row r="653">
      <c r="A653" s="5" t="n"/>
      <c r="B653" s="13" t="n"/>
      <c r="C653" s="5" t="n"/>
      <c r="D653" s="19" t="n"/>
      <c r="E653" s="5" t="n"/>
      <c r="F653" s="6">
        <f>IF(C653&amp;""="","",IFERROR(INDEX('أوامر الشراء'!$C$6:$C$1005,MATCH(C653&amp;"",'أوامر الشراء'!$A$6:$A$1005,0))&amp;"","أمر غير موجود"))</f>
        <v/>
      </c>
      <c r="G653" s="6">
        <f>IF(F653="","",IFERROR(INDEX('الموردون'!$B$6:$B$205,MATCH(F653,'الموردون'!$A$6:$A$205,0))&amp;"","مورد غير موجود"))</f>
        <v/>
      </c>
      <c r="H653" s="20">
        <f>IF(F653="","",IFERROR(INDEX('الموردون'!$D$6:$D$205,MATCH(F653,'الموردون'!$A$6:$A$205,0)),""))</f>
        <v/>
      </c>
      <c r="I653" s="21">
        <f>IF(OR(H653="",NOT(ISNUMBER(B653))),"",B653+H653)</f>
        <v/>
      </c>
      <c r="J653" s="18">
        <f>IF(A653&amp;""="","",SUMIFS('المدفوعات'!$C$6:$C$1005,'المدفوعات'!$B$6:$B$1005,A653&amp;""))</f>
        <v/>
      </c>
      <c r="K653" s="18">
        <f>IF(OR(A653&amp;""="",NOT(ISNUMBER(D653))),"",ROUND(D653-J653,2))</f>
        <v/>
      </c>
      <c r="L653" s="17">
        <f>IF(OR(K653="",I653=""),"",IF(AND(K653&gt;0,I653&lt;'الإعدادات'!$B$4),'الإعدادات'!$B$4-I653,0))</f>
        <v/>
      </c>
      <c r="M653" s="6">
        <f>IF(K653="","",IF(K653&lt;=0,"مسدد",IF(I653="","بدون موعد",IF(I653&gt;='الإعدادات'!$B$4,"لم يحن",IF(L653&lt;=30,"من 1 إلى 30 يوم",IF(L653&lt;=60,"من 31 إلى 60 يوم","أكثر من 60 يوم"))))))</f>
        <v/>
      </c>
    </row>
    <row r="654">
      <c r="A654" s="5" t="n"/>
      <c r="B654" s="13" t="n"/>
      <c r="C654" s="5" t="n"/>
      <c r="D654" s="19" t="n"/>
      <c r="E654" s="5" t="n"/>
      <c r="F654" s="6">
        <f>IF(C654&amp;""="","",IFERROR(INDEX('أوامر الشراء'!$C$6:$C$1005,MATCH(C654&amp;"",'أوامر الشراء'!$A$6:$A$1005,0))&amp;"","أمر غير موجود"))</f>
        <v/>
      </c>
      <c r="G654" s="6">
        <f>IF(F654="","",IFERROR(INDEX('الموردون'!$B$6:$B$205,MATCH(F654,'الموردون'!$A$6:$A$205,0))&amp;"","مورد غير موجود"))</f>
        <v/>
      </c>
      <c r="H654" s="20">
        <f>IF(F654="","",IFERROR(INDEX('الموردون'!$D$6:$D$205,MATCH(F654,'الموردون'!$A$6:$A$205,0)),""))</f>
        <v/>
      </c>
      <c r="I654" s="21">
        <f>IF(OR(H654="",NOT(ISNUMBER(B654))),"",B654+H654)</f>
        <v/>
      </c>
      <c r="J654" s="18">
        <f>IF(A654&amp;""="","",SUMIFS('المدفوعات'!$C$6:$C$1005,'المدفوعات'!$B$6:$B$1005,A654&amp;""))</f>
        <v/>
      </c>
      <c r="K654" s="18">
        <f>IF(OR(A654&amp;""="",NOT(ISNUMBER(D654))),"",ROUND(D654-J654,2))</f>
        <v/>
      </c>
      <c r="L654" s="17">
        <f>IF(OR(K654="",I654=""),"",IF(AND(K654&gt;0,I654&lt;'الإعدادات'!$B$4),'الإعدادات'!$B$4-I654,0))</f>
        <v/>
      </c>
      <c r="M654" s="6">
        <f>IF(K654="","",IF(K654&lt;=0,"مسدد",IF(I654="","بدون موعد",IF(I654&gt;='الإعدادات'!$B$4,"لم يحن",IF(L654&lt;=30,"من 1 إلى 30 يوم",IF(L654&lt;=60,"من 31 إلى 60 يوم","أكثر من 60 يوم"))))))</f>
        <v/>
      </c>
    </row>
    <row r="655">
      <c r="A655" s="5" t="n"/>
      <c r="B655" s="13" t="n"/>
      <c r="C655" s="5" t="n"/>
      <c r="D655" s="19" t="n"/>
      <c r="E655" s="5" t="n"/>
      <c r="F655" s="6">
        <f>IF(C655&amp;""="","",IFERROR(INDEX('أوامر الشراء'!$C$6:$C$1005,MATCH(C655&amp;"",'أوامر الشراء'!$A$6:$A$1005,0))&amp;"","أمر غير موجود"))</f>
        <v/>
      </c>
      <c r="G655" s="6">
        <f>IF(F655="","",IFERROR(INDEX('الموردون'!$B$6:$B$205,MATCH(F655,'الموردون'!$A$6:$A$205,0))&amp;"","مورد غير موجود"))</f>
        <v/>
      </c>
      <c r="H655" s="20">
        <f>IF(F655="","",IFERROR(INDEX('الموردون'!$D$6:$D$205,MATCH(F655,'الموردون'!$A$6:$A$205,0)),""))</f>
        <v/>
      </c>
      <c r="I655" s="21">
        <f>IF(OR(H655="",NOT(ISNUMBER(B655))),"",B655+H655)</f>
        <v/>
      </c>
      <c r="J655" s="18">
        <f>IF(A655&amp;""="","",SUMIFS('المدفوعات'!$C$6:$C$1005,'المدفوعات'!$B$6:$B$1005,A655&amp;""))</f>
        <v/>
      </c>
      <c r="K655" s="18">
        <f>IF(OR(A655&amp;""="",NOT(ISNUMBER(D655))),"",ROUND(D655-J655,2))</f>
        <v/>
      </c>
      <c r="L655" s="17">
        <f>IF(OR(K655="",I655=""),"",IF(AND(K655&gt;0,I655&lt;'الإعدادات'!$B$4),'الإعدادات'!$B$4-I655,0))</f>
        <v/>
      </c>
      <c r="M655" s="6">
        <f>IF(K655="","",IF(K655&lt;=0,"مسدد",IF(I655="","بدون موعد",IF(I655&gt;='الإعدادات'!$B$4,"لم يحن",IF(L655&lt;=30,"من 1 إلى 30 يوم",IF(L655&lt;=60,"من 31 إلى 60 يوم","أكثر من 60 يوم"))))))</f>
        <v/>
      </c>
    </row>
    <row r="656">
      <c r="A656" s="5" t="n"/>
      <c r="B656" s="13" t="n"/>
      <c r="C656" s="5" t="n"/>
      <c r="D656" s="19" t="n"/>
      <c r="E656" s="5" t="n"/>
      <c r="F656" s="6">
        <f>IF(C656&amp;""="","",IFERROR(INDEX('أوامر الشراء'!$C$6:$C$1005,MATCH(C656&amp;"",'أوامر الشراء'!$A$6:$A$1005,0))&amp;"","أمر غير موجود"))</f>
        <v/>
      </c>
      <c r="G656" s="6">
        <f>IF(F656="","",IFERROR(INDEX('الموردون'!$B$6:$B$205,MATCH(F656,'الموردون'!$A$6:$A$205,0))&amp;"","مورد غير موجود"))</f>
        <v/>
      </c>
      <c r="H656" s="20">
        <f>IF(F656="","",IFERROR(INDEX('الموردون'!$D$6:$D$205,MATCH(F656,'الموردون'!$A$6:$A$205,0)),""))</f>
        <v/>
      </c>
      <c r="I656" s="21">
        <f>IF(OR(H656="",NOT(ISNUMBER(B656))),"",B656+H656)</f>
        <v/>
      </c>
      <c r="J656" s="18">
        <f>IF(A656&amp;""="","",SUMIFS('المدفوعات'!$C$6:$C$1005,'المدفوعات'!$B$6:$B$1005,A656&amp;""))</f>
        <v/>
      </c>
      <c r="K656" s="18">
        <f>IF(OR(A656&amp;""="",NOT(ISNUMBER(D656))),"",ROUND(D656-J656,2))</f>
        <v/>
      </c>
      <c r="L656" s="17">
        <f>IF(OR(K656="",I656=""),"",IF(AND(K656&gt;0,I656&lt;'الإعدادات'!$B$4),'الإعدادات'!$B$4-I656,0))</f>
        <v/>
      </c>
      <c r="M656" s="6">
        <f>IF(K656="","",IF(K656&lt;=0,"مسدد",IF(I656="","بدون موعد",IF(I656&gt;='الإعدادات'!$B$4,"لم يحن",IF(L656&lt;=30,"من 1 إلى 30 يوم",IF(L656&lt;=60,"من 31 إلى 60 يوم","أكثر من 60 يوم"))))))</f>
        <v/>
      </c>
    </row>
    <row r="657">
      <c r="A657" s="5" t="n"/>
      <c r="B657" s="13" t="n"/>
      <c r="C657" s="5" t="n"/>
      <c r="D657" s="19" t="n"/>
      <c r="E657" s="5" t="n"/>
      <c r="F657" s="6">
        <f>IF(C657&amp;""="","",IFERROR(INDEX('أوامر الشراء'!$C$6:$C$1005,MATCH(C657&amp;"",'أوامر الشراء'!$A$6:$A$1005,0))&amp;"","أمر غير موجود"))</f>
        <v/>
      </c>
      <c r="G657" s="6">
        <f>IF(F657="","",IFERROR(INDEX('الموردون'!$B$6:$B$205,MATCH(F657,'الموردون'!$A$6:$A$205,0))&amp;"","مورد غير موجود"))</f>
        <v/>
      </c>
      <c r="H657" s="20">
        <f>IF(F657="","",IFERROR(INDEX('الموردون'!$D$6:$D$205,MATCH(F657,'الموردون'!$A$6:$A$205,0)),""))</f>
        <v/>
      </c>
      <c r="I657" s="21">
        <f>IF(OR(H657="",NOT(ISNUMBER(B657))),"",B657+H657)</f>
        <v/>
      </c>
      <c r="J657" s="18">
        <f>IF(A657&amp;""="","",SUMIFS('المدفوعات'!$C$6:$C$1005,'المدفوعات'!$B$6:$B$1005,A657&amp;""))</f>
        <v/>
      </c>
      <c r="K657" s="18">
        <f>IF(OR(A657&amp;""="",NOT(ISNUMBER(D657))),"",ROUND(D657-J657,2))</f>
        <v/>
      </c>
      <c r="L657" s="17">
        <f>IF(OR(K657="",I657=""),"",IF(AND(K657&gt;0,I657&lt;'الإعدادات'!$B$4),'الإعدادات'!$B$4-I657,0))</f>
        <v/>
      </c>
      <c r="M657" s="6">
        <f>IF(K657="","",IF(K657&lt;=0,"مسدد",IF(I657="","بدون موعد",IF(I657&gt;='الإعدادات'!$B$4,"لم يحن",IF(L657&lt;=30,"من 1 إلى 30 يوم",IF(L657&lt;=60,"من 31 إلى 60 يوم","أكثر من 60 يوم"))))))</f>
        <v/>
      </c>
    </row>
    <row r="658">
      <c r="A658" s="5" t="n"/>
      <c r="B658" s="13" t="n"/>
      <c r="C658" s="5" t="n"/>
      <c r="D658" s="19" t="n"/>
      <c r="E658" s="5" t="n"/>
      <c r="F658" s="6">
        <f>IF(C658&amp;""="","",IFERROR(INDEX('أوامر الشراء'!$C$6:$C$1005,MATCH(C658&amp;"",'أوامر الشراء'!$A$6:$A$1005,0))&amp;"","أمر غير موجود"))</f>
        <v/>
      </c>
      <c r="G658" s="6">
        <f>IF(F658="","",IFERROR(INDEX('الموردون'!$B$6:$B$205,MATCH(F658,'الموردون'!$A$6:$A$205,0))&amp;"","مورد غير موجود"))</f>
        <v/>
      </c>
      <c r="H658" s="20">
        <f>IF(F658="","",IFERROR(INDEX('الموردون'!$D$6:$D$205,MATCH(F658,'الموردون'!$A$6:$A$205,0)),""))</f>
        <v/>
      </c>
      <c r="I658" s="21">
        <f>IF(OR(H658="",NOT(ISNUMBER(B658))),"",B658+H658)</f>
        <v/>
      </c>
      <c r="J658" s="18">
        <f>IF(A658&amp;""="","",SUMIFS('المدفوعات'!$C$6:$C$1005,'المدفوعات'!$B$6:$B$1005,A658&amp;""))</f>
        <v/>
      </c>
      <c r="K658" s="18">
        <f>IF(OR(A658&amp;""="",NOT(ISNUMBER(D658))),"",ROUND(D658-J658,2))</f>
        <v/>
      </c>
      <c r="L658" s="17">
        <f>IF(OR(K658="",I658=""),"",IF(AND(K658&gt;0,I658&lt;'الإعدادات'!$B$4),'الإعدادات'!$B$4-I658,0))</f>
        <v/>
      </c>
      <c r="M658" s="6">
        <f>IF(K658="","",IF(K658&lt;=0,"مسدد",IF(I658="","بدون موعد",IF(I658&gt;='الإعدادات'!$B$4,"لم يحن",IF(L658&lt;=30,"من 1 إلى 30 يوم",IF(L658&lt;=60,"من 31 إلى 60 يوم","أكثر من 60 يوم"))))))</f>
        <v/>
      </c>
    </row>
    <row r="659">
      <c r="A659" s="5" t="n"/>
      <c r="B659" s="13" t="n"/>
      <c r="C659" s="5" t="n"/>
      <c r="D659" s="19" t="n"/>
      <c r="E659" s="5" t="n"/>
      <c r="F659" s="6">
        <f>IF(C659&amp;""="","",IFERROR(INDEX('أوامر الشراء'!$C$6:$C$1005,MATCH(C659&amp;"",'أوامر الشراء'!$A$6:$A$1005,0))&amp;"","أمر غير موجود"))</f>
        <v/>
      </c>
      <c r="G659" s="6">
        <f>IF(F659="","",IFERROR(INDEX('الموردون'!$B$6:$B$205,MATCH(F659,'الموردون'!$A$6:$A$205,0))&amp;"","مورد غير موجود"))</f>
        <v/>
      </c>
      <c r="H659" s="20">
        <f>IF(F659="","",IFERROR(INDEX('الموردون'!$D$6:$D$205,MATCH(F659,'الموردون'!$A$6:$A$205,0)),""))</f>
        <v/>
      </c>
      <c r="I659" s="21">
        <f>IF(OR(H659="",NOT(ISNUMBER(B659))),"",B659+H659)</f>
        <v/>
      </c>
      <c r="J659" s="18">
        <f>IF(A659&amp;""="","",SUMIFS('المدفوعات'!$C$6:$C$1005,'المدفوعات'!$B$6:$B$1005,A659&amp;""))</f>
        <v/>
      </c>
      <c r="K659" s="18">
        <f>IF(OR(A659&amp;""="",NOT(ISNUMBER(D659))),"",ROUND(D659-J659,2))</f>
        <v/>
      </c>
      <c r="L659" s="17">
        <f>IF(OR(K659="",I659=""),"",IF(AND(K659&gt;0,I659&lt;'الإعدادات'!$B$4),'الإعدادات'!$B$4-I659,0))</f>
        <v/>
      </c>
      <c r="M659" s="6">
        <f>IF(K659="","",IF(K659&lt;=0,"مسدد",IF(I659="","بدون موعد",IF(I659&gt;='الإعدادات'!$B$4,"لم يحن",IF(L659&lt;=30,"من 1 إلى 30 يوم",IF(L659&lt;=60,"من 31 إلى 60 يوم","أكثر من 60 يوم"))))))</f>
        <v/>
      </c>
    </row>
    <row r="660">
      <c r="A660" s="5" t="n"/>
      <c r="B660" s="13" t="n"/>
      <c r="C660" s="5" t="n"/>
      <c r="D660" s="19" t="n"/>
      <c r="E660" s="5" t="n"/>
      <c r="F660" s="6">
        <f>IF(C660&amp;""="","",IFERROR(INDEX('أوامر الشراء'!$C$6:$C$1005,MATCH(C660&amp;"",'أوامر الشراء'!$A$6:$A$1005,0))&amp;"","أمر غير موجود"))</f>
        <v/>
      </c>
      <c r="G660" s="6">
        <f>IF(F660="","",IFERROR(INDEX('الموردون'!$B$6:$B$205,MATCH(F660,'الموردون'!$A$6:$A$205,0))&amp;"","مورد غير موجود"))</f>
        <v/>
      </c>
      <c r="H660" s="20">
        <f>IF(F660="","",IFERROR(INDEX('الموردون'!$D$6:$D$205,MATCH(F660,'الموردون'!$A$6:$A$205,0)),""))</f>
        <v/>
      </c>
      <c r="I660" s="21">
        <f>IF(OR(H660="",NOT(ISNUMBER(B660))),"",B660+H660)</f>
        <v/>
      </c>
      <c r="J660" s="18">
        <f>IF(A660&amp;""="","",SUMIFS('المدفوعات'!$C$6:$C$1005,'المدفوعات'!$B$6:$B$1005,A660&amp;""))</f>
        <v/>
      </c>
      <c r="K660" s="18">
        <f>IF(OR(A660&amp;""="",NOT(ISNUMBER(D660))),"",ROUND(D660-J660,2))</f>
        <v/>
      </c>
      <c r="L660" s="17">
        <f>IF(OR(K660="",I660=""),"",IF(AND(K660&gt;0,I660&lt;'الإعدادات'!$B$4),'الإعدادات'!$B$4-I660,0))</f>
        <v/>
      </c>
      <c r="M660" s="6">
        <f>IF(K660="","",IF(K660&lt;=0,"مسدد",IF(I660="","بدون موعد",IF(I660&gt;='الإعدادات'!$B$4,"لم يحن",IF(L660&lt;=30,"من 1 إلى 30 يوم",IF(L660&lt;=60,"من 31 إلى 60 يوم","أكثر من 60 يوم"))))))</f>
        <v/>
      </c>
    </row>
    <row r="661">
      <c r="A661" s="5" t="n"/>
      <c r="B661" s="13" t="n"/>
      <c r="C661" s="5" t="n"/>
      <c r="D661" s="19" t="n"/>
      <c r="E661" s="5" t="n"/>
      <c r="F661" s="6">
        <f>IF(C661&amp;""="","",IFERROR(INDEX('أوامر الشراء'!$C$6:$C$1005,MATCH(C661&amp;"",'أوامر الشراء'!$A$6:$A$1005,0))&amp;"","أمر غير موجود"))</f>
        <v/>
      </c>
      <c r="G661" s="6">
        <f>IF(F661="","",IFERROR(INDEX('الموردون'!$B$6:$B$205,MATCH(F661,'الموردون'!$A$6:$A$205,0))&amp;"","مورد غير موجود"))</f>
        <v/>
      </c>
      <c r="H661" s="20">
        <f>IF(F661="","",IFERROR(INDEX('الموردون'!$D$6:$D$205,MATCH(F661,'الموردون'!$A$6:$A$205,0)),""))</f>
        <v/>
      </c>
      <c r="I661" s="21">
        <f>IF(OR(H661="",NOT(ISNUMBER(B661))),"",B661+H661)</f>
        <v/>
      </c>
      <c r="J661" s="18">
        <f>IF(A661&amp;""="","",SUMIFS('المدفوعات'!$C$6:$C$1005,'المدفوعات'!$B$6:$B$1005,A661&amp;""))</f>
        <v/>
      </c>
      <c r="K661" s="18">
        <f>IF(OR(A661&amp;""="",NOT(ISNUMBER(D661))),"",ROUND(D661-J661,2))</f>
        <v/>
      </c>
      <c r="L661" s="17">
        <f>IF(OR(K661="",I661=""),"",IF(AND(K661&gt;0,I661&lt;'الإعدادات'!$B$4),'الإعدادات'!$B$4-I661,0))</f>
        <v/>
      </c>
      <c r="M661" s="6">
        <f>IF(K661="","",IF(K661&lt;=0,"مسدد",IF(I661="","بدون موعد",IF(I661&gt;='الإعدادات'!$B$4,"لم يحن",IF(L661&lt;=30,"من 1 إلى 30 يوم",IF(L661&lt;=60,"من 31 إلى 60 يوم","أكثر من 60 يوم"))))))</f>
        <v/>
      </c>
    </row>
    <row r="662">
      <c r="A662" s="5" t="n"/>
      <c r="B662" s="13" t="n"/>
      <c r="C662" s="5" t="n"/>
      <c r="D662" s="19" t="n"/>
      <c r="E662" s="5" t="n"/>
      <c r="F662" s="6">
        <f>IF(C662&amp;""="","",IFERROR(INDEX('أوامر الشراء'!$C$6:$C$1005,MATCH(C662&amp;"",'أوامر الشراء'!$A$6:$A$1005,0))&amp;"","أمر غير موجود"))</f>
        <v/>
      </c>
      <c r="G662" s="6">
        <f>IF(F662="","",IFERROR(INDEX('الموردون'!$B$6:$B$205,MATCH(F662,'الموردون'!$A$6:$A$205,0))&amp;"","مورد غير موجود"))</f>
        <v/>
      </c>
      <c r="H662" s="20">
        <f>IF(F662="","",IFERROR(INDEX('الموردون'!$D$6:$D$205,MATCH(F662,'الموردون'!$A$6:$A$205,0)),""))</f>
        <v/>
      </c>
      <c r="I662" s="21">
        <f>IF(OR(H662="",NOT(ISNUMBER(B662))),"",B662+H662)</f>
        <v/>
      </c>
      <c r="J662" s="18">
        <f>IF(A662&amp;""="","",SUMIFS('المدفوعات'!$C$6:$C$1005,'المدفوعات'!$B$6:$B$1005,A662&amp;""))</f>
        <v/>
      </c>
      <c r="K662" s="18">
        <f>IF(OR(A662&amp;""="",NOT(ISNUMBER(D662))),"",ROUND(D662-J662,2))</f>
        <v/>
      </c>
      <c r="L662" s="17">
        <f>IF(OR(K662="",I662=""),"",IF(AND(K662&gt;0,I662&lt;'الإعدادات'!$B$4),'الإعدادات'!$B$4-I662,0))</f>
        <v/>
      </c>
      <c r="M662" s="6">
        <f>IF(K662="","",IF(K662&lt;=0,"مسدد",IF(I662="","بدون موعد",IF(I662&gt;='الإعدادات'!$B$4,"لم يحن",IF(L662&lt;=30,"من 1 إلى 30 يوم",IF(L662&lt;=60,"من 31 إلى 60 يوم","أكثر من 60 يوم"))))))</f>
        <v/>
      </c>
    </row>
    <row r="663">
      <c r="A663" s="5" t="n"/>
      <c r="B663" s="13" t="n"/>
      <c r="C663" s="5" t="n"/>
      <c r="D663" s="19" t="n"/>
      <c r="E663" s="5" t="n"/>
      <c r="F663" s="6">
        <f>IF(C663&amp;""="","",IFERROR(INDEX('أوامر الشراء'!$C$6:$C$1005,MATCH(C663&amp;"",'أوامر الشراء'!$A$6:$A$1005,0))&amp;"","أمر غير موجود"))</f>
        <v/>
      </c>
      <c r="G663" s="6">
        <f>IF(F663="","",IFERROR(INDEX('الموردون'!$B$6:$B$205,MATCH(F663,'الموردون'!$A$6:$A$205,0))&amp;"","مورد غير موجود"))</f>
        <v/>
      </c>
      <c r="H663" s="20">
        <f>IF(F663="","",IFERROR(INDEX('الموردون'!$D$6:$D$205,MATCH(F663,'الموردون'!$A$6:$A$205,0)),""))</f>
        <v/>
      </c>
      <c r="I663" s="21">
        <f>IF(OR(H663="",NOT(ISNUMBER(B663))),"",B663+H663)</f>
        <v/>
      </c>
      <c r="J663" s="18">
        <f>IF(A663&amp;""="","",SUMIFS('المدفوعات'!$C$6:$C$1005,'المدفوعات'!$B$6:$B$1005,A663&amp;""))</f>
        <v/>
      </c>
      <c r="K663" s="18">
        <f>IF(OR(A663&amp;""="",NOT(ISNUMBER(D663))),"",ROUND(D663-J663,2))</f>
        <v/>
      </c>
      <c r="L663" s="17">
        <f>IF(OR(K663="",I663=""),"",IF(AND(K663&gt;0,I663&lt;'الإعدادات'!$B$4),'الإعدادات'!$B$4-I663,0))</f>
        <v/>
      </c>
      <c r="M663" s="6">
        <f>IF(K663="","",IF(K663&lt;=0,"مسدد",IF(I663="","بدون موعد",IF(I663&gt;='الإعدادات'!$B$4,"لم يحن",IF(L663&lt;=30,"من 1 إلى 30 يوم",IF(L663&lt;=60,"من 31 إلى 60 يوم","أكثر من 60 يوم"))))))</f>
        <v/>
      </c>
    </row>
    <row r="664">
      <c r="A664" s="5" t="n"/>
      <c r="B664" s="13" t="n"/>
      <c r="C664" s="5" t="n"/>
      <c r="D664" s="19" t="n"/>
      <c r="E664" s="5" t="n"/>
      <c r="F664" s="6">
        <f>IF(C664&amp;""="","",IFERROR(INDEX('أوامر الشراء'!$C$6:$C$1005,MATCH(C664&amp;"",'أوامر الشراء'!$A$6:$A$1005,0))&amp;"","أمر غير موجود"))</f>
        <v/>
      </c>
      <c r="G664" s="6">
        <f>IF(F664="","",IFERROR(INDEX('الموردون'!$B$6:$B$205,MATCH(F664,'الموردون'!$A$6:$A$205,0))&amp;"","مورد غير موجود"))</f>
        <v/>
      </c>
      <c r="H664" s="20">
        <f>IF(F664="","",IFERROR(INDEX('الموردون'!$D$6:$D$205,MATCH(F664,'الموردون'!$A$6:$A$205,0)),""))</f>
        <v/>
      </c>
      <c r="I664" s="21">
        <f>IF(OR(H664="",NOT(ISNUMBER(B664))),"",B664+H664)</f>
        <v/>
      </c>
      <c r="J664" s="18">
        <f>IF(A664&amp;""="","",SUMIFS('المدفوعات'!$C$6:$C$1005,'المدفوعات'!$B$6:$B$1005,A664&amp;""))</f>
        <v/>
      </c>
      <c r="K664" s="18">
        <f>IF(OR(A664&amp;""="",NOT(ISNUMBER(D664))),"",ROUND(D664-J664,2))</f>
        <v/>
      </c>
      <c r="L664" s="17">
        <f>IF(OR(K664="",I664=""),"",IF(AND(K664&gt;0,I664&lt;'الإعدادات'!$B$4),'الإعدادات'!$B$4-I664,0))</f>
        <v/>
      </c>
      <c r="M664" s="6">
        <f>IF(K664="","",IF(K664&lt;=0,"مسدد",IF(I664="","بدون موعد",IF(I664&gt;='الإعدادات'!$B$4,"لم يحن",IF(L664&lt;=30,"من 1 إلى 30 يوم",IF(L664&lt;=60,"من 31 إلى 60 يوم","أكثر من 60 يوم"))))))</f>
        <v/>
      </c>
    </row>
    <row r="665">
      <c r="A665" s="5" t="n"/>
      <c r="B665" s="13" t="n"/>
      <c r="C665" s="5" t="n"/>
      <c r="D665" s="19" t="n"/>
      <c r="E665" s="5" t="n"/>
      <c r="F665" s="6">
        <f>IF(C665&amp;""="","",IFERROR(INDEX('أوامر الشراء'!$C$6:$C$1005,MATCH(C665&amp;"",'أوامر الشراء'!$A$6:$A$1005,0))&amp;"","أمر غير موجود"))</f>
        <v/>
      </c>
      <c r="G665" s="6">
        <f>IF(F665="","",IFERROR(INDEX('الموردون'!$B$6:$B$205,MATCH(F665,'الموردون'!$A$6:$A$205,0))&amp;"","مورد غير موجود"))</f>
        <v/>
      </c>
      <c r="H665" s="20">
        <f>IF(F665="","",IFERROR(INDEX('الموردون'!$D$6:$D$205,MATCH(F665,'الموردون'!$A$6:$A$205,0)),""))</f>
        <v/>
      </c>
      <c r="I665" s="21">
        <f>IF(OR(H665="",NOT(ISNUMBER(B665))),"",B665+H665)</f>
        <v/>
      </c>
      <c r="J665" s="18">
        <f>IF(A665&amp;""="","",SUMIFS('المدفوعات'!$C$6:$C$1005,'المدفوعات'!$B$6:$B$1005,A665&amp;""))</f>
        <v/>
      </c>
      <c r="K665" s="18">
        <f>IF(OR(A665&amp;""="",NOT(ISNUMBER(D665))),"",ROUND(D665-J665,2))</f>
        <v/>
      </c>
      <c r="L665" s="17">
        <f>IF(OR(K665="",I665=""),"",IF(AND(K665&gt;0,I665&lt;'الإعدادات'!$B$4),'الإعدادات'!$B$4-I665,0))</f>
        <v/>
      </c>
      <c r="M665" s="6">
        <f>IF(K665="","",IF(K665&lt;=0,"مسدد",IF(I665="","بدون موعد",IF(I665&gt;='الإعدادات'!$B$4,"لم يحن",IF(L665&lt;=30,"من 1 إلى 30 يوم",IF(L665&lt;=60,"من 31 إلى 60 يوم","أكثر من 60 يوم"))))))</f>
        <v/>
      </c>
    </row>
    <row r="666">
      <c r="A666" s="5" t="n"/>
      <c r="B666" s="13" t="n"/>
      <c r="C666" s="5" t="n"/>
      <c r="D666" s="19" t="n"/>
      <c r="E666" s="5" t="n"/>
      <c r="F666" s="6">
        <f>IF(C666&amp;""="","",IFERROR(INDEX('أوامر الشراء'!$C$6:$C$1005,MATCH(C666&amp;"",'أوامر الشراء'!$A$6:$A$1005,0))&amp;"","أمر غير موجود"))</f>
        <v/>
      </c>
      <c r="G666" s="6">
        <f>IF(F666="","",IFERROR(INDEX('الموردون'!$B$6:$B$205,MATCH(F666,'الموردون'!$A$6:$A$205,0))&amp;"","مورد غير موجود"))</f>
        <v/>
      </c>
      <c r="H666" s="20">
        <f>IF(F666="","",IFERROR(INDEX('الموردون'!$D$6:$D$205,MATCH(F666,'الموردون'!$A$6:$A$205,0)),""))</f>
        <v/>
      </c>
      <c r="I666" s="21">
        <f>IF(OR(H666="",NOT(ISNUMBER(B666))),"",B666+H666)</f>
        <v/>
      </c>
      <c r="J666" s="18">
        <f>IF(A666&amp;""="","",SUMIFS('المدفوعات'!$C$6:$C$1005,'المدفوعات'!$B$6:$B$1005,A666&amp;""))</f>
        <v/>
      </c>
      <c r="K666" s="18">
        <f>IF(OR(A666&amp;""="",NOT(ISNUMBER(D666))),"",ROUND(D666-J666,2))</f>
        <v/>
      </c>
      <c r="L666" s="17">
        <f>IF(OR(K666="",I666=""),"",IF(AND(K666&gt;0,I666&lt;'الإعدادات'!$B$4),'الإعدادات'!$B$4-I666,0))</f>
        <v/>
      </c>
      <c r="M666" s="6">
        <f>IF(K666="","",IF(K666&lt;=0,"مسدد",IF(I666="","بدون موعد",IF(I666&gt;='الإعدادات'!$B$4,"لم يحن",IF(L666&lt;=30,"من 1 إلى 30 يوم",IF(L666&lt;=60,"من 31 إلى 60 يوم","أكثر من 60 يوم"))))))</f>
        <v/>
      </c>
    </row>
    <row r="667">
      <c r="A667" s="5" t="n"/>
      <c r="B667" s="13" t="n"/>
      <c r="C667" s="5" t="n"/>
      <c r="D667" s="19" t="n"/>
      <c r="E667" s="5" t="n"/>
      <c r="F667" s="6">
        <f>IF(C667&amp;""="","",IFERROR(INDEX('أوامر الشراء'!$C$6:$C$1005,MATCH(C667&amp;"",'أوامر الشراء'!$A$6:$A$1005,0))&amp;"","أمر غير موجود"))</f>
        <v/>
      </c>
      <c r="G667" s="6">
        <f>IF(F667="","",IFERROR(INDEX('الموردون'!$B$6:$B$205,MATCH(F667,'الموردون'!$A$6:$A$205,0))&amp;"","مورد غير موجود"))</f>
        <v/>
      </c>
      <c r="H667" s="20">
        <f>IF(F667="","",IFERROR(INDEX('الموردون'!$D$6:$D$205,MATCH(F667,'الموردون'!$A$6:$A$205,0)),""))</f>
        <v/>
      </c>
      <c r="I667" s="21">
        <f>IF(OR(H667="",NOT(ISNUMBER(B667))),"",B667+H667)</f>
        <v/>
      </c>
      <c r="J667" s="18">
        <f>IF(A667&amp;""="","",SUMIFS('المدفوعات'!$C$6:$C$1005,'المدفوعات'!$B$6:$B$1005,A667&amp;""))</f>
        <v/>
      </c>
      <c r="K667" s="18">
        <f>IF(OR(A667&amp;""="",NOT(ISNUMBER(D667))),"",ROUND(D667-J667,2))</f>
        <v/>
      </c>
      <c r="L667" s="17">
        <f>IF(OR(K667="",I667=""),"",IF(AND(K667&gt;0,I667&lt;'الإعدادات'!$B$4),'الإعدادات'!$B$4-I667,0))</f>
        <v/>
      </c>
      <c r="M667" s="6">
        <f>IF(K667="","",IF(K667&lt;=0,"مسدد",IF(I667="","بدون موعد",IF(I667&gt;='الإعدادات'!$B$4,"لم يحن",IF(L667&lt;=30,"من 1 إلى 30 يوم",IF(L667&lt;=60,"من 31 إلى 60 يوم","أكثر من 60 يوم"))))))</f>
        <v/>
      </c>
    </row>
    <row r="668">
      <c r="A668" s="5" t="n"/>
      <c r="B668" s="13" t="n"/>
      <c r="C668" s="5" t="n"/>
      <c r="D668" s="19" t="n"/>
      <c r="E668" s="5" t="n"/>
      <c r="F668" s="6">
        <f>IF(C668&amp;""="","",IFERROR(INDEX('أوامر الشراء'!$C$6:$C$1005,MATCH(C668&amp;"",'أوامر الشراء'!$A$6:$A$1005,0))&amp;"","أمر غير موجود"))</f>
        <v/>
      </c>
      <c r="G668" s="6">
        <f>IF(F668="","",IFERROR(INDEX('الموردون'!$B$6:$B$205,MATCH(F668,'الموردون'!$A$6:$A$205,0))&amp;"","مورد غير موجود"))</f>
        <v/>
      </c>
      <c r="H668" s="20">
        <f>IF(F668="","",IFERROR(INDEX('الموردون'!$D$6:$D$205,MATCH(F668,'الموردون'!$A$6:$A$205,0)),""))</f>
        <v/>
      </c>
      <c r="I668" s="21">
        <f>IF(OR(H668="",NOT(ISNUMBER(B668))),"",B668+H668)</f>
        <v/>
      </c>
      <c r="J668" s="18">
        <f>IF(A668&amp;""="","",SUMIFS('المدفوعات'!$C$6:$C$1005,'المدفوعات'!$B$6:$B$1005,A668&amp;""))</f>
        <v/>
      </c>
      <c r="K668" s="18">
        <f>IF(OR(A668&amp;""="",NOT(ISNUMBER(D668))),"",ROUND(D668-J668,2))</f>
        <v/>
      </c>
      <c r="L668" s="17">
        <f>IF(OR(K668="",I668=""),"",IF(AND(K668&gt;0,I668&lt;'الإعدادات'!$B$4),'الإعدادات'!$B$4-I668,0))</f>
        <v/>
      </c>
      <c r="M668" s="6">
        <f>IF(K668="","",IF(K668&lt;=0,"مسدد",IF(I668="","بدون موعد",IF(I668&gt;='الإعدادات'!$B$4,"لم يحن",IF(L668&lt;=30,"من 1 إلى 30 يوم",IF(L668&lt;=60,"من 31 إلى 60 يوم","أكثر من 60 يوم"))))))</f>
        <v/>
      </c>
    </row>
    <row r="669">
      <c r="A669" s="5" t="n"/>
      <c r="B669" s="13" t="n"/>
      <c r="C669" s="5" t="n"/>
      <c r="D669" s="19" t="n"/>
      <c r="E669" s="5" t="n"/>
      <c r="F669" s="6">
        <f>IF(C669&amp;""="","",IFERROR(INDEX('أوامر الشراء'!$C$6:$C$1005,MATCH(C669&amp;"",'أوامر الشراء'!$A$6:$A$1005,0))&amp;"","أمر غير موجود"))</f>
        <v/>
      </c>
      <c r="G669" s="6">
        <f>IF(F669="","",IFERROR(INDEX('الموردون'!$B$6:$B$205,MATCH(F669,'الموردون'!$A$6:$A$205,0))&amp;"","مورد غير موجود"))</f>
        <v/>
      </c>
      <c r="H669" s="20">
        <f>IF(F669="","",IFERROR(INDEX('الموردون'!$D$6:$D$205,MATCH(F669,'الموردون'!$A$6:$A$205,0)),""))</f>
        <v/>
      </c>
      <c r="I669" s="21">
        <f>IF(OR(H669="",NOT(ISNUMBER(B669))),"",B669+H669)</f>
        <v/>
      </c>
      <c r="J669" s="18">
        <f>IF(A669&amp;""="","",SUMIFS('المدفوعات'!$C$6:$C$1005,'المدفوعات'!$B$6:$B$1005,A669&amp;""))</f>
        <v/>
      </c>
      <c r="K669" s="18">
        <f>IF(OR(A669&amp;""="",NOT(ISNUMBER(D669))),"",ROUND(D669-J669,2))</f>
        <v/>
      </c>
      <c r="L669" s="17">
        <f>IF(OR(K669="",I669=""),"",IF(AND(K669&gt;0,I669&lt;'الإعدادات'!$B$4),'الإعدادات'!$B$4-I669,0))</f>
        <v/>
      </c>
      <c r="M669" s="6">
        <f>IF(K669="","",IF(K669&lt;=0,"مسدد",IF(I669="","بدون موعد",IF(I669&gt;='الإعدادات'!$B$4,"لم يحن",IF(L669&lt;=30,"من 1 إلى 30 يوم",IF(L669&lt;=60,"من 31 إلى 60 يوم","أكثر من 60 يوم"))))))</f>
        <v/>
      </c>
    </row>
    <row r="670">
      <c r="A670" s="5" t="n"/>
      <c r="B670" s="13" t="n"/>
      <c r="C670" s="5" t="n"/>
      <c r="D670" s="19" t="n"/>
      <c r="E670" s="5" t="n"/>
      <c r="F670" s="6">
        <f>IF(C670&amp;""="","",IFERROR(INDEX('أوامر الشراء'!$C$6:$C$1005,MATCH(C670&amp;"",'أوامر الشراء'!$A$6:$A$1005,0))&amp;"","أمر غير موجود"))</f>
        <v/>
      </c>
      <c r="G670" s="6">
        <f>IF(F670="","",IFERROR(INDEX('الموردون'!$B$6:$B$205,MATCH(F670,'الموردون'!$A$6:$A$205,0))&amp;"","مورد غير موجود"))</f>
        <v/>
      </c>
      <c r="H670" s="20">
        <f>IF(F670="","",IFERROR(INDEX('الموردون'!$D$6:$D$205,MATCH(F670,'الموردون'!$A$6:$A$205,0)),""))</f>
        <v/>
      </c>
      <c r="I670" s="21">
        <f>IF(OR(H670="",NOT(ISNUMBER(B670))),"",B670+H670)</f>
        <v/>
      </c>
      <c r="J670" s="18">
        <f>IF(A670&amp;""="","",SUMIFS('المدفوعات'!$C$6:$C$1005,'المدفوعات'!$B$6:$B$1005,A670&amp;""))</f>
        <v/>
      </c>
      <c r="K670" s="18">
        <f>IF(OR(A670&amp;""="",NOT(ISNUMBER(D670))),"",ROUND(D670-J670,2))</f>
        <v/>
      </c>
      <c r="L670" s="17">
        <f>IF(OR(K670="",I670=""),"",IF(AND(K670&gt;0,I670&lt;'الإعدادات'!$B$4),'الإعدادات'!$B$4-I670,0))</f>
        <v/>
      </c>
      <c r="M670" s="6">
        <f>IF(K670="","",IF(K670&lt;=0,"مسدد",IF(I670="","بدون موعد",IF(I670&gt;='الإعدادات'!$B$4,"لم يحن",IF(L670&lt;=30,"من 1 إلى 30 يوم",IF(L670&lt;=60,"من 31 إلى 60 يوم","أكثر من 60 يوم"))))))</f>
        <v/>
      </c>
    </row>
    <row r="671">
      <c r="A671" s="5" t="n"/>
      <c r="B671" s="13" t="n"/>
      <c r="C671" s="5" t="n"/>
      <c r="D671" s="19" t="n"/>
      <c r="E671" s="5" t="n"/>
      <c r="F671" s="6">
        <f>IF(C671&amp;""="","",IFERROR(INDEX('أوامر الشراء'!$C$6:$C$1005,MATCH(C671&amp;"",'أوامر الشراء'!$A$6:$A$1005,0))&amp;"","أمر غير موجود"))</f>
        <v/>
      </c>
      <c r="G671" s="6">
        <f>IF(F671="","",IFERROR(INDEX('الموردون'!$B$6:$B$205,MATCH(F671,'الموردون'!$A$6:$A$205,0))&amp;"","مورد غير موجود"))</f>
        <v/>
      </c>
      <c r="H671" s="20">
        <f>IF(F671="","",IFERROR(INDEX('الموردون'!$D$6:$D$205,MATCH(F671,'الموردون'!$A$6:$A$205,0)),""))</f>
        <v/>
      </c>
      <c r="I671" s="21">
        <f>IF(OR(H671="",NOT(ISNUMBER(B671))),"",B671+H671)</f>
        <v/>
      </c>
      <c r="J671" s="18">
        <f>IF(A671&amp;""="","",SUMIFS('المدفوعات'!$C$6:$C$1005,'المدفوعات'!$B$6:$B$1005,A671&amp;""))</f>
        <v/>
      </c>
      <c r="K671" s="18">
        <f>IF(OR(A671&amp;""="",NOT(ISNUMBER(D671))),"",ROUND(D671-J671,2))</f>
        <v/>
      </c>
      <c r="L671" s="17">
        <f>IF(OR(K671="",I671=""),"",IF(AND(K671&gt;0,I671&lt;'الإعدادات'!$B$4),'الإعدادات'!$B$4-I671,0))</f>
        <v/>
      </c>
      <c r="M671" s="6">
        <f>IF(K671="","",IF(K671&lt;=0,"مسدد",IF(I671="","بدون موعد",IF(I671&gt;='الإعدادات'!$B$4,"لم يحن",IF(L671&lt;=30,"من 1 إلى 30 يوم",IF(L671&lt;=60,"من 31 إلى 60 يوم","أكثر من 60 يوم"))))))</f>
        <v/>
      </c>
    </row>
    <row r="672">
      <c r="A672" s="5" t="n"/>
      <c r="B672" s="13" t="n"/>
      <c r="C672" s="5" t="n"/>
      <c r="D672" s="19" t="n"/>
      <c r="E672" s="5" t="n"/>
      <c r="F672" s="6">
        <f>IF(C672&amp;""="","",IFERROR(INDEX('أوامر الشراء'!$C$6:$C$1005,MATCH(C672&amp;"",'أوامر الشراء'!$A$6:$A$1005,0))&amp;"","أمر غير موجود"))</f>
        <v/>
      </c>
      <c r="G672" s="6">
        <f>IF(F672="","",IFERROR(INDEX('الموردون'!$B$6:$B$205,MATCH(F672,'الموردون'!$A$6:$A$205,0))&amp;"","مورد غير موجود"))</f>
        <v/>
      </c>
      <c r="H672" s="20">
        <f>IF(F672="","",IFERROR(INDEX('الموردون'!$D$6:$D$205,MATCH(F672,'الموردون'!$A$6:$A$205,0)),""))</f>
        <v/>
      </c>
      <c r="I672" s="21">
        <f>IF(OR(H672="",NOT(ISNUMBER(B672))),"",B672+H672)</f>
        <v/>
      </c>
      <c r="J672" s="18">
        <f>IF(A672&amp;""="","",SUMIFS('المدفوعات'!$C$6:$C$1005,'المدفوعات'!$B$6:$B$1005,A672&amp;""))</f>
        <v/>
      </c>
      <c r="K672" s="18">
        <f>IF(OR(A672&amp;""="",NOT(ISNUMBER(D672))),"",ROUND(D672-J672,2))</f>
        <v/>
      </c>
      <c r="L672" s="17">
        <f>IF(OR(K672="",I672=""),"",IF(AND(K672&gt;0,I672&lt;'الإعدادات'!$B$4),'الإعدادات'!$B$4-I672,0))</f>
        <v/>
      </c>
      <c r="M672" s="6">
        <f>IF(K672="","",IF(K672&lt;=0,"مسدد",IF(I672="","بدون موعد",IF(I672&gt;='الإعدادات'!$B$4,"لم يحن",IF(L672&lt;=30,"من 1 إلى 30 يوم",IF(L672&lt;=60,"من 31 إلى 60 يوم","أكثر من 60 يوم"))))))</f>
        <v/>
      </c>
    </row>
    <row r="673">
      <c r="A673" s="5" t="n"/>
      <c r="B673" s="13" t="n"/>
      <c r="C673" s="5" t="n"/>
      <c r="D673" s="19" t="n"/>
      <c r="E673" s="5" t="n"/>
      <c r="F673" s="6">
        <f>IF(C673&amp;""="","",IFERROR(INDEX('أوامر الشراء'!$C$6:$C$1005,MATCH(C673&amp;"",'أوامر الشراء'!$A$6:$A$1005,0))&amp;"","أمر غير موجود"))</f>
        <v/>
      </c>
      <c r="G673" s="6">
        <f>IF(F673="","",IFERROR(INDEX('الموردون'!$B$6:$B$205,MATCH(F673,'الموردون'!$A$6:$A$205,0))&amp;"","مورد غير موجود"))</f>
        <v/>
      </c>
      <c r="H673" s="20">
        <f>IF(F673="","",IFERROR(INDEX('الموردون'!$D$6:$D$205,MATCH(F673,'الموردون'!$A$6:$A$205,0)),""))</f>
        <v/>
      </c>
      <c r="I673" s="21">
        <f>IF(OR(H673="",NOT(ISNUMBER(B673))),"",B673+H673)</f>
        <v/>
      </c>
      <c r="J673" s="18">
        <f>IF(A673&amp;""="","",SUMIFS('المدفوعات'!$C$6:$C$1005,'المدفوعات'!$B$6:$B$1005,A673&amp;""))</f>
        <v/>
      </c>
      <c r="K673" s="18">
        <f>IF(OR(A673&amp;""="",NOT(ISNUMBER(D673))),"",ROUND(D673-J673,2))</f>
        <v/>
      </c>
      <c r="L673" s="17">
        <f>IF(OR(K673="",I673=""),"",IF(AND(K673&gt;0,I673&lt;'الإعدادات'!$B$4),'الإعدادات'!$B$4-I673,0))</f>
        <v/>
      </c>
      <c r="M673" s="6">
        <f>IF(K673="","",IF(K673&lt;=0,"مسدد",IF(I673="","بدون موعد",IF(I673&gt;='الإعدادات'!$B$4,"لم يحن",IF(L673&lt;=30,"من 1 إلى 30 يوم",IF(L673&lt;=60,"من 31 إلى 60 يوم","أكثر من 60 يوم"))))))</f>
        <v/>
      </c>
    </row>
    <row r="674">
      <c r="A674" s="5" t="n"/>
      <c r="B674" s="13" t="n"/>
      <c r="C674" s="5" t="n"/>
      <c r="D674" s="19" t="n"/>
      <c r="E674" s="5" t="n"/>
      <c r="F674" s="6">
        <f>IF(C674&amp;""="","",IFERROR(INDEX('أوامر الشراء'!$C$6:$C$1005,MATCH(C674&amp;"",'أوامر الشراء'!$A$6:$A$1005,0))&amp;"","أمر غير موجود"))</f>
        <v/>
      </c>
      <c r="G674" s="6">
        <f>IF(F674="","",IFERROR(INDEX('الموردون'!$B$6:$B$205,MATCH(F674,'الموردون'!$A$6:$A$205,0))&amp;"","مورد غير موجود"))</f>
        <v/>
      </c>
      <c r="H674" s="20">
        <f>IF(F674="","",IFERROR(INDEX('الموردون'!$D$6:$D$205,MATCH(F674,'الموردون'!$A$6:$A$205,0)),""))</f>
        <v/>
      </c>
      <c r="I674" s="21">
        <f>IF(OR(H674="",NOT(ISNUMBER(B674))),"",B674+H674)</f>
        <v/>
      </c>
      <c r="J674" s="18">
        <f>IF(A674&amp;""="","",SUMIFS('المدفوعات'!$C$6:$C$1005,'المدفوعات'!$B$6:$B$1005,A674&amp;""))</f>
        <v/>
      </c>
      <c r="K674" s="18">
        <f>IF(OR(A674&amp;""="",NOT(ISNUMBER(D674))),"",ROUND(D674-J674,2))</f>
        <v/>
      </c>
      <c r="L674" s="17">
        <f>IF(OR(K674="",I674=""),"",IF(AND(K674&gt;0,I674&lt;'الإعدادات'!$B$4),'الإعدادات'!$B$4-I674,0))</f>
        <v/>
      </c>
      <c r="M674" s="6">
        <f>IF(K674="","",IF(K674&lt;=0,"مسدد",IF(I674="","بدون موعد",IF(I674&gt;='الإعدادات'!$B$4,"لم يحن",IF(L674&lt;=30,"من 1 إلى 30 يوم",IF(L674&lt;=60,"من 31 إلى 60 يوم","أكثر من 60 يوم"))))))</f>
        <v/>
      </c>
    </row>
    <row r="675">
      <c r="A675" s="5" t="n"/>
      <c r="B675" s="13" t="n"/>
      <c r="C675" s="5" t="n"/>
      <c r="D675" s="19" t="n"/>
      <c r="E675" s="5" t="n"/>
      <c r="F675" s="6">
        <f>IF(C675&amp;""="","",IFERROR(INDEX('أوامر الشراء'!$C$6:$C$1005,MATCH(C675&amp;"",'أوامر الشراء'!$A$6:$A$1005,0))&amp;"","أمر غير موجود"))</f>
        <v/>
      </c>
      <c r="G675" s="6">
        <f>IF(F675="","",IFERROR(INDEX('الموردون'!$B$6:$B$205,MATCH(F675,'الموردون'!$A$6:$A$205,0))&amp;"","مورد غير موجود"))</f>
        <v/>
      </c>
      <c r="H675" s="20">
        <f>IF(F675="","",IFERROR(INDEX('الموردون'!$D$6:$D$205,MATCH(F675,'الموردون'!$A$6:$A$205,0)),""))</f>
        <v/>
      </c>
      <c r="I675" s="21">
        <f>IF(OR(H675="",NOT(ISNUMBER(B675))),"",B675+H675)</f>
        <v/>
      </c>
      <c r="J675" s="18">
        <f>IF(A675&amp;""="","",SUMIFS('المدفوعات'!$C$6:$C$1005,'المدفوعات'!$B$6:$B$1005,A675&amp;""))</f>
        <v/>
      </c>
      <c r="K675" s="18">
        <f>IF(OR(A675&amp;""="",NOT(ISNUMBER(D675))),"",ROUND(D675-J675,2))</f>
        <v/>
      </c>
      <c r="L675" s="17">
        <f>IF(OR(K675="",I675=""),"",IF(AND(K675&gt;0,I675&lt;'الإعدادات'!$B$4),'الإعدادات'!$B$4-I675,0))</f>
        <v/>
      </c>
      <c r="M675" s="6">
        <f>IF(K675="","",IF(K675&lt;=0,"مسدد",IF(I675="","بدون موعد",IF(I675&gt;='الإعدادات'!$B$4,"لم يحن",IF(L675&lt;=30,"من 1 إلى 30 يوم",IF(L675&lt;=60,"من 31 إلى 60 يوم","أكثر من 60 يوم"))))))</f>
        <v/>
      </c>
    </row>
    <row r="676">
      <c r="A676" s="5" t="n"/>
      <c r="B676" s="13" t="n"/>
      <c r="C676" s="5" t="n"/>
      <c r="D676" s="19" t="n"/>
      <c r="E676" s="5" t="n"/>
      <c r="F676" s="6">
        <f>IF(C676&amp;""="","",IFERROR(INDEX('أوامر الشراء'!$C$6:$C$1005,MATCH(C676&amp;"",'أوامر الشراء'!$A$6:$A$1005,0))&amp;"","أمر غير موجود"))</f>
        <v/>
      </c>
      <c r="G676" s="6">
        <f>IF(F676="","",IFERROR(INDEX('الموردون'!$B$6:$B$205,MATCH(F676,'الموردون'!$A$6:$A$205,0))&amp;"","مورد غير موجود"))</f>
        <v/>
      </c>
      <c r="H676" s="20">
        <f>IF(F676="","",IFERROR(INDEX('الموردون'!$D$6:$D$205,MATCH(F676,'الموردون'!$A$6:$A$205,0)),""))</f>
        <v/>
      </c>
      <c r="I676" s="21">
        <f>IF(OR(H676="",NOT(ISNUMBER(B676))),"",B676+H676)</f>
        <v/>
      </c>
      <c r="J676" s="18">
        <f>IF(A676&amp;""="","",SUMIFS('المدفوعات'!$C$6:$C$1005,'المدفوعات'!$B$6:$B$1005,A676&amp;""))</f>
        <v/>
      </c>
      <c r="K676" s="18">
        <f>IF(OR(A676&amp;""="",NOT(ISNUMBER(D676))),"",ROUND(D676-J676,2))</f>
        <v/>
      </c>
      <c r="L676" s="17">
        <f>IF(OR(K676="",I676=""),"",IF(AND(K676&gt;0,I676&lt;'الإعدادات'!$B$4),'الإعدادات'!$B$4-I676,0))</f>
        <v/>
      </c>
      <c r="M676" s="6">
        <f>IF(K676="","",IF(K676&lt;=0,"مسدد",IF(I676="","بدون موعد",IF(I676&gt;='الإعدادات'!$B$4,"لم يحن",IF(L676&lt;=30,"من 1 إلى 30 يوم",IF(L676&lt;=60,"من 31 إلى 60 يوم","أكثر من 60 يوم"))))))</f>
        <v/>
      </c>
    </row>
    <row r="677">
      <c r="A677" s="5" t="n"/>
      <c r="B677" s="13" t="n"/>
      <c r="C677" s="5" t="n"/>
      <c r="D677" s="19" t="n"/>
      <c r="E677" s="5" t="n"/>
      <c r="F677" s="6">
        <f>IF(C677&amp;""="","",IFERROR(INDEX('أوامر الشراء'!$C$6:$C$1005,MATCH(C677&amp;"",'أوامر الشراء'!$A$6:$A$1005,0))&amp;"","أمر غير موجود"))</f>
        <v/>
      </c>
      <c r="G677" s="6">
        <f>IF(F677="","",IFERROR(INDEX('الموردون'!$B$6:$B$205,MATCH(F677,'الموردون'!$A$6:$A$205,0))&amp;"","مورد غير موجود"))</f>
        <v/>
      </c>
      <c r="H677" s="20">
        <f>IF(F677="","",IFERROR(INDEX('الموردون'!$D$6:$D$205,MATCH(F677,'الموردون'!$A$6:$A$205,0)),""))</f>
        <v/>
      </c>
      <c r="I677" s="21">
        <f>IF(OR(H677="",NOT(ISNUMBER(B677))),"",B677+H677)</f>
        <v/>
      </c>
      <c r="J677" s="18">
        <f>IF(A677&amp;""="","",SUMIFS('المدفوعات'!$C$6:$C$1005,'المدفوعات'!$B$6:$B$1005,A677&amp;""))</f>
        <v/>
      </c>
      <c r="K677" s="18">
        <f>IF(OR(A677&amp;""="",NOT(ISNUMBER(D677))),"",ROUND(D677-J677,2))</f>
        <v/>
      </c>
      <c r="L677" s="17">
        <f>IF(OR(K677="",I677=""),"",IF(AND(K677&gt;0,I677&lt;'الإعدادات'!$B$4),'الإعدادات'!$B$4-I677,0))</f>
        <v/>
      </c>
      <c r="M677" s="6">
        <f>IF(K677="","",IF(K677&lt;=0,"مسدد",IF(I677="","بدون موعد",IF(I677&gt;='الإعدادات'!$B$4,"لم يحن",IF(L677&lt;=30,"من 1 إلى 30 يوم",IF(L677&lt;=60,"من 31 إلى 60 يوم","أكثر من 60 يوم"))))))</f>
        <v/>
      </c>
    </row>
    <row r="678">
      <c r="A678" s="5" t="n"/>
      <c r="B678" s="13" t="n"/>
      <c r="C678" s="5" t="n"/>
      <c r="D678" s="19" t="n"/>
      <c r="E678" s="5" t="n"/>
      <c r="F678" s="6">
        <f>IF(C678&amp;""="","",IFERROR(INDEX('أوامر الشراء'!$C$6:$C$1005,MATCH(C678&amp;"",'أوامر الشراء'!$A$6:$A$1005,0))&amp;"","أمر غير موجود"))</f>
        <v/>
      </c>
      <c r="G678" s="6">
        <f>IF(F678="","",IFERROR(INDEX('الموردون'!$B$6:$B$205,MATCH(F678,'الموردون'!$A$6:$A$205,0))&amp;"","مورد غير موجود"))</f>
        <v/>
      </c>
      <c r="H678" s="20">
        <f>IF(F678="","",IFERROR(INDEX('الموردون'!$D$6:$D$205,MATCH(F678,'الموردون'!$A$6:$A$205,0)),""))</f>
        <v/>
      </c>
      <c r="I678" s="21">
        <f>IF(OR(H678="",NOT(ISNUMBER(B678))),"",B678+H678)</f>
        <v/>
      </c>
      <c r="J678" s="18">
        <f>IF(A678&amp;""="","",SUMIFS('المدفوعات'!$C$6:$C$1005,'المدفوعات'!$B$6:$B$1005,A678&amp;""))</f>
        <v/>
      </c>
      <c r="K678" s="18">
        <f>IF(OR(A678&amp;""="",NOT(ISNUMBER(D678))),"",ROUND(D678-J678,2))</f>
        <v/>
      </c>
      <c r="L678" s="17">
        <f>IF(OR(K678="",I678=""),"",IF(AND(K678&gt;0,I678&lt;'الإعدادات'!$B$4),'الإعدادات'!$B$4-I678,0))</f>
        <v/>
      </c>
      <c r="M678" s="6">
        <f>IF(K678="","",IF(K678&lt;=0,"مسدد",IF(I678="","بدون موعد",IF(I678&gt;='الإعدادات'!$B$4,"لم يحن",IF(L678&lt;=30,"من 1 إلى 30 يوم",IF(L678&lt;=60,"من 31 إلى 60 يوم","أكثر من 60 يوم"))))))</f>
        <v/>
      </c>
    </row>
    <row r="679">
      <c r="A679" s="5" t="n"/>
      <c r="B679" s="13" t="n"/>
      <c r="C679" s="5" t="n"/>
      <c r="D679" s="19" t="n"/>
      <c r="E679" s="5" t="n"/>
      <c r="F679" s="6">
        <f>IF(C679&amp;""="","",IFERROR(INDEX('أوامر الشراء'!$C$6:$C$1005,MATCH(C679&amp;"",'أوامر الشراء'!$A$6:$A$1005,0))&amp;"","أمر غير موجود"))</f>
        <v/>
      </c>
      <c r="G679" s="6">
        <f>IF(F679="","",IFERROR(INDEX('الموردون'!$B$6:$B$205,MATCH(F679,'الموردون'!$A$6:$A$205,0))&amp;"","مورد غير موجود"))</f>
        <v/>
      </c>
      <c r="H679" s="20">
        <f>IF(F679="","",IFERROR(INDEX('الموردون'!$D$6:$D$205,MATCH(F679,'الموردون'!$A$6:$A$205,0)),""))</f>
        <v/>
      </c>
      <c r="I679" s="21">
        <f>IF(OR(H679="",NOT(ISNUMBER(B679))),"",B679+H679)</f>
        <v/>
      </c>
      <c r="J679" s="18">
        <f>IF(A679&amp;""="","",SUMIFS('المدفوعات'!$C$6:$C$1005,'المدفوعات'!$B$6:$B$1005,A679&amp;""))</f>
        <v/>
      </c>
      <c r="K679" s="18">
        <f>IF(OR(A679&amp;""="",NOT(ISNUMBER(D679))),"",ROUND(D679-J679,2))</f>
        <v/>
      </c>
      <c r="L679" s="17">
        <f>IF(OR(K679="",I679=""),"",IF(AND(K679&gt;0,I679&lt;'الإعدادات'!$B$4),'الإعدادات'!$B$4-I679,0))</f>
        <v/>
      </c>
      <c r="M679" s="6">
        <f>IF(K679="","",IF(K679&lt;=0,"مسدد",IF(I679="","بدون موعد",IF(I679&gt;='الإعدادات'!$B$4,"لم يحن",IF(L679&lt;=30,"من 1 إلى 30 يوم",IF(L679&lt;=60,"من 31 إلى 60 يوم","أكثر من 60 يوم"))))))</f>
        <v/>
      </c>
    </row>
    <row r="680">
      <c r="A680" s="5" t="n"/>
      <c r="B680" s="13" t="n"/>
      <c r="C680" s="5" t="n"/>
      <c r="D680" s="19" t="n"/>
      <c r="E680" s="5" t="n"/>
      <c r="F680" s="6">
        <f>IF(C680&amp;""="","",IFERROR(INDEX('أوامر الشراء'!$C$6:$C$1005,MATCH(C680&amp;"",'أوامر الشراء'!$A$6:$A$1005,0))&amp;"","أمر غير موجود"))</f>
        <v/>
      </c>
      <c r="G680" s="6">
        <f>IF(F680="","",IFERROR(INDEX('الموردون'!$B$6:$B$205,MATCH(F680,'الموردون'!$A$6:$A$205,0))&amp;"","مورد غير موجود"))</f>
        <v/>
      </c>
      <c r="H680" s="20">
        <f>IF(F680="","",IFERROR(INDEX('الموردون'!$D$6:$D$205,MATCH(F680,'الموردون'!$A$6:$A$205,0)),""))</f>
        <v/>
      </c>
      <c r="I680" s="21">
        <f>IF(OR(H680="",NOT(ISNUMBER(B680))),"",B680+H680)</f>
        <v/>
      </c>
      <c r="J680" s="18">
        <f>IF(A680&amp;""="","",SUMIFS('المدفوعات'!$C$6:$C$1005,'المدفوعات'!$B$6:$B$1005,A680&amp;""))</f>
        <v/>
      </c>
      <c r="K680" s="18">
        <f>IF(OR(A680&amp;""="",NOT(ISNUMBER(D680))),"",ROUND(D680-J680,2))</f>
        <v/>
      </c>
      <c r="L680" s="17">
        <f>IF(OR(K680="",I680=""),"",IF(AND(K680&gt;0,I680&lt;'الإعدادات'!$B$4),'الإعدادات'!$B$4-I680,0))</f>
        <v/>
      </c>
      <c r="M680" s="6">
        <f>IF(K680="","",IF(K680&lt;=0,"مسدد",IF(I680="","بدون موعد",IF(I680&gt;='الإعدادات'!$B$4,"لم يحن",IF(L680&lt;=30,"من 1 إلى 30 يوم",IF(L680&lt;=60,"من 31 إلى 60 يوم","أكثر من 60 يوم"))))))</f>
        <v/>
      </c>
    </row>
    <row r="681">
      <c r="A681" s="5" t="n"/>
      <c r="B681" s="13" t="n"/>
      <c r="C681" s="5" t="n"/>
      <c r="D681" s="19" t="n"/>
      <c r="E681" s="5" t="n"/>
      <c r="F681" s="6">
        <f>IF(C681&amp;""="","",IFERROR(INDEX('أوامر الشراء'!$C$6:$C$1005,MATCH(C681&amp;"",'أوامر الشراء'!$A$6:$A$1005,0))&amp;"","أمر غير موجود"))</f>
        <v/>
      </c>
      <c r="G681" s="6">
        <f>IF(F681="","",IFERROR(INDEX('الموردون'!$B$6:$B$205,MATCH(F681,'الموردون'!$A$6:$A$205,0))&amp;"","مورد غير موجود"))</f>
        <v/>
      </c>
      <c r="H681" s="20">
        <f>IF(F681="","",IFERROR(INDEX('الموردون'!$D$6:$D$205,MATCH(F681,'الموردون'!$A$6:$A$205,0)),""))</f>
        <v/>
      </c>
      <c r="I681" s="21">
        <f>IF(OR(H681="",NOT(ISNUMBER(B681))),"",B681+H681)</f>
        <v/>
      </c>
      <c r="J681" s="18">
        <f>IF(A681&amp;""="","",SUMIFS('المدفوعات'!$C$6:$C$1005,'المدفوعات'!$B$6:$B$1005,A681&amp;""))</f>
        <v/>
      </c>
      <c r="K681" s="18">
        <f>IF(OR(A681&amp;""="",NOT(ISNUMBER(D681))),"",ROUND(D681-J681,2))</f>
        <v/>
      </c>
      <c r="L681" s="17">
        <f>IF(OR(K681="",I681=""),"",IF(AND(K681&gt;0,I681&lt;'الإعدادات'!$B$4),'الإعدادات'!$B$4-I681,0))</f>
        <v/>
      </c>
      <c r="M681" s="6">
        <f>IF(K681="","",IF(K681&lt;=0,"مسدد",IF(I681="","بدون موعد",IF(I681&gt;='الإعدادات'!$B$4,"لم يحن",IF(L681&lt;=30,"من 1 إلى 30 يوم",IF(L681&lt;=60,"من 31 إلى 60 يوم","أكثر من 60 يوم"))))))</f>
        <v/>
      </c>
    </row>
    <row r="682">
      <c r="A682" s="5" t="n"/>
      <c r="B682" s="13" t="n"/>
      <c r="C682" s="5" t="n"/>
      <c r="D682" s="19" t="n"/>
      <c r="E682" s="5" t="n"/>
      <c r="F682" s="6">
        <f>IF(C682&amp;""="","",IFERROR(INDEX('أوامر الشراء'!$C$6:$C$1005,MATCH(C682&amp;"",'أوامر الشراء'!$A$6:$A$1005,0))&amp;"","أمر غير موجود"))</f>
        <v/>
      </c>
      <c r="G682" s="6">
        <f>IF(F682="","",IFERROR(INDEX('الموردون'!$B$6:$B$205,MATCH(F682,'الموردون'!$A$6:$A$205,0))&amp;"","مورد غير موجود"))</f>
        <v/>
      </c>
      <c r="H682" s="20">
        <f>IF(F682="","",IFERROR(INDEX('الموردون'!$D$6:$D$205,MATCH(F682,'الموردون'!$A$6:$A$205,0)),""))</f>
        <v/>
      </c>
      <c r="I682" s="21">
        <f>IF(OR(H682="",NOT(ISNUMBER(B682))),"",B682+H682)</f>
        <v/>
      </c>
      <c r="J682" s="18">
        <f>IF(A682&amp;""="","",SUMIFS('المدفوعات'!$C$6:$C$1005,'المدفوعات'!$B$6:$B$1005,A682&amp;""))</f>
        <v/>
      </c>
      <c r="K682" s="18">
        <f>IF(OR(A682&amp;""="",NOT(ISNUMBER(D682))),"",ROUND(D682-J682,2))</f>
        <v/>
      </c>
      <c r="L682" s="17">
        <f>IF(OR(K682="",I682=""),"",IF(AND(K682&gt;0,I682&lt;'الإعدادات'!$B$4),'الإعدادات'!$B$4-I682,0))</f>
        <v/>
      </c>
      <c r="M682" s="6">
        <f>IF(K682="","",IF(K682&lt;=0,"مسدد",IF(I682="","بدون موعد",IF(I682&gt;='الإعدادات'!$B$4,"لم يحن",IF(L682&lt;=30,"من 1 إلى 30 يوم",IF(L682&lt;=60,"من 31 إلى 60 يوم","أكثر من 60 يوم"))))))</f>
        <v/>
      </c>
    </row>
    <row r="683">
      <c r="A683" s="5" t="n"/>
      <c r="B683" s="13" t="n"/>
      <c r="C683" s="5" t="n"/>
      <c r="D683" s="19" t="n"/>
      <c r="E683" s="5" t="n"/>
      <c r="F683" s="6">
        <f>IF(C683&amp;""="","",IFERROR(INDEX('أوامر الشراء'!$C$6:$C$1005,MATCH(C683&amp;"",'أوامر الشراء'!$A$6:$A$1005,0))&amp;"","أمر غير موجود"))</f>
        <v/>
      </c>
      <c r="G683" s="6">
        <f>IF(F683="","",IFERROR(INDEX('الموردون'!$B$6:$B$205,MATCH(F683,'الموردون'!$A$6:$A$205,0))&amp;"","مورد غير موجود"))</f>
        <v/>
      </c>
      <c r="H683" s="20">
        <f>IF(F683="","",IFERROR(INDEX('الموردون'!$D$6:$D$205,MATCH(F683,'الموردون'!$A$6:$A$205,0)),""))</f>
        <v/>
      </c>
      <c r="I683" s="21">
        <f>IF(OR(H683="",NOT(ISNUMBER(B683))),"",B683+H683)</f>
        <v/>
      </c>
      <c r="J683" s="18">
        <f>IF(A683&amp;""="","",SUMIFS('المدفوعات'!$C$6:$C$1005,'المدفوعات'!$B$6:$B$1005,A683&amp;""))</f>
        <v/>
      </c>
      <c r="K683" s="18">
        <f>IF(OR(A683&amp;""="",NOT(ISNUMBER(D683))),"",ROUND(D683-J683,2))</f>
        <v/>
      </c>
      <c r="L683" s="17">
        <f>IF(OR(K683="",I683=""),"",IF(AND(K683&gt;0,I683&lt;'الإعدادات'!$B$4),'الإعدادات'!$B$4-I683,0))</f>
        <v/>
      </c>
      <c r="M683" s="6">
        <f>IF(K683="","",IF(K683&lt;=0,"مسدد",IF(I683="","بدون موعد",IF(I683&gt;='الإعدادات'!$B$4,"لم يحن",IF(L683&lt;=30,"من 1 إلى 30 يوم",IF(L683&lt;=60,"من 31 إلى 60 يوم","أكثر من 60 يوم"))))))</f>
        <v/>
      </c>
    </row>
    <row r="684">
      <c r="A684" s="5" t="n"/>
      <c r="B684" s="13" t="n"/>
      <c r="C684" s="5" t="n"/>
      <c r="D684" s="19" t="n"/>
      <c r="E684" s="5" t="n"/>
      <c r="F684" s="6">
        <f>IF(C684&amp;""="","",IFERROR(INDEX('أوامر الشراء'!$C$6:$C$1005,MATCH(C684&amp;"",'أوامر الشراء'!$A$6:$A$1005,0))&amp;"","أمر غير موجود"))</f>
        <v/>
      </c>
      <c r="G684" s="6">
        <f>IF(F684="","",IFERROR(INDEX('الموردون'!$B$6:$B$205,MATCH(F684,'الموردون'!$A$6:$A$205,0))&amp;"","مورد غير موجود"))</f>
        <v/>
      </c>
      <c r="H684" s="20">
        <f>IF(F684="","",IFERROR(INDEX('الموردون'!$D$6:$D$205,MATCH(F684,'الموردون'!$A$6:$A$205,0)),""))</f>
        <v/>
      </c>
      <c r="I684" s="21">
        <f>IF(OR(H684="",NOT(ISNUMBER(B684))),"",B684+H684)</f>
        <v/>
      </c>
      <c r="J684" s="18">
        <f>IF(A684&amp;""="","",SUMIFS('المدفوعات'!$C$6:$C$1005,'المدفوعات'!$B$6:$B$1005,A684&amp;""))</f>
        <v/>
      </c>
      <c r="K684" s="18">
        <f>IF(OR(A684&amp;""="",NOT(ISNUMBER(D684))),"",ROUND(D684-J684,2))</f>
        <v/>
      </c>
      <c r="L684" s="17">
        <f>IF(OR(K684="",I684=""),"",IF(AND(K684&gt;0,I684&lt;'الإعدادات'!$B$4),'الإعدادات'!$B$4-I684,0))</f>
        <v/>
      </c>
      <c r="M684" s="6">
        <f>IF(K684="","",IF(K684&lt;=0,"مسدد",IF(I684="","بدون موعد",IF(I684&gt;='الإعدادات'!$B$4,"لم يحن",IF(L684&lt;=30,"من 1 إلى 30 يوم",IF(L684&lt;=60,"من 31 إلى 60 يوم","أكثر من 60 يوم"))))))</f>
        <v/>
      </c>
    </row>
    <row r="685">
      <c r="A685" s="5" t="n"/>
      <c r="B685" s="13" t="n"/>
      <c r="C685" s="5" t="n"/>
      <c r="D685" s="19" t="n"/>
      <c r="E685" s="5" t="n"/>
      <c r="F685" s="6">
        <f>IF(C685&amp;""="","",IFERROR(INDEX('أوامر الشراء'!$C$6:$C$1005,MATCH(C685&amp;"",'أوامر الشراء'!$A$6:$A$1005,0))&amp;"","أمر غير موجود"))</f>
        <v/>
      </c>
      <c r="G685" s="6">
        <f>IF(F685="","",IFERROR(INDEX('الموردون'!$B$6:$B$205,MATCH(F685,'الموردون'!$A$6:$A$205,0))&amp;"","مورد غير موجود"))</f>
        <v/>
      </c>
      <c r="H685" s="20">
        <f>IF(F685="","",IFERROR(INDEX('الموردون'!$D$6:$D$205,MATCH(F685,'الموردون'!$A$6:$A$205,0)),""))</f>
        <v/>
      </c>
      <c r="I685" s="21">
        <f>IF(OR(H685="",NOT(ISNUMBER(B685))),"",B685+H685)</f>
        <v/>
      </c>
      <c r="J685" s="18">
        <f>IF(A685&amp;""="","",SUMIFS('المدفوعات'!$C$6:$C$1005,'المدفوعات'!$B$6:$B$1005,A685&amp;""))</f>
        <v/>
      </c>
      <c r="K685" s="18">
        <f>IF(OR(A685&amp;""="",NOT(ISNUMBER(D685))),"",ROUND(D685-J685,2))</f>
        <v/>
      </c>
      <c r="L685" s="17">
        <f>IF(OR(K685="",I685=""),"",IF(AND(K685&gt;0,I685&lt;'الإعدادات'!$B$4),'الإعدادات'!$B$4-I685,0))</f>
        <v/>
      </c>
      <c r="M685" s="6">
        <f>IF(K685="","",IF(K685&lt;=0,"مسدد",IF(I685="","بدون موعد",IF(I685&gt;='الإعدادات'!$B$4,"لم يحن",IF(L685&lt;=30,"من 1 إلى 30 يوم",IF(L685&lt;=60,"من 31 إلى 60 يوم","أكثر من 60 يوم"))))))</f>
        <v/>
      </c>
    </row>
    <row r="686">
      <c r="A686" s="5" t="n"/>
      <c r="B686" s="13" t="n"/>
      <c r="C686" s="5" t="n"/>
      <c r="D686" s="19" t="n"/>
      <c r="E686" s="5" t="n"/>
      <c r="F686" s="6">
        <f>IF(C686&amp;""="","",IFERROR(INDEX('أوامر الشراء'!$C$6:$C$1005,MATCH(C686&amp;"",'أوامر الشراء'!$A$6:$A$1005,0))&amp;"","أمر غير موجود"))</f>
        <v/>
      </c>
      <c r="G686" s="6">
        <f>IF(F686="","",IFERROR(INDEX('الموردون'!$B$6:$B$205,MATCH(F686,'الموردون'!$A$6:$A$205,0))&amp;"","مورد غير موجود"))</f>
        <v/>
      </c>
      <c r="H686" s="20">
        <f>IF(F686="","",IFERROR(INDEX('الموردون'!$D$6:$D$205,MATCH(F686,'الموردون'!$A$6:$A$205,0)),""))</f>
        <v/>
      </c>
      <c r="I686" s="21">
        <f>IF(OR(H686="",NOT(ISNUMBER(B686))),"",B686+H686)</f>
        <v/>
      </c>
      <c r="J686" s="18">
        <f>IF(A686&amp;""="","",SUMIFS('المدفوعات'!$C$6:$C$1005,'المدفوعات'!$B$6:$B$1005,A686&amp;""))</f>
        <v/>
      </c>
      <c r="K686" s="18">
        <f>IF(OR(A686&amp;""="",NOT(ISNUMBER(D686))),"",ROUND(D686-J686,2))</f>
        <v/>
      </c>
      <c r="L686" s="17">
        <f>IF(OR(K686="",I686=""),"",IF(AND(K686&gt;0,I686&lt;'الإعدادات'!$B$4),'الإعدادات'!$B$4-I686,0))</f>
        <v/>
      </c>
      <c r="M686" s="6">
        <f>IF(K686="","",IF(K686&lt;=0,"مسدد",IF(I686="","بدون موعد",IF(I686&gt;='الإعدادات'!$B$4,"لم يحن",IF(L686&lt;=30,"من 1 إلى 30 يوم",IF(L686&lt;=60,"من 31 إلى 60 يوم","أكثر من 60 يوم"))))))</f>
        <v/>
      </c>
    </row>
    <row r="687">
      <c r="A687" s="5" t="n"/>
      <c r="B687" s="13" t="n"/>
      <c r="C687" s="5" t="n"/>
      <c r="D687" s="19" t="n"/>
      <c r="E687" s="5" t="n"/>
      <c r="F687" s="6">
        <f>IF(C687&amp;""="","",IFERROR(INDEX('أوامر الشراء'!$C$6:$C$1005,MATCH(C687&amp;"",'أوامر الشراء'!$A$6:$A$1005,0))&amp;"","أمر غير موجود"))</f>
        <v/>
      </c>
      <c r="G687" s="6">
        <f>IF(F687="","",IFERROR(INDEX('الموردون'!$B$6:$B$205,MATCH(F687,'الموردون'!$A$6:$A$205,0))&amp;"","مورد غير موجود"))</f>
        <v/>
      </c>
      <c r="H687" s="20">
        <f>IF(F687="","",IFERROR(INDEX('الموردون'!$D$6:$D$205,MATCH(F687,'الموردون'!$A$6:$A$205,0)),""))</f>
        <v/>
      </c>
      <c r="I687" s="21">
        <f>IF(OR(H687="",NOT(ISNUMBER(B687))),"",B687+H687)</f>
        <v/>
      </c>
      <c r="J687" s="18">
        <f>IF(A687&amp;""="","",SUMIFS('المدفوعات'!$C$6:$C$1005,'المدفوعات'!$B$6:$B$1005,A687&amp;""))</f>
        <v/>
      </c>
      <c r="K687" s="18">
        <f>IF(OR(A687&amp;""="",NOT(ISNUMBER(D687))),"",ROUND(D687-J687,2))</f>
        <v/>
      </c>
      <c r="L687" s="17">
        <f>IF(OR(K687="",I687=""),"",IF(AND(K687&gt;0,I687&lt;'الإعدادات'!$B$4),'الإعدادات'!$B$4-I687,0))</f>
        <v/>
      </c>
      <c r="M687" s="6">
        <f>IF(K687="","",IF(K687&lt;=0,"مسدد",IF(I687="","بدون موعد",IF(I687&gt;='الإعدادات'!$B$4,"لم يحن",IF(L687&lt;=30,"من 1 إلى 30 يوم",IF(L687&lt;=60,"من 31 إلى 60 يوم","أكثر من 60 يوم"))))))</f>
        <v/>
      </c>
    </row>
    <row r="688">
      <c r="A688" s="5" t="n"/>
      <c r="B688" s="13" t="n"/>
      <c r="C688" s="5" t="n"/>
      <c r="D688" s="19" t="n"/>
      <c r="E688" s="5" t="n"/>
      <c r="F688" s="6">
        <f>IF(C688&amp;""="","",IFERROR(INDEX('أوامر الشراء'!$C$6:$C$1005,MATCH(C688&amp;"",'أوامر الشراء'!$A$6:$A$1005,0))&amp;"","أمر غير موجود"))</f>
        <v/>
      </c>
      <c r="G688" s="6">
        <f>IF(F688="","",IFERROR(INDEX('الموردون'!$B$6:$B$205,MATCH(F688,'الموردون'!$A$6:$A$205,0))&amp;"","مورد غير موجود"))</f>
        <v/>
      </c>
      <c r="H688" s="20">
        <f>IF(F688="","",IFERROR(INDEX('الموردون'!$D$6:$D$205,MATCH(F688,'الموردون'!$A$6:$A$205,0)),""))</f>
        <v/>
      </c>
      <c r="I688" s="21">
        <f>IF(OR(H688="",NOT(ISNUMBER(B688))),"",B688+H688)</f>
        <v/>
      </c>
      <c r="J688" s="18">
        <f>IF(A688&amp;""="","",SUMIFS('المدفوعات'!$C$6:$C$1005,'المدفوعات'!$B$6:$B$1005,A688&amp;""))</f>
        <v/>
      </c>
      <c r="K688" s="18">
        <f>IF(OR(A688&amp;""="",NOT(ISNUMBER(D688))),"",ROUND(D688-J688,2))</f>
        <v/>
      </c>
      <c r="L688" s="17">
        <f>IF(OR(K688="",I688=""),"",IF(AND(K688&gt;0,I688&lt;'الإعدادات'!$B$4),'الإعدادات'!$B$4-I688,0))</f>
        <v/>
      </c>
      <c r="M688" s="6">
        <f>IF(K688="","",IF(K688&lt;=0,"مسدد",IF(I688="","بدون موعد",IF(I688&gt;='الإعدادات'!$B$4,"لم يحن",IF(L688&lt;=30,"من 1 إلى 30 يوم",IF(L688&lt;=60,"من 31 إلى 60 يوم","أكثر من 60 يوم"))))))</f>
        <v/>
      </c>
    </row>
    <row r="689">
      <c r="A689" s="5" t="n"/>
      <c r="B689" s="13" t="n"/>
      <c r="C689" s="5" t="n"/>
      <c r="D689" s="19" t="n"/>
      <c r="E689" s="5" t="n"/>
      <c r="F689" s="6">
        <f>IF(C689&amp;""="","",IFERROR(INDEX('أوامر الشراء'!$C$6:$C$1005,MATCH(C689&amp;"",'أوامر الشراء'!$A$6:$A$1005,0))&amp;"","أمر غير موجود"))</f>
        <v/>
      </c>
      <c r="G689" s="6">
        <f>IF(F689="","",IFERROR(INDEX('الموردون'!$B$6:$B$205,MATCH(F689,'الموردون'!$A$6:$A$205,0))&amp;"","مورد غير موجود"))</f>
        <v/>
      </c>
      <c r="H689" s="20">
        <f>IF(F689="","",IFERROR(INDEX('الموردون'!$D$6:$D$205,MATCH(F689,'الموردون'!$A$6:$A$205,0)),""))</f>
        <v/>
      </c>
      <c r="I689" s="21">
        <f>IF(OR(H689="",NOT(ISNUMBER(B689))),"",B689+H689)</f>
        <v/>
      </c>
      <c r="J689" s="18">
        <f>IF(A689&amp;""="","",SUMIFS('المدفوعات'!$C$6:$C$1005,'المدفوعات'!$B$6:$B$1005,A689&amp;""))</f>
        <v/>
      </c>
      <c r="K689" s="18">
        <f>IF(OR(A689&amp;""="",NOT(ISNUMBER(D689))),"",ROUND(D689-J689,2))</f>
        <v/>
      </c>
      <c r="L689" s="17">
        <f>IF(OR(K689="",I689=""),"",IF(AND(K689&gt;0,I689&lt;'الإعدادات'!$B$4),'الإعدادات'!$B$4-I689,0))</f>
        <v/>
      </c>
      <c r="M689" s="6">
        <f>IF(K689="","",IF(K689&lt;=0,"مسدد",IF(I689="","بدون موعد",IF(I689&gt;='الإعدادات'!$B$4,"لم يحن",IF(L689&lt;=30,"من 1 إلى 30 يوم",IF(L689&lt;=60,"من 31 إلى 60 يوم","أكثر من 60 يوم"))))))</f>
        <v/>
      </c>
    </row>
    <row r="690">
      <c r="A690" s="5" t="n"/>
      <c r="B690" s="13" t="n"/>
      <c r="C690" s="5" t="n"/>
      <c r="D690" s="19" t="n"/>
      <c r="E690" s="5" t="n"/>
      <c r="F690" s="6">
        <f>IF(C690&amp;""="","",IFERROR(INDEX('أوامر الشراء'!$C$6:$C$1005,MATCH(C690&amp;"",'أوامر الشراء'!$A$6:$A$1005,0))&amp;"","أمر غير موجود"))</f>
        <v/>
      </c>
      <c r="G690" s="6">
        <f>IF(F690="","",IFERROR(INDEX('الموردون'!$B$6:$B$205,MATCH(F690,'الموردون'!$A$6:$A$205,0))&amp;"","مورد غير موجود"))</f>
        <v/>
      </c>
      <c r="H690" s="20">
        <f>IF(F690="","",IFERROR(INDEX('الموردون'!$D$6:$D$205,MATCH(F690,'الموردون'!$A$6:$A$205,0)),""))</f>
        <v/>
      </c>
      <c r="I690" s="21">
        <f>IF(OR(H690="",NOT(ISNUMBER(B690))),"",B690+H690)</f>
        <v/>
      </c>
      <c r="J690" s="18">
        <f>IF(A690&amp;""="","",SUMIFS('المدفوعات'!$C$6:$C$1005,'المدفوعات'!$B$6:$B$1005,A690&amp;""))</f>
        <v/>
      </c>
      <c r="K690" s="18">
        <f>IF(OR(A690&amp;""="",NOT(ISNUMBER(D690))),"",ROUND(D690-J690,2))</f>
        <v/>
      </c>
      <c r="L690" s="17">
        <f>IF(OR(K690="",I690=""),"",IF(AND(K690&gt;0,I690&lt;'الإعدادات'!$B$4),'الإعدادات'!$B$4-I690,0))</f>
        <v/>
      </c>
      <c r="M690" s="6">
        <f>IF(K690="","",IF(K690&lt;=0,"مسدد",IF(I690="","بدون موعد",IF(I690&gt;='الإعدادات'!$B$4,"لم يحن",IF(L690&lt;=30,"من 1 إلى 30 يوم",IF(L690&lt;=60,"من 31 إلى 60 يوم","أكثر من 60 يوم"))))))</f>
        <v/>
      </c>
    </row>
    <row r="691">
      <c r="A691" s="5" t="n"/>
      <c r="B691" s="13" t="n"/>
      <c r="C691" s="5" t="n"/>
      <c r="D691" s="19" t="n"/>
      <c r="E691" s="5" t="n"/>
      <c r="F691" s="6">
        <f>IF(C691&amp;""="","",IFERROR(INDEX('أوامر الشراء'!$C$6:$C$1005,MATCH(C691&amp;"",'أوامر الشراء'!$A$6:$A$1005,0))&amp;"","أمر غير موجود"))</f>
        <v/>
      </c>
      <c r="G691" s="6">
        <f>IF(F691="","",IFERROR(INDEX('الموردون'!$B$6:$B$205,MATCH(F691,'الموردون'!$A$6:$A$205,0))&amp;"","مورد غير موجود"))</f>
        <v/>
      </c>
      <c r="H691" s="20">
        <f>IF(F691="","",IFERROR(INDEX('الموردون'!$D$6:$D$205,MATCH(F691,'الموردون'!$A$6:$A$205,0)),""))</f>
        <v/>
      </c>
      <c r="I691" s="21">
        <f>IF(OR(H691="",NOT(ISNUMBER(B691))),"",B691+H691)</f>
        <v/>
      </c>
      <c r="J691" s="18">
        <f>IF(A691&amp;""="","",SUMIFS('المدفوعات'!$C$6:$C$1005,'المدفوعات'!$B$6:$B$1005,A691&amp;""))</f>
        <v/>
      </c>
      <c r="K691" s="18">
        <f>IF(OR(A691&amp;""="",NOT(ISNUMBER(D691))),"",ROUND(D691-J691,2))</f>
        <v/>
      </c>
      <c r="L691" s="17">
        <f>IF(OR(K691="",I691=""),"",IF(AND(K691&gt;0,I691&lt;'الإعدادات'!$B$4),'الإعدادات'!$B$4-I691,0))</f>
        <v/>
      </c>
      <c r="M691" s="6">
        <f>IF(K691="","",IF(K691&lt;=0,"مسدد",IF(I691="","بدون موعد",IF(I691&gt;='الإعدادات'!$B$4,"لم يحن",IF(L691&lt;=30,"من 1 إلى 30 يوم",IF(L691&lt;=60,"من 31 إلى 60 يوم","أكثر من 60 يوم"))))))</f>
        <v/>
      </c>
    </row>
    <row r="692">
      <c r="A692" s="5" t="n"/>
      <c r="B692" s="13" t="n"/>
      <c r="C692" s="5" t="n"/>
      <c r="D692" s="19" t="n"/>
      <c r="E692" s="5" t="n"/>
      <c r="F692" s="6">
        <f>IF(C692&amp;""="","",IFERROR(INDEX('أوامر الشراء'!$C$6:$C$1005,MATCH(C692&amp;"",'أوامر الشراء'!$A$6:$A$1005,0))&amp;"","أمر غير موجود"))</f>
        <v/>
      </c>
      <c r="G692" s="6">
        <f>IF(F692="","",IFERROR(INDEX('الموردون'!$B$6:$B$205,MATCH(F692,'الموردون'!$A$6:$A$205,0))&amp;"","مورد غير موجود"))</f>
        <v/>
      </c>
      <c r="H692" s="20">
        <f>IF(F692="","",IFERROR(INDEX('الموردون'!$D$6:$D$205,MATCH(F692,'الموردون'!$A$6:$A$205,0)),""))</f>
        <v/>
      </c>
      <c r="I692" s="21">
        <f>IF(OR(H692="",NOT(ISNUMBER(B692))),"",B692+H692)</f>
        <v/>
      </c>
      <c r="J692" s="18">
        <f>IF(A692&amp;""="","",SUMIFS('المدفوعات'!$C$6:$C$1005,'المدفوعات'!$B$6:$B$1005,A692&amp;""))</f>
        <v/>
      </c>
      <c r="K692" s="18">
        <f>IF(OR(A692&amp;""="",NOT(ISNUMBER(D692))),"",ROUND(D692-J692,2))</f>
        <v/>
      </c>
      <c r="L692" s="17">
        <f>IF(OR(K692="",I692=""),"",IF(AND(K692&gt;0,I692&lt;'الإعدادات'!$B$4),'الإعدادات'!$B$4-I692,0))</f>
        <v/>
      </c>
      <c r="M692" s="6">
        <f>IF(K692="","",IF(K692&lt;=0,"مسدد",IF(I692="","بدون موعد",IF(I692&gt;='الإعدادات'!$B$4,"لم يحن",IF(L692&lt;=30,"من 1 إلى 30 يوم",IF(L692&lt;=60,"من 31 إلى 60 يوم","أكثر من 60 يوم"))))))</f>
        <v/>
      </c>
    </row>
    <row r="693">
      <c r="A693" s="5" t="n"/>
      <c r="B693" s="13" t="n"/>
      <c r="C693" s="5" t="n"/>
      <c r="D693" s="19" t="n"/>
      <c r="E693" s="5" t="n"/>
      <c r="F693" s="6">
        <f>IF(C693&amp;""="","",IFERROR(INDEX('أوامر الشراء'!$C$6:$C$1005,MATCH(C693&amp;"",'أوامر الشراء'!$A$6:$A$1005,0))&amp;"","أمر غير موجود"))</f>
        <v/>
      </c>
      <c r="G693" s="6">
        <f>IF(F693="","",IFERROR(INDEX('الموردون'!$B$6:$B$205,MATCH(F693,'الموردون'!$A$6:$A$205,0))&amp;"","مورد غير موجود"))</f>
        <v/>
      </c>
      <c r="H693" s="20">
        <f>IF(F693="","",IFERROR(INDEX('الموردون'!$D$6:$D$205,MATCH(F693,'الموردون'!$A$6:$A$205,0)),""))</f>
        <v/>
      </c>
      <c r="I693" s="21">
        <f>IF(OR(H693="",NOT(ISNUMBER(B693))),"",B693+H693)</f>
        <v/>
      </c>
      <c r="J693" s="18">
        <f>IF(A693&amp;""="","",SUMIFS('المدفوعات'!$C$6:$C$1005,'المدفوعات'!$B$6:$B$1005,A693&amp;""))</f>
        <v/>
      </c>
      <c r="K693" s="18">
        <f>IF(OR(A693&amp;""="",NOT(ISNUMBER(D693))),"",ROUND(D693-J693,2))</f>
        <v/>
      </c>
      <c r="L693" s="17">
        <f>IF(OR(K693="",I693=""),"",IF(AND(K693&gt;0,I693&lt;'الإعدادات'!$B$4),'الإعدادات'!$B$4-I693,0))</f>
        <v/>
      </c>
      <c r="M693" s="6">
        <f>IF(K693="","",IF(K693&lt;=0,"مسدد",IF(I693="","بدون موعد",IF(I693&gt;='الإعدادات'!$B$4,"لم يحن",IF(L693&lt;=30,"من 1 إلى 30 يوم",IF(L693&lt;=60,"من 31 إلى 60 يوم","أكثر من 60 يوم"))))))</f>
        <v/>
      </c>
    </row>
    <row r="694">
      <c r="A694" s="5" t="n"/>
      <c r="B694" s="13" t="n"/>
      <c r="C694" s="5" t="n"/>
      <c r="D694" s="19" t="n"/>
      <c r="E694" s="5" t="n"/>
      <c r="F694" s="6">
        <f>IF(C694&amp;""="","",IFERROR(INDEX('أوامر الشراء'!$C$6:$C$1005,MATCH(C694&amp;"",'أوامر الشراء'!$A$6:$A$1005,0))&amp;"","أمر غير موجود"))</f>
        <v/>
      </c>
      <c r="G694" s="6">
        <f>IF(F694="","",IFERROR(INDEX('الموردون'!$B$6:$B$205,MATCH(F694,'الموردون'!$A$6:$A$205,0))&amp;"","مورد غير موجود"))</f>
        <v/>
      </c>
      <c r="H694" s="20">
        <f>IF(F694="","",IFERROR(INDEX('الموردون'!$D$6:$D$205,MATCH(F694,'الموردون'!$A$6:$A$205,0)),""))</f>
        <v/>
      </c>
      <c r="I694" s="21">
        <f>IF(OR(H694="",NOT(ISNUMBER(B694))),"",B694+H694)</f>
        <v/>
      </c>
      <c r="J694" s="18">
        <f>IF(A694&amp;""="","",SUMIFS('المدفوعات'!$C$6:$C$1005,'المدفوعات'!$B$6:$B$1005,A694&amp;""))</f>
        <v/>
      </c>
      <c r="K694" s="18">
        <f>IF(OR(A694&amp;""="",NOT(ISNUMBER(D694))),"",ROUND(D694-J694,2))</f>
        <v/>
      </c>
      <c r="L694" s="17">
        <f>IF(OR(K694="",I694=""),"",IF(AND(K694&gt;0,I694&lt;'الإعدادات'!$B$4),'الإعدادات'!$B$4-I694,0))</f>
        <v/>
      </c>
      <c r="M694" s="6">
        <f>IF(K694="","",IF(K694&lt;=0,"مسدد",IF(I694="","بدون موعد",IF(I694&gt;='الإعدادات'!$B$4,"لم يحن",IF(L694&lt;=30,"من 1 إلى 30 يوم",IF(L694&lt;=60,"من 31 إلى 60 يوم","أكثر من 60 يوم"))))))</f>
        <v/>
      </c>
    </row>
    <row r="695">
      <c r="A695" s="5" t="n"/>
      <c r="B695" s="13" t="n"/>
      <c r="C695" s="5" t="n"/>
      <c r="D695" s="19" t="n"/>
      <c r="E695" s="5" t="n"/>
      <c r="F695" s="6">
        <f>IF(C695&amp;""="","",IFERROR(INDEX('أوامر الشراء'!$C$6:$C$1005,MATCH(C695&amp;"",'أوامر الشراء'!$A$6:$A$1005,0))&amp;"","أمر غير موجود"))</f>
        <v/>
      </c>
      <c r="G695" s="6">
        <f>IF(F695="","",IFERROR(INDEX('الموردون'!$B$6:$B$205,MATCH(F695,'الموردون'!$A$6:$A$205,0))&amp;"","مورد غير موجود"))</f>
        <v/>
      </c>
      <c r="H695" s="20">
        <f>IF(F695="","",IFERROR(INDEX('الموردون'!$D$6:$D$205,MATCH(F695,'الموردون'!$A$6:$A$205,0)),""))</f>
        <v/>
      </c>
      <c r="I695" s="21">
        <f>IF(OR(H695="",NOT(ISNUMBER(B695))),"",B695+H695)</f>
        <v/>
      </c>
      <c r="J695" s="18">
        <f>IF(A695&amp;""="","",SUMIFS('المدفوعات'!$C$6:$C$1005,'المدفوعات'!$B$6:$B$1005,A695&amp;""))</f>
        <v/>
      </c>
      <c r="K695" s="18">
        <f>IF(OR(A695&amp;""="",NOT(ISNUMBER(D695))),"",ROUND(D695-J695,2))</f>
        <v/>
      </c>
      <c r="L695" s="17">
        <f>IF(OR(K695="",I695=""),"",IF(AND(K695&gt;0,I695&lt;'الإعدادات'!$B$4),'الإعدادات'!$B$4-I695,0))</f>
        <v/>
      </c>
      <c r="M695" s="6">
        <f>IF(K695="","",IF(K695&lt;=0,"مسدد",IF(I695="","بدون موعد",IF(I695&gt;='الإعدادات'!$B$4,"لم يحن",IF(L695&lt;=30,"من 1 إلى 30 يوم",IF(L695&lt;=60,"من 31 إلى 60 يوم","أكثر من 60 يوم"))))))</f>
        <v/>
      </c>
    </row>
    <row r="696">
      <c r="A696" s="5" t="n"/>
      <c r="B696" s="13" t="n"/>
      <c r="C696" s="5" t="n"/>
      <c r="D696" s="19" t="n"/>
      <c r="E696" s="5" t="n"/>
      <c r="F696" s="6">
        <f>IF(C696&amp;""="","",IFERROR(INDEX('أوامر الشراء'!$C$6:$C$1005,MATCH(C696&amp;"",'أوامر الشراء'!$A$6:$A$1005,0))&amp;"","أمر غير موجود"))</f>
        <v/>
      </c>
      <c r="G696" s="6">
        <f>IF(F696="","",IFERROR(INDEX('الموردون'!$B$6:$B$205,MATCH(F696,'الموردون'!$A$6:$A$205,0))&amp;"","مورد غير موجود"))</f>
        <v/>
      </c>
      <c r="H696" s="20">
        <f>IF(F696="","",IFERROR(INDEX('الموردون'!$D$6:$D$205,MATCH(F696,'الموردون'!$A$6:$A$205,0)),""))</f>
        <v/>
      </c>
      <c r="I696" s="21">
        <f>IF(OR(H696="",NOT(ISNUMBER(B696))),"",B696+H696)</f>
        <v/>
      </c>
      <c r="J696" s="18">
        <f>IF(A696&amp;""="","",SUMIFS('المدفوعات'!$C$6:$C$1005,'المدفوعات'!$B$6:$B$1005,A696&amp;""))</f>
        <v/>
      </c>
      <c r="K696" s="18">
        <f>IF(OR(A696&amp;""="",NOT(ISNUMBER(D696))),"",ROUND(D696-J696,2))</f>
        <v/>
      </c>
      <c r="L696" s="17">
        <f>IF(OR(K696="",I696=""),"",IF(AND(K696&gt;0,I696&lt;'الإعدادات'!$B$4),'الإعدادات'!$B$4-I696,0))</f>
        <v/>
      </c>
      <c r="M696" s="6">
        <f>IF(K696="","",IF(K696&lt;=0,"مسدد",IF(I696="","بدون موعد",IF(I696&gt;='الإعدادات'!$B$4,"لم يحن",IF(L696&lt;=30,"من 1 إلى 30 يوم",IF(L696&lt;=60,"من 31 إلى 60 يوم","أكثر من 60 يوم"))))))</f>
        <v/>
      </c>
    </row>
    <row r="697">
      <c r="A697" s="5" t="n"/>
      <c r="B697" s="13" t="n"/>
      <c r="C697" s="5" t="n"/>
      <c r="D697" s="19" t="n"/>
      <c r="E697" s="5" t="n"/>
      <c r="F697" s="6">
        <f>IF(C697&amp;""="","",IFERROR(INDEX('أوامر الشراء'!$C$6:$C$1005,MATCH(C697&amp;"",'أوامر الشراء'!$A$6:$A$1005,0))&amp;"","أمر غير موجود"))</f>
        <v/>
      </c>
      <c r="G697" s="6">
        <f>IF(F697="","",IFERROR(INDEX('الموردون'!$B$6:$B$205,MATCH(F697,'الموردون'!$A$6:$A$205,0))&amp;"","مورد غير موجود"))</f>
        <v/>
      </c>
      <c r="H697" s="20">
        <f>IF(F697="","",IFERROR(INDEX('الموردون'!$D$6:$D$205,MATCH(F697,'الموردون'!$A$6:$A$205,0)),""))</f>
        <v/>
      </c>
      <c r="I697" s="21">
        <f>IF(OR(H697="",NOT(ISNUMBER(B697))),"",B697+H697)</f>
        <v/>
      </c>
      <c r="J697" s="18">
        <f>IF(A697&amp;""="","",SUMIFS('المدفوعات'!$C$6:$C$1005,'المدفوعات'!$B$6:$B$1005,A697&amp;""))</f>
        <v/>
      </c>
      <c r="K697" s="18">
        <f>IF(OR(A697&amp;""="",NOT(ISNUMBER(D697))),"",ROUND(D697-J697,2))</f>
        <v/>
      </c>
      <c r="L697" s="17">
        <f>IF(OR(K697="",I697=""),"",IF(AND(K697&gt;0,I697&lt;'الإعدادات'!$B$4),'الإعدادات'!$B$4-I697,0))</f>
        <v/>
      </c>
      <c r="M697" s="6">
        <f>IF(K697="","",IF(K697&lt;=0,"مسدد",IF(I697="","بدون موعد",IF(I697&gt;='الإعدادات'!$B$4,"لم يحن",IF(L697&lt;=30,"من 1 إلى 30 يوم",IF(L697&lt;=60,"من 31 إلى 60 يوم","أكثر من 60 يوم"))))))</f>
        <v/>
      </c>
    </row>
    <row r="698">
      <c r="A698" s="5" t="n"/>
      <c r="B698" s="13" t="n"/>
      <c r="C698" s="5" t="n"/>
      <c r="D698" s="19" t="n"/>
      <c r="E698" s="5" t="n"/>
      <c r="F698" s="6">
        <f>IF(C698&amp;""="","",IFERROR(INDEX('أوامر الشراء'!$C$6:$C$1005,MATCH(C698&amp;"",'أوامر الشراء'!$A$6:$A$1005,0))&amp;"","أمر غير موجود"))</f>
        <v/>
      </c>
      <c r="G698" s="6">
        <f>IF(F698="","",IFERROR(INDEX('الموردون'!$B$6:$B$205,MATCH(F698,'الموردون'!$A$6:$A$205,0))&amp;"","مورد غير موجود"))</f>
        <v/>
      </c>
      <c r="H698" s="20">
        <f>IF(F698="","",IFERROR(INDEX('الموردون'!$D$6:$D$205,MATCH(F698,'الموردون'!$A$6:$A$205,0)),""))</f>
        <v/>
      </c>
      <c r="I698" s="21">
        <f>IF(OR(H698="",NOT(ISNUMBER(B698))),"",B698+H698)</f>
        <v/>
      </c>
      <c r="J698" s="18">
        <f>IF(A698&amp;""="","",SUMIFS('المدفوعات'!$C$6:$C$1005,'المدفوعات'!$B$6:$B$1005,A698&amp;""))</f>
        <v/>
      </c>
      <c r="K698" s="18">
        <f>IF(OR(A698&amp;""="",NOT(ISNUMBER(D698))),"",ROUND(D698-J698,2))</f>
        <v/>
      </c>
      <c r="L698" s="17">
        <f>IF(OR(K698="",I698=""),"",IF(AND(K698&gt;0,I698&lt;'الإعدادات'!$B$4),'الإعدادات'!$B$4-I698,0))</f>
        <v/>
      </c>
      <c r="M698" s="6">
        <f>IF(K698="","",IF(K698&lt;=0,"مسدد",IF(I698="","بدون موعد",IF(I698&gt;='الإعدادات'!$B$4,"لم يحن",IF(L698&lt;=30,"من 1 إلى 30 يوم",IF(L698&lt;=60,"من 31 إلى 60 يوم","أكثر من 60 يوم"))))))</f>
        <v/>
      </c>
    </row>
    <row r="699">
      <c r="A699" s="5" t="n"/>
      <c r="B699" s="13" t="n"/>
      <c r="C699" s="5" t="n"/>
      <c r="D699" s="19" t="n"/>
      <c r="E699" s="5" t="n"/>
      <c r="F699" s="6">
        <f>IF(C699&amp;""="","",IFERROR(INDEX('أوامر الشراء'!$C$6:$C$1005,MATCH(C699&amp;"",'أوامر الشراء'!$A$6:$A$1005,0))&amp;"","أمر غير موجود"))</f>
        <v/>
      </c>
      <c r="G699" s="6">
        <f>IF(F699="","",IFERROR(INDEX('الموردون'!$B$6:$B$205,MATCH(F699,'الموردون'!$A$6:$A$205,0))&amp;"","مورد غير موجود"))</f>
        <v/>
      </c>
      <c r="H699" s="20">
        <f>IF(F699="","",IFERROR(INDEX('الموردون'!$D$6:$D$205,MATCH(F699,'الموردون'!$A$6:$A$205,0)),""))</f>
        <v/>
      </c>
      <c r="I699" s="21">
        <f>IF(OR(H699="",NOT(ISNUMBER(B699))),"",B699+H699)</f>
        <v/>
      </c>
      <c r="J699" s="18">
        <f>IF(A699&amp;""="","",SUMIFS('المدفوعات'!$C$6:$C$1005,'المدفوعات'!$B$6:$B$1005,A699&amp;""))</f>
        <v/>
      </c>
      <c r="K699" s="18">
        <f>IF(OR(A699&amp;""="",NOT(ISNUMBER(D699))),"",ROUND(D699-J699,2))</f>
        <v/>
      </c>
      <c r="L699" s="17">
        <f>IF(OR(K699="",I699=""),"",IF(AND(K699&gt;0,I699&lt;'الإعدادات'!$B$4),'الإعدادات'!$B$4-I699,0))</f>
        <v/>
      </c>
      <c r="M699" s="6">
        <f>IF(K699="","",IF(K699&lt;=0,"مسدد",IF(I699="","بدون موعد",IF(I699&gt;='الإعدادات'!$B$4,"لم يحن",IF(L699&lt;=30,"من 1 إلى 30 يوم",IF(L699&lt;=60,"من 31 إلى 60 يوم","أكثر من 60 يوم"))))))</f>
        <v/>
      </c>
    </row>
    <row r="700">
      <c r="A700" s="5" t="n"/>
      <c r="B700" s="13" t="n"/>
      <c r="C700" s="5" t="n"/>
      <c r="D700" s="19" t="n"/>
      <c r="E700" s="5" t="n"/>
      <c r="F700" s="6">
        <f>IF(C700&amp;""="","",IFERROR(INDEX('أوامر الشراء'!$C$6:$C$1005,MATCH(C700&amp;"",'أوامر الشراء'!$A$6:$A$1005,0))&amp;"","أمر غير موجود"))</f>
        <v/>
      </c>
      <c r="G700" s="6">
        <f>IF(F700="","",IFERROR(INDEX('الموردون'!$B$6:$B$205,MATCH(F700,'الموردون'!$A$6:$A$205,0))&amp;"","مورد غير موجود"))</f>
        <v/>
      </c>
      <c r="H700" s="20">
        <f>IF(F700="","",IFERROR(INDEX('الموردون'!$D$6:$D$205,MATCH(F700,'الموردون'!$A$6:$A$205,0)),""))</f>
        <v/>
      </c>
      <c r="I700" s="21">
        <f>IF(OR(H700="",NOT(ISNUMBER(B700))),"",B700+H700)</f>
        <v/>
      </c>
      <c r="J700" s="18">
        <f>IF(A700&amp;""="","",SUMIFS('المدفوعات'!$C$6:$C$1005,'المدفوعات'!$B$6:$B$1005,A700&amp;""))</f>
        <v/>
      </c>
      <c r="K700" s="18">
        <f>IF(OR(A700&amp;""="",NOT(ISNUMBER(D700))),"",ROUND(D700-J700,2))</f>
        <v/>
      </c>
      <c r="L700" s="17">
        <f>IF(OR(K700="",I700=""),"",IF(AND(K700&gt;0,I700&lt;'الإعدادات'!$B$4),'الإعدادات'!$B$4-I700,0))</f>
        <v/>
      </c>
      <c r="M700" s="6">
        <f>IF(K700="","",IF(K700&lt;=0,"مسدد",IF(I700="","بدون موعد",IF(I700&gt;='الإعدادات'!$B$4,"لم يحن",IF(L700&lt;=30,"من 1 إلى 30 يوم",IF(L700&lt;=60,"من 31 إلى 60 يوم","أكثر من 60 يوم"))))))</f>
        <v/>
      </c>
    </row>
    <row r="701">
      <c r="A701" s="5" t="n"/>
      <c r="B701" s="13" t="n"/>
      <c r="C701" s="5" t="n"/>
      <c r="D701" s="19" t="n"/>
      <c r="E701" s="5" t="n"/>
      <c r="F701" s="6">
        <f>IF(C701&amp;""="","",IFERROR(INDEX('أوامر الشراء'!$C$6:$C$1005,MATCH(C701&amp;"",'أوامر الشراء'!$A$6:$A$1005,0))&amp;"","أمر غير موجود"))</f>
        <v/>
      </c>
      <c r="G701" s="6">
        <f>IF(F701="","",IFERROR(INDEX('الموردون'!$B$6:$B$205,MATCH(F701,'الموردون'!$A$6:$A$205,0))&amp;"","مورد غير موجود"))</f>
        <v/>
      </c>
      <c r="H701" s="20">
        <f>IF(F701="","",IFERROR(INDEX('الموردون'!$D$6:$D$205,MATCH(F701,'الموردون'!$A$6:$A$205,0)),""))</f>
        <v/>
      </c>
      <c r="I701" s="21">
        <f>IF(OR(H701="",NOT(ISNUMBER(B701))),"",B701+H701)</f>
        <v/>
      </c>
      <c r="J701" s="18">
        <f>IF(A701&amp;""="","",SUMIFS('المدفوعات'!$C$6:$C$1005,'المدفوعات'!$B$6:$B$1005,A701&amp;""))</f>
        <v/>
      </c>
      <c r="K701" s="18">
        <f>IF(OR(A701&amp;""="",NOT(ISNUMBER(D701))),"",ROUND(D701-J701,2))</f>
        <v/>
      </c>
      <c r="L701" s="17">
        <f>IF(OR(K701="",I701=""),"",IF(AND(K701&gt;0,I701&lt;'الإعدادات'!$B$4),'الإعدادات'!$B$4-I701,0))</f>
        <v/>
      </c>
      <c r="M701" s="6">
        <f>IF(K701="","",IF(K701&lt;=0,"مسدد",IF(I701="","بدون موعد",IF(I701&gt;='الإعدادات'!$B$4,"لم يحن",IF(L701&lt;=30,"من 1 إلى 30 يوم",IF(L701&lt;=60,"من 31 إلى 60 يوم","أكثر من 60 يوم"))))))</f>
        <v/>
      </c>
    </row>
    <row r="702">
      <c r="A702" s="5" t="n"/>
      <c r="B702" s="13" t="n"/>
      <c r="C702" s="5" t="n"/>
      <c r="D702" s="19" t="n"/>
      <c r="E702" s="5" t="n"/>
      <c r="F702" s="6">
        <f>IF(C702&amp;""="","",IFERROR(INDEX('أوامر الشراء'!$C$6:$C$1005,MATCH(C702&amp;"",'أوامر الشراء'!$A$6:$A$1005,0))&amp;"","أمر غير موجود"))</f>
        <v/>
      </c>
      <c r="G702" s="6">
        <f>IF(F702="","",IFERROR(INDEX('الموردون'!$B$6:$B$205,MATCH(F702,'الموردون'!$A$6:$A$205,0))&amp;"","مورد غير موجود"))</f>
        <v/>
      </c>
      <c r="H702" s="20">
        <f>IF(F702="","",IFERROR(INDEX('الموردون'!$D$6:$D$205,MATCH(F702,'الموردون'!$A$6:$A$205,0)),""))</f>
        <v/>
      </c>
      <c r="I702" s="21">
        <f>IF(OR(H702="",NOT(ISNUMBER(B702))),"",B702+H702)</f>
        <v/>
      </c>
      <c r="J702" s="18">
        <f>IF(A702&amp;""="","",SUMIFS('المدفوعات'!$C$6:$C$1005,'المدفوعات'!$B$6:$B$1005,A702&amp;""))</f>
        <v/>
      </c>
      <c r="K702" s="18">
        <f>IF(OR(A702&amp;""="",NOT(ISNUMBER(D702))),"",ROUND(D702-J702,2))</f>
        <v/>
      </c>
      <c r="L702" s="17">
        <f>IF(OR(K702="",I702=""),"",IF(AND(K702&gt;0,I702&lt;'الإعدادات'!$B$4),'الإعدادات'!$B$4-I702,0))</f>
        <v/>
      </c>
      <c r="M702" s="6">
        <f>IF(K702="","",IF(K702&lt;=0,"مسدد",IF(I702="","بدون موعد",IF(I702&gt;='الإعدادات'!$B$4,"لم يحن",IF(L702&lt;=30,"من 1 إلى 30 يوم",IF(L702&lt;=60,"من 31 إلى 60 يوم","أكثر من 60 يوم"))))))</f>
        <v/>
      </c>
    </row>
    <row r="703">
      <c r="A703" s="5" t="n"/>
      <c r="B703" s="13" t="n"/>
      <c r="C703" s="5" t="n"/>
      <c r="D703" s="19" t="n"/>
      <c r="E703" s="5" t="n"/>
      <c r="F703" s="6">
        <f>IF(C703&amp;""="","",IFERROR(INDEX('أوامر الشراء'!$C$6:$C$1005,MATCH(C703&amp;"",'أوامر الشراء'!$A$6:$A$1005,0))&amp;"","أمر غير موجود"))</f>
        <v/>
      </c>
      <c r="G703" s="6">
        <f>IF(F703="","",IFERROR(INDEX('الموردون'!$B$6:$B$205,MATCH(F703,'الموردون'!$A$6:$A$205,0))&amp;"","مورد غير موجود"))</f>
        <v/>
      </c>
      <c r="H703" s="20">
        <f>IF(F703="","",IFERROR(INDEX('الموردون'!$D$6:$D$205,MATCH(F703,'الموردون'!$A$6:$A$205,0)),""))</f>
        <v/>
      </c>
      <c r="I703" s="21">
        <f>IF(OR(H703="",NOT(ISNUMBER(B703))),"",B703+H703)</f>
        <v/>
      </c>
      <c r="J703" s="18">
        <f>IF(A703&amp;""="","",SUMIFS('المدفوعات'!$C$6:$C$1005,'المدفوعات'!$B$6:$B$1005,A703&amp;""))</f>
        <v/>
      </c>
      <c r="K703" s="18">
        <f>IF(OR(A703&amp;""="",NOT(ISNUMBER(D703))),"",ROUND(D703-J703,2))</f>
        <v/>
      </c>
      <c r="L703" s="17">
        <f>IF(OR(K703="",I703=""),"",IF(AND(K703&gt;0,I703&lt;'الإعدادات'!$B$4),'الإعدادات'!$B$4-I703,0))</f>
        <v/>
      </c>
      <c r="M703" s="6">
        <f>IF(K703="","",IF(K703&lt;=0,"مسدد",IF(I703="","بدون موعد",IF(I703&gt;='الإعدادات'!$B$4,"لم يحن",IF(L703&lt;=30,"من 1 إلى 30 يوم",IF(L703&lt;=60,"من 31 إلى 60 يوم","أكثر من 60 يوم"))))))</f>
        <v/>
      </c>
    </row>
    <row r="704">
      <c r="A704" s="5" t="n"/>
      <c r="B704" s="13" t="n"/>
      <c r="C704" s="5" t="n"/>
      <c r="D704" s="19" t="n"/>
      <c r="E704" s="5" t="n"/>
      <c r="F704" s="6">
        <f>IF(C704&amp;""="","",IFERROR(INDEX('أوامر الشراء'!$C$6:$C$1005,MATCH(C704&amp;"",'أوامر الشراء'!$A$6:$A$1005,0))&amp;"","أمر غير موجود"))</f>
        <v/>
      </c>
      <c r="G704" s="6">
        <f>IF(F704="","",IFERROR(INDEX('الموردون'!$B$6:$B$205,MATCH(F704,'الموردون'!$A$6:$A$205,0))&amp;"","مورد غير موجود"))</f>
        <v/>
      </c>
      <c r="H704" s="20">
        <f>IF(F704="","",IFERROR(INDEX('الموردون'!$D$6:$D$205,MATCH(F704,'الموردون'!$A$6:$A$205,0)),""))</f>
        <v/>
      </c>
      <c r="I704" s="21">
        <f>IF(OR(H704="",NOT(ISNUMBER(B704))),"",B704+H704)</f>
        <v/>
      </c>
      <c r="J704" s="18">
        <f>IF(A704&amp;""="","",SUMIFS('المدفوعات'!$C$6:$C$1005,'المدفوعات'!$B$6:$B$1005,A704&amp;""))</f>
        <v/>
      </c>
      <c r="K704" s="18">
        <f>IF(OR(A704&amp;""="",NOT(ISNUMBER(D704))),"",ROUND(D704-J704,2))</f>
        <v/>
      </c>
      <c r="L704" s="17">
        <f>IF(OR(K704="",I704=""),"",IF(AND(K704&gt;0,I704&lt;'الإعدادات'!$B$4),'الإعدادات'!$B$4-I704,0))</f>
        <v/>
      </c>
      <c r="M704" s="6">
        <f>IF(K704="","",IF(K704&lt;=0,"مسدد",IF(I704="","بدون موعد",IF(I704&gt;='الإعدادات'!$B$4,"لم يحن",IF(L704&lt;=30,"من 1 إلى 30 يوم",IF(L704&lt;=60,"من 31 إلى 60 يوم","أكثر من 60 يوم"))))))</f>
        <v/>
      </c>
    </row>
    <row r="705">
      <c r="A705" s="5" t="n"/>
      <c r="B705" s="13" t="n"/>
      <c r="C705" s="5" t="n"/>
      <c r="D705" s="19" t="n"/>
      <c r="E705" s="5" t="n"/>
      <c r="F705" s="6">
        <f>IF(C705&amp;""="","",IFERROR(INDEX('أوامر الشراء'!$C$6:$C$1005,MATCH(C705&amp;"",'أوامر الشراء'!$A$6:$A$1005,0))&amp;"","أمر غير موجود"))</f>
        <v/>
      </c>
      <c r="G705" s="6">
        <f>IF(F705="","",IFERROR(INDEX('الموردون'!$B$6:$B$205,MATCH(F705,'الموردون'!$A$6:$A$205,0))&amp;"","مورد غير موجود"))</f>
        <v/>
      </c>
      <c r="H705" s="20">
        <f>IF(F705="","",IFERROR(INDEX('الموردون'!$D$6:$D$205,MATCH(F705,'الموردون'!$A$6:$A$205,0)),""))</f>
        <v/>
      </c>
      <c r="I705" s="21">
        <f>IF(OR(H705="",NOT(ISNUMBER(B705))),"",B705+H705)</f>
        <v/>
      </c>
      <c r="J705" s="18">
        <f>IF(A705&amp;""="","",SUMIFS('المدفوعات'!$C$6:$C$1005,'المدفوعات'!$B$6:$B$1005,A705&amp;""))</f>
        <v/>
      </c>
      <c r="K705" s="18">
        <f>IF(OR(A705&amp;""="",NOT(ISNUMBER(D705))),"",ROUND(D705-J705,2))</f>
        <v/>
      </c>
      <c r="L705" s="17">
        <f>IF(OR(K705="",I705=""),"",IF(AND(K705&gt;0,I705&lt;'الإعدادات'!$B$4),'الإعدادات'!$B$4-I705,0))</f>
        <v/>
      </c>
      <c r="M705" s="6">
        <f>IF(K705="","",IF(K705&lt;=0,"مسدد",IF(I705="","بدون موعد",IF(I705&gt;='الإعدادات'!$B$4,"لم يحن",IF(L705&lt;=30,"من 1 إلى 30 يوم",IF(L705&lt;=60,"من 31 إلى 60 يوم","أكثر من 60 يوم"))))))</f>
        <v/>
      </c>
    </row>
    <row r="706">
      <c r="A706" s="5" t="n"/>
      <c r="B706" s="13" t="n"/>
      <c r="C706" s="5" t="n"/>
      <c r="D706" s="19" t="n"/>
      <c r="E706" s="5" t="n"/>
      <c r="F706" s="6">
        <f>IF(C706&amp;""="","",IFERROR(INDEX('أوامر الشراء'!$C$6:$C$1005,MATCH(C706&amp;"",'أوامر الشراء'!$A$6:$A$1005,0))&amp;"","أمر غير موجود"))</f>
        <v/>
      </c>
      <c r="G706" s="6">
        <f>IF(F706="","",IFERROR(INDEX('الموردون'!$B$6:$B$205,MATCH(F706,'الموردون'!$A$6:$A$205,0))&amp;"","مورد غير موجود"))</f>
        <v/>
      </c>
      <c r="H706" s="20">
        <f>IF(F706="","",IFERROR(INDEX('الموردون'!$D$6:$D$205,MATCH(F706,'الموردون'!$A$6:$A$205,0)),""))</f>
        <v/>
      </c>
      <c r="I706" s="21">
        <f>IF(OR(H706="",NOT(ISNUMBER(B706))),"",B706+H706)</f>
        <v/>
      </c>
      <c r="J706" s="18">
        <f>IF(A706&amp;""="","",SUMIFS('المدفوعات'!$C$6:$C$1005,'المدفوعات'!$B$6:$B$1005,A706&amp;""))</f>
        <v/>
      </c>
      <c r="K706" s="18">
        <f>IF(OR(A706&amp;""="",NOT(ISNUMBER(D706))),"",ROUND(D706-J706,2))</f>
        <v/>
      </c>
      <c r="L706" s="17">
        <f>IF(OR(K706="",I706=""),"",IF(AND(K706&gt;0,I706&lt;'الإعدادات'!$B$4),'الإعدادات'!$B$4-I706,0))</f>
        <v/>
      </c>
      <c r="M706" s="6">
        <f>IF(K706="","",IF(K706&lt;=0,"مسدد",IF(I706="","بدون موعد",IF(I706&gt;='الإعدادات'!$B$4,"لم يحن",IF(L706&lt;=30,"من 1 إلى 30 يوم",IF(L706&lt;=60,"من 31 إلى 60 يوم","أكثر من 60 يوم"))))))</f>
        <v/>
      </c>
    </row>
    <row r="707">
      <c r="A707" s="5" t="n"/>
      <c r="B707" s="13" t="n"/>
      <c r="C707" s="5" t="n"/>
      <c r="D707" s="19" t="n"/>
      <c r="E707" s="5" t="n"/>
      <c r="F707" s="6">
        <f>IF(C707&amp;""="","",IFERROR(INDEX('أوامر الشراء'!$C$6:$C$1005,MATCH(C707&amp;"",'أوامر الشراء'!$A$6:$A$1005,0))&amp;"","أمر غير موجود"))</f>
        <v/>
      </c>
      <c r="G707" s="6">
        <f>IF(F707="","",IFERROR(INDEX('الموردون'!$B$6:$B$205,MATCH(F707,'الموردون'!$A$6:$A$205,0))&amp;"","مورد غير موجود"))</f>
        <v/>
      </c>
      <c r="H707" s="20">
        <f>IF(F707="","",IFERROR(INDEX('الموردون'!$D$6:$D$205,MATCH(F707,'الموردون'!$A$6:$A$205,0)),""))</f>
        <v/>
      </c>
      <c r="I707" s="21">
        <f>IF(OR(H707="",NOT(ISNUMBER(B707))),"",B707+H707)</f>
        <v/>
      </c>
      <c r="J707" s="18">
        <f>IF(A707&amp;""="","",SUMIFS('المدفوعات'!$C$6:$C$1005,'المدفوعات'!$B$6:$B$1005,A707&amp;""))</f>
        <v/>
      </c>
      <c r="K707" s="18">
        <f>IF(OR(A707&amp;""="",NOT(ISNUMBER(D707))),"",ROUND(D707-J707,2))</f>
        <v/>
      </c>
      <c r="L707" s="17">
        <f>IF(OR(K707="",I707=""),"",IF(AND(K707&gt;0,I707&lt;'الإعدادات'!$B$4),'الإعدادات'!$B$4-I707,0))</f>
        <v/>
      </c>
      <c r="M707" s="6">
        <f>IF(K707="","",IF(K707&lt;=0,"مسدد",IF(I707="","بدون موعد",IF(I707&gt;='الإعدادات'!$B$4,"لم يحن",IF(L707&lt;=30,"من 1 إلى 30 يوم",IF(L707&lt;=60,"من 31 إلى 60 يوم","أكثر من 60 يوم"))))))</f>
        <v/>
      </c>
    </row>
    <row r="708">
      <c r="A708" s="5" t="n"/>
      <c r="B708" s="13" t="n"/>
      <c r="C708" s="5" t="n"/>
      <c r="D708" s="19" t="n"/>
      <c r="E708" s="5" t="n"/>
      <c r="F708" s="6">
        <f>IF(C708&amp;""="","",IFERROR(INDEX('أوامر الشراء'!$C$6:$C$1005,MATCH(C708&amp;"",'أوامر الشراء'!$A$6:$A$1005,0))&amp;"","أمر غير موجود"))</f>
        <v/>
      </c>
      <c r="G708" s="6">
        <f>IF(F708="","",IFERROR(INDEX('الموردون'!$B$6:$B$205,MATCH(F708,'الموردون'!$A$6:$A$205,0))&amp;"","مورد غير موجود"))</f>
        <v/>
      </c>
      <c r="H708" s="20">
        <f>IF(F708="","",IFERROR(INDEX('الموردون'!$D$6:$D$205,MATCH(F708,'الموردون'!$A$6:$A$205,0)),""))</f>
        <v/>
      </c>
      <c r="I708" s="21">
        <f>IF(OR(H708="",NOT(ISNUMBER(B708))),"",B708+H708)</f>
        <v/>
      </c>
      <c r="J708" s="18">
        <f>IF(A708&amp;""="","",SUMIFS('المدفوعات'!$C$6:$C$1005,'المدفوعات'!$B$6:$B$1005,A708&amp;""))</f>
        <v/>
      </c>
      <c r="K708" s="18">
        <f>IF(OR(A708&amp;""="",NOT(ISNUMBER(D708))),"",ROUND(D708-J708,2))</f>
        <v/>
      </c>
      <c r="L708" s="17">
        <f>IF(OR(K708="",I708=""),"",IF(AND(K708&gt;0,I708&lt;'الإعدادات'!$B$4),'الإعدادات'!$B$4-I708,0))</f>
        <v/>
      </c>
      <c r="M708" s="6">
        <f>IF(K708="","",IF(K708&lt;=0,"مسدد",IF(I708="","بدون موعد",IF(I708&gt;='الإعدادات'!$B$4,"لم يحن",IF(L708&lt;=30,"من 1 إلى 30 يوم",IF(L708&lt;=60,"من 31 إلى 60 يوم","أكثر من 60 يوم"))))))</f>
        <v/>
      </c>
    </row>
    <row r="709">
      <c r="A709" s="5" t="n"/>
      <c r="B709" s="13" t="n"/>
      <c r="C709" s="5" t="n"/>
      <c r="D709" s="19" t="n"/>
      <c r="E709" s="5" t="n"/>
      <c r="F709" s="6">
        <f>IF(C709&amp;""="","",IFERROR(INDEX('أوامر الشراء'!$C$6:$C$1005,MATCH(C709&amp;"",'أوامر الشراء'!$A$6:$A$1005,0))&amp;"","أمر غير موجود"))</f>
        <v/>
      </c>
      <c r="G709" s="6">
        <f>IF(F709="","",IFERROR(INDEX('الموردون'!$B$6:$B$205,MATCH(F709,'الموردون'!$A$6:$A$205,0))&amp;"","مورد غير موجود"))</f>
        <v/>
      </c>
      <c r="H709" s="20">
        <f>IF(F709="","",IFERROR(INDEX('الموردون'!$D$6:$D$205,MATCH(F709,'الموردون'!$A$6:$A$205,0)),""))</f>
        <v/>
      </c>
      <c r="I709" s="21">
        <f>IF(OR(H709="",NOT(ISNUMBER(B709))),"",B709+H709)</f>
        <v/>
      </c>
      <c r="J709" s="18">
        <f>IF(A709&amp;""="","",SUMIFS('المدفوعات'!$C$6:$C$1005,'المدفوعات'!$B$6:$B$1005,A709&amp;""))</f>
        <v/>
      </c>
      <c r="K709" s="18">
        <f>IF(OR(A709&amp;""="",NOT(ISNUMBER(D709))),"",ROUND(D709-J709,2))</f>
        <v/>
      </c>
      <c r="L709" s="17">
        <f>IF(OR(K709="",I709=""),"",IF(AND(K709&gt;0,I709&lt;'الإعدادات'!$B$4),'الإعدادات'!$B$4-I709,0))</f>
        <v/>
      </c>
      <c r="M709" s="6">
        <f>IF(K709="","",IF(K709&lt;=0,"مسدد",IF(I709="","بدون موعد",IF(I709&gt;='الإعدادات'!$B$4,"لم يحن",IF(L709&lt;=30,"من 1 إلى 30 يوم",IF(L709&lt;=60,"من 31 إلى 60 يوم","أكثر من 60 يوم"))))))</f>
        <v/>
      </c>
    </row>
    <row r="710">
      <c r="A710" s="5" t="n"/>
      <c r="B710" s="13" t="n"/>
      <c r="C710" s="5" t="n"/>
      <c r="D710" s="19" t="n"/>
      <c r="E710" s="5" t="n"/>
      <c r="F710" s="6">
        <f>IF(C710&amp;""="","",IFERROR(INDEX('أوامر الشراء'!$C$6:$C$1005,MATCH(C710&amp;"",'أوامر الشراء'!$A$6:$A$1005,0))&amp;"","أمر غير موجود"))</f>
        <v/>
      </c>
      <c r="G710" s="6">
        <f>IF(F710="","",IFERROR(INDEX('الموردون'!$B$6:$B$205,MATCH(F710,'الموردون'!$A$6:$A$205,0))&amp;"","مورد غير موجود"))</f>
        <v/>
      </c>
      <c r="H710" s="20">
        <f>IF(F710="","",IFERROR(INDEX('الموردون'!$D$6:$D$205,MATCH(F710,'الموردون'!$A$6:$A$205,0)),""))</f>
        <v/>
      </c>
      <c r="I710" s="21">
        <f>IF(OR(H710="",NOT(ISNUMBER(B710))),"",B710+H710)</f>
        <v/>
      </c>
      <c r="J710" s="18">
        <f>IF(A710&amp;""="","",SUMIFS('المدفوعات'!$C$6:$C$1005,'المدفوعات'!$B$6:$B$1005,A710&amp;""))</f>
        <v/>
      </c>
      <c r="K710" s="18">
        <f>IF(OR(A710&amp;""="",NOT(ISNUMBER(D710))),"",ROUND(D710-J710,2))</f>
        <v/>
      </c>
      <c r="L710" s="17">
        <f>IF(OR(K710="",I710=""),"",IF(AND(K710&gt;0,I710&lt;'الإعدادات'!$B$4),'الإعدادات'!$B$4-I710,0))</f>
        <v/>
      </c>
      <c r="M710" s="6">
        <f>IF(K710="","",IF(K710&lt;=0,"مسدد",IF(I710="","بدون موعد",IF(I710&gt;='الإعدادات'!$B$4,"لم يحن",IF(L710&lt;=30,"من 1 إلى 30 يوم",IF(L710&lt;=60,"من 31 إلى 60 يوم","أكثر من 60 يوم"))))))</f>
        <v/>
      </c>
    </row>
    <row r="711">
      <c r="A711" s="5" t="n"/>
      <c r="B711" s="13" t="n"/>
      <c r="C711" s="5" t="n"/>
      <c r="D711" s="19" t="n"/>
      <c r="E711" s="5" t="n"/>
      <c r="F711" s="6">
        <f>IF(C711&amp;""="","",IFERROR(INDEX('أوامر الشراء'!$C$6:$C$1005,MATCH(C711&amp;"",'أوامر الشراء'!$A$6:$A$1005,0))&amp;"","أمر غير موجود"))</f>
        <v/>
      </c>
      <c r="G711" s="6">
        <f>IF(F711="","",IFERROR(INDEX('الموردون'!$B$6:$B$205,MATCH(F711,'الموردون'!$A$6:$A$205,0))&amp;"","مورد غير موجود"))</f>
        <v/>
      </c>
      <c r="H711" s="20">
        <f>IF(F711="","",IFERROR(INDEX('الموردون'!$D$6:$D$205,MATCH(F711,'الموردون'!$A$6:$A$205,0)),""))</f>
        <v/>
      </c>
      <c r="I711" s="21">
        <f>IF(OR(H711="",NOT(ISNUMBER(B711))),"",B711+H711)</f>
        <v/>
      </c>
      <c r="J711" s="18">
        <f>IF(A711&amp;""="","",SUMIFS('المدفوعات'!$C$6:$C$1005,'المدفوعات'!$B$6:$B$1005,A711&amp;""))</f>
        <v/>
      </c>
      <c r="K711" s="18">
        <f>IF(OR(A711&amp;""="",NOT(ISNUMBER(D711))),"",ROUND(D711-J711,2))</f>
        <v/>
      </c>
      <c r="L711" s="17">
        <f>IF(OR(K711="",I711=""),"",IF(AND(K711&gt;0,I711&lt;'الإعدادات'!$B$4),'الإعدادات'!$B$4-I711,0))</f>
        <v/>
      </c>
      <c r="M711" s="6">
        <f>IF(K711="","",IF(K711&lt;=0,"مسدد",IF(I711="","بدون موعد",IF(I711&gt;='الإعدادات'!$B$4,"لم يحن",IF(L711&lt;=30,"من 1 إلى 30 يوم",IF(L711&lt;=60,"من 31 إلى 60 يوم","أكثر من 60 يوم"))))))</f>
        <v/>
      </c>
    </row>
    <row r="712">
      <c r="A712" s="5" t="n"/>
      <c r="B712" s="13" t="n"/>
      <c r="C712" s="5" t="n"/>
      <c r="D712" s="19" t="n"/>
      <c r="E712" s="5" t="n"/>
      <c r="F712" s="6">
        <f>IF(C712&amp;""="","",IFERROR(INDEX('أوامر الشراء'!$C$6:$C$1005,MATCH(C712&amp;"",'أوامر الشراء'!$A$6:$A$1005,0))&amp;"","أمر غير موجود"))</f>
        <v/>
      </c>
      <c r="G712" s="6">
        <f>IF(F712="","",IFERROR(INDEX('الموردون'!$B$6:$B$205,MATCH(F712,'الموردون'!$A$6:$A$205,0))&amp;"","مورد غير موجود"))</f>
        <v/>
      </c>
      <c r="H712" s="20">
        <f>IF(F712="","",IFERROR(INDEX('الموردون'!$D$6:$D$205,MATCH(F712,'الموردون'!$A$6:$A$205,0)),""))</f>
        <v/>
      </c>
      <c r="I712" s="21">
        <f>IF(OR(H712="",NOT(ISNUMBER(B712))),"",B712+H712)</f>
        <v/>
      </c>
      <c r="J712" s="18">
        <f>IF(A712&amp;""="","",SUMIFS('المدفوعات'!$C$6:$C$1005,'المدفوعات'!$B$6:$B$1005,A712&amp;""))</f>
        <v/>
      </c>
      <c r="K712" s="18">
        <f>IF(OR(A712&amp;""="",NOT(ISNUMBER(D712))),"",ROUND(D712-J712,2))</f>
        <v/>
      </c>
      <c r="L712" s="17">
        <f>IF(OR(K712="",I712=""),"",IF(AND(K712&gt;0,I712&lt;'الإعدادات'!$B$4),'الإعدادات'!$B$4-I712,0))</f>
        <v/>
      </c>
      <c r="M712" s="6">
        <f>IF(K712="","",IF(K712&lt;=0,"مسدد",IF(I712="","بدون موعد",IF(I712&gt;='الإعدادات'!$B$4,"لم يحن",IF(L712&lt;=30,"من 1 إلى 30 يوم",IF(L712&lt;=60,"من 31 إلى 60 يوم","أكثر من 60 يوم"))))))</f>
        <v/>
      </c>
    </row>
    <row r="713">
      <c r="A713" s="5" t="n"/>
      <c r="B713" s="13" t="n"/>
      <c r="C713" s="5" t="n"/>
      <c r="D713" s="19" t="n"/>
      <c r="E713" s="5" t="n"/>
      <c r="F713" s="6">
        <f>IF(C713&amp;""="","",IFERROR(INDEX('أوامر الشراء'!$C$6:$C$1005,MATCH(C713&amp;"",'أوامر الشراء'!$A$6:$A$1005,0))&amp;"","أمر غير موجود"))</f>
        <v/>
      </c>
      <c r="G713" s="6">
        <f>IF(F713="","",IFERROR(INDEX('الموردون'!$B$6:$B$205,MATCH(F713,'الموردون'!$A$6:$A$205,0))&amp;"","مورد غير موجود"))</f>
        <v/>
      </c>
      <c r="H713" s="20">
        <f>IF(F713="","",IFERROR(INDEX('الموردون'!$D$6:$D$205,MATCH(F713,'الموردون'!$A$6:$A$205,0)),""))</f>
        <v/>
      </c>
      <c r="I713" s="21">
        <f>IF(OR(H713="",NOT(ISNUMBER(B713))),"",B713+H713)</f>
        <v/>
      </c>
      <c r="J713" s="18">
        <f>IF(A713&amp;""="","",SUMIFS('المدفوعات'!$C$6:$C$1005,'المدفوعات'!$B$6:$B$1005,A713&amp;""))</f>
        <v/>
      </c>
      <c r="K713" s="18">
        <f>IF(OR(A713&amp;""="",NOT(ISNUMBER(D713))),"",ROUND(D713-J713,2))</f>
        <v/>
      </c>
      <c r="L713" s="17">
        <f>IF(OR(K713="",I713=""),"",IF(AND(K713&gt;0,I713&lt;'الإعدادات'!$B$4),'الإعدادات'!$B$4-I713,0))</f>
        <v/>
      </c>
      <c r="M713" s="6">
        <f>IF(K713="","",IF(K713&lt;=0,"مسدد",IF(I713="","بدون موعد",IF(I713&gt;='الإعدادات'!$B$4,"لم يحن",IF(L713&lt;=30,"من 1 إلى 30 يوم",IF(L713&lt;=60,"من 31 إلى 60 يوم","أكثر من 60 يوم"))))))</f>
        <v/>
      </c>
    </row>
    <row r="714">
      <c r="A714" s="5" t="n"/>
      <c r="B714" s="13" t="n"/>
      <c r="C714" s="5" t="n"/>
      <c r="D714" s="19" t="n"/>
      <c r="E714" s="5" t="n"/>
      <c r="F714" s="6">
        <f>IF(C714&amp;""="","",IFERROR(INDEX('أوامر الشراء'!$C$6:$C$1005,MATCH(C714&amp;"",'أوامر الشراء'!$A$6:$A$1005,0))&amp;"","أمر غير موجود"))</f>
        <v/>
      </c>
      <c r="G714" s="6">
        <f>IF(F714="","",IFERROR(INDEX('الموردون'!$B$6:$B$205,MATCH(F714,'الموردون'!$A$6:$A$205,0))&amp;"","مورد غير موجود"))</f>
        <v/>
      </c>
      <c r="H714" s="20">
        <f>IF(F714="","",IFERROR(INDEX('الموردون'!$D$6:$D$205,MATCH(F714,'الموردون'!$A$6:$A$205,0)),""))</f>
        <v/>
      </c>
      <c r="I714" s="21">
        <f>IF(OR(H714="",NOT(ISNUMBER(B714))),"",B714+H714)</f>
        <v/>
      </c>
      <c r="J714" s="18">
        <f>IF(A714&amp;""="","",SUMIFS('المدفوعات'!$C$6:$C$1005,'المدفوعات'!$B$6:$B$1005,A714&amp;""))</f>
        <v/>
      </c>
      <c r="K714" s="18">
        <f>IF(OR(A714&amp;""="",NOT(ISNUMBER(D714))),"",ROUND(D714-J714,2))</f>
        <v/>
      </c>
      <c r="L714" s="17">
        <f>IF(OR(K714="",I714=""),"",IF(AND(K714&gt;0,I714&lt;'الإعدادات'!$B$4),'الإعدادات'!$B$4-I714,0))</f>
        <v/>
      </c>
      <c r="M714" s="6">
        <f>IF(K714="","",IF(K714&lt;=0,"مسدد",IF(I714="","بدون موعد",IF(I714&gt;='الإعدادات'!$B$4,"لم يحن",IF(L714&lt;=30,"من 1 إلى 30 يوم",IF(L714&lt;=60,"من 31 إلى 60 يوم","أكثر من 60 يوم"))))))</f>
        <v/>
      </c>
    </row>
    <row r="715">
      <c r="A715" s="5" t="n"/>
      <c r="B715" s="13" t="n"/>
      <c r="C715" s="5" t="n"/>
      <c r="D715" s="19" t="n"/>
      <c r="E715" s="5" t="n"/>
      <c r="F715" s="6">
        <f>IF(C715&amp;""="","",IFERROR(INDEX('أوامر الشراء'!$C$6:$C$1005,MATCH(C715&amp;"",'أوامر الشراء'!$A$6:$A$1005,0))&amp;"","أمر غير موجود"))</f>
        <v/>
      </c>
      <c r="G715" s="6">
        <f>IF(F715="","",IFERROR(INDEX('الموردون'!$B$6:$B$205,MATCH(F715,'الموردون'!$A$6:$A$205,0))&amp;"","مورد غير موجود"))</f>
        <v/>
      </c>
      <c r="H715" s="20">
        <f>IF(F715="","",IFERROR(INDEX('الموردون'!$D$6:$D$205,MATCH(F715,'الموردون'!$A$6:$A$205,0)),""))</f>
        <v/>
      </c>
      <c r="I715" s="21">
        <f>IF(OR(H715="",NOT(ISNUMBER(B715))),"",B715+H715)</f>
        <v/>
      </c>
      <c r="J715" s="18">
        <f>IF(A715&amp;""="","",SUMIFS('المدفوعات'!$C$6:$C$1005,'المدفوعات'!$B$6:$B$1005,A715&amp;""))</f>
        <v/>
      </c>
      <c r="K715" s="18">
        <f>IF(OR(A715&amp;""="",NOT(ISNUMBER(D715))),"",ROUND(D715-J715,2))</f>
        <v/>
      </c>
      <c r="L715" s="17">
        <f>IF(OR(K715="",I715=""),"",IF(AND(K715&gt;0,I715&lt;'الإعدادات'!$B$4),'الإعدادات'!$B$4-I715,0))</f>
        <v/>
      </c>
      <c r="M715" s="6">
        <f>IF(K715="","",IF(K715&lt;=0,"مسدد",IF(I715="","بدون موعد",IF(I715&gt;='الإعدادات'!$B$4,"لم يحن",IF(L715&lt;=30,"من 1 إلى 30 يوم",IF(L715&lt;=60,"من 31 إلى 60 يوم","أكثر من 60 يوم"))))))</f>
        <v/>
      </c>
    </row>
    <row r="716">
      <c r="A716" s="5" t="n"/>
      <c r="B716" s="13" t="n"/>
      <c r="C716" s="5" t="n"/>
      <c r="D716" s="19" t="n"/>
      <c r="E716" s="5" t="n"/>
      <c r="F716" s="6">
        <f>IF(C716&amp;""="","",IFERROR(INDEX('أوامر الشراء'!$C$6:$C$1005,MATCH(C716&amp;"",'أوامر الشراء'!$A$6:$A$1005,0))&amp;"","أمر غير موجود"))</f>
        <v/>
      </c>
      <c r="G716" s="6">
        <f>IF(F716="","",IFERROR(INDEX('الموردون'!$B$6:$B$205,MATCH(F716,'الموردون'!$A$6:$A$205,0))&amp;"","مورد غير موجود"))</f>
        <v/>
      </c>
      <c r="H716" s="20">
        <f>IF(F716="","",IFERROR(INDEX('الموردون'!$D$6:$D$205,MATCH(F716,'الموردون'!$A$6:$A$205,0)),""))</f>
        <v/>
      </c>
      <c r="I716" s="21">
        <f>IF(OR(H716="",NOT(ISNUMBER(B716))),"",B716+H716)</f>
        <v/>
      </c>
      <c r="J716" s="18">
        <f>IF(A716&amp;""="","",SUMIFS('المدفوعات'!$C$6:$C$1005,'المدفوعات'!$B$6:$B$1005,A716&amp;""))</f>
        <v/>
      </c>
      <c r="K716" s="18">
        <f>IF(OR(A716&amp;""="",NOT(ISNUMBER(D716))),"",ROUND(D716-J716,2))</f>
        <v/>
      </c>
      <c r="L716" s="17">
        <f>IF(OR(K716="",I716=""),"",IF(AND(K716&gt;0,I716&lt;'الإعدادات'!$B$4),'الإعدادات'!$B$4-I716,0))</f>
        <v/>
      </c>
      <c r="M716" s="6">
        <f>IF(K716="","",IF(K716&lt;=0,"مسدد",IF(I716="","بدون موعد",IF(I716&gt;='الإعدادات'!$B$4,"لم يحن",IF(L716&lt;=30,"من 1 إلى 30 يوم",IF(L716&lt;=60,"من 31 إلى 60 يوم","أكثر من 60 يوم"))))))</f>
        <v/>
      </c>
    </row>
    <row r="717">
      <c r="A717" s="5" t="n"/>
      <c r="B717" s="13" t="n"/>
      <c r="C717" s="5" t="n"/>
      <c r="D717" s="19" t="n"/>
      <c r="E717" s="5" t="n"/>
      <c r="F717" s="6">
        <f>IF(C717&amp;""="","",IFERROR(INDEX('أوامر الشراء'!$C$6:$C$1005,MATCH(C717&amp;"",'أوامر الشراء'!$A$6:$A$1005,0))&amp;"","أمر غير موجود"))</f>
        <v/>
      </c>
      <c r="G717" s="6">
        <f>IF(F717="","",IFERROR(INDEX('الموردون'!$B$6:$B$205,MATCH(F717,'الموردون'!$A$6:$A$205,0))&amp;"","مورد غير موجود"))</f>
        <v/>
      </c>
      <c r="H717" s="20">
        <f>IF(F717="","",IFERROR(INDEX('الموردون'!$D$6:$D$205,MATCH(F717,'الموردون'!$A$6:$A$205,0)),""))</f>
        <v/>
      </c>
      <c r="I717" s="21">
        <f>IF(OR(H717="",NOT(ISNUMBER(B717))),"",B717+H717)</f>
        <v/>
      </c>
      <c r="J717" s="18">
        <f>IF(A717&amp;""="","",SUMIFS('المدفوعات'!$C$6:$C$1005,'المدفوعات'!$B$6:$B$1005,A717&amp;""))</f>
        <v/>
      </c>
      <c r="K717" s="18">
        <f>IF(OR(A717&amp;""="",NOT(ISNUMBER(D717))),"",ROUND(D717-J717,2))</f>
        <v/>
      </c>
      <c r="L717" s="17">
        <f>IF(OR(K717="",I717=""),"",IF(AND(K717&gt;0,I717&lt;'الإعدادات'!$B$4),'الإعدادات'!$B$4-I717,0))</f>
        <v/>
      </c>
      <c r="M717" s="6">
        <f>IF(K717="","",IF(K717&lt;=0,"مسدد",IF(I717="","بدون موعد",IF(I717&gt;='الإعدادات'!$B$4,"لم يحن",IF(L717&lt;=30,"من 1 إلى 30 يوم",IF(L717&lt;=60,"من 31 إلى 60 يوم","أكثر من 60 يوم"))))))</f>
        <v/>
      </c>
    </row>
    <row r="718">
      <c r="A718" s="5" t="n"/>
      <c r="B718" s="13" t="n"/>
      <c r="C718" s="5" t="n"/>
      <c r="D718" s="19" t="n"/>
      <c r="E718" s="5" t="n"/>
      <c r="F718" s="6">
        <f>IF(C718&amp;""="","",IFERROR(INDEX('أوامر الشراء'!$C$6:$C$1005,MATCH(C718&amp;"",'أوامر الشراء'!$A$6:$A$1005,0))&amp;"","أمر غير موجود"))</f>
        <v/>
      </c>
      <c r="G718" s="6">
        <f>IF(F718="","",IFERROR(INDEX('الموردون'!$B$6:$B$205,MATCH(F718,'الموردون'!$A$6:$A$205,0))&amp;"","مورد غير موجود"))</f>
        <v/>
      </c>
      <c r="H718" s="20">
        <f>IF(F718="","",IFERROR(INDEX('الموردون'!$D$6:$D$205,MATCH(F718,'الموردون'!$A$6:$A$205,0)),""))</f>
        <v/>
      </c>
      <c r="I718" s="21">
        <f>IF(OR(H718="",NOT(ISNUMBER(B718))),"",B718+H718)</f>
        <v/>
      </c>
      <c r="J718" s="18">
        <f>IF(A718&amp;""="","",SUMIFS('المدفوعات'!$C$6:$C$1005,'المدفوعات'!$B$6:$B$1005,A718&amp;""))</f>
        <v/>
      </c>
      <c r="K718" s="18">
        <f>IF(OR(A718&amp;""="",NOT(ISNUMBER(D718))),"",ROUND(D718-J718,2))</f>
        <v/>
      </c>
      <c r="L718" s="17">
        <f>IF(OR(K718="",I718=""),"",IF(AND(K718&gt;0,I718&lt;'الإعدادات'!$B$4),'الإعدادات'!$B$4-I718,0))</f>
        <v/>
      </c>
      <c r="M718" s="6">
        <f>IF(K718="","",IF(K718&lt;=0,"مسدد",IF(I718="","بدون موعد",IF(I718&gt;='الإعدادات'!$B$4,"لم يحن",IF(L718&lt;=30,"من 1 إلى 30 يوم",IF(L718&lt;=60,"من 31 إلى 60 يوم","أكثر من 60 يوم"))))))</f>
        <v/>
      </c>
    </row>
    <row r="719">
      <c r="A719" s="5" t="n"/>
      <c r="B719" s="13" t="n"/>
      <c r="C719" s="5" t="n"/>
      <c r="D719" s="19" t="n"/>
      <c r="E719" s="5" t="n"/>
      <c r="F719" s="6">
        <f>IF(C719&amp;""="","",IFERROR(INDEX('أوامر الشراء'!$C$6:$C$1005,MATCH(C719&amp;"",'أوامر الشراء'!$A$6:$A$1005,0))&amp;"","أمر غير موجود"))</f>
        <v/>
      </c>
      <c r="G719" s="6">
        <f>IF(F719="","",IFERROR(INDEX('الموردون'!$B$6:$B$205,MATCH(F719,'الموردون'!$A$6:$A$205,0))&amp;"","مورد غير موجود"))</f>
        <v/>
      </c>
      <c r="H719" s="20">
        <f>IF(F719="","",IFERROR(INDEX('الموردون'!$D$6:$D$205,MATCH(F719,'الموردون'!$A$6:$A$205,0)),""))</f>
        <v/>
      </c>
      <c r="I719" s="21">
        <f>IF(OR(H719="",NOT(ISNUMBER(B719))),"",B719+H719)</f>
        <v/>
      </c>
      <c r="J719" s="18">
        <f>IF(A719&amp;""="","",SUMIFS('المدفوعات'!$C$6:$C$1005,'المدفوعات'!$B$6:$B$1005,A719&amp;""))</f>
        <v/>
      </c>
      <c r="K719" s="18">
        <f>IF(OR(A719&amp;""="",NOT(ISNUMBER(D719))),"",ROUND(D719-J719,2))</f>
        <v/>
      </c>
      <c r="L719" s="17">
        <f>IF(OR(K719="",I719=""),"",IF(AND(K719&gt;0,I719&lt;'الإعدادات'!$B$4),'الإعدادات'!$B$4-I719,0))</f>
        <v/>
      </c>
      <c r="M719" s="6">
        <f>IF(K719="","",IF(K719&lt;=0,"مسدد",IF(I719="","بدون موعد",IF(I719&gt;='الإعدادات'!$B$4,"لم يحن",IF(L719&lt;=30,"من 1 إلى 30 يوم",IF(L719&lt;=60,"من 31 إلى 60 يوم","أكثر من 60 يوم"))))))</f>
        <v/>
      </c>
    </row>
    <row r="720">
      <c r="A720" s="5" t="n"/>
      <c r="B720" s="13" t="n"/>
      <c r="C720" s="5" t="n"/>
      <c r="D720" s="19" t="n"/>
      <c r="E720" s="5" t="n"/>
      <c r="F720" s="6">
        <f>IF(C720&amp;""="","",IFERROR(INDEX('أوامر الشراء'!$C$6:$C$1005,MATCH(C720&amp;"",'أوامر الشراء'!$A$6:$A$1005,0))&amp;"","أمر غير موجود"))</f>
        <v/>
      </c>
      <c r="G720" s="6">
        <f>IF(F720="","",IFERROR(INDEX('الموردون'!$B$6:$B$205,MATCH(F720,'الموردون'!$A$6:$A$205,0))&amp;"","مورد غير موجود"))</f>
        <v/>
      </c>
      <c r="H720" s="20">
        <f>IF(F720="","",IFERROR(INDEX('الموردون'!$D$6:$D$205,MATCH(F720,'الموردون'!$A$6:$A$205,0)),""))</f>
        <v/>
      </c>
      <c r="I720" s="21">
        <f>IF(OR(H720="",NOT(ISNUMBER(B720))),"",B720+H720)</f>
        <v/>
      </c>
      <c r="J720" s="18">
        <f>IF(A720&amp;""="","",SUMIFS('المدفوعات'!$C$6:$C$1005,'المدفوعات'!$B$6:$B$1005,A720&amp;""))</f>
        <v/>
      </c>
      <c r="K720" s="18">
        <f>IF(OR(A720&amp;""="",NOT(ISNUMBER(D720))),"",ROUND(D720-J720,2))</f>
        <v/>
      </c>
      <c r="L720" s="17">
        <f>IF(OR(K720="",I720=""),"",IF(AND(K720&gt;0,I720&lt;'الإعدادات'!$B$4),'الإعدادات'!$B$4-I720,0))</f>
        <v/>
      </c>
      <c r="M720" s="6">
        <f>IF(K720="","",IF(K720&lt;=0,"مسدد",IF(I720="","بدون موعد",IF(I720&gt;='الإعدادات'!$B$4,"لم يحن",IF(L720&lt;=30,"من 1 إلى 30 يوم",IF(L720&lt;=60,"من 31 إلى 60 يوم","أكثر من 60 يوم"))))))</f>
        <v/>
      </c>
    </row>
    <row r="721">
      <c r="A721" s="5" t="n"/>
      <c r="B721" s="13" t="n"/>
      <c r="C721" s="5" t="n"/>
      <c r="D721" s="19" t="n"/>
      <c r="E721" s="5" t="n"/>
      <c r="F721" s="6">
        <f>IF(C721&amp;""="","",IFERROR(INDEX('أوامر الشراء'!$C$6:$C$1005,MATCH(C721&amp;"",'أوامر الشراء'!$A$6:$A$1005,0))&amp;"","أمر غير موجود"))</f>
        <v/>
      </c>
      <c r="G721" s="6">
        <f>IF(F721="","",IFERROR(INDEX('الموردون'!$B$6:$B$205,MATCH(F721,'الموردون'!$A$6:$A$205,0))&amp;"","مورد غير موجود"))</f>
        <v/>
      </c>
      <c r="H721" s="20">
        <f>IF(F721="","",IFERROR(INDEX('الموردون'!$D$6:$D$205,MATCH(F721,'الموردون'!$A$6:$A$205,0)),""))</f>
        <v/>
      </c>
      <c r="I721" s="21">
        <f>IF(OR(H721="",NOT(ISNUMBER(B721))),"",B721+H721)</f>
        <v/>
      </c>
      <c r="J721" s="18">
        <f>IF(A721&amp;""="","",SUMIFS('المدفوعات'!$C$6:$C$1005,'المدفوعات'!$B$6:$B$1005,A721&amp;""))</f>
        <v/>
      </c>
      <c r="K721" s="18">
        <f>IF(OR(A721&amp;""="",NOT(ISNUMBER(D721))),"",ROUND(D721-J721,2))</f>
        <v/>
      </c>
      <c r="L721" s="17">
        <f>IF(OR(K721="",I721=""),"",IF(AND(K721&gt;0,I721&lt;'الإعدادات'!$B$4),'الإعدادات'!$B$4-I721,0))</f>
        <v/>
      </c>
      <c r="M721" s="6">
        <f>IF(K721="","",IF(K721&lt;=0,"مسدد",IF(I721="","بدون موعد",IF(I721&gt;='الإعدادات'!$B$4,"لم يحن",IF(L721&lt;=30,"من 1 إلى 30 يوم",IF(L721&lt;=60,"من 31 إلى 60 يوم","أكثر من 60 يوم"))))))</f>
        <v/>
      </c>
    </row>
    <row r="722">
      <c r="A722" s="5" t="n"/>
      <c r="B722" s="13" t="n"/>
      <c r="C722" s="5" t="n"/>
      <c r="D722" s="19" t="n"/>
      <c r="E722" s="5" t="n"/>
      <c r="F722" s="6">
        <f>IF(C722&amp;""="","",IFERROR(INDEX('أوامر الشراء'!$C$6:$C$1005,MATCH(C722&amp;"",'أوامر الشراء'!$A$6:$A$1005,0))&amp;"","أمر غير موجود"))</f>
        <v/>
      </c>
      <c r="G722" s="6">
        <f>IF(F722="","",IFERROR(INDEX('الموردون'!$B$6:$B$205,MATCH(F722,'الموردون'!$A$6:$A$205,0))&amp;"","مورد غير موجود"))</f>
        <v/>
      </c>
      <c r="H722" s="20">
        <f>IF(F722="","",IFERROR(INDEX('الموردون'!$D$6:$D$205,MATCH(F722,'الموردون'!$A$6:$A$205,0)),""))</f>
        <v/>
      </c>
      <c r="I722" s="21">
        <f>IF(OR(H722="",NOT(ISNUMBER(B722))),"",B722+H722)</f>
        <v/>
      </c>
      <c r="J722" s="18">
        <f>IF(A722&amp;""="","",SUMIFS('المدفوعات'!$C$6:$C$1005,'المدفوعات'!$B$6:$B$1005,A722&amp;""))</f>
        <v/>
      </c>
      <c r="K722" s="18">
        <f>IF(OR(A722&amp;""="",NOT(ISNUMBER(D722))),"",ROUND(D722-J722,2))</f>
        <v/>
      </c>
      <c r="L722" s="17">
        <f>IF(OR(K722="",I722=""),"",IF(AND(K722&gt;0,I722&lt;'الإعدادات'!$B$4),'الإعدادات'!$B$4-I722,0))</f>
        <v/>
      </c>
      <c r="M722" s="6">
        <f>IF(K722="","",IF(K722&lt;=0,"مسدد",IF(I722="","بدون موعد",IF(I722&gt;='الإعدادات'!$B$4,"لم يحن",IF(L722&lt;=30,"من 1 إلى 30 يوم",IF(L722&lt;=60,"من 31 إلى 60 يوم","أكثر من 60 يوم"))))))</f>
        <v/>
      </c>
    </row>
    <row r="723">
      <c r="A723" s="5" t="n"/>
      <c r="B723" s="13" t="n"/>
      <c r="C723" s="5" t="n"/>
      <c r="D723" s="19" t="n"/>
      <c r="E723" s="5" t="n"/>
      <c r="F723" s="6">
        <f>IF(C723&amp;""="","",IFERROR(INDEX('أوامر الشراء'!$C$6:$C$1005,MATCH(C723&amp;"",'أوامر الشراء'!$A$6:$A$1005,0))&amp;"","أمر غير موجود"))</f>
        <v/>
      </c>
      <c r="G723" s="6">
        <f>IF(F723="","",IFERROR(INDEX('الموردون'!$B$6:$B$205,MATCH(F723,'الموردون'!$A$6:$A$205,0))&amp;"","مورد غير موجود"))</f>
        <v/>
      </c>
      <c r="H723" s="20">
        <f>IF(F723="","",IFERROR(INDEX('الموردون'!$D$6:$D$205,MATCH(F723,'الموردون'!$A$6:$A$205,0)),""))</f>
        <v/>
      </c>
      <c r="I723" s="21">
        <f>IF(OR(H723="",NOT(ISNUMBER(B723))),"",B723+H723)</f>
        <v/>
      </c>
      <c r="J723" s="18">
        <f>IF(A723&amp;""="","",SUMIFS('المدفوعات'!$C$6:$C$1005,'المدفوعات'!$B$6:$B$1005,A723&amp;""))</f>
        <v/>
      </c>
      <c r="K723" s="18">
        <f>IF(OR(A723&amp;""="",NOT(ISNUMBER(D723))),"",ROUND(D723-J723,2))</f>
        <v/>
      </c>
      <c r="L723" s="17">
        <f>IF(OR(K723="",I723=""),"",IF(AND(K723&gt;0,I723&lt;'الإعدادات'!$B$4),'الإعدادات'!$B$4-I723,0))</f>
        <v/>
      </c>
      <c r="M723" s="6">
        <f>IF(K723="","",IF(K723&lt;=0,"مسدد",IF(I723="","بدون موعد",IF(I723&gt;='الإعدادات'!$B$4,"لم يحن",IF(L723&lt;=30,"من 1 إلى 30 يوم",IF(L723&lt;=60,"من 31 إلى 60 يوم","أكثر من 60 يوم"))))))</f>
        <v/>
      </c>
    </row>
    <row r="724">
      <c r="A724" s="5" t="n"/>
      <c r="B724" s="13" t="n"/>
      <c r="C724" s="5" t="n"/>
      <c r="D724" s="19" t="n"/>
      <c r="E724" s="5" t="n"/>
      <c r="F724" s="6">
        <f>IF(C724&amp;""="","",IFERROR(INDEX('أوامر الشراء'!$C$6:$C$1005,MATCH(C724&amp;"",'أوامر الشراء'!$A$6:$A$1005,0))&amp;"","أمر غير موجود"))</f>
        <v/>
      </c>
      <c r="G724" s="6">
        <f>IF(F724="","",IFERROR(INDEX('الموردون'!$B$6:$B$205,MATCH(F724,'الموردون'!$A$6:$A$205,0))&amp;"","مورد غير موجود"))</f>
        <v/>
      </c>
      <c r="H724" s="20">
        <f>IF(F724="","",IFERROR(INDEX('الموردون'!$D$6:$D$205,MATCH(F724,'الموردون'!$A$6:$A$205,0)),""))</f>
        <v/>
      </c>
      <c r="I724" s="21">
        <f>IF(OR(H724="",NOT(ISNUMBER(B724))),"",B724+H724)</f>
        <v/>
      </c>
      <c r="J724" s="18">
        <f>IF(A724&amp;""="","",SUMIFS('المدفوعات'!$C$6:$C$1005,'المدفوعات'!$B$6:$B$1005,A724&amp;""))</f>
        <v/>
      </c>
      <c r="K724" s="18">
        <f>IF(OR(A724&amp;""="",NOT(ISNUMBER(D724))),"",ROUND(D724-J724,2))</f>
        <v/>
      </c>
      <c r="L724" s="17">
        <f>IF(OR(K724="",I724=""),"",IF(AND(K724&gt;0,I724&lt;'الإعدادات'!$B$4),'الإعدادات'!$B$4-I724,0))</f>
        <v/>
      </c>
      <c r="M724" s="6">
        <f>IF(K724="","",IF(K724&lt;=0,"مسدد",IF(I724="","بدون موعد",IF(I724&gt;='الإعدادات'!$B$4,"لم يحن",IF(L724&lt;=30,"من 1 إلى 30 يوم",IF(L724&lt;=60,"من 31 إلى 60 يوم","أكثر من 60 يوم"))))))</f>
        <v/>
      </c>
    </row>
    <row r="725">
      <c r="A725" s="5" t="n"/>
      <c r="B725" s="13" t="n"/>
      <c r="C725" s="5" t="n"/>
      <c r="D725" s="19" t="n"/>
      <c r="E725" s="5" t="n"/>
      <c r="F725" s="6">
        <f>IF(C725&amp;""="","",IFERROR(INDEX('أوامر الشراء'!$C$6:$C$1005,MATCH(C725&amp;"",'أوامر الشراء'!$A$6:$A$1005,0))&amp;"","أمر غير موجود"))</f>
        <v/>
      </c>
      <c r="G725" s="6">
        <f>IF(F725="","",IFERROR(INDEX('الموردون'!$B$6:$B$205,MATCH(F725,'الموردون'!$A$6:$A$205,0))&amp;"","مورد غير موجود"))</f>
        <v/>
      </c>
      <c r="H725" s="20">
        <f>IF(F725="","",IFERROR(INDEX('الموردون'!$D$6:$D$205,MATCH(F725,'الموردون'!$A$6:$A$205,0)),""))</f>
        <v/>
      </c>
      <c r="I725" s="21">
        <f>IF(OR(H725="",NOT(ISNUMBER(B725))),"",B725+H725)</f>
        <v/>
      </c>
      <c r="J725" s="18">
        <f>IF(A725&amp;""="","",SUMIFS('المدفوعات'!$C$6:$C$1005,'المدفوعات'!$B$6:$B$1005,A725&amp;""))</f>
        <v/>
      </c>
      <c r="K725" s="18">
        <f>IF(OR(A725&amp;""="",NOT(ISNUMBER(D725))),"",ROUND(D725-J725,2))</f>
        <v/>
      </c>
      <c r="L725" s="17">
        <f>IF(OR(K725="",I725=""),"",IF(AND(K725&gt;0,I725&lt;'الإعدادات'!$B$4),'الإعدادات'!$B$4-I725,0))</f>
        <v/>
      </c>
      <c r="M725" s="6">
        <f>IF(K725="","",IF(K725&lt;=0,"مسدد",IF(I725="","بدون موعد",IF(I725&gt;='الإعدادات'!$B$4,"لم يحن",IF(L725&lt;=30,"من 1 إلى 30 يوم",IF(L725&lt;=60,"من 31 إلى 60 يوم","أكثر من 60 يوم"))))))</f>
        <v/>
      </c>
    </row>
    <row r="726">
      <c r="A726" s="5" t="n"/>
      <c r="B726" s="13" t="n"/>
      <c r="C726" s="5" t="n"/>
      <c r="D726" s="19" t="n"/>
      <c r="E726" s="5" t="n"/>
      <c r="F726" s="6">
        <f>IF(C726&amp;""="","",IFERROR(INDEX('أوامر الشراء'!$C$6:$C$1005,MATCH(C726&amp;"",'أوامر الشراء'!$A$6:$A$1005,0))&amp;"","أمر غير موجود"))</f>
        <v/>
      </c>
      <c r="G726" s="6">
        <f>IF(F726="","",IFERROR(INDEX('الموردون'!$B$6:$B$205,MATCH(F726,'الموردون'!$A$6:$A$205,0))&amp;"","مورد غير موجود"))</f>
        <v/>
      </c>
      <c r="H726" s="20">
        <f>IF(F726="","",IFERROR(INDEX('الموردون'!$D$6:$D$205,MATCH(F726,'الموردون'!$A$6:$A$205,0)),""))</f>
        <v/>
      </c>
      <c r="I726" s="21">
        <f>IF(OR(H726="",NOT(ISNUMBER(B726))),"",B726+H726)</f>
        <v/>
      </c>
      <c r="J726" s="18">
        <f>IF(A726&amp;""="","",SUMIFS('المدفوعات'!$C$6:$C$1005,'المدفوعات'!$B$6:$B$1005,A726&amp;""))</f>
        <v/>
      </c>
      <c r="K726" s="18">
        <f>IF(OR(A726&amp;""="",NOT(ISNUMBER(D726))),"",ROUND(D726-J726,2))</f>
        <v/>
      </c>
      <c r="L726" s="17">
        <f>IF(OR(K726="",I726=""),"",IF(AND(K726&gt;0,I726&lt;'الإعدادات'!$B$4),'الإعدادات'!$B$4-I726,0))</f>
        <v/>
      </c>
      <c r="M726" s="6">
        <f>IF(K726="","",IF(K726&lt;=0,"مسدد",IF(I726="","بدون موعد",IF(I726&gt;='الإعدادات'!$B$4,"لم يحن",IF(L726&lt;=30,"من 1 إلى 30 يوم",IF(L726&lt;=60,"من 31 إلى 60 يوم","أكثر من 60 يوم"))))))</f>
        <v/>
      </c>
    </row>
    <row r="727">
      <c r="A727" s="5" t="n"/>
      <c r="B727" s="13" t="n"/>
      <c r="C727" s="5" t="n"/>
      <c r="D727" s="19" t="n"/>
      <c r="E727" s="5" t="n"/>
      <c r="F727" s="6">
        <f>IF(C727&amp;""="","",IFERROR(INDEX('أوامر الشراء'!$C$6:$C$1005,MATCH(C727&amp;"",'أوامر الشراء'!$A$6:$A$1005,0))&amp;"","أمر غير موجود"))</f>
        <v/>
      </c>
      <c r="G727" s="6">
        <f>IF(F727="","",IFERROR(INDEX('الموردون'!$B$6:$B$205,MATCH(F727,'الموردون'!$A$6:$A$205,0))&amp;"","مورد غير موجود"))</f>
        <v/>
      </c>
      <c r="H727" s="20">
        <f>IF(F727="","",IFERROR(INDEX('الموردون'!$D$6:$D$205,MATCH(F727,'الموردون'!$A$6:$A$205,0)),""))</f>
        <v/>
      </c>
      <c r="I727" s="21">
        <f>IF(OR(H727="",NOT(ISNUMBER(B727))),"",B727+H727)</f>
        <v/>
      </c>
      <c r="J727" s="18">
        <f>IF(A727&amp;""="","",SUMIFS('المدفوعات'!$C$6:$C$1005,'المدفوعات'!$B$6:$B$1005,A727&amp;""))</f>
        <v/>
      </c>
      <c r="K727" s="18">
        <f>IF(OR(A727&amp;""="",NOT(ISNUMBER(D727))),"",ROUND(D727-J727,2))</f>
        <v/>
      </c>
      <c r="L727" s="17">
        <f>IF(OR(K727="",I727=""),"",IF(AND(K727&gt;0,I727&lt;'الإعدادات'!$B$4),'الإعدادات'!$B$4-I727,0))</f>
        <v/>
      </c>
      <c r="M727" s="6">
        <f>IF(K727="","",IF(K727&lt;=0,"مسدد",IF(I727="","بدون موعد",IF(I727&gt;='الإعدادات'!$B$4,"لم يحن",IF(L727&lt;=30,"من 1 إلى 30 يوم",IF(L727&lt;=60,"من 31 إلى 60 يوم","أكثر من 60 يوم"))))))</f>
        <v/>
      </c>
    </row>
    <row r="728">
      <c r="A728" s="5" t="n"/>
      <c r="B728" s="13" t="n"/>
      <c r="C728" s="5" t="n"/>
      <c r="D728" s="19" t="n"/>
      <c r="E728" s="5" t="n"/>
      <c r="F728" s="6">
        <f>IF(C728&amp;""="","",IFERROR(INDEX('أوامر الشراء'!$C$6:$C$1005,MATCH(C728&amp;"",'أوامر الشراء'!$A$6:$A$1005,0))&amp;"","أمر غير موجود"))</f>
        <v/>
      </c>
      <c r="G728" s="6">
        <f>IF(F728="","",IFERROR(INDEX('الموردون'!$B$6:$B$205,MATCH(F728,'الموردون'!$A$6:$A$205,0))&amp;"","مورد غير موجود"))</f>
        <v/>
      </c>
      <c r="H728" s="20">
        <f>IF(F728="","",IFERROR(INDEX('الموردون'!$D$6:$D$205,MATCH(F728,'الموردون'!$A$6:$A$205,0)),""))</f>
        <v/>
      </c>
      <c r="I728" s="21">
        <f>IF(OR(H728="",NOT(ISNUMBER(B728))),"",B728+H728)</f>
        <v/>
      </c>
      <c r="J728" s="18">
        <f>IF(A728&amp;""="","",SUMIFS('المدفوعات'!$C$6:$C$1005,'المدفوعات'!$B$6:$B$1005,A728&amp;""))</f>
        <v/>
      </c>
      <c r="K728" s="18">
        <f>IF(OR(A728&amp;""="",NOT(ISNUMBER(D728))),"",ROUND(D728-J728,2))</f>
        <v/>
      </c>
      <c r="L728" s="17">
        <f>IF(OR(K728="",I728=""),"",IF(AND(K728&gt;0,I728&lt;'الإعدادات'!$B$4),'الإعدادات'!$B$4-I728,0))</f>
        <v/>
      </c>
      <c r="M728" s="6">
        <f>IF(K728="","",IF(K728&lt;=0,"مسدد",IF(I728="","بدون موعد",IF(I728&gt;='الإعدادات'!$B$4,"لم يحن",IF(L728&lt;=30,"من 1 إلى 30 يوم",IF(L728&lt;=60,"من 31 إلى 60 يوم","أكثر من 60 يوم"))))))</f>
        <v/>
      </c>
    </row>
    <row r="729">
      <c r="A729" s="5" t="n"/>
      <c r="B729" s="13" t="n"/>
      <c r="C729" s="5" t="n"/>
      <c r="D729" s="19" t="n"/>
      <c r="E729" s="5" t="n"/>
      <c r="F729" s="6">
        <f>IF(C729&amp;""="","",IFERROR(INDEX('أوامر الشراء'!$C$6:$C$1005,MATCH(C729&amp;"",'أوامر الشراء'!$A$6:$A$1005,0))&amp;"","أمر غير موجود"))</f>
        <v/>
      </c>
      <c r="G729" s="6">
        <f>IF(F729="","",IFERROR(INDEX('الموردون'!$B$6:$B$205,MATCH(F729,'الموردون'!$A$6:$A$205,0))&amp;"","مورد غير موجود"))</f>
        <v/>
      </c>
      <c r="H729" s="20">
        <f>IF(F729="","",IFERROR(INDEX('الموردون'!$D$6:$D$205,MATCH(F729,'الموردون'!$A$6:$A$205,0)),""))</f>
        <v/>
      </c>
      <c r="I729" s="21">
        <f>IF(OR(H729="",NOT(ISNUMBER(B729))),"",B729+H729)</f>
        <v/>
      </c>
      <c r="J729" s="18">
        <f>IF(A729&amp;""="","",SUMIFS('المدفوعات'!$C$6:$C$1005,'المدفوعات'!$B$6:$B$1005,A729&amp;""))</f>
        <v/>
      </c>
      <c r="K729" s="18">
        <f>IF(OR(A729&amp;""="",NOT(ISNUMBER(D729))),"",ROUND(D729-J729,2))</f>
        <v/>
      </c>
      <c r="L729" s="17">
        <f>IF(OR(K729="",I729=""),"",IF(AND(K729&gt;0,I729&lt;'الإعدادات'!$B$4),'الإعدادات'!$B$4-I729,0))</f>
        <v/>
      </c>
      <c r="M729" s="6">
        <f>IF(K729="","",IF(K729&lt;=0,"مسدد",IF(I729="","بدون موعد",IF(I729&gt;='الإعدادات'!$B$4,"لم يحن",IF(L729&lt;=30,"من 1 إلى 30 يوم",IF(L729&lt;=60,"من 31 إلى 60 يوم","أكثر من 60 يوم"))))))</f>
        <v/>
      </c>
    </row>
    <row r="730">
      <c r="A730" s="5" t="n"/>
      <c r="B730" s="13" t="n"/>
      <c r="C730" s="5" t="n"/>
      <c r="D730" s="19" t="n"/>
      <c r="E730" s="5" t="n"/>
      <c r="F730" s="6">
        <f>IF(C730&amp;""="","",IFERROR(INDEX('أوامر الشراء'!$C$6:$C$1005,MATCH(C730&amp;"",'أوامر الشراء'!$A$6:$A$1005,0))&amp;"","أمر غير موجود"))</f>
        <v/>
      </c>
      <c r="G730" s="6">
        <f>IF(F730="","",IFERROR(INDEX('الموردون'!$B$6:$B$205,MATCH(F730,'الموردون'!$A$6:$A$205,0))&amp;"","مورد غير موجود"))</f>
        <v/>
      </c>
      <c r="H730" s="20">
        <f>IF(F730="","",IFERROR(INDEX('الموردون'!$D$6:$D$205,MATCH(F730,'الموردون'!$A$6:$A$205,0)),""))</f>
        <v/>
      </c>
      <c r="I730" s="21">
        <f>IF(OR(H730="",NOT(ISNUMBER(B730))),"",B730+H730)</f>
        <v/>
      </c>
      <c r="J730" s="18">
        <f>IF(A730&amp;""="","",SUMIFS('المدفوعات'!$C$6:$C$1005,'المدفوعات'!$B$6:$B$1005,A730&amp;""))</f>
        <v/>
      </c>
      <c r="K730" s="18">
        <f>IF(OR(A730&amp;""="",NOT(ISNUMBER(D730))),"",ROUND(D730-J730,2))</f>
        <v/>
      </c>
      <c r="L730" s="17">
        <f>IF(OR(K730="",I730=""),"",IF(AND(K730&gt;0,I730&lt;'الإعدادات'!$B$4),'الإعدادات'!$B$4-I730,0))</f>
        <v/>
      </c>
      <c r="M730" s="6">
        <f>IF(K730="","",IF(K730&lt;=0,"مسدد",IF(I730="","بدون موعد",IF(I730&gt;='الإعدادات'!$B$4,"لم يحن",IF(L730&lt;=30,"من 1 إلى 30 يوم",IF(L730&lt;=60,"من 31 إلى 60 يوم","أكثر من 60 يوم"))))))</f>
        <v/>
      </c>
    </row>
    <row r="731">
      <c r="A731" s="5" t="n"/>
      <c r="B731" s="13" t="n"/>
      <c r="C731" s="5" t="n"/>
      <c r="D731" s="19" t="n"/>
      <c r="E731" s="5" t="n"/>
      <c r="F731" s="6">
        <f>IF(C731&amp;""="","",IFERROR(INDEX('أوامر الشراء'!$C$6:$C$1005,MATCH(C731&amp;"",'أوامر الشراء'!$A$6:$A$1005,0))&amp;"","أمر غير موجود"))</f>
        <v/>
      </c>
      <c r="G731" s="6">
        <f>IF(F731="","",IFERROR(INDEX('الموردون'!$B$6:$B$205,MATCH(F731,'الموردون'!$A$6:$A$205,0))&amp;"","مورد غير موجود"))</f>
        <v/>
      </c>
      <c r="H731" s="20">
        <f>IF(F731="","",IFERROR(INDEX('الموردون'!$D$6:$D$205,MATCH(F731,'الموردون'!$A$6:$A$205,0)),""))</f>
        <v/>
      </c>
      <c r="I731" s="21">
        <f>IF(OR(H731="",NOT(ISNUMBER(B731))),"",B731+H731)</f>
        <v/>
      </c>
      <c r="J731" s="18">
        <f>IF(A731&amp;""="","",SUMIFS('المدفوعات'!$C$6:$C$1005,'المدفوعات'!$B$6:$B$1005,A731&amp;""))</f>
        <v/>
      </c>
      <c r="K731" s="18">
        <f>IF(OR(A731&amp;""="",NOT(ISNUMBER(D731))),"",ROUND(D731-J731,2))</f>
        <v/>
      </c>
      <c r="L731" s="17">
        <f>IF(OR(K731="",I731=""),"",IF(AND(K731&gt;0,I731&lt;'الإعدادات'!$B$4),'الإعدادات'!$B$4-I731,0))</f>
        <v/>
      </c>
      <c r="M731" s="6">
        <f>IF(K731="","",IF(K731&lt;=0,"مسدد",IF(I731="","بدون موعد",IF(I731&gt;='الإعدادات'!$B$4,"لم يحن",IF(L731&lt;=30,"من 1 إلى 30 يوم",IF(L731&lt;=60,"من 31 إلى 60 يوم","أكثر من 60 يوم"))))))</f>
        <v/>
      </c>
    </row>
    <row r="732">
      <c r="A732" s="5" t="n"/>
      <c r="B732" s="13" t="n"/>
      <c r="C732" s="5" t="n"/>
      <c r="D732" s="19" t="n"/>
      <c r="E732" s="5" t="n"/>
      <c r="F732" s="6">
        <f>IF(C732&amp;""="","",IFERROR(INDEX('أوامر الشراء'!$C$6:$C$1005,MATCH(C732&amp;"",'أوامر الشراء'!$A$6:$A$1005,0))&amp;"","أمر غير موجود"))</f>
        <v/>
      </c>
      <c r="G732" s="6">
        <f>IF(F732="","",IFERROR(INDEX('الموردون'!$B$6:$B$205,MATCH(F732,'الموردون'!$A$6:$A$205,0))&amp;"","مورد غير موجود"))</f>
        <v/>
      </c>
      <c r="H732" s="20">
        <f>IF(F732="","",IFERROR(INDEX('الموردون'!$D$6:$D$205,MATCH(F732,'الموردون'!$A$6:$A$205,0)),""))</f>
        <v/>
      </c>
      <c r="I732" s="21">
        <f>IF(OR(H732="",NOT(ISNUMBER(B732))),"",B732+H732)</f>
        <v/>
      </c>
      <c r="J732" s="18">
        <f>IF(A732&amp;""="","",SUMIFS('المدفوعات'!$C$6:$C$1005,'المدفوعات'!$B$6:$B$1005,A732&amp;""))</f>
        <v/>
      </c>
      <c r="K732" s="18">
        <f>IF(OR(A732&amp;""="",NOT(ISNUMBER(D732))),"",ROUND(D732-J732,2))</f>
        <v/>
      </c>
      <c r="L732" s="17">
        <f>IF(OR(K732="",I732=""),"",IF(AND(K732&gt;0,I732&lt;'الإعدادات'!$B$4),'الإعدادات'!$B$4-I732,0))</f>
        <v/>
      </c>
      <c r="M732" s="6">
        <f>IF(K732="","",IF(K732&lt;=0,"مسدد",IF(I732="","بدون موعد",IF(I732&gt;='الإعدادات'!$B$4,"لم يحن",IF(L732&lt;=30,"من 1 إلى 30 يوم",IF(L732&lt;=60,"من 31 إلى 60 يوم","أكثر من 60 يوم"))))))</f>
        <v/>
      </c>
    </row>
    <row r="733">
      <c r="A733" s="5" t="n"/>
      <c r="B733" s="13" t="n"/>
      <c r="C733" s="5" t="n"/>
      <c r="D733" s="19" t="n"/>
      <c r="E733" s="5" t="n"/>
      <c r="F733" s="6">
        <f>IF(C733&amp;""="","",IFERROR(INDEX('أوامر الشراء'!$C$6:$C$1005,MATCH(C733&amp;"",'أوامر الشراء'!$A$6:$A$1005,0))&amp;"","أمر غير موجود"))</f>
        <v/>
      </c>
      <c r="G733" s="6">
        <f>IF(F733="","",IFERROR(INDEX('الموردون'!$B$6:$B$205,MATCH(F733,'الموردون'!$A$6:$A$205,0))&amp;"","مورد غير موجود"))</f>
        <v/>
      </c>
      <c r="H733" s="20">
        <f>IF(F733="","",IFERROR(INDEX('الموردون'!$D$6:$D$205,MATCH(F733,'الموردون'!$A$6:$A$205,0)),""))</f>
        <v/>
      </c>
      <c r="I733" s="21">
        <f>IF(OR(H733="",NOT(ISNUMBER(B733))),"",B733+H733)</f>
        <v/>
      </c>
      <c r="J733" s="18">
        <f>IF(A733&amp;""="","",SUMIFS('المدفوعات'!$C$6:$C$1005,'المدفوعات'!$B$6:$B$1005,A733&amp;""))</f>
        <v/>
      </c>
      <c r="K733" s="18">
        <f>IF(OR(A733&amp;""="",NOT(ISNUMBER(D733))),"",ROUND(D733-J733,2))</f>
        <v/>
      </c>
      <c r="L733" s="17">
        <f>IF(OR(K733="",I733=""),"",IF(AND(K733&gt;0,I733&lt;'الإعدادات'!$B$4),'الإعدادات'!$B$4-I733,0))</f>
        <v/>
      </c>
      <c r="M733" s="6">
        <f>IF(K733="","",IF(K733&lt;=0,"مسدد",IF(I733="","بدون موعد",IF(I733&gt;='الإعدادات'!$B$4,"لم يحن",IF(L733&lt;=30,"من 1 إلى 30 يوم",IF(L733&lt;=60,"من 31 إلى 60 يوم","أكثر من 60 يوم"))))))</f>
        <v/>
      </c>
    </row>
    <row r="734">
      <c r="A734" s="5" t="n"/>
      <c r="B734" s="13" t="n"/>
      <c r="C734" s="5" t="n"/>
      <c r="D734" s="19" t="n"/>
      <c r="E734" s="5" t="n"/>
      <c r="F734" s="6">
        <f>IF(C734&amp;""="","",IFERROR(INDEX('أوامر الشراء'!$C$6:$C$1005,MATCH(C734&amp;"",'أوامر الشراء'!$A$6:$A$1005,0))&amp;"","أمر غير موجود"))</f>
        <v/>
      </c>
      <c r="G734" s="6">
        <f>IF(F734="","",IFERROR(INDEX('الموردون'!$B$6:$B$205,MATCH(F734,'الموردون'!$A$6:$A$205,0))&amp;"","مورد غير موجود"))</f>
        <v/>
      </c>
      <c r="H734" s="20">
        <f>IF(F734="","",IFERROR(INDEX('الموردون'!$D$6:$D$205,MATCH(F734,'الموردون'!$A$6:$A$205,0)),""))</f>
        <v/>
      </c>
      <c r="I734" s="21">
        <f>IF(OR(H734="",NOT(ISNUMBER(B734))),"",B734+H734)</f>
        <v/>
      </c>
      <c r="J734" s="18">
        <f>IF(A734&amp;""="","",SUMIFS('المدفوعات'!$C$6:$C$1005,'المدفوعات'!$B$6:$B$1005,A734&amp;""))</f>
        <v/>
      </c>
      <c r="K734" s="18">
        <f>IF(OR(A734&amp;""="",NOT(ISNUMBER(D734))),"",ROUND(D734-J734,2))</f>
        <v/>
      </c>
      <c r="L734" s="17">
        <f>IF(OR(K734="",I734=""),"",IF(AND(K734&gt;0,I734&lt;'الإعدادات'!$B$4),'الإعدادات'!$B$4-I734,0))</f>
        <v/>
      </c>
      <c r="M734" s="6">
        <f>IF(K734="","",IF(K734&lt;=0,"مسدد",IF(I734="","بدون موعد",IF(I734&gt;='الإعدادات'!$B$4,"لم يحن",IF(L734&lt;=30,"من 1 إلى 30 يوم",IF(L734&lt;=60,"من 31 إلى 60 يوم","أكثر من 60 يوم"))))))</f>
        <v/>
      </c>
    </row>
    <row r="735">
      <c r="A735" s="5" t="n"/>
      <c r="B735" s="13" t="n"/>
      <c r="C735" s="5" t="n"/>
      <c r="D735" s="19" t="n"/>
      <c r="E735" s="5" t="n"/>
      <c r="F735" s="6">
        <f>IF(C735&amp;""="","",IFERROR(INDEX('أوامر الشراء'!$C$6:$C$1005,MATCH(C735&amp;"",'أوامر الشراء'!$A$6:$A$1005,0))&amp;"","أمر غير موجود"))</f>
        <v/>
      </c>
      <c r="G735" s="6">
        <f>IF(F735="","",IFERROR(INDEX('الموردون'!$B$6:$B$205,MATCH(F735,'الموردون'!$A$6:$A$205,0))&amp;"","مورد غير موجود"))</f>
        <v/>
      </c>
      <c r="H735" s="20">
        <f>IF(F735="","",IFERROR(INDEX('الموردون'!$D$6:$D$205,MATCH(F735,'الموردون'!$A$6:$A$205,0)),""))</f>
        <v/>
      </c>
      <c r="I735" s="21">
        <f>IF(OR(H735="",NOT(ISNUMBER(B735))),"",B735+H735)</f>
        <v/>
      </c>
      <c r="J735" s="18">
        <f>IF(A735&amp;""="","",SUMIFS('المدفوعات'!$C$6:$C$1005,'المدفوعات'!$B$6:$B$1005,A735&amp;""))</f>
        <v/>
      </c>
      <c r="K735" s="18">
        <f>IF(OR(A735&amp;""="",NOT(ISNUMBER(D735))),"",ROUND(D735-J735,2))</f>
        <v/>
      </c>
      <c r="L735" s="17">
        <f>IF(OR(K735="",I735=""),"",IF(AND(K735&gt;0,I735&lt;'الإعدادات'!$B$4),'الإعدادات'!$B$4-I735,0))</f>
        <v/>
      </c>
      <c r="M735" s="6">
        <f>IF(K735="","",IF(K735&lt;=0,"مسدد",IF(I735="","بدون موعد",IF(I735&gt;='الإعدادات'!$B$4,"لم يحن",IF(L735&lt;=30,"من 1 إلى 30 يوم",IF(L735&lt;=60,"من 31 إلى 60 يوم","أكثر من 60 يوم"))))))</f>
        <v/>
      </c>
    </row>
    <row r="736">
      <c r="A736" s="5" t="n"/>
      <c r="B736" s="13" t="n"/>
      <c r="C736" s="5" t="n"/>
      <c r="D736" s="19" t="n"/>
      <c r="E736" s="5" t="n"/>
      <c r="F736" s="6">
        <f>IF(C736&amp;""="","",IFERROR(INDEX('أوامر الشراء'!$C$6:$C$1005,MATCH(C736&amp;"",'أوامر الشراء'!$A$6:$A$1005,0))&amp;"","أمر غير موجود"))</f>
        <v/>
      </c>
      <c r="G736" s="6">
        <f>IF(F736="","",IFERROR(INDEX('الموردون'!$B$6:$B$205,MATCH(F736,'الموردون'!$A$6:$A$205,0))&amp;"","مورد غير موجود"))</f>
        <v/>
      </c>
      <c r="H736" s="20">
        <f>IF(F736="","",IFERROR(INDEX('الموردون'!$D$6:$D$205,MATCH(F736,'الموردون'!$A$6:$A$205,0)),""))</f>
        <v/>
      </c>
      <c r="I736" s="21">
        <f>IF(OR(H736="",NOT(ISNUMBER(B736))),"",B736+H736)</f>
        <v/>
      </c>
      <c r="J736" s="18">
        <f>IF(A736&amp;""="","",SUMIFS('المدفوعات'!$C$6:$C$1005,'المدفوعات'!$B$6:$B$1005,A736&amp;""))</f>
        <v/>
      </c>
      <c r="K736" s="18">
        <f>IF(OR(A736&amp;""="",NOT(ISNUMBER(D736))),"",ROUND(D736-J736,2))</f>
        <v/>
      </c>
      <c r="L736" s="17">
        <f>IF(OR(K736="",I736=""),"",IF(AND(K736&gt;0,I736&lt;'الإعدادات'!$B$4),'الإعدادات'!$B$4-I736,0))</f>
        <v/>
      </c>
      <c r="M736" s="6">
        <f>IF(K736="","",IF(K736&lt;=0,"مسدد",IF(I736="","بدون موعد",IF(I736&gt;='الإعدادات'!$B$4,"لم يحن",IF(L736&lt;=30,"من 1 إلى 30 يوم",IF(L736&lt;=60,"من 31 إلى 60 يوم","أكثر من 60 يوم"))))))</f>
        <v/>
      </c>
    </row>
    <row r="737">
      <c r="A737" s="5" t="n"/>
      <c r="B737" s="13" t="n"/>
      <c r="C737" s="5" t="n"/>
      <c r="D737" s="19" t="n"/>
      <c r="E737" s="5" t="n"/>
      <c r="F737" s="6">
        <f>IF(C737&amp;""="","",IFERROR(INDEX('أوامر الشراء'!$C$6:$C$1005,MATCH(C737&amp;"",'أوامر الشراء'!$A$6:$A$1005,0))&amp;"","أمر غير موجود"))</f>
        <v/>
      </c>
      <c r="G737" s="6">
        <f>IF(F737="","",IFERROR(INDEX('الموردون'!$B$6:$B$205,MATCH(F737,'الموردون'!$A$6:$A$205,0))&amp;"","مورد غير موجود"))</f>
        <v/>
      </c>
      <c r="H737" s="20">
        <f>IF(F737="","",IFERROR(INDEX('الموردون'!$D$6:$D$205,MATCH(F737,'الموردون'!$A$6:$A$205,0)),""))</f>
        <v/>
      </c>
      <c r="I737" s="21">
        <f>IF(OR(H737="",NOT(ISNUMBER(B737))),"",B737+H737)</f>
        <v/>
      </c>
      <c r="J737" s="18">
        <f>IF(A737&amp;""="","",SUMIFS('المدفوعات'!$C$6:$C$1005,'المدفوعات'!$B$6:$B$1005,A737&amp;""))</f>
        <v/>
      </c>
      <c r="K737" s="18">
        <f>IF(OR(A737&amp;""="",NOT(ISNUMBER(D737))),"",ROUND(D737-J737,2))</f>
        <v/>
      </c>
      <c r="L737" s="17">
        <f>IF(OR(K737="",I737=""),"",IF(AND(K737&gt;0,I737&lt;'الإعدادات'!$B$4),'الإعدادات'!$B$4-I737,0))</f>
        <v/>
      </c>
      <c r="M737" s="6">
        <f>IF(K737="","",IF(K737&lt;=0,"مسدد",IF(I737="","بدون موعد",IF(I737&gt;='الإعدادات'!$B$4,"لم يحن",IF(L737&lt;=30,"من 1 إلى 30 يوم",IF(L737&lt;=60,"من 31 إلى 60 يوم","أكثر من 60 يوم"))))))</f>
        <v/>
      </c>
    </row>
    <row r="738">
      <c r="A738" s="5" t="n"/>
      <c r="B738" s="13" t="n"/>
      <c r="C738" s="5" t="n"/>
      <c r="D738" s="19" t="n"/>
      <c r="E738" s="5" t="n"/>
      <c r="F738" s="6">
        <f>IF(C738&amp;""="","",IFERROR(INDEX('أوامر الشراء'!$C$6:$C$1005,MATCH(C738&amp;"",'أوامر الشراء'!$A$6:$A$1005,0))&amp;"","أمر غير موجود"))</f>
        <v/>
      </c>
      <c r="G738" s="6">
        <f>IF(F738="","",IFERROR(INDEX('الموردون'!$B$6:$B$205,MATCH(F738,'الموردون'!$A$6:$A$205,0))&amp;"","مورد غير موجود"))</f>
        <v/>
      </c>
      <c r="H738" s="20">
        <f>IF(F738="","",IFERROR(INDEX('الموردون'!$D$6:$D$205,MATCH(F738,'الموردون'!$A$6:$A$205,0)),""))</f>
        <v/>
      </c>
      <c r="I738" s="21">
        <f>IF(OR(H738="",NOT(ISNUMBER(B738))),"",B738+H738)</f>
        <v/>
      </c>
      <c r="J738" s="18">
        <f>IF(A738&amp;""="","",SUMIFS('المدفوعات'!$C$6:$C$1005,'المدفوعات'!$B$6:$B$1005,A738&amp;""))</f>
        <v/>
      </c>
      <c r="K738" s="18">
        <f>IF(OR(A738&amp;""="",NOT(ISNUMBER(D738))),"",ROUND(D738-J738,2))</f>
        <v/>
      </c>
      <c r="L738" s="17">
        <f>IF(OR(K738="",I738=""),"",IF(AND(K738&gt;0,I738&lt;'الإعدادات'!$B$4),'الإعدادات'!$B$4-I738,0))</f>
        <v/>
      </c>
      <c r="M738" s="6">
        <f>IF(K738="","",IF(K738&lt;=0,"مسدد",IF(I738="","بدون موعد",IF(I738&gt;='الإعدادات'!$B$4,"لم يحن",IF(L738&lt;=30,"من 1 إلى 30 يوم",IF(L738&lt;=60,"من 31 إلى 60 يوم","أكثر من 60 يوم"))))))</f>
        <v/>
      </c>
    </row>
    <row r="739">
      <c r="A739" s="5" t="n"/>
      <c r="B739" s="13" t="n"/>
      <c r="C739" s="5" t="n"/>
      <c r="D739" s="19" t="n"/>
      <c r="E739" s="5" t="n"/>
      <c r="F739" s="6">
        <f>IF(C739&amp;""="","",IFERROR(INDEX('أوامر الشراء'!$C$6:$C$1005,MATCH(C739&amp;"",'أوامر الشراء'!$A$6:$A$1005,0))&amp;"","أمر غير موجود"))</f>
        <v/>
      </c>
      <c r="G739" s="6">
        <f>IF(F739="","",IFERROR(INDEX('الموردون'!$B$6:$B$205,MATCH(F739,'الموردون'!$A$6:$A$205,0))&amp;"","مورد غير موجود"))</f>
        <v/>
      </c>
      <c r="H739" s="20">
        <f>IF(F739="","",IFERROR(INDEX('الموردون'!$D$6:$D$205,MATCH(F739,'الموردون'!$A$6:$A$205,0)),""))</f>
        <v/>
      </c>
      <c r="I739" s="21">
        <f>IF(OR(H739="",NOT(ISNUMBER(B739))),"",B739+H739)</f>
        <v/>
      </c>
      <c r="J739" s="18">
        <f>IF(A739&amp;""="","",SUMIFS('المدفوعات'!$C$6:$C$1005,'المدفوعات'!$B$6:$B$1005,A739&amp;""))</f>
        <v/>
      </c>
      <c r="K739" s="18">
        <f>IF(OR(A739&amp;""="",NOT(ISNUMBER(D739))),"",ROUND(D739-J739,2))</f>
        <v/>
      </c>
      <c r="L739" s="17">
        <f>IF(OR(K739="",I739=""),"",IF(AND(K739&gt;0,I739&lt;'الإعدادات'!$B$4),'الإعدادات'!$B$4-I739,0))</f>
        <v/>
      </c>
      <c r="M739" s="6">
        <f>IF(K739="","",IF(K739&lt;=0,"مسدد",IF(I739="","بدون موعد",IF(I739&gt;='الإعدادات'!$B$4,"لم يحن",IF(L739&lt;=30,"من 1 إلى 30 يوم",IF(L739&lt;=60,"من 31 إلى 60 يوم","أكثر من 60 يوم"))))))</f>
        <v/>
      </c>
    </row>
    <row r="740">
      <c r="A740" s="5" t="n"/>
      <c r="B740" s="13" t="n"/>
      <c r="C740" s="5" t="n"/>
      <c r="D740" s="19" t="n"/>
      <c r="E740" s="5" t="n"/>
      <c r="F740" s="6">
        <f>IF(C740&amp;""="","",IFERROR(INDEX('أوامر الشراء'!$C$6:$C$1005,MATCH(C740&amp;"",'أوامر الشراء'!$A$6:$A$1005,0))&amp;"","أمر غير موجود"))</f>
        <v/>
      </c>
      <c r="G740" s="6">
        <f>IF(F740="","",IFERROR(INDEX('الموردون'!$B$6:$B$205,MATCH(F740,'الموردون'!$A$6:$A$205,0))&amp;"","مورد غير موجود"))</f>
        <v/>
      </c>
      <c r="H740" s="20">
        <f>IF(F740="","",IFERROR(INDEX('الموردون'!$D$6:$D$205,MATCH(F740,'الموردون'!$A$6:$A$205,0)),""))</f>
        <v/>
      </c>
      <c r="I740" s="21">
        <f>IF(OR(H740="",NOT(ISNUMBER(B740))),"",B740+H740)</f>
        <v/>
      </c>
      <c r="J740" s="18">
        <f>IF(A740&amp;""="","",SUMIFS('المدفوعات'!$C$6:$C$1005,'المدفوعات'!$B$6:$B$1005,A740&amp;""))</f>
        <v/>
      </c>
      <c r="K740" s="18">
        <f>IF(OR(A740&amp;""="",NOT(ISNUMBER(D740))),"",ROUND(D740-J740,2))</f>
        <v/>
      </c>
      <c r="L740" s="17">
        <f>IF(OR(K740="",I740=""),"",IF(AND(K740&gt;0,I740&lt;'الإعدادات'!$B$4),'الإعدادات'!$B$4-I740,0))</f>
        <v/>
      </c>
      <c r="M740" s="6">
        <f>IF(K740="","",IF(K740&lt;=0,"مسدد",IF(I740="","بدون موعد",IF(I740&gt;='الإعدادات'!$B$4,"لم يحن",IF(L740&lt;=30,"من 1 إلى 30 يوم",IF(L740&lt;=60,"من 31 إلى 60 يوم","أكثر من 60 يوم"))))))</f>
        <v/>
      </c>
    </row>
    <row r="741">
      <c r="A741" s="5" t="n"/>
      <c r="B741" s="13" t="n"/>
      <c r="C741" s="5" t="n"/>
      <c r="D741" s="19" t="n"/>
      <c r="E741" s="5" t="n"/>
      <c r="F741" s="6">
        <f>IF(C741&amp;""="","",IFERROR(INDEX('أوامر الشراء'!$C$6:$C$1005,MATCH(C741&amp;"",'أوامر الشراء'!$A$6:$A$1005,0))&amp;"","أمر غير موجود"))</f>
        <v/>
      </c>
      <c r="G741" s="6">
        <f>IF(F741="","",IFERROR(INDEX('الموردون'!$B$6:$B$205,MATCH(F741,'الموردون'!$A$6:$A$205,0))&amp;"","مورد غير موجود"))</f>
        <v/>
      </c>
      <c r="H741" s="20">
        <f>IF(F741="","",IFERROR(INDEX('الموردون'!$D$6:$D$205,MATCH(F741,'الموردون'!$A$6:$A$205,0)),""))</f>
        <v/>
      </c>
      <c r="I741" s="21">
        <f>IF(OR(H741="",NOT(ISNUMBER(B741))),"",B741+H741)</f>
        <v/>
      </c>
      <c r="J741" s="18">
        <f>IF(A741&amp;""="","",SUMIFS('المدفوعات'!$C$6:$C$1005,'المدفوعات'!$B$6:$B$1005,A741&amp;""))</f>
        <v/>
      </c>
      <c r="K741" s="18">
        <f>IF(OR(A741&amp;""="",NOT(ISNUMBER(D741))),"",ROUND(D741-J741,2))</f>
        <v/>
      </c>
      <c r="L741" s="17">
        <f>IF(OR(K741="",I741=""),"",IF(AND(K741&gt;0,I741&lt;'الإعدادات'!$B$4),'الإعدادات'!$B$4-I741,0))</f>
        <v/>
      </c>
      <c r="M741" s="6">
        <f>IF(K741="","",IF(K741&lt;=0,"مسدد",IF(I741="","بدون موعد",IF(I741&gt;='الإعدادات'!$B$4,"لم يحن",IF(L741&lt;=30,"من 1 إلى 30 يوم",IF(L741&lt;=60,"من 31 إلى 60 يوم","أكثر من 60 يوم"))))))</f>
        <v/>
      </c>
    </row>
    <row r="742">
      <c r="A742" s="5" t="n"/>
      <c r="B742" s="13" t="n"/>
      <c r="C742" s="5" t="n"/>
      <c r="D742" s="19" t="n"/>
      <c r="E742" s="5" t="n"/>
      <c r="F742" s="6">
        <f>IF(C742&amp;""="","",IFERROR(INDEX('أوامر الشراء'!$C$6:$C$1005,MATCH(C742&amp;"",'أوامر الشراء'!$A$6:$A$1005,0))&amp;"","أمر غير موجود"))</f>
        <v/>
      </c>
      <c r="G742" s="6">
        <f>IF(F742="","",IFERROR(INDEX('الموردون'!$B$6:$B$205,MATCH(F742,'الموردون'!$A$6:$A$205,0))&amp;"","مورد غير موجود"))</f>
        <v/>
      </c>
      <c r="H742" s="20">
        <f>IF(F742="","",IFERROR(INDEX('الموردون'!$D$6:$D$205,MATCH(F742,'الموردون'!$A$6:$A$205,0)),""))</f>
        <v/>
      </c>
      <c r="I742" s="21">
        <f>IF(OR(H742="",NOT(ISNUMBER(B742))),"",B742+H742)</f>
        <v/>
      </c>
      <c r="J742" s="18">
        <f>IF(A742&amp;""="","",SUMIFS('المدفوعات'!$C$6:$C$1005,'المدفوعات'!$B$6:$B$1005,A742&amp;""))</f>
        <v/>
      </c>
      <c r="K742" s="18">
        <f>IF(OR(A742&amp;""="",NOT(ISNUMBER(D742))),"",ROUND(D742-J742,2))</f>
        <v/>
      </c>
      <c r="L742" s="17">
        <f>IF(OR(K742="",I742=""),"",IF(AND(K742&gt;0,I742&lt;'الإعدادات'!$B$4),'الإعدادات'!$B$4-I742,0))</f>
        <v/>
      </c>
      <c r="M742" s="6">
        <f>IF(K742="","",IF(K742&lt;=0,"مسدد",IF(I742="","بدون موعد",IF(I742&gt;='الإعدادات'!$B$4,"لم يحن",IF(L742&lt;=30,"من 1 إلى 30 يوم",IF(L742&lt;=60,"من 31 إلى 60 يوم","أكثر من 60 يوم"))))))</f>
        <v/>
      </c>
    </row>
    <row r="743">
      <c r="A743" s="5" t="n"/>
      <c r="B743" s="13" t="n"/>
      <c r="C743" s="5" t="n"/>
      <c r="D743" s="19" t="n"/>
      <c r="E743" s="5" t="n"/>
      <c r="F743" s="6">
        <f>IF(C743&amp;""="","",IFERROR(INDEX('أوامر الشراء'!$C$6:$C$1005,MATCH(C743&amp;"",'أوامر الشراء'!$A$6:$A$1005,0))&amp;"","أمر غير موجود"))</f>
        <v/>
      </c>
      <c r="G743" s="6">
        <f>IF(F743="","",IFERROR(INDEX('الموردون'!$B$6:$B$205,MATCH(F743,'الموردون'!$A$6:$A$205,0))&amp;"","مورد غير موجود"))</f>
        <v/>
      </c>
      <c r="H743" s="20">
        <f>IF(F743="","",IFERROR(INDEX('الموردون'!$D$6:$D$205,MATCH(F743,'الموردون'!$A$6:$A$205,0)),""))</f>
        <v/>
      </c>
      <c r="I743" s="21">
        <f>IF(OR(H743="",NOT(ISNUMBER(B743))),"",B743+H743)</f>
        <v/>
      </c>
      <c r="J743" s="18">
        <f>IF(A743&amp;""="","",SUMIFS('المدفوعات'!$C$6:$C$1005,'المدفوعات'!$B$6:$B$1005,A743&amp;""))</f>
        <v/>
      </c>
      <c r="K743" s="18">
        <f>IF(OR(A743&amp;""="",NOT(ISNUMBER(D743))),"",ROUND(D743-J743,2))</f>
        <v/>
      </c>
      <c r="L743" s="17">
        <f>IF(OR(K743="",I743=""),"",IF(AND(K743&gt;0,I743&lt;'الإعدادات'!$B$4),'الإعدادات'!$B$4-I743,0))</f>
        <v/>
      </c>
      <c r="M743" s="6">
        <f>IF(K743="","",IF(K743&lt;=0,"مسدد",IF(I743="","بدون موعد",IF(I743&gt;='الإعدادات'!$B$4,"لم يحن",IF(L743&lt;=30,"من 1 إلى 30 يوم",IF(L743&lt;=60,"من 31 إلى 60 يوم","أكثر من 60 يوم"))))))</f>
        <v/>
      </c>
    </row>
    <row r="744">
      <c r="A744" s="5" t="n"/>
      <c r="B744" s="13" t="n"/>
      <c r="C744" s="5" t="n"/>
      <c r="D744" s="19" t="n"/>
      <c r="E744" s="5" t="n"/>
      <c r="F744" s="6">
        <f>IF(C744&amp;""="","",IFERROR(INDEX('أوامر الشراء'!$C$6:$C$1005,MATCH(C744&amp;"",'أوامر الشراء'!$A$6:$A$1005,0))&amp;"","أمر غير موجود"))</f>
        <v/>
      </c>
      <c r="G744" s="6">
        <f>IF(F744="","",IFERROR(INDEX('الموردون'!$B$6:$B$205,MATCH(F744,'الموردون'!$A$6:$A$205,0))&amp;"","مورد غير موجود"))</f>
        <v/>
      </c>
      <c r="H744" s="20">
        <f>IF(F744="","",IFERROR(INDEX('الموردون'!$D$6:$D$205,MATCH(F744,'الموردون'!$A$6:$A$205,0)),""))</f>
        <v/>
      </c>
      <c r="I744" s="21">
        <f>IF(OR(H744="",NOT(ISNUMBER(B744))),"",B744+H744)</f>
        <v/>
      </c>
      <c r="J744" s="18">
        <f>IF(A744&amp;""="","",SUMIFS('المدفوعات'!$C$6:$C$1005,'المدفوعات'!$B$6:$B$1005,A744&amp;""))</f>
        <v/>
      </c>
      <c r="K744" s="18">
        <f>IF(OR(A744&amp;""="",NOT(ISNUMBER(D744))),"",ROUND(D744-J744,2))</f>
        <v/>
      </c>
      <c r="L744" s="17">
        <f>IF(OR(K744="",I744=""),"",IF(AND(K744&gt;0,I744&lt;'الإعدادات'!$B$4),'الإعدادات'!$B$4-I744,0))</f>
        <v/>
      </c>
      <c r="M744" s="6">
        <f>IF(K744="","",IF(K744&lt;=0,"مسدد",IF(I744="","بدون موعد",IF(I744&gt;='الإعدادات'!$B$4,"لم يحن",IF(L744&lt;=30,"من 1 إلى 30 يوم",IF(L744&lt;=60,"من 31 إلى 60 يوم","أكثر من 60 يوم"))))))</f>
        <v/>
      </c>
    </row>
    <row r="745">
      <c r="A745" s="5" t="n"/>
      <c r="B745" s="13" t="n"/>
      <c r="C745" s="5" t="n"/>
      <c r="D745" s="19" t="n"/>
      <c r="E745" s="5" t="n"/>
      <c r="F745" s="6">
        <f>IF(C745&amp;""="","",IFERROR(INDEX('أوامر الشراء'!$C$6:$C$1005,MATCH(C745&amp;"",'أوامر الشراء'!$A$6:$A$1005,0))&amp;"","أمر غير موجود"))</f>
        <v/>
      </c>
      <c r="G745" s="6">
        <f>IF(F745="","",IFERROR(INDEX('الموردون'!$B$6:$B$205,MATCH(F745,'الموردون'!$A$6:$A$205,0))&amp;"","مورد غير موجود"))</f>
        <v/>
      </c>
      <c r="H745" s="20">
        <f>IF(F745="","",IFERROR(INDEX('الموردون'!$D$6:$D$205,MATCH(F745,'الموردون'!$A$6:$A$205,0)),""))</f>
        <v/>
      </c>
      <c r="I745" s="21">
        <f>IF(OR(H745="",NOT(ISNUMBER(B745))),"",B745+H745)</f>
        <v/>
      </c>
      <c r="J745" s="18">
        <f>IF(A745&amp;""="","",SUMIFS('المدفوعات'!$C$6:$C$1005,'المدفوعات'!$B$6:$B$1005,A745&amp;""))</f>
        <v/>
      </c>
      <c r="K745" s="18">
        <f>IF(OR(A745&amp;""="",NOT(ISNUMBER(D745))),"",ROUND(D745-J745,2))</f>
        <v/>
      </c>
      <c r="L745" s="17">
        <f>IF(OR(K745="",I745=""),"",IF(AND(K745&gt;0,I745&lt;'الإعدادات'!$B$4),'الإعدادات'!$B$4-I745,0))</f>
        <v/>
      </c>
      <c r="M745" s="6">
        <f>IF(K745="","",IF(K745&lt;=0,"مسدد",IF(I745="","بدون موعد",IF(I745&gt;='الإعدادات'!$B$4,"لم يحن",IF(L745&lt;=30,"من 1 إلى 30 يوم",IF(L745&lt;=60,"من 31 إلى 60 يوم","أكثر من 60 يوم"))))))</f>
        <v/>
      </c>
    </row>
    <row r="746">
      <c r="A746" s="5" t="n"/>
      <c r="B746" s="13" t="n"/>
      <c r="C746" s="5" t="n"/>
      <c r="D746" s="19" t="n"/>
      <c r="E746" s="5" t="n"/>
      <c r="F746" s="6">
        <f>IF(C746&amp;""="","",IFERROR(INDEX('أوامر الشراء'!$C$6:$C$1005,MATCH(C746&amp;"",'أوامر الشراء'!$A$6:$A$1005,0))&amp;"","أمر غير موجود"))</f>
        <v/>
      </c>
      <c r="G746" s="6">
        <f>IF(F746="","",IFERROR(INDEX('الموردون'!$B$6:$B$205,MATCH(F746,'الموردون'!$A$6:$A$205,0))&amp;"","مورد غير موجود"))</f>
        <v/>
      </c>
      <c r="H746" s="20">
        <f>IF(F746="","",IFERROR(INDEX('الموردون'!$D$6:$D$205,MATCH(F746,'الموردون'!$A$6:$A$205,0)),""))</f>
        <v/>
      </c>
      <c r="I746" s="21">
        <f>IF(OR(H746="",NOT(ISNUMBER(B746))),"",B746+H746)</f>
        <v/>
      </c>
      <c r="J746" s="18">
        <f>IF(A746&amp;""="","",SUMIFS('المدفوعات'!$C$6:$C$1005,'المدفوعات'!$B$6:$B$1005,A746&amp;""))</f>
        <v/>
      </c>
      <c r="K746" s="18">
        <f>IF(OR(A746&amp;""="",NOT(ISNUMBER(D746))),"",ROUND(D746-J746,2))</f>
        <v/>
      </c>
      <c r="L746" s="17">
        <f>IF(OR(K746="",I746=""),"",IF(AND(K746&gt;0,I746&lt;'الإعدادات'!$B$4),'الإعدادات'!$B$4-I746,0))</f>
        <v/>
      </c>
      <c r="M746" s="6">
        <f>IF(K746="","",IF(K746&lt;=0,"مسدد",IF(I746="","بدون موعد",IF(I746&gt;='الإعدادات'!$B$4,"لم يحن",IF(L746&lt;=30,"من 1 إلى 30 يوم",IF(L746&lt;=60,"من 31 إلى 60 يوم","أكثر من 60 يوم"))))))</f>
        <v/>
      </c>
    </row>
    <row r="747">
      <c r="A747" s="5" t="n"/>
      <c r="B747" s="13" t="n"/>
      <c r="C747" s="5" t="n"/>
      <c r="D747" s="19" t="n"/>
      <c r="E747" s="5" t="n"/>
      <c r="F747" s="6">
        <f>IF(C747&amp;""="","",IFERROR(INDEX('أوامر الشراء'!$C$6:$C$1005,MATCH(C747&amp;"",'أوامر الشراء'!$A$6:$A$1005,0))&amp;"","أمر غير موجود"))</f>
        <v/>
      </c>
      <c r="G747" s="6">
        <f>IF(F747="","",IFERROR(INDEX('الموردون'!$B$6:$B$205,MATCH(F747,'الموردون'!$A$6:$A$205,0))&amp;"","مورد غير موجود"))</f>
        <v/>
      </c>
      <c r="H747" s="20">
        <f>IF(F747="","",IFERROR(INDEX('الموردون'!$D$6:$D$205,MATCH(F747,'الموردون'!$A$6:$A$205,0)),""))</f>
        <v/>
      </c>
      <c r="I747" s="21">
        <f>IF(OR(H747="",NOT(ISNUMBER(B747))),"",B747+H747)</f>
        <v/>
      </c>
      <c r="J747" s="18">
        <f>IF(A747&amp;""="","",SUMIFS('المدفوعات'!$C$6:$C$1005,'المدفوعات'!$B$6:$B$1005,A747&amp;""))</f>
        <v/>
      </c>
      <c r="K747" s="18">
        <f>IF(OR(A747&amp;""="",NOT(ISNUMBER(D747))),"",ROUND(D747-J747,2))</f>
        <v/>
      </c>
      <c r="L747" s="17">
        <f>IF(OR(K747="",I747=""),"",IF(AND(K747&gt;0,I747&lt;'الإعدادات'!$B$4),'الإعدادات'!$B$4-I747,0))</f>
        <v/>
      </c>
      <c r="M747" s="6">
        <f>IF(K747="","",IF(K747&lt;=0,"مسدد",IF(I747="","بدون موعد",IF(I747&gt;='الإعدادات'!$B$4,"لم يحن",IF(L747&lt;=30,"من 1 إلى 30 يوم",IF(L747&lt;=60,"من 31 إلى 60 يوم","أكثر من 60 يوم"))))))</f>
        <v/>
      </c>
    </row>
    <row r="748">
      <c r="A748" s="5" t="n"/>
      <c r="B748" s="13" t="n"/>
      <c r="C748" s="5" t="n"/>
      <c r="D748" s="19" t="n"/>
      <c r="E748" s="5" t="n"/>
      <c r="F748" s="6">
        <f>IF(C748&amp;""="","",IFERROR(INDEX('أوامر الشراء'!$C$6:$C$1005,MATCH(C748&amp;"",'أوامر الشراء'!$A$6:$A$1005,0))&amp;"","أمر غير موجود"))</f>
        <v/>
      </c>
      <c r="G748" s="6">
        <f>IF(F748="","",IFERROR(INDEX('الموردون'!$B$6:$B$205,MATCH(F748,'الموردون'!$A$6:$A$205,0))&amp;"","مورد غير موجود"))</f>
        <v/>
      </c>
      <c r="H748" s="20">
        <f>IF(F748="","",IFERROR(INDEX('الموردون'!$D$6:$D$205,MATCH(F748,'الموردون'!$A$6:$A$205,0)),""))</f>
        <v/>
      </c>
      <c r="I748" s="21">
        <f>IF(OR(H748="",NOT(ISNUMBER(B748))),"",B748+H748)</f>
        <v/>
      </c>
      <c r="J748" s="18">
        <f>IF(A748&amp;""="","",SUMIFS('المدفوعات'!$C$6:$C$1005,'المدفوعات'!$B$6:$B$1005,A748&amp;""))</f>
        <v/>
      </c>
      <c r="K748" s="18">
        <f>IF(OR(A748&amp;""="",NOT(ISNUMBER(D748))),"",ROUND(D748-J748,2))</f>
        <v/>
      </c>
      <c r="L748" s="17">
        <f>IF(OR(K748="",I748=""),"",IF(AND(K748&gt;0,I748&lt;'الإعدادات'!$B$4),'الإعدادات'!$B$4-I748,0))</f>
        <v/>
      </c>
      <c r="M748" s="6">
        <f>IF(K748="","",IF(K748&lt;=0,"مسدد",IF(I748="","بدون موعد",IF(I748&gt;='الإعدادات'!$B$4,"لم يحن",IF(L748&lt;=30,"من 1 إلى 30 يوم",IF(L748&lt;=60,"من 31 إلى 60 يوم","أكثر من 60 يوم"))))))</f>
        <v/>
      </c>
    </row>
    <row r="749">
      <c r="A749" s="5" t="n"/>
      <c r="B749" s="13" t="n"/>
      <c r="C749" s="5" t="n"/>
      <c r="D749" s="19" t="n"/>
      <c r="E749" s="5" t="n"/>
      <c r="F749" s="6">
        <f>IF(C749&amp;""="","",IFERROR(INDEX('أوامر الشراء'!$C$6:$C$1005,MATCH(C749&amp;"",'أوامر الشراء'!$A$6:$A$1005,0))&amp;"","أمر غير موجود"))</f>
        <v/>
      </c>
      <c r="G749" s="6">
        <f>IF(F749="","",IFERROR(INDEX('الموردون'!$B$6:$B$205,MATCH(F749,'الموردون'!$A$6:$A$205,0))&amp;"","مورد غير موجود"))</f>
        <v/>
      </c>
      <c r="H749" s="20">
        <f>IF(F749="","",IFERROR(INDEX('الموردون'!$D$6:$D$205,MATCH(F749,'الموردون'!$A$6:$A$205,0)),""))</f>
        <v/>
      </c>
      <c r="I749" s="21">
        <f>IF(OR(H749="",NOT(ISNUMBER(B749))),"",B749+H749)</f>
        <v/>
      </c>
      <c r="J749" s="18">
        <f>IF(A749&amp;""="","",SUMIFS('المدفوعات'!$C$6:$C$1005,'المدفوعات'!$B$6:$B$1005,A749&amp;""))</f>
        <v/>
      </c>
      <c r="K749" s="18">
        <f>IF(OR(A749&amp;""="",NOT(ISNUMBER(D749))),"",ROUND(D749-J749,2))</f>
        <v/>
      </c>
      <c r="L749" s="17">
        <f>IF(OR(K749="",I749=""),"",IF(AND(K749&gt;0,I749&lt;'الإعدادات'!$B$4),'الإعدادات'!$B$4-I749,0))</f>
        <v/>
      </c>
      <c r="M749" s="6">
        <f>IF(K749="","",IF(K749&lt;=0,"مسدد",IF(I749="","بدون موعد",IF(I749&gt;='الإعدادات'!$B$4,"لم يحن",IF(L749&lt;=30,"من 1 إلى 30 يوم",IF(L749&lt;=60,"من 31 إلى 60 يوم","أكثر من 60 يوم"))))))</f>
        <v/>
      </c>
    </row>
    <row r="750">
      <c r="A750" s="5" t="n"/>
      <c r="B750" s="13" t="n"/>
      <c r="C750" s="5" t="n"/>
      <c r="D750" s="19" t="n"/>
      <c r="E750" s="5" t="n"/>
      <c r="F750" s="6">
        <f>IF(C750&amp;""="","",IFERROR(INDEX('أوامر الشراء'!$C$6:$C$1005,MATCH(C750&amp;"",'أوامر الشراء'!$A$6:$A$1005,0))&amp;"","أمر غير موجود"))</f>
        <v/>
      </c>
      <c r="G750" s="6">
        <f>IF(F750="","",IFERROR(INDEX('الموردون'!$B$6:$B$205,MATCH(F750,'الموردون'!$A$6:$A$205,0))&amp;"","مورد غير موجود"))</f>
        <v/>
      </c>
      <c r="H750" s="20">
        <f>IF(F750="","",IFERROR(INDEX('الموردون'!$D$6:$D$205,MATCH(F750,'الموردون'!$A$6:$A$205,0)),""))</f>
        <v/>
      </c>
      <c r="I750" s="21">
        <f>IF(OR(H750="",NOT(ISNUMBER(B750))),"",B750+H750)</f>
        <v/>
      </c>
      <c r="J750" s="18">
        <f>IF(A750&amp;""="","",SUMIFS('المدفوعات'!$C$6:$C$1005,'المدفوعات'!$B$6:$B$1005,A750&amp;""))</f>
        <v/>
      </c>
      <c r="K750" s="18">
        <f>IF(OR(A750&amp;""="",NOT(ISNUMBER(D750))),"",ROUND(D750-J750,2))</f>
        <v/>
      </c>
      <c r="L750" s="17">
        <f>IF(OR(K750="",I750=""),"",IF(AND(K750&gt;0,I750&lt;'الإعدادات'!$B$4),'الإعدادات'!$B$4-I750,0))</f>
        <v/>
      </c>
      <c r="M750" s="6">
        <f>IF(K750="","",IF(K750&lt;=0,"مسدد",IF(I750="","بدون موعد",IF(I750&gt;='الإعدادات'!$B$4,"لم يحن",IF(L750&lt;=30,"من 1 إلى 30 يوم",IF(L750&lt;=60,"من 31 إلى 60 يوم","أكثر من 60 يوم"))))))</f>
        <v/>
      </c>
    </row>
    <row r="751">
      <c r="A751" s="5" t="n"/>
      <c r="B751" s="13" t="n"/>
      <c r="C751" s="5" t="n"/>
      <c r="D751" s="19" t="n"/>
      <c r="E751" s="5" t="n"/>
      <c r="F751" s="6">
        <f>IF(C751&amp;""="","",IFERROR(INDEX('أوامر الشراء'!$C$6:$C$1005,MATCH(C751&amp;"",'أوامر الشراء'!$A$6:$A$1005,0))&amp;"","أمر غير موجود"))</f>
        <v/>
      </c>
      <c r="G751" s="6">
        <f>IF(F751="","",IFERROR(INDEX('الموردون'!$B$6:$B$205,MATCH(F751,'الموردون'!$A$6:$A$205,0))&amp;"","مورد غير موجود"))</f>
        <v/>
      </c>
      <c r="H751" s="20">
        <f>IF(F751="","",IFERROR(INDEX('الموردون'!$D$6:$D$205,MATCH(F751,'الموردون'!$A$6:$A$205,0)),""))</f>
        <v/>
      </c>
      <c r="I751" s="21">
        <f>IF(OR(H751="",NOT(ISNUMBER(B751))),"",B751+H751)</f>
        <v/>
      </c>
      <c r="J751" s="18">
        <f>IF(A751&amp;""="","",SUMIFS('المدفوعات'!$C$6:$C$1005,'المدفوعات'!$B$6:$B$1005,A751&amp;""))</f>
        <v/>
      </c>
      <c r="K751" s="18">
        <f>IF(OR(A751&amp;""="",NOT(ISNUMBER(D751))),"",ROUND(D751-J751,2))</f>
        <v/>
      </c>
      <c r="L751" s="17">
        <f>IF(OR(K751="",I751=""),"",IF(AND(K751&gt;0,I751&lt;'الإعدادات'!$B$4),'الإعدادات'!$B$4-I751,0))</f>
        <v/>
      </c>
      <c r="M751" s="6">
        <f>IF(K751="","",IF(K751&lt;=0,"مسدد",IF(I751="","بدون موعد",IF(I751&gt;='الإعدادات'!$B$4,"لم يحن",IF(L751&lt;=30,"من 1 إلى 30 يوم",IF(L751&lt;=60,"من 31 إلى 60 يوم","أكثر من 60 يوم"))))))</f>
        <v/>
      </c>
    </row>
    <row r="752">
      <c r="A752" s="5" t="n"/>
      <c r="B752" s="13" t="n"/>
      <c r="C752" s="5" t="n"/>
      <c r="D752" s="19" t="n"/>
      <c r="E752" s="5" t="n"/>
      <c r="F752" s="6">
        <f>IF(C752&amp;""="","",IFERROR(INDEX('أوامر الشراء'!$C$6:$C$1005,MATCH(C752&amp;"",'أوامر الشراء'!$A$6:$A$1005,0))&amp;"","أمر غير موجود"))</f>
        <v/>
      </c>
      <c r="G752" s="6">
        <f>IF(F752="","",IFERROR(INDEX('الموردون'!$B$6:$B$205,MATCH(F752,'الموردون'!$A$6:$A$205,0))&amp;"","مورد غير موجود"))</f>
        <v/>
      </c>
      <c r="H752" s="20">
        <f>IF(F752="","",IFERROR(INDEX('الموردون'!$D$6:$D$205,MATCH(F752,'الموردون'!$A$6:$A$205,0)),""))</f>
        <v/>
      </c>
      <c r="I752" s="21">
        <f>IF(OR(H752="",NOT(ISNUMBER(B752))),"",B752+H752)</f>
        <v/>
      </c>
      <c r="J752" s="18">
        <f>IF(A752&amp;""="","",SUMIFS('المدفوعات'!$C$6:$C$1005,'المدفوعات'!$B$6:$B$1005,A752&amp;""))</f>
        <v/>
      </c>
      <c r="K752" s="18">
        <f>IF(OR(A752&amp;""="",NOT(ISNUMBER(D752))),"",ROUND(D752-J752,2))</f>
        <v/>
      </c>
      <c r="L752" s="17">
        <f>IF(OR(K752="",I752=""),"",IF(AND(K752&gt;0,I752&lt;'الإعدادات'!$B$4),'الإعدادات'!$B$4-I752,0))</f>
        <v/>
      </c>
      <c r="M752" s="6">
        <f>IF(K752="","",IF(K752&lt;=0,"مسدد",IF(I752="","بدون موعد",IF(I752&gt;='الإعدادات'!$B$4,"لم يحن",IF(L752&lt;=30,"من 1 إلى 30 يوم",IF(L752&lt;=60,"من 31 إلى 60 يوم","أكثر من 60 يوم"))))))</f>
        <v/>
      </c>
    </row>
    <row r="753">
      <c r="A753" s="5" t="n"/>
      <c r="B753" s="13" t="n"/>
      <c r="C753" s="5" t="n"/>
      <c r="D753" s="19" t="n"/>
      <c r="E753" s="5" t="n"/>
      <c r="F753" s="6">
        <f>IF(C753&amp;""="","",IFERROR(INDEX('أوامر الشراء'!$C$6:$C$1005,MATCH(C753&amp;"",'أوامر الشراء'!$A$6:$A$1005,0))&amp;"","أمر غير موجود"))</f>
        <v/>
      </c>
      <c r="G753" s="6">
        <f>IF(F753="","",IFERROR(INDEX('الموردون'!$B$6:$B$205,MATCH(F753,'الموردون'!$A$6:$A$205,0))&amp;"","مورد غير موجود"))</f>
        <v/>
      </c>
      <c r="H753" s="20">
        <f>IF(F753="","",IFERROR(INDEX('الموردون'!$D$6:$D$205,MATCH(F753,'الموردون'!$A$6:$A$205,0)),""))</f>
        <v/>
      </c>
      <c r="I753" s="21">
        <f>IF(OR(H753="",NOT(ISNUMBER(B753))),"",B753+H753)</f>
        <v/>
      </c>
      <c r="J753" s="18">
        <f>IF(A753&amp;""="","",SUMIFS('المدفوعات'!$C$6:$C$1005,'المدفوعات'!$B$6:$B$1005,A753&amp;""))</f>
        <v/>
      </c>
      <c r="K753" s="18">
        <f>IF(OR(A753&amp;""="",NOT(ISNUMBER(D753))),"",ROUND(D753-J753,2))</f>
        <v/>
      </c>
      <c r="L753" s="17">
        <f>IF(OR(K753="",I753=""),"",IF(AND(K753&gt;0,I753&lt;'الإعدادات'!$B$4),'الإعدادات'!$B$4-I753,0))</f>
        <v/>
      </c>
      <c r="M753" s="6">
        <f>IF(K753="","",IF(K753&lt;=0,"مسدد",IF(I753="","بدون موعد",IF(I753&gt;='الإعدادات'!$B$4,"لم يحن",IF(L753&lt;=30,"من 1 إلى 30 يوم",IF(L753&lt;=60,"من 31 إلى 60 يوم","أكثر من 60 يوم"))))))</f>
        <v/>
      </c>
    </row>
    <row r="754">
      <c r="A754" s="5" t="n"/>
      <c r="B754" s="13" t="n"/>
      <c r="C754" s="5" t="n"/>
      <c r="D754" s="19" t="n"/>
      <c r="E754" s="5" t="n"/>
      <c r="F754" s="6">
        <f>IF(C754&amp;""="","",IFERROR(INDEX('أوامر الشراء'!$C$6:$C$1005,MATCH(C754&amp;"",'أوامر الشراء'!$A$6:$A$1005,0))&amp;"","أمر غير موجود"))</f>
        <v/>
      </c>
      <c r="G754" s="6">
        <f>IF(F754="","",IFERROR(INDEX('الموردون'!$B$6:$B$205,MATCH(F754,'الموردون'!$A$6:$A$205,0))&amp;"","مورد غير موجود"))</f>
        <v/>
      </c>
      <c r="H754" s="20">
        <f>IF(F754="","",IFERROR(INDEX('الموردون'!$D$6:$D$205,MATCH(F754,'الموردون'!$A$6:$A$205,0)),""))</f>
        <v/>
      </c>
      <c r="I754" s="21">
        <f>IF(OR(H754="",NOT(ISNUMBER(B754))),"",B754+H754)</f>
        <v/>
      </c>
      <c r="J754" s="18">
        <f>IF(A754&amp;""="","",SUMIFS('المدفوعات'!$C$6:$C$1005,'المدفوعات'!$B$6:$B$1005,A754&amp;""))</f>
        <v/>
      </c>
      <c r="K754" s="18">
        <f>IF(OR(A754&amp;""="",NOT(ISNUMBER(D754))),"",ROUND(D754-J754,2))</f>
        <v/>
      </c>
      <c r="L754" s="17">
        <f>IF(OR(K754="",I754=""),"",IF(AND(K754&gt;0,I754&lt;'الإعدادات'!$B$4),'الإعدادات'!$B$4-I754,0))</f>
        <v/>
      </c>
      <c r="M754" s="6">
        <f>IF(K754="","",IF(K754&lt;=0,"مسدد",IF(I754="","بدون موعد",IF(I754&gt;='الإعدادات'!$B$4,"لم يحن",IF(L754&lt;=30,"من 1 إلى 30 يوم",IF(L754&lt;=60,"من 31 إلى 60 يوم","أكثر من 60 يوم"))))))</f>
        <v/>
      </c>
    </row>
    <row r="755">
      <c r="A755" s="5" t="n"/>
      <c r="B755" s="13" t="n"/>
      <c r="C755" s="5" t="n"/>
      <c r="D755" s="19" t="n"/>
      <c r="E755" s="5" t="n"/>
      <c r="F755" s="6">
        <f>IF(C755&amp;""="","",IFERROR(INDEX('أوامر الشراء'!$C$6:$C$1005,MATCH(C755&amp;"",'أوامر الشراء'!$A$6:$A$1005,0))&amp;"","أمر غير موجود"))</f>
        <v/>
      </c>
      <c r="G755" s="6">
        <f>IF(F755="","",IFERROR(INDEX('الموردون'!$B$6:$B$205,MATCH(F755,'الموردون'!$A$6:$A$205,0))&amp;"","مورد غير موجود"))</f>
        <v/>
      </c>
      <c r="H755" s="20">
        <f>IF(F755="","",IFERROR(INDEX('الموردون'!$D$6:$D$205,MATCH(F755,'الموردون'!$A$6:$A$205,0)),""))</f>
        <v/>
      </c>
      <c r="I755" s="21">
        <f>IF(OR(H755="",NOT(ISNUMBER(B755))),"",B755+H755)</f>
        <v/>
      </c>
      <c r="J755" s="18">
        <f>IF(A755&amp;""="","",SUMIFS('المدفوعات'!$C$6:$C$1005,'المدفوعات'!$B$6:$B$1005,A755&amp;""))</f>
        <v/>
      </c>
      <c r="K755" s="18">
        <f>IF(OR(A755&amp;""="",NOT(ISNUMBER(D755))),"",ROUND(D755-J755,2))</f>
        <v/>
      </c>
      <c r="L755" s="17">
        <f>IF(OR(K755="",I755=""),"",IF(AND(K755&gt;0,I755&lt;'الإعدادات'!$B$4),'الإعدادات'!$B$4-I755,0))</f>
        <v/>
      </c>
      <c r="M755" s="6">
        <f>IF(K755="","",IF(K755&lt;=0,"مسدد",IF(I755="","بدون موعد",IF(I755&gt;='الإعدادات'!$B$4,"لم يحن",IF(L755&lt;=30,"من 1 إلى 30 يوم",IF(L755&lt;=60,"من 31 إلى 60 يوم","أكثر من 60 يوم"))))))</f>
        <v/>
      </c>
    </row>
    <row r="756">
      <c r="A756" s="5" t="n"/>
      <c r="B756" s="13" t="n"/>
      <c r="C756" s="5" t="n"/>
      <c r="D756" s="19" t="n"/>
      <c r="E756" s="5" t="n"/>
      <c r="F756" s="6">
        <f>IF(C756&amp;""="","",IFERROR(INDEX('أوامر الشراء'!$C$6:$C$1005,MATCH(C756&amp;"",'أوامر الشراء'!$A$6:$A$1005,0))&amp;"","أمر غير موجود"))</f>
        <v/>
      </c>
      <c r="G756" s="6">
        <f>IF(F756="","",IFERROR(INDEX('الموردون'!$B$6:$B$205,MATCH(F756,'الموردون'!$A$6:$A$205,0))&amp;"","مورد غير موجود"))</f>
        <v/>
      </c>
      <c r="H756" s="20">
        <f>IF(F756="","",IFERROR(INDEX('الموردون'!$D$6:$D$205,MATCH(F756,'الموردون'!$A$6:$A$205,0)),""))</f>
        <v/>
      </c>
      <c r="I756" s="21">
        <f>IF(OR(H756="",NOT(ISNUMBER(B756))),"",B756+H756)</f>
        <v/>
      </c>
      <c r="J756" s="18">
        <f>IF(A756&amp;""="","",SUMIFS('المدفوعات'!$C$6:$C$1005,'المدفوعات'!$B$6:$B$1005,A756&amp;""))</f>
        <v/>
      </c>
      <c r="K756" s="18">
        <f>IF(OR(A756&amp;""="",NOT(ISNUMBER(D756))),"",ROUND(D756-J756,2))</f>
        <v/>
      </c>
      <c r="L756" s="17">
        <f>IF(OR(K756="",I756=""),"",IF(AND(K756&gt;0,I756&lt;'الإعدادات'!$B$4),'الإعدادات'!$B$4-I756,0))</f>
        <v/>
      </c>
      <c r="M756" s="6">
        <f>IF(K756="","",IF(K756&lt;=0,"مسدد",IF(I756="","بدون موعد",IF(I756&gt;='الإعدادات'!$B$4,"لم يحن",IF(L756&lt;=30,"من 1 إلى 30 يوم",IF(L756&lt;=60,"من 31 إلى 60 يوم","أكثر من 60 يوم"))))))</f>
        <v/>
      </c>
    </row>
    <row r="757">
      <c r="A757" s="5" t="n"/>
      <c r="B757" s="13" t="n"/>
      <c r="C757" s="5" t="n"/>
      <c r="D757" s="19" t="n"/>
      <c r="E757" s="5" t="n"/>
      <c r="F757" s="6">
        <f>IF(C757&amp;""="","",IFERROR(INDEX('أوامر الشراء'!$C$6:$C$1005,MATCH(C757&amp;"",'أوامر الشراء'!$A$6:$A$1005,0))&amp;"","أمر غير موجود"))</f>
        <v/>
      </c>
      <c r="G757" s="6">
        <f>IF(F757="","",IFERROR(INDEX('الموردون'!$B$6:$B$205,MATCH(F757,'الموردون'!$A$6:$A$205,0))&amp;"","مورد غير موجود"))</f>
        <v/>
      </c>
      <c r="H757" s="20">
        <f>IF(F757="","",IFERROR(INDEX('الموردون'!$D$6:$D$205,MATCH(F757,'الموردون'!$A$6:$A$205,0)),""))</f>
        <v/>
      </c>
      <c r="I757" s="21">
        <f>IF(OR(H757="",NOT(ISNUMBER(B757))),"",B757+H757)</f>
        <v/>
      </c>
      <c r="J757" s="18">
        <f>IF(A757&amp;""="","",SUMIFS('المدفوعات'!$C$6:$C$1005,'المدفوعات'!$B$6:$B$1005,A757&amp;""))</f>
        <v/>
      </c>
      <c r="K757" s="18">
        <f>IF(OR(A757&amp;""="",NOT(ISNUMBER(D757))),"",ROUND(D757-J757,2))</f>
        <v/>
      </c>
      <c r="L757" s="17">
        <f>IF(OR(K757="",I757=""),"",IF(AND(K757&gt;0,I757&lt;'الإعدادات'!$B$4),'الإعدادات'!$B$4-I757,0))</f>
        <v/>
      </c>
      <c r="M757" s="6">
        <f>IF(K757="","",IF(K757&lt;=0,"مسدد",IF(I757="","بدون موعد",IF(I757&gt;='الإعدادات'!$B$4,"لم يحن",IF(L757&lt;=30,"من 1 إلى 30 يوم",IF(L757&lt;=60,"من 31 إلى 60 يوم","أكثر من 60 يوم"))))))</f>
        <v/>
      </c>
    </row>
    <row r="758">
      <c r="A758" s="5" t="n"/>
      <c r="B758" s="13" t="n"/>
      <c r="C758" s="5" t="n"/>
      <c r="D758" s="19" t="n"/>
      <c r="E758" s="5" t="n"/>
      <c r="F758" s="6">
        <f>IF(C758&amp;""="","",IFERROR(INDEX('أوامر الشراء'!$C$6:$C$1005,MATCH(C758&amp;"",'أوامر الشراء'!$A$6:$A$1005,0))&amp;"","أمر غير موجود"))</f>
        <v/>
      </c>
      <c r="G758" s="6">
        <f>IF(F758="","",IFERROR(INDEX('الموردون'!$B$6:$B$205,MATCH(F758,'الموردون'!$A$6:$A$205,0))&amp;"","مورد غير موجود"))</f>
        <v/>
      </c>
      <c r="H758" s="20">
        <f>IF(F758="","",IFERROR(INDEX('الموردون'!$D$6:$D$205,MATCH(F758,'الموردون'!$A$6:$A$205,0)),""))</f>
        <v/>
      </c>
      <c r="I758" s="21">
        <f>IF(OR(H758="",NOT(ISNUMBER(B758))),"",B758+H758)</f>
        <v/>
      </c>
      <c r="J758" s="18">
        <f>IF(A758&amp;""="","",SUMIFS('المدفوعات'!$C$6:$C$1005,'المدفوعات'!$B$6:$B$1005,A758&amp;""))</f>
        <v/>
      </c>
      <c r="K758" s="18">
        <f>IF(OR(A758&amp;""="",NOT(ISNUMBER(D758))),"",ROUND(D758-J758,2))</f>
        <v/>
      </c>
      <c r="L758" s="17">
        <f>IF(OR(K758="",I758=""),"",IF(AND(K758&gt;0,I758&lt;'الإعدادات'!$B$4),'الإعدادات'!$B$4-I758,0))</f>
        <v/>
      </c>
      <c r="M758" s="6">
        <f>IF(K758="","",IF(K758&lt;=0,"مسدد",IF(I758="","بدون موعد",IF(I758&gt;='الإعدادات'!$B$4,"لم يحن",IF(L758&lt;=30,"من 1 إلى 30 يوم",IF(L758&lt;=60,"من 31 إلى 60 يوم","أكثر من 60 يوم"))))))</f>
        <v/>
      </c>
    </row>
    <row r="759">
      <c r="A759" s="5" t="n"/>
      <c r="B759" s="13" t="n"/>
      <c r="C759" s="5" t="n"/>
      <c r="D759" s="19" t="n"/>
      <c r="E759" s="5" t="n"/>
      <c r="F759" s="6">
        <f>IF(C759&amp;""="","",IFERROR(INDEX('أوامر الشراء'!$C$6:$C$1005,MATCH(C759&amp;"",'أوامر الشراء'!$A$6:$A$1005,0))&amp;"","أمر غير موجود"))</f>
        <v/>
      </c>
      <c r="G759" s="6">
        <f>IF(F759="","",IFERROR(INDEX('الموردون'!$B$6:$B$205,MATCH(F759,'الموردون'!$A$6:$A$205,0))&amp;"","مورد غير موجود"))</f>
        <v/>
      </c>
      <c r="H759" s="20">
        <f>IF(F759="","",IFERROR(INDEX('الموردون'!$D$6:$D$205,MATCH(F759,'الموردون'!$A$6:$A$205,0)),""))</f>
        <v/>
      </c>
      <c r="I759" s="21">
        <f>IF(OR(H759="",NOT(ISNUMBER(B759))),"",B759+H759)</f>
        <v/>
      </c>
      <c r="J759" s="18">
        <f>IF(A759&amp;""="","",SUMIFS('المدفوعات'!$C$6:$C$1005,'المدفوعات'!$B$6:$B$1005,A759&amp;""))</f>
        <v/>
      </c>
      <c r="K759" s="18">
        <f>IF(OR(A759&amp;""="",NOT(ISNUMBER(D759))),"",ROUND(D759-J759,2))</f>
        <v/>
      </c>
      <c r="L759" s="17">
        <f>IF(OR(K759="",I759=""),"",IF(AND(K759&gt;0,I759&lt;'الإعدادات'!$B$4),'الإعدادات'!$B$4-I759,0))</f>
        <v/>
      </c>
      <c r="M759" s="6">
        <f>IF(K759="","",IF(K759&lt;=0,"مسدد",IF(I759="","بدون موعد",IF(I759&gt;='الإعدادات'!$B$4,"لم يحن",IF(L759&lt;=30,"من 1 إلى 30 يوم",IF(L759&lt;=60,"من 31 إلى 60 يوم","أكثر من 60 يوم"))))))</f>
        <v/>
      </c>
    </row>
    <row r="760">
      <c r="A760" s="5" t="n"/>
      <c r="B760" s="13" t="n"/>
      <c r="C760" s="5" t="n"/>
      <c r="D760" s="19" t="n"/>
      <c r="E760" s="5" t="n"/>
      <c r="F760" s="6">
        <f>IF(C760&amp;""="","",IFERROR(INDEX('أوامر الشراء'!$C$6:$C$1005,MATCH(C760&amp;"",'أوامر الشراء'!$A$6:$A$1005,0))&amp;"","أمر غير موجود"))</f>
        <v/>
      </c>
      <c r="G760" s="6">
        <f>IF(F760="","",IFERROR(INDEX('الموردون'!$B$6:$B$205,MATCH(F760,'الموردون'!$A$6:$A$205,0))&amp;"","مورد غير موجود"))</f>
        <v/>
      </c>
      <c r="H760" s="20">
        <f>IF(F760="","",IFERROR(INDEX('الموردون'!$D$6:$D$205,MATCH(F760,'الموردون'!$A$6:$A$205,0)),""))</f>
        <v/>
      </c>
      <c r="I760" s="21">
        <f>IF(OR(H760="",NOT(ISNUMBER(B760))),"",B760+H760)</f>
        <v/>
      </c>
      <c r="J760" s="18">
        <f>IF(A760&amp;""="","",SUMIFS('المدفوعات'!$C$6:$C$1005,'المدفوعات'!$B$6:$B$1005,A760&amp;""))</f>
        <v/>
      </c>
      <c r="K760" s="18">
        <f>IF(OR(A760&amp;""="",NOT(ISNUMBER(D760))),"",ROUND(D760-J760,2))</f>
        <v/>
      </c>
      <c r="L760" s="17">
        <f>IF(OR(K760="",I760=""),"",IF(AND(K760&gt;0,I760&lt;'الإعدادات'!$B$4),'الإعدادات'!$B$4-I760,0))</f>
        <v/>
      </c>
      <c r="M760" s="6">
        <f>IF(K760="","",IF(K760&lt;=0,"مسدد",IF(I760="","بدون موعد",IF(I760&gt;='الإعدادات'!$B$4,"لم يحن",IF(L760&lt;=30,"من 1 إلى 30 يوم",IF(L760&lt;=60,"من 31 إلى 60 يوم","أكثر من 60 يوم"))))))</f>
        <v/>
      </c>
    </row>
    <row r="761">
      <c r="A761" s="5" t="n"/>
      <c r="B761" s="13" t="n"/>
      <c r="C761" s="5" t="n"/>
      <c r="D761" s="19" t="n"/>
      <c r="E761" s="5" t="n"/>
      <c r="F761" s="6">
        <f>IF(C761&amp;""="","",IFERROR(INDEX('أوامر الشراء'!$C$6:$C$1005,MATCH(C761&amp;"",'أوامر الشراء'!$A$6:$A$1005,0))&amp;"","أمر غير موجود"))</f>
        <v/>
      </c>
      <c r="G761" s="6">
        <f>IF(F761="","",IFERROR(INDEX('الموردون'!$B$6:$B$205,MATCH(F761,'الموردون'!$A$6:$A$205,0))&amp;"","مورد غير موجود"))</f>
        <v/>
      </c>
      <c r="H761" s="20">
        <f>IF(F761="","",IFERROR(INDEX('الموردون'!$D$6:$D$205,MATCH(F761,'الموردون'!$A$6:$A$205,0)),""))</f>
        <v/>
      </c>
      <c r="I761" s="21">
        <f>IF(OR(H761="",NOT(ISNUMBER(B761))),"",B761+H761)</f>
        <v/>
      </c>
      <c r="J761" s="18">
        <f>IF(A761&amp;""="","",SUMIFS('المدفوعات'!$C$6:$C$1005,'المدفوعات'!$B$6:$B$1005,A761&amp;""))</f>
        <v/>
      </c>
      <c r="K761" s="18">
        <f>IF(OR(A761&amp;""="",NOT(ISNUMBER(D761))),"",ROUND(D761-J761,2))</f>
        <v/>
      </c>
      <c r="L761" s="17">
        <f>IF(OR(K761="",I761=""),"",IF(AND(K761&gt;0,I761&lt;'الإعدادات'!$B$4),'الإعدادات'!$B$4-I761,0))</f>
        <v/>
      </c>
      <c r="M761" s="6">
        <f>IF(K761="","",IF(K761&lt;=0,"مسدد",IF(I761="","بدون موعد",IF(I761&gt;='الإعدادات'!$B$4,"لم يحن",IF(L761&lt;=30,"من 1 إلى 30 يوم",IF(L761&lt;=60,"من 31 إلى 60 يوم","أكثر من 60 يوم"))))))</f>
        <v/>
      </c>
    </row>
    <row r="762">
      <c r="A762" s="5" t="n"/>
      <c r="B762" s="13" t="n"/>
      <c r="C762" s="5" t="n"/>
      <c r="D762" s="19" t="n"/>
      <c r="E762" s="5" t="n"/>
      <c r="F762" s="6">
        <f>IF(C762&amp;""="","",IFERROR(INDEX('أوامر الشراء'!$C$6:$C$1005,MATCH(C762&amp;"",'أوامر الشراء'!$A$6:$A$1005,0))&amp;"","أمر غير موجود"))</f>
        <v/>
      </c>
      <c r="G762" s="6">
        <f>IF(F762="","",IFERROR(INDEX('الموردون'!$B$6:$B$205,MATCH(F762,'الموردون'!$A$6:$A$205,0))&amp;"","مورد غير موجود"))</f>
        <v/>
      </c>
      <c r="H762" s="20">
        <f>IF(F762="","",IFERROR(INDEX('الموردون'!$D$6:$D$205,MATCH(F762,'الموردون'!$A$6:$A$205,0)),""))</f>
        <v/>
      </c>
      <c r="I762" s="21">
        <f>IF(OR(H762="",NOT(ISNUMBER(B762))),"",B762+H762)</f>
        <v/>
      </c>
      <c r="J762" s="18">
        <f>IF(A762&amp;""="","",SUMIFS('المدفوعات'!$C$6:$C$1005,'المدفوعات'!$B$6:$B$1005,A762&amp;""))</f>
        <v/>
      </c>
      <c r="K762" s="18">
        <f>IF(OR(A762&amp;""="",NOT(ISNUMBER(D762))),"",ROUND(D762-J762,2))</f>
        <v/>
      </c>
      <c r="L762" s="17">
        <f>IF(OR(K762="",I762=""),"",IF(AND(K762&gt;0,I762&lt;'الإعدادات'!$B$4),'الإعدادات'!$B$4-I762,0))</f>
        <v/>
      </c>
      <c r="M762" s="6">
        <f>IF(K762="","",IF(K762&lt;=0,"مسدد",IF(I762="","بدون موعد",IF(I762&gt;='الإعدادات'!$B$4,"لم يحن",IF(L762&lt;=30,"من 1 إلى 30 يوم",IF(L762&lt;=60,"من 31 إلى 60 يوم","أكثر من 60 يوم"))))))</f>
        <v/>
      </c>
    </row>
    <row r="763">
      <c r="A763" s="5" t="n"/>
      <c r="B763" s="13" t="n"/>
      <c r="C763" s="5" t="n"/>
      <c r="D763" s="19" t="n"/>
      <c r="E763" s="5" t="n"/>
      <c r="F763" s="6">
        <f>IF(C763&amp;""="","",IFERROR(INDEX('أوامر الشراء'!$C$6:$C$1005,MATCH(C763&amp;"",'أوامر الشراء'!$A$6:$A$1005,0))&amp;"","أمر غير موجود"))</f>
        <v/>
      </c>
      <c r="G763" s="6">
        <f>IF(F763="","",IFERROR(INDEX('الموردون'!$B$6:$B$205,MATCH(F763,'الموردون'!$A$6:$A$205,0))&amp;"","مورد غير موجود"))</f>
        <v/>
      </c>
      <c r="H763" s="20">
        <f>IF(F763="","",IFERROR(INDEX('الموردون'!$D$6:$D$205,MATCH(F763,'الموردون'!$A$6:$A$205,0)),""))</f>
        <v/>
      </c>
      <c r="I763" s="21">
        <f>IF(OR(H763="",NOT(ISNUMBER(B763))),"",B763+H763)</f>
        <v/>
      </c>
      <c r="J763" s="18">
        <f>IF(A763&amp;""="","",SUMIFS('المدفوعات'!$C$6:$C$1005,'المدفوعات'!$B$6:$B$1005,A763&amp;""))</f>
        <v/>
      </c>
      <c r="K763" s="18">
        <f>IF(OR(A763&amp;""="",NOT(ISNUMBER(D763))),"",ROUND(D763-J763,2))</f>
        <v/>
      </c>
      <c r="L763" s="17">
        <f>IF(OR(K763="",I763=""),"",IF(AND(K763&gt;0,I763&lt;'الإعدادات'!$B$4),'الإعدادات'!$B$4-I763,0))</f>
        <v/>
      </c>
      <c r="M763" s="6">
        <f>IF(K763="","",IF(K763&lt;=0,"مسدد",IF(I763="","بدون موعد",IF(I763&gt;='الإعدادات'!$B$4,"لم يحن",IF(L763&lt;=30,"من 1 إلى 30 يوم",IF(L763&lt;=60,"من 31 إلى 60 يوم","أكثر من 60 يوم"))))))</f>
        <v/>
      </c>
    </row>
    <row r="764">
      <c r="A764" s="5" t="n"/>
      <c r="B764" s="13" t="n"/>
      <c r="C764" s="5" t="n"/>
      <c r="D764" s="19" t="n"/>
      <c r="E764" s="5" t="n"/>
      <c r="F764" s="6">
        <f>IF(C764&amp;""="","",IFERROR(INDEX('أوامر الشراء'!$C$6:$C$1005,MATCH(C764&amp;"",'أوامر الشراء'!$A$6:$A$1005,0))&amp;"","أمر غير موجود"))</f>
        <v/>
      </c>
      <c r="G764" s="6">
        <f>IF(F764="","",IFERROR(INDEX('الموردون'!$B$6:$B$205,MATCH(F764,'الموردون'!$A$6:$A$205,0))&amp;"","مورد غير موجود"))</f>
        <v/>
      </c>
      <c r="H764" s="20">
        <f>IF(F764="","",IFERROR(INDEX('الموردون'!$D$6:$D$205,MATCH(F764,'الموردون'!$A$6:$A$205,0)),""))</f>
        <v/>
      </c>
      <c r="I764" s="21">
        <f>IF(OR(H764="",NOT(ISNUMBER(B764))),"",B764+H764)</f>
        <v/>
      </c>
      <c r="J764" s="18">
        <f>IF(A764&amp;""="","",SUMIFS('المدفوعات'!$C$6:$C$1005,'المدفوعات'!$B$6:$B$1005,A764&amp;""))</f>
        <v/>
      </c>
      <c r="K764" s="18">
        <f>IF(OR(A764&amp;""="",NOT(ISNUMBER(D764))),"",ROUND(D764-J764,2))</f>
        <v/>
      </c>
      <c r="L764" s="17">
        <f>IF(OR(K764="",I764=""),"",IF(AND(K764&gt;0,I764&lt;'الإعدادات'!$B$4),'الإعدادات'!$B$4-I764,0))</f>
        <v/>
      </c>
      <c r="M764" s="6">
        <f>IF(K764="","",IF(K764&lt;=0,"مسدد",IF(I764="","بدون موعد",IF(I764&gt;='الإعدادات'!$B$4,"لم يحن",IF(L764&lt;=30,"من 1 إلى 30 يوم",IF(L764&lt;=60,"من 31 إلى 60 يوم","أكثر من 60 يوم"))))))</f>
        <v/>
      </c>
    </row>
    <row r="765">
      <c r="A765" s="5" t="n"/>
      <c r="B765" s="13" t="n"/>
      <c r="C765" s="5" t="n"/>
      <c r="D765" s="19" t="n"/>
      <c r="E765" s="5" t="n"/>
      <c r="F765" s="6">
        <f>IF(C765&amp;""="","",IFERROR(INDEX('أوامر الشراء'!$C$6:$C$1005,MATCH(C765&amp;"",'أوامر الشراء'!$A$6:$A$1005,0))&amp;"","أمر غير موجود"))</f>
        <v/>
      </c>
      <c r="G765" s="6">
        <f>IF(F765="","",IFERROR(INDEX('الموردون'!$B$6:$B$205,MATCH(F765,'الموردون'!$A$6:$A$205,0))&amp;"","مورد غير موجود"))</f>
        <v/>
      </c>
      <c r="H765" s="20">
        <f>IF(F765="","",IFERROR(INDEX('الموردون'!$D$6:$D$205,MATCH(F765,'الموردون'!$A$6:$A$205,0)),""))</f>
        <v/>
      </c>
      <c r="I765" s="21">
        <f>IF(OR(H765="",NOT(ISNUMBER(B765))),"",B765+H765)</f>
        <v/>
      </c>
      <c r="J765" s="18">
        <f>IF(A765&amp;""="","",SUMIFS('المدفوعات'!$C$6:$C$1005,'المدفوعات'!$B$6:$B$1005,A765&amp;""))</f>
        <v/>
      </c>
      <c r="K765" s="18">
        <f>IF(OR(A765&amp;""="",NOT(ISNUMBER(D765))),"",ROUND(D765-J765,2))</f>
        <v/>
      </c>
      <c r="L765" s="17">
        <f>IF(OR(K765="",I765=""),"",IF(AND(K765&gt;0,I765&lt;'الإعدادات'!$B$4),'الإعدادات'!$B$4-I765,0))</f>
        <v/>
      </c>
      <c r="M765" s="6">
        <f>IF(K765="","",IF(K765&lt;=0,"مسدد",IF(I765="","بدون موعد",IF(I765&gt;='الإعدادات'!$B$4,"لم يحن",IF(L765&lt;=30,"من 1 إلى 30 يوم",IF(L765&lt;=60,"من 31 إلى 60 يوم","أكثر من 60 يوم"))))))</f>
        <v/>
      </c>
    </row>
    <row r="766">
      <c r="A766" s="5" t="n"/>
      <c r="B766" s="13" t="n"/>
      <c r="C766" s="5" t="n"/>
      <c r="D766" s="19" t="n"/>
      <c r="E766" s="5" t="n"/>
      <c r="F766" s="6">
        <f>IF(C766&amp;""="","",IFERROR(INDEX('أوامر الشراء'!$C$6:$C$1005,MATCH(C766&amp;"",'أوامر الشراء'!$A$6:$A$1005,0))&amp;"","أمر غير موجود"))</f>
        <v/>
      </c>
      <c r="G766" s="6">
        <f>IF(F766="","",IFERROR(INDEX('الموردون'!$B$6:$B$205,MATCH(F766,'الموردون'!$A$6:$A$205,0))&amp;"","مورد غير موجود"))</f>
        <v/>
      </c>
      <c r="H766" s="20">
        <f>IF(F766="","",IFERROR(INDEX('الموردون'!$D$6:$D$205,MATCH(F766,'الموردون'!$A$6:$A$205,0)),""))</f>
        <v/>
      </c>
      <c r="I766" s="21">
        <f>IF(OR(H766="",NOT(ISNUMBER(B766))),"",B766+H766)</f>
        <v/>
      </c>
      <c r="J766" s="18">
        <f>IF(A766&amp;""="","",SUMIFS('المدفوعات'!$C$6:$C$1005,'المدفوعات'!$B$6:$B$1005,A766&amp;""))</f>
        <v/>
      </c>
      <c r="K766" s="18">
        <f>IF(OR(A766&amp;""="",NOT(ISNUMBER(D766))),"",ROUND(D766-J766,2))</f>
        <v/>
      </c>
      <c r="L766" s="17">
        <f>IF(OR(K766="",I766=""),"",IF(AND(K766&gt;0,I766&lt;'الإعدادات'!$B$4),'الإعدادات'!$B$4-I766,0))</f>
        <v/>
      </c>
      <c r="M766" s="6">
        <f>IF(K766="","",IF(K766&lt;=0,"مسدد",IF(I766="","بدون موعد",IF(I766&gt;='الإعدادات'!$B$4,"لم يحن",IF(L766&lt;=30,"من 1 إلى 30 يوم",IF(L766&lt;=60,"من 31 إلى 60 يوم","أكثر من 60 يوم"))))))</f>
        <v/>
      </c>
    </row>
    <row r="767">
      <c r="A767" s="5" t="n"/>
      <c r="B767" s="13" t="n"/>
      <c r="C767" s="5" t="n"/>
      <c r="D767" s="19" t="n"/>
      <c r="E767" s="5" t="n"/>
      <c r="F767" s="6">
        <f>IF(C767&amp;""="","",IFERROR(INDEX('أوامر الشراء'!$C$6:$C$1005,MATCH(C767&amp;"",'أوامر الشراء'!$A$6:$A$1005,0))&amp;"","أمر غير موجود"))</f>
        <v/>
      </c>
      <c r="G767" s="6">
        <f>IF(F767="","",IFERROR(INDEX('الموردون'!$B$6:$B$205,MATCH(F767,'الموردون'!$A$6:$A$205,0))&amp;"","مورد غير موجود"))</f>
        <v/>
      </c>
      <c r="H767" s="20">
        <f>IF(F767="","",IFERROR(INDEX('الموردون'!$D$6:$D$205,MATCH(F767,'الموردون'!$A$6:$A$205,0)),""))</f>
        <v/>
      </c>
      <c r="I767" s="21">
        <f>IF(OR(H767="",NOT(ISNUMBER(B767))),"",B767+H767)</f>
        <v/>
      </c>
      <c r="J767" s="18">
        <f>IF(A767&amp;""="","",SUMIFS('المدفوعات'!$C$6:$C$1005,'المدفوعات'!$B$6:$B$1005,A767&amp;""))</f>
        <v/>
      </c>
      <c r="K767" s="18">
        <f>IF(OR(A767&amp;""="",NOT(ISNUMBER(D767))),"",ROUND(D767-J767,2))</f>
        <v/>
      </c>
      <c r="L767" s="17">
        <f>IF(OR(K767="",I767=""),"",IF(AND(K767&gt;0,I767&lt;'الإعدادات'!$B$4),'الإعدادات'!$B$4-I767,0))</f>
        <v/>
      </c>
      <c r="M767" s="6">
        <f>IF(K767="","",IF(K767&lt;=0,"مسدد",IF(I767="","بدون موعد",IF(I767&gt;='الإعدادات'!$B$4,"لم يحن",IF(L767&lt;=30,"من 1 إلى 30 يوم",IF(L767&lt;=60,"من 31 إلى 60 يوم","أكثر من 60 يوم"))))))</f>
        <v/>
      </c>
    </row>
    <row r="768">
      <c r="A768" s="5" t="n"/>
      <c r="B768" s="13" t="n"/>
      <c r="C768" s="5" t="n"/>
      <c r="D768" s="19" t="n"/>
      <c r="E768" s="5" t="n"/>
      <c r="F768" s="6">
        <f>IF(C768&amp;""="","",IFERROR(INDEX('أوامر الشراء'!$C$6:$C$1005,MATCH(C768&amp;"",'أوامر الشراء'!$A$6:$A$1005,0))&amp;"","أمر غير موجود"))</f>
        <v/>
      </c>
      <c r="G768" s="6">
        <f>IF(F768="","",IFERROR(INDEX('الموردون'!$B$6:$B$205,MATCH(F768,'الموردون'!$A$6:$A$205,0))&amp;"","مورد غير موجود"))</f>
        <v/>
      </c>
      <c r="H768" s="20">
        <f>IF(F768="","",IFERROR(INDEX('الموردون'!$D$6:$D$205,MATCH(F768,'الموردون'!$A$6:$A$205,0)),""))</f>
        <v/>
      </c>
      <c r="I768" s="21">
        <f>IF(OR(H768="",NOT(ISNUMBER(B768))),"",B768+H768)</f>
        <v/>
      </c>
      <c r="J768" s="18">
        <f>IF(A768&amp;""="","",SUMIFS('المدفوعات'!$C$6:$C$1005,'المدفوعات'!$B$6:$B$1005,A768&amp;""))</f>
        <v/>
      </c>
      <c r="K768" s="18">
        <f>IF(OR(A768&amp;""="",NOT(ISNUMBER(D768))),"",ROUND(D768-J768,2))</f>
        <v/>
      </c>
      <c r="L768" s="17">
        <f>IF(OR(K768="",I768=""),"",IF(AND(K768&gt;0,I768&lt;'الإعدادات'!$B$4),'الإعدادات'!$B$4-I768,0))</f>
        <v/>
      </c>
      <c r="M768" s="6">
        <f>IF(K768="","",IF(K768&lt;=0,"مسدد",IF(I768="","بدون موعد",IF(I768&gt;='الإعدادات'!$B$4,"لم يحن",IF(L768&lt;=30,"من 1 إلى 30 يوم",IF(L768&lt;=60,"من 31 إلى 60 يوم","أكثر من 60 يوم"))))))</f>
        <v/>
      </c>
    </row>
    <row r="769">
      <c r="A769" s="5" t="n"/>
      <c r="B769" s="13" t="n"/>
      <c r="C769" s="5" t="n"/>
      <c r="D769" s="19" t="n"/>
      <c r="E769" s="5" t="n"/>
      <c r="F769" s="6">
        <f>IF(C769&amp;""="","",IFERROR(INDEX('أوامر الشراء'!$C$6:$C$1005,MATCH(C769&amp;"",'أوامر الشراء'!$A$6:$A$1005,0))&amp;"","أمر غير موجود"))</f>
        <v/>
      </c>
      <c r="G769" s="6">
        <f>IF(F769="","",IFERROR(INDEX('الموردون'!$B$6:$B$205,MATCH(F769,'الموردون'!$A$6:$A$205,0))&amp;"","مورد غير موجود"))</f>
        <v/>
      </c>
      <c r="H769" s="20">
        <f>IF(F769="","",IFERROR(INDEX('الموردون'!$D$6:$D$205,MATCH(F769,'الموردون'!$A$6:$A$205,0)),""))</f>
        <v/>
      </c>
      <c r="I769" s="21">
        <f>IF(OR(H769="",NOT(ISNUMBER(B769))),"",B769+H769)</f>
        <v/>
      </c>
      <c r="J769" s="18">
        <f>IF(A769&amp;""="","",SUMIFS('المدفوعات'!$C$6:$C$1005,'المدفوعات'!$B$6:$B$1005,A769&amp;""))</f>
        <v/>
      </c>
      <c r="K769" s="18">
        <f>IF(OR(A769&amp;""="",NOT(ISNUMBER(D769))),"",ROUND(D769-J769,2))</f>
        <v/>
      </c>
      <c r="L769" s="17">
        <f>IF(OR(K769="",I769=""),"",IF(AND(K769&gt;0,I769&lt;'الإعدادات'!$B$4),'الإعدادات'!$B$4-I769,0))</f>
        <v/>
      </c>
      <c r="M769" s="6">
        <f>IF(K769="","",IF(K769&lt;=0,"مسدد",IF(I769="","بدون موعد",IF(I769&gt;='الإعدادات'!$B$4,"لم يحن",IF(L769&lt;=30,"من 1 إلى 30 يوم",IF(L769&lt;=60,"من 31 إلى 60 يوم","أكثر من 60 يوم"))))))</f>
        <v/>
      </c>
    </row>
    <row r="770">
      <c r="A770" s="5" t="n"/>
      <c r="B770" s="13" t="n"/>
      <c r="C770" s="5" t="n"/>
      <c r="D770" s="19" t="n"/>
      <c r="E770" s="5" t="n"/>
      <c r="F770" s="6">
        <f>IF(C770&amp;""="","",IFERROR(INDEX('أوامر الشراء'!$C$6:$C$1005,MATCH(C770&amp;"",'أوامر الشراء'!$A$6:$A$1005,0))&amp;"","أمر غير موجود"))</f>
        <v/>
      </c>
      <c r="G770" s="6">
        <f>IF(F770="","",IFERROR(INDEX('الموردون'!$B$6:$B$205,MATCH(F770,'الموردون'!$A$6:$A$205,0))&amp;"","مورد غير موجود"))</f>
        <v/>
      </c>
      <c r="H770" s="20">
        <f>IF(F770="","",IFERROR(INDEX('الموردون'!$D$6:$D$205,MATCH(F770,'الموردون'!$A$6:$A$205,0)),""))</f>
        <v/>
      </c>
      <c r="I770" s="21">
        <f>IF(OR(H770="",NOT(ISNUMBER(B770))),"",B770+H770)</f>
        <v/>
      </c>
      <c r="J770" s="18">
        <f>IF(A770&amp;""="","",SUMIFS('المدفوعات'!$C$6:$C$1005,'المدفوعات'!$B$6:$B$1005,A770&amp;""))</f>
        <v/>
      </c>
      <c r="K770" s="18">
        <f>IF(OR(A770&amp;""="",NOT(ISNUMBER(D770))),"",ROUND(D770-J770,2))</f>
        <v/>
      </c>
      <c r="L770" s="17">
        <f>IF(OR(K770="",I770=""),"",IF(AND(K770&gt;0,I770&lt;'الإعدادات'!$B$4),'الإعدادات'!$B$4-I770,0))</f>
        <v/>
      </c>
      <c r="M770" s="6">
        <f>IF(K770="","",IF(K770&lt;=0,"مسدد",IF(I770="","بدون موعد",IF(I770&gt;='الإعدادات'!$B$4,"لم يحن",IF(L770&lt;=30,"من 1 إلى 30 يوم",IF(L770&lt;=60,"من 31 إلى 60 يوم","أكثر من 60 يوم"))))))</f>
        <v/>
      </c>
    </row>
    <row r="771">
      <c r="A771" s="5" t="n"/>
      <c r="B771" s="13" t="n"/>
      <c r="C771" s="5" t="n"/>
      <c r="D771" s="19" t="n"/>
      <c r="E771" s="5" t="n"/>
      <c r="F771" s="6">
        <f>IF(C771&amp;""="","",IFERROR(INDEX('أوامر الشراء'!$C$6:$C$1005,MATCH(C771&amp;"",'أوامر الشراء'!$A$6:$A$1005,0))&amp;"","أمر غير موجود"))</f>
        <v/>
      </c>
      <c r="G771" s="6">
        <f>IF(F771="","",IFERROR(INDEX('الموردون'!$B$6:$B$205,MATCH(F771,'الموردون'!$A$6:$A$205,0))&amp;"","مورد غير موجود"))</f>
        <v/>
      </c>
      <c r="H771" s="20">
        <f>IF(F771="","",IFERROR(INDEX('الموردون'!$D$6:$D$205,MATCH(F771,'الموردون'!$A$6:$A$205,0)),""))</f>
        <v/>
      </c>
      <c r="I771" s="21">
        <f>IF(OR(H771="",NOT(ISNUMBER(B771))),"",B771+H771)</f>
        <v/>
      </c>
      <c r="J771" s="18">
        <f>IF(A771&amp;""="","",SUMIFS('المدفوعات'!$C$6:$C$1005,'المدفوعات'!$B$6:$B$1005,A771&amp;""))</f>
        <v/>
      </c>
      <c r="K771" s="18">
        <f>IF(OR(A771&amp;""="",NOT(ISNUMBER(D771))),"",ROUND(D771-J771,2))</f>
        <v/>
      </c>
      <c r="L771" s="17">
        <f>IF(OR(K771="",I771=""),"",IF(AND(K771&gt;0,I771&lt;'الإعدادات'!$B$4),'الإعدادات'!$B$4-I771,0))</f>
        <v/>
      </c>
      <c r="M771" s="6">
        <f>IF(K771="","",IF(K771&lt;=0,"مسدد",IF(I771="","بدون موعد",IF(I771&gt;='الإعدادات'!$B$4,"لم يحن",IF(L771&lt;=30,"من 1 إلى 30 يوم",IF(L771&lt;=60,"من 31 إلى 60 يوم","أكثر من 60 يوم"))))))</f>
        <v/>
      </c>
    </row>
    <row r="772">
      <c r="A772" s="5" t="n"/>
      <c r="B772" s="13" t="n"/>
      <c r="C772" s="5" t="n"/>
      <c r="D772" s="19" t="n"/>
      <c r="E772" s="5" t="n"/>
      <c r="F772" s="6">
        <f>IF(C772&amp;""="","",IFERROR(INDEX('أوامر الشراء'!$C$6:$C$1005,MATCH(C772&amp;"",'أوامر الشراء'!$A$6:$A$1005,0))&amp;"","أمر غير موجود"))</f>
        <v/>
      </c>
      <c r="G772" s="6">
        <f>IF(F772="","",IFERROR(INDEX('الموردون'!$B$6:$B$205,MATCH(F772,'الموردون'!$A$6:$A$205,0))&amp;"","مورد غير موجود"))</f>
        <v/>
      </c>
      <c r="H772" s="20">
        <f>IF(F772="","",IFERROR(INDEX('الموردون'!$D$6:$D$205,MATCH(F772,'الموردون'!$A$6:$A$205,0)),""))</f>
        <v/>
      </c>
      <c r="I772" s="21">
        <f>IF(OR(H772="",NOT(ISNUMBER(B772))),"",B772+H772)</f>
        <v/>
      </c>
      <c r="J772" s="18">
        <f>IF(A772&amp;""="","",SUMIFS('المدفوعات'!$C$6:$C$1005,'المدفوعات'!$B$6:$B$1005,A772&amp;""))</f>
        <v/>
      </c>
      <c r="K772" s="18">
        <f>IF(OR(A772&amp;""="",NOT(ISNUMBER(D772))),"",ROUND(D772-J772,2))</f>
        <v/>
      </c>
      <c r="L772" s="17">
        <f>IF(OR(K772="",I772=""),"",IF(AND(K772&gt;0,I772&lt;'الإعدادات'!$B$4),'الإعدادات'!$B$4-I772,0))</f>
        <v/>
      </c>
      <c r="M772" s="6">
        <f>IF(K772="","",IF(K772&lt;=0,"مسدد",IF(I772="","بدون موعد",IF(I772&gt;='الإعدادات'!$B$4,"لم يحن",IF(L772&lt;=30,"من 1 إلى 30 يوم",IF(L772&lt;=60,"من 31 إلى 60 يوم","أكثر من 60 يوم"))))))</f>
        <v/>
      </c>
    </row>
    <row r="773">
      <c r="A773" s="5" t="n"/>
      <c r="B773" s="13" t="n"/>
      <c r="C773" s="5" t="n"/>
      <c r="D773" s="19" t="n"/>
      <c r="E773" s="5" t="n"/>
      <c r="F773" s="6">
        <f>IF(C773&amp;""="","",IFERROR(INDEX('أوامر الشراء'!$C$6:$C$1005,MATCH(C773&amp;"",'أوامر الشراء'!$A$6:$A$1005,0))&amp;"","أمر غير موجود"))</f>
        <v/>
      </c>
      <c r="G773" s="6">
        <f>IF(F773="","",IFERROR(INDEX('الموردون'!$B$6:$B$205,MATCH(F773,'الموردون'!$A$6:$A$205,0))&amp;"","مورد غير موجود"))</f>
        <v/>
      </c>
      <c r="H773" s="20">
        <f>IF(F773="","",IFERROR(INDEX('الموردون'!$D$6:$D$205,MATCH(F773,'الموردون'!$A$6:$A$205,0)),""))</f>
        <v/>
      </c>
      <c r="I773" s="21">
        <f>IF(OR(H773="",NOT(ISNUMBER(B773))),"",B773+H773)</f>
        <v/>
      </c>
      <c r="J773" s="18">
        <f>IF(A773&amp;""="","",SUMIFS('المدفوعات'!$C$6:$C$1005,'المدفوعات'!$B$6:$B$1005,A773&amp;""))</f>
        <v/>
      </c>
      <c r="K773" s="18">
        <f>IF(OR(A773&amp;""="",NOT(ISNUMBER(D773))),"",ROUND(D773-J773,2))</f>
        <v/>
      </c>
      <c r="L773" s="17">
        <f>IF(OR(K773="",I773=""),"",IF(AND(K773&gt;0,I773&lt;'الإعدادات'!$B$4),'الإعدادات'!$B$4-I773,0))</f>
        <v/>
      </c>
      <c r="M773" s="6">
        <f>IF(K773="","",IF(K773&lt;=0,"مسدد",IF(I773="","بدون موعد",IF(I773&gt;='الإعدادات'!$B$4,"لم يحن",IF(L773&lt;=30,"من 1 إلى 30 يوم",IF(L773&lt;=60,"من 31 إلى 60 يوم","أكثر من 60 يوم"))))))</f>
        <v/>
      </c>
    </row>
    <row r="774">
      <c r="A774" s="5" t="n"/>
      <c r="B774" s="13" t="n"/>
      <c r="C774" s="5" t="n"/>
      <c r="D774" s="19" t="n"/>
      <c r="E774" s="5" t="n"/>
      <c r="F774" s="6">
        <f>IF(C774&amp;""="","",IFERROR(INDEX('أوامر الشراء'!$C$6:$C$1005,MATCH(C774&amp;"",'أوامر الشراء'!$A$6:$A$1005,0))&amp;"","أمر غير موجود"))</f>
        <v/>
      </c>
      <c r="G774" s="6">
        <f>IF(F774="","",IFERROR(INDEX('الموردون'!$B$6:$B$205,MATCH(F774,'الموردون'!$A$6:$A$205,0))&amp;"","مورد غير موجود"))</f>
        <v/>
      </c>
      <c r="H774" s="20">
        <f>IF(F774="","",IFERROR(INDEX('الموردون'!$D$6:$D$205,MATCH(F774,'الموردون'!$A$6:$A$205,0)),""))</f>
        <v/>
      </c>
      <c r="I774" s="21">
        <f>IF(OR(H774="",NOT(ISNUMBER(B774))),"",B774+H774)</f>
        <v/>
      </c>
      <c r="J774" s="18">
        <f>IF(A774&amp;""="","",SUMIFS('المدفوعات'!$C$6:$C$1005,'المدفوعات'!$B$6:$B$1005,A774&amp;""))</f>
        <v/>
      </c>
      <c r="K774" s="18">
        <f>IF(OR(A774&amp;""="",NOT(ISNUMBER(D774))),"",ROUND(D774-J774,2))</f>
        <v/>
      </c>
      <c r="L774" s="17">
        <f>IF(OR(K774="",I774=""),"",IF(AND(K774&gt;0,I774&lt;'الإعدادات'!$B$4),'الإعدادات'!$B$4-I774,0))</f>
        <v/>
      </c>
      <c r="M774" s="6">
        <f>IF(K774="","",IF(K774&lt;=0,"مسدد",IF(I774="","بدون موعد",IF(I774&gt;='الإعدادات'!$B$4,"لم يحن",IF(L774&lt;=30,"من 1 إلى 30 يوم",IF(L774&lt;=60,"من 31 إلى 60 يوم","أكثر من 60 يوم"))))))</f>
        <v/>
      </c>
    </row>
    <row r="775">
      <c r="A775" s="5" t="n"/>
      <c r="B775" s="13" t="n"/>
      <c r="C775" s="5" t="n"/>
      <c r="D775" s="19" t="n"/>
      <c r="E775" s="5" t="n"/>
      <c r="F775" s="6">
        <f>IF(C775&amp;""="","",IFERROR(INDEX('أوامر الشراء'!$C$6:$C$1005,MATCH(C775&amp;"",'أوامر الشراء'!$A$6:$A$1005,0))&amp;"","أمر غير موجود"))</f>
        <v/>
      </c>
      <c r="G775" s="6">
        <f>IF(F775="","",IFERROR(INDEX('الموردون'!$B$6:$B$205,MATCH(F775,'الموردون'!$A$6:$A$205,0))&amp;"","مورد غير موجود"))</f>
        <v/>
      </c>
      <c r="H775" s="20">
        <f>IF(F775="","",IFERROR(INDEX('الموردون'!$D$6:$D$205,MATCH(F775,'الموردون'!$A$6:$A$205,0)),""))</f>
        <v/>
      </c>
      <c r="I775" s="21">
        <f>IF(OR(H775="",NOT(ISNUMBER(B775))),"",B775+H775)</f>
        <v/>
      </c>
      <c r="J775" s="18">
        <f>IF(A775&amp;""="","",SUMIFS('المدفوعات'!$C$6:$C$1005,'المدفوعات'!$B$6:$B$1005,A775&amp;""))</f>
        <v/>
      </c>
      <c r="K775" s="18">
        <f>IF(OR(A775&amp;""="",NOT(ISNUMBER(D775))),"",ROUND(D775-J775,2))</f>
        <v/>
      </c>
      <c r="L775" s="17">
        <f>IF(OR(K775="",I775=""),"",IF(AND(K775&gt;0,I775&lt;'الإعدادات'!$B$4),'الإعدادات'!$B$4-I775,0))</f>
        <v/>
      </c>
      <c r="M775" s="6">
        <f>IF(K775="","",IF(K775&lt;=0,"مسدد",IF(I775="","بدون موعد",IF(I775&gt;='الإعدادات'!$B$4,"لم يحن",IF(L775&lt;=30,"من 1 إلى 30 يوم",IF(L775&lt;=60,"من 31 إلى 60 يوم","أكثر من 60 يوم"))))))</f>
        <v/>
      </c>
    </row>
    <row r="776">
      <c r="A776" s="5" t="n"/>
      <c r="B776" s="13" t="n"/>
      <c r="C776" s="5" t="n"/>
      <c r="D776" s="19" t="n"/>
      <c r="E776" s="5" t="n"/>
      <c r="F776" s="6">
        <f>IF(C776&amp;""="","",IFERROR(INDEX('أوامر الشراء'!$C$6:$C$1005,MATCH(C776&amp;"",'أوامر الشراء'!$A$6:$A$1005,0))&amp;"","أمر غير موجود"))</f>
        <v/>
      </c>
      <c r="G776" s="6">
        <f>IF(F776="","",IFERROR(INDEX('الموردون'!$B$6:$B$205,MATCH(F776,'الموردون'!$A$6:$A$205,0))&amp;"","مورد غير موجود"))</f>
        <v/>
      </c>
      <c r="H776" s="20">
        <f>IF(F776="","",IFERROR(INDEX('الموردون'!$D$6:$D$205,MATCH(F776,'الموردون'!$A$6:$A$205,0)),""))</f>
        <v/>
      </c>
      <c r="I776" s="21">
        <f>IF(OR(H776="",NOT(ISNUMBER(B776))),"",B776+H776)</f>
        <v/>
      </c>
      <c r="J776" s="18">
        <f>IF(A776&amp;""="","",SUMIFS('المدفوعات'!$C$6:$C$1005,'المدفوعات'!$B$6:$B$1005,A776&amp;""))</f>
        <v/>
      </c>
      <c r="K776" s="18">
        <f>IF(OR(A776&amp;""="",NOT(ISNUMBER(D776))),"",ROUND(D776-J776,2))</f>
        <v/>
      </c>
      <c r="L776" s="17">
        <f>IF(OR(K776="",I776=""),"",IF(AND(K776&gt;0,I776&lt;'الإعدادات'!$B$4),'الإعدادات'!$B$4-I776,0))</f>
        <v/>
      </c>
      <c r="M776" s="6">
        <f>IF(K776="","",IF(K776&lt;=0,"مسدد",IF(I776="","بدون موعد",IF(I776&gt;='الإعدادات'!$B$4,"لم يحن",IF(L776&lt;=30,"من 1 إلى 30 يوم",IF(L776&lt;=60,"من 31 إلى 60 يوم","أكثر من 60 يوم"))))))</f>
        <v/>
      </c>
    </row>
    <row r="777">
      <c r="A777" s="5" t="n"/>
      <c r="B777" s="13" t="n"/>
      <c r="C777" s="5" t="n"/>
      <c r="D777" s="19" t="n"/>
      <c r="E777" s="5" t="n"/>
      <c r="F777" s="6">
        <f>IF(C777&amp;""="","",IFERROR(INDEX('أوامر الشراء'!$C$6:$C$1005,MATCH(C777&amp;"",'أوامر الشراء'!$A$6:$A$1005,0))&amp;"","أمر غير موجود"))</f>
        <v/>
      </c>
      <c r="G777" s="6">
        <f>IF(F777="","",IFERROR(INDEX('الموردون'!$B$6:$B$205,MATCH(F777,'الموردون'!$A$6:$A$205,0))&amp;"","مورد غير موجود"))</f>
        <v/>
      </c>
      <c r="H777" s="20">
        <f>IF(F777="","",IFERROR(INDEX('الموردون'!$D$6:$D$205,MATCH(F777,'الموردون'!$A$6:$A$205,0)),""))</f>
        <v/>
      </c>
      <c r="I777" s="21">
        <f>IF(OR(H777="",NOT(ISNUMBER(B777))),"",B777+H777)</f>
        <v/>
      </c>
      <c r="J777" s="18">
        <f>IF(A777&amp;""="","",SUMIFS('المدفوعات'!$C$6:$C$1005,'المدفوعات'!$B$6:$B$1005,A777&amp;""))</f>
        <v/>
      </c>
      <c r="K777" s="18">
        <f>IF(OR(A777&amp;""="",NOT(ISNUMBER(D777))),"",ROUND(D777-J777,2))</f>
        <v/>
      </c>
      <c r="L777" s="17">
        <f>IF(OR(K777="",I777=""),"",IF(AND(K777&gt;0,I777&lt;'الإعدادات'!$B$4),'الإعدادات'!$B$4-I777,0))</f>
        <v/>
      </c>
      <c r="M777" s="6">
        <f>IF(K777="","",IF(K777&lt;=0,"مسدد",IF(I777="","بدون موعد",IF(I777&gt;='الإعدادات'!$B$4,"لم يحن",IF(L777&lt;=30,"من 1 إلى 30 يوم",IF(L777&lt;=60,"من 31 إلى 60 يوم","أكثر من 60 يوم"))))))</f>
        <v/>
      </c>
    </row>
    <row r="778">
      <c r="A778" s="5" t="n"/>
      <c r="B778" s="13" t="n"/>
      <c r="C778" s="5" t="n"/>
      <c r="D778" s="19" t="n"/>
      <c r="E778" s="5" t="n"/>
      <c r="F778" s="6">
        <f>IF(C778&amp;""="","",IFERROR(INDEX('أوامر الشراء'!$C$6:$C$1005,MATCH(C778&amp;"",'أوامر الشراء'!$A$6:$A$1005,0))&amp;"","أمر غير موجود"))</f>
        <v/>
      </c>
      <c r="G778" s="6">
        <f>IF(F778="","",IFERROR(INDEX('الموردون'!$B$6:$B$205,MATCH(F778,'الموردون'!$A$6:$A$205,0))&amp;"","مورد غير موجود"))</f>
        <v/>
      </c>
      <c r="H778" s="20">
        <f>IF(F778="","",IFERROR(INDEX('الموردون'!$D$6:$D$205,MATCH(F778,'الموردون'!$A$6:$A$205,0)),""))</f>
        <v/>
      </c>
      <c r="I778" s="21">
        <f>IF(OR(H778="",NOT(ISNUMBER(B778))),"",B778+H778)</f>
        <v/>
      </c>
      <c r="J778" s="18">
        <f>IF(A778&amp;""="","",SUMIFS('المدفوعات'!$C$6:$C$1005,'المدفوعات'!$B$6:$B$1005,A778&amp;""))</f>
        <v/>
      </c>
      <c r="K778" s="18">
        <f>IF(OR(A778&amp;""="",NOT(ISNUMBER(D778))),"",ROUND(D778-J778,2))</f>
        <v/>
      </c>
      <c r="L778" s="17">
        <f>IF(OR(K778="",I778=""),"",IF(AND(K778&gt;0,I778&lt;'الإعدادات'!$B$4),'الإعدادات'!$B$4-I778,0))</f>
        <v/>
      </c>
      <c r="M778" s="6">
        <f>IF(K778="","",IF(K778&lt;=0,"مسدد",IF(I778="","بدون موعد",IF(I778&gt;='الإعدادات'!$B$4,"لم يحن",IF(L778&lt;=30,"من 1 إلى 30 يوم",IF(L778&lt;=60,"من 31 إلى 60 يوم","أكثر من 60 يوم"))))))</f>
        <v/>
      </c>
    </row>
    <row r="779">
      <c r="A779" s="5" t="n"/>
      <c r="B779" s="13" t="n"/>
      <c r="C779" s="5" t="n"/>
      <c r="D779" s="19" t="n"/>
      <c r="E779" s="5" t="n"/>
      <c r="F779" s="6">
        <f>IF(C779&amp;""="","",IFERROR(INDEX('أوامر الشراء'!$C$6:$C$1005,MATCH(C779&amp;"",'أوامر الشراء'!$A$6:$A$1005,0))&amp;"","أمر غير موجود"))</f>
        <v/>
      </c>
      <c r="G779" s="6">
        <f>IF(F779="","",IFERROR(INDEX('الموردون'!$B$6:$B$205,MATCH(F779,'الموردون'!$A$6:$A$205,0))&amp;"","مورد غير موجود"))</f>
        <v/>
      </c>
      <c r="H779" s="20">
        <f>IF(F779="","",IFERROR(INDEX('الموردون'!$D$6:$D$205,MATCH(F779,'الموردون'!$A$6:$A$205,0)),""))</f>
        <v/>
      </c>
      <c r="I779" s="21">
        <f>IF(OR(H779="",NOT(ISNUMBER(B779))),"",B779+H779)</f>
        <v/>
      </c>
      <c r="J779" s="18">
        <f>IF(A779&amp;""="","",SUMIFS('المدفوعات'!$C$6:$C$1005,'المدفوعات'!$B$6:$B$1005,A779&amp;""))</f>
        <v/>
      </c>
      <c r="K779" s="18">
        <f>IF(OR(A779&amp;""="",NOT(ISNUMBER(D779))),"",ROUND(D779-J779,2))</f>
        <v/>
      </c>
      <c r="L779" s="17">
        <f>IF(OR(K779="",I779=""),"",IF(AND(K779&gt;0,I779&lt;'الإعدادات'!$B$4),'الإعدادات'!$B$4-I779,0))</f>
        <v/>
      </c>
      <c r="M779" s="6">
        <f>IF(K779="","",IF(K779&lt;=0,"مسدد",IF(I779="","بدون موعد",IF(I779&gt;='الإعدادات'!$B$4,"لم يحن",IF(L779&lt;=30,"من 1 إلى 30 يوم",IF(L779&lt;=60,"من 31 إلى 60 يوم","أكثر من 60 يوم"))))))</f>
        <v/>
      </c>
    </row>
    <row r="780">
      <c r="A780" s="5" t="n"/>
      <c r="B780" s="13" t="n"/>
      <c r="C780" s="5" t="n"/>
      <c r="D780" s="19" t="n"/>
      <c r="E780" s="5" t="n"/>
      <c r="F780" s="6">
        <f>IF(C780&amp;""="","",IFERROR(INDEX('أوامر الشراء'!$C$6:$C$1005,MATCH(C780&amp;"",'أوامر الشراء'!$A$6:$A$1005,0))&amp;"","أمر غير موجود"))</f>
        <v/>
      </c>
      <c r="G780" s="6">
        <f>IF(F780="","",IFERROR(INDEX('الموردون'!$B$6:$B$205,MATCH(F780,'الموردون'!$A$6:$A$205,0))&amp;"","مورد غير موجود"))</f>
        <v/>
      </c>
      <c r="H780" s="20">
        <f>IF(F780="","",IFERROR(INDEX('الموردون'!$D$6:$D$205,MATCH(F780,'الموردون'!$A$6:$A$205,0)),""))</f>
        <v/>
      </c>
      <c r="I780" s="21">
        <f>IF(OR(H780="",NOT(ISNUMBER(B780))),"",B780+H780)</f>
        <v/>
      </c>
      <c r="J780" s="18">
        <f>IF(A780&amp;""="","",SUMIFS('المدفوعات'!$C$6:$C$1005,'المدفوعات'!$B$6:$B$1005,A780&amp;""))</f>
        <v/>
      </c>
      <c r="K780" s="18">
        <f>IF(OR(A780&amp;""="",NOT(ISNUMBER(D780))),"",ROUND(D780-J780,2))</f>
        <v/>
      </c>
      <c r="L780" s="17">
        <f>IF(OR(K780="",I780=""),"",IF(AND(K780&gt;0,I780&lt;'الإعدادات'!$B$4),'الإعدادات'!$B$4-I780,0))</f>
        <v/>
      </c>
      <c r="M780" s="6">
        <f>IF(K780="","",IF(K780&lt;=0,"مسدد",IF(I780="","بدون موعد",IF(I780&gt;='الإعدادات'!$B$4,"لم يحن",IF(L780&lt;=30,"من 1 إلى 30 يوم",IF(L780&lt;=60,"من 31 إلى 60 يوم","أكثر من 60 يوم"))))))</f>
        <v/>
      </c>
    </row>
    <row r="781">
      <c r="A781" s="5" t="n"/>
      <c r="B781" s="13" t="n"/>
      <c r="C781" s="5" t="n"/>
      <c r="D781" s="19" t="n"/>
      <c r="E781" s="5" t="n"/>
      <c r="F781" s="6">
        <f>IF(C781&amp;""="","",IFERROR(INDEX('أوامر الشراء'!$C$6:$C$1005,MATCH(C781&amp;"",'أوامر الشراء'!$A$6:$A$1005,0))&amp;"","أمر غير موجود"))</f>
        <v/>
      </c>
      <c r="G781" s="6">
        <f>IF(F781="","",IFERROR(INDEX('الموردون'!$B$6:$B$205,MATCH(F781,'الموردون'!$A$6:$A$205,0))&amp;"","مورد غير موجود"))</f>
        <v/>
      </c>
      <c r="H781" s="20">
        <f>IF(F781="","",IFERROR(INDEX('الموردون'!$D$6:$D$205,MATCH(F781,'الموردون'!$A$6:$A$205,0)),""))</f>
        <v/>
      </c>
      <c r="I781" s="21">
        <f>IF(OR(H781="",NOT(ISNUMBER(B781))),"",B781+H781)</f>
        <v/>
      </c>
      <c r="J781" s="18">
        <f>IF(A781&amp;""="","",SUMIFS('المدفوعات'!$C$6:$C$1005,'المدفوعات'!$B$6:$B$1005,A781&amp;""))</f>
        <v/>
      </c>
      <c r="K781" s="18">
        <f>IF(OR(A781&amp;""="",NOT(ISNUMBER(D781))),"",ROUND(D781-J781,2))</f>
        <v/>
      </c>
      <c r="L781" s="17">
        <f>IF(OR(K781="",I781=""),"",IF(AND(K781&gt;0,I781&lt;'الإعدادات'!$B$4),'الإعدادات'!$B$4-I781,0))</f>
        <v/>
      </c>
      <c r="M781" s="6">
        <f>IF(K781="","",IF(K781&lt;=0,"مسدد",IF(I781="","بدون موعد",IF(I781&gt;='الإعدادات'!$B$4,"لم يحن",IF(L781&lt;=30,"من 1 إلى 30 يوم",IF(L781&lt;=60,"من 31 إلى 60 يوم","أكثر من 60 يوم"))))))</f>
        <v/>
      </c>
    </row>
    <row r="782">
      <c r="A782" s="5" t="n"/>
      <c r="B782" s="13" t="n"/>
      <c r="C782" s="5" t="n"/>
      <c r="D782" s="19" t="n"/>
      <c r="E782" s="5" t="n"/>
      <c r="F782" s="6">
        <f>IF(C782&amp;""="","",IFERROR(INDEX('أوامر الشراء'!$C$6:$C$1005,MATCH(C782&amp;"",'أوامر الشراء'!$A$6:$A$1005,0))&amp;"","أمر غير موجود"))</f>
        <v/>
      </c>
      <c r="G782" s="6">
        <f>IF(F782="","",IFERROR(INDEX('الموردون'!$B$6:$B$205,MATCH(F782,'الموردون'!$A$6:$A$205,0))&amp;"","مورد غير موجود"))</f>
        <v/>
      </c>
      <c r="H782" s="20">
        <f>IF(F782="","",IFERROR(INDEX('الموردون'!$D$6:$D$205,MATCH(F782,'الموردون'!$A$6:$A$205,0)),""))</f>
        <v/>
      </c>
      <c r="I782" s="21">
        <f>IF(OR(H782="",NOT(ISNUMBER(B782))),"",B782+H782)</f>
        <v/>
      </c>
      <c r="J782" s="18">
        <f>IF(A782&amp;""="","",SUMIFS('المدفوعات'!$C$6:$C$1005,'المدفوعات'!$B$6:$B$1005,A782&amp;""))</f>
        <v/>
      </c>
      <c r="K782" s="18">
        <f>IF(OR(A782&amp;""="",NOT(ISNUMBER(D782))),"",ROUND(D782-J782,2))</f>
        <v/>
      </c>
      <c r="L782" s="17">
        <f>IF(OR(K782="",I782=""),"",IF(AND(K782&gt;0,I782&lt;'الإعدادات'!$B$4),'الإعدادات'!$B$4-I782,0))</f>
        <v/>
      </c>
      <c r="M782" s="6">
        <f>IF(K782="","",IF(K782&lt;=0,"مسدد",IF(I782="","بدون موعد",IF(I782&gt;='الإعدادات'!$B$4,"لم يحن",IF(L782&lt;=30,"من 1 إلى 30 يوم",IF(L782&lt;=60,"من 31 إلى 60 يوم","أكثر من 60 يوم"))))))</f>
        <v/>
      </c>
    </row>
    <row r="783">
      <c r="A783" s="5" t="n"/>
      <c r="B783" s="13" t="n"/>
      <c r="C783" s="5" t="n"/>
      <c r="D783" s="19" t="n"/>
      <c r="E783" s="5" t="n"/>
      <c r="F783" s="6">
        <f>IF(C783&amp;""="","",IFERROR(INDEX('أوامر الشراء'!$C$6:$C$1005,MATCH(C783&amp;"",'أوامر الشراء'!$A$6:$A$1005,0))&amp;"","أمر غير موجود"))</f>
        <v/>
      </c>
      <c r="G783" s="6">
        <f>IF(F783="","",IFERROR(INDEX('الموردون'!$B$6:$B$205,MATCH(F783,'الموردون'!$A$6:$A$205,0))&amp;"","مورد غير موجود"))</f>
        <v/>
      </c>
      <c r="H783" s="20">
        <f>IF(F783="","",IFERROR(INDEX('الموردون'!$D$6:$D$205,MATCH(F783,'الموردون'!$A$6:$A$205,0)),""))</f>
        <v/>
      </c>
      <c r="I783" s="21">
        <f>IF(OR(H783="",NOT(ISNUMBER(B783))),"",B783+H783)</f>
        <v/>
      </c>
      <c r="J783" s="18">
        <f>IF(A783&amp;""="","",SUMIFS('المدفوعات'!$C$6:$C$1005,'المدفوعات'!$B$6:$B$1005,A783&amp;""))</f>
        <v/>
      </c>
      <c r="K783" s="18">
        <f>IF(OR(A783&amp;""="",NOT(ISNUMBER(D783))),"",ROUND(D783-J783,2))</f>
        <v/>
      </c>
      <c r="L783" s="17">
        <f>IF(OR(K783="",I783=""),"",IF(AND(K783&gt;0,I783&lt;'الإعدادات'!$B$4),'الإعدادات'!$B$4-I783,0))</f>
        <v/>
      </c>
      <c r="M783" s="6">
        <f>IF(K783="","",IF(K783&lt;=0,"مسدد",IF(I783="","بدون موعد",IF(I783&gt;='الإعدادات'!$B$4,"لم يحن",IF(L783&lt;=30,"من 1 إلى 30 يوم",IF(L783&lt;=60,"من 31 إلى 60 يوم","أكثر من 60 يوم"))))))</f>
        <v/>
      </c>
    </row>
    <row r="784">
      <c r="A784" s="5" t="n"/>
      <c r="B784" s="13" t="n"/>
      <c r="C784" s="5" t="n"/>
      <c r="D784" s="19" t="n"/>
      <c r="E784" s="5" t="n"/>
      <c r="F784" s="6">
        <f>IF(C784&amp;""="","",IFERROR(INDEX('أوامر الشراء'!$C$6:$C$1005,MATCH(C784&amp;"",'أوامر الشراء'!$A$6:$A$1005,0))&amp;"","أمر غير موجود"))</f>
        <v/>
      </c>
      <c r="G784" s="6">
        <f>IF(F784="","",IFERROR(INDEX('الموردون'!$B$6:$B$205,MATCH(F784,'الموردون'!$A$6:$A$205,0))&amp;"","مورد غير موجود"))</f>
        <v/>
      </c>
      <c r="H784" s="20">
        <f>IF(F784="","",IFERROR(INDEX('الموردون'!$D$6:$D$205,MATCH(F784,'الموردون'!$A$6:$A$205,0)),""))</f>
        <v/>
      </c>
      <c r="I784" s="21">
        <f>IF(OR(H784="",NOT(ISNUMBER(B784))),"",B784+H784)</f>
        <v/>
      </c>
      <c r="J784" s="18">
        <f>IF(A784&amp;""="","",SUMIFS('المدفوعات'!$C$6:$C$1005,'المدفوعات'!$B$6:$B$1005,A784&amp;""))</f>
        <v/>
      </c>
      <c r="K784" s="18">
        <f>IF(OR(A784&amp;""="",NOT(ISNUMBER(D784))),"",ROUND(D784-J784,2))</f>
        <v/>
      </c>
      <c r="L784" s="17">
        <f>IF(OR(K784="",I784=""),"",IF(AND(K784&gt;0,I784&lt;'الإعدادات'!$B$4),'الإعدادات'!$B$4-I784,0))</f>
        <v/>
      </c>
      <c r="M784" s="6">
        <f>IF(K784="","",IF(K784&lt;=0,"مسدد",IF(I784="","بدون موعد",IF(I784&gt;='الإعدادات'!$B$4,"لم يحن",IF(L784&lt;=30,"من 1 إلى 30 يوم",IF(L784&lt;=60,"من 31 إلى 60 يوم","أكثر من 60 يوم"))))))</f>
        <v/>
      </c>
    </row>
    <row r="785">
      <c r="A785" s="5" t="n"/>
      <c r="B785" s="13" t="n"/>
      <c r="C785" s="5" t="n"/>
      <c r="D785" s="19" t="n"/>
      <c r="E785" s="5" t="n"/>
      <c r="F785" s="6">
        <f>IF(C785&amp;""="","",IFERROR(INDEX('أوامر الشراء'!$C$6:$C$1005,MATCH(C785&amp;"",'أوامر الشراء'!$A$6:$A$1005,0))&amp;"","أمر غير موجود"))</f>
        <v/>
      </c>
      <c r="G785" s="6">
        <f>IF(F785="","",IFERROR(INDEX('الموردون'!$B$6:$B$205,MATCH(F785,'الموردون'!$A$6:$A$205,0))&amp;"","مورد غير موجود"))</f>
        <v/>
      </c>
      <c r="H785" s="20">
        <f>IF(F785="","",IFERROR(INDEX('الموردون'!$D$6:$D$205,MATCH(F785,'الموردون'!$A$6:$A$205,0)),""))</f>
        <v/>
      </c>
      <c r="I785" s="21">
        <f>IF(OR(H785="",NOT(ISNUMBER(B785))),"",B785+H785)</f>
        <v/>
      </c>
      <c r="J785" s="18">
        <f>IF(A785&amp;""="","",SUMIFS('المدفوعات'!$C$6:$C$1005,'المدفوعات'!$B$6:$B$1005,A785&amp;""))</f>
        <v/>
      </c>
      <c r="K785" s="18">
        <f>IF(OR(A785&amp;""="",NOT(ISNUMBER(D785))),"",ROUND(D785-J785,2))</f>
        <v/>
      </c>
      <c r="L785" s="17">
        <f>IF(OR(K785="",I785=""),"",IF(AND(K785&gt;0,I785&lt;'الإعدادات'!$B$4),'الإعدادات'!$B$4-I785,0))</f>
        <v/>
      </c>
      <c r="M785" s="6">
        <f>IF(K785="","",IF(K785&lt;=0,"مسدد",IF(I785="","بدون موعد",IF(I785&gt;='الإعدادات'!$B$4,"لم يحن",IF(L785&lt;=30,"من 1 إلى 30 يوم",IF(L785&lt;=60,"من 31 إلى 60 يوم","أكثر من 60 يوم"))))))</f>
        <v/>
      </c>
    </row>
    <row r="786">
      <c r="A786" s="5" t="n"/>
      <c r="B786" s="13" t="n"/>
      <c r="C786" s="5" t="n"/>
      <c r="D786" s="19" t="n"/>
      <c r="E786" s="5" t="n"/>
      <c r="F786" s="6">
        <f>IF(C786&amp;""="","",IFERROR(INDEX('أوامر الشراء'!$C$6:$C$1005,MATCH(C786&amp;"",'أوامر الشراء'!$A$6:$A$1005,0))&amp;"","أمر غير موجود"))</f>
        <v/>
      </c>
      <c r="G786" s="6">
        <f>IF(F786="","",IFERROR(INDEX('الموردون'!$B$6:$B$205,MATCH(F786,'الموردون'!$A$6:$A$205,0))&amp;"","مورد غير موجود"))</f>
        <v/>
      </c>
      <c r="H786" s="20">
        <f>IF(F786="","",IFERROR(INDEX('الموردون'!$D$6:$D$205,MATCH(F786,'الموردون'!$A$6:$A$205,0)),""))</f>
        <v/>
      </c>
      <c r="I786" s="21">
        <f>IF(OR(H786="",NOT(ISNUMBER(B786))),"",B786+H786)</f>
        <v/>
      </c>
      <c r="J786" s="18">
        <f>IF(A786&amp;""="","",SUMIFS('المدفوعات'!$C$6:$C$1005,'المدفوعات'!$B$6:$B$1005,A786&amp;""))</f>
        <v/>
      </c>
      <c r="K786" s="18">
        <f>IF(OR(A786&amp;""="",NOT(ISNUMBER(D786))),"",ROUND(D786-J786,2))</f>
        <v/>
      </c>
      <c r="L786" s="17">
        <f>IF(OR(K786="",I786=""),"",IF(AND(K786&gt;0,I786&lt;'الإعدادات'!$B$4),'الإعدادات'!$B$4-I786,0))</f>
        <v/>
      </c>
      <c r="M786" s="6">
        <f>IF(K786="","",IF(K786&lt;=0,"مسدد",IF(I786="","بدون موعد",IF(I786&gt;='الإعدادات'!$B$4,"لم يحن",IF(L786&lt;=30,"من 1 إلى 30 يوم",IF(L786&lt;=60,"من 31 إلى 60 يوم","أكثر من 60 يوم"))))))</f>
        <v/>
      </c>
    </row>
    <row r="787">
      <c r="A787" s="5" t="n"/>
      <c r="B787" s="13" t="n"/>
      <c r="C787" s="5" t="n"/>
      <c r="D787" s="19" t="n"/>
      <c r="E787" s="5" t="n"/>
      <c r="F787" s="6">
        <f>IF(C787&amp;""="","",IFERROR(INDEX('أوامر الشراء'!$C$6:$C$1005,MATCH(C787&amp;"",'أوامر الشراء'!$A$6:$A$1005,0))&amp;"","أمر غير موجود"))</f>
        <v/>
      </c>
      <c r="G787" s="6">
        <f>IF(F787="","",IFERROR(INDEX('الموردون'!$B$6:$B$205,MATCH(F787,'الموردون'!$A$6:$A$205,0))&amp;"","مورد غير موجود"))</f>
        <v/>
      </c>
      <c r="H787" s="20">
        <f>IF(F787="","",IFERROR(INDEX('الموردون'!$D$6:$D$205,MATCH(F787,'الموردون'!$A$6:$A$205,0)),""))</f>
        <v/>
      </c>
      <c r="I787" s="21">
        <f>IF(OR(H787="",NOT(ISNUMBER(B787))),"",B787+H787)</f>
        <v/>
      </c>
      <c r="J787" s="18">
        <f>IF(A787&amp;""="","",SUMIFS('المدفوعات'!$C$6:$C$1005,'المدفوعات'!$B$6:$B$1005,A787&amp;""))</f>
        <v/>
      </c>
      <c r="K787" s="18">
        <f>IF(OR(A787&amp;""="",NOT(ISNUMBER(D787))),"",ROUND(D787-J787,2))</f>
        <v/>
      </c>
      <c r="L787" s="17">
        <f>IF(OR(K787="",I787=""),"",IF(AND(K787&gt;0,I787&lt;'الإعدادات'!$B$4),'الإعدادات'!$B$4-I787,0))</f>
        <v/>
      </c>
      <c r="M787" s="6">
        <f>IF(K787="","",IF(K787&lt;=0,"مسدد",IF(I787="","بدون موعد",IF(I787&gt;='الإعدادات'!$B$4,"لم يحن",IF(L787&lt;=30,"من 1 إلى 30 يوم",IF(L787&lt;=60,"من 31 إلى 60 يوم","أكثر من 60 يوم"))))))</f>
        <v/>
      </c>
    </row>
    <row r="788">
      <c r="A788" s="5" t="n"/>
      <c r="B788" s="13" t="n"/>
      <c r="C788" s="5" t="n"/>
      <c r="D788" s="19" t="n"/>
      <c r="E788" s="5" t="n"/>
      <c r="F788" s="6">
        <f>IF(C788&amp;""="","",IFERROR(INDEX('أوامر الشراء'!$C$6:$C$1005,MATCH(C788&amp;"",'أوامر الشراء'!$A$6:$A$1005,0))&amp;"","أمر غير موجود"))</f>
        <v/>
      </c>
      <c r="G788" s="6">
        <f>IF(F788="","",IFERROR(INDEX('الموردون'!$B$6:$B$205,MATCH(F788,'الموردون'!$A$6:$A$205,0))&amp;"","مورد غير موجود"))</f>
        <v/>
      </c>
      <c r="H788" s="20">
        <f>IF(F788="","",IFERROR(INDEX('الموردون'!$D$6:$D$205,MATCH(F788,'الموردون'!$A$6:$A$205,0)),""))</f>
        <v/>
      </c>
      <c r="I788" s="21">
        <f>IF(OR(H788="",NOT(ISNUMBER(B788))),"",B788+H788)</f>
        <v/>
      </c>
      <c r="J788" s="18">
        <f>IF(A788&amp;""="","",SUMIFS('المدفوعات'!$C$6:$C$1005,'المدفوعات'!$B$6:$B$1005,A788&amp;""))</f>
        <v/>
      </c>
      <c r="K788" s="18">
        <f>IF(OR(A788&amp;""="",NOT(ISNUMBER(D788))),"",ROUND(D788-J788,2))</f>
        <v/>
      </c>
      <c r="L788" s="17">
        <f>IF(OR(K788="",I788=""),"",IF(AND(K788&gt;0,I788&lt;'الإعدادات'!$B$4),'الإعدادات'!$B$4-I788,0))</f>
        <v/>
      </c>
      <c r="M788" s="6">
        <f>IF(K788="","",IF(K788&lt;=0,"مسدد",IF(I788="","بدون موعد",IF(I788&gt;='الإعدادات'!$B$4,"لم يحن",IF(L788&lt;=30,"من 1 إلى 30 يوم",IF(L788&lt;=60,"من 31 إلى 60 يوم","أكثر من 60 يوم"))))))</f>
        <v/>
      </c>
    </row>
    <row r="789">
      <c r="A789" s="5" t="n"/>
      <c r="B789" s="13" t="n"/>
      <c r="C789" s="5" t="n"/>
      <c r="D789" s="19" t="n"/>
      <c r="E789" s="5" t="n"/>
      <c r="F789" s="6">
        <f>IF(C789&amp;""="","",IFERROR(INDEX('أوامر الشراء'!$C$6:$C$1005,MATCH(C789&amp;"",'أوامر الشراء'!$A$6:$A$1005,0))&amp;"","أمر غير موجود"))</f>
        <v/>
      </c>
      <c r="G789" s="6">
        <f>IF(F789="","",IFERROR(INDEX('الموردون'!$B$6:$B$205,MATCH(F789,'الموردون'!$A$6:$A$205,0))&amp;"","مورد غير موجود"))</f>
        <v/>
      </c>
      <c r="H789" s="20">
        <f>IF(F789="","",IFERROR(INDEX('الموردون'!$D$6:$D$205,MATCH(F789,'الموردون'!$A$6:$A$205,0)),""))</f>
        <v/>
      </c>
      <c r="I789" s="21">
        <f>IF(OR(H789="",NOT(ISNUMBER(B789))),"",B789+H789)</f>
        <v/>
      </c>
      <c r="J789" s="18">
        <f>IF(A789&amp;""="","",SUMIFS('المدفوعات'!$C$6:$C$1005,'المدفوعات'!$B$6:$B$1005,A789&amp;""))</f>
        <v/>
      </c>
      <c r="K789" s="18">
        <f>IF(OR(A789&amp;""="",NOT(ISNUMBER(D789))),"",ROUND(D789-J789,2))</f>
        <v/>
      </c>
      <c r="L789" s="17">
        <f>IF(OR(K789="",I789=""),"",IF(AND(K789&gt;0,I789&lt;'الإعدادات'!$B$4),'الإعدادات'!$B$4-I789,0))</f>
        <v/>
      </c>
      <c r="M789" s="6">
        <f>IF(K789="","",IF(K789&lt;=0,"مسدد",IF(I789="","بدون موعد",IF(I789&gt;='الإعدادات'!$B$4,"لم يحن",IF(L789&lt;=30,"من 1 إلى 30 يوم",IF(L789&lt;=60,"من 31 إلى 60 يوم","أكثر من 60 يوم"))))))</f>
        <v/>
      </c>
    </row>
    <row r="790">
      <c r="A790" s="5" t="n"/>
      <c r="B790" s="13" t="n"/>
      <c r="C790" s="5" t="n"/>
      <c r="D790" s="19" t="n"/>
      <c r="E790" s="5" t="n"/>
      <c r="F790" s="6">
        <f>IF(C790&amp;""="","",IFERROR(INDEX('أوامر الشراء'!$C$6:$C$1005,MATCH(C790&amp;"",'أوامر الشراء'!$A$6:$A$1005,0))&amp;"","أمر غير موجود"))</f>
        <v/>
      </c>
      <c r="G790" s="6">
        <f>IF(F790="","",IFERROR(INDEX('الموردون'!$B$6:$B$205,MATCH(F790,'الموردون'!$A$6:$A$205,0))&amp;"","مورد غير موجود"))</f>
        <v/>
      </c>
      <c r="H790" s="20">
        <f>IF(F790="","",IFERROR(INDEX('الموردون'!$D$6:$D$205,MATCH(F790,'الموردون'!$A$6:$A$205,0)),""))</f>
        <v/>
      </c>
      <c r="I790" s="21">
        <f>IF(OR(H790="",NOT(ISNUMBER(B790))),"",B790+H790)</f>
        <v/>
      </c>
      <c r="J790" s="18">
        <f>IF(A790&amp;""="","",SUMIFS('المدفوعات'!$C$6:$C$1005,'المدفوعات'!$B$6:$B$1005,A790&amp;""))</f>
        <v/>
      </c>
      <c r="K790" s="18">
        <f>IF(OR(A790&amp;""="",NOT(ISNUMBER(D790))),"",ROUND(D790-J790,2))</f>
        <v/>
      </c>
      <c r="L790" s="17">
        <f>IF(OR(K790="",I790=""),"",IF(AND(K790&gt;0,I790&lt;'الإعدادات'!$B$4),'الإعدادات'!$B$4-I790,0))</f>
        <v/>
      </c>
      <c r="M790" s="6">
        <f>IF(K790="","",IF(K790&lt;=0,"مسدد",IF(I790="","بدون موعد",IF(I790&gt;='الإعدادات'!$B$4,"لم يحن",IF(L790&lt;=30,"من 1 إلى 30 يوم",IF(L790&lt;=60,"من 31 إلى 60 يوم","أكثر من 60 يوم"))))))</f>
        <v/>
      </c>
    </row>
    <row r="791">
      <c r="A791" s="5" t="n"/>
      <c r="B791" s="13" t="n"/>
      <c r="C791" s="5" t="n"/>
      <c r="D791" s="19" t="n"/>
      <c r="E791" s="5" t="n"/>
      <c r="F791" s="6">
        <f>IF(C791&amp;""="","",IFERROR(INDEX('أوامر الشراء'!$C$6:$C$1005,MATCH(C791&amp;"",'أوامر الشراء'!$A$6:$A$1005,0))&amp;"","أمر غير موجود"))</f>
        <v/>
      </c>
      <c r="G791" s="6">
        <f>IF(F791="","",IFERROR(INDEX('الموردون'!$B$6:$B$205,MATCH(F791,'الموردون'!$A$6:$A$205,0))&amp;"","مورد غير موجود"))</f>
        <v/>
      </c>
      <c r="H791" s="20">
        <f>IF(F791="","",IFERROR(INDEX('الموردون'!$D$6:$D$205,MATCH(F791,'الموردون'!$A$6:$A$205,0)),""))</f>
        <v/>
      </c>
      <c r="I791" s="21">
        <f>IF(OR(H791="",NOT(ISNUMBER(B791))),"",B791+H791)</f>
        <v/>
      </c>
      <c r="J791" s="18">
        <f>IF(A791&amp;""="","",SUMIFS('المدفوعات'!$C$6:$C$1005,'المدفوعات'!$B$6:$B$1005,A791&amp;""))</f>
        <v/>
      </c>
      <c r="K791" s="18">
        <f>IF(OR(A791&amp;""="",NOT(ISNUMBER(D791))),"",ROUND(D791-J791,2))</f>
        <v/>
      </c>
      <c r="L791" s="17">
        <f>IF(OR(K791="",I791=""),"",IF(AND(K791&gt;0,I791&lt;'الإعدادات'!$B$4),'الإعدادات'!$B$4-I791,0))</f>
        <v/>
      </c>
      <c r="M791" s="6">
        <f>IF(K791="","",IF(K791&lt;=0,"مسدد",IF(I791="","بدون موعد",IF(I791&gt;='الإعدادات'!$B$4,"لم يحن",IF(L791&lt;=30,"من 1 إلى 30 يوم",IF(L791&lt;=60,"من 31 إلى 60 يوم","أكثر من 60 يوم"))))))</f>
        <v/>
      </c>
    </row>
    <row r="792">
      <c r="A792" s="5" t="n"/>
      <c r="B792" s="13" t="n"/>
      <c r="C792" s="5" t="n"/>
      <c r="D792" s="19" t="n"/>
      <c r="E792" s="5" t="n"/>
      <c r="F792" s="6">
        <f>IF(C792&amp;""="","",IFERROR(INDEX('أوامر الشراء'!$C$6:$C$1005,MATCH(C792&amp;"",'أوامر الشراء'!$A$6:$A$1005,0))&amp;"","أمر غير موجود"))</f>
        <v/>
      </c>
      <c r="G792" s="6">
        <f>IF(F792="","",IFERROR(INDEX('الموردون'!$B$6:$B$205,MATCH(F792,'الموردون'!$A$6:$A$205,0))&amp;"","مورد غير موجود"))</f>
        <v/>
      </c>
      <c r="H792" s="20">
        <f>IF(F792="","",IFERROR(INDEX('الموردون'!$D$6:$D$205,MATCH(F792,'الموردون'!$A$6:$A$205,0)),""))</f>
        <v/>
      </c>
      <c r="I792" s="21">
        <f>IF(OR(H792="",NOT(ISNUMBER(B792))),"",B792+H792)</f>
        <v/>
      </c>
      <c r="J792" s="18">
        <f>IF(A792&amp;""="","",SUMIFS('المدفوعات'!$C$6:$C$1005,'المدفوعات'!$B$6:$B$1005,A792&amp;""))</f>
        <v/>
      </c>
      <c r="K792" s="18">
        <f>IF(OR(A792&amp;""="",NOT(ISNUMBER(D792))),"",ROUND(D792-J792,2))</f>
        <v/>
      </c>
      <c r="L792" s="17">
        <f>IF(OR(K792="",I792=""),"",IF(AND(K792&gt;0,I792&lt;'الإعدادات'!$B$4),'الإعدادات'!$B$4-I792,0))</f>
        <v/>
      </c>
      <c r="M792" s="6">
        <f>IF(K792="","",IF(K792&lt;=0,"مسدد",IF(I792="","بدون موعد",IF(I792&gt;='الإعدادات'!$B$4,"لم يحن",IF(L792&lt;=30,"من 1 إلى 30 يوم",IF(L792&lt;=60,"من 31 إلى 60 يوم","أكثر من 60 يوم"))))))</f>
        <v/>
      </c>
    </row>
    <row r="793">
      <c r="A793" s="5" t="n"/>
      <c r="B793" s="13" t="n"/>
      <c r="C793" s="5" t="n"/>
      <c r="D793" s="19" t="n"/>
      <c r="E793" s="5" t="n"/>
      <c r="F793" s="6">
        <f>IF(C793&amp;""="","",IFERROR(INDEX('أوامر الشراء'!$C$6:$C$1005,MATCH(C793&amp;"",'أوامر الشراء'!$A$6:$A$1005,0))&amp;"","أمر غير موجود"))</f>
        <v/>
      </c>
      <c r="G793" s="6">
        <f>IF(F793="","",IFERROR(INDEX('الموردون'!$B$6:$B$205,MATCH(F793,'الموردون'!$A$6:$A$205,0))&amp;"","مورد غير موجود"))</f>
        <v/>
      </c>
      <c r="H793" s="20">
        <f>IF(F793="","",IFERROR(INDEX('الموردون'!$D$6:$D$205,MATCH(F793,'الموردون'!$A$6:$A$205,0)),""))</f>
        <v/>
      </c>
      <c r="I793" s="21">
        <f>IF(OR(H793="",NOT(ISNUMBER(B793))),"",B793+H793)</f>
        <v/>
      </c>
      <c r="J793" s="18">
        <f>IF(A793&amp;""="","",SUMIFS('المدفوعات'!$C$6:$C$1005,'المدفوعات'!$B$6:$B$1005,A793&amp;""))</f>
        <v/>
      </c>
      <c r="K793" s="18">
        <f>IF(OR(A793&amp;""="",NOT(ISNUMBER(D793))),"",ROUND(D793-J793,2))</f>
        <v/>
      </c>
      <c r="L793" s="17">
        <f>IF(OR(K793="",I793=""),"",IF(AND(K793&gt;0,I793&lt;'الإعدادات'!$B$4),'الإعدادات'!$B$4-I793,0))</f>
        <v/>
      </c>
      <c r="M793" s="6">
        <f>IF(K793="","",IF(K793&lt;=0,"مسدد",IF(I793="","بدون موعد",IF(I793&gt;='الإعدادات'!$B$4,"لم يحن",IF(L793&lt;=30,"من 1 إلى 30 يوم",IF(L793&lt;=60,"من 31 إلى 60 يوم","أكثر من 60 يوم"))))))</f>
        <v/>
      </c>
    </row>
    <row r="794">
      <c r="A794" s="5" t="n"/>
      <c r="B794" s="13" t="n"/>
      <c r="C794" s="5" t="n"/>
      <c r="D794" s="19" t="n"/>
      <c r="E794" s="5" t="n"/>
      <c r="F794" s="6">
        <f>IF(C794&amp;""="","",IFERROR(INDEX('أوامر الشراء'!$C$6:$C$1005,MATCH(C794&amp;"",'أوامر الشراء'!$A$6:$A$1005,0))&amp;"","أمر غير موجود"))</f>
        <v/>
      </c>
      <c r="G794" s="6">
        <f>IF(F794="","",IFERROR(INDEX('الموردون'!$B$6:$B$205,MATCH(F794,'الموردون'!$A$6:$A$205,0))&amp;"","مورد غير موجود"))</f>
        <v/>
      </c>
      <c r="H794" s="20">
        <f>IF(F794="","",IFERROR(INDEX('الموردون'!$D$6:$D$205,MATCH(F794,'الموردون'!$A$6:$A$205,0)),""))</f>
        <v/>
      </c>
      <c r="I794" s="21">
        <f>IF(OR(H794="",NOT(ISNUMBER(B794))),"",B794+H794)</f>
        <v/>
      </c>
      <c r="J794" s="18">
        <f>IF(A794&amp;""="","",SUMIFS('المدفوعات'!$C$6:$C$1005,'المدفوعات'!$B$6:$B$1005,A794&amp;""))</f>
        <v/>
      </c>
      <c r="K794" s="18">
        <f>IF(OR(A794&amp;""="",NOT(ISNUMBER(D794))),"",ROUND(D794-J794,2))</f>
        <v/>
      </c>
      <c r="L794" s="17">
        <f>IF(OR(K794="",I794=""),"",IF(AND(K794&gt;0,I794&lt;'الإعدادات'!$B$4),'الإعدادات'!$B$4-I794,0))</f>
        <v/>
      </c>
      <c r="M794" s="6">
        <f>IF(K794="","",IF(K794&lt;=0,"مسدد",IF(I794="","بدون موعد",IF(I794&gt;='الإعدادات'!$B$4,"لم يحن",IF(L794&lt;=30,"من 1 إلى 30 يوم",IF(L794&lt;=60,"من 31 إلى 60 يوم","أكثر من 60 يوم"))))))</f>
        <v/>
      </c>
    </row>
    <row r="795">
      <c r="A795" s="5" t="n"/>
      <c r="B795" s="13" t="n"/>
      <c r="C795" s="5" t="n"/>
      <c r="D795" s="19" t="n"/>
      <c r="E795" s="5" t="n"/>
      <c r="F795" s="6">
        <f>IF(C795&amp;""="","",IFERROR(INDEX('أوامر الشراء'!$C$6:$C$1005,MATCH(C795&amp;"",'أوامر الشراء'!$A$6:$A$1005,0))&amp;"","أمر غير موجود"))</f>
        <v/>
      </c>
      <c r="G795" s="6">
        <f>IF(F795="","",IFERROR(INDEX('الموردون'!$B$6:$B$205,MATCH(F795,'الموردون'!$A$6:$A$205,0))&amp;"","مورد غير موجود"))</f>
        <v/>
      </c>
      <c r="H795" s="20">
        <f>IF(F795="","",IFERROR(INDEX('الموردون'!$D$6:$D$205,MATCH(F795,'الموردون'!$A$6:$A$205,0)),""))</f>
        <v/>
      </c>
      <c r="I795" s="21">
        <f>IF(OR(H795="",NOT(ISNUMBER(B795))),"",B795+H795)</f>
        <v/>
      </c>
      <c r="J795" s="18">
        <f>IF(A795&amp;""="","",SUMIFS('المدفوعات'!$C$6:$C$1005,'المدفوعات'!$B$6:$B$1005,A795&amp;""))</f>
        <v/>
      </c>
      <c r="K795" s="18">
        <f>IF(OR(A795&amp;""="",NOT(ISNUMBER(D795))),"",ROUND(D795-J795,2))</f>
        <v/>
      </c>
      <c r="L795" s="17">
        <f>IF(OR(K795="",I795=""),"",IF(AND(K795&gt;0,I795&lt;'الإعدادات'!$B$4),'الإعدادات'!$B$4-I795,0))</f>
        <v/>
      </c>
      <c r="M795" s="6">
        <f>IF(K795="","",IF(K795&lt;=0,"مسدد",IF(I795="","بدون موعد",IF(I795&gt;='الإعدادات'!$B$4,"لم يحن",IF(L795&lt;=30,"من 1 إلى 30 يوم",IF(L795&lt;=60,"من 31 إلى 60 يوم","أكثر من 60 يوم"))))))</f>
        <v/>
      </c>
    </row>
    <row r="796">
      <c r="A796" s="5" t="n"/>
      <c r="B796" s="13" t="n"/>
      <c r="C796" s="5" t="n"/>
      <c r="D796" s="19" t="n"/>
      <c r="E796" s="5" t="n"/>
      <c r="F796" s="6">
        <f>IF(C796&amp;""="","",IFERROR(INDEX('أوامر الشراء'!$C$6:$C$1005,MATCH(C796&amp;"",'أوامر الشراء'!$A$6:$A$1005,0))&amp;"","أمر غير موجود"))</f>
        <v/>
      </c>
      <c r="G796" s="6">
        <f>IF(F796="","",IFERROR(INDEX('الموردون'!$B$6:$B$205,MATCH(F796,'الموردون'!$A$6:$A$205,0))&amp;"","مورد غير موجود"))</f>
        <v/>
      </c>
      <c r="H796" s="20">
        <f>IF(F796="","",IFERROR(INDEX('الموردون'!$D$6:$D$205,MATCH(F796,'الموردون'!$A$6:$A$205,0)),""))</f>
        <v/>
      </c>
      <c r="I796" s="21">
        <f>IF(OR(H796="",NOT(ISNUMBER(B796))),"",B796+H796)</f>
        <v/>
      </c>
      <c r="J796" s="18">
        <f>IF(A796&amp;""="","",SUMIFS('المدفوعات'!$C$6:$C$1005,'المدفوعات'!$B$6:$B$1005,A796&amp;""))</f>
        <v/>
      </c>
      <c r="K796" s="18">
        <f>IF(OR(A796&amp;""="",NOT(ISNUMBER(D796))),"",ROUND(D796-J796,2))</f>
        <v/>
      </c>
      <c r="L796" s="17">
        <f>IF(OR(K796="",I796=""),"",IF(AND(K796&gt;0,I796&lt;'الإعدادات'!$B$4),'الإعدادات'!$B$4-I796,0))</f>
        <v/>
      </c>
      <c r="M796" s="6">
        <f>IF(K796="","",IF(K796&lt;=0,"مسدد",IF(I796="","بدون موعد",IF(I796&gt;='الإعدادات'!$B$4,"لم يحن",IF(L796&lt;=30,"من 1 إلى 30 يوم",IF(L796&lt;=60,"من 31 إلى 60 يوم","أكثر من 60 يوم"))))))</f>
        <v/>
      </c>
    </row>
    <row r="797">
      <c r="A797" s="5" t="n"/>
      <c r="B797" s="13" t="n"/>
      <c r="C797" s="5" t="n"/>
      <c r="D797" s="19" t="n"/>
      <c r="E797" s="5" t="n"/>
      <c r="F797" s="6">
        <f>IF(C797&amp;""="","",IFERROR(INDEX('أوامر الشراء'!$C$6:$C$1005,MATCH(C797&amp;"",'أوامر الشراء'!$A$6:$A$1005,0))&amp;"","أمر غير موجود"))</f>
        <v/>
      </c>
      <c r="G797" s="6">
        <f>IF(F797="","",IFERROR(INDEX('الموردون'!$B$6:$B$205,MATCH(F797,'الموردون'!$A$6:$A$205,0))&amp;"","مورد غير موجود"))</f>
        <v/>
      </c>
      <c r="H797" s="20">
        <f>IF(F797="","",IFERROR(INDEX('الموردون'!$D$6:$D$205,MATCH(F797,'الموردون'!$A$6:$A$205,0)),""))</f>
        <v/>
      </c>
      <c r="I797" s="21">
        <f>IF(OR(H797="",NOT(ISNUMBER(B797))),"",B797+H797)</f>
        <v/>
      </c>
      <c r="J797" s="18">
        <f>IF(A797&amp;""="","",SUMIFS('المدفوعات'!$C$6:$C$1005,'المدفوعات'!$B$6:$B$1005,A797&amp;""))</f>
        <v/>
      </c>
      <c r="K797" s="18">
        <f>IF(OR(A797&amp;""="",NOT(ISNUMBER(D797))),"",ROUND(D797-J797,2))</f>
        <v/>
      </c>
      <c r="L797" s="17">
        <f>IF(OR(K797="",I797=""),"",IF(AND(K797&gt;0,I797&lt;'الإعدادات'!$B$4),'الإعدادات'!$B$4-I797,0))</f>
        <v/>
      </c>
      <c r="M797" s="6">
        <f>IF(K797="","",IF(K797&lt;=0,"مسدد",IF(I797="","بدون موعد",IF(I797&gt;='الإعدادات'!$B$4,"لم يحن",IF(L797&lt;=30,"من 1 إلى 30 يوم",IF(L797&lt;=60,"من 31 إلى 60 يوم","أكثر من 60 يوم"))))))</f>
        <v/>
      </c>
    </row>
    <row r="798">
      <c r="A798" s="5" t="n"/>
      <c r="B798" s="13" t="n"/>
      <c r="C798" s="5" t="n"/>
      <c r="D798" s="19" t="n"/>
      <c r="E798" s="5" t="n"/>
      <c r="F798" s="6">
        <f>IF(C798&amp;""="","",IFERROR(INDEX('أوامر الشراء'!$C$6:$C$1005,MATCH(C798&amp;"",'أوامر الشراء'!$A$6:$A$1005,0))&amp;"","أمر غير موجود"))</f>
        <v/>
      </c>
      <c r="G798" s="6">
        <f>IF(F798="","",IFERROR(INDEX('الموردون'!$B$6:$B$205,MATCH(F798,'الموردون'!$A$6:$A$205,0))&amp;"","مورد غير موجود"))</f>
        <v/>
      </c>
      <c r="H798" s="20">
        <f>IF(F798="","",IFERROR(INDEX('الموردون'!$D$6:$D$205,MATCH(F798,'الموردون'!$A$6:$A$205,0)),""))</f>
        <v/>
      </c>
      <c r="I798" s="21">
        <f>IF(OR(H798="",NOT(ISNUMBER(B798))),"",B798+H798)</f>
        <v/>
      </c>
      <c r="J798" s="18">
        <f>IF(A798&amp;""="","",SUMIFS('المدفوعات'!$C$6:$C$1005,'المدفوعات'!$B$6:$B$1005,A798&amp;""))</f>
        <v/>
      </c>
      <c r="K798" s="18">
        <f>IF(OR(A798&amp;""="",NOT(ISNUMBER(D798))),"",ROUND(D798-J798,2))</f>
        <v/>
      </c>
      <c r="L798" s="17">
        <f>IF(OR(K798="",I798=""),"",IF(AND(K798&gt;0,I798&lt;'الإعدادات'!$B$4),'الإعدادات'!$B$4-I798,0))</f>
        <v/>
      </c>
      <c r="M798" s="6">
        <f>IF(K798="","",IF(K798&lt;=0,"مسدد",IF(I798="","بدون موعد",IF(I798&gt;='الإعدادات'!$B$4,"لم يحن",IF(L798&lt;=30,"من 1 إلى 30 يوم",IF(L798&lt;=60,"من 31 إلى 60 يوم","أكثر من 60 يوم"))))))</f>
        <v/>
      </c>
    </row>
    <row r="799">
      <c r="A799" s="5" t="n"/>
      <c r="B799" s="13" t="n"/>
      <c r="C799" s="5" t="n"/>
      <c r="D799" s="19" t="n"/>
      <c r="E799" s="5" t="n"/>
      <c r="F799" s="6">
        <f>IF(C799&amp;""="","",IFERROR(INDEX('أوامر الشراء'!$C$6:$C$1005,MATCH(C799&amp;"",'أوامر الشراء'!$A$6:$A$1005,0))&amp;"","أمر غير موجود"))</f>
        <v/>
      </c>
      <c r="G799" s="6">
        <f>IF(F799="","",IFERROR(INDEX('الموردون'!$B$6:$B$205,MATCH(F799,'الموردون'!$A$6:$A$205,0))&amp;"","مورد غير موجود"))</f>
        <v/>
      </c>
      <c r="H799" s="20">
        <f>IF(F799="","",IFERROR(INDEX('الموردون'!$D$6:$D$205,MATCH(F799,'الموردون'!$A$6:$A$205,0)),""))</f>
        <v/>
      </c>
      <c r="I799" s="21">
        <f>IF(OR(H799="",NOT(ISNUMBER(B799))),"",B799+H799)</f>
        <v/>
      </c>
      <c r="J799" s="18">
        <f>IF(A799&amp;""="","",SUMIFS('المدفوعات'!$C$6:$C$1005,'المدفوعات'!$B$6:$B$1005,A799&amp;""))</f>
        <v/>
      </c>
      <c r="K799" s="18">
        <f>IF(OR(A799&amp;""="",NOT(ISNUMBER(D799))),"",ROUND(D799-J799,2))</f>
        <v/>
      </c>
      <c r="L799" s="17">
        <f>IF(OR(K799="",I799=""),"",IF(AND(K799&gt;0,I799&lt;'الإعدادات'!$B$4),'الإعدادات'!$B$4-I799,0))</f>
        <v/>
      </c>
      <c r="M799" s="6">
        <f>IF(K799="","",IF(K799&lt;=0,"مسدد",IF(I799="","بدون موعد",IF(I799&gt;='الإعدادات'!$B$4,"لم يحن",IF(L799&lt;=30,"من 1 إلى 30 يوم",IF(L799&lt;=60,"من 31 إلى 60 يوم","أكثر من 60 يوم"))))))</f>
        <v/>
      </c>
    </row>
    <row r="800">
      <c r="A800" s="5" t="n"/>
      <c r="B800" s="13" t="n"/>
      <c r="C800" s="5" t="n"/>
      <c r="D800" s="19" t="n"/>
      <c r="E800" s="5" t="n"/>
      <c r="F800" s="6">
        <f>IF(C800&amp;""="","",IFERROR(INDEX('أوامر الشراء'!$C$6:$C$1005,MATCH(C800&amp;"",'أوامر الشراء'!$A$6:$A$1005,0))&amp;"","أمر غير موجود"))</f>
        <v/>
      </c>
      <c r="G800" s="6">
        <f>IF(F800="","",IFERROR(INDEX('الموردون'!$B$6:$B$205,MATCH(F800,'الموردون'!$A$6:$A$205,0))&amp;"","مورد غير موجود"))</f>
        <v/>
      </c>
      <c r="H800" s="20">
        <f>IF(F800="","",IFERROR(INDEX('الموردون'!$D$6:$D$205,MATCH(F800,'الموردون'!$A$6:$A$205,0)),""))</f>
        <v/>
      </c>
      <c r="I800" s="21">
        <f>IF(OR(H800="",NOT(ISNUMBER(B800))),"",B800+H800)</f>
        <v/>
      </c>
      <c r="J800" s="18">
        <f>IF(A800&amp;""="","",SUMIFS('المدفوعات'!$C$6:$C$1005,'المدفوعات'!$B$6:$B$1005,A800&amp;""))</f>
        <v/>
      </c>
      <c r="K800" s="18">
        <f>IF(OR(A800&amp;""="",NOT(ISNUMBER(D800))),"",ROUND(D800-J800,2))</f>
        <v/>
      </c>
      <c r="L800" s="17">
        <f>IF(OR(K800="",I800=""),"",IF(AND(K800&gt;0,I800&lt;'الإعدادات'!$B$4),'الإعدادات'!$B$4-I800,0))</f>
        <v/>
      </c>
      <c r="M800" s="6">
        <f>IF(K800="","",IF(K800&lt;=0,"مسدد",IF(I800="","بدون موعد",IF(I800&gt;='الإعدادات'!$B$4,"لم يحن",IF(L800&lt;=30,"من 1 إلى 30 يوم",IF(L800&lt;=60,"من 31 إلى 60 يوم","أكثر من 60 يوم"))))))</f>
        <v/>
      </c>
    </row>
    <row r="801">
      <c r="A801" s="5" t="n"/>
      <c r="B801" s="13" t="n"/>
      <c r="C801" s="5" t="n"/>
      <c r="D801" s="19" t="n"/>
      <c r="E801" s="5" t="n"/>
      <c r="F801" s="6">
        <f>IF(C801&amp;""="","",IFERROR(INDEX('أوامر الشراء'!$C$6:$C$1005,MATCH(C801&amp;"",'أوامر الشراء'!$A$6:$A$1005,0))&amp;"","أمر غير موجود"))</f>
        <v/>
      </c>
      <c r="G801" s="6">
        <f>IF(F801="","",IFERROR(INDEX('الموردون'!$B$6:$B$205,MATCH(F801,'الموردون'!$A$6:$A$205,0))&amp;"","مورد غير موجود"))</f>
        <v/>
      </c>
      <c r="H801" s="20">
        <f>IF(F801="","",IFERROR(INDEX('الموردون'!$D$6:$D$205,MATCH(F801,'الموردون'!$A$6:$A$205,0)),""))</f>
        <v/>
      </c>
      <c r="I801" s="21">
        <f>IF(OR(H801="",NOT(ISNUMBER(B801))),"",B801+H801)</f>
        <v/>
      </c>
      <c r="J801" s="18">
        <f>IF(A801&amp;""="","",SUMIFS('المدفوعات'!$C$6:$C$1005,'المدفوعات'!$B$6:$B$1005,A801&amp;""))</f>
        <v/>
      </c>
      <c r="K801" s="18">
        <f>IF(OR(A801&amp;""="",NOT(ISNUMBER(D801))),"",ROUND(D801-J801,2))</f>
        <v/>
      </c>
      <c r="L801" s="17">
        <f>IF(OR(K801="",I801=""),"",IF(AND(K801&gt;0,I801&lt;'الإعدادات'!$B$4),'الإعدادات'!$B$4-I801,0))</f>
        <v/>
      </c>
      <c r="M801" s="6">
        <f>IF(K801="","",IF(K801&lt;=0,"مسدد",IF(I801="","بدون موعد",IF(I801&gt;='الإعدادات'!$B$4,"لم يحن",IF(L801&lt;=30,"من 1 إلى 30 يوم",IF(L801&lt;=60,"من 31 إلى 60 يوم","أكثر من 60 يوم"))))))</f>
        <v/>
      </c>
    </row>
    <row r="802">
      <c r="A802" s="5" t="n"/>
      <c r="B802" s="13" t="n"/>
      <c r="C802" s="5" t="n"/>
      <c r="D802" s="19" t="n"/>
      <c r="E802" s="5" t="n"/>
      <c r="F802" s="6">
        <f>IF(C802&amp;""="","",IFERROR(INDEX('أوامر الشراء'!$C$6:$C$1005,MATCH(C802&amp;"",'أوامر الشراء'!$A$6:$A$1005,0))&amp;"","أمر غير موجود"))</f>
        <v/>
      </c>
      <c r="G802" s="6">
        <f>IF(F802="","",IFERROR(INDEX('الموردون'!$B$6:$B$205,MATCH(F802,'الموردون'!$A$6:$A$205,0))&amp;"","مورد غير موجود"))</f>
        <v/>
      </c>
      <c r="H802" s="20">
        <f>IF(F802="","",IFERROR(INDEX('الموردون'!$D$6:$D$205,MATCH(F802,'الموردون'!$A$6:$A$205,0)),""))</f>
        <v/>
      </c>
      <c r="I802" s="21">
        <f>IF(OR(H802="",NOT(ISNUMBER(B802))),"",B802+H802)</f>
        <v/>
      </c>
      <c r="J802" s="18">
        <f>IF(A802&amp;""="","",SUMIFS('المدفوعات'!$C$6:$C$1005,'المدفوعات'!$B$6:$B$1005,A802&amp;""))</f>
        <v/>
      </c>
      <c r="K802" s="18">
        <f>IF(OR(A802&amp;""="",NOT(ISNUMBER(D802))),"",ROUND(D802-J802,2))</f>
        <v/>
      </c>
      <c r="L802" s="17">
        <f>IF(OR(K802="",I802=""),"",IF(AND(K802&gt;0,I802&lt;'الإعدادات'!$B$4),'الإعدادات'!$B$4-I802,0))</f>
        <v/>
      </c>
      <c r="M802" s="6">
        <f>IF(K802="","",IF(K802&lt;=0,"مسدد",IF(I802="","بدون موعد",IF(I802&gt;='الإعدادات'!$B$4,"لم يحن",IF(L802&lt;=30,"من 1 إلى 30 يوم",IF(L802&lt;=60,"من 31 إلى 60 يوم","أكثر من 60 يوم"))))))</f>
        <v/>
      </c>
    </row>
    <row r="803">
      <c r="A803" s="5" t="n"/>
      <c r="B803" s="13" t="n"/>
      <c r="C803" s="5" t="n"/>
      <c r="D803" s="19" t="n"/>
      <c r="E803" s="5" t="n"/>
      <c r="F803" s="6">
        <f>IF(C803&amp;""="","",IFERROR(INDEX('أوامر الشراء'!$C$6:$C$1005,MATCH(C803&amp;"",'أوامر الشراء'!$A$6:$A$1005,0))&amp;"","أمر غير موجود"))</f>
        <v/>
      </c>
      <c r="G803" s="6">
        <f>IF(F803="","",IFERROR(INDEX('الموردون'!$B$6:$B$205,MATCH(F803,'الموردون'!$A$6:$A$205,0))&amp;"","مورد غير موجود"))</f>
        <v/>
      </c>
      <c r="H803" s="20">
        <f>IF(F803="","",IFERROR(INDEX('الموردون'!$D$6:$D$205,MATCH(F803,'الموردون'!$A$6:$A$205,0)),""))</f>
        <v/>
      </c>
      <c r="I803" s="21">
        <f>IF(OR(H803="",NOT(ISNUMBER(B803))),"",B803+H803)</f>
        <v/>
      </c>
      <c r="J803" s="18">
        <f>IF(A803&amp;""="","",SUMIFS('المدفوعات'!$C$6:$C$1005,'المدفوعات'!$B$6:$B$1005,A803&amp;""))</f>
        <v/>
      </c>
      <c r="K803" s="18">
        <f>IF(OR(A803&amp;""="",NOT(ISNUMBER(D803))),"",ROUND(D803-J803,2))</f>
        <v/>
      </c>
      <c r="L803" s="17">
        <f>IF(OR(K803="",I803=""),"",IF(AND(K803&gt;0,I803&lt;'الإعدادات'!$B$4),'الإعدادات'!$B$4-I803,0))</f>
        <v/>
      </c>
      <c r="M803" s="6">
        <f>IF(K803="","",IF(K803&lt;=0,"مسدد",IF(I803="","بدون موعد",IF(I803&gt;='الإعدادات'!$B$4,"لم يحن",IF(L803&lt;=30,"من 1 إلى 30 يوم",IF(L803&lt;=60,"من 31 إلى 60 يوم","أكثر من 60 يوم"))))))</f>
        <v/>
      </c>
    </row>
    <row r="804">
      <c r="A804" s="5" t="n"/>
      <c r="B804" s="13" t="n"/>
      <c r="C804" s="5" t="n"/>
      <c r="D804" s="19" t="n"/>
      <c r="E804" s="5" t="n"/>
      <c r="F804" s="6">
        <f>IF(C804&amp;""="","",IFERROR(INDEX('أوامر الشراء'!$C$6:$C$1005,MATCH(C804&amp;"",'أوامر الشراء'!$A$6:$A$1005,0))&amp;"","أمر غير موجود"))</f>
        <v/>
      </c>
      <c r="G804" s="6">
        <f>IF(F804="","",IFERROR(INDEX('الموردون'!$B$6:$B$205,MATCH(F804,'الموردون'!$A$6:$A$205,0))&amp;"","مورد غير موجود"))</f>
        <v/>
      </c>
      <c r="H804" s="20">
        <f>IF(F804="","",IFERROR(INDEX('الموردون'!$D$6:$D$205,MATCH(F804,'الموردون'!$A$6:$A$205,0)),""))</f>
        <v/>
      </c>
      <c r="I804" s="21">
        <f>IF(OR(H804="",NOT(ISNUMBER(B804))),"",B804+H804)</f>
        <v/>
      </c>
      <c r="J804" s="18">
        <f>IF(A804&amp;""="","",SUMIFS('المدفوعات'!$C$6:$C$1005,'المدفوعات'!$B$6:$B$1005,A804&amp;""))</f>
        <v/>
      </c>
      <c r="K804" s="18">
        <f>IF(OR(A804&amp;""="",NOT(ISNUMBER(D804))),"",ROUND(D804-J804,2))</f>
        <v/>
      </c>
      <c r="L804" s="17">
        <f>IF(OR(K804="",I804=""),"",IF(AND(K804&gt;0,I804&lt;'الإعدادات'!$B$4),'الإعدادات'!$B$4-I804,0))</f>
        <v/>
      </c>
      <c r="M804" s="6">
        <f>IF(K804="","",IF(K804&lt;=0,"مسدد",IF(I804="","بدون موعد",IF(I804&gt;='الإعدادات'!$B$4,"لم يحن",IF(L804&lt;=30,"من 1 إلى 30 يوم",IF(L804&lt;=60,"من 31 إلى 60 يوم","أكثر من 60 يوم"))))))</f>
        <v/>
      </c>
    </row>
    <row r="805">
      <c r="A805" s="5" t="n"/>
      <c r="B805" s="13" t="n"/>
      <c r="C805" s="5" t="n"/>
      <c r="D805" s="19" t="n"/>
      <c r="E805" s="5" t="n"/>
      <c r="F805" s="6">
        <f>IF(C805&amp;""="","",IFERROR(INDEX('أوامر الشراء'!$C$6:$C$1005,MATCH(C805&amp;"",'أوامر الشراء'!$A$6:$A$1005,0))&amp;"","أمر غير موجود"))</f>
        <v/>
      </c>
      <c r="G805" s="6">
        <f>IF(F805="","",IFERROR(INDEX('الموردون'!$B$6:$B$205,MATCH(F805,'الموردون'!$A$6:$A$205,0))&amp;"","مورد غير موجود"))</f>
        <v/>
      </c>
      <c r="H805" s="20">
        <f>IF(F805="","",IFERROR(INDEX('الموردون'!$D$6:$D$205,MATCH(F805,'الموردون'!$A$6:$A$205,0)),""))</f>
        <v/>
      </c>
      <c r="I805" s="21">
        <f>IF(OR(H805="",NOT(ISNUMBER(B805))),"",B805+H805)</f>
        <v/>
      </c>
      <c r="J805" s="18">
        <f>IF(A805&amp;""="","",SUMIFS('المدفوعات'!$C$6:$C$1005,'المدفوعات'!$B$6:$B$1005,A805&amp;""))</f>
        <v/>
      </c>
      <c r="K805" s="18">
        <f>IF(OR(A805&amp;""="",NOT(ISNUMBER(D805))),"",ROUND(D805-J805,2))</f>
        <v/>
      </c>
      <c r="L805" s="17">
        <f>IF(OR(K805="",I805=""),"",IF(AND(K805&gt;0,I805&lt;'الإعدادات'!$B$4),'الإعدادات'!$B$4-I805,0))</f>
        <v/>
      </c>
      <c r="M805" s="6">
        <f>IF(K805="","",IF(K805&lt;=0,"مسدد",IF(I805="","بدون موعد",IF(I805&gt;='الإعدادات'!$B$4,"لم يحن",IF(L805&lt;=30,"من 1 إلى 30 يوم",IF(L805&lt;=60,"من 31 إلى 60 يوم","أكثر من 60 يوم"))))))</f>
        <v/>
      </c>
    </row>
    <row r="806">
      <c r="A806" s="5" t="n"/>
      <c r="B806" s="13" t="n"/>
      <c r="C806" s="5" t="n"/>
      <c r="D806" s="19" t="n"/>
      <c r="E806" s="5" t="n"/>
      <c r="F806" s="6">
        <f>IF(C806&amp;""="","",IFERROR(INDEX('أوامر الشراء'!$C$6:$C$1005,MATCH(C806&amp;"",'أوامر الشراء'!$A$6:$A$1005,0))&amp;"","أمر غير موجود"))</f>
        <v/>
      </c>
      <c r="G806" s="6">
        <f>IF(F806="","",IFERROR(INDEX('الموردون'!$B$6:$B$205,MATCH(F806,'الموردون'!$A$6:$A$205,0))&amp;"","مورد غير موجود"))</f>
        <v/>
      </c>
      <c r="H806" s="20">
        <f>IF(F806="","",IFERROR(INDEX('الموردون'!$D$6:$D$205,MATCH(F806,'الموردون'!$A$6:$A$205,0)),""))</f>
        <v/>
      </c>
      <c r="I806" s="21">
        <f>IF(OR(H806="",NOT(ISNUMBER(B806))),"",B806+H806)</f>
        <v/>
      </c>
      <c r="J806" s="18">
        <f>IF(A806&amp;""="","",SUMIFS('المدفوعات'!$C$6:$C$1005,'المدفوعات'!$B$6:$B$1005,A806&amp;""))</f>
        <v/>
      </c>
      <c r="K806" s="18">
        <f>IF(OR(A806&amp;""="",NOT(ISNUMBER(D806))),"",ROUND(D806-J806,2))</f>
        <v/>
      </c>
      <c r="L806" s="17">
        <f>IF(OR(K806="",I806=""),"",IF(AND(K806&gt;0,I806&lt;'الإعدادات'!$B$4),'الإعدادات'!$B$4-I806,0))</f>
        <v/>
      </c>
      <c r="M806" s="6">
        <f>IF(K806="","",IF(K806&lt;=0,"مسدد",IF(I806="","بدون موعد",IF(I806&gt;='الإعدادات'!$B$4,"لم يحن",IF(L806&lt;=30,"من 1 إلى 30 يوم",IF(L806&lt;=60,"من 31 إلى 60 يوم","أكثر من 60 يوم"))))))</f>
        <v/>
      </c>
    </row>
    <row r="807">
      <c r="A807" s="5" t="n"/>
      <c r="B807" s="13" t="n"/>
      <c r="C807" s="5" t="n"/>
      <c r="D807" s="19" t="n"/>
      <c r="E807" s="5" t="n"/>
      <c r="F807" s="6">
        <f>IF(C807&amp;""="","",IFERROR(INDEX('أوامر الشراء'!$C$6:$C$1005,MATCH(C807&amp;"",'أوامر الشراء'!$A$6:$A$1005,0))&amp;"","أمر غير موجود"))</f>
        <v/>
      </c>
      <c r="G807" s="6">
        <f>IF(F807="","",IFERROR(INDEX('الموردون'!$B$6:$B$205,MATCH(F807,'الموردون'!$A$6:$A$205,0))&amp;"","مورد غير موجود"))</f>
        <v/>
      </c>
      <c r="H807" s="20">
        <f>IF(F807="","",IFERROR(INDEX('الموردون'!$D$6:$D$205,MATCH(F807,'الموردون'!$A$6:$A$205,0)),""))</f>
        <v/>
      </c>
      <c r="I807" s="21">
        <f>IF(OR(H807="",NOT(ISNUMBER(B807))),"",B807+H807)</f>
        <v/>
      </c>
      <c r="J807" s="18">
        <f>IF(A807&amp;""="","",SUMIFS('المدفوعات'!$C$6:$C$1005,'المدفوعات'!$B$6:$B$1005,A807&amp;""))</f>
        <v/>
      </c>
      <c r="K807" s="18">
        <f>IF(OR(A807&amp;""="",NOT(ISNUMBER(D807))),"",ROUND(D807-J807,2))</f>
        <v/>
      </c>
      <c r="L807" s="17">
        <f>IF(OR(K807="",I807=""),"",IF(AND(K807&gt;0,I807&lt;'الإعدادات'!$B$4),'الإعدادات'!$B$4-I807,0))</f>
        <v/>
      </c>
      <c r="M807" s="6">
        <f>IF(K807="","",IF(K807&lt;=0,"مسدد",IF(I807="","بدون موعد",IF(I807&gt;='الإعدادات'!$B$4,"لم يحن",IF(L807&lt;=30,"من 1 إلى 30 يوم",IF(L807&lt;=60,"من 31 إلى 60 يوم","أكثر من 60 يوم"))))))</f>
        <v/>
      </c>
    </row>
    <row r="808">
      <c r="A808" s="5" t="n"/>
      <c r="B808" s="13" t="n"/>
      <c r="C808" s="5" t="n"/>
      <c r="D808" s="19" t="n"/>
      <c r="E808" s="5" t="n"/>
      <c r="F808" s="6">
        <f>IF(C808&amp;""="","",IFERROR(INDEX('أوامر الشراء'!$C$6:$C$1005,MATCH(C808&amp;"",'أوامر الشراء'!$A$6:$A$1005,0))&amp;"","أمر غير موجود"))</f>
        <v/>
      </c>
      <c r="G808" s="6">
        <f>IF(F808="","",IFERROR(INDEX('الموردون'!$B$6:$B$205,MATCH(F808,'الموردون'!$A$6:$A$205,0))&amp;"","مورد غير موجود"))</f>
        <v/>
      </c>
      <c r="H808" s="20">
        <f>IF(F808="","",IFERROR(INDEX('الموردون'!$D$6:$D$205,MATCH(F808,'الموردون'!$A$6:$A$205,0)),""))</f>
        <v/>
      </c>
      <c r="I808" s="21">
        <f>IF(OR(H808="",NOT(ISNUMBER(B808))),"",B808+H808)</f>
        <v/>
      </c>
      <c r="J808" s="18">
        <f>IF(A808&amp;""="","",SUMIFS('المدفوعات'!$C$6:$C$1005,'المدفوعات'!$B$6:$B$1005,A808&amp;""))</f>
        <v/>
      </c>
      <c r="K808" s="18">
        <f>IF(OR(A808&amp;""="",NOT(ISNUMBER(D808))),"",ROUND(D808-J808,2))</f>
        <v/>
      </c>
      <c r="L808" s="17">
        <f>IF(OR(K808="",I808=""),"",IF(AND(K808&gt;0,I808&lt;'الإعدادات'!$B$4),'الإعدادات'!$B$4-I808,0))</f>
        <v/>
      </c>
      <c r="M808" s="6">
        <f>IF(K808="","",IF(K808&lt;=0,"مسدد",IF(I808="","بدون موعد",IF(I808&gt;='الإعدادات'!$B$4,"لم يحن",IF(L808&lt;=30,"من 1 إلى 30 يوم",IF(L808&lt;=60,"من 31 إلى 60 يوم","أكثر من 60 يوم"))))))</f>
        <v/>
      </c>
    </row>
    <row r="809">
      <c r="A809" s="5" t="n"/>
      <c r="B809" s="13" t="n"/>
      <c r="C809" s="5" t="n"/>
      <c r="D809" s="19" t="n"/>
      <c r="E809" s="5" t="n"/>
      <c r="F809" s="6">
        <f>IF(C809&amp;""="","",IFERROR(INDEX('أوامر الشراء'!$C$6:$C$1005,MATCH(C809&amp;"",'أوامر الشراء'!$A$6:$A$1005,0))&amp;"","أمر غير موجود"))</f>
        <v/>
      </c>
      <c r="G809" s="6">
        <f>IF(F809="","",IFERROR(INDEX('الموردون'!$B$6:$B$205,MATCH(F809,'الموردون'!$A$6:$A$205,0))&amp;"","مورد غير موجود"))</f>
        <v/>
      </c>
      <c r="H809" s="20">
        <f>IF(F809="","",IFERROR(INDEX('الموردون'!$D$6:$D$205,MATCH(F809,'الموردون'!$A$6:$A$205,0)),""))</f>
        <v/>
      </c>
      <c r="I809" s="21">
        <f>IF(OR(H809="",NOT(ISNUMBER(B809))),"",B809+H809)</f>
        <v/>
      </c>
      <c r="J809" s="18">
        <f>IF(A809&amp;""="","",SUMIFS('المدفوعات'!$C$6:$C$1005,'المدفوعات'!$B$6:$B$1005,A809&amp;""))</f>
        <v/>
      </c>
      <c r="K809" s="18">
        <f>IF(OR(A809&amp;""="",NOT(ISNUMBER(D809))),"",ROUND(D809-J809,2))</f>
        <v/>
      </c>
      <c r="L809" s="17">
        <f>IF(OR(K809="",I809=""),"",IF(AND(K809&gt;0,I809&lt;'الإعدادات'!$B$4),'الإعدادات'!$B$4-I809,0))</f>
        <v/>
      </c>
      <c r="M809" s="6">
        <f>IF(K809="","",IF(K809&lt;=0,"مسدد",IF(I809="","بدون موعد",IF(I809&gt;='الإعدادات'!$B$4,"لم يحن",IF(L809&lt;=30,"من 1 إلى 30 يوم",IF(L809&lt;=60,"من 31 إلى 60 يوم","أكثر من 60 يوم"))))))</f>
        <v/>
      </c>
    </row>
    <row r="810">
      <c r="A810" s="5" t="n"/>
      <c r="B810" s="13" t="n"/>
      <c r="C810" s="5" t="n"/>
      <c r="D810" s="19" t="n"/>
      <c r="E810" s="5" t="n"/>
      <c r="F810" s="6">
        <f>IF(C810&amp;""="","",IFERROR(INDEX('أوامر الشراء'!$C$6:$C$1005,MATCH(C810&amp;"",'أوامر الشراء'!$A$6:$A$1005,0))&amp;"","أمر غير موجود"))</f>
        <v/>
      </c>
      <c r="G810" s="6">
        <f>IF(F810="","",IFERROR(INDEX('الموردون'!$B$6:$B$205,MATCH(F810,'الموردون'!$A$6:$A$205,0))&amp;"","مورد غير موجود"))</f>
        <v/>
      </c>
      <c r="H810" s="20">
        <f>IF(F810="","",IFERROR(INDEX('الموردون'!$D$6:$D$205,MATCH(F810,'الموردون'!$A$6:$A$205,0)),""))</f>
        <v/>
      </c>
      <c r="I810" s="21">
        <f>IF(OR(H810="",NOT(ISNUMBER(B810))),"",B810+H810)</f>
        <v/>
      </c>
      <c r="J810" s="18">
        <f>IF(A810&amp;""="","",SUMIFS('المدفوعات'!$C$6:$C$1005,'المدفوعات'!$B$6:$B$1005,A810&amp;""))</f>
        <v/>
      </c>
      <c r="K810" s="18">
        <f>IF(OR(A810&amp;""="",NOT(ISNUMBER(D810))),"",ROUND(D810-J810,2))</f>
        <v/>
      </c>
      <c r="L810" s="17">
        <f>IF(OR(K810="",I810=""),"",IF(AND(K810&gt;0,I810&lt;'الإعدادات'!$B$4),'الإعدادات'!$B$4-I810,0))</f>
        <v/>
      </c>
      <c r="M810" s="6">
        <f>IF(K810="","",IF(K810&lt;=0,"مسدد",IF(I810="","بدون موعد",IF(I810&gt;='الإعدادات'!$B$4,"لم يحن",IF(L810&lt;=30,"من 1 إلى 30 يوم",IF(L810&lt;=60,"من 31 إلى 60 يوم","أكثر من 60 يوم"))))))</f>
        <v/>
      </c>
    </row>
    <row r="811">
      <c r="A811" s="5" t="n"/>
      <c r="B811" s="13" t="n"/>
      <c r="C811" s="5" t="n"/>
      <c r="D811" s="19" t="n"/>
      <c r="E811" s="5" t="n"/>
      <c r="F811" s="6">
        <f>IF(C811&amp;""="","",IFERROR(INDEX('أوامر الشراء'!$C$6:$C$1005,MATCH(C811&amp;"",'أوامر الشراء'!$A$6:$A$1005,0))&amp;"","أمر غير موجود"))</f>
        <v/>
      </c>
      <c r="G811" s="6">
        <f>IF(F811="","",IFERROR(INDEX('الموردون'!$B$6:$B$205,MATCH(F811,'الموردون'!$A$6:$A$205,0))&amp;"","مورد غير موجود"))</f>
        <v/>
      </c>
      <c r="H811" s="20">
        <f>IF(F811="","",IFERROR(INDEX('الموردون'!$D$6:$D$205,MATCH(F811,'الموردون'!$A$6:$A$205,0)),""))</f>
        <v/>
      </c>
      <c r="I811" s="21">
        <f>IF(OR(H811="",NOT(ISNUMBER(B811))),"",B811+H811)</f>
        <v/>
      </c>
      <c r="J811" s="18">
        <f>IF(A811&amp;""="","",SUMIFS('المدفوعات'!$C$6:$C$1005,'المدفوعات'!$B$6:$B$1005,A811&amp;""))</f>
        <v/>
      </c>
      <c r="K811" s="18">
        <f>IF(OR(A811&amp;""="",NOT(ISNUMBER(D811))),"",ROUND(D811-J811,2))</f>
        <v/>
      </c>
      <c r="L811" s="17">
        <f>IF(OR(K811="",I811=""),"",IF(AND(K811&gt;0,I811&lt;'الإعدادات'!$B$4),'الإعدادات'!$B$4-I811,0))</f>
        <v/>
      </c>
      <c r="M811" s="6">
        <f>IF(K811="","",IF(K811&lt;=0,"مسدد",IF(I811="","بدون موعد",IF(I811&gt;='الإعدادات'!$B$4,"لم يحن",IF(L811&lt;=30,"من 1 إلى 30 يوم",IF(L811&lt;=60,"من 31 إلى 60 يوم","أكثر من 60 يوم"))))))</f>
        <v/>
      </c>
    </row>
    <row r="812">
      <c r="A812" s="5" t="n"/>
      <c r="B812" s="13" t="n"/>
      <c r="C812" s="5" t="n"/>
      <c r="D812" s="19" t="n"/>
      <c r="E812" s="5" t="n"/>
      <c r="F812" s="6">
        <f>IF(C812&amp;""="","",IFERROR(INDEX('أوامر الشراء'!$C$6:$C$1005,MATCH(C812&amp;"",'أوامر الشراء'!$A$6:$A$1005,0))&amp;"","أمر غير موجود"))</f>
        <v/>
      </c>
      <c r="G812" s="6">
        <f>IF(F812="","",IFERROR(INDEX('الموردون'!$B$6:$B$205,MATCH(F812,'الموردون'!$A$6:$A$205,0))&amp;"","مورد غير موجود"))</f>
        <v/>
      </c>
      <c r="H812" s="20">
        <f>IF(F812="","",IFERROR(INDEX('الموردون'!$D$6:$D$205,MATCH(F812,'الموردون'!$A$6:$A$205,0)),""))</f>
        <v/>
      </c>
      <c r="I812" s="21">
        <f>IF(OR(H812="",NOT(ISNUMBER(B812))),"",B812+H812)</f>
        <v/>
      </c>
      <c r="J812" s="18">
        <f>IF(A812&amp;""="","",SUMIFS('المدفوعات'!$C$6:$C$1005,'المدفوعات'!$B$6:$B$1005,A812&amp;""))</f>
        <v/>
      </c>
      <c r="K812" s="18">
        <f>IF(OR(A812&amp;""="",NOT(ISNUMBER(D812))),"",ROUND(D812-J812,2))</f>
        <v/>
      </c>
      <c r="L812" s="17">
        <f>IF(OR(K812="",I812=""),"",IF(AND(K812&gt;0,I812&lt;'الإعدادات'!$B$4),'الإعدادات'!$B$4-I812,0))</f>
        <v/>
      </c>
      <c r="M812" s="6">
        <f>IF(K812="","",IF(K812&lt;=0,"مسدد",IF(I812="","بدون موعد",IF(I812&gt;='الإعدادات'!$B$4,"لم يحن",IF(L812&lt;=30,"من 1 إلى 30 يوم",IF(L812&lt;=60,"من 31 إلى 60 يوم","أكثر من 60 يوم"))))))</f>
        <v/>
      </c>
    </row>
    <row r="813">
      <c r="A813" s="5" t="n"/>
      <c r="B813" s="13" t="n"/>
      <c r="C813" s="5" t="n"/>
      <c r="D813" s="19" t="n"/>
      <c r="E813" s="5" t="n"/>
      <c r="F813" s="6">
        <f>IF(C813&amp;""="","",IFERROR(INDEX('أوامر الشراء'!$C$6:$C$1005,MATCH(C813&amp;"",'أوامر الشراء'!$A$6:$A$1005,0))&amp;"","أمر غير موجود"))</f>
        <v/>
      </c>
      <c r="G813" s="6">
        <f>IF(F813="","",IFERROR(INDEX('الموردون'!$B$6:$B$205,MATCH(F813,'الموردون'!$A$6:$A$205,0))&amp;"","مورد غير موجود"))</f>
        <v/>
      </c>
      <c r="H813" s="20">
        <f>IF(F813="","",IFERROR(INDEX('الموردون'!$D$6:$D$205,MATCH(F813,'الموردون'!$A$6:$A$205,0)),""))</f>
        <v/>
      </c>
      <c r="I813" s="21">
        <f>IF(OR(H813="",NOT(ISNUMBER(B813))),"",B813+H813)</f>
        <v/>
      </c>
      <c r="J813" s="18">
        <f>IF(A813&amp;""="","",SUMIFS('المدفوعات'!$C$6:$C$1005,'المدفوعات'!$B$6:$B$1005,A813&amp;""))</f>
        <v/>
      </c>
      <c r="K813" s="18">
        <f>IF(OR(A813&amp;""="",NOT(ISNUMBER(D813))),"",ROUND(D813-J813,2))</f>
        <v/>
      </c>
      <c r="L813" s="17">
        <f>IF(OR(K813="",I813=""),"",IF(AND(K813&gt;0,I813&lt;'الإعدادات'!$B$4),'الإعدادات'!$B$4-I813,0))</f>
        <v/>
      </c>
      <c r="M813" s="6">
        <f>IF(K813="","",IF(K813&lt;=0,"مسدد",IF(I813="","بدون موعد",IF(I813&gt;='الإعدادات'!$B$4,"لم يحن",IF(L813&lt;=30,"من 1 إلى 30 يوم",IF(L813&lt;=60,"من 31 إلى 60 يوم","أكثر من 60 يوم"))))))</f>
        <v/>
      </c>
    </row>
    <row r="814">
      <c r="A814" s="5" t="n"/>
      <c r="B814" s="13" t="n"/>
      <c r="C814" s="5" t="n"/>
      <c r="D814" s="19" t="n"/>
      <c r="E814" s="5" t="n"/>
      <c r="F814" s="6">
        <f>IF(C814&amp;""="","",IFERROR(INDEX('أوامر الشراء'!$C$6:$C$1005,MATCH(C814&amp;"",'أوامر الشراء'!$A$6:$A$1005,0))&amp;"","أمر غير موجود"))</f>
        <v/>
      </c>
      <c r="G814" s="6">
        <f>IF(F814="","",IFERROR(INDEX('الموردون'!$B$6:$B$205,MATCH(F814,'الموردون'!$A$6:$A$205,0))&amp;"","مورد غير موجود"))</f>
        <v/>
      </c>
      <c r="H814" s="20">
        <f>IF(F814="","",IFERROR(INDEX('الموردون'!$D$6:$D$205,MATCH(F814,'الموردون'!$A$6:$A$205,0)),""))</f>
        <v/>
      </c>
      <c r="I814" s="21">
        <f>IF(OR(H814="",NOT(ISNUMBER(B814))),"",B814+H814)</f>
        <v/>
      </c>
      <c r="J814" s="18">
        <f>IF(A814&amp;""="","",SUMIFS('المدفوعات'!$C$6:$C$1005,'المدفوعات'!$B$6:$B$1005,A814&amp;""))</f>
        <v/>
      </c>
      <c r="K814" s="18">
        <f>IF(OR(A814&amp;""="",NOT(ISNUMBER(D814))),"",ROUND(D814-J814,2))</f>
        <v/>
      </c>
      <c r="L814" s="17">
        <f>IF(OR(K814="",I814=""),"",IF(AND(K814&gt;0,I814&lt;'الإعدادات'!$B$4),'الإعدادات'!$B$4-I814,0))</f>
        <v/>
      </c>
      <c r="M814" s="6">
        <f>IF(K814="","",IF(K814&lt;=0,"مسدد",IF(I814="","بدون موعد",IF(I814&gt;='الإعدادات'!$B$4,"لم يحن",IF(L814&lt;=30,"من 1 إلى 30 يوم",IF(L814&lt;=60,"من 31 إلى 60 يوم","أكثر من 60 يوم"))))))</f>
        <v/>
      </c>
    </row>
    <row r="815">
      <c r="A815" s="5" t="n"/>
      <c r="B815" s="13" t="n"/>
      <c r="C815" s="5" t="n"/>
      <c r="D815" s="19" t="n"/>
      <c r="E815" s="5" t="n"/>
      <c r="F815" s="6">
        <f>IF(C815&amp;""="","",IFERROR(INDEX('أوامر الشراء'!$C$6:$C$1005,MATCH(C815&amp;"",'أوامر الشراء'!$A$6:$A$1005,0))&amp;"","أمر غير موجود"))</f>
        <v/>
      </c>
      <c r="G815" s="6">
        <f>IF(F815="","",IFERROR(INDEX('الموردون'!$B$6:$B$205,MATCH(F815,'الموردون'!$A$6:$A$205,0))&amp;"","مورد غير موجود"))</f>
        <v/>
      </c>
      <c r="H815" s="20">
        <f>IF(F815="","",IFERROR(INDEX('الموردون'!$D$6:$D$205,MATCH(F815,'الموردون'!$A$6:$A$205,0)),""))</f>
        <v/>
      </c>
      <c r="I815" s="21">
        <f>IF(OR(H815="",NOT(ISNUMBER(B815))),"",B815+H815)</f>
        <v/>
      </c>
      <c r="J815" s="18">
        <f>IF(A815&amp;""="","",SUMIFS('المدفوعات'!$C$6:$C$1005,'المدفوعات'!$B$6:$B$1005,A815&amp;""))</f>
        <v/>
      </c>
      <c r="K815" s="18">
        <f>IF(OR(A815&amp;""="",NOT(ISNUMBER(D815))),"",ROUND(D815-J815,2))</f>
        <v/>
      </c>
      <c r="L815" s="17">
        <f>IF(OR(K815="",I815=""),"",IF(AND(K815&gt;0,I815&lt;'الإعدادات'!$B$4),'الإعدادات'!$B$4-I815,0))</f>
        <v/>
      </c>
      <c r="M815" s="6">
        <f>IF(K815="","",IF(K815&lt;=0,"مسدد",IF(I815="","بدون موعد",IF(I815&gt;='الإعدادات'!$B$4,"لم يحن",IF(L815&lt;=30,"من 1 إلى 30 يوم",IF(L815&lt;=60,"من 31 إلى 60 يوم","أكثر من 60 يوم"))))))</f>
        <v/>
      </c>
    </row>
    <row r="816">
      <c r="A816" s="5" t="n"/>
      <c r="B816" s="13" t="n"/>
      <c r="C816" s="5" t="n"/>
      <c r="D816" s="19" t="n"/>
      <c r="E816" s="5" t="n"/>
      <c r="F816" s="6">
        <f>IF(C816&amp;""="","",IFERROR(INDEX('أوامر الشراء'!$C$6:$C$1005,MATCH(C816&amp;"",'أوامر الشراء'!$A$6:$A$1005,0))&amp;"","أمر غير موجود"))</f>
        <v/>
      </c>
      <c r="G816" s="6">
        <f>IF(F816="","",IFERROR(INDEX('الموردون'!$B$6:$B$205,MATCH(F816,'الموردون'!$A$6:$A$205,0))&amp;"","مورد غير موجود"))</f>
        <v/>
      </c>
      <c r="H816" s="20">
        <f>IF(F816="","",IFERROR(INDEX('الموردون'!$D$6:$D$205,MATCH(F816,'الموردون'!$A$6:$A$205,0)),""))</f>
        <v/>
      </c>
      <c r="I816" s="21">
        <f>IF(OR(H816="",NOT(ISNUMBER(B816))),"",B816+H816)</f>
        <v/>
      </c>
      <c r="J816" s="18">
        <f>IF(A816&amp;""="","",SUMIFS('المدفوعات'!$C$6:$C$1005,'المدفوعات'!$B$6:$B$1005,A816&amp;""))</f>
        <v/>
      </c>
      <c r="K816" s="18">
        <f>IF(OR(A816&amp;""="",NOT(ISNUMBER(D816))),"",ROUND(D816-J816,2))</f>
        <v/>
      </c>
      <c r="L816" s="17">
        <f>IF(OR(K816="",I816=""),"",IF(AND(K816&gt;0,I816&lt;'الإعدادات'!$B$4),'الإعدادات'!$B$4-I816,0))</f>
        <v/>
      </c>
      <c r="M816" s="6">
        <f>IF(K816="","",IF(K816&lt;=0,"مسدد",IF(I816="","بدون موعد",IF(I816&gt;='الإعدادات'!$B$4,"لم يحن",IF(L816&lt;=30,"من 1 إلى 30 يوم",IF(L816&lt;=60,"من 31 إلى 60 يوم","أكثر من 60 يوم"))))))</f>
        <v/>
      </c>
    </row>
    <row r="817">
      <c r="A817" s="5" t="n"/>
      <c r="B817" s="13" t="n"/>
      <c r="C817" s="5" t="n"/>
      <c r="D817" s="19" t="n"/>
      <c r="E817" s="5" t="n"/>
      <c r="F817" s="6">
        <f>IF(C817&amp;""="","",IFERROR(INDEX('أوامر الشراء'!$C$6:$C$1005,MATCH(C817&amp;"",'أوامر الشراء'!$A$6:$A$1005,0))&amp;"","أمر غير موجود"))</f>
        <v/>
      </c>
      <c r="G817" s="6">
        <f>IF(F817="","",IFERROR(INDEX('الموردون'!$B$6:$B$205,MATCH(F817,'الموردون'!$A$6:$A$205,0))&amp;"","مورد غير موجود"))</f>
        <v/>
      </c>
      <c r="H817" s="20">
        <f>IF(F817="","",IFERROR(INDEX('الموردون'!$D$6:$D$205,MATCH(F817,'الموردون'!$A$6:$A$205,0)),""))</f>
        <v/>
      </c>
      <c r="I817" s="21">
        <f>IF(OR(H817="",NOT(ISNUMBER(B817))),"",B817+H817)</f>
        <v/>
      </c>
      <c r="J817" s="18">
        <f>IF(A817&amp;""="","",SUMIFS('المدفوعات'!$C$6:$C$1005,'المدفوعات'!$B$6:$B$1005,A817&amp;""))</f>
        <v/>
      </c>
      <c r="K817" s="18">
        <f>IF(OR(A817&amp;""="",NOT(ISNUMBER(D817))),"",ROUND(D817-J817,2))</f>
        <v/>
      </c>
      <c r="L817" s="17">
        <f>IF(OR(K817="",I817=""),"",IF(AND(K817&gt;0,I817&lt;'الإعدادات'!$B$4),'الإعدادات'!$B$4-I817,0))</f>
        <v/>
      </c>
      <c r="M817" s="6">
        <f>IF(K817="","",IF(K817&lt;=0,"مسدد",IF(I817="","بدون موعد",IF(I817&gt;='الإعدادات'!$B$4,"لم يحن",IF(L817&lt;=30,"من 1 إلى 30 يوم",IF(L817&lt;=60,"من 31 إلى 60 يوم","أكثر من 60 يوم"))))))</f>
        <v/>
      </c>
    </row>
    <row r="818">
      <c r="A818" s="5" t="n"/>
      <c r="B818" s="13" t="n"/>
      <c r="C818" s="5" t="n"/>
      <c r="D818" s="19" t="n"/>
      <c r="E818" s="5" t="n"/>
      <c r="F818" s="6">
        <f>IF(C818&amp;""="","",IFERROR(INDEX('أوامر الشراء'!$C$6:$C$1005,MATCH(C818&amp;"",'أوامر الشراء'!$A$6:$A$1005,0))&amp;"","أمر غير موجود"))</f>
        <v/>
      </c>
      <c r="G818" s="6">
        <f>IF(F818="","",IFERROR(INDEX('الموردون'!$B$6:$B$205,MATCH(F818,'الموردون'!$A$6:$A$205,0))&amp;"","مورد غير موجود"))</f>
        <v/>
      </c>
      <c r="H818" s="20">
        <f>IF(F818="","",IFERROR(INDEX('الموردون'!$D$6:$D$205,MATCH(F818,'الموردون'!$A$6:$A$205,0)),""))</f>
        <v/>
      </c>
      <c r="I818" s="21">
        <f>IF(OR(H818="",NOT(ISNUMBER(B818))),"",B818+H818)</f>
        <v/>
      </c>
      <c r="J818" s="18">
        <f>IF(A818&amp;""="","",SUMIFS('المدفوعات'!$C$6:$C$1005,'المدفوعات'!$B$6:$B$1005,A818&amp;""))</f>
        <v/>
      </c>
      <c r="K818" s="18">
        <f>IF(OR(A818&amp;""="",NOT(ISNUMBER(D818))),"",ROUND(D818-J818,2))</f>
        <v/>
      </c>
      <c r="L818" s="17">
        <f>IF(OR(K818="",I818=""),"",IF(AND(K818&gt;0,I818&lt;'الإعدادات'!$B$4),'الإعدادات'!$B$4-I818,0))</f>
        <v/>
      </c>
      <c r="M818" s="6">
        <f>IF(K818="","",IF(K818&lt;=0,"مسدد",IF(I818="","بدون موعد",IF(I818&gt;='الإعدادات'!$B$4,"لم يحن",IF(L818&lt;=30,"من 1 إلى 30 يوم",IF(L818&lt;=60,"من 31 إلى 60 يوم","أكثر من 60 يوم"))))))</f>
        <v/>
      </c>
    </row>
    <row r="819">
      <c r="A819" s="5" t="n"/>
      <c r="B819" s="13" t="n"/>
      <c r="C819" s="5" t="n"/>
      <c r="D819" s="19" t="n"/>
      <c r="E819" s="5" t="n"/>
      <c r="F819" s="6">
        <f>IF(C819&amp;""="","",IFERROR(INDEX('أوامر الشراء'!$C$6:$C$1005,MATCH(C819&amp;"",'أوامر الشراء'!$A$6:$A$1005,0))&amp;"","أمر غير موجود"))</f>
        <v/>
      </c>
      <c r="G819" s="6">
        <f>IF(F819="","",IFERROR(INDEX('الموردون'!$B$6:$B$205,MATCH(F819,'الموردون'!$A$6:$A$205,0))&amp;"","مورد غير موجود"))</f>
        <v/>
      </c>
      <c r="H819" s="20">
        <f>IF(F819="","",IFERROR(INDEX('الموردون'!$D$6:$D$205,MATCH(F819,'الموردون'!$A$6:$A$205,0)),""))</f>
        <v/>
      </c>
      <c r="I819" s="21">
        <f>IF(OR(H819="",NOT(ISNUMBER(B819))),"",B819+H819)</f>
        <v/>
      </c>
      <c r="J819" s="18">
        <f>IF(A819&amp;""="","",SUMIFS('المدفوعات'!$C$6:$C$1005,'المدفوعات'!$B$6:$B$1005,A819&amp;""))</f>
        <v/>
      </c>
      <c r="K819" s="18">
        <f>IF(OR(A819&amp;""="",NOT(ISNUMBER(D819))),"",ROUND(D819-J819,2))</f>
        <v/>
      </c>
      <c r="L819" s="17">
        <f>IF(OR(K819="",I819=""),"",IF(AND(K819&gt;0,I819&lt;'الإعدادات'!$B$4),'الإعدادات'!$B$4-I819,0))</f>
        <v/>
      </c>
      <c r="M819" s="6">
        <f>IF(K819="","",IF(K819&lt;=0,"مسدد",IF(I819="","بدون موعد",IF(I819&gt;='الإعدادات'!$B$4,"لم يحن",IF(L819&lt;=30,"من 1 إلى 30 يوم",IF(L819&lt;=60,"من 31 إلى 60 يوم","أكثر من 60 يوم"))))))</f>
        <v/>
      </c>
    </row>
    <row r="820">
      <c r="A820" s="5" t="n"/>
      <c r="B820" s="13" t="n"/>
      <c r="C820" s="5" t="n"/>
      <c r="D820" s="19" t="n"/>
      <c r="E820" s="5" t="n"/>
      <c r="F820" s="6">
        <f>IF(C820&amp;""="","",IFERROR(INDEX('أوامر الشراء'!$C$6:$C$1005,MATCH(C820&amp;"",'أوامر الشراء'!$A$6:$A$1005,0))&amp;"","أمر غير موجود"))</f>
        <v/>
      </c>
      <c r="G820" s="6">
        <f>IF(F820="","",IFERROR(INDEX('الموردون'!$B$6:$B$205,MATCH(F820,'الموردون'!$A$6:$A$205,0))&amp;"","مورد غير موجود"))</f>
        <v/>
      </c>
      <c r="H820" s="20">
        <f>IF(F820="","",IFERROR(INDEX('الموردون'!$D$6:$D$205,MATCH(F820,'الموردون'!$A$6:$A$205,0)),""))</f>
        <v/>
      </c>
      <c r="I820" s="21">
        <f>IF(OR(H820="",NOT(ISNUMBER(B820))),"",B820+H820)</f>
        <v/>
      </c>
      <c r="J820" s="18">
        <f>IF(A820&amp;""="","",SUMIFS('المدفوعات'!$C$6:$C$1005,'المدفوعات'!$B$6:$B$1005,A820&amp;""))</f>
        <v/>
      </c>
      <c r="K820" s="18">
        <f>IF(OR(A820&amp;""="",NOT(ISNUMBER(D820))),"",ROUND(D820-J820,2))</f>
        <v/>
      </c>
      <c r="L820" s="17">
        <f>IF(OR(K820="",I820=""),"",IF(AND(K820&gt;0,I820&lt;'الإعدادات'!$B$4),'الإعدادات'!$B$4-I820,0))</f>
        <v/>
      </c>
      <c r="M820" s="6">
        <f>IF(K820="","",IF(K820&lt;=0,"مسدد",IF(I820="","بدون موعد",IF(I820&gt;='الإعدادات'!$B$4,"لم يحن",IF(L820&lt;=30,"من 1 إلى 30 يوم",IF(L820&lt;=60,"من 31 إلى 60 يوم","أكثر من 60 يوم"))))))</f>
        <v/>
      </c>
    </row>
    <row r="821">
      <c r="A821" s="5" t="n"/>
      <c r="B821" s="13" t="n"/>
      <c r="C821" s="5" t="n"/>
      <c r="D821" s="19" t="n"/>
      <c r="E821" s="5" t="n"/>
      <c r="F821" s="6">
        <f>IF(C821&amp;""="","",IFERROR(INDEX('أوامر الشراء'!$C$6:$C$1005,MATCH(C821&amp;"",'أوامر الشراء'!$A$6:$A$1005,0))&amp;"","أمر غير موجود"))</f>
        <v/>
      </c>
      <c r="G821" s="6">
        <f>IF(F821="","",IFERROR(INDEX('الموردون'!$B$6:$B$205,MATCH(F821,'الموردون'!$A$6:$A$205,0))&amp;"","مورد غير موجود"))</f>
        <v/>
      </c>
      <c r="H821" s="20">
        <f>IF(F821="","",IFERROR(INDEX('الموردون'!$D$6:$D$205,MATCH(F821,'الموردون'!$A$6:$A$205,0)),""))</f>
        <v/>
      </c>
      <c r="I821" s="21">
        <f>IF(OR(H821="",NOT(ISNUMBER(B821))),"",B821+H821)</f>
        <v/>
      </c>
      <c r="J821" s="18">
        <f>IF(A821&amp;""="","",SUMIFS('المدفوعات'!$C$6:$C$1005,'المدفوعات'!$B$6:$B$1005,A821&amp;""))</f>
        <v/>
      </c>
      <c r="K821" s="18">
        <f>IF(OR(A821&amp;""="",NOT(ISNUMBER(D821))),"",ROUND(D821-J821,2))</f>
        <v/>
      </c>
      <c r="L821" s="17">
        <f>IF(OR(K821="",I821=""),"",IF(AND(K821&gt;0,I821&lt;'الإعدادات'!$B$4),'الإعدادات'!$B$4-I821,0))</f>
        <v/>
      </c>
      <c r="M821" s="6">
        <f>IF(K821="","",IF(K821&lt;=0,"مسدد",IF(I821="","بدون موعد",IF(I821&gt;='الإعدادات'!$B$4,"لم يحن",IF(L821&lt;=30,"من 1 إلى 30 يوم",IF(L821&lt;=60,"من 31 إلى 60 يوم","أكثر من 60 يوم"))))))</f>
        <v/>
      </c>
    </row>
    <row r="822">
      <c r="A822" s="5" t="n"/>
      <c r="B822" s="13" t="n"/>
      <c r="C822" s="5" t="n"/>
      <c r="D822" s="19" t="n"/>
      <c r="E822" s="5" t="n"/>
      <c r="F822" s="6">
        <f>IF(C822&amp;""="","",IFERROR(INDEX('أوامر الشراء'!$C$6:$C$1005,MATCH(C822&amp;"",'أوامر الشراء'!$A$6:$A$1005,0))&amp;"","أمر غير موجود"))</f>
        <v/>
      </c>
      <c r="G822" s="6">
        <f>IF(F822="","",IFERROR(INDEX('الموردون'!$B$6:$B$205,MATCH(F822,'الموردون'!$A$6:$A$205,0))&amp;"","مورد غير موجود"))</f>
        <v/>
      </c>
      <c r="H822" s="20">
        <f>IF(F822="","",IFERROR(INDEX('الموردون'!$D$6:$D$205,MATCH(F822,'الموردون'!$A$6:$A$205,0)),""))</f>
        <v/>
      </c>
      <c r="I822" s="21">
        <f>IF(OR(H822="",NOT(ISNUMBER(B822))),"",B822+H822)</f>
        <v/>
      </c>
      <c r="J822" s="18">
        <f>IF(A822&amp;""="","",SUMIFS('المدفوعات'!$C$6:$C$1005,'المدفوعات'!$B$6:$B$1005,A822&amp;""))</f>
        <v/>
      </c>
      <c r="K822" s="18">
        <f>IF(OR(A822&amp;""="",NOT(ISNUMBER(D822))),"",ROUND(D822-J822,2))</f>
        <v/>
      </c>
      <c r="L822" s="17">
        <f>IF(OR(K822="",I822=""),"",IF(AND(K822&gt;0,I822&lt;'الإعدادات'!$B$4),'الإعدادات'!$B$4-I822,0))</f>
        <v/>
      </c>
      <c r="M822" s="6">
        <f>IF(K822="","",IF(K822&lt;=0,"مسدد",IF(I822="","بدون موعد",IF(I822&gt;='الإعدادات'!$B$4,"لم يحن",IF(L822&lt;=30,"من 1 إلى 30 يوم",IF(L822&lt;=60,"من 31 إلى 60 يوم","أكثر من 60 يوم"))))))</f>
        <v/>
      </c>
    </row>
    <row r="823">
      <c r="A823" s="5" t="n"/>
      <c r="B823" s="13" t="n"/>
      <c r="C823" s="5" t="n"/>
      <c r="D823" s="19" t="n"/>
      <c r="E823" s="5" t="n"/>
      <c r="F823" s="6">
        <f>IF(C823&amp;""="","",IFERROR(INDEX('أوامر الشراء'!$C$6:$C$1005,MATCH(C823&amp;"",'أوامر الشراء'!$A$6:$A$1005,0))&amp;"","أمر غير موجود"))</f>
        <v/>
      </c>
      <c r="G823" s="6">
        <f>IF(F823="","",IFERROR(INDEX('الموردون'!$B$6:$B$205,MATCH(F823,'الموردون'!$A$6:$A$205,0))&amp;"","مورد غير موجود"))</f>
        <v/>
      </c>
      <c r="H823" s="20">
        <f>IF(F823="","",IFERROR(INDEX('الموردون'!$D$6:$D$205,MATCH(F823,'الموردون'!$A$6:$A$205,0)),""))</f>
        <v/>
      </c>
      <c r="I823" s="21">
        <f>IF(OR(H823="",NOT(ISNUMBER(B823))),"",B823+H823)</f>
        <v/>
      </c>
      <c r="J823" s="18">
        <f>IF(A823&amp;""="","",SUMIFS('المدفوعات'!$C$6:$C$1005,'المدفوعات'!$B$6:$B$1005,A823&amp;""))</f>
        <v/>
      </c>
      <c r="K823" s="18">
        <f>IF(OR(A823&amp;""="",NOT(ISNUMBER(D823))),"",ROUND(D823-J823,2))</f>
        <v/>
      </c>
      <c r="L823" s="17">
        <f>IF(OR(K823="",I823=""),"",IF(AND(K823&gt;0,I823&lt;'الإعدادات'!$B$4),'الإعدادات'!$B$4-I823,0))</f>
        <v/>
      </c>
      <c r="M823" s="6">
        <f>IF(K823="","",IF(K823&lt;=0,"مسدد",IF(I823="","بدون موعد",IF(I823&gt;='الإعدادات'!$B$4,"لم يحن",IF(L823&lt;=30,"من 1 إلى 30 يوم",IF(L823&lt;=60,"من 31 إلى 60 يوم","أكثر من 60 يوم"))))))</f>
        <v/>
      </c>
    </row>
    <row r="824">
      <c r="A824" s="5" t="n"/>
      <c r="B824" s="13" t="n"/>
      <c r="C824" s="5" t="n"/>
      <c r="D824" s="19" t="n"/>
      <c r="E824" s="5" t="n"/>
      <c r="F824" s="6">
        <f>IF(C824&amp;""="","",IFERROR(INDEX('أوامر الشراء'!$C$6:$C$1005,MATCH(C824&amp;"",'أوامر الشراء'!$A$6:$A$1005,0))&amp;"","أمر غير موجود"))</f>
        <v/>
      </c>
      <c r="G824" s="6">
        <f>IF(F824="","",IFERROR(INDEX('الموردون'!$B$6:$B$205,MATCH(F824,'الموردون'!$A$6:$A$205,0))&amp;"","مورد غير موجود"))</f>
        <v/>
      </c>
      <c r="H824" s="20">
        <f>IF(F824="","",IFERROR(INDEX('الموردون'!$D$6:$D$205,MATCH(F824,'الموردون'!$A$6:$A$205,0)),""))</f>
        <v/>
      </c>
      <c r="I824" s="21">
        <f>IF(OR(H824="",NOT(ISNUMBER(B824))),"",B824+H824)</f>
        <v/>
      </c>
      <c r="J824" s="18">
        <f>IF(A824&amp;""="","",SUMIFS('المدفوعات'!$C$6:$C$1005,'المدفوعات'!$B$6:$B$1005,A824&amp;""))</f>
        <v/>
      </c>
      <c r="K824" s="18">
        <f>IF(OR(A824&amp;""="",NOT(ISNUMBER(D824))),"",ROUND(D824-J824,2))</f>
        <v/>
      </c>
      <c r="L824" s="17">
        <f>IF(OR(K824="",I824=""),"",IF(AND(K824&gt;0,I824&lt;'الإعدادات'!$B$4),'الإعدادات'!$B$4-I824,0))</f>
        <v/>
      </c>
      <c r="M824" s="6">
        <f>IF(K824="","",IF(K824&lt;=0,"مسدد",IF(I824="","بدون موعد",IF(I824&gt;='الإعدادات'!$B$4,"لم يحن",IF(L824&lt;=30,"من 1 إلى 30 يوم",IF(L824&lt;=60,"من 31 إلى 60 يوم","أكثر من 60 يوم"))))))</f>
        <v/>
      </c>
    </row>
    <row r="825">
      <c r="A825" s="5" t="n"/>
      <c r="B825" s="13" t="n"/>
      <c r="C825" s="5" t="n"/>
      <c r="D825" s="19" t="n"/>
      <c r="E825" s="5" t="n"/>
      <c r="F825" s="6">
        <f>IF(C825&amp;""="","",IFERROR(INDEX('أوامر الشراء'!$C$6:$C$1005,MATCH(C825&amp;"",'أوامر الشراء'!$A$6:$A$1005,0))&amp;"","أمر غير موجود"))</f>
        <v/>
      </c>
      <c r="G825" s="6">
        <f>IF(F825="","",IFERROR(INDEX('الموردون'!$B$6:$B$205,MATCH(F825,'الموردون'!$A$6:$A$205,0))&amp;"","مورد غير موجود"))</f>
        <v/>
      </c>
      <c r="H825" s="20">
        <f>IF(F825="","",IFERROR(INDEX('الموردون'!$D$6:$D$205,MATCH(F825,'الموردون'!$A$6:$A$205,0)),""))</f>
        <v/>
      </c>
      <c r="I825" s="21">
        <f>IF(OR(H825="",NOT(ISNUMBER(B825))),"",B825+H825)</f>
        <v/>
      </c>
      <c r="J825" s="18">
        <f>IF(A825&amp;""="","",SUMIFS('المدفوعات'!$C$6:$C$1005,'المدفوعات'!$B$6:$B$1005,A825&amp;""))</f>
        <v/>
      </c>
      <c r="K825" s="18">
        <f>IF(OR(A825&amp;""="",NOT(ISNUMBER(D825))),"",ROUND(D825-J825,2))</f>
        <v/>
      </c>
      <c r="L825" s="17">
        <f>IF(OR(K825="",I825=""),"",IF(AND(K825&gt;0,I825&lt;'الإعدادات'!$B$4),'الإعدادات'!$B$4-I825,0))</f>
        <v/>
      </c>
      <c r="M825" s="6">
        <f>IF(K825="","",IF(K825&lt;=0,"مسدد",IF(I825="","بدون موعد",IF(I825&gt;='الإعدادات'!$B$4,"لم يحن",IF(L825&lt;=30,"من 1 إلى 30 يوم",IF(L825&lt;=60,"من 31 إلى 60 يوم","أكثر من 60 يوم"))))))</f>
        <v/>
      </c>
    </row>
    <row r="826">
      <c r="A826" s="5" t="n"/>
      <c r="B826" s="13" t="n"/>
      <c r="C826" s="5" t="n"/>
      <c r="D826" s="19" t="n"/>
      <c r="E826" s="5" t="n"/>
      <c r="F826" s="6">
        <f>IF(C826&amp;""="","",IFERROR(INDEX('أوامر الشراء'!$C$6:$C$1005,MATCH(C826&amp;"",'أوامر الشراء'!$A$6:$A$1005,0))&amp;"","أمر غير موجود"))</f>
        <v/>
      </c>
      <c r="G826" s="6">
        <f>IF(F826="","",IFERROR(INDEX('الموردون'!$B$6:$B$205,MATCH(F826,'الموردون'!$A$6:$A$205,0))&amp;"","مورد غير موجود"))</f>
        <v/>
      </c>
      <c r="H826" s="20">
        <f>IF(F826="","",IFERROR(INDEX('الموردون'!$D$6:$D$205,MATCH(F826,'الموردون'!$A$6:$A$205,0)),""))</f>
        <v/>
      </c>
      <c r="I826" s="21">
        <f>IF(OR(H826="",NOT(ISNUMBER(B826))),"",B826+H826)</f>
        <v/>
      </c>
      <c r="J826" s="18">
        <f>IF(A826&amp;""="","",SUMIFS('المدفوعات'!$C$6:$C$1005,'المدفوعات'!$B$6:$B$1005,A826&amp;""))</f>
        <v/>
      </c>
      <c r="K826" s="18">
        <f>IF(OR(A826&amp;""="",NOT(ISNUMBER(D826))),"",ROUND(D826-J826,2))</f>
        <v/>
      </c>
      <c r="L826" s="17">
        <f>IF(OR(K826="",I826=""),"",IF(AND(K826&gt;0,I826&lt;'الإعدادات'!$B$4),'الإعدادات'!$B$4-I826,0))</f>
        <v/>
      </c>
      <c r="M826" s="6">
        <f>IF(K826="","",IF(K826&lt;=0,"مسدد",IF(I826="","بدون موعد",IF(I826&gt;='الإعدادات'!$B$4,"لم يحن",IF(L826&lt;=30,"من 1 إلى 30 يوم",IF(L826&lt;=60,"من 31 إلى 60 يوم","أكثر من 60 يوم"))))))</f>
        <v/>
      </c>
    </row>
    <row r="827">
      <c r="A827" s="5" t="n"/>
      <c r="B827" s="13" t="n"/>
      <c r="C827" s="5" t="n"/>
      <c r="D827" s="19" t="n"/>
      <c r="E827" s="5" t="n"/>
      <c r="F827" s="6">
        <f>IF(C827&amp;""="","",IFERROR(INDEX('أوامر الشراء'!$C$6:$C$1005,MATCH(C827&amp;"",'أوامر الشراء'!$A$6:$A$1005,0))&amp;"","أمر غير موجود"))</f>
        <v/>
      </c>
      <c r="G827" s="6">
        <f>IF(F827="","",IFERROR(INDEX('الموردون'!$B$6:$B$205,MATCH(F827,'الموردون'!$A$6:$A$205,0))&amp;"","مورد غير موجود"))</f>
        <v/>
      </c>
      <c r="H827" s="20">
        <f>IF(F827="","",IFERROR(INDEX('الموردون'!$D$6:$D$205,MATCH(F827,'الموردون'!$A$6:$A$205,0)),""))</f>
        <v/>
      </c>
      <c r="I827" s="21">
        <f>IF(OR(H827="",NOT(ISNUMBER(B827))),"",B827+H827)</f>
        <v/>
      </c>
      <c r="J827" s="18">
        <f>IF(A827&amp;""="","",SUMIFS('المدفوعات'!$C$6:$C$1005,'المدفوعات'!$B$6:$B$1005,A827&amp;""))</f>
        <v/>
      </c>
      <c r="K827" s="18">
        <f>IF(OR(A827&amp;""="",NOT(ISNUMBER(D827))),"",ROUND(D827-J827,2))</f>
        <v/>
      </c>
      <c r="L827" s="17">
        <f>IF(OR(K827="",I827=""),"",IF(AND(K827&gt;0,I827&lt;'الإعدادات'!$B$4),'الإعدادات'!$B$4-I827,0))</f>
        <v/>
      </c>
      <c r="M827" s="6">
        <f>IF(K827="","",IF(K827&lt;=0,"مسدد",IF(I827="","بدون موعد",IF(I827&gt;='الإعدادات'!$B$4,"لم يحن",IF(L827&lt;=30,"من 1 إلى 30 يوم",IF(L827&lt;=60,"من 31 إلى 60 يوم","أكثر من 60 يوم"))))))</f>
        <v/>
      </c>
    </row>
    <row r="828">
      <c r="A828" s="5" t="n"/>
      <c r="B828" s="13" t="n"/>
      <c r="C828" s="5" t="n"/>
      <c r="D828" s="19" t="n"/>
      <c r="E828" s="5" t="n"/>
      <c r="F828" s="6">
        <f>IF(C828&amp;""="","",IFERROR(INDEX('أوامر الشراء'!$C$6:$C$1005,MATCH(C828&amp;"",'أوامر الشراء'!$A$6:$A$1005,0))&amp;"","أمر غير موجود"))</f>
        <v/>
      </c>
      <c r="G828" s="6">
        <f>IF(F828="","",IFERROR(INDEX('الموردون'!$B$6:$B$205,MATCH(F828,'الموردون'!$A$6:$A$205,0))&amp;"","مورد غير موجود"))</f>
        <v/>
      </c>
      <c r="H828" s="20">
        <f>IF(F828="","",IFERROR(INDEX('الموردون'!$D$6:$D$205,MATCH(F828,'الموردون'!$A$6:$A$205,0)),""))</f>
        <v/>
      </c>
      <c r="I828" s="21">
        <f>IF(OR(H828="",NOT(ISNUMBER(B828))),"",B828+H828)</f>
        <v/>
      </c>
      <c r="J828" s="18">
        <f>IF(A828&amp;""="","",SUMIFS('المدفوعات'!$C$6:$C$1005,'المدفوعات'!$B$6:$B$1005,A828&amp;""))</f>
        <v/>
      </c>
      <c r="K828" s="18">
        <f>IF(OR(A828&amp;""="",NOT(ISNUMBER(D828))),"",ROUND(D828-J828,2))</f>
        <v/>
      </c>
      <c r="L828" s="17">
        <f>IF(OR(K828="",I828=""),"",IF(AND(K828&gt;0,I828&lt;'الإعدادات'!$B$4),'الإعدادات'!$B$4-I828,0))</f>
        <v/>
      </c>
      <c r="M828" s="6">
        <f>IF(K828="","",IF(K828&lt;=0,"مسدد",IF(I828="","بدون موعد",IF(I828&gt;='الإعدادات'!$B$4,"لم يحن",IF(L828&lt;=30,"من 1 إلى 30 يوم",IF(L828&lt;=60,"من 31 إلى 60 يوم","أكثر من 60 يوم"))))))</f>
        <v/>
      </c>
    </row>
    <row r="829">
      <c r="A829" s="5" t="n"/>
      <c r="B829" s="13" t="n"/>
      <c r="C829" s="5" t="n"/>
      <c r="D829" s="19" t="n"/>
      <c r="E829" s="5" t="n"/>
      <c r="F829" s="6">
        <f>IF(C829&amp;""="","",IFERROR(INDEX('أوامر الشراء'!$C$6:$C$1005,MATCH(C829&amp;"",'أوامر الشراء'!$A$6:$A$1005,0))&amp;"","أمر غير موجود"))</f>
        <v/>
      </c>
      <c r="G829" s="6">
        <f>IF(F829="","",IFERROR(INDEX('الموردون'!$B$6:$B$205,MATCH(F829,'الموردون'!$A$6:$A$205,0))&amp;"","مورد غير موجود"))</f>
        <v/>
      </c>
      <c r="H829" s="20">
        <f>IF(F829="","",IFERROR(INDEX('الموردون'!$D$6:$D$205,MATCH(F829,'الموردون'!$A$6:$A$205,0)),""))</f>
        <v/>
      </c>
      <c r="I829" s="21">
        <f>IF(OR(H829="",NOT(ISNUMBER(B829))),"",B829+H829)</f>
        <v/>
      </c>
      <c r="J829" s="18">
        <f>IF(A829&amp;""="","",SUMIFS('المدفوعات'!$C$6:$C$1005,'المدفوعات'!$B$6:$B$1005,A829&amp;""))</f>
        <v/>
      </c>
      <c r="K829" s="18">
        <f>IF(OR(A829&amp;""="",NOT(ISNUMBER(D829))),"",ROUND(D829-J829,2))</f>
        <v/>
      </c>
      <c r="L829" s="17">
        <f>IF(OR(K829="",I829=""),"",IF(AND(K829&gt;0,I829&lt;'الإعدادات'!$B$4),'الإعدادات'!$B$4-I829,0))</f>
        <v/>
      </c>
      <c r="M829" s="6">
        <f>IF(K829="","",IF(K829&lt;=0,"مسدد",IF(I829="","بدون موعد",IF(I829&gt;='الإعدادات'!$B$4,"لم يحن",IF(L829&lt;=30,"من 1 إلى 30 يوم",IF(L829&lt;=60,"من 31 إلى 60 يوم","أكثر من 60 يوم"))))))</f>
        <v/>
      </c>
    </row>
    <row r="830">
      <c r="A830" s="5" t="n"/>
      <c r="B830" s="13" t="n"/>
      <c r="C830" s="5" t="n"/>
      <c r="D830" s="19" t="n"/>
      <c r="E830" s="5" t="n"/>
      <c r="F830" s="6">
        <f>IF(C830&amp;""="","",IFERROR(INDEX('أوامر الشراء'!$C$6:$C$1005,MATCH(C830&amp;"",'أوامر الشراء'!$A$6:$A$1005,0))&amp;"","أمر غير موجود"))</f>
        <v/>
      </c>
      <c r="G830" s="6">
        <f>IF(F830="","",IFERROR(INDEX('الموردون'!$B$6:$B$205,MATCH(F830,'الموردون'!$A$6:$A$205,0))&amp;"","مورد غير موجود"))</f>
        <v/>
      </c>
      <c r="H830" s="20">
        <f>IF(F830="","",IFERROR(INDEX('الموردون'!$D$6:$D$205,MATCH(F830,'الموردون'!$A$6:$A$205,0)),""))</f>
        <v/>
      </c>
      <c r="I830" s="21">
        <f>IF(OR(H830="",NOT(ISNUMBER(B830))),"",B830+H830)</f>
        <v/>
      </c>
      <c r="J830" s="18">
        <f>IF(A830&amp;""="","",SUMIFS('المدفوعات'!$C$6:$C$1005,'المدفوعات'!$B$6:$B$1005,A830&amp;""))</f>
        <v/>
      </c>
      <c r="K830" s="18">
        <f>IF(OR(A830&amp;""="",NOT(ISNUMBER(D830))),"",ROUND(D830-J830,2))</f>
        <v/>
      </c>
      <c r="L830" s="17">
        <f>IF(OR(K830="",I830=""),"",IF(AND(K830&gt;0,I830&lt;'الإعدادات'!$B$4),'الإعدادات'!$B$4-I830,0))</f>
        <v/>
      </c>
      <c r="M830" s="6">
        <f>IF(K830="","",IF(K830&lt;=0,"مسدد",IF(I830="","بدون موعد",IF(I830&gt;='الإعدادات'!$B$4,"لم يحن",IF(L830&lt;=30,"من 1 إلى 30 يوم",IF(L830&lt;=60,"من 31 إلى 60 يوم","أكثر من 60 يوم"))))))</f>
        <v/>
      </c>
    </row>
    <row r="831">
      <c r="A831" s="5" t="n"/>
      <c r="B831" s="13" t="n"/>
      <c r="C831" s="5" t="n"/>
      <c r="D831" s="19" t="n"/>
      <c r="E831" s="5" t="n"/>
      <c r="F831" s="6">
        <f>IF(C831&amp;""="","",IFERROR(INDEX('أوامر الشراء'!$C$6:$C$1005,MATCH(C831&amp;"",'أوامر الشراء'!$A$6:$A$1005,0))&amp;"","أمر غير موجود"))</f>
        <v/>
      </c>
      <c r="G831" s="6">
        <f>IF(F831="","",IFERROR(INDEX('الموردون'!$B$6:$B$205,MATCH(F831,'الموردون'!$A$6:$A$205,0))&amp;"","مورد غير موجود"))</f>
        <v/>
      </c>
      <c r="H831" s="20">
        <f>IF(F831="","",IFERROR(INDEX('الموردون'!$D$6:$D$205,MATCH(F831,'الموردون'!$A$6:$A$205,0)),""))</f>
        <v/>
      </c>
      <c r="I831" s="21">
        <f>IF(OR(H831="",NOT(ISNUMBER(B831))),"",B831+H831)</f>
        <v/>
      </c>
      <c r="J831" s="18">
        <f>IF(A831&amp;""="","",SUMIFS('المدفوعات'!$C$6:$C$1005,'المدفوعات'!$B$6:$B$1005,A831&amp;""))</f>
        <v/>
      </c>
      <c r="K831" s="18">
        <f>IF(OR(A831&amp;""="",NOT(ISNUMBER(D831))),"",ROUND(D831-J831,2))</f>
        <v/>
      </c>
      <c r="L831" s="17">
        <f>IF(OR(K831="",I831=""),"",IF(AND(K831&gt;0,I831&lt;'الإعدادات'!$B$4),'الإعدادات'!$B$4-I831,0))</f>
        <v/>
      </c>
      <c r="M831" s="6">
        <f>IF(K831="","",IF(K831&lt;=0,"مسدد",IF(I831="","بدون موعد",IF(I831&gt;='الإعدادات'!$B$4,"لم يحن",IF(L831&lt;=30,"من 1 إلى 30 يوم",IF(L831&lt;=60,"من 31 إلى 60 يوم","أكثر من 60 يوم"))))))</f>
        <v/>
      </c>
    </row>
    <row r="832">
      <c r="A832" s="5" t="n"/>
      <c r="B832" s="13" t="n"/>
      <c r="C832" s="5" t="n"/>
      <c r="D832" s="19" t="n"/>
      <c r="E832" s="5" t="n"/>
      <c r="F832" s="6">
        <f>IF(C832&amp;""="","",IFERROR(INDEX('أوامر الشراء'!$C$6:$C$1005,MATCH(C832&amp;"",'أوامر الشراء'!$A$6:$A$1005,0))&amp;"","أمر غير موجود"))</f>
        <v/>
      </c>
      <c r="G832" s="6">
        <f>IF(F832="","",IFERROR(INDEX('الموردون'!$B$6:$B$205,MATCH(F832,'الموردون'!$A$6:$A$205,0))&amp;"","مورد غير موجود"))</f>
        <v/>
      </c>
      <c r="H832" s="20">
        <f>IF(F832="","",IFERROR(INDEX('الموردون'!$D$6:$D$205,MATCH(F832,'الموردون'!$A$6:$A$205,0)),""))</f>
        <v/>
      </c>
      <c r="I832" s="21">
        <f>IF(OR(H832="",NOT(ISNUMBER(B832))),"",B832+H832)</f>
        <v/>
      </c>
      <c r="J832" s="18">
        <f>IF(A832&amp;""="","",SUMIFS('المدفوعات'!$C$6:$C$1005,'المدفوعات'!$B$6:$B$1005,A832&amp;""))</f>
        <v/>
      </c>
      <c r="K832" s="18">
        <f>IF(OR(A832&amp;""="",NOT(ISNUMBER(D832))),"",ROUND(D832-J832,2))</f>
        <v/>
      </c>
      <c r="L832" s="17">
        <f>IF(OR(K832="",I832=""),"",IF(AND(K832&gt;0,I832&lt;'الإعدادات'!$B$4),'الإعدادات'!$B$4-I832,0))</f>
        <v/>
      </c>
      <c r="M832" s="6">
        <f>IF(K832="","",IF(K832&lt;=0,"مسدد",IF(I832="","بدون موعد",IF(I832&gt;='الإعدادات'!$B$4,"لم يحن",IF(L832&lt;=30,"من 1 إلى 30 يوم",IF(L832&lt;=60,"من 31 إلى 60 يوم","أكثر من 60 يوم"))))))</f>
        <v/>
      </c>
    </row>
    <row r="833">
      <c r="A833" s="5" t="n"/>
      <c r="B833" s="13" t="n"/>
      <c r="C833" s="5" t="n"/>
      <c r="D833" s="19" t="n"/>
      <c r="E833" s="5" t="n"/>
      <c r="F833" s="6">
        <f>IF(C833&amp;""="","",IFERROR(INDEX('أوامر الشراء'!$C$6:$C$1005,MATCH(C833&amp;"",'أوامر الشراء'!$A$6:$A$1005,0))&amp;"","أمر غير موجود"))</f>
        <v/>
      </c>
      <c r="G833" s="6">
        <f>IF(F833="","",IFERROR(INDEX('الموردون'!$B$6:$B$205,MATCH(F833,'الموردون'!$A$6:$A$205,0))&amp;"","مورد غير موجود"))</f>
        <v/>
      </c>
      <c r="H833" s="20">
        <f>IF(F833="","",IFERROR(INDEX('الموردون'!$D$6:$D$205,MATCH(F833,'الموردون'!$A$6:$A$205,0)),""))</f>
        <v/>
      </c>
      <c r="I833" s="21">
        <f>IF(OR(H833="",NOT(ISNUMBER(B833))),"",B833+H833)</f>
        <v/>
      </c>
      <c r="J833" s="18">
        <f>IF(A833&amp;""="","",SUMIFS('المدفوعات'!$C$6:$C$1005,'المدفوعات'!$B$6:$B$1005,A833&amp;""))</f>
        <v/>
      </c>
      <c r="K833" s="18">
        <f>IF(OR(A833&amp;""="",NOT(ISNUMBER(D833))),"",ROUND(D833-J833,2))</f>
        <v/>
      </c>
      <c r="L833" s="17">
        <f>IF(OR(K833="",I833=""),"",IF(AND(K833&gt;0,I833&lt;'الإعدادات'!$B$4),'الإعدادات'!$B$4-I833,0))</f>
        <v/>
      </c>
      <c r="M833" s="6">
        <f>IF(K833="","",IF(K833&lt;=0,"مسدد",IF(I833="","بدون موعد",IF(I833&gt;='الإعدادات'!$B$4,"لم يحن",IF(L833&lt;=30,"من 1 إلى 30 يوم",IF(L833&lt;=60,"من 31 إلى 60 يوم","أكثر من 60 يوم"))))))</f>
        <v/>
      </c>
    </row>
    <row r="834">
      <c r="A834" s="5" t="n"/>
      <c r="B834" s="13" t="n"/>
      <c r="C834" s="5" t="n"/>
      <c r="D834" s="19" t="n"/>
      <c r="E834" s="5" t="n"/>
      <c r="F834" s="6">
        <f>IF(C834&amp;""="","",IFERROR(INDEX('أوامر الشراء'!$C$6:$C$1005,MATCH(C834&amp;"",'أوامر الشراء'!$A$6:$A$1005,0))&amp;"","أمر غير موجود"))</f>
        <v/>
      </c>
      <c r="G834" s="6">
        <f>IF(F834="","",IFERROR(INDEX('الموردون'!$B$6:$B$205,MATCH(F834,'الموردون'!$A$6:$A$205,0))&amp;"","مورد غير موجود"))</f>
        <v/>
      </c>
      <c r="H834" s="20">
        <f>IF(F834="","",IFERROR(INDEX('الموردون'!$D$6:$D$205,MATCH(F834,'الموردون'!$A$6:$A$205,0)),""))</f>
        <v/>
      </c>
      <c r="I834" s="21">
        <f>IF(OR(H834="",NOT(ISNUMBER(B834))),"",B834+H834)</f>
        <v/>
      </c>
      <c r="J834" s="18">
        <f>IF(A834&amp;""="","",SUMIFS('المدفوعات'!$C$6:$C$1005,'المدفوعات'!$B$6:$B$1005,A834&amp;""))</f>
        <v/>
      </c>
      <c r="K834" s="18">
        <f>IF(OR(A834&amp;""="",NOT(ISNUMBER(D834))),"",ROUND(D834-J834,2))</f>
        <v/>
      </c>
      <c r="L834" s="17">
        <f>IF(OR(K834="",I834=""),"",IF(AND(K834&gt;0,I834&lt;'الإعدادات'!$B$4),'الإعدادات'!$B$4-I834,0))</f>
        <v/>
      </c>
      <c r="M834" s="6">
        <f>IF(K834="","",IF(K834&lt;=0,"مسدد",IF(I834="","بدون موعد",IF(I834&gt;='الإعدادات'!$B$4,"لم يحن",IF(L834&lt;=30,"من 1 إلى 30 يوم",IF(L834&lt;=60,"من 31 إلى 60 يوم","أكثر من 60 يوم"))))))</f>
        <v/>
      </c>
    </row>
    <row r="835">
      <c r="A835" s="5" t="n"/>
      <c r="B835" s="13" t="n"/>
      <c r="C835" s="5" t="n"/>
      <c r="D835" s="19" t="n"/>
      <c r="E835" s="5" t="n"/>
      <c r="F835" s="6">
        <f>IF(C835&amp;""="","",IFERROR(INDEX('أوامر الشراء'!$C$6:$C$1005,MATCH(C835&amp;"",'أوامر الشراء'!$A$6:$A$1005,0))&amp;"","أمر غير موجود"))</f>
        <v/>
      </c>
      <c r="G835" s="6">
        <f>IF(F835="","",IFERROR(INDEX('الموردون'!$B$6:$B$205,MATCH(F835,'الموردون'!$A$6:$A$205,0))&amp;"","مورد غير موجود"))</f>
        <v/>
      </c>
      <c r="H835" s="20">
        <f>IF(F835="","",IFERROR(INDEX('الموردون'!$D$6:$D$205,MATCH(F835,'الموردون'!$A$6:$A$205,0)),""))</f>
        <v/>
      </c>
      <c r="I835" s="21">
        <f>IF(OR(H835="",NOT(ISNUMBER(B835))),"",B835+H835)</f>
        <v/>
      </c>
      <c r="J835" s="18">
        <f>IF(A835&amp;""="","",SUMIFS('المدفوعات'!$C$6:$C$1005,'المدفوعات'!$B$6:$B$1005,A835&amp;""))</f>
        <v/>
      </c>
      <c r="K835" s="18">
        <f>IF(OR(A835&amp;""="",NOT(ISNUMBER(D835))),"",ROUND(D835-J835,2))</f>
        <v/>
      </c>
      <c r="L835" s="17">
        <f>IF(OR(K835="",I835=""),"",IF(AND(K835&gt;0,I835&lt;'الإعدادات'!$B$4),'الإعدادات'!$B$4-I835,0))</f>
        <v/>
      </c>
      <c r="M835" s="6">
        <f>IF(K835="","",IF(K835&lt;=0,"مسدد",IF(I835="","بدون موعد",IF(I835&gt;='الإعدادات'!$B$4,"لم يحن",IF(L835&lt;=30,"من 1 إلى 30 يوم",IF(L835&lt;=60,"من 31 إلى 60 يوم","أكثر من 60 يوم"))))))</f>
        <v/>
      </c>
    </row>
    <row r="836">
      <c r="A836" s="5" t="n"/>
      <c r="B836" s="13" t="n"/>
      <c r="C836" s="5" t="n"/>
      <c r="D836" s="19" t="n"/>
      <c r="E836" s="5" t="n"/>
      <c r="F836" s="6">
        <f>IF(C836&amp;""="","",IFERROR(INDEX('أوامر الشراء'!$C$6:$C$1005,MATCH(C836&amp;"",'أوامر الشراء'!$A$6:$A$1005,0))&amp;"","أمر غير موجود"))</f>
        <v/>
      </c>
      <c r="G836" s="6">
        <f>IF(F836="","",IFERROR(INDEX('الموردون'!$B$6:$B$205,MATCH(F836,'الموردون'!$A$6:$A$205,0))&amp;"","مورد غير موجود"))</f>
        <v/>
      </c>
      <c r="H836" s="20">
        <f>IF(F836="","",IFERROR(INDEX('الموردون'!$D$6:$D$205,MATCH(F836,'الموردون'!$A$6:$A$205,0)),""))</f>
        <v/>
      </c>
      <c r="I836" s="21">
        <f>IF(OR(H836="",NOT(ISNUMBER(B836))),"",B836+H836)</f>
        <v/>
      </c>
      <c r="J836" s="18">
        <f>IF(A836&amp;""="","",SUMIFS('المدفوعات'!$C$6:$C$1005,'المدفوعات'!$B$6:$B$1005,A836&amp;""))</f>
        <v/>
      </c>
      <c r="K836" s="18">
        <f>IF(OR(A836&amp;""="",NOT(ISNUMBER(D836))),"",ROUND(D836-J836,2))</f>
        <v/>
      </c>
      <c r="L836" s="17">
        <f>IF(OR(K836="",I836=""),"",IF(AND(K836&gt;0,I836&lt;'الإعدادات'!$B$4),'الإعدادات'!$B$4-I836,0))</f>
        <v/>
      </c>
      <c r="M836" s="6">
        <f>IF(K836="","",IF(K836&lt;=0,"مسدد",IF(I836="","بدون موعد",IF(I836&gt;='الإعدادات'!$B$4,"لم يحن",IF(L836&lt;=30,"من 1 إلى 30 يوم",IF(L836&lt;=60,"من 31 إلى 60 يوم","أكثر من 60 يوم"))))))</f>
        <v/>
      </c>
    </row>
    <row r="837">
      <c r="A837" s="5" t="n"/>
      <c r="B837" s="13" t="n"/>
      <c r="C837" s="5" t="n"/>
      <c r="D837" s="19" t="n"/>
      <c r="E837" s="5" t="n"/>
      <c r="F837" s="6">
        <f>IF(C837&amp;""="","",IFERROR(INDEX('أوامر الشراء'!$C$6:$C$1005,MATCH(C837&amp;"",'أوامر الشراء'!$A$6:$A$1005,0))&amp;"","أمر غير موجود"))</f>
        <v/>
      </c>
      <c r="G837" s="6">
        <f>IF(F837="","",IFERROR(INDEX('الموردون'!$B$6:$B$205,MATCH(F837,'الموردون'!$A$6:$A$205,0))&amp;"","مورد غير موجود"))</f>
        <v/>
      </c>
      <c r="H837" s="20">
        <f>IF(F837="","",IFERROR(INDEX('الموردون'!$D$6:$D$205,MATCH(F837,'الموردون'!$A$6:$A$205,0)),""))</f>
        <v/>
      </c>
      <c r="I837" s="21">
        <f>IF(OR(H837="",NOT(ISNUMBER(B837))),"",B837+H837)</f>
        <v/>
      </c>
      <c r="J837" s="18">
        <f>IF(A837&amp;""="","",SUMIFS('المدفوعات'!$C$6:$C$1005,'المدفوعات'!$B$6:$B$1005,A837&amp;""))</f>
        <v/>
      </c>
      <c r="K837" s="18">
        <f>IF(OR(A837&amp;""="",NOT(ISNUMBER(D837))),"",ROUND(D837-J837,2))</f>
        <v/>
      </c>
      <c r="L837" s="17">
        <f>IF(OR(K837="",I837=""),"",IF(AND(K837&gt;0,I837&lt;'الإعدادات'!$B$4),'الإعدادات'!$B$4-I837,0))</f>
        <v/>
      </c>
      <c r="M837" s="6">
        <f>IF(K837="","",IF(K837&lt;=0,"مسدد",IF(I837="","بدون موعد",IF(I837&gt;='الإعدادات'!$B$4,"لم يحن",IF(L837&lt;=30,"من 1 إلى 30 يوم",IF(L837&lt;=60,"من 31 إلى 60 يوم","أكثر من 60 يوم"))))))</f>
        <v/>
      </c>
    </row>
    <row r="838">
      <c r="A838" s="5" t="n"/>
      <c r="B838" s="13" t="n"/>
      <c r="C838" s="5" t="n"/>
      <c r="D838" s="19" t="n"/>
      <c r="E838" s="5" t="n"/>
      <c r="F838" s="6">
        <f>IF(C838&amp;""="","",IFERROR(INDEX('أوامر الشراء'!$C$6:$C$1005,MATCH(C838&amp;"",'أوامر الشراء'!$A$6:$A$1005,0))&amp;"","أمر غير موجود"))</f>
        <v/>
      </c>
      <c r="G838" s="6">
        <f>IF(F838="","",IFERROR(INDEX('الموردون'!$B$6:$B$205,MATCH(F838,'الموردون'!$A$6:$A$205,0))&amp;"","مورد غير موجود"))</f>
        <v/>
      </c>
      <c r="H838" s="20">
        <f>IF(F838="","",IFERROR(INDEX('الموردون'!$D$6:$D$205,MATCH(F838,'الموردون'!$A$6:$A$205,0)),""))</f>
        <v/>
      </c>
      <c r="I838" s="21">
        <f>IF(OR(H838="",NOT(ISNUMBER(B838))),"",B838+H838)</f>
        <v/>
      </c>
      <c r="J838" s="18">
        <f>IF(A838&amp;""="","",SUMIFS('المدفوعات'!$C$6:$C$1005,'المدفوعات'!$B$6:$B$1005,A838&amp;""))</f>
        <v/>
      </c>
      <c r="K838" s="18">
        <f>IF(OR(A838&amp;""="",NOT(ISNUMBER(D838))),"",ROUND(D838-J838,2))</f>
        <v/>
      </c>
      <c r="L838" s="17">
        <f>IF(OR(K838="",I838=""),"",IF(AND(K838&gt;0,I838&lt;'الإعدادات'!$B$4),'الإعدادات'!$B$4-I838,0))</f>
        <v/>
      </c>
      <c r="M838" s="6">
        <f>IF(K838="","",IF(K838&lt;=0,"مسدد",IF(I838="","بدون موعد",IF(I838&gt;='الإعدادات'!$B$4,"لم يحن",IF(L838&lt;=30,"من 1 إلى 30 يوم",IF(L838&lt;=60,"من 31 إلى 60 يوم","أكثر من 60 يوم"))))))</f>
        <v/>
      </c>
    </row>
    <row r="839">
      <c r="A839" s="5" t="n"/>
      <c r="B839" s="13" t="n"/>
      <c r="C839" s="5" t="n"/>
      <c r="D839" s="19" t="n"/>
      <c r="E839" s="5" t="n"/>
      <c r="F839" s="6">
        <f>IF(C839&amp;""="","",IFERROR(INDEX('أوامر الشراء'!$C$6:$C$1005,MATCH(C839&amp;"",'أوامر الشراء'!$A$6:$A$1005,0))&amp;"","أمر غير موجود"))</f>
        <v/>
      </c>
      <c r="G839" s="6">
        <f>IF(F839="","",IFERROR(INDEX('الموردون'!$B$6:$B$205,MATCH(F839,'الموردون'!$A$6:$A$205,0))&amp;"","مورد غير موجود"))</f>
        <v/>
      </c>
      <c r="H839" s="20">
        <f>IF(F839="","",IFERROR(INDEX('الموردون'!$D$6:$D$205,MATCH(F839,'الموردون'!$A$6:$A$205,0)),""))</f>
        <v/>
      </c>
      <c r="I839" s="21">
        <f>IF(OR(H839="",NOT(ISNUMBER(B839))),"",B839+H839)</f>
        <v/>
      </c>
      <c r="J839" s="18">
        <f>IF(A839&amp;""="","",SUMIFS('المدفوعات'!$C$6:$C$1005,'المدفوعات'!$B$6:$B$1005,A839&amp;""))</f>
        <v/>
      </c>
      <c r="K839" s="18">
        <f>IF(OR(A839&amp;""="",NOT(ISNUMBER(D839))),"",ROUND(D839-J839,2))</f>
        <v/>
      </c>
      <c r="L839" s="17">
        <f>IF(OR(K839="",I839=""),"",IF(AND(K839&gt;0,I839&lt;'الإعدادات'!$B$4),'الإعدادات'!$B$4-I839,0))</f>
        <v/>
      </c>
      <c r="M839" s="6">
        <f>IF(K839="","",IF(K839&lt;=0,"مسدد",IF(I839="","بدون موعد",IF(I839&gt;='الإعدادات'!$B$4,"لم يحن",IF(L839&lt;=30,"من 1 إلى 30 يوم",IF(L839&lt;=60,"من 31 إلى 60 يوم","أكثر من 60 يوم"))))))</f>
        <v/>
      </c>
    </row>
    <row r="840">
      <c r="A840" s="5" t="n"/>
      <c r="B840" s="13" t="n"/>
      <c r="C840" s="5" t="n"/>
      <c r="D840" s="19" t="n"/>
      <c r="E840" s="5" t="n"/>
      <c r="F840" s="6">
        <f>IF(C840&amp;""="","",IFERROR(INDEX('أوامر الشراء'!$C$6:$C$1005,MATCH(C840&amp;"",'أوامر الشراء'!$A$6:$A$1005,0))&amp;"","أمر غير موجود"))</f>
        <v/>
      </c>
      <c r="G840" s="6">
        <f>IF(F840="","",IFERROR(INDEX('الموردون'!$B$6:$B$205,MATCH(F840,'الموردون'!$A$6:$A$205,0))&amp;"","مورد غير موجود"))</f>
        <v/>
      </c>
      <c r="H840" s="20">
        <f>IF(F840="","",IFERROR(INDEX('الموردون'!$D$6:$D$205,MATCH(F840,'الموردون'!$A$6:$A$205,0)),""))</f>
        <v/>
      </c>
      <c r="I840" s="21">
        <f>IF(OR(H840="",NOT(ISNUMBER(B840))),"",B840+H840)</f>
        <v/>
      </c>
      <c r="J840" s="18">
        <f>IF(A840&amp;""="","",SUMIFS('المدفوعات'!$C$6:$C$1005,'المدفوعات'!$B$6:$B$1005,A840&amp;""))</f>
        <v/>
      </c>
      <c r="K840" s="18">
        <f>IF(OR(A840&amp;""="",NOT(ISNUMBER(D840))),"",ROUND(D840-J840,2))</f>
        <v/>
      </c>
      <c r="L840" s="17">
        <f>IF(OR(K840="",I840=""),"",IF(AND(K840&gt;0,I840&lt;'الإعدادات'!$B$4),'الإعدادات'!$B$4-I840,0))</f>
        <v/>
      </c>
      <c r="M840" s="6">
        <f>IF(K840="","",IF(K840&lt;=0,"مسدد",IF(I840="","بدون موعد",IF(I840&gt;='الإعدادات'!$B$4,"لم يحن",IF(L840&lt;=30,"من 1 إلى 30 يوم",IF(L840&lt;=60,"من 31 إلى 60 يوم","أكثر من 60 يوم"))))))</f>
        <v/>
      </c>
    </row>
    <row r="841">
      <c r="A841" s="5" t="n"/>
      <c r="B841" s="13" t="n"/>
      <c r="C841" s="5" t="n"/>
      <c r="D841" s="19" t="n"/>
      <c r="E841" s="5" t="n"/>
      <c r="F841" s="6">
        <f>IF(C841&amp;""="","",IFERROR(INDEX('أوامر الشراء'!$C$6:$C$1005,MATCH(C841&amp;"",'أوامر الشراء'!$A$6:$A$1005,0))&amp;"","أمر غير موجود"))</f>
        <v/>
      </c>
      <c r="G841" s="6">
        <f>IF(F841="","",IFERROR(INDEX('الموردون'!$B$6:$B$205,MATCH(F841,'الموردون'!$A$6:$A$205,0))&amp;"","مورد غير موجود"))</f>
        <v/>
      </c>
      <c r="H841" s="20">
        <f>IF(F841="","",IFERROR(INDEX('الموردون'!$D$6:$D$205,MATCH(F841,'الموردون'!$A$6:$A$205,0)),""))</f>
        <v/>
      </c>
      <c r="I841" s="21">
        <f>IF(OR(H841="",NOT(ISNUMBER(B841))),"",B841+H841)</f>
        <v/>
      </c>
      <c r="J841" s="18">
        <f>IF(A841&amp;""="","",SUMIFS('المدفوعات'!$C$6:$C$1005,'المدفوعات'!$B$6:$B$1005,A841&amp;""))</f>
        <v/>
      </c>
      <c r="K841" s="18">
        <f>IF(OR(A841&amp;""="",NOT(ISNUMBER(D841))),"",ROUND(D841-J841,2))</f>
        <v/>
      </c>
      <c r="L841" s="17">
        <f>IF(OR(K841="",I841=""),"",IF(AND(K841&gt;0,I841&lt;'الإعدادات'!$B$4),'الإعدادات'!$B$4-I841,0))</f>
        <v/>
      </c>
      <c r="M841" s="6">
        <f>IF(K841="","",IF(K841&lt;=0,"مسدد",IF(I841="","بدون موعد",IF(I841&gt;='الإعدادات'!$B$4,"لم يحن",IF(L841&lt;=30,"من 1 إلى 30 يوم",IF(L841&lt;=60,"من 31 إلى 60 يوم","أكثر من 60 يوم"))))))</f>
        <v/>
      </c>
    </row>
    <row r="842">
      <c r="A842" s="5" t="n"/>
      <c r="B842" s="13" t="n"/>
      <c r="C842" s="5" t="n"/>
      <c r="D842" s="19" t="n"/>
      <c r="E842" s="5" t="n"/>
      <c r="F842" s="6">
        <f>IF(C842&amp;""="","",IFERROR(INDEX('أوامر الشراء'!$C$6:$C$1005,MATCH(C842&amp;"",'أوامر الشراء'!$A$6:$A$1005,0))&amp;"","أمر غير موجود"))</f>
        <v/>
      </c>
      <c r="G842" s="6">
        <f>IF(F842="","",IFERROR(INDEX('الموردون'!$B$6:$B$205,MATCH(F842,'الموردون'!$A$6:$A$205,0))&amp;"","مورد غير موجود"))</f>
        <v/>
      </c>
      <c r="H842" s="20">
        <f>IF(F842="","",IFERROR(INDEX('الموردون'!$D$6:$D$205,MATCH(F842,'الموردون'!$A$6:$A$205,0)),""))</f>
        <v/>
      </c>
      <c r="I842" s="21">
        <f>IF(OR(H842="",NOT(ISNUMBER(B842))),"",B842+H842)</f>
        <v/>
      </c>
      <c r="J842" s="18">
        <f>IF(A842&amp;""="","",SUMIFS('المدفوعات'!$C$6:$C$1005,'المدفوعات'!$B$6:$B$1005,A842&amp;""))</f>
        <v/>
      </c>
      <c r="K842" s="18">
        <f>IF(OR(A842&amp;""="",NOT(ISNUMBER(D842))),"",ROUND(D842-J842,2))</f>
        <v/>
      </c>
      <c r="L842" s="17">
        <f>IF(OR(K842="",I842=""),"",IF(AND(K842&gt;0,I842&lt;'الإعدادات'!$B$4),'الإعدادات'!$B$4-I842,0))</f>
        <v/>
      </c>
      <c r="M842" s="6">
        <f>IF(K842="","",IF(K842&lt;=0,"مسدد",IF(I842="","بدون موعد",IF(I842&gt;='الإعدادات'!$B$4,"لم يحن",IF(L842&lt;=30,"من 1 إلى 30 يوم",IF(L842&lt;=60,"من 31 إلى 60 يوم","أكثر من 60 يوم"))))))</f>
        <v/>
      </c>
    </row>
    <row r="843">
      <c r="A843" s="5" t="n"/>
      <c r="B843" s="13" t="n"/>
      <c r="C843" s="5" t="n"/>
      <c r="D843" s="19" t="n"/>
      <c r="E843" s="5" t="n"/>
      <c r="F843" s="6">
        <f>IF(C843&amp;""="","",IFERROR(INDEX('أوامر الشراء'!$C$6:$C$1005,MATCH(C843&amp;"",'أوامر الشراء'!$A$6:$A$1005,0))&amp;"","أمر غير موجود"))</f>
        <v/>
      </c>
      <c r="G843" s="6">
        <f>IF(F843="","",IFERROR(INDEX('الموردون'!$B$6:$B$205,MATCH(F843,'الموردون'!$A$6:$A$205,0))&amp;"","مورد غير موجود"))</f>
        <v/>
      </c>
      <c r="H843" s="20">
        <f>IF(F843="","",IFERROR(INDEX('الموردون'!$D$6:$D$205,MATCH(F843,'الموردون'!$A$6:$A$205,0)),""))</f>
        <v/>
      </c>
      <c r="I843" s="21">
        <f>IF(OR(H843="",NOT(ISNUMBER(B843))),"",B843+H843)</f>
        <v/>
      </c>
      <c r="J843" s="18">
        <f>IF(A843&amp;""="","",SUMIFS('المدفوعات'!$C$6:$C$1005,'المدفوعات'!$B$6:$B$1005,A843&amp;""))</f>
        <v/>
      </c>
      <c r="K843" s="18">
        <f>IF(OR(A843&amp;""="",NOT(ISNUMBER(D843))),"",ROUND(D843-J843,2))</f>
        <v/>
      </c>
      <c r="L843" s="17">
        <f>IF(OR(K843="",I843=""),"",IF(AND(K843&gt;0,I843&lt;'الإعدادات'!$B$4),'الإعدادات'!$B$4-I843,0))</f>
        <v/>
      </c>
      <c r="M843" s="6">
        <f>IF(K843="","",IF(K843&lt;=0,"مسدد",IF(I843="","بدون موعد",IF(I843&gt;='الإعدادات'!$B$4,"لم يحن",IF(L843&lt;=30,"من 1 إلى 30 يوم",IF(L843&lt;=60,"من 31 إلى 60 يوم","أكثر من 60 يوم"))))))</f>
        <v/>
      </c>
    </row>
    <row r="844">
      <c r="A844" s="5" t="n"/>
      <c r="B844" s="13" t="n"/>
      <c r="C844" s="5" t="n"/>
      <c r="D844" s="19" t="n"/>
      <c r="E844" s="5" t="n"/>
      <c r="F844" s="6">
        <f>IF(C844&amp;""="","",IFERROR(INDEX('أوامر الشراء'!$C$6:$C$1005,MATCH(C844&amp;"",'أوامر الشراء'!$A$6:$A$1005,0))&amp;"","أمر غير موجود"))</f>
        <v/>
      </c>
      <c r="G844" s="6">
        <f>IF(F844="","",IFERROR(INDEX('الموردون'!$B$6:$B$205,MATCH(F844,'الموردون'!$A$6:$A$205,0))&amp;"","مورد غير موجود"))</f>
        <v/>
      </c>
      <c r="H844" s="20">
        <f>IF(F844="","",IFERROR(INDEX('الموردون'!$D$6:$D$205,MATCH(F844,'الموردون'!$A$6:$A$205,0)),""))</f>
        <v/>
      </c>
      <c r="I844" s="21">
        <f>IF(OR(H844="",NOT(ISNUMBER(B844))),"",B844+H844)</f>
        <v/>
      </c>
      <c r="J844" s="18">
        <f>IF(A844&amp;""="","",SUMIFS('المدفوعات'!$C$6:$C$1005,'المدفوعات'!$B$6:$B$1005,A844&amp;""))</f>
        <v/>
      </c>
      <c r="K844" s="18">
        <f>IF(OR(A844&amp;""="",NOT(ISNUMBER(D844))),"",ROUND(D844-J844,2))</f>
        <v/>
      </c>
      <c r="L844" s="17">
        <f>IF(OR(K844="",I844=""),"",IF(AND(K844&gt;0,I844&lt;'الإعدادات'!$B$4),'الإعدادات'!$B$4-I844,0))</f>
        <v/>
      </c>
      <c r="M844" s="6">
        <f>IF(K844="","",IF(K844&lt;=0,"مسدد",IF(I844="","بدون موعد",IF(I844&gt;='الإعدادات'!$B$4,"لم يحن",IF(L844&lt;=30,"من 1 إلى 30 يوم",IF(L844&lt;=60,"من 31 إلى 60 يوم","أكثر من 60 يوم"))))))</f>
        <v/>
      </c>
    </row>
    <row r="845">
      <c r="A845" s="5" t="n"/>
      <c r="B845" s="13" t="n"/>
      <c r="C845" s="5" t="n"/>
      <c r="D845" s="19" t="n"/>
      <c r="E845" s="5" t="n"/>
      <c r="F845" s="6">
        <f>IF(C845&amp;""="","",IFERROR(INDEX('أوامر الشراء'!$C$6:$C$1005,MATCH(C845&amp;"",'أوامر الشراء'!$A$6:$A$1005,0))&amp;"","أمر غير موجود"))</f>
        <v/>
      </c>
      <c r="G845" s="6">
        <f>IF(F845="","",IFERROR(INDEX('الموردون'!$B$6:$B$205,MATCH(F845,'الموردون'!$A$6:$A$205,0))&amp;"","مورد غير موجود"))</f>
        <v/>
      </c>
      <c r="H845" s="20">
        <f>IF(F845="","",IFERROR(INDEX('الموردون'!$D$6:$D$205,MATCH(F845,'الموردون'!$A$6:$A$205,0)),""))</f>
        <v/>
      </c>
      <c r="I845" s="21">
        <f>IF(OR(H845="",NOT(ISNUMBER(B845))),"",B845+H845)</f>
        <v/>
      </c>
      <c r="J845" s="18">
        <f>IF(A845&amp;""="","",SUMIFS('المدفوعات'!$C$6:$C$1005,'المدفوعات'!$B$6:$B$1005,A845&amp;""))</f>
        <v/>
      </c>
      <c r="K845" s="18">
        <f>IF(OR(A845&amp;""="",NOT(ISNUMBER(D845))),"",ROUND(D845-J845,2))</f>
        <v/>
      </c>
      <c r="L845" s="17">
        <f>IF(OR(K845="",I845=""),"",IF(AND(K845&gt;0,I845&lt;'الإعدادات'!$B$4),'الإعدادات'!$B$4-I845,0))</f>
        <v/>
      </c>
      <c r="M845" s="6">
        <f>IF(K845="","",IF(K845&lt;=0,"مسدد",IF(I845="","بدون موعد",IF(I845&gt;='الإعدادات'!$B$4,"لم يحن",IF(L845&lt;=30,"من 1 إلى 30 يوم",IF(L845&lt;=60,"من 31 إلى 60 يوم","أكثر من 60 يوم"))))))</f>
        <v/>
      </c>
    </row>
    <row r="846">
      <c r="A846" s="5" t="n"/>
      <c r="B846" s="13" t="n"/>
      <c r="C846" s="5" t="n"/>
      <c r="D846" s="19" t="n"/>
      <c r="E846" s="5" t="n"/>
      <c r="F846" s="6">
        <f>IF(C846&amp;""="","",IFERROR(INDEX('أوامر الشراء'!$C$6:$C$1005,MATCH(C846&amp;"",'أوامر الشراء'!$A$6:$A$1005,0))&amp;"","أمر غير موجود"))</f>
        <v/>
      </c>
      <c r="G846" s="6">
        <f>IF(F846="","",IFERROR(INDEX('الموردون'!$B$6:$B$205,MATCH(F846,'الموردون'!$A$6:$A$205,0))&amp;"","مورد غير موجود"))</f>
        <v/>
      </c>
      <c r="H846" s="20">
        <f>IF(F846="","",IFERROR(INDEX('الموردون'!$D$6:$D$205,MATCH(F846,'الموردون'!$A$6:$A$205,0)),""))</f>
        <v/>
      </c>
      <c r="I846" s="21">
        <f>IF(OR(H846="",NOT(ISNUMBER(B846))),"",B846+H846)</f>
        <v/>
      </c>
      <c r="J846" s="18">
        <f>IF(A846&amp;""="","",SUMIFS('المدفوعات'!$C$6:$C$1005,'المدفوعات'!$B$6:$B$1005,A846&amp;""))</f>
        <v/>
      </c>
      <c r="K846" s="18">
        <f>IF(OR(A846&amp;""="",NOT(ISNUMBER(D846))),"",ROUND(D846-J846,2))</f>
        <v/>
      </c>
      <c r="L846" s="17">
        <f>IF(OR(K846="",I846=""),"",IF(AND(K846&gt;0,I846&lt;'الإعدادات'!$B$4),'الإعدادات'!$B$4-I846,0))</f>
        <v/>
      </c>
      <c r="M846" s="6">
        <f>IF(K846="","",IF(K846&lt;=0,"مسدد",IF(I846="","بدون موعد",IF(I846&gt;='الإعدادات'!$B$4,"لم يحن",IF(L846&lt;=30,"من 1 إلى 30 يوم",IF(L846&lt;=60,"من 31 إلى 60 يوم","أكثر من 60 يوم"))))))</f>
        <v/>
      </c>
    </row>
    <row r="847">
      <c r="A847" s="5" t="n"/>
      <c r="B847" s="13" t="n"/>
      <c r="C847" s="5" t="n"/>
      <c r="D847" s="19" t="n"/>
      <c r="E847" s="5" t="n"/>
      <c r="F847" s="6">
        <f>IF(C847&amp;""="","",IFERROR(INDEX('أوامر الشراء'!$C$6:$C$1005,MATCH(C847&amp;"",'أوامر الشراء'!$A$6:$A$1005,0))&amp;"","أمر غير موجود"))</f>
        <v/>
      </c>
      <c r="G847" s="6">
        <f>IF(F847="","",IFERROR(INDEX('الموردون'!$B$6:$B$205,MATCH(F847,'الموردون'!$A$6:$A$205,0))&amp;"","مورد غير موجود"))</f>
        <v/>
      </c>
      <c r="H847" s="20">
        <f>IF(F847="","",IFERROR(INDEX('الموردون'!$D$6:$D$205,MATCH(F847,'الموردون'!$A$6:$A$205,0)),""))</f>
        <v/>
      </c>
      <c r="I847" s="21">
        <f>IF(OR(H847="",NOT(ISNUMBER(B847))),"",B847+H847)</f>
        <v/>
      </c>
      <c r="J847" s="18">
        <f>IF(A847&amp;""="","",SUMIFS('المدفوعات'!$C$6:$C$1005,'المدفوعات'!$B$6:$B$1005,A847&amp;""))</f>
        <v/>
      </c>
      <c r="K847" s="18">
        <f>IF(OR(A847&amp;""="",NOT(ISNUMBER(D847))),"",ROUND(D847-J847,2))</f>
        <v/>
      </c>
      <c r="L847" s="17">
        <f>IF(OR(K847="",I847=""),"",IF(AND(K847&gt;0,I847&lt;'الإعدادات'!$B$4),'الإعدادات'!$B$4-I847,0))</f>
        <v/>
      </c>
      <c r="M847" s="6">
        <f>IF(K847="","",IF(K847&lt;=0,"مسدد",IF(I847="","بدون موعد",IF(I847&gt;='الإعدادات'!$B$4,"لم يحن",IF(L847&lt;=30,"من 1 إلى 30 يوم",IF(L847&lt;=60,"من 31 إلى 60 يوم","أكثر من 60 يوم"))))))</f>
        <v/>
      </c>
    </row>
    <row r="848">
      <c r="A848" s="5" t="n"/>
      <c r="B848" s="13" t="n"/>
      <c r="C848" s="5" t="n"/>
      <c r="D848" s="19" t="n"/>
      <c r="E848" s="5" t="n"/>
      <c r="F848" s="6">
        <f>IF(C848&amp;""="","",IFERROR(INDEX('أوامر الشراء'!$C$6:$C$1005,MATCH(C848&amp;"",'أوامر الشراء'!$A$6:$A$1005,0))&amp;"","أمر غير موجود"))</f>
        <v/>
      </c>
      <c r="G848" s="6">
        <f>IF(F848="","",IFERROR(INDEX('الموردون'!$B$6:$B$205,MATCH(F848,'الموردون'!$A$6:$A$205,0))&amp;"","مورد غير موجود"))</f>
        <v/>
      </c>
      <c r="H848" s="20">
        <f>IF(F848="","",IFERROR(INDEX('الموردون'!$D$6:$D$205,MATCH(F848,'الموردون'!$A$6:$A$205,0)),""))</f>
        <v/>
      </c>
      <c r="I848" s="21">
        <f>IF(OR(H848="",NOT(ISNUMBER(B848))),"",B848+H848)</f>
        <v/>
      </c>
      <c r="J848" s="18">
        <f>IF(A848&amp;""="","",SUMIFS('المدفوعات'!$C$6:$C$1005,'المدفوعات'!$B$6:$B$1005,A848&amp;""))</f>
        <v/>
      </c>
      <c r="K848" s="18">
        <f>IF(OR(A848&amp;""="",NOT(ISNUMBER(D848))),"",ROUND(D848-J848,2))</f>
        <v/>
      </c>
      <c r="L848" s="17">
        <f>IF(OR(K848="",I848=""),"",IF(AND(K848&gt;0,I848&lt;'الإعدادات'!$B$4),'الإعدادات'!$B$4-I848,0))</f>
        <v/>
      </c>
      <c r="M848" s="6">
        <f>IF(K848="","",IF(K848&lt;=0,"مسدد",IF(I848="","بدون موعد",IF(I848&gt;='الإعدادات'!$B$4,"لم يحن",IF(L848&lt;=30,"من 1 إلى 30 يوم",IF(L848&lt;=60,"من 31 إلى 60 يوم","أكثر من 60 يوم"))))))</f>
        <v/>
      </c>
    </row>
    <row r="849">
      <c r="A849" s="5" t="n"/>
      <c r="B849" s="13" t="n"/>
      <c r="C849" s="5" t="n"/>
      <c r="D849" s="19" t="n"/>
      <c r="E849" s="5" t="n"/>
      <c r="F849" s="6">
        <f>IF(C849&amp;""="","",IFERROR(INDEX('أوامر الشراء'!$C$6:$C$1005,MATCH(C849&amp;"",'أوامر الشراء'!$A$6:$A$1005,0))&amp;"","أمر غير موجود"))</f>
        <v/>
      </c>
      <c r="G849" s="6">
        <f>IF(F849="","",IFERROR(INDEX('الموردون'!$B$6:$B$205,MATCH(F849,'الموردون'!$A$6:$A$205,0))&amp;"","مورد غير موجود"))</f>
        <v/>
      </c>
      <c r="H849" s="20">
        <f>IF(F849="","",IFERROR(INDEX('الموردون'!$D$6:$D$205,MATCH(F849,'الموردون'!$A$6:$A$205,0)),""))</f>
        <v/>
      </c>
      <c r="I849" s="21">
        <f>IF(OR(H849="",NOT(ISNUMBER(B849))),"",B849+H849)</f>
        <v/>
      </c>
      <c r="J849" s="18">
        <f>IF(A849&amp;""="","",SUMIFS('المدفوعات'!$C$6:$C$1005,'المدفوعات'!$B$6:$B$1005,A849&amp;""))</f>
        <v/>
      </c>
      <c r="K849" s="18">
        <f>IF(OR(A849&amp;""="",NOT(ISNUMBER(D849))),"",ROUND(D849-J849,2))</f>
        <v/>
      </c>
      <c r="L849" s="17">
        <f>IF(OR(K849="",I849=""),"",IF(AND(K849&gt;0,I849&lt;'الإعدادات'!$B$4),'الإعدادات'!$B$4-I849,0))</f>
        <v/>
      </c>
      <c r="M849" s="6">
        <f>IF(K849="","",IF(K849&lt;=0,"مسدد",IF(I849="","بدون موعد",IF(I849&gt;='الإعدادات'!$B$4,"لم يحن",IF(L849&lt;=30,"من 1 إلى 30 يوم",IF(L849&lt;=60,"من 31 إلى 60 يوم","أكثر من 60 يوم"))))))</f>
        <v/>
      </c>
    </row>
    <row r="850">
      <c r="A850" s="5" t="n"/>
      <c r="B850" s="13" t="n"/>
      <c r="C850" s="5" t="n"/>
      <c r="D850" s="19" t="n"/>
      <c r="E850" s="5" t="n"/>
      <c r="F850" s="6">
        <f>IF(C850&amp;""="","",IFERROR(INDEX('أوامر الشراء'!$C$6:$C$1005,MATCH(C850&amp;"",'أوامر الشراء'!$A$6:$A$1005,0))&amp;"","أمر غير موجود"))</f>
        <v/>
      </c>
      <c r="G850" s="6">
        <f>IF(F850="","",IFERROR(INDEX('الموردون'!$B$6:$B$205,MATCH(F850,'الموردون'!$A$6:$A$205,0))&amp;"","مورد غير موجود"))</f>
        <v/>
      </c>
      <c r="H850" s="20">
        <f>IF(F850="","",IFERROR(INDEX('الموردون'!$D$6:$D$205,MATCH(F850,'الموردون'!$A$6:$A$205,0)),""))</f>
        <v/>
      </c>
      <c r="I850" s="21">
        <f>IF(OR(H850="",NOT(ISNUMBER(B850))),"",B850+H850)</f>
        <v/>
      </c>
      <c r="J850" s="18">
        <f>IF(A850&amp;""="","",SUMIFS('المدفوعات'!$C$6:$C$1005,'المدفوعات'!$B$6:$B$1005,A850&amp;""))</f>
        <v/>
      </c>
      <c r="K850" s="18">
        <f>IF(OR(A850&amp;""="",NOT(ISNUMBER(D850))),"",ROUND(D850-J850,2))</f>
        <v/>
      </c>
      <c r="L850" s="17">
        <f>IF(OR(K850="",I850=""),"",IF(AND(K850&gt;0,I850&lt;'الإعدادات'!$B$4),'الإعدادات'!$B$4-I850,0))</f>
        <v/>
      </c>
      <c r="M850" s="6">
        <f>IF(K850="","",IF(K850&lt;=0,"مسدد",IF(I850="","بدون موعد",IF(I850&gt;='الإعدادات'!$B$4,"لم يحن",IF(L850&lt;=30,"من 1 إلى 30 يوم",IF(L850&lt;=60,"من 31 إلى 60 يوم","أكثر من 60 يوم"))))))</f>
        <v/>
      </c>
    </row>
    <row r="851">
      <c r="A851" s="5" t="n"/>
      <c r="B851" s="13" t="n"/>
      <c r="C851" s="5" t="n"/>
      <c r="D851" s="19" t="n"/>
      <c r="E851" s="5" t="n"/>
      <c r="F851" s="6">
        <f>IF(C851&amp;""="","",IFERROR(INDEX('أوامر الشراء'!$C$6:$C$1005,MATCH(C851&amp;"",'أوامر الشراء'!$A$6:$A$1005,0))&amp;"","أمر غير موجود"))</f>
        <v/>
      </c>
      <c r="G851" s="6">
        <f>IF(F851="","",IFERROR(INDEX('الموردون'!$B$6:$B$205,MATCH(F851,'الموردون'!$A$6:$A$205,0))&amp;"","مورد غير موجود"))</f>
        <v/>
      </c>
      <c r="H851" s="20">
        <f>IF(F851="","",IFERROR(INDEX('الموردون'!$D$6:$D$205,MATCH(F851,'الموردون'!$A$6:$A$205,0)),""))</f>
        <v/>
      </c>
      <c r="I851" s="21">
        <f>IF(OR(H851="",NOT(ISNUMBER(B851))),"",B851+H851)</f>
        <v/>
      </c>
      <c r="J851" s="18">
        <f>IF(A851&amp;""="","",SUMIFS('المدفوعات'!$C$6:$C$1005,'المدفوعات'!$B$6:$B$1005,A851&amp;""))</f>
        <v/>
      </c>
      <c r="K851" s="18">
        <f>IF(OR(A851&amp;""="",NOT(ISNUMBER(D851))),"",ROUND(D851-J851,2))</f>
        <v/>
      </c>
      <c r="L851" s="17">
        <f>IF(OR(K851="",I851=""),"",IF(AND(K851&gt;0,I851&lt;'الإعدادات'!$B$4),'الإعدادات'!$B$4-I851,0))</f>
        <v/>
      </c>
      <c r="M851" s="6">
        <f>IF(K851="","",IF(K851&lt;=0,"مسدد",IF(I851="","بدون موعد",IF(I851&gt;='الإعدادات'!$B$4,"لم يحن",IF(L851&lt;=30,"من 1 إلى 30 يوم",IF(L851&lt;=60,"من 31 إلى 60 يوم","أكثر من 60 يوم"))))))</f>
        <v/>
      </c>
    </row>
    <row r="852">
      <c r="A852" s="5" t="n"/>
      <c r="B852" s="13" t="n"/>
      <c r="C852" s="5" t="n"/>
      <c r="D852" s="19" t="n"/>
      <c r="E852" s="5" t="n"/>
      <c r="F852" s="6">
        <f>IF(C852&amp;""="","",IFERROR(INDEX('أوامر الشراء'!$C$6:$C$1005,MATCH(C852&amp;"",'أوامر الشراء'!$A$6:$A$1005,0))&amp;"","أمر غير موجود"))</f>
        <v/>
      </c>
      <c r="G852" s="6">
        <f>IF(F852="","",IFERROR(INDEX('الموردون'!$B$6:$B$205,MATCH(F852,'الموردون'!$A$6:$A$205,0))&amp;"","مورد غير موجود"))</f>
        <v/>
      </c>
      <c r="H852" s="20">
        <f>IF(F852="","",IFERROR(INDEX('الموردون'!$D$6:$D$205,MATCH(F852,'الموردون'!$A$6:$A$205,0)),""))</f>
        <v/>
      </c>
      <c r="I852" s="21">
        <f>IF(OR(H852="",NOT(ISNUMBER(B852))),"",B852+H852)</f>
        <v/>
      </c>
      <c r="J852" s="18">
        <f>IF(A852&amp;""="","",SUMIFS('المدفوعات'!$C$6:$C$1005,'المدفوعات'!$B$6:$B$1005,A852&amp;""))</f>
        <v/>
      </c>
      <c r="K852" s="18">
        <f>IF(OR(A852&amp;""="",NOT(ISNUMBER(D852))),"",ROUND(D852-J852,2))</f>
        <v/>
      </c>
      <c r="L852" s="17">
        <f>IF(OR(K852="",I852=""),"",IF(AND(K852&gt;0,I852&lt;'الإعدادات'!$B$4),'الإعدادات'!$B$4-I852,0))</f>
        <v/>
      </c>
      <c r="M852" s="6">
        <f>IF(K852="","",IF(K852&lt;=0,"مسدد",IF(I852="","بدون موعد",IF(I852&gt;='الإعدادات'!$B$4,"لم يحن",IF(L852&lt;=30,"من 1 إلى 30 يوم",IF(L852&lt;=60,"من 31 إلى 60 يوم","أكثر من 60 يوم"))))))</f>
        <v/>
      </c>
    </row>
    <row r="853">
      <c r="A853" s="5" t="n"/>
      <c r="B853" s="13" t="n"/>
      <c r="C853" s="5" t="n"/>
      <c r="D853" s="19" t="n"/>
      <c r="E853" s="5" t="n"/>
      <c r="F853" s="6">
        <f>IF(C853&amp;""="","",IFERROR(INDEX('أوامر الشراء'!$C$6:$C$1005,MATCH(C853&amp;"",'أوامر الشراء'!$A$6:$A$1005,0))&amp;"","أمر غير موجود"))</f>
        <v/>
      </c>
      <c r="G853" s="6">
        <f>IF(F853="","",IFERROR(INDEX('الموردون'!$B$6:$B$205,MATCH(F853,'الموردون'!$A$6:$A$205,0))&amp;"","مورد غير موجود"))</f>
        <v/>
      </c>
      <c r="H853" s="20">
        <f>IF(F853="","",IFERROR(INDEX('الموردون'!$D$6:$D$205,MATCH(F853,'الموردون'!$A$6:$A$205,0)),""))</f>
        <v/>
      </c>
      <c r="I853" s="21">
        <f>IF(OR(H853="",NOT(ISNUMBER(B853))),"",B853+H853)</f>
        <v/>
      </c>
      <c r="J853" s="18">
        <f>IF(A853&amp;""="","",SUMIFS('المدفوعات'!$C$6:$C$1005,'المدفوعات'!$B$6:$B$1005,A853&amp;""))</f>
        <v/>
      </c>
      <c r="K853" s="18">
        <f>IF(OR(A853&amp;""="",NOT(ISNUMBER(D853))),"",ROUND(D853-J853,2))</f>
        <v/>
      </c>
      <c r="L853" s="17">
        <f>IF(OR(K853="",I853=""),"",IF(AND(K853&gt;0,I853&lt;'الإعدادات'!$B$4),'الإعدادات'!$B$4-I853,0))</f>
        <v/>
      </c>
      <c r="M853" s="6">
        <f>IF(K853="","",IF(K853&lt;=0,"مسدد",IF(I853="","بدون موعد",IF(I853&gt;='الإعدادات'!$B$4,"لم يحن",IF(L853&lt;=30,"من 1 إلى 30 يوم",IF(L853&lt;=60,"من 31 إلى 60 يوم","أكثر من 60 يوم"))))))</f>
        <v/>
      </c>
    </row>
    <row r="854">
      <c r="A854" s="5" t="n"/>
      <c r="B854" s="13" t="n"/>
      <c r="C854" s="5" t="n"/>
      <c r="D854" s="19" t="n"/>
      <c r="E854" s="5" t="n"/>
      <c r="F854" s="6">
        <f>IF(C854&amp;""="","",IFERROR(INDEX('أوامر الشراء'!$C$6:$C$1005,MATCH(C854&amp;"",'أوامر الشراء'!$A$6:$A$1005,0))&amp;"","أمر غير موجود"))</f>
        <v/>
      </c>
      <c r="G854" s="6">
        <f>IF(F854="","",IFERROR(INDEX('الموردون'!$B$6:$B$205,MATCH(F854,'الموردون'!$A$6:$A$205,0))&amp;"","مورد غير موجود"))</f>
        <v/>
      </c>
      <c r="H854" s="20">
        <f>IF(F854="","",IFERROR(INDEX('الموردون'!$D$6:$D$205,MATCH(F854,'الموردون'!$A$6:$A$205,0)),""))</f>
        <v/>
      </c>
      <c r="I854" s="21">
        <f>IF(OR(H854="",NOT(ISNUMBER(B854))),"",B854+H854)</f>
        <v/>
      </c>
      <c r="J854" s="18">
        <f>IF(A854&amp;""="","",SUMIFS('المدفوعات'!$C$6:$C$1005,'المدفوعات'!$B$6:$B$1005,A854&amp;""))</f>
        <v/>
      </c>
      <c r="K854" s="18">
        <f>IF(OR(A854&amp;""="",NOT(ISNUMBER(D854))),"",ROUND(D854-J854,2))</f>
        <v/>
      </c>
      <c r="L854" s="17">
        <f>IF(OR(K854="",I854=""),"",IF(AND(K854&gt;0,I854&lt;'الإعدادات'!$B$4),'الإعدادات'!$B$4-I854,0))</f>
        <v/>
      </c>
      <c r="M854" s="6">
        <f>IF(K854="","",IF(K854&lt;=0,"مسدد",IF(I854="","بدون موعد",IF(I854&gt;='الإعدادات'!$B$4,"لم يحن",IF(L854&lt;=30,"من 1 إلى 30 يوم",IF(L854&lt;=60,"من 31 إلى 60 يوم","أكثر من 60 يوم"))))))</f>
        <v/>
      </c>
    </row>
    <row r="855">
      <c r="A855" s="5" t="n"/>
      <c r="B855" s="13" t="n"/>
      <c r="C855" s="5" t="n"/>
      <c r="D855" s="19" t="n"/>
      <c r="E855" s="5" t="n"/>
      <c r="F855" s="6">
        <f>IF(C855&amp;""="","",IFERROR(INDEX('أوامر الشراء'!$C$6:$C$1005,MATCH(C855&amp;"",'أوامر الشراء'!$A$6:$A$1005,0))&amp;"","أمر غير موجود"))</f>
        <v/>
      </c>
      <c r="G855" s="6">
        <f>IF(F855="","",IFERROR(INDEX('الموردون'!$B$6:$B$205,MATCH(F855,'الموردون'!$A$6:$A$205,0))&amp;"","مورد غير موجود"))</f>
        <v/>
      </c>
      <c r="H855" s="20">
        <f>IF(F855="","",IFERROR(INDEX('الموردون'!$D$6:$D$205,MATCH(F855,'الموردون'!$A$6:$A$205,0)),""))</f>
        <v/>
      </c>
      <c r="I855" s="21">
        <f>IF(OR(H855="",NOT(ISNUMBER(B855))),"",B855+H855)</f>
        <v/>
      </c>
      <c r="J855" s="18">
        <f>IF(A855&amp;""="","",SUMIFS('المدفوعات'!$C$6:$C$1005,'المدفوعات'!$B$6:$B$1005,A855&amp;""))</f>
        <v/>
      </c>
      <c r="K855" s="18">
        <f>IF(OR(A855&amp;""="",NOT(ISNUMBER(D855))),"",ROUND(D855-J855,2))</f>
        <v/>
      </c>
      <c r="L855" s="17">
        <f>IF(OR(K855="",I855=""),"",IF(AND(K855&gt;0,I855&lt;'الإعدادات'!$B$4),'الإعدادات'!$B$4-I855,0))</f>
        <v/>
      </c>
      <c r="M855" s="6">
        <f>IF(K855="","",IF(K855&lt;=0,"مسدد",IF(I855="","بدون موعد",IF(I855&gt;='الإعدادات'!$B$4,"لم يحن",IF(L855&lt;=30,"من 1 إلى 30 يوم",IF(L855&lt;=60,"من 31 إلى 60 يوم","أكثر من 60 يوم"))))))</f>
        <v/>
      </c>
    </row>
    <row r="856">
      <c r="A856" s="5" t="n"/>
      <c r="B856" s="13" t="n"/>
      <c r="C856" s="5" t="n"/>
      <c r="D856" s="19" t="n"/>
      <c r="E856" s="5" t="n"/>
      <c r="F856" s="6">
        <f>IF(C856&amp;""="","",IFERROR(INDEX('أوامر الشراء'!$C$6:$C$1005,MATCH(C856&amp;"",'أوامر الشراء'!$A$6:$A$1005,0))&amp;"","أمر غير موجود"))</f>
        <v/>
      </c>
      <c r="G856" s="6">
        <f>IF(F856="","",IFERROR(INDEX('الموردون'!$B$6:$B$205,MATCH(F856,'الموردون'!$A$6:$A$205,0))&amp;"","مورد غير موجود"))</f>
        <v/>
      </c>
      <c r="H856" s="20">
        <f>IF(F856="","",IFERROR(INDEX('الموردون'!$D$6:$D$205,MATCH(F856,'الموردون'!$A$6:$A$205,0)),""))</f>
        <v/>
      </c>
      <c r="I856" s="21">
        <f>IF(OR(H856="",NOT(ISNUMBER(B856))),"",B856+H856)</f>
        <v/>
      </c>
      <c r="J856" s="18">
        <f>IF(A856&amp;""="","",SUMIFS('المدفوعات'!$C$6:$C$1005,'المدفوعات'!$B$6:$B$1005,A856&amp;""))</f>
        <v/>
      </c>
      <c r="K856" s="18">
        <f>IF(OR(A856&amp;""="",NOT(ISNUMBER(D856))),"",ROUND(D856-J856,2))</f>
        <v/>
      </c>
      <c r="L856" s="17">
        <f>IF(OR(K856="",I856=""),"",IF(AND(K856&gt;0,I856&lt;'الإعدادات'!$B$4),'الإعدادات'!$B$4-I856,0))</f>
        <v/>
      </c>
      <c r="M856" s="6">
        <f>IF(K856="","",IF(K856&lt;=0,"مسدد",IF(I856="","بدون موعد",IF(I856&gt;='الإعدادات'!$B$4,"لم يحن",IF(L856&lt;=30,"من 1 إلى 30 يوم",IF(L856&lt;=60,"من 31 إلى 60 يوم","أكثر من 60 يوم"))))))</f>
        <v/>
      </c>
    </row>
    <row r="857">
      <c r="A857" s="5" t="n"/>
      <c r="B857" s="13" t="n"/>
      <c r="C857" s="5" t="n"/>
      <c r="D857" s="19" t="n"/>
      <c r="E857" s="5" t="n"/>
      <c r="F857" s="6">
        <f>IF(C857&amp;""="","",IFERROR(INDEX('أوامر الشراء'!$C$6:$C$1005,MATCH(C857&amp;"",'أوامر الشراء'!$A$6:$A$1005,0))&amp;"","أمر غير موجود"))</f>
        <v/>
      </c>
      <c r="G857" s="6">
        <f>IF(F857="","",IFERROR(INDEX('الموردون'!$B$6:$B$205,MATCH(F857,'الموردون'!$A$6:$A$205,0))&amp;"","مورد غير موجود"))</f>
        <v/>
      </c>
      <c r="H857" s="20">
        <f>IF(F857="","",IFERROR(INDEX('الموردون'!$D$6:$D$205,MATCH(F857,'الموردون'!$A$6:$A$205,0)),""))</f>
        <v/>
      </c>
      <c r="I857" s="21">
        <f>IF(OR(H857="",NOT(ISNUMBER(B857))),"",B857+H857)</f>
        <v/>
      </c>
      <c r="J857" s="18">
        <f>IF(A857&amp;""="","",SUMIFS('المدفوعات'!$C$6:$C$1005,'المدفوعات'!$B$6:$B$1005,A857&amp;""))</f>
        <v/>
      </c>
      <c r="K857" s="18">
        <f>IF(OR(A857&amp;""="",NOT(ISNUMBER(D857))),"",ROUND(D857-J857,2))</f>
        <v/>
      </c>
      <c r="L857" s="17">
        <f>IF(OR(K857="",I857=""),"",IF(AND(K857&gt;0,I857&lt;'الإعدادات'!$B$4),'الإعدادات'!$B$4-I857,0))</f>
        <v/>
      </c>
      <c r="M857" s="6">
        <f>IF(K857="","",IF(K857&lt;=0,"مسدد",IF(I857="","بدون موعد",IF(I857&gt;='الإعدادات'!$B$4,"لم يحن",IF(L857&lt;=30,"من 1 إلى 30 يوم",IF(L857&lt;=60,"من 31 إلى 60 يوم","أكثر من 60 يوم"))))))</f>
        <v/>
      </c>
    </row>
    <row r="858">
      <c r="A858" s="5" t="n"/>
      <c r="B858" s="13" t="n"/>
      <c r="C858" s="5" t="n"/>
      <c r="D858" s="19" t="n"/>
      <c r="E858" s="5" t="n"/>
      <c r="F858" s="6">
        <f>IF(C858&amp;""="","",IFERROR(INDEX('أوامر الشراء'!$C$6:$C$1005,MATCH(C858&amp;"",'أوامر الشراء'!$A$6:$A$1005,0))&amp;"","أمر غير موجود"))</f>
        <v/>
      </c>
      <c r="G858" s="6">
        <f>IF(F858="","",IFERROR(INDEX('الموردون'!$B$6:$B$205,MATCH(F858,'الموردون'!$A$6:$A$205,0))&amp;"","مورد غير موجود"))</f>
        <v/>
      </c>
      <c r="H858" s="20">
        <f>IF(F858="","",IFERROR(INDEX('الموردون'!$D$6:$D$205,MATCH(F858,'الموردون'!$A$6:$A$205,0)),""))</f>
        <v/>
      </c>
      <c r="I858" s="21">
        <f>IF(OR(H858="",NOT(ISNUMBER(B858))),"",B858+H858)</f>
        <v/>
      </c>
      <c r="J858" s="18">
        <f>IF(A858&amp;""="","",SUMIFS('المدفوعات'!$C$6:$C$1005,'المدفوعات'!$B$6:$B$1005,A858&amp;""))</f>
        <v/>
      </c>
      <c r="K858" s="18">
        <f>IF(OR(A858&amp;""="",NOT(ISNUMBER(D858))),"",ROUND(D858-J858,2))</f>
        <v/>
      </c>
      <c r="L858" s="17">
        <f>IF(OR(K858="",I858=""),"",IF(AND(K858&gt;0,I858&lt;'الإعدادات'!$B$4),'الإعدادات'!$B$4-I858,0))</f>
        <v/>
      </c>
      <c r="M858" s="6">
        <f>IF(K858="","",IF(K858&lt;=0,"مسدد",IF(I858="","بدون موعد",IF(I858&gt;='الإعدادات'!$B$4,"لم يحن",IF(L858&lt;=30,"من 1 إلى 30 يوم",IF(L858&lt;=60,"من 31 إلى 60 يوم","أكثر من 60 يوم"))))))</f>
        <v/>
      </c>
    </row>
    <row r="859">
      <c r="A859" s="5" t="n"/>
      <c r="B859" s="13" t="n"/>
      <c r="C859" s="5" t="n"/>
      <c r="D859" s="19" t="n"/>
      <c r="E859" s="5" t="n"/>
      <c r="F859" s="6">
        <f>IF(C859&amp;""="","",IFERROR(INDEX('أوامر الشراء'!$C$6:$C$1005,MATCH(C859&amp;"",'أوامر الشراء'!$A$6:$A$1005,0))&amp;"","أمر غير موجود"))</f>
        <v/>
      </c>
      <c r="G859" s="6">
        <f>IF(F859="","",IFERROR(INDEX('الموردون'!$B$6:$B$205,MATCH(F859,'الموردون'!$A$6:$A$205,0))&amp;"","مورد غير موجود"))</f>
        <v/>
      </c>
      <c r="H859" s="20">
        <f>IF(F859="","",IFERROR(INDEX('الموردون'!$D$6:$D$205,MATCH(F859,'الموردون'!$A$6:$A$205,0)),""))</f>
        <v/>
      </c>
      <c r="I859" s="21">
        <f>IF(OR(H859="",NOT(ISNUMBER(B859))),"",B859+H859)</f>
        <v/>
      </c>
      <c r="J859" s="18">
        <f>IF(A859&amp;""="","",SUMIFS('المدفوعات'!$C$6:$C$1005,'المدفوعات'!$B$6:$B$1005,A859&amp;""))</f>
        <v/>
      </c>
      <c r="K859" s="18">
        <f>IF(OR(A859&amp;""="",NOT(ISNUMBER(D859))),"",ROUND(D859-J859,2))</f>
        <v/>
      </c>
      <c r="L859" s="17">
        <f>IF(OR(K859="",I859=""),"",IF(AND(K859&gt;0,I859&lt;'الإعدادات'!$B$4),'الإعدادات'!$B$4-I859,0))</f>
        <v/>
      </c>
      <c r="M859" s="6">
        <f>IF(K859="","",IF(K859&lt;=0,"مسدد",IF(I859="","بدون موعد",IF(I859&gt;='الإعدادات'!$B$4,"لم يحن",IF(L859&lt;=30,"من 1 إلى 30 يوم",IF(L859&lt;=60,"من 31 إلى 60 يوم","أكثر من 60 يوم"))))))</f>
        <v/>
      </c>
    </row>
    <row r="860">
      <c r="A860" s="5" t="n"/>
      <c r="B860" s="13" t="n"/>
      <c r="C860" s="5" t="n"/>
      <c r="D860" s="19" t="n"/>
      <c r="E860" s="5" t="n"/>
      <c r="F860" s="6">
        <f>IF(C860&amp;""="","",IFERROR(INDEX('أوامر الشراء'!$C$6:$C$1005,MATCH(C860&amp;"",'أوامر الشراء'!$A$6:$A$1005,0))&amp;"","أمر غير موجود"))</f>
        <v/>
      </c>
      <c r="G860" s="6">
        <f>IF(F860="","",IFERROR(INDEX('الموردون'!$B$6:$B$205,MATCH(F860,'الموردون'!$A$6:$A$205,0))&amp;"","مورد غير موجود"))</f>
        <v/>
      </c>
      <c r="H860" s="20">
        <f>IF(F860="","",IFERROR(INDEX('الموردون'!$D$6:$D$205,MATCH(F860,'الموردون'!$A$6:$A$205,0)),""))</f>
        <v/>
      </c>
      <c r="I860" s="21">
        <f>IF(OR(H860="",NOT(ISNUMBER(B860))),"",B860+H860)</f>
        <v/>
      </c>
      <c r="J860" s="18">
        <f>IF(A860&amp;""="","",SUMIFS('المدفوعات'!$C$6:$C$1005,'المدفوعات'!$B$6:$B$1005,A860&amp;""))</f>
        <v/>
      </c>
      <c r="K860" s="18">
        <f>IF(OR(A860&amp;""="",NOT(ISNUMBER(D860))),"",ROUND(D860-J860,2))</f>
        <v/>
      </c>
      <c r="L860" s="17">
        <f>IF(OR(K860="",I860=""),"",IF(AND(K860&gt;0,I860&lt;'الإعدادات'!$B$4),'الإعدادات'!$B$4-I860,0))</f>
        <v/>
      </c>
      <c r="M860" s="6">
        <f>IF(K860="","",IF(K860&lt;=0,"مسدد",IF(I860="","بدون موعد",IF(I860&gt;='الإعدادات'!$B$4,"لم يحن",IF(L860&lt;=30,"من 1 إلى 30 يوم",IF(L860&lt;=60,"من 31 إلى 60 يوم","أكثر من 60 يوم"))))))</f>
        <v/>
      </c>
    </row>
    <row r="861">
      <c r="A861" s="5" t="n"/>
      <c r="B861" s="13" t="n"/>
      <c r="C861" s="5" t="n"/>
      <c r="D861" s="19" t="n"/>
      <c r="E861" s="5" t="n"/>
      <c r="F861" s="6">
        <f>IF(C861&amp;""="","",IFERROR(INDEX('أوامر الشراء'!$C$6:$C$1005,MATCH(C861&amp;"",'أوامر الشراء'!$A$6:$A$1005,0))&amp;"","أمر غير موجود"))</f>
        <v/>
      </c>
      <c r="G861" s="6">
        <f>IF(F861="","",IFERROR(INDEX('الموردون'!$B$6:$B$205,MATCH(F861,'الموردون'!$A$6:$A$205,0))&amp;"","مورد غير موجود"))</f>
        <v/>
      </c>
      <c r="H861" s="20">
        <f>IF(F861="","",IFERROR(INDEX('الموردون'!$D$6:$D$205,MATCH(F861,'الموردون'!$A$6:$A$205,0)),""))</f>
        <v/>
      </c>
      <c r="I861" s="21">
        <f>IF(OR(H861="",NOT(ISNUMBER(B861))),"",B861+H861)</f>
        <v/>
      </c>
      <c r="J861" s="18">
        <f>IF(A861&amp;""="","",SUMIFS('المدفوعات'!$C$6:$C$1005,'المدفوعات'!$B$6:$B$1005,A861&amp;""))</f>
        <v/>
      </c>
      <c r="K861" s="18">
        <f>IF(OR(A861&amp;""="",NOT(ISNUMBER(D861))),"",ROUND(D861-J861,2))</f>
        <v/>
      </c>
      <c r="L861" s="17">
        <f>IF(OR(K861="",I861=""),"",IF(AND(K861&gt;0,I861&lt;'الإعدادات'!$B$4),'الإعدادات'!$B$4-I861,0))</f>
        <v/>
      </c>
      <c r="M861" s="6">
        <f>IF(K861="","",IF(K861&lt;=0,"مسدد",IF(I861="","بدون موعد",IF(I861&gt;='الإعدادات'!$B$4,"لم يحن",IF(L861&lt;=30,"من 1 إلى 30 يوم",IF(L861&lt;=60,"من 31 إلى 60 يوم","أكثر من 60 يوم"))))))</f>
        <v/>
      </c>
    </row>
    <row r="862">
      <c r="A862" s="5" t="n"/>
      <c r="B862" s="13" t="n"/>
      <c r="C862" s="5" t="n"/>
      <c r="D862" s="19" t="n"/>
      <c r="E862" s="5" t="n"/>
      <c r="F862" s="6">
        <f>IF(C862&amp;""="","",IFERROR(INDEX('أوامر الشراء'!$C$6:$C$1005,MATCH(C862&amp;"",'أوامر الشراء'!$A$6:$A$1005,0))&amp;"","أمر غير موجود"))</f>
        <v/>
      </c>
      <c r="G862" s="6">
        <f>IF(F862="","",IFERROR(INDEX('الموردون'!$B$6:$B$205,MATCH(F862,'الموردون'!$A$6:$A$205,0))&amp;"","مورد غير موجود"))</f>
        <v/>
      </c>
      <c r="H862" s="20">
        <f>IF(F862="","",IFERROR(INDEX('الموردون'!$D$6:$D$205,MATCH(F862,'الموردون'!$A$6:$A$205,0)),""))</f>
        <v/>
      </c>
      <c r="I862" s="21">
        <f>IF(OR(H862="",NOT(ISNUMBER(B862))),"",B862+H862)</f>
        <v/>
      </c>
      <c r="J862" s="18">
        <f>IF(A862&amp;""="","",SUMIFS('المدفوعات'!$C$6:$C$1005,'المدفوعات'!$B$6:$B$1005,A862&amp;""))</f>
        <v/>
      </c>
      <c r="K862" s="18">
        <f>IF(OR(A862&amp;""="",NOT(ISNUMBER(D862))),"",ROUND(D862-J862,2))</f>
        <v/>
      </c>
      <c r="L862" s="17">
        <f>IF(OR(K862="",I862=""),"",IF(AND(K862&gt;0,I862&lt;'الإعدادات'!$B$4),'الإعدادات'!$B$4-I862,0))</f>
        <v/>
      </c>
      <c r="M862" s="6">
        <f>IF(K862="","",IF(K862&lt;=0,"مسدد",IF(I862="","بدون موعد",IF(I862&gt;='الإعدادات'!$B$4,"لم يحن",IF(L862&lt;=30,"من 1 إلى 30 يوم",IF(L862&lt;=60,"من 31 إلى 60 يوم","أكثر من 60 يوم"))))))</f>
        <v/>
      </c>
    </row>
    <row r="863">
      <c r="A863" s="5" t="n"/>
      <c r="B863" s="13" t="n"/>
      <c r="C863" s="5" t="n"/>
      <c r="D863" s="19" t="n"/>
      <c r="E863" s="5" t="n"/>
      <c r="F863" s="6">
        <f>IF(C863&amp;""="","",IFERROR(INDEX('أوامر الشراء'!$C$6:$C$1005,MATCH(C863&amp;"",'أوامر الشراء'!$A$6:$A$1005,0))&amp;"","أمر غير موجود"))</f>
        <v/>
      </c>
      <c r="G863" s="6">
        <f>IF(F863="","",IFERROR(INDEX('الموردون'!$B$6:$B$205,MATCH(F863,'الموردون'!$A$6:$A$205,0))&amp;"","مورد غير موجود"))</f>
        <v/>
      </c>
      <c r="H863" s="20">
        <f>IF(F863="","",IFERROR(INDEX('الموردون'!$D$6:$D$205,MATCH(F863,'الموردون'!$A$6:$A$205,0)),""))</f>
        <v/>
      </c>
      <c r="I863" s="21">
        <f>IF(OR(H863="",NOT(ISNUMBER(B863))),"",B863+H863)</f>
        <v/>
      </c>
      <c r="J863" s="18">
        <f>IF(A863&amp;""="","",SUMIFS('المدفوعات'!$C$6:$C$1005,'المدفوعات'!$B$6:$B$1005,A863&amp;""))</f>
        <v/>
      </c>
      <c r="K863" s="18">
        <f>IF(OR(A863&amp;""="",NOT(ISNUMBER(D863))),"",ROUND(D863-J863,2))</f>
        <v/>
      </c>
      <c r="L863" s="17">
        <f>IF(OR(K863="",I863=""),"",IF(AND(K863&gt;0,I863&lt;'الإعدادات'!$B$4),'الإعدادات'!$B$4-I863,0))</f>
        <v/>
      </c>
      <c r="M863" s="6">
        <f>IF(K863="","",IF(K863&lt;=0,"مسدد",IF(I863="","بدون موعد",IF(I863&gt;='الإعدادات'!$B$4,"لم يحن",IF(L863&lt;=30,"من 1 إلى 30 يوم",IF(L863&lt;=60,"من 31 إلى 60 يوم","أكثر من 60 يوم"))))))</f>
        <v/>
      </c>
    </row>
    <row r="864">
      <c r="A864" s="5" t="n"/>
      <c r="B864" s="13" t="n"/>
      <c r="C864" s="5" t="n"/>
      <c r="D864" s="19" t="n"/>
      <c r="E864" s="5" t="n"/>
      <c r="F864" s="6">
        <f>IF(C864&amp;""="","",IFERROR(INDEX('أوامر الشراء'!$C$6:$C$1005,MATCH(C864&amp;"",'أوامر الشراء'!$A$6:$A$1005,0))&amp;"","أمر غير موجود"))</f>
        <v/>
      </c>
      <c r="G864" s="6">
        <f>IF(F864="","",IFERROR(INDEX('الموردون'!$B$6:$B$205,MATCH(F864,'الموردون'!$A$6:$A$205,0))&amp;"","مورد غير موجود"))</f>
        <v/>
      </c>
      <c r="H864" s="20">
        <f>IF(F864="","",IFERROR(INDEX('الموردون'!$D$6:$D$205,MATCH(F864,'الموردون'!$A$6:$A$205,0)),""))</f>
        <v/>
      </c>
      <c r="I864" s="21">
        <f>IF(OR(H864="",NOT(ISNUMBER(B864))),"",B864+H864)</f>
        <v/>
      </c>
      <c r="J864" s="18">
        <f>IF(A864&amp;""="","",SUMIFS('المدفوعات'!$C$6:$C$1005,'المدفوعات'!$B$6:$B$1005,A864&amp;""))</f>
        <v/>
      </c>
      <c r="K864" s="18">
        <f>IF(OR(A864&amp;""="",NOT(ISNUMBER(D864))),"",ROUND(D864-J864,2))</f>
        <v/>
      </c>
      <c r="L864" s="17">
        <f>IF(OR(K864="",I864=""),"",IF(AND(K864&gt;0,I864&lt;'الإعدادات'!$B$4),'الإعدادات'!$B$4-I864,0))</f>
        <v/>
      </c>
      <c r="M864" s="6">
        <f>IF(K864="","",IF(K864&lt;=0,"مسدد",IF(I864="","بدون موعد",IF(I864&gt;='الإعدادات'!$B$4,"لم يحن",IF(L864&lt;=30,"من 1 إلى 30 يوم",IF(L864&lt;=60,"من 31 إلى 60 يوم","أكثر من 60 يوم"))))))</f>
        <v/>
      </c>
    </row>
    <row r="865">
      <c r="A865" s="5" t="n"/>
      <c r="B865" s="13" t="n"/>
      <c r="C865" s="5" t="n"/>
      <c r="D865" s="19" t="n"/>
      <c r="E865" s="5" t="n"/>
      <c r="F865" s="6">
        <f>IF(C865&amp;""="","",IFERROR(INDEX('أوامر الشراء'!$C$6:$C$1005,MATCH(C865&amp;"",'أوامر الشراء'!$A$6:$A$1005,0))&amp;"","أمر غير موجود"))</f>
        <v/>
      </c>
      <c r="G865" s="6">
        <f>IF(F865="","",IFERROR(INDEX('الموردون'!$B$6:$B$205,MATCH(F865,'الموردون'!$A$6:$A$205,0))&amp;"","مورد غير موجود"))</f>
        <v/>
      </c>
      <c r="H865" s="20">
        <f>IF(F865="","",IFERROR(INDEX('الموردون'!$D$6:$D$205,MATCH(F865,'الموردون'!$A$6:$A$205,0)),""))</f>
        <v/>
      </c>
      <c r="I865" s="21">
        <f>IF(OR(H865="",NOT(ISNUMBER(B865))),"",B865+H865)</f>
        <v/>
      </c>
      <c r="J865" s="18">
        <f>IF(A865&amp;""="","",SUMIFS('المدفوعات'!$C$6:$C$1005,'المدفوعات'!$B$6:$B$1005,A865&amp;""))</f>
        <v/>
      </c>
      <c r="K865" s="18">
        <f>IF(OR(A865&amp;""="",NOT(ISNUMBER(D865))),"",ROUND(D865-J865,2))</f>
        <v/>
      </c>
      <c r="L865" s="17">
        <f>IF(OR(K865="",I865=""),"",IF(AND(K865&gt;0,I865&lt;'الإعدادات'!$B$4),'الإعدادات'!$B$4-I865,0))</f>
        <v/>
      </c>
      <c r="M865" s="6">
        <f>IF(K865="","",IF(K865&lt;=0,"مسدد",IF(I865="","بدون موعد",IF(I865&gt;='الإعدادات'!$B$4,"لم يحن",IF(L865&lt;=30,"من 1 إلى 30 يوم",IF(L865&lt;=60,"من 31 إلى 60 يوم","أكثر من 60 يوم"))))))</f>
        <v/>
      </c>
    </row>
    <row r="866">
      <c r="A866" s="5" t="n"/>
      <c r="B866" s="13" t="n"/>
      <c r="C866" s="5" t="n"/>
      <c r="D866" s="19" t="n"/>
      <c r="E866" s="5" t="n"/>
      <c r="F866" s="6">
        <f>IF(C866&amp;""="","",IFERROR(INDEX('أوامر الشراء'!$C$6:$C$1005,MATCH(C866&amp;"",'أوامر الشراء'!$A$6:$A$1005,0))&amp;"","أمر غير موجود"))</f>
        <v/>
      </c>
      <c r="G866" s="6">
        <f>IF(F866="","",IFERROR(INDEX('الموردون'!$B$6:$B$205,MATCH(F866,'الموردون'!$A$6:$A$205,0))&amp;"","مورد غير موجود"))</f>
        <v/>
      </c>
      <c r="H866" s="20">
        <f>IF(F866="","",IFERROR(INDEX('الموردون'!$D$6:$D$205,MATCH(F866,'الموردون'!$A$6:$A$205,0)),""))</f>
        <v/>
      </c>
      <c r="I866" s="21">
        <f>IF(OR(H866="",NOT(ISNUMBER(B866))),"",B866+H866)</f>
        <v/>
      </c>
      <c r="J866" s="18">
        <f>IF(A866&amp;""="","",SUMIFS('المدفوعات'!$C$6:$C$1005,'المدفوعات'!$B$6:$B$1005,A866&amp;""))</f>
        <v/>
      </c>
      <c r="K866" s="18">
        <f>IF(OR(A866&amp;""="",NOT(ISNUMBER(D866))),"",ROUND(D866-J866,2))</f>
        <v/>
      </c>
      <c r="L866" s="17">
        <f>IF(OR(K866="",I866=""),"",IF(AND(K866&gt;0,I866&lt;'الإعدادات'!$B$4),'الإعدادات'!$B$4-I866,0))</f>
        <v/>
      </c>
      <c r="M866" s="6">
        <f>IF(K866="","",IF(K866&lt;=0,"مسدد",IF(I866="","بدون موعد",IF(I866&gt;='الإعدادات'!$B$4,"لم يحن",IF(L866&lt;=30,"من 1 إلى 30 يوم",IF(L866&lt;=60,"من 31 إلى 60 يوم","أكثر من 60 يوم"))))))</f>
        <v/>
      </c>
    </row>
    <row r="867">
      <c r="A867" s="5" t="n"/>
      <c r="B867" s="13" t="n"/>
      <c r="C867" s="5" t="n"/>
      <c r="D867" s="19" t="n"/>
      <c r="E867" s="5" t="n"/>
      <c r="F867" s="6">
        <f>IF(C867&amp;""="","",IFERROR(INDEX('أوامر الشراء'!$C$6:$C$1005,MATCH(C867&amp;"",'أوامر الشراء'!$A$6:$A$1005,0))&amp;"","أمر غير موجود"))</f>
        <v/>
      </c>
      <c r="G867" s="6">
        <f>IF(F867="","",IFERROR(INDEX('الموردون'!$B$6:$B$205,MATCH(F867,'الموردون'!$A$6:$A$205,0))&amp;"","مورد غير موجود"))</f>
        <v/>
      </c>
      <c r="H867" s="20">
        <f>IF(F867="","",IFERROR(INDEX('الموردون'!$D$6:$D$205,MATCH(F867,'الموردون'!$A$6:$A$205,0)),""))</f>
        <v/>
      </c>
      <c r="I867" s="21">
        <f>IF(OR(H867="",NOT(ISNUMBER(B867))),"",B867+H867)</f>
        <v/>
      </c>
      <c r="J867" s="18">
        <f>IF(A867&amp;""="","",SUMIFS('المدفوعات'!$C$6:$C$1005,'المدفوعات'!$B$6:$B$1005,A867&amp;""))</f>
        <v/>
      </c>
      <c r="K867" s="18">
        <f>IF(OR(A867&amp;""="",NOT(ISNUMBER(D867))),"",ROUND(D867-J867,2))</f>
        <v/>
      </c>
      <c r="L867" s="17">
        <f>IF(OR(K867="",I867=""),"",IF(AND(K867&gt;0,I867&lt;'الإعدادات'!$B$4),'الإعدادات'!$B$4-I867,0))</f>
        <v/>
      </c>
      <c r="M867" s="6">
        <f>IF(K867="","",IF(K867&lt;=0,"مسدد",IF(I867="","بدون موعد",IF(I867&gt;='الإعدادات'!$B$4,"لم يحن",IF(L867&lt;=30,"من 1 إلى 30 يوم",IF(L867&lt;=60,"من 31 إلى 60 يوم","أكثر من 60 يوم"))))))</f>
        <v/>
      </c>
    </row>
    <row r="868">
      <c r="A868" s="5" t="n"/>
      <c r="B868" s="13" t="n"/>
      <c r="C868" s="5" t="n"/>
      <c r="D868" s="19" t="n"/>
      <c r="E868" s="5" t="n"/>
      <c r="F868" s="6">
        <f>IF(C868&amp;""="","",IFERROR(INDEX('أوامر الشراء'!$C$6:$C$1005,MATCH(C868&amp;"",'أوامر الشراء'!$A$6:$A$1005,0))&amp;"","أمر غير موجود"))</f>
        <v/>
      </c>
      <c r="G868" s="6">
        <f>IF(F868="","",IFERROR(INDEX('الموردون'!$B$6:$B$205,MATCH(F868,'الموردون'!$A$6:$A$205,0))&amp;"","مورد غير موجود"))</f>
        <v/>
      </c>
      <c r="H868" s="20">
        <f>IF(F868="","",IFERROR(INDEX('الموردون'!$D$6:$D$205,MATCH(F868,'الموردون'!$A$6:$A$205,0)),""))</f>
        <v/>
      </c>
      <c r="I868" s="21">
        <f>IF(OR(H868="",NOT(ISNUMBER(B868))),"",B868+H868)</f>
        <v/>
      </c>
      <c r="J868" s="18">
        <f>IF(A868&amp;""="","",SUMIFS('المدفوعات'!$C$6:$C$1005,'المدفوعات'!$B$6:$B$1005,A868&amp;""))</f>
        <v/>
      </c>
      <c r="K868" s="18">
        <f>IF(OR(A868&amp;""="",NOT(ISNUMBER(D868))),"",ROUND(D868-J868,2))</f>
        <v/>
      </c>
      <c r="L868" s="17">
        <f>IF(OR(K868="",I868=""),"",IF(AND(K868&gt;0,I868&lt;'الإعدادات'!$B$4),'الإعدادات'!$B$4-I868,0))</f>
        <v/>
      </c>
      <c r="M868" s="6">
        <f>IF(K868="","",IF(K868&lt;=0,"مسدد",IF(I868="","بدون موعد",IF(I868&gt;='الإعدادات'!$B$4,"لم يحن",IF(L868&lt;=30,"من 1 إلى 30 يوم",IF(L868&lt;=60,"من 31 إلى 60 يوم","أكثر من 60 يوم"))))))</f>
        <v/>
      </c>
    </row>
    <row r="869">
      <c r="A869" s="5" t="n"/>
      <c r="B869" s="13" t="n"/>
      <c r="C869" s="5" t="n"/>
      <c r="D869" s="19" t="n"/>
      <c r="E869" s="5" t="n"/>
      <c r="F869" s="6">
        <f>IF(C869&amp;""="","",IFERROR(INDEX('أوامر الشراء'!$C$6:$C$1005,MATCH(C869&amp;"",'أوامر الشراء'!$A$6:$A$1005,0))&amp;"","أمر غير موجود"))</f>
        <v/>
      </c>
      <c r="G869" s="6">
        <f>IF(F869="","",IFERROR(INDEX('الموردون'!$B$6:$B$205,MATCH(F869,'الموردون'!$A$6:$A$205,0))&amp;"","مورد غير موجود"))</f>
        <v/>
      </c>
      <c r="H869" s="20">
        <f>IF(F869="","",IFERROR(INDEX('الموردون'!$D$6:$D$205,MATCH(F869,'الموردون'!$A$6:$A$205,0)),""))</f>
        <v/>
      </c>
      <c r="I869" s="21">
        <f>IF(OR(H869="",NOT(ISNUMBER(B869))),"",B869+H869)</f>
        <v/>
      </c>
      <c r="J869" s="18">
        <f>IF(A869&amp;""="","",SUMIFS('المدفوعات'!$C$6:$C$1005,'المدفوعات'!$B$6:$B$1005,A869&amp;""))</f>
        <v/>
      </c>
      <c r="K869" s="18">
        <f>IF(OR(A869&amp;""="",NOT(ISNUMBER(D869))),"",ROUND(D869-J869,2))</f>
        <v/>
      </c>
      <c r="L869" s="17">
        <f>IF(OR(K869="",I869=""),"",IF(AND(K869&gt;0,I869&lt;'الإعدادات'!$B$4),'الإعدادات'!$B$4-I869,0))</f>
        <v/>
      </c>
      <c r="M869" s="6">
        <f>IF(K869="","",IF(K869&lt;=0,"مسدد",IF(I869="","بدون موعد",IF(I869&gt;='الإعدادات'!$B$4,"لم يحن",IF(L869&lt;=30,"من 1 إلى 30 يوم",IF(L869&lt;=60,"من 31 إلى 60 يوم","أكثر من 60 يوم"))))))</f>
        <v/>
      </c>
    </row>
    <row r="870">
      <c r="A870" s="5" t="n"/>
      <c r="B870" s="13" t="n"/>
      <c r="C870" s="5" t="n"/>
      <c r="D870" s="19" t="n"/>
      <c r="E870" s="5" t="n"/>
      <c r="F870" s="6">
        <f>IF(C870&amp;""="","",IFERROR(INDEX('أوامر الشراء'!$C$6:$C$1005,MATCH(C870&amp;"",'أوامر الشراء'!$A$6:$A$1005,0))&amp;"","أمر غير موجود"))</f>
        <v/>
      </c>
      <c r="G870" s="6">
        <f>IF(F870="","",IFERROR(INDEX('الموردون'!$B$6:$B$205,MATCH(F870,'الموردون'!$A$6:$A$205,0))&amp;"","مورد غير موجود"))</f>
        <v/>
      </c>
      <c r="H870" s="20">
        <f>IF(F870="","",IFERROR(INDEX('الموردون'!$D$6:$D$205,MATCH(F870,'الموردون'!$A$6:$A$205,0)),""))</f>
        <v/>
      </c>
      <c r="I870" s="21">
        <f>IF(OR(H870="",NOT(ISNUMBER(B870))),"",B870+H870)</f>
        <v/>
      </c>
      <c r="J870" s="18">
        <f>IF(A870&amp;""="","",SUMIFS('المدفوعات'!$C$6:$C$1005,'المدفوعات'!$B$6:$B$1005,A870&amp;""))</f>
        <v/>
      </c>
      <c r="K870" s="18">
        <f>IF(OR(A870&amp;""="",NOT(ISNUMBER(D870))),"",ROUND(D870-J870,2))</f>
        <v/>
      </c>
      <c r="L870" s="17">
        <f>IF(OR(K870="",I870=""),"",IF(AND(K870&gt;0,I870&lt;'الإعدادات'!$B$4),'الإعدادات'!$B$4-I870,0))</f>
        <v/>
      </c>
      <c r="M870" s="6">
        <f>IF(K870="","",IF(K870&lt;=0,"مسدد",IF(I870="","بدون موعد",IF(I870&gt;='الإعدادات'!$B$4,"لم يحن",IF(L870&lt;=30,"من 1 إلى 30 يوم",IF(L870&lt;=60,"من 31 إلى 60 يوم","أكثر من 60 يوم"))))))</f>
        <v/>
      </c>
    </row>
    <row r="871">
      <c r="A871" s="5" t="n"/>
      <c r="B871" s="13" t="n"/>
      <c r="C871" s="5" t="n"/>
      <c r="D871" s="19" t="n"/>
      <c r="E871" s="5" t="n"/>
      <c r="F871" s="6">
        <f>IF(C871&amp;""="","",IFERROR(INDEX('أوامر الشراء'!$C$6:$C$1005,MATCH(C871&amp;"",'أوامر الشراء'!$A$6:$A$1005,0))&amp;"","أمر غير موجود"))</f>
        <v/>
      </c>
      <c r="G871" s="6">
        <f>IF(F871="","",IFERROR(INDEX('الموردون'!$B$6:$B$205,MATCH(F871,'الموردون'!$A$6:$A$205,0))&amp;"","مورد غير موجود"))</f>
        <v/>
      </c>
      <c r="H871" s="20">
        <f>IF(F871="","",IFERROR(INDEX('الموردون'!$D$6:$D$205,MATCH(F871,'الموردون'!$A$6:$A$205,0)),""))</f>
        <v/>
      </c>
      <c r="I871" s="21">
        <f>IF(OR(H871="",NOT(ISNUMBER(B871))),"",B871+H871)</f>
        <v/>
      </c>
      <c r="J871" s="18">
        <f>IF(A871&amp;""="","",SUMIFS('المدفوعات'!$C$6:$C$1005,'المدفوعات'!$B$6:$B$1005,A871&amp;""))</f>
        <v/>
      </c>
      <c r="K871" s="18">
        <f>IF(OR(A871&amp;""="",NOT(ISNUMBER(D871))),"",ROUND(D871-J871,2))</f>
        <v/>
      </c>
      <c r="L871" s="17">
        <f>IF(OR(K871="",I871=""),"",IF(AND(K871&gt;0,I871&lt;'الإعدادات'!$B$4),'الإعدادات'!$B$4-I871,0))</f>
        <v/>
      </c>
      <c r="M871" s="6">
        <f>IF(K871="","",IF(K871&lt;=0,"مسدد",IF(I871="","بدون موعد",IF(I871&gt;='الإعدادات'!$B$4,"لم يحن",IF(L871&lt;=30,"من 1 إلى 30 يوم",IF(L871&lt;=60,"من 31 إلى 60 يوم","أكثر من 60 يوم"))))))</f>
        <v/>
      </c>
    </row>
    <row r="872">
      <c r="A872" s="5" t="n"/>
      <c r="B872" s="13" t="n"/>
      <c r="C872" s="5" t="n"/>
      <c r="D872" s="19" t="n"/>
      <c r="E872" s="5" t="n"/>
      <c r="F872" s="6">
        <f>IF(C872&amp;""="","",IFERROR(INDEX('أوامر الشراء'!$C$6:$C$1005,MATCH(C872&amp;"",'أوامر الشراء'!$A$6:$A$1005,0))&amp;"","أمر غير موجود"))</f>
        <v/>
      </c>
      <c r="G872" s="6">
        <f>IF(F872="","",IFERROR(INDEX('الموردون'!$B$6:$B$205,MATCH(F872,'الموردون'!$A$6:$A$205,0))&amp;"","مورد غير موجود"))</f>
        <v/>
      </c>
      <c r="H872" s="20">
        <f>IF(F872="","",IFERROR(INDEX('الموردون'!$D$6:$D$205,MATCH(F872,'الموردون'!$A$6:$A$205,0)),""))</f>
        <v/>
      </c>
      <c r="I872" s="21">
        <f>IF(OR(H872="",NOT(ISNUMBER(B872))),"",B872+H872)</f>
        <v/>
      </c>
      <c r="J872" s="18">
        <f>IF(A872&amp;""="","",SUMIFS('المدفوعات'!$C$6:$C$1005,'المدفوعات'!$B$6:$B$1005,A872&amp;""))</f>
        <v/>
      </c>
      <c r="K872" s="18">
        <f>IF(OR(A872&amp;""="",NOT(ISNUMBER(D872))),"",ROUND(D872-J872,2))</f>
        <v/>
      </c>
      <c r="L872" s="17">
        <f>IF(OR(K872="",I872=""),"",IF(AND(K872&gt;0,I872&lt;'الإعدادات'!$B$4),'الإعدادات'!$B$4-I872,0))</f>
        <v/>
      </c>
      <c r="M872" s="6">
        <f>IF(K872="","",IF(K872&lt;=0,"مسدد",IF(I872="","بدون موعد",IF(I872&gt;='الإعدادات'!$B$4,"لم يحن",IF(L872&lt;=30,"من 1 إلى 30 يوم",IF(L872&lt;=60,"من 31 إلى 60 يوم","أكثر من 60 يوم"))))))</f>
        <v/>
      </c>
    </row>
    <row r="873">
      <c r="A873" s="5" t="n"/>
      <c r="B873" s="13" t="n"/>
      <c r="C873" s="5" t="n"/>
      <c r="D873" s="19" t="n"/>
      <c r="E873" s="5" t="n"/>
      <c r="F873" s="6">
        <f>IF(C873&amp;""="","",IFERROR(INDEX('أوامر الشراء'!$C$6:$C$1005,MATCH(C873&amp;"",'أوامر الشراء'!$A$6:$A$1005,0))&amp;"","أمر غير موجود"))</f>
        <v/>
      </c>
      <c r="G873" s="6">
        <f>IF(F873="","",IFERROR(INDEX('الموردون'!$B$6:$B$205,MATCH(F873,'الموردون'!$A$6:$A$205,0))&amp;"","مورد غير موجود"))</f>
        <v/>
      </c>
      <c r="H873" s="20">
        <f>IF(F873="","",IFERROR(INDEX('الموردون'!$D$6:$D$205,MATCH(F873,'الموردون'!$A$6:$A$205,0)),""))</f>
        <v/>
      </c>
      <c r="I873" s="21">
        <f>IF(OR(H873="",NOT(ISNUMBER(B873))),"",B873+H873)</f>
        <v/>
      </c>
      <c r="J873" s="18">
        <f>IF(A873&amp;""="","",SUMIFS('المدفوعات'!$C$6:$C$1005,'المدفوعات'!$B$6:$B$1005,A873&amp;""))</f>
        <v/>
      </c>
      <c r="K873" s="18">
        <f>IF(OR(A873&amp;""="",NOT(ISNUMBER(D873))),"",ROUND(D873-J873,2))</f>
        <v/>
      </c>
      <c r="L873" s="17">
        <f>IF(OR(K873="",I873=""),"",IF(AND(K873&gt;0,I873&lt;'الإعدادات'!$B$4),'الإعدادات'!$B$4-I873,0))</f>
        <v/>
      </c>
      <c r="M873" s="6">
        <f>IF(K873="","",IF(K873&lt;=0,"مسدد",IF(I873="","بدون موعد",IF(I873&gt;='الإعدادات'!$B$4,"لم يحن",IF(L873&lt;=30,"من 1 إلى 30 يوم",IF(L873&lt;=60,"من 31 إلى 60 يوم","أكثر من 60 يوم"))))))</f>
        <v/>
      </c>
    </row>
    <row r="874">
      <c r="A874" s="5" t="n"/>
      <c r="B874" s="13" t="n"/>
      <c r="C874" s="5" t="n"/>
      <c r="D874" s="19" t="n"/>
      <c r="E874" s="5" t="n"/>
      <c r="F874" s="6">
        <f>IF(C874&amp;""="","",IFERROR(INDEX('أوامر الشراء'!$C$6:$C$1005,MATCH(C874&amp;"",'أوامر الشراء'!$A$6:$A$1005,0))&amp;"","أمر غير موجود"))</f>
        <v/>
      </c>
      <c r="G874" s="6">
        <f>IF(F874="","",IFERROR(INDEX('الموردون'!$B$6:$B$205,MATCH(F874,'الموردون'!$A$6:$A$205,0))&amp;"","مورد غير موجود"))</f>
        <v/>
      </c>
      <c r="H874" s="20">
        <f>IF(F874="","",IFERROR(INDEX('الموردون'!$D$6:$D$205,MATCH(F874,'الموردون'!$A$6:$A$205,0)),""))</f>
        <v/>
      </c>
      <c r="I874" s="21">
        <f>IF(OR(H874="",NOT(ISNUMBER(B874))),"",B874+H874)</f>
        <v/>
      </c>
      <c r="J874" s="18">
        <f>IF(A874&amp;""="","",SUMIFS('المدفوعات'!$C$6:$C$1005,'المدفوعات'!$B$6:$B$1005,A874&amp;""))</f>
        <v/>
      </c>
      <c r="K874" s="18">
        <f>IF(OR(A874&amp;""="",NOT(ISNUMBER(D874))),"",ROUND(D874-J874,2))</f>
        <v/>
      </c>
      <c r="L874" s="17">
        <f>IF(OR(K874="",I874=""),"",IF(AND(K874&gt;0,I874&lt;'الإعدادات'!$B$4),'الإعدادات'!$B$4-I874,0))</f>
        <v/>
      </c>
      <c r="M874" s="6">
        <f>IF(K874="","",IF(K874&lt;=0,"مسدد",IF(I874="","بدون موعد",IF(I874&gt;='الإعدادات'!$B$4,"لم يحن",IF(L874&lt;=30,"من 1 إلى 30 يوم",IF(L874&lt;=60,"من 31 إلى 60 يوم","أكثر من 60 يوم"))))))</f>
        <v/>
      </c>
    </row>
    <row r="875">
      <c r="A875" s="5" t="n"/>
      <c r="B875" s="13" t="n"/>
      <c r="C875" s="5" t="n"/>
      <c r="D875" s="19" t="n"/>
      <c r="E875" s="5" t="n"/>
      <c r="F875" s="6">
        <f>IF(C875&amp;""="","",IFERROR(INDEX('أوامر الشراء'!$C$6:$C$1005,MATCH(C875&amp;"",'أوامر الشراء'!$A$6:$A$1005,0))&amp;"","أمر غير موجود"))</f>
        <v/>
      </c>
      <c r="G875" s="6">
        <f>IF(F875="","",IFERROR(INDEX('الموردون'!$B$6:$B$205,MATCH(F875,'الموردون'!$A$6:$A$205,0))&amp;"","مورد غير موجود"))</f>
        <v/>
      </c>
      <c r="H875" s="20">
        <f>IF(F875="","",IFERROR(INDEX('الموردون'!$D$6:$D$205,MATCH(F875,'الموردون'!$A$6:$A$205,0)),""))</f>
        <v/>
      </c>
      <c r="I875" s="21">
        <f>IF(OR(H875="",NOT(ISNUMBER(B875))),"",B875+H875)</f>
        <v/>
      </c>
      <c r="J875" s="18">
        <f>IF(A875&amp;""="","",SUMIFS('المدفوعات'!$C$6:$C$1005,'المدفوعات'!$B$6:$B$1005,A875&amp;""))</f>
        <v/>
      </c>
      <c r="K875" s="18">
        <f>IF(OR(A875&amp;""="",NOT(ISNUMBER(D875))),"",ROUND(D875-J875,2))</f>
        <v/>
      </c>
      <c r="L875" s="17">
        <f>IF(OR(K875="",I875=""),"",IF(AND(K875&gt;0,I875&lt;'الإعدادات'!$B$4),'الإعدادات'!$B$4-I875,0))</f>
        <v/>
      </c>
      <c r="M875" s="6">
        <f>IF(K875="","",IF(K875&lt;=0,"مسدد",IF(I875="","بدون موعد",IF(I875&gt;='الإعدادات'!$B$4,"لم يحن",IF(L875&lt;=30,"من 1 إلى 30 يوم",IF(L875&lt;=60,"من 31 إلى 60 يوم","أكثر من 60 يوم"))))))</f>
        <v/>
      </c>
    </row>
    <row r="876">
      <c r="A876" s="5" t="n"/>
      <c r="B876" s="13" t="n"/>
      <c r="C876" s="5" t="n"/>
      <c r="D876" s="19" t="n"/>
      <c r="E876" s="5" t="n"/>
      <c r="F876" s="6">
        <f>IF(C876&amp;""="","",IFERROR(INDEX('أوامر الشراء'!$C$6:$C$1005,MATCH(C876&amp;"",'أوامر الشراء'!$A$6:$A$1005,0))&amp;"","أمر غير موجود"))</f>
        <v/>
      </c>
      <c r="G876" s="6">
        <f>IF(F876="","",IFERROR(INDEX('الموردون'!$B$6:$B$205,MATCH(F876,'الموردون'!$A$6:$A$205,0))&amp;"","مورد غير موجود"))</f>
        <v/>
      </c>
      <c r="H876" s="20">
        <f>IF(F876="","",IFERROR(INDEX('الموردون'!$D$6:$D$205,MATCH(F876,'الموردون'!$A$6:$A$205,0)),""))</f>
        <v/>
      </c>
      <c r="I876" s="21">
        <f>IF(OR(H876="",NOT(ISNUMBER(B876))),"",B876+H876)</f>
        <v/>
      </c>
      <c r="J876" s="18">
        <f>IF(A876&amp;""="","",SUMIFS('المدفوعات'!$C$6:$C$1005,'المدفوعات'!$B$6:$B$1005,A876&amp;""))</f>
        <v/>
      </c>
      <c r="K876" s="18">
        <f>IF(OR(A876&amp;""="",NOT(ISNUMBER(D876))),"",ROUND(D876-J876,2))</f>
        <v/>
      </c>
      <c r="L876" s="17">
        <f>IF(OR(K876="",I876=""),"",IF(AND(K876&gt;0,I876&lt;'الإعدادات'!$B$4),'الإعدادات'!$B$4-I876,0))</f>
        <v/>
      </c>
      <c r="M876" s="6">
        <f>IF(K876="","",IF(K876&lt;=0,"مسدد",IF(I876="","بدون موعد",IF(I876&gt;='الإعدادات'!$B$4,"لم يحن",IF(L876&lt;=30,"من 1 إلى 30 يوم",IF(L876&lt;=60,"من 31 إلى 60 يوم","أكثر من 60 يوم"))))))</f>
        <v/>
      </c>
    </row>
    <row r="877">
      <c r="A877" s="5" t="n"/>
      <c r="B877" s="13" t="n"/>
      <c r="C877" s="5" t="n"/>
      <c r="D877" s="19" t="n"/>
      <c r="E877" s="5" t="n"/>
      <c r="F877" s="6">
        <f>IF(C877&amp;""="","",IFERROR(INDEX('أوامر الشراء'!$C$6:$C$1005,MATCH(C877&amp;"",'أوامر الشراء'!$A$6:$A$1005,0))&amp;"","أمر غير موجود"))</f>
        <v/>
      </c>
      <c r="G877" s="6">
        <f>IF(F877="","",IFERROR(INDEX('الموردون'!$B$6:$B$205,MATCH(F877,'الموردون'!$A$6:$A$205,0))&amp;"","مورد غير موجود"))</f>
        <v/>
      </c>
      <c r="H877" s="20">
        <f>IF(F877="","",IFERROR(INDEX('الموردون'!$D$6:$D$205,MATCH(F877,'الموردون'!$A$6:$A$205,0)),""))</f>
        <v/>
      </c>
      <c r="I877" s="21">
        <f>IF(OR(H877="",NOT(ISNUMBER(B877))),"",B877+H877)</f>
        <v/>
      </c>
      <c r="J877" s="18">
        <f>IF(A877&amp;""="","",SUMIFS('المدفوعات'!$C$6:$C$1005,'المدفوعات'!$B$6:$B$1005,A877&amp;""))</f>
        <v/>
      </c>
      <c r="K877" s="18">
        <f>IF(OR(A877&amp;""="",NOT(ISNUMBER(D877))),"",ROUND(D877-J877,2))</f>
        <v/>
      </c>
      <c r="L877" s="17">
        <f>IF(OR(K877="",I877=""),"",IF(AND(K877&gt;0,I877&lt;'الإعدادات'!$B$4),'الإعدادات'!$B$4-I877,0))</f>
        <v/>
      </c>
      <c r="M877" s="6">
        <f>IF(K877="","",IF(K877&lt;=0,"مسدد",IF(I877="","بدون موعد",IF(I877&gt;='الإعدادات'!$B$4,"لم يحن",IF(L877&lt;=30,"من 1 إلى 30 يوم",IF(L877&lt;=60,"من 31 إلى 60 يوم","أكثر من 60 يوم"))))))</f>
        <v/>
      </c>
    </row>
    <row r="878">
      <c r="A878" s="5" t="n"/>
      <c r="B878" s="13" t="n"/>
      <c r="C878" s="5" t="n"/>
      <c r="D878" s="19" t="n"/>
      <c r="E878" s="5" t="n"/>
      <c r="F878" s="6">
        <f>IF(C878&amp;""="","",IFERROR(INDEX('أوامر الشراء'!$C$6:$C$1005,MATCH(C878&amp;"",'أوامر الشراء'!$A$6:$A$1005,0))&amp;"","أمر غير موجود"))</f>
        <v/>
      </c>
      <c r="G878" s="6">
        <f>IF(F878="","",IFERROR(INDEX('الموردون'!$B$6:$B$205,MATCH(F878,'الموردون'!$A$6:$A$205,0))&amp;"","مورد غير موجود"))</f>
        <v/>
      </c>
      <c r="H878" s="20">
        <f>IF(F878="","",IFERROR(INDEX('الموردون'!$D$6:$D$205,MATCH(F878,'الموردون'!$A$6:$A$205,0)),""))</f>
        <v/>
      </c>
      <c r="I878" s="21">
        <f>IF(OR(H878="",NOT(ISNUMBER(B878))),"",B878+H878)</f>
        <v/>
      </c>
      <c r="J878" s="18">
        <f>IF(A878&amp;""="","",SUMIFS('المدفوعات'!$C$6:$C$1005,'المدفوعات'!$B$6:$B$1005,A878&amp;""))</f>
        <v/>
      </c>
      <c r="K878" s="18">
        <f>IF(OR(A878&amp;""="",NOT(ISNUMBER(D878))),"",ROUND(D878-J878,2))</f>
        <v/>
      </c>
      <c r="L878" s="17">
        <f>IF(OR(K878="",I878=""),"",IF(AND(K878&gt;0,I878&lt;'الإعدادات'!$B$4),'الإعدادات'!$B$4-I878,0))</f>
        <v/>
      </c>
      <c r="M878" s="6">
        <f>IF(K878="","",IF(K878&lt;=0,"مسدد",IF(I878="","بدون موعد",IF(I878&gt;='الإعدادات'!$B$4,"لم يحن",IF(L878&lt;=30,"من 1 إلى 30 يوم",IF(L878&lt;=60,"من 31 إلى 60 يوم","أكثر من 60 يوم"))))))</f>
        <v/>
      </c>
    </row>
    <row r="879">
      <c r="A879" s="5" t="n"/>
      <c r="B879" s="13" t="n"/>
      <c r="C879" s="5" t="n"/>
      <c r="D879" s="19" t="n"/>
      <c r="E879" s="5" t="n"/>
      <c r="F879" s="6">
        <f>IF(C879&amp;""="","",IFERROR(INDEX('أوامر الشراء'!$C$6:$C$1005,MATCH(C879&amp;"",'أوامر الشراء'!$A$6:$A$1005,0))&amp;"","أمر غير موجود"))</f>
        <v/>
      </c>
      <c r="G879" s="6">
        <f>IF(F879="","",IFERROR(INDEX('الموردون'!$B$6:$B$205,MATCH(F879,'الموردون'!$A$6:$A$205,0))&amp;"","مورد غير موجود"))</f>
        <v/>
      </c>
      <c r="H879" s="20">
        <f>IF(F879="","",IFERROR(INDEX('الموردون'!$D$6:$D$205,MATCH(F879,'الموردون'!$A$6:$A$205,0)),""))</f>
        <v/>
      </c>
      <c r="I879" s="21">
        <f>IF(OR(H879="",NOT(ISNUMBER(B879))),"",B879+H879)</f>
        <v/>
      </c>
      <c r="J879" s="18">
        <f>IF(A879&amp;""="","",SUMIFS('المدفوعات'!$C$6:$C$1005,'المدفوعات'!$B$6:$B$1005,A879&amp;""))</f>
        <v/>
      </c>
      <c r="K879" s="18">
        <f>IF(OR(A879&amp;""="",NOT(ISNUMBER(D879))),"",ROUND(D879-J879,2))</f>
        <v/>
      </c>
      <c r="L879" s="17">
        <f>IF(OR(K879="",I879=""),"",IF(AND(K879&gt;0,I879&lt;'الإعدادات'!$B$4),'الإعدادات'!$B$4-I879,0))</f>
        <v/>
      </c>
      <c r="M879" s="6">
        <f>IF(K879="","",IF(K879&lt;=0,"مسدد",IF(I879="","بدون موعد",IF(I879&gt;='الإعدادات'!$B$4,"لم يحن",IF(L879&lt;=30,"من 1 إلى 30 يوم",IF(L879&lt;=60,"من 31 إلى 60 يوم","أكثر من 60 يوم"))))))</f>
        <v/>
      </c>
    </row>
    <row r="880">
      <c r="A880" s="5" t="n"/>
      <c r="B880" s="13" t="n"/>
      <c r="C880" s="5" t="n"/>
      <c r="D880" s="19" t="n"/>
      <c r="E880" s="5" t="n"/>
      <c r="F880" s="6">
        <f>IF(C880&amp;""="","",IFERROR(INDEX('أوامر الشراء'!$C$6:$C$1005,MATCH(C880&amp;"",'أوامر الشراء'!$A$6:$A$1005,0))&amp;"","أمر غير موجود"))</f>
        <v/>
      </c>
      <c r="G880" s="6">
        <f>IF(F880="","",IFERROR(INDEX('الموردون'!$B$6:$B$205,MATCH(F880,'الموردون'!$A$6:$A$205,0))&amp;"","مورد غير موجود"))</f>
        <v/>
      </c>
      <c r="H880" s="20">
        <f>IF(F880="","",IFERROR(INDEX('الموردون'!$D$6:$D$205,MATCH(F880,'الموردون'!$A$6:$A$205,0)),""))</f>
        <v/>
      </c>
      <c r="I880" s="21">
        <f>IF(OR(H880="",NOT(ISNUMBER(B880))),"",B880+H880)</f>
        <v/>
      </c>
      <c r="J880" s="18">
        <f>IF(A880&amp;""="","",SUMIFS('المدفوعات'!$C$6:$C$1005,'المدفوعات'!$B$6:$B$1005,A880&amp;""))</f>
        <v/>
      </c>
      <c r="K880" s="18">
        <f>IF(OR(A880&amp;""="",NOT(ISNUMBER(D880))),"",ROUND(D880-J880,2))</f>
        <v/>
      </c>
      <c r="L880" s="17">
        <f>IF(OR(K880="",I880=""),"",IF(AND(K880&gt;0,I880&lt;'الإعدادات'!$B$4),'الإعدادات'!$B$4-I880,0))</f>
        <v/>
      </c>
      <c r="M880" s="6">
        <f>IF(K880="","",IF(K880&lt;=0,"مسدد",IF(I880="","بدون موعد",IF(I880&gt;='الإعدادات'!$B$4,"لم يحن",IF(L880&lt;=30,"من 1 إلى 30 يوم",IF(L880&lt;=60,"من 31 إلى 60 يوم","أكثر من 60 يوم"))))))</f>
        <v/>
      </c>
    </row>
    <row r="881">
      <c r="A881" s="5" t="n"/>
      <c r="B881" s="13" t="n"/>
      <c r="C881" s="5" t="n"/>
      <c r="D881" s="19" t="n"/>
      <c r="E881" s="5" t="n"/>
      <c r="F881" s="6">
        <f>IF(C881&amp;""="","",IFERROR(INDEX('أوامر الشراء'!$C$6:$C$1005,MATCH(C881&amp;"",'أوامر الشراء'!$A$6:$A$1005,0))&amp;"","أمر غير موجود"))</f>
        <v/>
      </c>
      <c r="G881" s="6">
        <f>IF(F881="","",IFERROR(INDEX('الموردون'!$B$6:$B$205,MATCH(F881,'الموردون'!$A$6:$A$205,0))&amp;"","مورد غير موجود"))</f>
        <v/>
      </c>
      <c r="H881" s="20">
        <f>IF(F881="","",IFERROR(INDEX('الموردون'!$D$6:$D$205,MATCH(F881,'الموردون'!$A$6:$A$205,0)),""))</f>
        <v/>
      </c>
      <c r="I881" s="21">
        <f>IF(OR(H881="",NOT(ISNUMBER(B881))),"",B881+H881)</f>
        <v/>
      </c>
      <c r="J881" s="18">
        <f>IF(A881&amp;""="","",SUMIFS('المدفوعات'!$C$6:$C$1005,'المدفوعات'!$B$6:$B$1005,A881&amp;""))</f>
        <v/>
      </c>
      <c r="K881" s="18">
        <f>IF(OR(A881&amp;""="",NOT(ISNUMBER(D881))),"",ROUND(D881-J881,2))</f>
        <v/>
      </c>
      <c r="L881" s="17">
        <f>IF(OR(K881="",I881=""),"",IF(AND(K881&gt;0,I881&lt;'الإعدادات'!$B$4),'الإعدادات'!$B$4-I881,0))</f>
        <v/>
      </c>
      <c r="M881" s="6">
        <f>IF(K881="","",IF(K881&lt;=0,"مسدد",IF(I881="","بدون موعد",IF(I881&gt;='الإعدادات'!$B$4,"لم يحن",IF(L881&lt;=30,"من 1 إلى 30 يوم",IF(L881&lt;=60,"من 31 إلى 60 يوم","أكثر من 60 يوم"))))))</f>
        <v/>
      </c>
    </row>
    <row r="882">
      <c r="A882" s="5" t="n"/>
      <c r="B882" s="13" t="n"/>
      <c r="C882" s="5" t="n"/>
      <c r="D882" s="19" t="n"/>
      <c r="E882" s="5" t="n"/>
      <c r="F882" s="6">
        <f>IF(C882&amp;""="","",IFERROR(INDEX('أوامر الشراء'!$C$6:$C$1005,MATCH(C882&amp;"",'أوامر الشراء'!$A$6:$A$1005,0))&amp;"","أمر غير موجود"))</f>
        <v/>
      </c>
      <c r="G882" s="6">
        <f>IF(F882="","",IFERROR(INDEX('الموردون'!$B$6:$B$205,MATCH(F882,'الموردون'!$A$6:$A$205,0))&amp;"","مورد غير موجود"))</f>
        <v/>
      </c>
      <c r="H882" s="20">
        <f>IF(F882="","",IFERROR(INDEX('الموردون'!$D$6:$D$205,MATCH(F882,'الموردون'!$A$6:$A$205,0)),""))</f>
        <v/>
      </c>
      <c r="I882" s="21">
        <f>IF(OR(H882="",NOT(ISNUMBER(B882))),"",B882+H882)</f>
        <v/>
      </c>
      <c r="J882" s="18">
        <f>IF(A882&amp;""="","",SUMIFS('المدفوعات'!$C$6:$C$1005,'المدفوعات'!$B$6:$B$1005,A882&amp;""))</f>
        <v/>
      </c>
      <c r="K882" s="18">
        <f>IF(OR(A882&amp;""="",NOT(ISNUMBER(D882))),"",ROUND(D882-J882,2))</f>
        <v/>
      </c>
      <c r="L882" s="17">
        <f>IF(OR(K882="",I882=""),"",IF(AND(K882&gt;0,I882&lt;'الإعدادات'!$B$4),'الإعدادات'!$B$4-I882,0))</f>
        <v/>
      </c>
      <c r="M882" s="6">
        <f>IF(K882="","",IF(K882&lt;=0,"مسدد",IF(I882="","بدون موعد",IF(I882&gt;='الإعدادات'!$B$4,"لم يحن",IF(L882&lt;=30,"من 1 إلى 30 يوم",IF(L882&lt;=60,"من 31 إلى 60 يوم","أكثر من 60 يوم"))))))</f>
        <v/>
      </c>
    </row>
    <row r="883">
      <c r="A883" s="5" t="n"/>
      <c r="B883" s="13" t="n"/>
      <c r="C883" s="5" t="n"/>
      <c r="D883" s="19" t="n"/>
      <c r="E883" s="5" t="n"/>
      <c r="F883" s="6">
        <f>IF(C883&amp;""="","",IFERROR(INDEX('أوامر الشراء'!$C$6:$C$1005,MATCH(C883&amp;"",'أوامر الشراء'!$A$6:$A$1005,0))&amp;"","أمر غير موجود"))</f>
        <v/>
      </c>
      <c r="G883" s="6">
        <f>IF(F883="","",IFERROR(INDEX('الموردون'!$B$6:$B$205,MATCH(F883,'الموردون'!$A$6:$A$205,0))&amp;"","مورد غير موجود"))</f>
        <v/>
      </c>
      <c r="H883" s="20">
        <f>IF(F883="","",IFERROR(INDEX('الموردون'!$D$6:$D$205,MATCH(F883,'الموردون'!$A$6:$A$205,0)),""))</f>
        <v/>
      </c>
      <c r="I883" s="21">
        <f>IF(OR(H883="",NOT(ISNUMBER(B883))),"",B883+H883)</f>
        <v/>
      </c>
      <c r="J883" s="18">
        <f>IF(A883&amp;""="","",SUMIFS('المدفوعات'!$C$6:$C$1005,'المدفوعات'!$B$6:$B$1005,A883&amp;""))</f>
        <v/>
      </c>
      <c r="K883" s="18">
        <f>IF(OR(A883&amp;""="",NOT(ISNUMBER(D883))),"",ROUND(D883-J883,2))</f>
        <v/>
      </c>
      <c r="L883" s="17">
        <f>IF(OR(K883="",I883=""),"",IF(AND(K883&gt;0,I883&lt;'الإعدادات'!$B$4),'الإعدادات'!$B$4-I883,0))</f>
        <v/>
      </c>
      <c r="M883" s="6">
        <f>IF(K883="","",IF(K883&lt;=0,"مسدد",IF(I883="","بدون موعد",IF(I883&gt;='الإعدادات'!$B$4,"لم يحن",IF(L883&lt;=30,"من 1 إلى 30 يوم",IF(L883&lt;=60,"من 31 إلى 60 يوم","أكثر من 60 يوم"))))))</f>
        <v/>
      </c>
    </row>
    <row r="884">
      <c r="A884" s="5" t="n"/>
      <c r="B884" s="13" t="n"/>
      <c r="C884" s="5" t="n"/>
      <c r="D884" s="19" t="n"/>
      <c r="E884" s="5" t="n"/>
      <c r="F884" s="6">
        <f>IF(C884&amp;""="","",IFERROR(INDEX('أوامر الشراء'!$C$6:$C$1005,MATCH(C884&amp;"",'أوامر الشراء'!$A$6:$A$1005,0))&amp;"","أمر غير موجود"))</f>
        <v/>
      </c>
      <c r="G884" s="6">
        <f>IF(F884="","",IFERROR(INDEX('الموردون'!$B$6:$B$205,MATCH(F884,'الموردون'!$A$6:$A$205,0))&amp;"","مورد غير موجود"))</f>
        <v/>
      </c>
      <c r="H884" s="20">
        <f>IF(F884="","",IFERROR(INDEX('الموردون'!$D$6:$D$205,MATCH(F884,'الموردون'!$A$6:$A$205,0)),""))</f>
        <v/>
      </c>
      <c r="I884" s="21">
        <f>IF(OR(H884="",NOT(ISNUMBER(B884))),"",B884+H884)</f>
        <v/>
      </c>
      <c r="J884" s="18">
        <f>IF(A884&amp;""="","",SUMIFS('المدفوعات'!$C$6:$C$1005,'المدفوعات'!$B$6:$B$1005,A884&amp;""))</f>
        <v/>
      </c>
      <c r="K884" s="18">
        <f>IF(OR(A884&amp;""="",NOT(ISNUMBER(D884))),"",ROUND(D884-J884,2))</f>
        <v/>
      </c>
      <c r="L884" s="17">
        <f>IF(OR(K884="",I884=""),"",IF(AND(K884&gt;0,I884&lt;'الإعدادات'!$B$4),'الإعدادات'!$B$4-I884,0))</f>
        <v/>
      </c>
      <c r="M884" s="6">
        <f>IF(K884="","",IF(K884&lt;=0,"مسدد",IF(I884="","بدون موعد",IF(I884&gt;='الإعدادات'!$B$4,"لم يحن",IF(L884&lt;=30,"من 1 إلى 30 يوم",IF(L884&lt;=60,"من 31 إلى 60 يوم","أكثر من 60 يوم"))))))</f>
        <v/>
      </c>
    </row>
    <row r="885">
      <c r="A885" s="5" t="n"/>
      <c r="B885" s="13" t="n"/>
      <c r="C885" s="5" t="n"/>
      <c r="D885" s="19" t="n"/>
      <c r="E885" s="5" t="n"/>
      <c r="F885" s="6">
        <f>IF(C885&amp;""="","",IFERROR(INDEX('أوامر الشراء'!$C$6:$C$1005,MATCH(C885&amp;"",'أوامر الشراء'!$A$6:$A$1005,0))&amp;"","أمر غير موجود"))</f>
        <v/>
      </c>
      <c r="G885" s="6">
        <f>IF(F885="","",IFERROR(INDEX('الموردون'!$B$6:$B$205,MATCH(F885,'الموردون'!$A$6:$A$205,0))&amp;"","مورد غير موجود"))</f>
        <v/>
      </c>
      <c r="H885" s="20">
        <f>IF(F885="","",IFERROR(INDEX('الموردون'!$D$6:$D$205,MATCH(F885,'الموردون'!$A$6:$A$205,0)),""))</f>
        <v/>
      </c>
      <c r="I885" s="21">
        <f>IF(OR(H885="",NOT(ISNUMBER(B885))),"",B885+H885)</f>
        <v/>
      </c>
      <c r="J885" s="18">
        <f>IF(A885&amp;""="","",SUMIFS('المدفوعات'!$C$6:$C$1005,'المدفوعات'!$B$6:$B$1005,A885&amp;""))</f>
        <v/>
      </c>
      <c r="K885" s="18">
        <f>IF(OR(A885&amp;""="",NOT(ISNUMBER(D885))),"",ROUND(D885-J885,2))</f>
        <v/>
      </c>
      <c r="L885" s="17">
        <f>IF(OR(K885="",I885=""),"",IF(AND(K885&gt;0,I885&lt;'الإعدادات'!$B$4),'الإعدادات'!$B$4-I885,0))</f>
        <v/>
      </c>
      <c r="M885" s="6">
        <f>IF(K885="","",IF(K885&lt;=0,"مسدد",IF(I885="","بدون موعد",IF(I885&gt;='الإعدادات'!$B$4,"لم يحن",IF(L885&lt;=30,"من 1 إلى 30 يوم",IF(L885&lt;=60,"من 31 إلى 60 يوم","أكثر من 60 يوم"))))))</f>
        <v/>
      </c>
    </row>
    <row r="886">
      <c r="A886" s="5" t="n"/>
      <c r="B886" s="13" t="n"/>
      <c r="C886" s="5" t="n"/>
      <c r="D886" s="19" t="n"/>
      <c r="E886" s="5" t="n"/>
      <c r="F886" s="6">
        <f>IF(C886&amp;""="","",IFERROR(INDEX('أوامر الشراء'!$C$6:$C$1005,MATCH(C886&amp;"",'أوامر الشراء'!$A$6:$A$1005,0))&amp;"","أمر غير موجود"))</f>
        <v/>
      </c>
      <c r="G886" s="6">
        <f>IF(F886="","",IFERROR(INDEX('الموردون'!$B$6:$B$205,MATCH(F886,'الموردون'!$A$6:$A$205,0))&amp;"","مورد غير موجود"))</f>
        <v/>
      </c>
      <c r="H886" s="20">
        <f>IF(F886="","",IFERROR(INDEX('الموردون'!$D$6:$D$205,MATCH(F886,'الموردون'!$A$6:$A$205,0)),""))</f>
        <v/>
      </c>
      <c r="I886" s="21">
        <f>IF(OR(H886="",NOT(ISNUMBER(B886))),"",B886+H886)</f>
        <v/>
      </c>
      <c r="J886" s="18">
        <f>IF(A886&amp;""="","",SUMIFS('المدفوعات'!$C$6:$C$1005,'المدفوعات'!$B$6:$B$1005,A886&amp;""))</f>
        <v/>
      </c>
      <c r="K886" s="18">
        <f>IF(OR(A886&amp;""="",NOT(ISNUMBER(D886))),"",ROUND(D886-J886,2))</f>
        <v/>
      </c>
      <c r="L886" s="17">
        <f>IF(OR(K886="",I886=""),"",IF(AND(K886&gt;0,I886&lt;'الإعدادات'!$B$4),'الإعدادات'!$B$4-I886,0))</f>
        <v/>
      </c>
      <c r="M886" s="6">
        <f>IF(K886="","",IF(K886&lt;=0,"مسدد",IF(I886="","بدون موعد",IF(I886&gt;='الإعدادات'!$B$4,"لم يحن",IF(L886&lt;=30,"من 1 إلى 30 يوم",IF(L886&lt;=60,"من 31 إلى 60 يوم","أكثر من 60 يوم"))))))</f>
        <v/>
      </c>
    </row>
    <row r="887">
      <c r="A887" s="5" t="n"/>
      <c r="B887" s="13" t="n"/>
      <c r="C887" s="5" t="n"/>
      <c r="D887" s="19" t="n"/>
      <c r="E887" s="5" t="n"/>
      <c r="F887" s="6">
        <f>IF(C887&amp;""="","",IFERROR(INDEX('أوامر الشراء'!$C$6:$C$1005,MATCH(C887&amp;"",'أوامر الشراء'!$A$6:$A$1005,0))&amp;"","أمر غير موجود"))</f>
        <v/>
      </c>
      <c r="G887" s="6">
        <f>IF(F887="","",IFERROR(INDEX('الموردون'!$B$6:$B$205,MATCH(F887,'الموردون'!$A$6:$A$205,0))&amp;"","مورد غير موجود"))</f>
        <v/>
      </c>
      <c r="H887" s="20">
        <f>IF(F887="","",IFERROR(INDEX('الموردون'!$D$6:$D$205,MATCH(F887,'الموردون'!$A$6:$A$205,0)),""))</f>
        <v/>
      </c>
      <c r="I887" s="21">
        <f>IF(OR(H887="",NOT(ISNUMBER(B887))),"",B887+H887)</f>
        <v/>
      </c>
      <c r="J887" s="18">
        <f>IF(A887&amp;""="","",SUMIFS('المدفوعات'!$C$6:$C$1005,'المدفوعات'!$B$6:$B$1005,A887&amp;""))</f>
        <v/>
      </c>
      <c r="K887" s="18">
        <f>IF(OR(A887&amp;""="",NOT(ISNUMBER(D887))),"",ROUND(D887-J887,2))</f>
        <v/>
      </c>
      <c r="L887" s="17">
        <f>IF(OR(K887="",I887=""),"",IF(AND(K887&gt;0,I887&lt;'الإعدادات'!$B$4),'الإعدادات'!$B$4-I887,0))</f>
        <v/>
      </c>
      <c r="M887" s="6">
        <f>IF(K887="","",IF(K887&lt;=0,"مسدد",IF(I887="","بدون موعد",IF(I887&gt;='الإعدادات'!$B$4,"لم يحن",IF(L887&lt;=30,"من 1 إلى 30 يوم",IF(L887&lt;=60,"من 31 إلى 60 يوم","أكثر من 60 يوم"))))))</f>
        <v/>
      </c>
    </row>
    <row r="888">
      <c r="A888" s="5" t="n"/>
      <c r="B888" s="13" t="n"/>
      <c r="C888" s="5" t="n"/>
      <c r="D888" s="19" t="n"/>
      <c r="E888" s="5" t="n"/>
      <c r="F888" s="6">
        <f>IF(C888&amp;""="","",IFERROR(INDEX('أوامر الشراء'!$C$6:$C$1005,MATCH(C888&amp;"",'أوامر الشراء'!$A$6:$A$1005,0))&amp;"","أمر غير موجود"))</f>
        <v/>
      </c>
      <c r="G888" s="6">
        <f>IF(F888="","",IFERROR(INDEX('الموردون'!$B$6:$B$205,MATCH(F888,'الموردون'!$A$6:$A$205,0))&amp;"","مورد غير موجود"))</f>
        <v/>
      </c>
      <c r="H888" s="20">
        <f>IF(F888="","",IFERROR(INDEX('الموردون'!$D$6:$D$205,MATCH(F888,'الموردون'!$A$6:$A$205,0)),""))</f>
        <v/>
      </c>
      <c r="I888" s="21">
        <f>IF(OR(H888="",NOT(ISNUMBER(B888))),"",B888+H888)</f>
        <v/>
      </c>
      <c r="J888" s="18">
        <f>IF(A888&amp;""="","",SUMIFS('المدفوعات'!$C$6:$C$1005,'المدفوعات'!$B$6:$B$1005,A888&amp;""))</f>
        <v/>
      </c>
      <c r="K888" s="18">
        <f>IF(OR(A888&amp;""="",NOT(ISNUMBER(D888))),"",ROUND(D888-J888,2))</f>
        <v/>
      </c>
      <c r="L888" s="17">
        <f>IF(OR(K888="",I888=""),"",IF(AND(K888&gt;0,I888&lt;'الإعدادات'!$B$4),'الإعدادات'!$B$4-I888,0))</f>
        <v/>
      </c>
      <c r="M888" s="6">
        <f>IF(K888="","",IF(K888&lt;=0,"مسدد",IF(I888="","بدون موعد",IF(I888&gt;='الإعدادات'!$B$4,"لم يحن",IF(L888&lt;=30,"من 1 إلى 30 يوم",IF(L888&lt;=60,"من 31 إلى 60 يوم","أكثر من 60 يوم"))))))</f>
        <v/>
      </c>
    </row>
    <row r="889">
      <c r="A889" s="5" t="n"/>
      <c r="B889" s="13" t="n"/>
      <c r="C889" s="5" t="n"/>
      <c r="D889" s="19" t="n"/>
      <c r="E889" s="5" t="n"/>
      <c r="F889" s="6">
        <f>IF(C889&amp;""="","",IFERROR(INDEX('أوامر الشراء'!$C$6:$C$1005,MATCH(C889&amp;"",'أوامر الشراء'!$A$6:$A$1005,0))&amp;"","أمر غير موجود"))</f>
        <v/>
      </c>
      <c r="G889" s="6">
        <f>IF(F889="","",IFERROR(INDEX('الموردون'!$B$6:$B$205,MATCH(F889,'الموردون'!$A$6:$A$205,0))&amp;"","مورد غير موجود"))</f>
        <v/>
      </c>
      <c r="H889" s="20">
        <f>IF(F889="","",IFERROR(INDEX('الموردون'!$D$6:$D$205,MATCH(F889,'الموردون'!$A$6:$A$205,0)),""))</f>
        <v/>
      </c>
      <c r="I889" s="21">
        <f>IF(OR(H889="",NOT(ISNUMBER(B889))),"",B889+H889)</f>
        <v/>
      </c>
      <c r="J889" s="18">
        <f>IF(A889&amp;""="","",SUMIFS('المدفوعات'!$C$6:$C$1005,'المدفوعات'!$B$6:$B$1005,A889&amp;""))</f>
        <v/>
      </c>
      <c r="K889" s="18">
        <f>IF(OR(A889&amp;""="",NOT(ISNUMBER(D889))),"",ROUND(D889-J889,2))</f>
        <v/>
      </c>
      <c r="L889" s="17">
        <f>IF(OR(K889="",I889=""),"",IF(AND(K889&gt;0,I889&lt;'الإعدادات'!$B$4),'الإعدادات'!$B$4-I889,0))</f>
        <v/>
      </c>
      <c r="M889" s="6">
        <f>IF(K889="","",IF(K889&lt;=0,"مسدد",IF(I889="","بدون موعد",IF(I889&gt;='الإعدادات'!$B$4,"لم يحن",IF(L889&lt;=30,"من 1 إلى 30 يوم",IF(L889&lt;=60,"من 31 إلى 60 يوم","أكثر من 60 يوم"))))))</f>
        <v/>
      </c>
    </row>
    <row r="890">
      <c r="A890" s="5" t="n"/>
      <c r="B890" s="13" t="n"/>
      <c r="C890" s="5" t="n"/>
      <c r="D890" s="19" t="n"/>
      <c r="E890" s="5" t="n"/>
      <c r="F890" s="6">
        <f>IF(C890&amp;""="","",IFERROR(INDEX('أوامر الشراء'!$C$6:$C$1005,MATCH(C890&amp;"",'أوامر الشراء'!$A$6:$A$1005,0))&amp;"","أمر غير موجود"))</f>
        <v/>
      </c>
      <c r="G890" s="6">
        <f>IF(F890="","",IFERROR(INDEX('الموردون'!$B$6:$B$205,MATCH(F890,'الموردون'!$A$6:$A$205,0))&amp;"","مورد غير موجود"))</f>
        <v/>
      </c>
      <c r="H890" s="20">
        <f>IF(F890="","",IFERROR(INDEX('الموردون'!$D$6:$D$205,MATCH(F890,'الموردون'!$A$6:$A$205,0)),""))</f>
        <v/>
      </c>
      <c r="I890" s="21">
        <f>IF(OR(H890="",NOT(ISNUMBER(B890))),"",B890+H890)</f>
        <v/>
      </c>
      <c r="J890" s="18">
        <f>IF(A890&amp;""="","",SUMIFS('المدفوعات'!$C$6:$C$1005,'المدفوعات'!$B$6:$B$1005,A890&amp;""))</f>
        <v/>
      </c>
      <c r="K890" s="18">
        <f>IF(OR(A890&amp;""="",NOT(ISNUMBER(D890))),"",ROUND(D890-J890,2))</f>
        <v/>
      </c>
      <c r="L890" s="17">
        <f>IF(OR(K890="",I890=""),"",IF(AND(K890&gt;0,I890&lt;'الإعدادات'!$B$4),'الإعدادات'!$B$4-I890,0))</f>
        <v/>
      </c>
      <c r="M890" s="6">
        <f>IF(K890="","",IF(K890&lt;=0,"مسدد",IF(I890="","بدون موعد",IF(I890&gt;='الإعدادات'!$B$4,"لم يحن",IF(L890&lt;=30,"من 1 إلى 30 يوم",IF(L890&lt;=60,"من 31 إلى 60 يوم","أكثر من 60 يوم"))))))</f>
        <v/>
      </c>
    </row>
    <row r="891">
      <c r="A891" s="5" t="n"/>
      <c r="B891" s="13" t="n"/>
      <c r="C891" s="5" t="n"/>
      <c r="D891" s="19" t="n"/>
      <c r="E891" s="5" t="n"/>
      <c r="F891" s="6">
        <f>IF(C891&amp;""="","",IFERROR(INDEX('أوامر الشراء'!$C$6:$C$1005,MATCH(C891&amp;"",'أوامر الشراء'!$A$6:$A$1005,0))&amp;"","أمر غير موجود"))</f>
        <v/>
      </c>
      <c r="G891" s="6">
        <f>IF(F891="","",IFERROR(INDEX('الموردون'!$B$6:$B$205,MATCH(F891,'الموردون'!$A$6:$A$205,0))&amp;"","مورد غير موجود"))</f>
        <v/>
      </c>
      <c r="H891" s="20">
        <f>IF(F891="","",IFERROR(INDEX('الموردون'!$D$6:$D$205,MATCH(F891,'الموردون'!$A$6:$A$205,0)),""))</f>
        <v/>
      </c>
      <c r="I891" s="21">
        <f>IF(OR(H891="",NOT(ISNUMBER(B891))),"",B891+H891)</f>
        <v/>
      </c>
      <c r="J891" s="18">
        <f>IF(A891&amp;""="","",SUMIFS('المدفوعات'!$C$6:$C$1005,'المدفوعات'!$B$6:$B$1005,A891&amp;""))</f>
        <v/>
      </c>
      <c r="K891" s="18">
        <f>IF(OR(A891&amp;""="",NOT(ISNUMBER(D891))),"",ROUND(D891-J891,2))</f>
        <v/>
      </c>
      <c r="L891" s="17">
        <f>IF(OR(K891="",I891=""),"",IF(AND(K891&gt;0,I891&lt;'الإعدادات'!$B$4),'الإعدادات'!$B$4-I891,0))</f>
        <v/>
      </c>
      <c r="M891" s="6">
        <f>IF(K891="","",IF(K891&lt;=0,"مسدد",IF(I891="","بدون موعد",IF(I891&gt;='الإعدادات'!$B$4,"لم يحن",IF(L891&lt;=30,"من 1 إلى 30 يوم",IF(L891&lt;=60,"من 31 إلى 60 يوم","أكثر من 60 يوم"))))))</f>
        <v/>
      </c>
    </row>
    <row r="892">
      <c r="A892" s="5" t="n"/>
      <c r="B892" s="13" t="n"/>
      <c r="C892" s="5" t="n"/>
      <c r="D892" s="19" t="n"/>
      <c r="E892" s="5" t="n"/>
      <c r="F892" s="6">
        <f>IF(C892&amp;""="","",IFERROR(INDEX('أوامر الشراء'!$C$6:$C$1005,MATCH(C892&amp;"",'أوامر الشراء'!$A$6:$A$1005,0))&amp;"","أمر غير موجود"))</f>
        <v/>
      </c>
      <c r="G892" s="6">
        <f>IF(F892="","",IFERROR(INDEX('الموردون'!$B$6:$B$205,MATCH(F892,'الموردون'!$A$6:$A$205,0))&amp;"","مورد غير موجود"))</f>
        <v/>
      </c>
      <c r="H892" s="20">
        <f>IF(F892="","",IFERROR(INDEX('الموردون'!$D$6:$D$205,MATCH(F892,'الموردون'!$A$6:$A$205,0)),""))</f>
        <v/>
      </c>
      <c r="I892" s="21">
        <f>IF(OR(H892="",NOT(ISNUMBER(B892))),"",B892+H892)</f>
        <v/>
      </c>
      <c r="J892" s="18">
        <f>IF(A892&amp;""="","",SUMIFS('المدفوعات'!$C$6:$C$1005,'المدفوعات'!$B$6:$B$1005,A892&amp;""))</f>
        <v/>
      </c>
      <c r="K892" s="18">
        <f>IF(OR(A892&amp;""="",NOT(ISNUMBER(D892))),"",ROUND(D892-J892,2))</f>
        <v/>
      </c>
      <c r="L892" s="17">
        <f>IF(OR(K892="",I892=""),"",IF(AND(K892&gt;0,I892&lt;'الإعدادات'!$B$4),'الإعدادات'!$B$4-I892,0))</f>
        <v/>
      </c>
      <c r="M892" s="6">
        <f>IF(K892="","",IF(K892&lt;=0,"مسدد",IF(I892="","بدون موعد",IF(I892&gt;='الإعدادات'!$B$4,"لم يحن",IF(L892&lt;=30,"من 1 إلى 30 يوم",IF(L892&lt;=60,"من 31 إلى 60 يوم","أكثر من 60 يوم"))))))</f>
        <v/>
      </c>
    </row>
    <row r="893">
      <c r="A893" s="5" t="n"/>
      <c r="B893" s="13" t="n"/>
      <c r="C893" s="5" t="n"/>
      <c r="D893" s="19" t="n"/>
      <c r="E893" s="5" t="n"/>
      <c r="F893" s="6">
        <f>IF(C893&amp;""="","",IFERROR(INDEX('أوامر الشراء'!$C$6:$C$1005,MATCH(C893&amp;"",'أوامر الشراء'!$A$6:$A$1005,0))&amp;"","أمر غير موجود"))</f>
        <v/>
      </c>
      <c r="G893" s="6">
        <f>IF(F893="","",IFERROR(INDEX('الموردون'!$B$6:$B$205,MATCH(F893,'الموردون'!$A$6:$A$205,0))&amp;"","مورد غير موجود"))</f>
        <v/>
      </c>
      <c r="H893" s="20">
        <f>IF(F893="","",IFERROR(INDEX('الموردون'!$D$6:$D$205,MATCH(F893,'الموردون'!$A$6:$A$205,0)),""))</f>
        <v/>
      </c>
      <c r="I893" s="21">
        <f>IF(OR(H893="",NOT(ISNUMBER(B893))),"",B893+H893)</f>
        <v/>
      </c>
      <c r="J893" s="18">
        <f>IF(A893&amp;""="","",SUMIFS('المدفوعات'!$C$6:$C$1005,'المدفوعات'!$B$6:$B$1005,A893&amp;""))</f>
        <v/>
      </c>
      <c r="K893" s="18">
        <f>IF(OR(A893&amp;""="",NOT(ISNUMBER(D893))),"",ROUND(D893-J893,2))</f>
        <v/>
      </c>
      <c r="L893" s="17">
        <f>IF(OR(K893="",I893=""),"",IF(AND(K893&gt;0,I893&lt;'الإعدادات'!$B$4),'الإعدادات'!$B$4-I893,0))</f>
        <v/>
      </c>
      <c r="M893" s="6">
        <f>IF(K893="","",IF(K893&lt;=0,"مسدد",IF(I893="","بدون موعد",IF(I893&gt;='الإعدادات'!$B$4,"لم يحن",IF(L893&lt;=30,"من 1 إلى 30 يوم",IF(L893&lt;=60,"من 31 إلى 60 يوم","أكثر من 60 يوم"))))))</f>
        <v/>
      </c>
    </row>
    <row r="894">
      <c r="A894" s="5" t="n"/>
      <c r="B894" s="13" t="n"/>
      <c r="C894" s="5" t="n"/>
      <c r="D894" s="19" t="n"/>
      <c r="E894" s="5" t="n"/>
      <c r="F894" s="6">
        <f>IF(C894&amp;""="","",IFERROR(INDEX('أوامر الشراء'!$C$6:$C$1005,MATCH(C894&amp;"",'أوامر الشراء'!$A$6:$A$1005,0))&amp;"","أمر غير موجود"))</f>
        <v/>
      </c>
      <c r="G894" s="6">
        <f>IF(F894="","",IFERROR(INDEX('الموردون'!$B$6:$B$205,MATCH(F894,'الموردون'!$A$6:$A$205,0))&amp;"","مورد غير موجود"))</f>
        <v/>
      </c>
      <c r="H894" s="20">
        <f>IF(F894="","",IFERROR(INDEX('الموردون'!$D$6:$D$205,MATCH(F894,'الموردون'!$A$6:$A$205,0)),""))</f>
        <v/>
      </c>
      <c r="I894" s="21">
        <f>IF(OR(H894="",NOT(ISNUMBER(B894))),"",B894+H894)</f>
        <v/>
      </c>
      <c r="J894" s="18">
        <f>IF(A894&amp;""="","",SUMIFS('المدفوعات'!$C$6:$C$1005,'المدفوعات'!$B$6:$B$1005,A894&amp;""))</f>
        <v/>
      </c>
      <c r="K894" s="18">
        <f>IF(OR(A894&amp;""="",NOT(ISNUMBER(D894))),"",ROUND(D894-J894,2))</f>
        <v/>
      </c>
      <c r="L894" s="17">
        <f>IF(OR(K894="",I894=""),"",IF(AND(K894&gt;0,I894&lt;'الإعدادات'!$B$4),'الإعدادات'!$B$4-I894,0))</f>
        <v/>
      </c>
      <c r="M894" s="6">
        <f>IF(K894="","",IF(K894&lt;=0,"مسدد",IF(I894="","بدون موعد",IF(I894&gt;='الإعدادات'!$B$4,"لم يحن",IF(L894&lt;=30,"من 1 إلى 30 يوم",IF(L894&lt;=60,"من 31 إلى 60 يوم","أكثر من 60 يوم"))))))</f>
        <v/>
      </c>
    </row>
    <row r="895">
      <c r="A895" s="5" t="n"/>
      <c r="B895" s="13" t="n"/>
      <c r="C895" s="5" t="n"/>
      <c r="D895" s="19" t="n"/>
      <c r="E895" s="5" t="n"/>
      <c r="F895" s="6">
        <f>IF(C895&amp;""="","",IFERROR(INDEX('أوامر الشراء'!$C$6:$C$1005,MATCH(C895&amp;"",'أوامر الشراء'!$A$6:$A$1005,0))&amp;"","أمر غير موجود"))</f>
        <v/>
      </c>
      <c r="G895" s="6">
        <f>IF(F895="","",IFERROR(INDEX('الموردون'!$B$6:$B$205,MATCH(F895,'الموردون'!$A$6:$A$205,0))&amp;"","مورد غير موجود"))</f>
        <v/>
      </c>
      <c r="H895" s="20">
        <f>IF(F895="","",IFERROR(INDEX('الموردون'!$D$6:$D$205,MATCH(F895,'الموردون'!$A$6:$A$205,0)),""))</f>
        <v/>
      </c>
      <c r="I895" s="21">
        <f>IF(OR(H895="",NOT(ISNUMBER(B895))),"",B895+H895)</f>
        <v/>
      </c>
      <c r="J895" s="18">
        <f>IF(A895&amp;""="","",SUMIFS('المدفوعات'!$C$6:$C$1005,'المدفوعات'!$B$6:$B$1005,A895&amp;""))</f>
        <v/>
      </c>
      <c r="K895" s="18">
        <f>IF(OR(A895&amp;""="",NOT(ISNUMBER(D895))),"",ROUND(D895-J895,2))</f>
        <v/>
      </c>
      <c r="L895" s="17">
        <f>IF(OR(K895="",I895=""),"",IF(AND(K895&gt;0,I895&lt;'الإعدادات'!$B$4),'الإعدادات'!$B$4-I895,0))</f>
        <v/>
      </c>
      <c r="M895" s="6">
        <f>IF(K895="","",IF(K895&lt;=0,"مسدد",IF(I895="","بدون موعد",IF(I895&gt;='الإعدادات'!$B$4,"لم يحن",IF(L895&lt;=30,"من 1 إلى 30 يوم",IF(L895&lt;=60,"من 31 إلى 60 يوم","أكثر من 60 يوم"))))))</f>
        <v/>
      </c>
    </row>
    <row r="896">
      <c r="A896" s="5" t="n"/>
      <c r="B896" s="13" t="n"/>
      <c r="C896" s="5" t="n"/>
      <c r="D896" s="19" t="n"/>
      <c r="E896" s="5" t="n"/>
      <c r="F896" s="6">
        <f>IF(C896&amp;""="","",IFERROR(INDEX('أوامر الشراء'!$C$6:$C$1005,MATCH(C896&amp;"",'أوامر الشراء'!$A$6:$A$1005,0))&amp;"","أمر غير موجود"))</f>
        <v/>
      </c>
      <c r="G896" s="6">
        <f>IF(F896="","",IFERROR(INDEX('الموردون'!$B$6:$B$205,MATCH(F896,'الموردون'!$A$6:$A$205,0))&amp;"","مورد غير موجود"))</f>
        <v/>
      </c>
      <c r="H896" s="20">
        <f>IF(F896="","",IFERROR(INDEX('الموردون'!$D$6:$D$205,MATCH(F896,'الموردون'!$A$6:$A$205,0)),""))</f>
        <v/>
      </c>
      <c r="I896" s="21">
        <f>IF(OR(H896="",NOT(ISNUMBER(B896))),"",B896+H896)</f>
        <v/>
      </c>
      <c r="J896" s="18">
        <f>IF(A896&amp;""="","",SUMIFS('المدفوعات'!$C$6:$C$1005,'المدفوعات'!$B$6:$B$1005,A896&amp;""))</f>
        <v/>
      </c>
      <c r="K896" s="18">
        <f>IF(OR(A896&amp;""="",NOT(ISNUMBER(D896))),"",ROUND(D896-J896,2))</f>
        <v/>
      </c>
      <c r="L896" s="17">
        <f>IF(OR(K896="",I896=""),"",IF(AND(K896&gt;0,I896&lt;'الإعدادات'!$B$4),'الإعدادات'!$B$4-I896,0))</f>
        <v/>
      </c>
      <c r="M896" s="6">
        <f>IF(K896="","",IF(K896&lt;=0,"مسدد",IF(I896="","بدون موعد",IF(I896&gt;='الإعدادات'!$B$4,"لم يحن",IF(L896&lt;=30,"من 1 إلى 30 يوم",IF(L896&lt;=60,"من 31 إلى 60 يوم","أكثر من 60 يوم"))))))</f>
        <v/>
      </c>
    </row>
    <row r="897">
      <c r="A897" s="5" t="n"/>
      <c r="B897" s="13" t="n"/>
      <c r="C897" s="5" t="n"/>
      <c r="D897" s="19" t="n"/>
      <c r="E897" s="5" t="n"/>
      <c r="F897" s="6">
        <f>IF(C897&amp;""="","",IFERROR(INDEX('أوامر الشراء'!$C$6:$C$1005,MATCH(C897&amp;"",'أوامر الشراء'!$A$6:$A$1005,0))&amp;"","أمر غير موجود"))</f>
        <v/>
      </c>
      <c r="G897" s="6">
        <f>IF(F897="","",IFERROR(INDEX('الموردون'!$B$6:$B$205,MATCH(F897,'الموردون'!$A$6:$A$205,0))&amp;"","مورد غير موجود"))</f>
        <v/>
      </c>
      <c r="H897" s="20">
        <f>IF(F897="","",IFERROR(INDEX('الموردون'!$D$6:$D$205,MATCH(F897,'الموردون'!$A$6:$A$205,0)),""))</f>
        <v/>
      </c>
      <c r="I897" s="21">
        <f>IF(OR(H897="",NOT(ISNUMBER(B897))),"",B897+H897)</f>
        <v/>
      </c>
      <c r="J897" s="18">
        <f>IF(A897&amp;""="","",SUMIFS('المدفوعات'!$C$6:$C$1005,'المدفوعات'!$B$6:$B$1005,A897&amp;""))</f>
        <v/>
      </c>
      <c r="K897" s="18">
        <f>IF(OR(A897&amp;""="",NOT(ISNUMBER(D897))),"",ROUND(D897-J897,2))</f>
        <v/>
      </c>
      <c r="L897" s="17">
        <f>IF(OR(K897="",I897=""),"",IF(AND(K897&gt;0,I897&lt;'الإعدادات'!$B$4),'الإعدادات'!$B$4-I897,0))</f>
        <v/>
      </c>
      <c r="M897" s="6">
        <f>IF(K897="","",IF(K897&lt;=0,"مسدد",IF(I897="","بدون موعد",IF(I897&gt;='الإعدادات'!$B$4,"لم يحن",IF(L897&lt;=30,"من 1 إلى 30 يوم",IF(L897&lt;=60,"من 31 إلى 60 يوم","أكثر من 60 يوم"))))))</f>
        <v/>
      </c>
    </row>
    <row r="898">
      <c r="A898" s="5" t="n"/>
      <c r="B898" s="13" t="n"/>
      <c r="C898" s="5" t="n"/>
      <c r="D898" s="19" t="n"/>
      <c r="E898" s="5" t="n"/>
      <c r="F898" s="6">
        <f>IF(C898&amp;""="","",IFERROR(INDEX('أوامر الشراء'!$C$6:$C$1005,MATCH(C898&amp;"",'أوامر الشراء'!$A$6:$A$1005,0))&amp;"","أمر غير موجود"))</f>
        <v/>
      </c>
      <c r="G898" s="6">
        <f>IF(F898="","",IFERROR(INDEX('الموردون'!$B$6:$B$205,MATCH(F898,'الموردون'!$A$6:$A$205,0))&amp;"","مورد غير موجود"))</f>
        <v/>
      </c>
      <c r="H898" s="20">
        <f>IF(F898="","",IFERROR(INDEX('الموردون'!$D$6:$D$205,MATCH(F898,'الموردون'!$A$6:$A$205,0)),""))</f>
        <v/>
      </c>
      <c r="I898" s="21">
        <f>IF(OR(H898="",NOT(ISNUMBER(B898))),"",B898+H898)</f>
        <v/>
      </c>
      <c r="J898" s="18">
        <f>IF(A898&amp;""="","",SUMIFS('المدفوعات'!$C$6:$C$1005,'المدفوعات'!$B$6:$B$1005,A898&amp;""))</f>
        <v/>
      </c>
      <c r="K898" s="18">
        <f>IF(OR(A898&amp;""="",NOT(ISNUMBER(D898))),"",ROUND(D898-J898,2))</f>
        <v/>
      </c>
      <c r="L898" s="17">
        <f>IF(OR(K898="",I898=""),"",IF(AND(K898&gt;0,I898&lt;'الإعدادات'!$B$4),'الإعدادات'!$B$4-I898,0))</f>
        <v/>
      </c>
      <c r="M898" s="6">
        <f>IF(K898="","",IF(K898&lt;=0,"مسدد",IF(I898="","بدون موعد",IF(I898&gt;='الإعدادات'!$B$4,"لم يحن",IF(L898&lt;=30,"من 1 إلى 30 يوم",IF(L898&lt;=60,"من 31 إلى 60 يوم","أكثر من 60 يوم"))))))</f>
        <v/>
      </c>
    </row>
    <row r="899">
      <c r="A899" s="5" t="n"/>
      <c r="B899" s="13" t="n"/>
      <c r="C899" s="5" t="n"/>
      <c r="D899" s="19" t="n"/>
      <c r="E899" s="5" t="n"/>
      <c r="F899" s="6">
        <f>IF(C899&amp;""="","",IFERROR(INDEX('أوامر الشراء'!$C$6:$C$1005,MATCH(C899&amp;"",'أوامر الشراء'!$A$6:$A$1005,0))&amp;"","أمر غير موجود"))</f>
        <v/>
      </c>
      <c r="G899" s="6">
        <f>IF(F899="","",IFERROR(INDEX('الموردون'!$B$6:$B$205,MATCH(F899,'الموردون'!$A$6:$A$205,0))&amp;"","مورد غير موجود"))</f>
        <v/>
      </c>
      <c r="H899" s="20">
        <f>IF(F899="","",IFERROR(INDEX('الموردون'!$D$6:$D$205,MATCH(F899,'الموردون'!$A$6:$A$205,0)),""))</f>
        <v/>
      </c>
      <c r="I899" s="21">
        <f>IF(OR(H899="",NOT(ISNUMBER(B899))),"",B899+H899)</f>
        <v/>
      </c>
      <c r="J899" s="18">
        <f>IF(A899&amp;""="","",SUMIFS('المدفوعات'!$C$6:$C$1005,'المدفوعات'!$B$6:$B$1005,A899&amp;""))</f>
        <v/>
      </c>
      <c r="K899" s="18">
        <f>IF(OR(A899&amp;""="",NOT(ISNUMBER(D899))),"",ROUND(D899-J899,2))</f>
        <v/>
      </c>
      <c r="L899" s="17">
        <f>IF(OR(K899="",I899=""),"",IF(AND(K899&gt;0,I899&lt;'الإعدادات'!$B$4),'الإعدادات'!$B$4-I899,0))</f>
        <v/>
      </c>
      <c r="M899" s="6">
        <f>IF(K899="","",IF(K899&lt;=0,"مسدد",IF(I899="","بدون موعد",IF(I899&gt;='الإعدادات'!$B$4,"لم يحن",IF(L899&lt;=30,"من 1 إلى 30 يوم",IF(L899&lt;=60,"من 31 إلى 60 يوم","أكثر من 60 يوم"))))))</f>
        <v/>
      </c>
    </row>
    <row r="900">
      <c r="A900" s="5" t="n"/>
      <c r="B900" s="13" t="n"/>
      <c r="C900" s="5" t="n"/>
      <c r="D900" s="19" t="n"/>
      <c r="E900" s="5" t="n"/>
      <c r="F900" s="6">
        <f>IF(C900&amp;""="","",IFERROR(INDEX('أوامر الشراء'!$C$6:$C$1005,MATCH(C900&amp;"",'أوامر الشراء'!$A$6:$A$1005,0))&amp;"","أمر غير موجود"))</f>
        <v/>
      </c>
      <c r="G900" s="6">
        <f>IF(F900="","",IFERROR(INDEX('الموردون'!$B$6:$B$205,MATCH(F900,'الموردون'!$A$6:$A$205,0))&amp;"","مورد غير موجود"))</f>
        <v/>
      </c>
      <c r="H900" s="20">
        <f>IF(F900="","",IFERROR(INDEX('الموردون'!$D$6:$D$205,MATCH(F900,'الموردون'!$A$6:$A$205,0)),""))</f>
        <v/>
      </c>
      <c r="I900" s="21">
        <f>IF(OR(H900="",NOT(ISNUMBER(B900))),"",B900+H900)</f>
        <v/>
      </c>
      <c r="J900" s="18">
        <f>IF(A900&amp;""="","",SUMIFS('المدفوعات'!$C$6:$C$1005,'المدفوعات'!$B$6:$B$1005,A900&amp;""))</f>
        <v/>
      </c>
      <c r="K900" s="18">
        <f>IF(OR(A900&amp;""="",NOT(ISNUMBER(D900))),"",ROUND(D900-J900,2))</f>
        <v/>
      </c>
      <c r="L900" s="17">
        <f>IF(OR(K900="",I900=""),"",IF(AND(K900&gt;0,I900&lt;'الإعدادات'!$B$4),'الإعدادات'!$B$4-I900,0))</f>
        <v/>
      </c>
      <c r="M900" s="6">
        <f>IF(K900="","",IF(K900&lt;=0,"مسدد",IF(I900="","بدون موعد",IF(I900&gt;='الإعدادات'!$B$4,"لم يحن",IF(L900&lt;=30,"من 1 إلى 30 يوم",IF(L900&lt;=60,"من 31 إلى 60 يوم","أكثر من 60 يوم"))))))</f>
        <v/>
      </c>
    </row>
    <row r="901">
      <c r="A901" s="5" t="n"/>
      <c r="B901" s="13" t="n"/>
      <c r="C901" s="5" t="n"/>
      <c r="D901" s="19" t="n"/>
      <c r="E901" s="5" t="n"/>
      <c r="F901" s="6">
        <f>IF(C901&amp;""="","",IFERROR(INDEX('أوامر الشراء'!$C$6:$C$1005,MATCH(C901&amp;"",'أوامر الشراء'!$A$6:$A$1005,0))&amp;"","أمر غير موجود"))</f>
        <v/>
      </c>
      <c r="G901" s="6">
        <f>IF(F901="","",IFERROR(INDEX('الموردون'!$B$6:$B$205,MATCH(F901,'الموردون'!$A$6:$A$205,0))&amp;"","مورد غير موجود"))</f>
        <v/>
      </c>
      <c r="H901" s="20">
        <f>IF(F901="","",IFERROR(INDEX('الموردون'!$D$6:$D$205,MATCH(F901,'الموردون'!$A$6:$A$205,0)),""))</f>
        <v/>
      </c>
      <c r="I901" s="21">
        <f>IF(OR(H901="",NOT(ISNUMBER(B901))),"",B901+H901)</f>
        <v/>
      </c>
      <c r="J901" s="18">
        <f>IF(A901&amp;""="","",SUMIFS('المدفوعات'!$C$6:$C$1005,'المدفوعات'!$B$6:$B$1005,A901&amp;""))</f>
        <v/>
      </c>
      <c r="K901" s="18">
        <f>IF(OR(A901&amp;""="",NOT(ISNUMBER(D901))),"",ROUND(D901-J901,2))</f>
        <v/>
      </c>
      <c r="L901" s="17">
        <f>IF(OR(K901="",I901=""),"",IF(AND(K901&gt;0,I901&lt;'الإعدادات'!$B$4),'الإعدادات'!$B$4-I901,0))</f>
        <v/>
      </c>
      <c r="M901" s="6">
        <f>IF(K901="","",IF(K901&lt;=0,"مسدد",IF(I901="","بدون موعد",IF(I901&gt;='الإعدادات'!$B$4,"لم يحن",IF(L901&lt;=30,"من 1 إلى 30 يوم",IF(L901&lt;=60,"من 31 إلى 60 يوم","أكثر من 60 يوم"))))))</f>
        <v/>
      </c>
    </row>
    <row r="902">
      <c r="A902" s="5" t="n"/>
      <c r="B902" s="13" t="n"/>
      <c r="C902" s="5" t="n"/>
      <c r="D902" s="19" t="n"/>
      <c r="E902" s="5" t="n"/>
      <c r="F902" s="6">
        <f>IF(C902&amp;""="","",IFERROR(INDEX('أوامر الشراء'!$C$6:$C$1005,MATCH(C902&amp;"",'أوامر الشراء'!$A$6:$A$1005,0))&amp;"","أمر غير موجود"))</f>
        <v/>
      </c>
      <c r="G902" s="6">
        <f>IF(F902="","",IFERROR(INDEX('الموردون'!$B$6:$B$205,MATCH(F902,'الموردون'!$A$6:$A$205,0))&amp;"","مورد غير موجود"))</f>
        <v/>
      </c>
      <c r="H902" s="20">
        <f>IF(F902="","",IFERROR(INDEX('الموردون'!$D$6:$D$205,MATCH(F902,'الموردون'!$A$6:$A$205,0)),""))</f>
        <v/>
      </c>
      <c r="I902" s="21">
        <f>IF(OR(H902="",NOT(ISNUMBER(B902))),"",B902+H902)</f>
        <v/>
      </c>
      <c r="J902" s="18">
        <f>IF(A902&amp;""="","",SUMIFS('المدفوعات'!$C$6:$C$1005,'المدفوعات'!$B$6:$B$1005,A902&amp;""))</f>
        <v/>
      </c>
      <c r="K902" s="18">
        <f>IF(OR(A902&amp;""="",NOT(ISNUMBER(D902))),"",ROUND(D902-J902,2))</f>
        <v/>
      </c>
      <c r="L902" s="17">
        <f>IF(OR(K902="",I902=""),"",IF(AND(K902&gt;0,I902&lt;'الإعدادات'!$B$4),'الإعدادات'!$B$4-I902,0))</f>
        <v/>
      </c>
      <c r="M902" s="6">
        <f>IF(K902="","",IF(K902&lt;=0,"مسدد",IF(I902="","بدون موعد",IF(I902&gt;='الإعدادات'!$B$4,"لم يحن",IF(L902&lt;=30,"من 1 إلى 30 يوم",IF(L902&lt;=60,"من 31 إلى 60 يوم","أكثر من 60 يوم"))))))</f>
        <v/>
      </c>
    </row>
    <row r="903">
      <c r="A903" s="5" t="n"/>
      <c r="B903" s="13" t="n"/>
      <c r="C903" s="5" t="n"/>
      <c r="D903" s="19" t="n"/>
      <c r="E903" s="5" t="n"/>
      <c r="F903" s="6">
        <f>IF(C903&amp;""="","",IFERROR(INDEX('أوامر الشراء'!$C$6:$C$1005,MATCH(C903&amp;"",'أوامر الشراء'!$A$6:$A$1005,0))&amp;"","أمر غير موجود"))</f>
        <v/>
      </c>
      <c r="G903" s="6">
        <f>IF(F903="","",IFERROR(INDEX('الموردون'!$B$6:$B$205,MATCH(F903,'الموردون'!$A$6:$A$205,0))&amp;"","مورد غير موجود"))</f>
        <v/>
      </c>
      <c r="H903" s="20">
        <f>IF(F903="","",IFERROR(INDEX('الموردون'!$D$6:$D$205,MATCH(F903,'الموردون'!$A$6:$A$205,0)),""))</f>
        <v/>
      </c>
      <c r="I903" s="21">
        <f>IF(OR(H903="",NOT(ISNUMBER(B903))),"",B903+H903)</f>
        <v/>
      </c>
      <c r="J903" s="18">
        <f>IF(A903&amp;""="","",SUMIFS('المدفوعات'!$C$6:$C$1005,'المدفوعات'!$B$6:$B$1005,A903&amp;""))</f>
        <v/>
      </c>
      <c r="K903" s="18">
        <f>IF(OR(A903&amp;""="",NOT(ISNUMBER(D903))),"",ROUND(D903-J903,2))</f>
        <v/>
      </c>
      <c r="L903" s="17">
        <f>IF(OR(K903="",I903=""),"",IF(AND(K903&gt;0,I903&lt;'الإعدادات'!$B$4),'الإعدادات'!$B$4-I903,0))</f>
        <v/>
      </c>
      <c r="M903" s="6">
        <f>IF(K903="","",IF(K903&lt;=0,"مسدد",IF(I903="","بدون موعد",IF(I903&gt;='الإعدادات'!$B$4,"لم يحن",IF(L903&lt;=30,"من 1 إلى 30 يوم",IF(L903&lt;=60,"من 31 إلى 60 يوم","أكثر من 60 يوم"))))))</f>
        <v/>
      </c>
    </row>
    <row r="904">
      <c r="A904" s="5" t="n"/>
      <c r="B904" s="13" t="n"/>
      <c r="C904" s="5" t="n"/>
      <c r="D904" s="19" t="n"/>
      <c r="E904" s="5" t="n"/>
      <c r="F904" s="6">
        <f>IF(C904&amp;""="","",IFERROR(INDEX('أوامر الشراء'!$C$6:$C$1005,MATCH(C904&amp;"",'أوامر الشراء'!$A$6:$A$1005,0))&amp;"","أمر غير موجود"))</f>
        <v/>
      </c>
      <c r="G904" s="6">
        <f>IF(F904="","",IFERROR(INDEX('الموردون'!$B$6:$B$205,MATCH(F904,'الموردون'!$A$6:$A$205,0))&amp;"","مورد غير موجود"))</f>
        <v/>
      </c>
      <c r="H904" s="20">
        <f>IF(F904="","",IFERROR(INDEX('الموردون'!$D$6:$D$205,MATCH(F904,'الموردون'!$A$6:$A$205,0)),""))</f>
        <v/>
      </c>
      <c r="I904" s="21">
        <f>IF(OR(H904="",NOT(ISNUMBER(B904))),"",B904+H904)</f>
        <v/>
      </c>
      <c r="J904" s="18">
        <f>IF(A904&amp;""="","",SUMIFS('المدفوعات'!$C$6:$C$1005,'المدفوعات'!$B$6:$B$1005,A904&amp;""))</f>
        <v/>
      </c>
      <c r="K904" s="18">
        <f>IF(OR(A904&amp;""="",NOT(ISNUMBER(D904))),"",ROUND(D904-J904,2))</f>
        <v/>
      </c>
      <c r="L904" s="17">
        <f>IF(OR(K904="",I904=""),"",IF(AND(K904&gt;0,I904&lt;'الإعدادات'!$B$4),'الإعدادات'!$B$4-I904,0))</f>
        <v/>
      </c>
      <c r="M904" s="6">
        <f>IF(K904="","",IF(K904&lt;=0,"مسدد",IF(I904="","بدون موعد",IF(I904&gt;='الإعدادات'!$B$4,"لم يحن",IF(L904&lt;=30,"من 1 إلى 30 يوم",IF(L904&lt;=60,"من 31 إلى 60 يوم","أكثر من 60 يوم"))))))</f>
        <v/>
      </c>
    </row>
    <row r="905">
      <c r="A905" s="5" t="n"/>
      <c r="B905" s="13" t="n"/>
      <c r="C905" s="5" t="n"/>
      <c r="D905" s="19" t="n"/>
      <c r="E905" s="5" t="n"/>
      <c r="F905" s="6">
        <f>IF(C905&amp;""="","",IFERROR(INDEX('أوامر الشراء'!$C$6:$C$1005,MATCH(C905&amp;"",'أوامر الشراء'!$A$6:$A$1005,0))&amp;"","أمر غير موجود"))</f>
        <v/>
      </c>
      <c r="G905" s="6">
        <f>IF(F905="","",IFERROR(INDEX('الموردون'!$B$6:$B$205,MATCH(F905,'الموردون'!$A$6:$A$205,0))&amp;"","مورد غير موجود"))</f>
        <v/>
      </c>
      <c r="H905" s="20">
        <f>IF(F905="","",IFERROR(INDEX('الموردون'!$D$6:$D$205,MATCH(F905,'الموردون'!$A$6:$A$205,0)),""))</f>
        <v/>
      </c>
      <c r="I905" s="21">
        <f>IF(OR(H905="",NOT(ISNUMBER(B905))),"",B905+H905)</f>
        <v/>
      </c>
      <c r="J905" s="18">
        <f>IF(A905&amp;""="","",SUMIFS('المدفوعات'!$C$6:$C$1005,'المدفوعات'!$B$6:$B$1005,A905&amp;""))</f>
        <v/>
      </c>
      <c r="K905" s="18">
        <f>IF(OR(A905&amp;""="",NOT(ISNUMBER(D905))),"",ROUND(D905-J905,2))</f>
        <v/>
      </c>
      <c r="L905" s="17">
        <f>IF(OR(K905="",I905=""),"",IF(AND(K905&gt;0,I905&lt;'الإعدادات'!$B$4),'الإعدادات'!$B$4-I905,0))</f>
        <v/>
      </c>
      <c r="M905" s="6">
        <f>IF(K905="","",IF(K905&lt;=0,"مسدد",IF(I905="","بدون موعد",IF(I905&gt;='الإعدادات'!$B$4,"لم يحن",IF(L905&lt;=30,"من 1 إلى 30 يوم",IF(L905&lt;=60,"من 31 إلى 60 يوم","أكثر من 60 يوم"))))))</f>
        <v/>
      </c>
    </row>
    <row r="906">
      <c r="A906" s="5" t="n"/>
      <c r="B906" s="13" t="n"/>
      <c r="C906" s="5" t="n"/>
      <c r="D906" s="19" t="n"/>
      <c r="E906" s="5" t="n"/>
      <c r="F906" s="6">
        <f>IF(C906&amp;""="","",IFERROR(INDEX('أوامر الشراء'!$C$6:$C$1005,MATCH(C906&amp;"",'أوامر الشراء'!$A$6:$A$1005,0))&amp;"","أمر غير موجود"))</f>
        <v/>
      </c>
      <c r="G906" s="6">
        <f>IF(F906="","",IFERROR(INDEX('الموردون'!$B$6:$B$205,MATCH(F906,'الموردون'!$A$6:$A$205,0))&amp;"","مورد غير موجود"))</f>
        <v/>
      </c>
      <c r="H906" s="20">
        <f>IF(F906="","",IFERROR(INDEX('الموردون'!$D$6:$D$205,MATCH(F906,'الموردون'!$A$6:$A$205,0)),""))</f>
        <v/>
      </c>
      <c r="I906" s="21">
        <f>IF(OR(H906="",NOT(ISNUMBER(B906))),"",B906+H906)</f>
        <v/>
      </c>
      <c r="J906" s="18">
        <f>IF(A906&amp;""="","",SUMIFS('المدفوعات'!$C$6:$C$1005,'المدفوعات'!$B$6:$B$1005,A906&amp;""))</f>
        <v/>
      </c>
      <c r="K906" s="18">
        <f>IF(OR(A906&amp;""="",NOT(ISNUMBER(D906))),"",ROUND(D906-J906,2))</f>
        <v/>
      </c>
      <c r="L906" s="17">
        <f>IF(OR(K906="",I906=""),"",IF(AND(K906&gt;0,I906&lt;'الإعدادات'!$B$4),'الإعدادات'!$B$4-I906,0))</f>
        <v/>
      </c>
      <c r="M906" s="6">
        <f>IF(K906="","",IF(K906&lt;=0,"مسدد",IF(I906="","بدون موعد",IF(I906&gt;='الإعدادات'!$B$4,"لم يحن",IF(L906&lt;=30,"من 1 إلى 30 يوم",IF(L906&lt;=60,"من 31 إلى 60 يوم","أكثر من 60 يوم"))))))</f>
        <v/>
      </c>
    </row>
    <row r="907">
      <c r="A907" s="5" t="n"/>
      <c r="B907" s="13" t="n"/>
      <c r="C907" s="5" t="n"/>
      <c r="D907" s="19" t="n"/>
      <c r="E907" s="5" t="n"/>
      <c r="F907" s="6">
        <f>IF(C907&amp;""="","",IFERROR(INDEX('أوامر الشراء'!$C$6:$C$1005,MATCH(C907&amp;"",'أوامر الشراء'!$A$6:$A$1005,0))&amp;"","أمر غير موجود"))</f>
        <v/>
      </c>
      <c r="G907" s="6">
        <f>IF(F907="","",IFERROR(INDEX('الموردون'!$B$6:$B$205,MATCH(F907,'الموردون'!$A$6:$A$205,0))&amp;"","مورد غير موجود"))</f>
        <v/>
      </c>
      <c r="H907" s="20">
        <f>IF(F907="","",IFERROR(INDEX('الموردون'!$D$6:$D$205,MATCH(F907,'الموردون'!$A$6:$A$205,0)),""))</f>
        <v/>
      </c>
      <c r="I907" s="21">
        <f>IF(OR(H907="",NOT(ISNUMBER(B907))),"",B907+H907)</f>
        <v/>
      </c>
      <c r="J907" s="18">
        <f>IF(A907&amp;""="","",SUMIFS('المدفوعات'!$C$6:$C$1005,'المدفوعات'!$B$6:$B$1005,A907&amp;""))</f>
        <v/>
      </c>
      <c r="K907" s="18">
        <f>IF(OR(A907&amp;""="",NOT(ISNUMBER(D907))),"",ROUND(D907-J907,2))</f>
        <v/>
      </c>
      <c r="L907" s="17">
        <f>IF(OR(K907="",I907=""),"",IF(AND(K907&gt;0,I907&lt;'الإعدادات'!$B$4),'الإعدادات'!$B$4-I907,0))</f>
        <v/>
      </c>
      <c r="M907" s="6">
        <f>IF(K907="","",IF(K907&lt;=0,"مسدد",IF(I907="","بدون موعد",IF(I907&gt;='الإعدادات'!$B$4,"لم يحن",IF(L907&lt;=30,"من 1 إلى 30 يوم",IF(L907&lt;=60,"من 31 إلى 60 يوم","أكثر من 60 يوم"))))))</f>
        <v/>
      </c>
    </row>
    <row r="908">
      <c r="A908" s="5" t="n"/>
      <c r="B908" s="13" t="n"/>
      <c r="C908" s="5" t="n"/>
      <c r="D908" s="19" t="n"/>
      <c r="E908" s="5" t="n"/>
      <c r="F908" s="6">
        <f>IF(C908&amp;""="","",IFERROR(INDEX('أوامر الشراء'!$C$6:$C$1005,MATCH(C908&amp;"",'أوامر الشراء'!$A$6:$A$1005,0))&amp;"","أمر غير موجود"))</f>
        <v/>
      </c>
      <c r="G908" s="6">
        <f>IF(F908="","",IFERROR(INDEX('الموردون'!$B$6:$B$205,MATCH(F908,'الموردون'!$A$6:$A$205,0))&amp;"","مورد غير موجود"))</f>
        <v/>
      </c>
      <c r="H908" s="20">
        <f>IF(F908="","",IFERROR(INDEX('الموردون'!$D$6:$D$205,MATCH(F908,'الموردون'!$A$6:$A$205,0)),""))</f>
        <v/>
      </c>
      <c r="I908" s="21">
        <f>IF(OR(H908="",NOT(ISNUMBER(B908))),"",B908+H908)</f>
        <v/>
      </c>
      <c r="J908" s="18">
        <f>IF(A908&amp;""="","",SUMIFS('المدفوعات'!$C$6:$C$1005,'المدفوعات'!$B$6:$B$1005,A908&amp;""))</f>
        <v/>
      </c>
      <c r="K908" s="18">
        <f>IF(OR(A908&amp;""="",NOT(ISNUMBER(D908))),"",ROUND(D908-J908,2))</f>
        <v/>
      </c>
      <c r="L908" s="17">
        <f>IF(OR(K908="",I908=""),"",IF(AND(K908&gt;0,I908&lt;'الإعدادات'!$B$4),'الإعدادات'!$B$4-I908,0))</f>
        <v/>
      </c>
      <c r="M908" s="6">
        <f>IF(K908="","",IF(K908&lt;=0,"مسدد",IF(I908="","بدون موعد",IF(I908&gt;='الإعدادات'!$B$4,"لم يحن",IF(L908&lt;=30,"من 1 إلى 30 يوم",IF(L908&lt;=60,"من 31 إلى 60 يوم","أكثر من 60 يوم"))))))</f>
        <v/>
      </c>
    </row>
    <row r="909">
      <c r="A909" s="5" t="n"/>
      <c r="B909" s="13" t="n"/>
      <c r="C909" s="5" t="n"/>
      <c r="D909" s="19" t="n"/>
      <c r="E909" s="5" t="n"/>
      <c r="F909" s="6">
        <f>IF(C909&amp;""="","",IFERROR(INDEX('أوامر الشراء'!$C$6:$C$1005,MATCH(C909&amp;"",'أوامر الشراء'!$A$6:$A$1005,0))&amp;"","أمر غير موجود"))</f>
        <v/>
      </c>
      <c r="G909" s="6">
        <f>IF(F909="","",IFERROR(INDEX('الموردون'!$B$6:$B$205,MATCH(F909,'الموردون'!$A$6:$A$205,0))&amp;"","مورد غير موجود"))</f>
        <v/>
      </c>
      <c r="H909" s="20">
        <f>IF(F909="","",IFERROR(INDEX('الموردون'!$D$6:$D$205,MATCH(F909,'الموردون'!$A$6:$A$205,0)),""))</f>
        <v/>
      </c>
      <c r="I909" s="21">
        <f>IF(OR(H909="",NOT(ISNUMBER(B909))),"",B909+H909)</f>
        <v/>
      </c>
      <c r="J909" s="18">
        <f>IF(A909&amp;""="","",SUMIFS('المدفوعات'!$C$6:$C$1005,'المدفوعات'!$B$6:$B$1005,A909&amp;""))</f>
        <v/>
      </c>
      <c r="K909" s="18">
        <f>IF(OR(A909&amp;""="",NOT(ISNUMBER(D909))),"",ROUND(D909-J909,2))</f>
        <v/>
      </c>
      <c r="L909" s="17">
        <f>IF(OR(K909="",I909=""),"",IF(AND(K909&gt;0,I909&lt;'الإعدادات'!$B$4),'الإعدادات'!$B$4-I909,0))</f>
        <v/>
      </c>
      <c r="M909" s="6">
        <f>IF(K909="","",IF(K909&lt;=0,"مسدد",IF(I909="","بدون موعد",IF(I909&gt;='الإعدادات'!$B$4,"لم يحن",IF(L909&lt;=30,"من 1 إلى 30 يوم",IF(L909&lt;=60,"من 31 إلى 60 يوم","أكثر من 60 يوم"))))))</f>
        <v/>
      </c>
    </row>
    <row r="910">
      <c r="A910" s="5" t="n"/>
      <c r="B910" s="13" t="n"/>
      <c r="C910" s="5" t="n"/>
      <c r="D910" s="19" t="n"/>
      <c r="E910" s="5" t="n"/>
      <c r="F910" s="6">
        <f>IF(C910&amp;""="","",IFERROR(INDEX('أوامر الشراء'!$C$6:$C$1005,MATCH(C910&amp;"",'أوامر الشراء'!$A$6:$A$1005,0))&amp;"","أمر غير موجود"))</f>
        <v/>
      </c>
      <c r="G910" s="6">
        <f>IF(F910="","",IFERROR(INDEX('الموردون'!$B$6:$B$205,MATCH(F910,'الموردون'!$A$6:$A$205,0))&amp;"","مورد غير موجود"))</f>
        <v/>
      </c>
      <c r="H910" s="20">
        <f>IF(F910="","",IFERROR(INDEX('الموردون'!$D$6:$D$205,MATCH(F910,'الموردون'!$A$6:$A$205,0)),""))</f>
        <v/>
      </c>
      <c r="I910" s="21">
        <f>IF(OR(H910="",NOT(ISNUMBER(B910))),"",B910+H910)</f>
        <v/>
      </c>
      <c r="J910" s="18">
        <f>IF(A910&amp;""="","",SUMIFS('المدفوعات'!$C$6:$C$1005,'المدفوعات'!$B$6:$B$1005,A910&amp;""))</f>
        <v/>
      </c>
      <c r="K910" s="18">
        <f>IF(OR(A910&amp;""="",NOT(ISNUMBER(D910))),"",ROUND(D910-J910,2))</f>
        <v/>
      </c>
      <c r="L910" s="17">
        <f>IF(OR(K910="",I910=""),"",IF(AND(K910&gt;0,I910&lt;'الإعدادات'!$B$4),'الإعدادات'!$B$4-I910,0))</f>
        <v/>
      </c>
      <c r="M910" s="6">
        <f>IF(K910="","",IF(K910&lt;=0,"مسدد",IF(I910="","بدون موعد",IF(I910&gt;='الإعدادات'!$B$4,"لم يحن",IF(L910&lt;=30,"من 1 إلى 30 يوم",IF(L910&lt;=60,"من 31 إلى 60 يوم","أكثر من 60 يوم"))))))</f>
        <v/>
      </c>
    </row>
    <row r="911">
      <c r="A911" s="5" t="n"/>
      <c r="B911" s="13" t="n"/>
      <c r="C911" s="5" t="n"/>
      <c r="D911" s="19" t="n"/>
      <c r="E911" s="5" t="n"/>
      <c r="F911" s="6">
        <f>IF(C911&amp;""="","",IFERROR(INDEX('أوامر الشراء'!$C$6:$C$1005,MATCH(C911&amp;"",'أوامر الشراء'!$A$6:$A$1005,0))&amp;"","أمر غير موجود"))</f>
        <v/>
      </c>
      <c r="G911" s="6">
        <f>IF(F911="","",IFERROR(INDEX('الموردون'!$B$6:$B$205,MATCH(F911,'الموردون'!$A$6:$A$205,0))&amp;"","مورد غير موجود"))</f>
        <v/>
      </c>
      <c r="H911" s="20">
        <f>IF(F911="","",IFERROR(INDEX('الموردون'!$D$6:$D$205,MATCH(F911,'الموردون'!$A$6:$A$205,0)),""))</f>
        <v/>
      </c>
      <c r="I911" s="21">
        <f>IF(OR(H911="",NOT(ISNUMBER(B911))),"",B911+H911)</f>
        <v/>
      </c>
      <c r="J911" s="18">
        <f>IF(A911&amp;""="","",SUMIFS('المدفوعات'!$C$6:$C$1005,'المدفوعات'!$B$6:$B$1005,A911&amp;""))</f>
        <v/>
      </c>
      <c r="K911" s="18">
        <f>IF(OR(A911&amp;""="",NOT(ISNUMBER(D911))),"",ROUND(D911-J911,2))</f>
        <v/>
      </c>
      <c r="L911" s="17">
        <f>IF(OR(K911="",I911=""),"",IF(AND(K911&gt;0,I911&lt;'الإعدادات'!$B$4),'الإعدادات'!$B$4-I911,0))</f>
        <v/>
      </c>
      <c r="M911" s="6">
        <f>IF(K911="","",IF(K911&lt;=0,"مسدد",IF(I911="","بدون موعد",IF(I911&gt;='الإعدادات'!$B$4,"لم يحن",IF(L911&lt;=30,"من 1 إلى 30 يوم",IF(L911&lt;=60,"من 31 إلى 60 يوم","أكثر من 60 يوم"))))))</f>
        <v/>
      </c>
    </row>
    <row r="912">
      <c r="A912" s="5" t="n"/>
      <c r="B912" s="13" t="n"/>
      <c r="C912" s="5" t="n"/>
      <c r="D912" s="19" t="n"/>
      <c r="E912" s="5" t="n"/>
      <c r="F912" s="6">
        <f>IF(C912&amp;""="","",IFERROR(INDEX('أوامر الشراء'!$C$6:$C$1005,MATCH(C912&amp;"",'أوامر الشراء'!$A$6:$A$1005,0))&amp;"","أمر غير موجود"))</f>
        <v/>
      </c>
      <c r="G912" s="6">
        <f>IF(F912="","",IFERROR(INDEX('الموردون'!$B$6:$B$205,MATCH(F912,'الموردون'!$A$6:$A$205,0))&amp;"","مورد غير موجود"))</f>
        <v/>
      </c>
      <c r="H912" s="20">
        <f>IF(F912="","",IFERROR(INDEX('الموردون'!$D$6:$D$205,MATCH(F912,'الموردون'!$A$6:$A$205,0)),""))</f>
        <v/>
      </c>
      <c r="I912" s="21">
        <f>IF(OR(H912="",NOT(ISNUMBER(B912))),"",B912+H912)</f>
        <v/>
      </c>
      <c r="J912" s="18">
        <f>IF(A912&amp;""="","",SUMIFS('المدفوعات'!$C$6:$C$1005,'المدفوعات'!$B$6:$B$1005,A912&amp;""))</f>
        <v/>
      </c>
      <c r="K912" s="18">
        <f>IF(OR(A912&amp;""="",NOT(ISNUMBER(D912))),"",ROUND(D912-J912,2))</f>
        <v/>
      </c>
      <c r="L912" s="17">
        <f>IF(OR(K912="",I912=""),"",IF(AND(K912&gt;0,I912&lt;'الإعدادات'!$B$4),'الإعدادات'!$B$4-I912,0))</f>
        <v/>
      </c>
      <c r="M912" s="6">
        <f>IF(K912="","",IF(K912&lt;=0,"مسدد",IF(I912="","بدون موعد",IF(I912&gt;='الإعدادات'!$B$4,"لم يحن",IF(L912&lt;=30,"من 1 إلى 30 يوم",IF(L912&lt;=60,"من 31 إلى 60 يوم","أكثر من 60 يوم"))))))</f>
        <v/>
      </c>
    </row>
    <row r="913">
      <c r="A913" s="5" t="n"/>
      <c r="B913" s="13" t="n"/>
      <c r="C913" s="5" t="n"/>
      <c r="D913" s="19" t="n"/>
      <c r="E913" s="5" t="n"/>
      <c r="F913" s="6">
        <f>IF(C913&amp;""="","",IFERROR(INDEX('أوامر الشراء'!$C$6:$C$1005,MATCH(C913&amp;"",'أوامر الشراء'!$A$6:$A$1005,0))&amp;"","أمر غير موجود"))</f>
        <v/>
      </c>
      <c r="G913" s="6">
        <f>IF(F913="","",IFERROR(INDEX('الموردون'!$B$6:$B$205,MATCH(F913,'الموردون'!$A$6:$A$205,0))&amp;"","مورد غير موجود"))</f>
        <v/>
      </c>
      <c r="H913" s="20">
        <f>IF(F913="","",IFERROR(INDEX('الموردون'!$D$6:$D$205,MATCH(F913,'الموردون'!$A$6:$A$205,0)),""))</f>
        <v/>
      </c>
      <c r="I913" s="21">
        <f>IF(OR(H913="",NOT(ISNUMBER(B913))),"",B913+H913)</f>
        <v/>
      </c>
      <c r="J913" s="18">
        <f>IF(A913&amp;""="","",SUMIFS('المدفوعات'!$C$6:$C$1005,'المدفوعات'!$B$6:$B$1005,A913&amp;""))</f>
        <v/>
      </c>
      <c r="K913" s="18">
        <f>IF(OR(A913&amp;""="",NOT(ISNUMBER(D913))),"",ROUND(D913-J913,2))</f>
        <v/>
      </c>
      <c r="L913" s="17">
        <f>IF(OR(K913="",I913=""),"",IF(AND(K913&gt;0,I913&lt;'الإعدادات'!$B$4),'الإعدادات'!$B$4-I913,0))</f>
        <v/>
      </c>
      <c r="M913" s="6">
        <f>IF(K913="","",IF(K913&lt;=0,"مسدد",IF(I913="","بدون موعد",IF(I913&gt;='الإعدادات'!$B$4,"لم يحن",IF(L913&lt;=30,"من 1 إلى 30 يوم",IF(L913&lt;=60,"من 31 إلى 60 يوم","أكثر من 60 يوم"))))))</f>
        <v/>
      </c>
    </row>
    <row r="914">
      <c r="A914" s="5" t="n"/>
      <c r="B914" s="13" t="n"/>
      <c r="C914" s="5" t="n"/>
      <c r="D914" s="19" t="n"/>
      <c r="E914" s="5" t="n"/>
      <c r="F914" s="6">
        <f>IF(C914&amp;""="","",IFERROR(INDEX('أوامر الشراء'!$C$6:$C$1005,MATCH(C914&amp;"",'أوامر الشراء'!$A$6:$A$1005,0))&amp;"","أمر غير موجود"))</f>
        <v/>
      </c>
      <c r="G914" s="6">
        <f>IF(F914="","",IFERROR(INDEX('الموردون'!$B$6:$B$205,MATCH(F914,'الموردون'!$A$6:$A$205,0))&amp;"","مورد غير موجود"))</f>
        <v/>
      </c>
      <c r="H914" s="20">
        <f>IF(F914="","",IFERROR(INDEX('الموردون'!$D$6:$D$205,MATCH(F914,'الموردون'!$A$6:$A$205,0)),""))</f>
        <v/>
      </c>
      <c r="I914" s="21">
        <f>IF(OR(H914="",NOT(ISNUMBER(B914))),"",B914+H914)</f>
        <v/>
      </c>
      <c r="J914" s="18">
        <f>IF(A914&amp;""="","",SUMIFS('المدفوعات'!$C$6:$C$1005,'المدفوعات'!$B$6:$B$1005,A914&amp;""))</f>
        <v/>
      </c>
      <c r="K914" s="18">
        <f>IF(OR(A914&amp;""="",NOT(ISNUMBER(D914))),"",ROUND(D914-J914,2))</f>
        <v/>
      </c>
      <c r="L914" s="17">
        <f>IF(OR(K914="",I914=""),"",IF(AND(K914&gt;0,I914&lt;'الإعدادات'!$B$4),'الإعدادات'!$B$4-I914,0))</f>
        <v/>
      </c>
      <c r="M914" s="6">
        <f>IF(K914="","",IF(K914&lt;=0,"مسدد",IF(I914="","بدون موعد",IF(I914&gt;='الإعدادات'!$B$4,"لم يحن",IF(L914&lt;=30,"من 1 إلى 30 يوم",IF(L914&lt;=60,"من 31 إلى 60 يوم","أكثر من 60 يوم"))))))</f>
        <v/>
      </c>
    </row>
    <row r="915">
      <c r="A915" s="5" t="n"/>
      <c r="B915" s="13" t="n"/>
      <c r="C915" s="5" t="n"/>
      <c r="D915" s="19" t="n"/>
      <c r="E915" s="5" t="n"/>
      <c r="F915" s="6">
        <f>IF(C915&amp;""="","",IFERROR(INDEX('أوامر الشراء'!$C$6:$C$1005,MATCH(C915&amp;"",'أوامر الشراء'!$A$6:$A$1005,0))&amp;"","أمر غير موجود"))</f>
        <v/>
      </c>
      <c r="G915" s="6">
        <f>IF(F915="","",IFERROR(INDEX('الموردون'!$B$6:$B$205,MATCH(F915,'الموردون'!$A$6:$A$205,0))&amp;"","مورد غير موجود"))</f>
        <v/>
      </c>
      <c r="H915" s="20">
        <f>IF(F915="","",IFERROR(INDEX('الموردون'!$D$6:$D$205,MATCH(F915,'الموردون'!$A$6:$A$205,0)),""))</f>
        <v/>
      </c>
      <c r="I915" s="21">
        <f>IF(OR(H915="",NOT(ISNUMBER(B915))),"",B915+H915)</f>
        <v/>
      </c>
      <c r="J915" s="18">
        <f>IF(A915&amp;""="","",SUMIFS('المدفوعات'!$C$6:$C$1005,'المدفوعات'!$B$6:$B$1005,A915&amp;""))</f>
        <v/>
      </c>
      <c r="K915" s="18">
        <f>IF(OR(A915&amp;""="",NOT(ISNUMBER(D915))),"",ROUND(D915-J915,2))</f>
        <v/>
      </c>
      <c r="L915" s="17">
        <f>IF(OR(K915="",I915=""),"",IF(AND(K915&gt;0,I915&lt;'الإعدادات'!$B$4),'الإعدادات'!$B$4-I915,0))</f>
        <v/>
      </c>
      <c r="M915" s="6">
        <f>IF(K915="","",IF(K915&lt;=0,"مسدد",IF(I915="","بدون موعد",IF(I915&gt;='الإعدادات'!$B$4,"لم يحن",IF(L915&lt;=30,"من 1 إلى 30 يوم",IF(L915&lt;=60,"من 31 إلى 60 يوم","أكثر من 60 يوم"))))))</f>
        <v/>
      </c>
    </row>
    <row r="916">
      <c r="A916" s="5" t="n"/>
      <c r="B916" s="13" t="n"/>
      <c r="C916" s="5" t="n"/>
      <c r="D916" s="19" t="n"/>
      <c r="E916" s="5" t="n"/>
      <c r="F916" s="6">
        <f>IF(C916&amp;""="","",IFERROR(INDEX('أوامر الشراء'!$C$6:$C$1005,MATCH(C916&amp;"",'أوامر الشراء'!$A$6:$A$1005,0))&amp;"","أمر غير موجود"))</f>
        <v/>
      </c>
      <c r="G916" s="6">
        <f>IF(F916="","",IFERROR(INDEX('الموردون'!$B$6:$B$205,MATCH(F916,'الموردون'!$A$6:$A$205,0))&amp;"","مورد غير موجود"))</f>
        <v/>
      </c>
      <c r="H916" s="20">
        <f>IF(F916="","",IFERROR(INDEX('الموردون'!$D$6:$D$205,MATCH(F916,'الموردون'!$A$6:$A$205,0)),""))</f>
        <v/>
      </c>
      <c r="I916" s="21">
        <f>IF(OR(H916="",NOT(ISNUMBER(B916))),"",B916+H916)</f>
        <v/>
      </c>
      <c r="J916" s="18">
        <f>IF(A916&amp;""="","",SUMIFS('المدفوعات'!$C$6:$C$1005,'المدفوعات'!$B$6:$B$1005,A916&amp;""))</f>
        <v/>
      </c>
      <c r="K916" s="18">
        <f>IF(OR(A916&amp;""="",NOT(ISNUMBER(D916))),"",ROUND(D916-J916,2))</f>
        <v/>
      </c>
      <c r="L916" s="17">
        <f>IF(OR(K916="",I916=""),"",IF(AND(K916&gt;0,I916&lt;'الإعدادات'!$B$4),'الإعدادات'!$B$4-I916,0))</f>
        <v/>
      </c>
      <c r="M916" s="6">
        <f>IF(K916="","",IF(K916&lt;=0,"مسدد",IF(I916="","بدون موعد",IF(I916&gt;='الإعدادات'!$B$4,"لم يحن",IF(L916&lt;=30,"من 1 إلى 30 يوم",IF(L916&lt;=60,"من 31 إلى 60 يوم","أكثر من 60 يوم"))))))</f>
        <v/>
      </c>
    </row>
    <row r="917">
      <c r="A917" s="5" t="n"/>
      <c r="B917" s="13" t="n"/>
      <c r="C917" s="5" t="n"/>
      <c r="D917" s="19" t="n"/>
      <c r="E917" s="5" t="n"/>
      <c r="F917" s="6">
        <f>IF(C917&amp;""="","",IFERROR(INDEX('أوامر الشراء'!$C$6:$C$1005,MATCH(C917&amp;"",'أوامر الشراء'!$A$6:$A$1005,0))&amp;"","أمر غير موجود"))</f>
        <v/>
      </c>
      <c r="G917" s="6">
        <f>IF(F917="","",IFERROR(INDEX('الموردون'!$B$6:$B$205,MATCH(F917,'الموردون'!$A$6:$A$205,0))&amp;"","مورد غير موجود"))</f>
        <v/>
      </c>
      <c r="H917" s="20">
        <f>IF(F917="","",IFERROR(INDEX('الموردون'!$D$6:$D$205,MATCH(F917,'الموردون'!$A$6:$A$205,0)),""))</f>
        <v/>
      </c>
      <c r="I917" s="21">
        <f>IF(OR(H917="",NOT(ISNUMBER(B917))),"",B917+H917)</f>
        <v/>
      </c>
      <c r="J917" s="18">
        <f>IF(A917&amp;""="","",SUMIFS('المدفوعات'!$C$6:$C$1005,'المدفوعات'!$B$6:$B$1005,A917&amp;""))</f>
        <v/>
      </c>
      <c r="K917" s="18">
        <f>IF(OR(A917&amp;""="",NOT(ISNUMBER(D917))),"",ROUND(D917-J917,2))</f>
        <v/>
      </c>
      <c r="L917" s="17">
        <f>IF(OR(K917="",I917=""),"",IF(AND(K917&gt;0,I917&lt;'الإعدادات'!$B$4),'الإعدادات'!$B$4-I917,0))</f>
        <v/>
      </c>
      <c r="M917" s="6">
        <f>IF(K917="","",IF(K917&lt;=0,"مسدد",IF(I917="","بدون موعد",IF(I917&gt;='الإعدادات'!$B$4,"لم يحن",IF(L917&lt;=30,"من 1 إلى 30 يوم",IF(L917&lt;=60,"من 31 إلى 60 يوم","أكثر من 60 يوم"))))))</f>
        <v/>
      </c>
    </row>
    <row r="918">
      <c r="A918" s="5" t="n"/>
      <c r="B918" s="13" t="n"/>
      <c r="C918" s="5" t="n"/>
      <c r="D918" s="19" t="n"/>
      <c r="E918" s="5" t="n"/>
      <c r="F918" s="6">
        <f>IF(C918&amp;""="","",IFERROR(INDEX('أوامر الشراء'!$C$6:$C$1005,MATCH(C918&amp;"",'أوامر الشراء'!$A$6:$A$1005,0))&amp;"","أمر غير موجود"))</f>
        <v/>
      </c>
      <c r="G918" s="6">
        <f>IF(F918="","",IFERROR(INDEX('الموردون'!$B$6:$B$205,MATCH(F918,'الموردون'!$A$6:$A$205,0))&amp;"","مورد غير موجود"))</f>
        <v/>
      </c>
      <c r="H918" s="20">
        <f>IF(F918="","",IFERROR(INDEX('الموردون'!$D$6:$D$205,MATCH(F918,'الموردون'!$A$6:$A$205,0)),""))</f>
        <v/>
      </c>
      <c r="I918" s="21">
        <f>IF(OR(H918="",NOT(ISNUMBER(B918))),"",B918+H918)</f>
        <v/>
      </c>
      <c r="J918" s="18">
        <f>IF(A918&amp;""="","",SUMIFS('المدفوعات'!$C$6:$C$1005,'المدفوعات'!$B$6:$B$1005,A918&amp;""))</f>
        <v/>
      </c>
      <c r="K918" s="18">
        <f>IF(OR(A918&amp;""="",NOT(ISNUMBER(D918))),"",ROUND(D918-J918,2))</f>
        <v/>
      </c>
      <c r="L918" s="17">
        <f>IF(OR(K918="",I918=""),"",IF(AND(K918&gt;0,I918&lt;'الإعدادات'!$B$4),'الإعدادات'!$B$4-I918,0))</f>
        <v/>
      </c>
      <c r="M918" s="6">
        <f>IF(K918="","",IF(K918&lt;=0,"مسدد",IF(I918="","بدون موعد",IF(I918&gt;='الإعدادات'!$B$4,"لم يحن",IF(L918&lt;=30,"من 1 إلى 30 يوم",IF(L918&lt;=60,"من 31 إلى 60 يوم","أكثر من 60 يوم"))))))</f>
        <v/>
      </c>
    </row>
    <row r="919">
      <c r="A919" s="5" t="n"/>
      <c r="B919" s="13" t="n"/>
      <c r="C919" s="5" t="n"/>
      <c r="D919" s="19" t="n"/>
      <c r="E919" s="5" t="n"/>
      <c r="F919" s="6">
        <f>IF(C919&amp;""="","",IFERROR(INDEX('أوامر الشراء'!$C$6:$C$1005,MATCH(C919&amp;"",'أوامر الشراء'!$A$6:$A$1005,0))&amp;"","أمر غير موجود"))</f>
        <v/>
      </c>
      <c r="G919" s="6">
        <f>IF(F919="","",IFERROR(INDEX('الموردون'!$B$6:$B$205,MATCH(F919,'الموردون'!$A$6:$A$205,0))&amp;"","مورد غير موجود"))</f>
        <v/>
      </c>
      <c r="H919" s="20">
        <f>IF(F919="","",IFERROR(INDEX('الموردون'!$D$6:$D$205,MATCH(F919,'الموردون'!$A$6:$A$205,0)),""))</f>
        <v/>
      </c>
      <c r="I919" s="21">
        <f>IF(OR(H919="",NOT(ISNUMBER(B919))),"",B919+H919)</f>
        <v/>
      </c>
      <c r="J919" s="18">
        <f>IF(A919&amp;""="","",SUMIFS('المدفوعات'!$C$6:$C$1005,'المدفوعات'!$B$6:$B$1005,A919&amp;""))</f>
        <v/>
      </c>
      <c r="K919" s="18">
        <f>IF(OR(A919&amp;""="",NOT(ISNUMBER(D919))),"",ROUND(D919-J919,2))</f>
        <v/>
      </c>
      <c r="L919" s="17">
        <f>IF(OR(K919="",I919=""),"",IF(AND(K919&gt;0,I919&lt;'الإعدادات'!$B$4),'الإعدادات'!$B$4-I919,0))</f>
        <v/>
      </c>
      <c r="M919" s="6">
        <f>IF(K919="","",IF(K919&lt;=0,"مسدد",IF(I919="","بدون موعد",IF(I919&gt;='الإعدادات'!$B$4,"لم يحن",IF(L919&lt;=30,"من 1 إلى 30 يوم",IF(L919&lt;=60,"من 31 إلى 60 يوم","أكثر من 60 يوم"))))))</f>
        <v/>
      </c>
    </row>
    <row r="920">
      <c r="A920" s="5" t="n"/>
      <c r="B920" s="13" t="n"/>
      <c r="C920" s="5" t="n"/>
      <c r="D920" s="19" t="n"/>
      <c r="E920" s="5" t="n"/>
      <c r="F920" s="6">
        <f>IF(C920&amp;""="","",IFERROR(INDEX('أوامر الشراء'!$C$6:$C$1005,MATCH(C920&amp;"",'أوامر الشراء'!$A$6:$A$1005,0))&amp;"","أمر غير موجود"))</f>
        <v/>
      </c>
      <c r="G920" s="6">
        <f>IF(F920="","",IFERROR(INDEX('الموردون'!$B$6:$B$205,MATCH(F920,'الموردون'!$A$6:$A$205,0))&amp;"","مورد غير موجود"))</f>
        <v/>
      </c>
      <c r="H920" s="20">
        <f>IF(F920="","",IFERROR(INDEX('الموردون'!$D$6:$D$205,MATCH(F920,'الموردون'!$A$6:$A$205,0)),""))</f>
        <v/>
      </c>
      <c r="I920" s="21">
        <f>IF(OR(H920="",NOT(ISNUMBER(B920))),"",B920+H920)</f>
        <v/>
      </c>
      <c r="J920" s="18">
        <f>IF(A920&amp;""="","",SUMIFS('المدفوعات'!$C$6:$C$1005,'المدفوعات'!$B$6:$B$1005,A920&amp;""))</f>
        <v/>
      </c>
      <c r="K920" s="18">
        <f>IF(OR(A920&amp;""="",NOT(ISNUMBER(D920))),"",ROUND(D920-J920,2))</f>
        <v/>
      </c>
      <c r="L920" s="17">
        <f>IF(OR(K920="",I920=""),"",IF(AND(K920&gt;0,I920&lt;'الإعدادات'!$B$4),'الإعدادات'!$B$4-I920,0))</f>
        <v/>
      </c>
      <c r="M920" s="6">
        <f>IF(K920="","",IF(K920&lt;=0,"مسدد",IF(I920="","بدون موعد",IF(I920&gt;='الإعدادات'!$B$4,"لم يحن",IF(L920&lt;=30,"من 1 إلى 30 يوم",IF(L920&lt;=60,"من 31 إلى 60 يوم","أكثر من 60 يوم"))))))</f>
        <v/>
      </c>
    </row>
    <row r="921">
      <c r="A921" s="5" t="n"/>
      <c r="B921" s="13" t="n"/>
      <c r="C921" s="5" t="n"/>
      <c r="D921" s="19" t="n"/>
      <c r="E921" s="5" t="n"/>
      <c r="F921" s="6">
        <f>IF(C921&amp;""="","",IFERROR(INDEX('أوامر الشراء'!$C$6:$C$1005,MATCH(C921&amp;"",'أوامر الشراء'!$A$6:$A$1005,0))&amp;"","أمر غير موجود"))</f>
        <v/>
      </c>
      <c r="G921" s="6">
        <f>IF(F921="","",IFERROR(INDEX('الموردون'!$B$6:$B$205,MATCH(F921,'الموردون'!$A$6:$A$205,0))&amp;"","مورد غير موجود"))</f>
        <v/>
      </c>
      <c r="H921" s="20">
        <f>IF(F921="","",IFERROR(INDEX('الموردون'!$D$6:$D$205,MATCH(F921,'الموردون'!$A$6:$A$205,0)),""))</f>
        <v/>
      </c>
      <c r="I921" s="21">
        <f>IF(OR(H921="",NOT(ISNUMBER(B921))),"",B921+H921)</f>
        <v/>
      </c>
      <c r="J921" s="18">
        <f>IF(A921&amp;""="","",SUMIFS('المدفوعات'!$C$6:$C$1005,'المدفوعات'!$B$6:$B$1005,A921&amp;""))</f>
        <v/>
      </c>
      <c r="K921" s="18">
        <f>IF(OR(A921&amp;""="",NOT(ISNUMBER(D921))),"",ROUND(D921-J921,2))</f>
        <v/>
      </c>
      <c r="L921" s="17">
        <f>IF(OR(K921="",I921=""),"",IF(AND(K921&gt;0,I921&lt;'الإعدادات'!$B$4),'الإعدادات'!$B$4-I921,0))</f>
        <v/>
      </c>
      <c r="M921" s="6">
        <f>IF(K921="","",IF(K921&lt;=0,"مسدد",IF(I921="","بدون موعد",IF(I921&gt;='الإعدادات'!$B$4,"لم يحن",IF(L921&lt;=30,"من 1 إلى 30 يوم",IF(L921&lt;=60,"من 31 إلى 60 يوم","أكثر من 60 يوم"))))))</f>
        <v/>
      </c>
    </row>
    <row r="922">
      <c r="A922" s="5" t="n"/>
      <c r="B922" s="13" t="n"/>
      <c r="C922" s="5" t="n"/>
      <c r="D922" s="19" t="n"/>
      <c r="E922" s="5" t="n"/>
      <c r="F922" s="6">
        <f>IF(C922&amp;""="","",IFERROR(INDEX('أوامر الشراء'!$C$6:$C$1005,MATCH(C922&amp;"",'أوامر الشراء'!$A$6:$A$1005,0))&amp;"","أمر غير موجود"))</f>
        <v/>
      </c>
      <c r="G922" s="6">
        <f>IF(F922="","",IFERROR(INDEX('الموردون'!$B$6:$B$205,MATCH(F922,'الموردون'!$A$6:$A$205,0))&amp;"","مورد غير موجود"))</f>
        <v/>
      </c>
      <c r="H922" s="20">
        <f>IF(F922="","",IFERROR(INDEX('الموردون'!$D$6:$D$205,MATCH(F922,'الموردون'!$A$6:$A$205,0)),""))</f>
        <v/>
      </c>
      <c r="I922" s="21">
        <f>IF(OR(H922="",NOT(ISNUMBER(B922))),"",B922+H922)</f>
        <v/>
      </c>
      <c r="J922" s="18">
        <f>IF(A922&amp;""="","",SUMIFS('المدفوعات'!$C$6:$C$1005,'المدفوعات'!$B$6:$B$1005,A922&amp;""))</f>
        <v/>
      </c>
      <c r="K922" s="18">
        <f>IF(OR(A922&amp;""="",NOT(ISNUMBER(D922))),"",ROUND(D922-J922,2))</f>
        <v/>
      </c>
      <c r="L922" s="17">
        <f>IF(OR(K922="",I922=""),"",IF(AND(K922&gt;0,I922&lt;'الإعدادات'!$B$4),'الإعدادات'!$B$4-I922,0))</f>
        <v/>
      </c>
      <c r="M922" s="6">
        <f>IF(K922="","",IF(K922&lt;=0,"مسدد",IF(I922="","بدون موعد",IF(I922&gt;='الإعدادات'!$B$4,"لم يحن",IF(L922&lt;=30,"من 1 إلى 30 يوم",IF(L922&lt;=60,"من 31 إلى 60 يوم","أكثر من 60 يوم"))))))</f>
        <v/>
      </c>
    </row>
    <row r="923">
      <c r="A923" s="5" t="n"/>
      <c r="B923" s="13" t="n"/>
      <c r="C923" s="5" t="n"/>
      <c r="D923" s="19" t="n"/>
      <c r="E923" s="5" t="n"/>
      <c r="F923" s="6">
        <f>IF(C923&amp;""="","",IFERROR(INDEX('أوامر الشراء'!$C$6:$C$1005,MATCH(C923&amp;"",'أوامر الشراء'!$A$6:$A$1005,0))&amp;"","أمر غير موجود"))</f>
        <v/>
      </c>
      <c r="G923" s="6">
        <f>IF(F923="","",IFERROR(INDEX('الموردون'!$B$6:$B$205,MATCH(F923,'الموردون'!$A$6:$A$205,0))&amp;"","مورد غير موجود"))</f>
        <v/>
      </c>
      <c r="H923" s="20">
        <f>IF(F923="","",IFERROR(INDEX('الموردون'!$D$6:$D$205,MATCH(F923,'الموردون'!$A$6:$A$205,0)),""))</f>
        <v/>
      </c>
      <c r="I923" s="21">
        <f>IF(OR(H923="",NOT(ISNUMBER(B923))),"",B923+H923)</f>
        <v/>
      </c>
      <c r="J923" s="18">
        <f>IF(A923&amp;""="","",SUMIFS('المدفوعات'!$C$6:$C$1005,'المدفوعات'!$B$6:$B$1005,A923&amp;""))</f>
        <v/>
      </c>
      <c r="K923" s="18">
        <f>IF(OR(A923&amp;""="",NOT(ISNUMBER(D923))),"",ROUND(D923-J923,2))</f>
        <v/>
      </c>
      <c r="L923" s="17">
        <f>IF(OR(K923="",I923=""),"",IF(AND(K923&gt;0,I923&lt;'الإعدادات'!$B$4),'الإعدادات'!$B$4-I923,0))</f>
        <v/>
      </c>
      <c r="M923" s="6">
        <f>IF(K923="","",IF(K923&lt;=0,"مسدد",IF(I923="","بدون موعد",IF(I923&gt;='الإعدادات'!$B$4,"لم يحن",IF(L923&lt;=30,"من 1 إلى 30 يوم",IF(L923&lt;=60,"من 31 إلى 60 يوم","أكثر من 60 يوم"))))))</f>
        <v/>
      </c>
    </row>
    <row r="924">
      <c r="A924" s="5" t="n"/>
      <c r="B924" s="13" t="n"/>
      <c r="C924" s="5" t="n"/>
      <c r="D924" s="19" t="n"/>
      <c r="E924" s="5" t="n"/>
      <c r="F924" s="6">
        <f>IF(C924&amp;""="","",IFERROR(INDEX('أوامر الشراء'!$C$6:$C$1005,MATCH(C924&amp;"",'أوامر الشراء'!$A$6:$A$1005,0))&amp;"","أمر غير موجود"))</f>
        <v/>
      </c>
      <c r="G924" s="6">
        <f>IF(F924="","",IFERROR(INDEX('الموردون'!$B$6:$B$205,MATCH(F924,'الموردون'!$A$6:$A$205,0))&amp;"","مورد غير موجود"))</f>
        <v/>
      </c>
      <c r="H924" s="20">
        <f>IF(F924="","",IFERROR(INDEX('الموردون'!$D$6:$D$205,MATCH(F924,'الموردون'!$A$6:$A$205,0)),""))</f>
        <v/>
      </c>
      <c r="I924" s="21">
        <f>IF(OR(H924="",NOT(ISNUMBER(B924))),"",B924+H924)</f>
        <v/>
      </c>
      <c r="J924" s="18">
        <f>IF(A924&amp;""="","",SUMIFS('المدفوعات'!$C$6:$C$1005,'المدفوعات'!$B$6:$B$1005,A924&amp;""))</f>
        <v/>
      </c>
      <c r="K924" s="18">
        <f>IF(OR(A924&amp;""="",NOT(ISNUMBER(D924))),"",ROUND(D924-J924,2))</f>
        <v/>
      </c>
      <c r="L924" s="17">
        <f>IF(OR(K924="",I924=""),"",IF(AND(K924&gt;0,I924&lt;'الإعدادات'!$B$4),'الإعدادات'!$B$4-I924,0))</f>
        <v/>
      </c>
      <c r="M924" s="6">
        <f>IF(K924="","",IF(K924&lt;=0,"مسدد",IF(I924="","بدون موعد",IF(I924&gt;='الإعدادات'!$B$4,"لم يحن",IF(L924&lt;=30,"من 1 إلى 30 يوم",IF(L924&lt;=60,"من 31 إلى 60 يوم","أكثر من 60 يوم"))))))</f>
        <v/>
      </c>
    </row>
    <row r="925">
      <c r="A925" s="5" t="n"/>
      <c r="B925" s="13" t="n"/>
      <c r="C925" s="5" t="n"/>
      <c r="D925" s="19" t="n"/>
      <c r="E925" s="5" t="n"/>
      <c r="F925" s="6">
        <f>IF(C925&amp;""="","",IFERROR(INDEX('أوامر الشراء'!$C$6:$C$1005,MATCH(C925&amp;"",'أوامر الشراء'!$A$6:$A$1005,0))&amp;"","أمر غير موجود"))</f>
        <v/>
      </c>
      <c r="G925" s="6">
        <f>IF(F925="","",IFERROR(INDEX('الموردون'!$B$6:$B$205,MATCH(F925,'الموردون'!$A$6:$A$205,0))&amp;"","مورد غير موجود"))</f>
        <v/>
      </c>
      <c r="H925" s="20">
        <f>IF(F925="","",IFERROR(INDEX('الموردون'!$D$6:$D$205,MATCH(F925,'الموردون'!$A$6:$A$205,0)),""))</f>
        <v/>
      </c>
      <c r="I925" s="21">
        <f>IF(OR(H925="",NOT(ISNUMBER(B925))),"",B925+H925)</f>
        <v/>
      </c>
      <c r="J925" s="18">
        <f>IF(A925&amp;""="","",SUMIFS('المدفوعات'!$C$6:$C$1005,'المدفوعات'!$B$6:$B$1005,A925&amp;""))</f>
        <v/>
      </c>
      <c r="K925" s="18">
        <f>IF(OR(A925&amp;""="",NOT(ISNUMBER(D925))),"",ROUND(D925-J925,2))</f>
        <v/>
      </c>
      <c r="L925" s="17">
        <f>IF(OR(K925="",I925=""),"",IF(AND(K925&gt;0,I925&lt;'الإعدادات'!$B$4),'الإعدادات'!$B$4-I925,0))</f>
        <v/>
      </c>
      <c r="M925" s="6">
        <f>IF(K925="","",IF(K925&lt;=0,"مسدد",IF(I925="","بدون موعد",IF(I925&gt;='الإعدادات'!$B$4,"لم يحن",IF(L925&lt;=30,"من 1 إلى 30 يوم",IF(L925&lt;=60,"من 31 إلى 60 يوم","أكثر من 60 يوم"))))))</f>
        <v/>
      </c>
    </row>
    <row r="926">
      <c r="A926" s="5" t="n"/>
      <c r="B926" s="13" t="n"/>
      <c r="C926" s="5" t="n"/>
      <c r="D926" s="19" t="n"/>
      <c r="E926" s="5" t="n"/>
      <c r="F926" s="6">
        <f>IF(C926&amp;""="","",IFERROR(INDEX('أوامر الشراء'!$C$6:$C$1005,MATCH(C926&amp;"",'أوامر الشراء'!$A$6:$A$1005,0))&amp;"","أمر غير موجود"))</f>
        <v/>
      </c>
      <c r="G926" s="6">
        <f>IF(F926="","",IFERROR(INDEX('الموردون'!$B$6:$B$205,MATCH(F926,'الموردون'!$A$6:$A$205,0))&amp;"","مورد غير موجود"))</f>
        <v/>
      </c>
      <c r="H926" s="20">
        <f>IF(F926="","",IFERROR(INDEX('الموردون'!$D$6:$D$205,MATCH(F926,'الموردون'!$A$6:$A$205,0)),""))</f>
        <v/>
      </c>
      <c r="I926" s="21">
        <f>IF(OR(H926="",NOT(ISNUMBER(B926))),"",B926+H926)</f>
        <v/>
      </c>
      <c r="J926" s="18">
        <f>IF(A926&amp;""="","",SUMIFS('المدفوعات'!$C$6:$C$1005,'المدفوعات'!$B$6:$B$1005,A926&amp;""))</f>
        <v/>
      </c>
      <c r="K926" s="18">
        <f>IF(OR(A926&amp;""="",NOT(ISNUMBER(D926))),"",ROUND(D926-J926,2))</f>
        <v/>
      </c>
      <c r="L926" s="17">
        <f>IF(OR(K926="",I926=""),"",IF(AND(K926&gt;0,I926&lt;'الإعدادات'!$B$4),'الإعدادات'!$B$4-I926,0))</f>
        <v/>
      </c>
      <c r="M926" s="6">
        <f>IF(K926="","",IF(K926&lt;=0,"مسدد",IF(I926="","بدون موعد",IF(I926&gt;='الإعدادات'!$B$4,"لم يحن",IF(L926&lt;=30,"من 1 إلى 30 يوم",IF(L926&lt;=60,"من 31 إلى 60 يوم","أكثر من 60 يوم"))))))</f>
        <v/>
      </c>
    </row>
    <row r="927">
      <c r="A927" s="5" t="n"/>
      <c r="B927" s="13" t="n"/>
      <c r="C927" s="5" t="n"/>
      <c r="D927" s="19" t="n"/>
      <c r="E927" s="5" t="n"/>
      <c r="F927" s="6">
        <f>IF(C927&amp;""="","",IFERROR(INDEX('أوامر الشراء'!$C$6:$C$1005,MATCH(C927&amp;"",'أوامر الشراء'!$A$6:$A$1005,0))&amp;"","أمر غير موجود"))</f>
        <v/>
      </c>
      <c r="G927" s="6">
        <f>IF(F927="","",IFERROR(INDEX('الموردون'!$B$6:$B$205,MATCH(F927,'الموردون'!$A$6:$A$205,0))&amp;"","مورد غير موجود"))</f>
        <v/>
      </c>
      <c r="H927" s="20">
        <f>IF(F927="","",IFERROR(INDEX('الموردون'!$D$6:$D$205,MATCH(F927,'الموردون'!$A$6:$A$205,0)),""))</f>
        <v/>
      </c>
      <c r="I927" s="21">
        <f>IF(OR(H927="",NOT(ISNUMBER(B927))),"",B927+H927)</f>
        <v/>
      </c>
      <c r="J927" s="18">
        <f>IF(A927&amp;""="","",SUMIFS('المدفوعات'!$C$6:$C$1005,'المدفوعات'!$B$6:$B$1005,A927&amp;""))</f>
        <v/>
      </c>
      <c r="K927" s="18">
        <f>IF(OR(A927&amp;""="",NOT(ISNUMBER(D927))),"",ROUND(D927-J927,2))</f>
        <v/>
      </c>
      <c r="L927" s="17">
        <f>IF(OR(K927="",I927=""),"",IF(AND(K927&gt;0,I927&lt;'الإعدادات'!$B$4),'الإعدادات'!$B$4-I927,0))</f>
        <v/>
      </c>
      <c r="M927" s="6">
        <f>IF(K927="","",IF(K927&lt;=0,"مسدد",IF(I927="","بدون موعد",IF(I927&gt;='الإعدادات'!$B$4,"لم يحن",IF(L927&lt;=30,"من 1 إلى 30 يوم",IF(L927&lt;=60,"من 31 إلى 60 يوم","أكثر من 60 يوم"))))))</f>
        <v/>
      </c>
    </row>
    <row r="928">
      <c r="A928" s="5" t="n"/>
      <c r="B928" s="13" t="n"/>
      <c r="C928" s="5" t="n"/>
      <c r="D928" s="19" t="n"/>
      <c r="E928" s="5" t="n"/>
      <c r="F928" s="6">
        <f>IF(C928&amp;""="","",IFERROR(INDEX('أوامر الشراء'!$C$6:$C$1005,MATCH(C928&amp;"",'أوامر الشراء'!$A$6:$A$1005,0))&amp;"","أمر غير موجود"))</f>
        <v/>
      </c>
      <c r="G928" s="6">
        <f>IF(F928="","",IFERROR(INDEX('الموردون'!$B$6:$B$205,MATCH(F928,'الموردون'!$A$6:$A$205,0))&amp;"","مورد غير موجود"))</f>
        <v/>
      </c>
      <c r="H928" s="20">
        <f>IF(F928="","",IFERROR(INDEX('الموردون'!$D$6:$D$205,MATCH(F928,'الموردون'!$A$6:$A$205,0)),""))</f>
        <v/>
      </c>
      <c r="I928" s="21">
        <f>IF(OR(H928="",NOT(ISNUMBER(B928))),"",B928+H928)</f>
        <v/>
      </c>
      <c r="J928" s="18">
        <f>IF(A928&amp;""="","",SUMIFS('المدفوعات'!$C$6:$C$1005,'المدفوعات'!$B$6:$B$1005,A928&amp;""))</f>
        <v/>
      </c>
      <c r="K928" s="18">
        <f>IF(OR(A928&amp;""="",NOT(ISNUMBER(D928))),"",ROUND(D928-J928,2))</f>
        <v/>
      </c>
      <c r="L928" s="17">
        <f>IF(OR(K928="",I928=""),"",IF(AND(K928&gt;0,I928&lt;'الإعدادات'!$B$4),'الإعدادات'!$B$4-I928,0))</f>
        <v/>
      </c>
      <c r="M928" s="6">
        <f>IF(K928="","",IF(K928&lt;=0,"مسدد",IF(I928="","بدون موعد",IF(I928&gt;='الإعدادات'!$B$4,"لم يحن",IF(L928&lt;=30,"من 1 إلى 30 يوم",IF(L928&lt;=60,"من 31 إلى 60 يوم","أكثر من 60 يوم"))))))</f>
        <v/>
      </c>
    </row>
    <row r="929">
      <c r="A929" s="5" t="n"/>
      <c r="B929" s="13" t="n"/>
      <c r="C929" s="5" t="n"/>
      <c r="D929" s="19" t="n"/>
      <c r="E929" s="5" t="n"/>
      <c r="F929" s="6">
        <f>IF(C929&amp;""="","",IFERROR(INDEX('أوامر الشراء'!$C$6:$C$1005,MATCH(C929&amp;"",'أوامر الشراء'!$A$6:$A$1005,0))&amp;"","أمر غير موجود"))</f>
        <v/>
      </c>
      <c r="G929" s="6">
        <f>IF(F929="","",IFERROR(INDEX('الموردون'!$B$6:$B$205,MATCH(F929,'الموردون'!$A$6:$A$205,0))&amp;"","مورد غير موجود"))</f>
        <v/>
      </c>
      <c r="H929" s="20">
        <f>IF(F929="","",IFERROR(INDEX('الموردون'!$D$6:$D$205,MATCH(F929,'الموردون'!$A$6:$A$205,0)),""))</f>
        <v/>
      </c>
      <c r="I929" s="21">
        <f>IF(OR(H929="",NOT(ISNUMBER(B929))),"",B929+H929)</f>
        <v/>
      </c>
      <c r="J929" s="18">
        <f>IF(A929&amp;""="","",SUMIFS('المدفوعات'!$C$6:$C$1005,'المدفوعات'!$B$6:$B$1005,A929&amp;""))</f>
        <v/>
      </c>
      <c r="K929" s="18">
        <f>IF(OR(A929&amp;""="",NOT(ISNUMBER(D929))),"",ROUND(D929-J929,2))</f>
        <v/>
      </c>
      <c r="L929" s="17">
        <f>IF(OR(K929="",I929=""),"",IF(AND(K929&gt;0,I929&lt;'الإعدادات'!$B$4),'الإعدادات'!$B$4-I929,0))</f>
        <v/>
      </c>
      <c r="M929" s="6">
        <f>IF(K929="","",IF(K929&lt;=0,"مسدد",IF(I929="","بدون موعد",IF(I929&gt;='الإعدادات'!$B$4,"لم يحن",IF(L929&lt;=30,"من 1 إلى 30 يوم",IF(L929&lt;=60,"من 31 إلى 60 يوم","أكثر من 60 يوم"))))))</f>
        <v/>
      </c>
    </row>
    <row r="930">
      <c r="A930" s="5" t="n"/>
      <c r="B930" s="13" t="n"/>
      <c r="C930" s="5" t="n"/>
      <c r="D930" s="19" t="n"/>
      <c r="E930" s="5" t="n"/>
      <c r="F930" s="6">
        <f>IF(C930&amp;""="","",IFERROR(INDEX('أوامر الشراء'!$C$6:$C$1005,MATCH(C930&amp;"",'أوامر الشراء'!$A$6:$A$1005,0))&amp;"","أمر غير موجود"))</f>
        <v/>
      </c>
      <c r="G930" s="6">
        <f>IF(F930="","",IFERROR(INDEX('الموردون'!$B$6:$B$205,MATCH(F930,'الموردون'!$A$6:$A$205,0))&amp;"","مورد غير موجود"))</f>
        <v/>
      </c>
      <c r="H930" s="20">
        <f>IF(F930="","",IFERROR(INDEX('الموردون'!$D$6:$D$205,MATCH(F930,'الموردون'!$A$6:$A$205,0)),""))</f>
        <v/>
      </c>
      <c r="I930" s="21">
        <f>IF(OR(H930="",NOT(ISNUMBER(B930))),"",B930+H930)</f>
        <v/>
      </c>
      <c r="J930" s="18">
        <f>IF(A930&amp;""="","",SUMIFS('المدفوعات'!$C$6:$C$1005,'المدفوعات'!$B$6:$B$1005,A930&amp;""))</f>
        <v/>
      </c>
      <c r="K930" s="18">
        <f>IF(OR(A930&amp;""="",NOT(ISNUMBER(D930))),"",ROUND(D930-J930,2))</f>
        <v/>
      </c>
      <c r="L930" s="17">
        <f>IF(OR(K930="",I930=""),"",IF(AND(K930&gt;0,I930&lt;'الإعدادات'!$B$4),'الإعدادات'!$B$4-I930,0))</f>
        <v/>
      </c>
      <c r="M930" s="6">
        <f>IF(K930="","",IF(K930&lt;=0,"مسدد",IF(I930="","بدون موعد",IF(I930&gt;='الإعدادات'!$B$4,"لم يحن",IF(L930&lt;=30,"من 1 إلى 30 يوم",IF(L930&lt;=60,"من 31 إلى 60 يوم","أكثر من 60 يوم"))))))</f>
        <v/>
      </c>
    </row>
    <row r="931">
      <c r="A931" s="5" t="n"/>
      <c r="B931" s="13" t="n"/>
      <c r="C931" s="5" t="n"/>
      <c r="D931" s="19" t="n"/>
      <c r="E931" s="5" t="n"/>
      <c r="F931" s="6">
        <f>IF(C931&amp;""="","",IFERROR(INDEX('أوامر الشراء'!$C$6:$C$1005,MATCH(C931&amp;"",'أوامر الشراء'!$A$6:$A$1005,0))&amp;"","أمر غير موجود"))</f>
        <v/>
      </c>
      <c r="G931" s="6">
        <f>IF(F931="","",IFERROR(INDEX('الموردون'!$B$6:$B$205,MATCH(F931,'الموردون'!$A$6:$A$205,0))&amp;"","مورد غير موجود"))</f>
        <v/>
      </c>
      <c r="H931" s="20">
        <f>IF(F931="","",IFERROR(INDEX('الموردون'!$D$6:$D$205,MATCH(F931,'الموردون'!$A$6:$A$205,0)),""))</f>
        <v/>
      </c>
      <c r="I931" s="21">
        <f>IF(OR(H931="",NOT(ISNUMBER(B931))),"",B931+H931)</f>
        <v/>
      </c>
      <c r="J931" s="18">
        <f>IF(A931&amp;""="","",SUMIFS('المدفوعات'!$C$6:$C$1005,'المدفوعات'!$B$6:$B$1005,A931&amp;""))</f>
        <v/>
      </c>
      <c r="K931" s="18">
        <f>IF(OR(A931&amp;""="",NOT(ISNUMBER(D931))),"",ROUND(D931-J931,2))</f>
        <v/>
      </c>
      <c r="L931" s="17">
        <f>IF(OR(K931="",I931=""),"",IF(AND(K931&gt;0,I931&lt;'الإعدادات'!$B$4),'الإعدادات'!$B$4-I931,0))</f>
        <v/>
      </c>
      <c r="M931" s="6">
        <f>IF(K931="","",IF(K931&lt;=0,"مسدد",IF(I931="","بدون موعد",IF(I931&gt;='الإعدادات'!$B$4,"لم يحن",IF(L931&lt;=30,"من 1 إلى 30 يوم",IF(L931&lt;=60,"من 31 إلى 60 يوم","أكثر من 60 يوم"))))))</f>
        <v/>
      </c>
    </row>
    <row r="932">
      <c r="A932" s="5" t="n"/>
      <c r="B932" s="13" t="n"/>
      <c r="C932" s="5" t="n"/>
      <c r="D932" s="19" t="n"/>
      <c r="E932" s="5" t="n"/>
      <c r="F932" s="6">
        <f>IF(C932&amp;""="","",IFERROR(INDEX('أوامر الشراء'!$C$6:$C$1005,MATCH(C932&amp;"",'أوامر الشراء'!$A$6:$A$1005,0))&amp;"","أمر غير موجود"))</f>
        <v/>
      </c>
      <c r="G932" s="6">
        <f>IF(F932="","",IFERROR(INDEX('الموردون'!$B$6:$B$205,MATCH(F932,'الموردون'!$A$6:$A$205,0))&amp;"","مورد غير موجود"))</f>
        <v/>
      </c>
      <c r="H932" s="20">
        <f>IF(F932="","",IFERROR(INDEX('الموردون'!$D$6:$D$205,MATCH(F932,'الموردون'!$A$6:$A$205,0)),""))</f>
        <v/>
      </c>
      <c r="I932" s="21">
        <f>IF(OR(H932="",NOT(ISNUMBER(B932))),"",B932+H932)</f>
        <v/>
      </c>
      <c r="J932" s="18">
        <f>IF(A932&amp;""="","",SUMIFS('المدفوعات'!$C$6:$C$1005,'المدفوعات'!$B$6:$B$1005,A932&amp;""))</f>
        <v/>
      </c>
      <c r="K932" s="18">
        <f>IF(OR(A932&amp;""="",NOT(ISNUMBER(D932))),"",ROUND(D932-J932,2))</f>
        <v/>
      </c>
      <c r="L932" s="17">
        <f>IF(OR(K932="",I932=""),"",IF(AND(K932&gt;0,I932&lt;'الإعدادات'!$B$4),'الإعدادات'!$B$4-I932,0))</f>
        <v/>
      </c>
      <c r="M932" s="6">
        <f>IF(K932="","",IF(K932&lt;=0,"مسدد",IF(I932="","بدون موعد",IF(I932&gt;='الإعدادات'!$B$4,"لم يحن",IF(L932&lt;=30,"من 1 إلى 30 يوم",IF(L932&lt;=60,"من 31 إلى 60 يوم","أكثر من 60 يوم"))))))</f>
        <v/>
      </c>
    </row>
    <row r="933">
      <c r="A933" s="5" t="n"/>
      <c r="B933" s="13" t="n"/>
      <c r="C933" s="5" t="n"/>
      <c r="D933" s="19" t="n"/>
      <c r="E933" s="5" t="n"/>
      <c r="F933" s="6">
        <f>IF(C933&amp;""="","",IFERROR(INDEX('أوامر الشراء'!$C$6:$C$1005,MATCH(C933&amp;"",'أوامر الشراء'!$A$6:$A$1005,0))&amp;"","أمر غير موجود"))</f>
        <v/>
      </c>
      <c r="G933" s="6">
        <f>IF(F933="","",IFERROR(INDEX('الموردون'!$B$6:$B$205,MATCH(F933,'الموردون'!$A$6:$A$205,0))&amp;"","مورد غير موجود"))</f>
        <v/>
      </c>
      <c r="H933" s="20">
        <f>IF(F933="","",IFERROR(INDEX('الموردون'!$D$6:$D$205,MATCH(F933,'الموردون'!$A$6:$A$205,0)),""))</f>
        <v/>
      </c>
      <c r="I933" s="21">
        <f>IF(OR(H933="",NOT(ISNUMBER(B933))),"",B933+H933)</f>
        <v/>
      </c>
      <c r="J933" s="18">
        <f>IF(A933&amp;""="","",SUMIFS('المدفوعات'!$C$6:$C$1005,'المدفوعات'!$B$6:$B$1005,A933&amp;""))</f>
        <v/>
      </c>
      <c r="K933" s="18">
        <f>IF(OR(A933&amp;""="",NOT(ISNUMBER(D933))),"",ROUND(D933-J933,2))</f>
        <v/>
      </c>
      <c r="L933" s="17">
        <f>IF(OR(K933="",I933=""),"",IF(AND(K933&gt;0,I933&lt;'الإعدادات'!$B$4),'الإعدادات'!$B$4-I933,0))</f>
        <v/>
      </c>
      <c r="M933" s="6">
        <f>IF(K933="","",IF(K933&lt;=0,"مسدد",IF(I933="","بدون موعد",IF(I933&gt;='الإعدادات'!$B$4,"لم يحن",IF(L933&lt;=30,"من 1 إلى 30 يوم",IF(L933&lt;=60,"من 31 إلى 60 يوم","أكثر من 60 يوم"))))))</f>
        <v/>
      </c>
    </row>
    <row r="934">
      <c r="A934" s="5" t="n"/>
      <c r="B934" s="13" t="n"/>
      <c r="C934" s="5" t="n"/>
      <c r="D934" s="19" t="n"/>
      <c r="E934" s="5" t="n"/>
      <c r="F934" s="6">
        <f>IF(C934&amp;""="","",IFERROR(INDEX('أوامر الشراء'!$C$6:$C$1005,MATCH(C934&amp;"",'أوامر الشراء'!$A$6:$A$1005,0))&amp;"","أمر غير موجود"))</f>
        <v/>
      </c>
      <c r="G934" s="6">
        <f>IF(F934="","",IFERROR(INDEX('الموردون'!$B$6:$B$205,MATCH(F934,'الموردون'!$A$6:$A$205,0))&amp;"","مورد غير موجود"))</f>
        <v/>
      </c>
      <c r="H934" s="20">
        <f>IF(F934="","",IFERROR(INDEX('الموردون'!$D$6:$D$205,MATCH(F934,'الموردون'!$A$6:$A$205,0)),""))</f>
        <v/>
      </c>
      <c r="I934" s="21">
        <f>IF(OR(H934="",NOT(ISNUMBER(B934))),"",B934+H934)</f>
        <v/>
      </c>
      <c r="J934" s="18">
        <f>IF(A934&amp;""="","",SUMIFS('المدفوعات'!$C$6:$C$1005,'المدفوعات'!$B$6:$B$1005,A934&amp;""))</f>
        <v/>
      </c>
      <c r="K934" s="18">
        <f>IF(OR(A934&amp;""="",NOT(ISNUMBER(D934))),"",ROUND(D934-J934,2))</f>
        <v/>
      </c>
      <c r="L934" s="17">
        <f>IF(OR(K934="",I934=""),"",IF(AND(K934&gt;0,I934&lt;'الإعدادات'!$B$4),'الإعدادات'!$B$4-I934,0))</f>
        <v/>
      </c>
      <c r="M934" s="6">
        <f>IF(K934="","",IF(K934&lt;=0,"مسدد",IF(I934="","بدون موعد",IF(I934&gt;='الإعدادات'!$B$4,"لم يحن",IF(L934&lt;=30,"من 1 إلى 30 يوم",IF(L934&lt;=60,"من 31 إلى 60 يوم","أكثر من 60 يوم"))))))</f>
        <v/>
      </c>
    </row>
    <row r="935">
      <c r="A935" s="5" t="n"/>
      <c r="B935" s="13" t="n"/>
      <c r="C935" s="5" t="n"/>
      <c r="D935" s="19" t="n"/>
      <c r="E935" s="5" t="n"/>
      <c r="F935" s="6">
        <f>IF(C935&amp;""="","",IFERROR(INDEX('أوامر الشراء'!$C$6:$C$1005,MATCH(C935&amp;"",'أوامر الشراء'!$A$6:$A$1005,0))&amp;"","أمر غير موجود"))</f>
        <v/>
      </c>
      <c r="G935" s="6">
        <f>IF(F935="","",IFERROR(INDEX('الموردون'!$B$6:$B$205,MATCH(F935,'الموردون'!$A$6:$A$205,0))&amp;"","مورد غير موجود"))</f>
        <v/>
      </c>
      <c r="H935" s="20">
        <f>IF(F935="","",IFERROR(INDEX('الموردون'!$D$6:$D$205,MATCH(F935,'الموردون'!$A$6:$A$205,0)),""))</f>
        <v/>
      </c>
      <c r="I935" s="21">
        <f>IF(OR(H935="",NOT(ISNUMBER(B935))),"",B935+H935)</f>
        <v/>
      </c>
      <c r="J935" s="18">
        <f>IF(A935&amp;""="","",SUMIFS('المدفوعات'!$C$6:$C$1005,'المدفوعات'!$B$6:$B$1005,A935&amp;""))</f>
        <v/>
      </c>
      <c r="K935" s="18">
        <f>IF(OR(A935&amp;""="",NOT(ISNUMBER(D935))),"",ROUND(D935-J935,2))</f>
        <v/>
      </c>
      <c r="L935" s="17">
        <f>IF(OR(K935="",I935=""),"",IF(AND(K935&gt;0,I935&lt;'الإعدادات'!$B$4),'الإعدادات'!$B$4-I935,0))</f>
        <v/>
      </c>
      <c r="M935" s="6">
        <f>IF(K935="","",IF(K935&lt;=0,"مسدد",IF(I935="","بدون موعد",IF(I935&gt;='الإعدادات'!$B$4,"لم يحن",IF(L935&lt;=30,"من 1 إلى 30 يوم",IF(L935&lt;=60,"من 31 إلى 60 يوم","أكثر من 60 يوم"))))))</f>
        <v/>
      </c>
    </row>
    <row r="936">
      <c r="A936" s="5" t="n"/>
      <c r="B936" s="13" t="n"/>
      <c r="C936" s="5" t="n"/>
      <c r="D936" s="19" t="n"/>
      <c r="E936" s="5" t="n"/>
      <c r="F936" s="6">
        <f>IF(C936&amp;""="","",IFERROR(INDEX('أوامر الشراء'!$C$6:$C$1005,MATCH(C936&amp;"",'أوامر الشراء'!$A$6:$A$1005,0))&amp;"","أمر غير موجود"))</f>
        <v/>
      </c>
      <c r="G936" s="6">
        <f>IF(F936="","",IFERROR(INDEX('الموردون'!$B$6:$B$205,MATCH(F936,'الموردون'!$A$6:$A$205,0))&amp;"","مورد غير موجود"))</f>
        <v/>
      </c>
      <c r="H936" s="20">
        <f>IF(F936="","",IFERROR(INDEX('الموردون'!$D$6:$D$205,MATCH(F936,'الموردون'!$A$6:$A$205,0)),""))</f>
        <v/>
      </c>
      <c r="I936" s="21">
        <f>IF(OR(H936="",NOT(ISNUMBER(B936))),"",B936+H936)</f>
        <v/>
      </c>
      <c r="J936" s="18">
        <f>IF(A936&amp;""="","",SUMIFS('المدفوعات'!$C$6:$C$1005,'المدفوعات'!$B$6:$B$1005,A936&amp;""))</f>
        <v/>
      </c>
      <c r="K936" s="18">
        <f>IF(OR(A936&amp;""="",NOT(ISNUMBER(D936))),"",ROUND(D936-J936,2))</f>
        <v/>
      </c>
      <c r="L936" s="17">
        <f>IF(OR(K936="",I936=""),"",IF(AND(K936&gt;0,I936&lt;'الإعدادات'!$B$4),'الإعدادات'!$B$4-I936,0))</f>
        <v/>
      </c>
      <c r="M936" s="6">
        <f>IF(K936="","",IF(K936&lt;=0,"مسدد",IF(I936="","بدون موعد",IF(I936&gt;='الإعدادات'!$B$4,"لم يحن",IF(L936&lt;=30,"من 1 إلى 30 يوم",IF(L936&lt;=60,"من 31 إلى 60 يوم","أكثر من 60 يوم"))))))</f>
        <v/>
      </c>
    </row>
    <row r="937">
      <c r="A937" s="5" t="n"/>
      <c r="B937" s="13" t="n"/>
      <c r="C937" s="5" t="n"/>
      <c r="D937" s="19" t="n"/>
      <c r="E937" s="5" t="n"/>
      <c r="F937" s="6">
        <f>IF(C937&amp;""="","",IFERROR(INDEX('أوامر الشراء'!$C$6:$C$1005,MATCH(C937&amp;"",'أوامر الشراء'!$A$6:$A$1005,0))&amp;"","أمر غير موجود"))</f>
        <v/>
      </c>
      <c r="G937" s="6">
        <f>IF(F937="","",IFERROR(INDEX('الموردون'!$B$6:$B$205,MATCH(F937,'الموردون'!$A$6:$A$205,0))&amp;"","مورد غير موجود"))</f>
        <v/>
      </c>
      <c r="H937" s="20">
        <f>IF(F937="","",IFERROR(INDEX('الموردون'!$D$6:$D$205,MATCH(F937,'الموردون'!$A$6:$A$205,0)),""))</f>
        <v/>
      </c>
      <c r="I937" s="21">
        <f>IF(OR(H937="",NOT(ISNUMBER(B937))),"",B937+H937)</f>
        <v/>
      </c>
      <c r="J937" s="18">
        <f>IF(A937&amp;""="","",SUMIFS('المدفوعات'!$C$6:$C$1005,'المدفوعات'!$B$6:$B$1005,A937&amp;""))</f>
        <v/>
      </c>
      <c r="K937" s="18">
        <f>IF(OR(A937&amp;""="",NOT(ISNUMBER(D937))),"",ROUND(D937-J937,2))</f>
        <v/>
      </c>
      <c r="L937" s="17">
        <f>IF(OR(K937="",I937=""),"",IF(AND(K937&gt;0,I937&lt;'الإعدادات'!$B$4),'الإعدادات'!$B$4-I937,0))</f>
        <v/>
      </c>
      <c r="M937" s="6">
        <f>IF(K937="","",IF(K937&lt;=0,"مسدد",IF(I937="","بدون موعد",IF(I937&gt;='الإعدادات'!$B$4,"لم يحن",IF(L937&lt;=30,"من 1 إلى 30 يوم",IF(L937&lt;=60,"من 31 إلى 60 يوم","أكثر من 60 يوم"))))))</f>
        <v/>
      </c>
    </row>
    <row r="938">
      <c r="A938" s="5" t="n"/>
      <c r="B938" s="13" t="n"/>
      <c r="C938" s="5" t="n"/>
      <c r="D938" s="19" t="n"/>
      <c r="E938" s="5" t="n"/>
      <c r="F938" s="6">
        <f>IF(C938&amp;""="","",IFERROR(INDEX('أوامر الشراء'!$C$6:$C$1005,MATCH(C938&amp;"",'أوامر الشراء'!$A$6:$A$1005,0))&amp;"","أمر غير موجود"))</f>
        <v/>
      </c>
      <c r="G938" s="6">
        <f>IF(F938="","",IFERROR(INDEX('الموردون'!$B$6:$B$205,MATCH(F938,'الموردون'!$A$6:$A$205,0))&amp;"","مورد غير موجود"))</f>
        <v/>
      </c>
      <c r="H938" s="20">
        <f>IF(F938="","",IFERROR(INDEX('الموردون'!$D$6:$D$205,MATCH(F938,'الموردون'!$A$6:$A$205,0)),""))</f>
        <v/>
      </c>
      <c r="I938" s="21">
        <f>IF(OR(H938="",NOT(ISNUMBER(B938))),"",B938+H938)</f>
        <v/>
      </c>
      <c r="J938" s="18">
        <f>IF(A938&amp;""="","",SUMIFS('المدفوعات'!$C$6:$C$1005,'المدفوعات'!$B$6:$B$1005,A938&amp;""))</f>
        <v/>
      </c>
      <c r="K938" s="18">
        <f>IF(OR(A938&amp;""="",NOT(ISNUMBER(D938))),"",ROUND(D938-J938,2))</f>
        <v/>
      </c>
      <c r="L938" s="17">
        <f>IF(OR(K938="",I938=""),"",IF(AND(K938&gt;0,I938&lt;'الإعدادات'!$B$4),'الإعدادات'!$B$4-I938,0))</f>
        <v/>
      </c>
      <c r="M938" s="6">
        <f>IF(K938="","",IF(K938&lt;=0,"مسدد",IF(I938="","بدون موعد",IF(I938&gt;='الإعدادات'!$B$4,"لم يحن",IF(L938&lt;=30,"من 1 إلى 30 يوم",IF(L938&lt;=60,"من 31 إلى 60 يوم","أكثر من 60 يوم"))))))</f>
        <v/>
      </c>
    </row>
    <row r="939">
      <c r="A939" s="5" t="n"/>
      <c r="B939" s="13" t="n"/>
      <c r="C939" s="5" t="n"/>
      <c r="D939" s="19" t="n"/>
      <c r="E939" s="5" t="n"/>
      <c r="F939" s="6">
        <f>IF(C939&amp;""="","",IFERROR(INDEX('أوامر الشراء'!$C$6:$C$1005,MATCH(C939&amp;"",'أوامر الشراء'!$A$6:$A$1005,0))&amp;"","أمر غير موجود"))</f>
        <v/>
      </c>
      <c r="G939" s="6">
        <f>IF(F939="","",IFERROR(INDEX('الموردون'!$B$6:$B$205,MATCH(F939,'الموردون'!$A$6:$A$205,0))&amp;"","مورد غير موجود"))</f>
        <v/>
      </c>
      <c r="H939" s="20">
        <f>IF(F939="","",IFERROR(INDEX('الموردون'!$D$6:$D$205,MATCH(F939,'الموردون'!$A$6:$A$205,0)),""))</f>
        <v/>
      </c>
      <c r="I939" s="21">
        <f>IF(OR(H939="",NOT(ISNUMBER(B939))),"",B939+H939)</f>
        <v/>
      </c>
      <c r="J939" s="18">
        <f>IF(A939&amp;""="","",SUMIFS('المدفوعات'!$C$6:$C$1005,'المدفوعات'!$B$6:$B$1005,A939&amp;""))</f>
        <v/>
      </c>
      <c r="K939" s="18">
        <f>IF(OR(A939&amp;""="",NOT(ISNUMBER(D939))),"",ROUND(D939-J939,2))</f>
        <v/>
      </c>
      <c r="L939" s="17">
        <f>IF(OR(K939="",I939=""),"",IF(AND(K939&gt;0,I939&lt;'الإعدادات'!$B$4),'الإعدادات'!$B$4-I939,0))</f>
        <v/>
      </c>
      <c r="M939" s="6">
        <f>IF(K939="","",IF(K939&lt;=0,"مسدد",IF(I939="","بدون موعد",IF(I939&gt;='الإعدادات'!$B$4,"لم يحن",IF(L939&lt;=30,"من 1 إلى 30 يوم",IF(L939&lt;=60,"من 31 إلى 60 يوم","أكثر من 60 يوم"))))))</f>
        <v/>
      </c>
    </row>
    <row r="940">
      <c r="A940" s="5" t="n"/>
      <c r="B940" s="13" t="n"/>
      <c r="C940" s="5" t="n"/>
      <c r="D940" s="19" t="n"/>
      <c r="E940" s="5" t="n"/>
      <c r="F940" s="6">
        <f>IF(C940&amp;""="","",IFERROR(INDEX('أوامر الشراء'!$C$6:$C$1005,MATCH(C940&amp;"",'أوامر الشراء'!$A$6:$A$1005,0))&amp;"","أمر غير موجود"))</f>
        <v/>
      </c>
      <c r="G940" s="6">
        <f>IF(F940="","",IFERROR(INDEX('الموردون'!$B$6:$B$205,MATCH(F940,'الموردون'!$A$6:$A$205,0))&amp;"","مورد غير موجود"))</f>
        <v/>
      </c>
      <c r="H940" s="20">
        <f>IF(F940="","",IFERROR(INDEX('الموردون'!$D$6:$D$205,MATCH(F940,'الموردون'!$A$6:$A$205,0)),""))</f>
        <v/>
      </c>
      <c r="I940" s="21">
        <f>IF(OR(H940="",NOT(ISNUMBER(B940))),"",B940+H940)</f>
        <v/>
      </c>
      <c r="J940" s="18">
        <f>IF(A940&amp;""="","",SUMIFS('المدفوعات'!$C$6:$C$1005,'المدفوعات'!$B$6:$B$1005,A940&amp;""))</f>
        <v/>
      </c>
      <c r="K940" s="18">
        <f>IF(OR(A940&amp;""="",NOT(ISNUMBER(D940))),"",ROUND(D940-J940,2))</f>
        <v/>
      </c>
      <c r="L940" s="17">
        <f>IF(OR(K940="",I940=""),"",IF(AND(K940&gt;0,I940&lt;'الإعدادات'!$B$4),'الإعدادات'!$B$4-I940,0))</f>
        <v/>
      </c>
      <c r="M940" s="6">
        <f>IF(K940="","",IF(K940&lt;=0,"مسدد",IF(I940="","بدون موعد",IF(I940&gt;='الإعدادات'!$B$4,"لم يحن",IF(L940&lt;=30,"من 1 إلى 30 يوم",IF(L940&lt;=60,"من 31 إلى 60 يوم","أكثر من 60 يوم"))))))</f>
        <v/>
      </c>
    </row>
    <row r="941">
      <c r="A941" s="5" t="n"/>
      <c r="B941" s="13" t="n"/>
      <c r="C941" s="5" t="n"/>
      <c r="D941" s="19" t="n"/>
      <c r="E941" s="5" t="n"/>
      <c r="F941" s="6">
        <f>IF(C941&amp;""="","",IFERROR(INDEX('أوامر الشراء'!$C$6:$C$1005,MATCH(C941&amp;"",'أوامر الشراء'!$A$6:$A$1005,0))&amp;"","أمر غير موجود"))</f>
        <v/>
      </c>
      <c r="G941" s="6">
        <f>IF(F941="","",IFERROR(INDEX('الموردون'!$B$6:$B$205,MATCH(F941,'الموردون'!$A$6:$A$205,0))&amp;"","مورد غير موجود"))</f>
        <v/>
      </c>
      <c r="H941" s="20">
        <f>IF(F941="","",IFERROR(INDEX('الموردون'!$D$6:$D$205,MATCH(F941,'الموردون'!$A$6:$A$205,0)),""))</f>
        <v/>
      </c>
      <c r="I941" s="21">
        <f>IF(OR(H941="",NOT(ISNUMBER(B941))),"",B941+H941)</f>
        <v/>
      </c>
      <c r="J941" s="18">
        <f>IF(A941&amp;""="","",SUMIFS('المدفوعات'!$C$6:$C$1005,'المدفوعات'!$B$6:$B$1005,A941&amp;""))</f>
        <v/>
      </c>
      <c r="K941" s="18">
        <f>IF(OR(A941&amp;""="",NOT(ISNUMBER(D941))),"",ROUND(D941-J941,2))</f>
        <v/>
      </c>
      <c r="L941" s="17">
        <f>IF(OR(K941="",I941=""),"",IF(AND(K941&gt;0,I941&lt;'الإعدادات'!$B$4),'الإعدادات'!$B$4-I941,0))</f>
        <v/>
      </c>
      <c r="M941" s="6">
        <f>IF(K941="","",IF(K941&lt;=0,"مسدد",IF(I941="","بدون موعد",IF(I941&gt;='الإعدادات'!$B$4,"لم يحن",IF(L941&lt;=30,"من 1 إلى 30 يوم",IF(L941&lt;=60,"من 31 إلى 60 يوم","أكثر من 60 يوم"))))))</f>
        <v/>
      </c>
    </row>
    <row r="942">
      <c r="A942" s="5" t="n"/>
      <c r="B942" s="13" t="n"/>
      <c r="C942" s="5" t="n"/>
      <c r="D942" s="19" t="n"/>
      <c r="E942" s="5" t="n"/>
      <c r="F942" s="6">
        <f>IF(C942&amp;""="","",IFERROR(INDEX('أوامر الشراء'!$C$6:$C$1005,MATCH(C942&amp;"",'أوامر الشراء'!$A$6:$A$1005,0))&amp;"","أمر غير موجود"))</f>
        <v/>
      </c>
      <c r="G942" s="6">
        <f>IF(F942="","",IFERROR(INDEX('الموردون'!$B$6:$B$205,MATCH(F942,'الموردون'!$A$6:$A$205,0))&amp;"","مورد غير موجود"))</f>
        <v/>
      </c>
      <c r="H942" s="20">
        <f>IF(F942="","",IFERROR(INDEX('الموردون'!$D$6:$D$205,MATCH(F942,'الموردون'!$A$6:$A$205,0)),""))</f>
        <v/>
      </c>
      <c r="I942" s="21">
        <f>IF(OR(H942="",NOT(ISNUMBER(B942))),"",B942+H942)</f>
        <v/>
      </c>
      <c r="J942" s="18">
        <f>IF(A942&amp;""="","",SUMIFS('المدفوعات'!$C$6:$C$1005,'المدفوعات'!$B$6:$B$1005,A942&amp;""))</f>
        <v/>
      </c>
      <c r="K942" s="18">
        <f>IF(OR(A942&amp;""="",NOT(ISNUMBER(D942))),"",ROUND(D942-J942,2))</f>
        <v/>
      </c>
      <c r="L942" s="17">
        <f>IF(OR(K942="",I942=""),"",IF(AND(K942&gt;0,I942&lt;'الإعدادات'!$B$4),'الإعدادات'!$B$4-I942,0))</f>
        <v/>
      </c>
      <c r="M942" s="6">
        <f>IF(K942="","",IF(K942&lt;=0,"مسدد",IF(I942="","بدون موعد",IF(I942&gt;='الإعدادات'!$B$4,"لم يحن",IF(L942&lt;=30,"من 1 إلى 30 يوم",IF(L942&lt;=60,"من 31 إلى 60 يوم","أكثر من 60 يوم"))))))</f>
        <v/>
      </c>
    </row>
    <row r="943">
      <c r="A943" s="5" t="n"/>
      <c r="B943" s="13" t="n"/>
      <c r="C943" s="5" t="n"/>
      <c r="D943" s="19" t="n"/>
      <c r="E943" s="5" t="n"/>
      <c r="F943" s="6">
        <f>IF(C943&amp;""="","",IFERROR(INDEX('أوامر الشراء'!$C$6:$C$1005,MATCH(C943&amp;"",'أوامر الشراء'!$A$6:$A$1005,0))&amp;"","أمر غير موجود"))</f>
        <v/>
      </c>
      <c r="G943" s="6">
        <f>IF(F943="","",IFERROR(INDEX('الموردون'!$B$6:$B$205,MATCH(F943,'الموردون'!$A$6:$A$205,0))&amp;"","مورد غير موجود"))</f>
        <v/>
      </c>
      <c r="H943" s="20">
        <f>IF(F943="","",IFERROR(INDEX('الموردون'!$D$6:$D$205,MATCH(F943,'الموردون'!$A$6:$A$205,0)),""))</f>
        <v/>
      </c>
      <c r="I943" s="21">
        <f>IF(OR(H943="",NOT(ISNUMBER(B943))),"",B943+H943)</f>
        <v/>
      </c>
      <c r="J943" s="18">
        <f>IF(A943&amp;""="","",SUMIFS('المدفوعات'!$C$6:$C$1005,'المدفوعات'!$B$6:$B$1005,A943&amp;""))</f>
        <v/>
      </c>
      <c r="K943" s="18">
        <f>IF(OR(A943&amp;""="",NOT(ISNUMBER(D943))),"",ROUND(D943-J943,2))</f>
        <v/>
      </c>
      <c r="L943" s="17">
        <f>IF(OR(K943="",I943=""),"",IF(AND(K943&gt;0,I943&lt;'الإعدادات'!$B$4),'الإعدادات'!$B$4-I943,0))</f>
        <v/>
      </c>
      <c r="M943" s="6">
        <f>IF(K943="","",IF(K943&lt;=0,"مسدد",IF(I943="","بدون موعد",IF(I943&gt;='الإعدادات'!$B$4,"لم يحن",IF(L943&lt;=30,"من 1 إلى 30 يوم",IF(L943&lt;=60,"من 31 إلى 60 يوم","أكثر من 60 يوم"))))))</f>
        <v/>
      </c>
    </row>
    <row r="944">
      <c r="A944" s="5" t="n"/>
      <c r="B944" s="13" t="n"/>
      <c r="C944" s="5" t="n"/>
      <c r="D944" s="19" t="n"/>
      <c r="E944" s="5" t="n"/>
      <c r="F944" s="6">
        <f>IF(C944&amp;""="","",IFERROR(INDEX('أوامر الشراء'!$C$6:$C$1005,MATCH(C944&amp;"",'أوامر الشراء'!$A$6:$A$1005,0))&amp;"","أمر غير موجود"))</f>
        <v/>
      </c>
      <c r="G944" s="6">
        <f>IF(F944="","",IFERROR(INDEX('الموردون'!$B$6:$B$205,MATCH(F944,'الموردون'!$A$6:$A$205,0))&amp;"","مورد غير موجود"))</f>
        <v/>
      </c>
      <c r="H944" s="20">
        <f>IF(F944="","",IFERROR(INDEX('الموردون'!$D$6:$D$205,MATCH(F944,'الموردون'!$A$6:$A$205,0)),""))</f>
        <v/>
      </c>
      <c r="I944" s="21">
        <f>IF(OR(H944="",NOT(ISNUMBER(B944))),"",B944+H944)</f>
        <v/>
      </c>
      <c r="J944" s="18">
        <f>IF(A944&amp;""="","",SUMIFS('المدفوعات'!$C$6:$C$1005,'المدفوعات'!$B$6:$B$1005,A944&amp;""))</f>
        <v/>
      </c>
      <c r="K944" s="18">
        <f>IF(OR(A944&amp;""="",NOT(ISNUMBER(D944))),"",ROUND(D944-J944,2))</f>
        <v/>
      </c>
      <c r="L944" s="17">
        <f>IF(OR(K944="",I944=""),"",IF(AND(K944&gt;0,I944&lt;'الإعدادات'!$B$4),'الإعدادات'!$B$4-I944,0))</f>
        <v/>
      </c>
      <c r="M944" s="6">
        <f>IF(K944="","",IF(K944&lt;=0,"مسدد",IF(I944="","بدون موعد",IF(I944&gt;='الإعدادات'!$B$4,"لم يحن",IF(L944&lt;=30,"من 1 إلى 30 يوم",IF(L944&lt;=60,"من 31 إلى 60 يوم","أكثر من 60 يوم"))))))</f>
        <v/>
      </c>
    </row>
    <row r="945">
      <c r="A945" s="5" t="n"/>
      <c r="B945" s="13" t="n"/>
      <c r="C945" s="5" t="n"/>
      <c r="D945" s="19" t="n"/>
      <c r="E945" s="5" t="n"/>
      <c r="F945" s="6">
        <f>IF(C945&amp;""="","",IFERROR(INDEX('أوامر الشراء'!$C$6:$C$1005,MATCH(C945&amp;"",'أوامر الشراء'!$A$6:$A$1005,0))&amp;"","أمر غير موجود"))</f>
        <v/>
      </c>
      <c r="G945" s="6">
        <f>IF(F945="","",IFERROR(INDEX('الموردون'!$B$6:$B$205,MATCH(F945,'الموردون'!$A$6:$A$205,0))&amp;"","مورد غير موجود"))</f>
        <v/>
      </c>
      <c r="H945" s="20">
        <f>IF(F945="","",IFERROR(INDEX('الموردون'!$D$6:$D$205,MATCH(F945,'الموردون'!$A$6:$A$205,0)),""))</f>
        <v/>
      </c>
      <c r="I945" s="21">
        <f>IF(OR(H945="",NOT(ISNUMBER(B945))),"",B945+H945)</f>
        <v/>
      </c>
      <c r="J945" s="18">
        <f>IF(A945&amp;""="","",SUMIFS('المدفوعات'!$C$6:$C$1005,'المدفوعات'!$B$6:$B$1005,A945&amp;""))</f>
        <v/>
      </c>
      <c r="K945" s="18">
        <f>IF(OR(A945&amp;""="",NOT(ISNUMBER(D945))),"",ROUND(D945-J945,2))</f>
        <v/>
      </c>
      <c r="L945" s="17">
        <f>IF(OR(K945="",I945=""),"",IF(AND(K945&gt;0,I945&lt;'الإعدادات'!$B$4),'الإعدادات'!$B$4-I945,0))</f>
        <v/>
      </c>
      <c r="M945" s="6">
        <f>IF(K945="","",IF(K945&lt;=0,"مسدد",IF(I945="","بدون موعد",IF(I945&gt;='الإعدادات'!$B$4,"لم يحن",IF(L945&lt;=30,"من 1 إلى 30 يوم",IF(L945&lt;=60,"من 31 إلى 60 يوم","أكثر من 60 يوم"))))))</f>
        <v/>
      </c>
    </row>
    <row r="946">
      <c r="A946" s="5" t="n"/>
      <c r="B946" s="13" t="n"/>
      <c r="C946" s="5" t="n"/>
      <c r="D946" s="19" t="n"/>
      <c r="E946" s="5" t="n"/>
      <c r="F946" s="6">
        <f>IF(C946&amp;""="","",IFERROR(INDEX('أوامر الشراء'!$C$6:$C$1005,MATCH(C946&amp;"",'أوامر الشراء'!$A$6:$A$1005,0))&amp;"","أمر غير موجود"))</f>
        <v/>
      </c>
      <c r="G946" s="6">
        <f>IF(F946="","",IFERROR(INDEX('الموردون'!$B$6:$B$205,MATCH(F946,'الموردون'!$A$6:$A$205,0))&amp;"","مورد غير موجود"))</f>
        <v/>
      </c>
      <c r="H946" s="20">
        <f>IF(F946="","",IFERROR(INDEX('الموردون'!$D$6:$D$205,MATCH(F946,'الموردون'!$A$6:$A$205,0)),""))</f>
        <v/>
      </c>
      <c r="I946" s="21">
        <f>IF(OR(H946="",NOT(ISNUMBER(B946))),"",B946+H946)</f>
        <v/>
      </c>
      <c r="J946" s="18">
        <f>IF(A946&amp;""="","",SUMIFS('المدفوعات'!$C$6:$C$1005,'المدفوعات'!$B$6:$B$1005,A946&amp;""))</f>
        <v/>
      </c>
      <c r="K946" s="18">
        <f>IF(OR(A946&amp;""="",NOT(ISNUMBER(D946))),"",ROUND(D946-J946,2))</f>
        <v/>
      </c>
      <c r="L946" s="17">
        <f>IF(OR(K946="",I946=""),"",IF(AND(K946&gt;0,I946&lt;'الإعدادات'!$B$4),'الإعدادات'!$B$4-I946,0))</f>
        <v/>
      </c>
      <c r="M946" s="6">
        <f>IF(K946="","",IF(K946&lt;=0,"مسدد",IF(I946="","بدون موعد",IF(I946&gt;='الإعدادات'!$B$4,"لم يحن",IF(L946&lt;=30,"من 1 إلى 30 يوم",IF(L946&lt;=60,"من 31 إلى 60 يوم","أكثر من 60 يوم"))))))</f>
        <v/>
      </c>
    </row>
    <row r="947">
      <c r="A947" s="5" t="n"/>
      <c r="B947" s="13" t="n"/>
      <c r="C947" s="5" t="n"/>
      <c r="D947" s="19" t="n"/>
      <c r="E947" s="5" t="n"/>
      <c r="F947" s="6">
        <f>IF(C947&amp;""="","",IFERROR(INDEX('أوامر الشراء'!$C$6:$C$1005,MATCH(C947&amp;"",'أوامر الشراء'!$A$6:$A$1005,0))&amp;"","أمر غير موجود"))</f>
        <v/>
      </c>
      <c r="G947" s="6">
        <f>IF(F947="","",IFERROR(INDEX('الموردون'!$B$6:$B$205,MATCH(F947,'الموردون'!$A$6:$A$205,0))&amp;"","مورد غير موجود"))</f>
        <v/>
      </c>
      <c r="H947" s="20">
        <f>IF(F947="","",IFERROR(INDEX('الموردون'!$D$6:$D$205,MATCH(F947,'الموردون'!$A$6:$A$205,0)),""))</f>
        <v/>
      </c>
      <c r="I947" s="21">
        <f>IF(OR(H947="",NOT(ISNUMBER(B947))),"",B947+H947)</f>
        <v/>
      </c>
      <c r="J947" s="18">
        <f>IF(A947&amp;""="","",SUMIFS('المدفوعات'!$C$6:$C$1005,'المدفوعات'!$B$6:$B$1005,A947&amp;""))</f>
        <v/>
      </c>
      <c r="K947" s="18">
        <f>IF(OR(A947&amp;""="",NOT(ISNUMBER(D947))),"",ROUND(D947-J947,2))</f>
        <v/>
      </c>
      <c r="L947" s="17">
        <f>IF(OR(K947="",I947=""),"",IF(AND(K947&gt;0,I947&lt;'الإعدادات'!$B$4),'الإعدادات'!$B$4-I947,0))</f>
        <v/>
      </c>
      <c r="M947" s="6">
        <f>IF(K947="","",IF(K947&lt;=0,"مسدد",IF(I947="","بدون موعد",IF(I947&gt;='الإعدادات'!$B$4,"لم يحن",IF(L947&lt;=30,"من 1 إلى 30 يوم",IF(L947&lt;=60,"من 31 إلى 60 يوم","أكثر من 60 يوم"))))))</f>
        <v/>
      </c>
    </row>
    <row r="948">
      <c r="A948" s="5" t="n"/>
      <c r="B948" s="13" t="n"/>
      <c r="C948" s="5" t="n"/>
      <c r="D948" s="19" t="n"/>
      <c r="E948" s="5" t="n"/>
      <c r="F948" s="6">
        <f>IF(C948&amp;""="","",IFERROR(INDEX('أوامر الشراء'!$C$6:$C$1005,MATCH(C948&amp;"",'أوامر الشراء'!$A$6:$A$1005,0))&amp;"","أمر غير موجود"))</f>
        <v/>
      </c>
      <c r="G948" s="6">
        <f>IF(F948="","",IFERROR(INDEX('الموردون'!$B$6:$B$205,MATCH(F948,'الموردون'!$A$6:$A$205,0))&amp;"","مورد غير موجود"))</f>
        <v/>
      </c>
      <c r="H948" s="20">
        <f>IF(F948="","",IFERROR(INDEX('الموردون'!$D$6:$D$205,MATCH(F948,'الموردون'!$A$6:$A$205,0)),""))</f>
        <v/>
      </c>
      <c r="I948" s="21">
        <f>IF(OR(H948="",NOT(ISNUMBER(B948))),"",B948+H948)</f>
        <v/>
      </c>
      <c r="J948" s="18">
        <f>IF(A948&amp;""="","",SUMIFS('المدفوعات'!$C$6:$C$1005,'المدفوعات'!$B$6:$B$1005,A948&amp;""))</f>
        <v/>
      </c>
      <c r="K948" s="18">
        <f>IF(OR(A948&amp;""="",NOT(ISNUMBER(D948))),"",ROUND(D948-J948,2))</f>
        <v/>
      </c>
      <c r="L948" s="17">
        <f>IF(OR(K948="",I948=""),"",IF(AND(K948&gt;0,I948&lt;'الإعدادات'!$B$4),'الإعدادات'!$B$4-I948,0))</f>
        <v/>
      </c>
      <c r="M948" s="6">
        <f>IF(K948="","",IF(K948&lt;=0,"مسدد",IF(I948="","بدون موعد",IF(I948&gt;='الإعدادات'!$B$4,"لم يحن",IF(L948&lt;=30,"من 1 إلى 30 يوم",IF(L948&lt;=60,"من 31 إلى 60 يوم","أكثر من 60 يوم"))))))</f>
        <v/>
      </c>
    </row>
    <row r="949">
      <c r="A949" s="5" t="n"/>
      <c r="B949" s="13" t="n"/>
      <c r="C949" s="5" t="n"/>
      <c r="D949" s="19" t="n"/>
      <c r="E949" s="5" t="n"/>
      <c r="F949" s="6">
        <f>IF(C949&amp;""="","",IFERROR(INDEX('أوامر الشراء'!$C$6:$C$1005,MATCH(C949&amp;"",'أوامر الشراء'!$A$6:$A$1005,0))&amp;"","أمر غير موجود"))</f>
        <v/>
      </c>
      <c r="G949" s="6">
        <f>IF(F949="","",IFERROR(INDEX('الموردون'!$B$6:$B$205,MATCH(F949,'الموردون'!$A$6:$A$205,0))&amp;"","مورد غير موجود"))</f>
        <v/>
      </c>
      <c r="H949" s="20">
        <f>IF(F949="","",IFERROR(INDEX('الموردون'!$D$6:$D$205,MATCH(F949,'الموردون'!$A$6:$A$205,0)),""))</f>
        <v/>
      </c>
      <c r="I949" s="21">
        <f>IF(OR(H949="",NOT(ISNUMBER(B949))),"",B949+H949)</f>
        <v/>
      </c>
      <c r="J949" s="18">
        <f>IF(A949&amp;""="","",SUMIFS('المدفوعات'!$C$6:$C$1005,'المدفوعات'!$B$6:$B$1005,A949&amp;""))</f>
        <v/>
      </c>
      <c r="K949" s="18">
        <f>IF(OR(A949&amp;""="",NOT(ISNUMBER(D949))),"",ROUND(D949-J949,2))</f>
        <v/>
      </c>
      <c r="L949" s="17">
        <f>IF(OR(K949="",I949=""),"",IF(AND(K949&gt;0,I949&lt;'الإعدادات'!$B$4),'الإعدادات'!$B$4-I949,0))</f>
        <v/>
      </c>
      <c r="M949" s="6">
        <f>IF(K949="","",IF(K949&lt;=0,"مسدد",IF(I949="","بدون موعد",IF(I949&gt;='الإعدادات'!$B$4,"لم يحن",IF(L949&lt;=30,"من 1 إلى 30 يوم",IF(L949&lt;=60,"من 31 إلى 60 يوم","أكثر من 60 يوم"))))))</f>
        <v/>
      </c>
    </row>
    <row r="950">
      <c r="A950" s="5" t="n"/>
      <c r="B950" s="13" t="n"/>
      <c r="C950" s="5" t="n"/>
      <c r="D950" s="19" t="n"/>
      <c r="E950" s="5" t="n"/>
      <c r="F950" s="6">
        <f>IF(C950&amp;""="","",IFERROR(INDEX('أوامر الشراء'!$C$6:$C$1005,MATCH(C950&amp;"",'أوامر الشراء'!$A$6:$A$1005,0))&amp;"","أمر غير موجود"))</f>
        <v/>
      </c>
      <c r="G950" s="6">
        <f>IF(F950="","",IFERROR(INDEX('الموردون'!$B$6:$B$205,MATCH(F950,'الموردون'!$A$6:$A$205,0))&amp;"","مورد غير موجود"))</f>
        <v/>
      </c>
      <c r="H950" s="20">
        <f>IF(F950="","",IFERROR(INDEX('الموردون'!$D$6:$D$205,MATCH(F950,'الموردون'!$A$6:$A$205,0)),""))</f>
        <v/>
      </c>
      <c r="I950" s="21">
        <f>IF(OR(H950="",NOT(ISNUMBER(B950))),"",B950+H950)</f>
        <v/>
      </c>
      <c r="J950" s="18">
        <f>IF(A950&amp;""="","",SUMIFS('المدفوعات'!$C$6:$C$1005,'المدفوعات'!$B$6:$B$1005,A950&amp;""))</f>
        <v/>
      </c>
      <c r="K950" s="18">
        <f>IF(OR(A950&amp;""="",NOT(ISNUMBER(D950))),"",ROUND(D950-J950,2))</f>
        <v/>
      </c>
      <c r="L950" s="17">
        <f>IF(OR(K950="",I950=""),"",IF(AND(K950&gt;0,I950&lt;'الإعدادات'!$B$4),'الإعدادات'!$B$4-I950,0))</f>
        <v/>
      </c>
      <c r="M950" s="6">
        <f>IF(K950="","",IF(K950&lt;=0,"مسدد",IF(I950="","بدون موعد",IF(I950&gt;='الإعدادات'!$B$4,"لم يحن",IF(L950&lt;=30,"من 1 إلى 30 يوم",IF(L950&lt;=60,"من 31 إلى 60 يوم","أكثر من 60 يوم"))))))</f>
        <v/>
      </c>
    </row>
    <row r="951">
      <c r="A951" s="5" t="n"/>
      <c r="B951" s="13" t="n"/>
      <c r="C951" s="5" t="n"/>
      <c r="D951" s="19" t="n"/>
      <c r="E951" s="5" t="n"/>
      <c r="F951" s="6">
        <f>IF(C951&amp;""="","",IFERROR(INDEX('أوامر الشراء'!$C$6:$C$1005,MATCH(C951&amp;"",'أوامر الشراء'!$A$6:$A$1005,0))&amp;"","أمر غير موجود"))</f>
        <v/>
      </c>
      <c r="G951" s="6">
        <f>IF(F951="","",IFERROR(INDEX('الموردون'!$B$6:$B$205,MATCH(F951,'الموردون'!$A$6:$A$205,0))&amp;"","مورد غير موجود"))</f>
        <v/>
      </c>
      <c r="H951" s="20">
        <f>IF(F951="","",IFERROR(INDEX('الموردون'!$D$6:$D$205,MATCH(F951,'الموردون'!$A$6:$A$205,0)),""))</f>
        <v/>
      </c>
      <c r="I951" s="21">
        <f>IF(OR(H951="",NOT(ISNUMBER(B951))),"",B951+H951)</f>
        <v/>
      </c>
      <c r="J951" s="18">
        <f>IF(A951&amp;""="","",SUMIFS('المدفوعات'!$C$6:$C$1005,'المدفوعات'!$B$6:$B$1005,A951&amp;""))</f>
        <v/>
      </c>
      <c r="K951" s="18">
        <f>IF(OR(A951&amp;""="",NOT(ISNUMBER(D951))),"",ROUND(D951-J951,2))</f>
        <v/>
      </c>
      <c r="L951" s="17">
        <f>IF(OR(K951="",I951=""),"",IF(AND(K951&gt;0,I951&lt;'الإعدادات'!$B$4),'الإعدادات'!$B$4-I951,0))</f>
        <v/>
      </c>
      <c r="M951" s="6">
        <f>IF(K951="","",IF(K951&lt;=0,"مسدد",IF(I951="","بدون موعد",IF(I951&gt;='الإعدادات'!$B$4,"لم يحن",IF(L951&lt;=30,"من 1 إلى 30 يوم",IF(L951&lt;=60,"من 31 إلى 60 يوم","أكثر من 60 يوم"))))))</f>
        <v/>
      </c>
    </row>
    <row r="952">
      <c r="A952" s="5" t="n"/>
      <c r="B952" s="13" t="n"/>
      <c r="C952" s="5" t="n"/>
      <c r="D952" s="19" t="n"/>
      <c r="E952" s="5" t="n"/>
      <c r="F952" s="6">
        <f>IF(C952&amp;""="","",IFERROR(INDEX('أوامر الشراء'!$C$6:$C$1005,MATCH(C952&amp;"",'أوامر الشراء'!$A$6:$A$1005,0))&amp;"","أمر غير موجود"))</f>
        <v/>
      </c>
      <c r="G952" s="6">
        <f>IF(F952="","",IFERROR(INDEX('الموردون'!$B$6:$B$205,MATCH(F952,'الموردون'!$A$6:$A$205,0))&amp;"","مورد غير موجود"))</f>
        <v/>
      </c>
      <c r="H952" s="20">
        <f>IF(F952="","",IFERROR(INDEX('الموردون'!$D$6:$D$205,MATCH(F952,'الموردون'!$A$6:$A$205,0)),""))</f>
        <v/>
      </c>
      <c r="I952" s="21">
        <f>IF(OR(H952="",NOT(ISNUMBER(B952))),"",B952+H952)</f>
        <v/>
      </c>
      <c r="J952" s="18">
        <f>IF(A952&amp;""="","",SUMIFS('المدفوعات'!$C$6:$C$1005,'المدفوعات'!$B$6:$B$1005,A952&amp;""))</f>
        <v/>
      </c>
      <c r="K952" s="18">
        <f>IF(OR(A952&amp;""="",NOT(ISNUMBER(D952))),"",ROUND(D952-J952,2))</f>
        <v/>
      </c>
      <c r="L952" s="17">
        <f>IF(OR(K952="",I952=""),"",IF(AND(K952&gt;0,I952&lt;'الإعدادات'!$B$4),'الإعدادات'!$B$4-I952,0))</f>
        <v/>
      </c>
      <c r="M952" s="6">
        <f>IF(K952="","",IF(K952&lt;=0,"مسدد",IF(I952="","بدون موعد",IF(I952&gt;='الإعدادات'!$B$4,"لم يحن",IF(L952&lt;=30,"من 1 إلى 30 يوم",IF(L952&lt;=60,"من 31 إلى 60 يوم","أكثر من 60 يوم"))))))</f>
        <v/>
      </c>
    </row>
    <row r="953">
      <c r="A953" s="5" t="n"/>
      <c r="B953" s="13" t="n"/>
      <c r="C953" s="5" t="n"/>
      <c r="D953" s="19" t="n"/>
      <c r="E953" s="5" t="n"/>
      <c r="F953" s="6">
        <f>IF(C953&amp;""="","",IFERROR(INDEX('أوامر الشراء'!$C$6:$C$1005,MATCH(C953&amp;"",'أوامر الشراء'!$A$6:$A$1005,0))&amp;"","أمر غير موجود"))</f>
        <v/>
      </c>
      <c r="G953" s="6">
        <f>IF(F953="","",IFERROR(INDEX('الموردون'!$B$6:$B$205,MATCH(F953,'الموردون'!$A$6:$A$205,0))&amp;"","مورد غير موجود"))</f>
        <v/>
      </c>
      <c r="H953" s="20">
        <f>IF(F953="","",IFERROR(INDEX('الموردون'!$D$6:$D$205,MATCH(F953,'الموردون'!$A$6:$A$205,0)),""))</f>
        <v/>
      </c>
      <c r="I953" s="21">
        <f>IF(OR(H953="",NOT(ISNUMBER(B953))),"",B953+H953)</f>
        <v/>
      </c>
      <c r="J953" s="18">
        <f>IF(A953&amp;""="","",SUMIFS('المدفوعات'!$C$6:$C$1005,'المدفوعات'!$B$6:$B$1005,A953&amp;""))</f>
        <v/>
      </c>
      <c r="K953" s="18">
        <f>IF(OR(A953&amp;""="",NOT(ISNUMBER(D953))),"",ROUND(D953-J953,2))</f>
        <v/>
      </c>
      <c r="L953" s="17">
        <f>IF(OR(K953="",I953=""),"",IF(AND(K953&gt;0,I953&lt;'الإعدادات'!$B$4),'الإعدادات'!$B$4-I953,0))</f>
        <v/>
      </c>
      <c r="M953" s="6">
        <f>IF(K953="","",IF(K953&lt;=0,"مسدد",IF(I953="","بدون موعد",IF(I953&gt;='الإعدادات'!$B$4,"لم يحن",IF(L953&lt;=30,"من 1 إلى 30 يوم",IF(L953&lt;=60,"من 31 إلى 60 يوم","أكثر من 60 يوم"))))))</f>
        <v/>
      </c>
    </row>
    <row r="954">
      <c r="A954" s="5" t="n"/>
      <c r="B954" s="13" t="n"/>
      <c r="C954" s="5" t="n"/>
      <c r="D954" s="19" t="n"/>
      <c r="E954" s="5" t="n"/>
      <c r="F954" s="6">
        <f>IF(C954&amp;""="","",IFERROR(INDEX('أوامر الشراء'!$C$6:$C$1005,MATCH(C954&amp;"",'أوامر الشراء'!$A$6:$A$1005,0))&amp;"","أمر غير موجود"))</f>
        <v/>
      </c>
      <c r="G954" s="6">
        <f>IF(F954="","",IFERROR(INDEX('الموردون'!$B$6:$B$205,MATCH(F954,'الموردون'!$A$6:$A$205,0))&amp;"","مورد غير موجود"))</f>
        <v/>
      </c>
      <c r="H954" s="20">
        <f>IF(F954="","",IFERROR(INDEX('الموردون'!$D$6:$D$205,MATCH(F954,'الموردون'!$A$6:$A$205,0)),""))</f>
        <v/>
      </c>
      <c r="I954" s="21">
        <f>IF(OR(H954="",NOT(ISNUMBER(B954))),"",B954+H954)</f>
        <v/>
      </c>
      <c r="J954" s="18">
        <f>IF(A954&amp;""="","",SUMIFS('المدفوعات'!$C$6:$C$1005,'المدفوعات'!$B$6:$B$1005,A954&amp;""))</f>
        <v/>
      </c>
      <c r="K954" s="18">
        <f>IF(OR(A954&amp;""="",NOT(ISNUMBER(D954))),"",ROUND(D954-J954,2))</f>
        <v/>
      </c>
      <c r="L954" s="17">
        <f>IF(OR(K954="",I954=""),"",IF(AND(K954&gt;0,I954&lt;'الإعدادات'!$B$4),'الإعدادات'!$B$4-I954,0))</f>
        <v/>
      </c>
      <c r="M954" s="6">
        <f>IF(K954="","",IF(K954&lt;=0,"مسدد",IF(I954="","بدون موعد",IF(I954&gt;='الإعدادات'!$B$4,"لم يحن",IF(L954&lt;=30,"من 1 إلى 30 يوم",IF(L954&lt;=60,"من 31 إلى 60 يوم","أكثر من 60 يوم"))))))</f>
        <v/>
      </c>
    </row>
    <row r="955">
      <c r="A955" s="5" t="n"/>
      <c r="B955" s="13" t="n"/>
      <c r="C955" s="5" t="n"/>
      <c r="D955" s="19" t="n"/>
      <c r="E955" s="5" t="n"/>
      <c r="F955" s="6">
        <f>IF(C955&amp;""="","",IFERROR(INDEX('أوامر الشراء'!$C$6:$C$1005,MATCH(C955&amp;"",'أوامر الشراء'!$A$6:$A$1005,0))&amp;"","أمر غير موجود"))</f>
        <v/>
      </c>
      <c r="G955" s="6">
        <f>IF(F955="","",IFERROR(INDEX('الموردون'!$B$6:$B$205,MATCH(F955,'الموردون'!$A$6:$A$205,0))&amp;"","مورد غير موجود"))</f>
        <v/>
      </c>
      <c r="H955" s="20">
        <f>IF(F955="","",IFERROR(INDEX('الموردون'!$D$6:$D$205,MATCH(F955,'الموردون'!$A$6:$A$205,0)),""))</f>
        <v/>
      </c>
      <c r="I955" s="21">
        <f>IF(OR(H955="",NOT(ISNUMBER(B955))),"",B955+H955)</f>
        <v/>
      </c>
      <c r="J955" s="18">
        <f>IF(A955&amp;""="","",SUMIFS('المدفوعات'!$C$6:$C$1005,'المدفوعات'!$B$6:$B$1005,A955&amp;""))</f>
        <v/>
      </c>
      <c r="K955" s="18">
        <f>IF(OR(A955&amp;""="",NOT(ISNUMBER(D955))),"",ROUND(D955-J955,2))</f>
        <v/>
      </c>
      <c r="L955" s="17">
        <f>IF(OR(K955="",I955=""),"",IF(AND(K955&gt;0,I955&lt;'الإعدادات'!$B$4),'الإعدادات'!$B$4-I955,0))</f>
        <v/>
      </c>
      <c r="M955" s="6">
        <f>IF(K955="","",IF(K955&lt;=0,"مسدد",IF(I955="","بدون موعد",IF(I955&gt;='الإعدادات'!$B$4,"لم يحن",IF(L955&lt;=30,"من 1 إلى 30 يوم",IF(L955&lt;=60,"من 31 إلى 60 يوم","أكثر من 60 يوم"))))))</f>
        <v/>
      </c>
    </row>
    <row r="956">
      <c r="A956" s="5" t="n"/>
      <c r="B956" s="13" t="n"/>
      <c r="C956" s="5" t="n"/>
      <c r="D956" s="19" t="n"/>
      <c r="E956" s="5" t="n"/>
      <c r="F956" s="6">
        <f>IF(C956&amp;""="","",IFERROR(INDEX('أوامر الشراء'!$C$6:$C$1005,MATCH(C956&amp;"",'أوامر الشراء'!$A$6:$A$1005,0))&amp;"","أمر غير موجود"))</f>
        <v/>
      </c>
      <c r="G956" s="6">
        <f>IF(F956="","",IFERROR(INDEX('الموردون'!$B$6:$B$205,MATCH(F956,'الموردون'!$A$6:$A$205,0))&amp;"","مورد غير موجود"))</f>
        <v/>
      </c>
      <c r="H956" s="20">
        <f>IF(F956="","",IFERROR(INDEX('الموردون'!$D$6:$D$205,MATCH(F956,'الموردون'!$A$6:$A$205,0)),""))</f>
        <v/>
      </c>
      <c r="I956" s="21">
        <f>IF(OR(H956="",NOT(ISNUMBER(B956))),"",B956+H956)</f>
        <v/>
      </c>
      <c r="J956" s="18">
        <f>IF(A956&amp;""="","",SUMIFS('المدفوعات'!$C$6:$C$1005,'المدفوعات'!$B$6:$B$1005,A956&amp;""))</f>
        <v/>
      </c>
      <c r="K956" s="18">
        <f>IF(OR(A956&amp;""="",NOT(ISNUMBER(D956))),"",ROUND(D956-J956,2))</f>
        <v/>
      </c>
      <c r="L956" s="17">
        <f>IF(OR(K956="",I956=""),"",IF(AND(K956&gt;0,I956&lt;'الإعدادات'!$B$4),'الإعدادات'!$B$4-I956,0))</f>
        <v/>
      </c>
      <c r="M956" s="6">
        <f>IF(K956="","",IF(K956&lt;=0,"مسدد",IF(I956="","بدون موعد",IF(I956&gt;='الإعدادات'!$B$4,"لم يحن",IF(L956&lt;=30,"من 1 إلى 30 يوم",IF(L956&lt;=60,"من 31 إلى 60 يوم","أكثر من 60 يوم"))))))</f>
        <v/>
      </c>
    </row>
    <row r="957">
      <c r="A957" s="5" t="n"/>
      <c r="B957" s="13" t="n"/>
      <c r="C957" s="5" t="n"/>
      <c r="D957" s="19" t="n"/>
      <c r="E957" s="5" t="n"/>
      <c r="F957" s="6">
        <f>IF(C957&amp;""="","",IFERROR(INDEX('أوامر الشراء'!$C$6:$C$1005,MATCH(C957&amp;"",'أوامر الشراء'!$A$6:$A$1005,0))&amp;"","أمر غير موجود"))</f>
        <v/>
      </c>
      <c r="G957" s="6">
        <f>IF(F957="","",IFERROR(INDEX('الموردون'!$B$6:$B$205,MATCH(F957,'الموردون'!$A$6:$A$205,0))&amp;"","مورد غير موجود"))</f>
        <v/>
      </c>
      <c r="H957" s="20">
        <f>IF(F957="","",IFERROR(INDEX('الموردون'!$D$6:$D$205,MATCH(F957,'الموردون'!$A$6:$A$205,0)),""))</f>
        <v/>
      </c>
      <c r="I957" s="21">
        <f>IF(OR(H957="",NOT(ISNUMBER(B957))),"",B957+H957)</f>
        <v/>
      </c>
      <c r="J957" s="18">
        <f>IF(A957&amp;""="","",SUMIFS('المدفوعات'!$C$6:$C$1005,'المدفوعات'!$B$6:$B$1005,A957&amp;""))</f>
        <v/>
      </c>
      <c r="K957" s="18">
        <f>IF(OR(A957&amp;""="",NOT(ISNUMBER(D957))),"",ROUND(D957-J957,2))</f>
        <v/>
      </c>
      <c r="L957" s="17">
        <f>IF(OR(K957="",I957=""),"",IF(AND(K957&gt;0,I957&lt;'الإعدادات'!$B$4),'الإعدادات'!$B$4-I957,0))</f>
        <v/>
      </c>
      <c r="M957" s="6">
        <f>IF(K957="","",IF(K957&lt;=0,"مسدد",IF(I957="","بدون موعد",IF(I957&gt;='الإعدادات'!$B$4,"لم يحن",IF(L957&lt;=30,"من 1 إلى 30 يوم",IF(L957&lt;=60,"من 31 إلى 60 يوم","أكثر من 60 يوم"))))))</f>
        <v/>
      </c>
    </row>
    <row r="958">
      <c r="A958" s="5" t="n"/>
      <c r="B958" s="13" t="n"/>
      <c r="C958" s="5" t="n"/>
      <c r="D958" s="19" t="n"/>
      <c r="E958" s="5" t="n"/>
      <c r="F958" s="6">
        <f>IF(C958&amp;""="","",IFERROR(INDEX('أوامر الشراء'!$C$6:$C$1005,MATCH(C958&amp;"",'أوامر الشراء'!$A$6:$A$1005,0))&amp;"","أمر غير موجود"))</f>
        <v/>
      </c>
      <c r="G958" s="6">
        <f>IF(F958="","",IFERROR(INDEX('الموردون'!$B$6:$B$205,MATCH(F958,'الموردون'!$A$6:$A$205,0))&amp;"","مورد غير موجود"))</f>
        <v/>
      </c>
      <c r="H958" s="20">
        <f>IF(F958="","",IFERROR(INDEX('الموردون'!$D$6:$D$205,MATCH(F958,'الموردون'!$A$6:$A$205,0)),""))</f>
        <v/>
      </c>
      <c r="I958" s="21">
        <f>IF(OR(H958="",NOT(ISNUMBER(B958))),"",B958+H958)</f>
        <v/>
      </c>
      <c r="J958" s="18">
        <f>IF(A958&amp;""="","",SUMIFS('المدفوعات'!$C$6:$C$1005,'المدفوعات'!$B$6:$B$1005,A958&amp;""))</f>
        <v/>
      </c>
      <c r="K958" s="18">
        <f>IF(OR(A958&amp;""="",NOT(ISNUMBER(D958))),"",ROUND(D958-J958,2))</f>
        <v/>
      </c>
      <c r="L958" s="17">
        <f>IF(OR(K958="",I958=""),"",IF(AND(K958&gt;0,I958&lt;'الإعدادات'!$B$4),'الإعدادات'!$B$4-I958,0))</f>
        <v/>
      </c>
      <c r="M958" s="6">
        <f>IF(K958="","",IF(K958&lt;=0,"مسدد",IF(I958="","بدون موعد",IF(I958&gt;='الإعدادات'!$B$4,"لم يحن",IF(L958&lt;=30,"من 1 إلى 30 يوم",IF(L958&lt;=60,"من 31 إلى 60 يوم","أكثر من 60 يوم"))))))</f>
        <v/>
      </c>
    </row>
    <row r="959">
      <c r="A959" s="5" t="n"/>
      <c r="B959" s="13" t="n"/>
      <c r="C959" s="5" t="n"/>
      <c r="D959" s="19" t="n"/>
      <c r="E959" s="5" t="n"/>
      <c r="F959" s="6">
        <f>IF(C959&amp;""="","",IFERROR(INDEX('أوامر الشراء'!$C$6:$C$1005,MATCH(C959&amp;"",'أوامر الشراء'!$A$6:$A$1005,0))&amp;"","أمر غير موجود"))</f>
        <v/>
      </c>
      <c r="G959" s="6">
        <f>IF(F959="","",IFERROR(INDEX('الموردون'!$B$6:$B$205,MATCH(F959,'الموردون'!$A$6:$A$205,0))&amp;"","مورد غير موجود"))</f>
        <v/>
      </c>
      <c r="H959" s="20">
        <f>IF(F959="","",IFERROR(INDEX('الموردون'!$D$6:$D$205,MATCH(F959,'الموردون'!$A$6:$A$205,0)),""))</f>
        <v/>
      </c>
      <c r="I959" s="21">
        <f>IF(OR(H959="",NOT(ISNUMBER(B959))),"",B959+H959)</f>
        <v/>
      </c>
      <c r="J959" s="18">
        <f>IF(A959&amp;""="","",SUMIFS('المدفوعات'!$C$6:$C$1005,'المدفوعات'!$B$6:$B$1005,A959&amp;""))</f>
        <v/>
      </c>
      <c r="K959" s="18">
        <f>IF(OR(A959&amp;""="",NOT(ISNUMBER(D959))),"",ROUND(D959-J959,2))</f>
        <v/>
      </c>
      <c r="L959" s="17">
        <f>IF(OR(K959="",I959=""),"",IF(AND(K959&gt;0,I959&lt;'الإعدادات'!$B$4),'الإعدادات'!$B$4-I959,0))</f>
        <v/>
      </c>
      <c r="M959" s="6">
        <f>IF(K959="","",IF(K959&lt;=0,"مسدد",IF(I959="","بدون موعد",IF(I959&gt;='الإعدادات'!$B$4,"لم يحن",IF(L959&lt;=30,"من 1 إلى 30 يوم",IF(L959&lt;=60,"من 31 إلى 60 يوم","أكثر من 60 يوم"))))))</f>
        <v/>
      </c>
    </row>
    <row r="960">
      <c r="A960" s="5" t="n"/>
      <c r="B960" s="13" t="n"/>
      <c r="C960" s="5" t="n"/>
      <c r="D960" s="19" t="n"/>
      <c r="E960" s="5" t="n"/>
      <c r="F960" s="6">
        <f>IF(C960&amp;""="","",IFERROR(INDEX('أوامر الشراء'!$C$6:$C$1005,MATCH(C960&amp;"",'أوامر الشراء'!$A$6:$A$1005,0))&amp;"","أمر غير موجود"))</f>
        <v/>
      </c>
      <c r="G960" s="6">
        <f>IF(F960="","",IFERROR(INDEX('الموردون'!$B$6:$B$205,MATCH(F960,'الموردون'!$A$6:$A$205,0))&amp;"","مورد غير موجود"))</f>
        <v/>
      </c>
      <c r="H960" s="20">
        <f>IF(F960="","",IFERROR(INDEX('الموردون'!$D$6:$D$205,MATCH(F960,'الموردون'!$A$6:$A$205,0)),""))</f>
        <v/>
      </c>
      <c r="I960" s="21">
        <f>IF(OR(H960="",NOT(ISNUMBER(B960))),"",B960+H960)</f>
        <v/>
      </c>
      <c r="J960" s="18">
        <f>IF(A960&amp;""="","",SUMIFS('المدفوعات'!$C$6:$C$1005,'المدفوعات'!$B$6:$B$1005,A960&amp;""))</f>
        <v/>
      </c>
      <c r="K960" s="18">
        <f>IF(OR(A960&amp;""="",NOT(ISNUMBER(D960))),"",ROUND(D960-J960,2))</f>
        <v/>
      </c>
      <c r="L960" s="17">
        <f>IF(OR(K960="",I960=""),"",IF(AND(K960&gt;0,I960&lt;'الإعدادات'!$B$4),'الإعدادات'!$B$4-I960,0))</f>
        <v/>
      </c>
      <c r="M960" s="6">
        <f>IF(K960="","",IF(K960&lt;=0,"مسدد",IF(I960="","بدون موعد",IF(I960&gt;='الإعدادات'!$B$4,"لم يحن",IF(L960&lt;=30,"من 1 إلى 30 يوم",IF(L960&lt;=60,"من 31 إلى 60 يوم","أكثر من 60 يوم"))))))</f>
        <v/>
      </c>
    </row>
    <row r="961">
      <c r="A961" s="5" t="n"/>
      <c r="B961" s="13" t="n"/>
      <c r="C961" s="5" t="n"/>
      <c r="D961" s="19" t="n"/>
      <c r="E961" s="5" t="n"/>
      <c r="F961" s="6">
        <f>IF(C961&amp;""="","",IFERROR(INDEX('أوامر الشراء'!$C$6:$C$1005,MATCH(C961&amp;"",'أوامر الشراء'!$A$6:$A$1005,0))&amp;"","أمر غير موجود"))</f>
        <v/>
      </c>
      <c r="G961" s="6">
        <f>IF(F961="","",IFERROR(INDEX('الموردون'!$B$6:$B$205,MATCH(F961,'الموردون'!$A$6:$A$205,0))&amp;"","مورد غير موجود"))</f>
        <v/>
      </c>
      <c r="H961" s="20">
        <f>IF(F961="","",IFERROR(INDEX('الموردون'!$D$6:$D$205,MATCH(F961,'الموردون'!$A$6:$A$205,0)),""))</f>
        <v/>
      </c>
      <c r="I961" s="21">
        <f>IF(OR(H961="",NOT(ISNUMBER(B961))),"",B961+H961)</f>
        <v/>
      </c>
      <c r="J961" s="18">
        <f>IF(A961&amp;""="","",SUMIFS('المدفوعات'!$C$6:$C$1005,'المدفوعات'!$B$6:$B$1005,A961&amp;""))</f>
        <v/>
      </c>
      <c r="K961" s="18">
        <f>IF(OR(A961&amp;""="",NOT(ISNUMBER(D961))),"",ROUND(D961-J961,2))</f>
        <v/>
      </c>
      <c r="L961" s="17">
        <f>IF(OR(K961="",I961=""),"",IF(AND(K961&gt;0,I961&lt;'الإعدادات'!$B$4),'الإعدادات'!$B$4-I961,0))</f>
        <v/>
      </c>
      <c r="M961" s="6">
        <f>IF(K961="","",IF(K961&lt;=0,"مسدد",IF(I961="","بدون موعد",IF(I961&gt;='الإعدادات'!$B$4,"لم يحن",IF(L961&lt;=30,"من 1 إلى 30 يوم",IF(L961&lt;=60,"من 31 إلى 60 يوم","أكثر من 60 يوم"))))))</f>
        <v/>
      </c>
    </row>
    <row r="962">
      <c r="A962" s="5" t="n"/>
      <c r="B962" s="13" t="n"/>
      <c r="C962" s="5" t="n"/>
      <c r="D962" s="19" t="n"/>
      <c r="E962" s="5" t="n"/>
      <c r="F962" s="6">
        <f>IF(C962&amp;""="","",IFERROR(INDEX('أوامر الشراء'!$C$6:$C$1005,MATCH(C962&amp;"",'أوامر الشراء'!$A$6:$A$1005,0))&amp;"","أمر غير موجود"))</f>
        <v/>
      </c>
      <c r="G962" s="6">
        <f>IF(F962="","",IFERROR(INDEX('الموردون'!$B$6:$B$205,MATCH(F962,'الموردون'!$A$6:$A$205,0))&amp;"","مورد غير موجود"))</f>
        <v/>
      </c>
      <c r="H962" s="20">
        <f>IF(F962="","",IFERROR(INDEX('الموردون'!$D$6:$D$205,MATCH(F962,'الموردون'!$A$6:$A$205,0)),""))</f>
        <v/>
      </c>
      <c r="I962" s="21">
        <f>IF(OR(H962="",NOT(ISNUMBER(B962))),"",B962+H962)</f>
        <v/>
      </c>
      <c r="J962" s="18">
        <f>IF(A962&amp;""="","",SUMIFS('المدفوعات'!$C$6:$C$1005,'المدفوعات'!$B$6:$B$1005,A962&amp;""))</f>
        <v/>
      </c>
      <c r="K962" s="18">
        <f>IF(OR(A962&amp;""="",NOT(ISNUMBER(D962))),"",ROUND(D962-J962,2))</f>
        <v/>
      </c>
      <c r="L962" s="17">
        <f>IF(OR(K962="",I962=""),"",IF(AND(K962&gt;0,I962&lt;'الإعدادات'!$B$4),'الإعدادات'!$B$4-I962,0))</f>
        <v/>
      </c>
      <c r="M962" s="6">
        <f>IF(K962="","",IF(K962&lt;=0,"مسدد",IF(I962="","بدون موعد",IF(I962&gt;='الإعدادات'!$B$4,"لم يحن",IF(L962&lt;=30,"من 1 إلى 30 يوم",IF(L962&lt;=60,"من 31 إلى 60 يوم","أكثر من 60 يوم"))))))</f>
        <v/>
      </c>
    </row>
    <row r="963">
      <c r="A963" s="5" t="n"/>
      <c r="B963" s="13" t="n"/>
      <c r="C963" s="5" t="n"/>
      <c r="D963" s="19" t="n"/>
      <c r="E963" s="5" t="n"/>
      <c r="F963" s="6">
        <f>IF(C963&amp;""="","",IFERROR(INDEX('أوامر الشراء'!$C$6:$C$1005,MATCH(C963&amp;"",'أوامر الشراء'!$A$6:$A$1005,0))&amp;"","أمر غير موجود"))</f>
        <v/>
      </c>
      <c r="G963" s="6">
        <f>IF(F963="","",IFERROR(INDEX('الموردون'!$B$6:$B$205,MATCH(F963,'الموردون'!$A$6:$A$205,0))&amp;"","مورد غير موجود"))</f>
        <v/>
      </c>
      <c r="H963" s="20">
        <f>IF(F963="","",IFERROR(INDEX('الموردون'!$D$6:$D$205,MATCH(F963,'الموردون'!$A$6:$A$205,0)),""))</f>
        <v/>
      </c>
      <c r="I963" s="21">
        <f>IF(OR(H963="",NOT(ISNUMBER(B963))),"",B963+H963)</f>
        <v/>
      </c>
      <c r="J963" s="18">
        <f>IF(A963&amp;""="","",SUMIFS('المدفوعات'!$C$6:$C$1005,'المدفوعات'!$B$6:$B$1005,A963&amp;""))</f>
        <v/>
      </c>
      <c r="K963" s="18">
        <f>IF(OR(A963&amp;""="",NOT(ISNUMBER(D963))),"",ROUND(D963-J963,2))</f>
        <v/>
      </c>
      <c r="L963" s="17">
        <f>IF(OR(K963="",I963=""),"",IF(AND(K963&gt;0,I963&lt;'الإعدادات'!$B$4),'الإعدادات'!$B$4-I963,0))</f>
        <v/>
      </c>
      <c r="M963" s="6">
        <f>IF(K963="","",IF(K963&lt;=0,"مسدد",IF(I963="","بدون موعد",IF(I963&gt;='الإعدادات'!$B$4,"لم يحن",IF(L963&lt;=30,"من 1 إلى 30 يوم",IF(L963&lt;=60,"من 31 إلى 60 يوم","أكثر من 60 يوم"))))))</f>
        <v/>
      </c>
    </row>
    <row r="964">
      <c r="A964" s="5" t="n"/>
      <c r="B964" s="13" t="n"/>
      <c r="C964" s="5" t="n"/>
      <c r="D964" s="19" t="n"/>
      <c r="E964" s="5" t="n"/>
      <c r="F964" s="6">
        <f>IF(C964&amp;""="","",IFERROR(INDEX('أوامر الشراء'!$C$6:$C$1005,MATCH(C964&amp;"",'أوامر الشراء'!$A$6:$A$1005,0))&amp;"","أمر غير موجود"))</f>
        <v/>
      </c>
      <c r="G964" s="6">
        <f>IF(F964="","",IFERROR(INDEX('الموردون'!$B$6:$B$205,MATCH(F964,'الموردون'!$A$6:$A$205,0))&amp;"","مورد غير موجود"))</f>
        <v/>
      </c>
      <c r="H964" s="20">
        <f>IF(F964="","",IFERROR(INDEX('الموردون'!$D$6:$D$205,MATCH(F964,'الموردون'!$A$6:$A$205,0)),""))</f>
        <v/>
      </c>
      <c r="I964" s="21">
        <f>IF(OR(H964="",NOT(ISNUMBER(B964))),"",B964+H964)</f>
        <v/>
      </c>
      <c r="J964" s="18">
        <f>IF(A964&amp;""="","",SUMIFS('المدفوعات'!$C$6:$C$1005,'المدفوعات'!$B$6:$B$1005,A964&amp;""))</f>
        <v/>
      </c>
      <c r="K964" s="18">
        <f>IF(OR(A964&amp;""="",NOT(ISNUMBER(D964))),"",ROUND(D964-J964,2))</f>
        <v/>
      </c>
      <c r="L964" s="17">
        <f>IF(OR(K964="",I964=""),"",IF(AND(K964&gt;0,I964&lt;'الإعدادات'!$B$4),'الإعدادات'!$B$4-I964,0))</f>
        <v/>
      </c>
      <c r="M964" s="6">
        <f>IF(K964="","",IF(K964&lt;=0,"مسدد",IF(I964="","بدون موعد",IF(I964&gt;='الإعدادات'!$B$4,"لم يحن",IF(L964&lt;=30,"من 1 إلى 30 يوم",IF(L964&lt;=60,"من 31 إلى 60 يوم","أكثر من 60 يوم"))))))</f>
        <v/>
      </c>
    </row>
    <row r="965">
      <c r="A965" s="5" t="n"/>
      <c r="B965" s="13" t="n"/>
      <c r="C965" s="5" t="n"/>
      <c r="D965" s="19" t="n"/>
      <c r="E965" s="5" t="n"/>
      <c r="F965" s="6">
        <f>IF(C965&amp;""="","",IFERROR(INDEX('أوامر الشراء'!$C$6:$C$1005,MATCH(C965&amp;"",'أوامر الشراء'!$A$6:$A$1005,0))&amp;"","أمر غير موجود"))</f>
        <v/>
      </c>
      <c r="G965" s="6">
        <f>IF(F965="","",IFERROR(INDEX('الموردون'!$B$6:$B$205,MATCH(F965,'الموردون'!$A$6:$A$205,0))&amp;"","مورد غير موجود"))</f>
        <v/>
      </c>
      <c r="H965" s="20">
        <f>IF(F965="","",IFERROR(INDEX('الموردون'!$D$6:$D$205,MATCH(F965,'الموردون'!$A$6:$A$205,0)),""))</f>
        <v/>
      </c>
      <c r="I965" s="21">
        <f>IF(OR(H965="",NOT(ISNUMBER(B965))),"",B965+H965)</f>
        <v/>
      </c>
      <c r="J965" s="18">
        <f>IF(A965&amp;""="","",SUMIFS('المدفوعات'!$C$6:$C$1005,'المدفوعات'!$B$6:$B$1005,A965&amp;""))</f>
        <v/>
      </c>
      <c r="K965" s="18">
        <f>IF(OR(A965&amp;""="",NOT(ISNUMBER(D965))),"",ROUND(D965-J965,2))</f>
        <v/>
      </c>
      <c r="L965" s="17">
        <f>IF(OR(K965="",I965=""),"",IF(AND(K965&gt;0,I965&lt;'الإعدادات'!$B$4),'الإعدادات'!$B$4-I965,0))</f>
        <v/>
      </c>
      <c r="M965" s="6">
        <f>IF(K965="","",IF(K965&lt;=0,"مسدد",IF(I965="","بدون موعد",IF(I965&gt;='الإعدادات'!$B$4,"لم يحن",IF(L965&lt;=30,"من 1 إلى 30 يوم",IF(L965&lt;=60,"من 31 إلى 60 يوم","أكثر من 60 يوم"))))))</f>
        <v/>
      </c>
    </row>
    <row r="966">
      <c r="A966" s="5" t="n"/>
      <c r="B966" s="13" t="n"/>
      <c r="C966" s="5" t="n"/>
      <c r="D966" s="19" t="n"/>
      <c r="E966" s="5" t="n"/>
      <c r="F966" s="6">
        <f>IF(C966&amp;""="","",IFERROR(INDEX('أوامر الشراء'!$C$6:$C$1005,MATCH(C966&amp;"",'أوامر الشراء'!$A$6:$A$1005,0))&amp;"","أمر غير موجود"))</f>
        <v/>
      </c>
      <c r="G966" s="6">
        <f>IF(F966="","",IFERROR(INDEX('الموردون'!$B$6:$B$205,MATCH(F966,'الموردون'!$A$6:$A$205,0))&amp;"","مورد غير موجود"))</f>
        <v/>
      </c>
      <c r="H966" s="20">
        <f>IF(F966="","",IFERROR(INDEX('الموردون'!$D$6:$D$205,MATCH(F966,'الموردون'!$A$6:$A$205,0)),""))</f>
        <v/>
      </c>
      <c r="I966" s="21">
        <f>IF(OR(H966="",NOT(ISNUMBER(B966))),"",B966+H966)</f>
        <v/>
      </c>
      <c r="J966" s="18">
        <f>IF(A966&amp;""="","",SUMIFS('المدفوعات'!$C$6:$C$1005,'المدفوعات'!$B$6:$B$1005,A966&amp;""))</f>
        <v/>
      </c>
      <c r="K966" s="18">
        <f>IF(OR(A966&amp;""="",NOT(ISNUMBER(D966))),"",ROUND(D966-J966,2))</f>
        <v/>
      </c>
      <c r="L966" s="17">
        <f>IF(OR(K966="",I966=""),"",IF(AND(K966&gt;0,I966&lt;'الإعدادات'!$B$4),'الإعدادات'!$B$4-I966,0))</f>
        <v/>
      </c>
      <c r="M966" s="6">
        <f>IF(K966="","",IF(K966&lt;=0,"مسدد",IF(I966="","بدون موعد",IF(I966&gt;='الإعدادات'!$B$4,"لم يحن",IF(L966&lt;=30,"من 1 إلى 30 يوم",IF(L966&lt;=60,"من 31 إلى 60 يوم","أكثر من 60 يوم"))))))</f>
        <v/>
      </c>
    </row>
    <row r="967">
      <c r="A967" s="5" t="n"/>
      <c r="B967" s="13" t="n"/>
      <c r="C967" s="5" t="n"/>
      <c r="D967" s="19" t="n"/>
      <c r="E967" s="5" t="n"/>
      <c r="F967" s="6">
        <f>IF(C967&amp;""="","",IFERROR(INDEX('أوامر الشراء'!$C$6:$C$1005,MATCH(C967&amp;"",'أوامر الشراء'!$A$6:$A$1005,0))&amp;"","أمر غير موجود"))</f>
        <v/>
      </c>
      <c r="G967" s="6">
        <f>IF(F967="","",IFERROR(INDEX('الموردون'!$B$6:$B$205,MATCH(F967,'الموردون'!$A$6:$A$205,0))&amp;"","مورد غير موجود"))</f>
        <v/>
      </c>
      <c r="H967" s="20">
        <f>IF(F967="","",IFERROR(INDEX('الموردون'!$D$6:$D$205,MATCH(F967,'الموردون'!$A$6:$A$205,0)),""))</f>
        <v/>
      </c>
      <c r="I967" s="21">
        <f>IF(OR(H967="",NOT(ISNUMBER(B967))),"",B967+H967)</f>
        <v/>
      </c>
      <c r="J967" s="18">
        <f>IF(A967&amp;""="","",SUMIFS('المدفوعات'!$C$6:$C$1005,'المدفوعات'!$B$6:$B$1005,A967&amp;""))</f>
        <v/>
      </c>
      <c r="K967" s="18">
        <f>IF(OR(A967&amp;""="",NOT(ISNUMBER(D967))),"",ROUND(D967-J967,2))</f>
        <v/>
      </c>
      <c r="L967" s="17">
        <f>IF(OR(K967="",I967=""),"",IF(AND(K967&gt;0,I967&lt;'الإعدادات'!$B$4),'الإعدادات'!$B$4-I967,0))</f>
        <v/>
      </c>
      <c r="M967" s="6">
        <f>IF(K967="","",IF(K967&lt;=0,"مسدد",IF(I967="","بدون موعد",IF(I967&gt;='الإعدادات'!$B$4,"لم يحن",IF(L967&lt;=30,"من 1 إلى 30 يوم",IF(L967&lt;=60,"من 31 إلى 60 يوم","أكثر من 60 يوم"))))))</f>
        <v/>
      </c>
    </row>
    <row r="968">
      <c r="A968" s="5" t="n"/>
      <c r="B968" s="13" t="n"/>
      <c r="C968" s="5" t="n"/>
      <c r="D968" s="19" t="n"/>
      <c r="E968" s="5" t="n"/>
      <c r="F968" s="6">
        <f>IF(C968&amp;""="","",IFERROR(INDEX('أوامر الشراء'!$C$6:$C$1005,MATCH(C968&amp;"",'أوامر الشراء'!$A$6:$A$1005,0))&amp;"","أمر غير موجود"))</f>
        <v/>
      </c>
      <c r="G968" s="6">
        <f>IF(F968="","",IFERROR(INDEX('الموردون'!$B$6:$B$205,MATCH(F968,'الموردون'!$A$6:$A$205,0))&amp;"","مورد غير موجود"))</f>
        <v/>
      </c>
      <c r="H968" s="20">
        <f>IF(F968="","",IFERROR(INDEX('الموردون'!$D$6:$D$205,MATCH(F968,'الموردون'!$A$6:$A$205,0)),""))</f>
        <v/>
      </c>
      <c r="I968" s="21">
        <f>IF(OR(H968="",NOT(ISNUMBER(B968))),"",B968+H968)</f>
        <v/>
      </c>
      <c r="J968" s="18">
        <f>IF(A968&amp;""="","",SUMIFS('المدفوعات'!$C$6:$C$1005,'المدفوعات'!$B$6:$B$1005,A968&amp;""))</f>
        <v/>
      </c>
      <c r="K968" s="18">
        <f>IF(OR(A968&amp;""="",NOT(ISNUMBER(D968))),"",ROUND(D968-J968,2))</f>
        <v/>
      </c>
      <c r="L968" s="17">
        <f>IF(OR(K968="",I968=""),"",IF(AND(K968&gt;0,I968&lt;'الإعدادات'!$B$4),'الإعدادات'!$B$4-I968,0))</f>
        <v/>
      </c>
      <c r="M968" s="6">
        <f>IF(K968="","",IF(K968&lt;=0,"مسدد",IF(I968="","بدون موعد",IF(I968&gt;='الإعدادات'!$B$4,"لم يحن",IF(L968&lt;=30,"من 1 إلى 30 يوم",IF(L968&lt;=60,"من 31 إلى 60 يوم","أكثر من 60 يوم"))))))</f>
        <v/>
      </c>
    </row>
    <row r="969">
      <c r="A969" s="5" t="n"/>
      <c r="B969" s="13" t="n"/>
      <c r="C969" s="5" t="n"/>
      <c r="D969" s="19" t="n"/>
      <c r="E969" s="5" t="n"/>
      <c r="F969" s="6">
        <f>IF(C969&amp;""="","",IFERROR(INDEX('أوامر الشراء'!$C$6:$C$1005,MATCH(C969&amp;"",'أوامر الشراء'!$A$6:$A$1005,0))&amp;"","أمر غير موجود"))</f>
        <v/>
      </c>
      <c r="G969" s="6">
        <f>IF(F969="","",IFERROR(INDEX('الموردون'!$B$6:$B$205,MATCH(F969,'الموردون'!$A$6:$A$205,0))&amp;"","مورد غير موجود"))</f>
        <v/>
      </c>
      <c r="H969" s="20">
        <f>IF(F969="","",IFERROR(INDEX('الموردون'!$D$6:$D$205,MATCH(F969,'الموردون'!$A$6:$A$205,0)),""))</f>
        <v/>
      </c>
      <c r="I969" s="21">
        <f>IF(OR(H969="",NOT(ISNUMBER(B969))),"",B969+H969)</f>
        <v/>
      </c>
      <c r="J969" s="18">
        <f>IF(A969&amp;""="","",SUMIFS('المدفوعات'!$C$6:$C$1005,'المدفوعات'!$B$6:$B$1005,A969&amp;""))</f>
        <v/>
      </c>
      <c r="K969" s="18">
        <f>IF(OR(A969&amp;""="",NOT(ISNUMBER(D969))),"",ROUND(D969-J969,2))</f>
        <v/>
      </c>
      <c r="L969" s="17">
        <f>IF(OR(K969="",I969=""),"",IF(AND(K969&gt;0,I969&lt;'الإعدادات'!$B$4),'الإعدادات'!$B$4-I969,0))</f>
        <v/>
      </c>
      <c r="M969" s="6">
        <f>IF(K969="","",IF(K969&lt;=0,"مسدد",IF(I969="","بدون موعد",IF(I969&gt;='الإعدادات'!$B$4,"لم يحن",IF(L969&lt;=30,"من 1 إلى 30 يوم",IF(L969&lt;=60,"من 31 إلى 60 يوم","أكثر من 60 يوم"))))))</f>
        <v/>
      </c>
    </row>
    <row r="970">
      <c r="A970" s="5" t="n"/>
      <c r="B970" s="13" t="n"/>
      <c r="C970" s="5" t="n"/>
      <c r="D970" s="19" t="n"/>
      <c r="E970" s="5" t="n"/>
      <c r="F970" s="6">
        <f>IF(C970&amp;""="","",IFERROR(INDEX('أوامر الشراء'!$C$6:$C$1005,MATCH(C970&amp;"",'أوامر الشراء'!$A$6:$A$1005,0))&amp;"","أمر غير موجود"))</f>
        <v/>
      </c>
      <c r="G970" s="6">
        <f>IF(F970="","",IFERROR(INDEX('الموردون'!$B$6:$B$205,MATCH(F970,'الموردون'!$A$6:$A$205,0))&amp;"","مورد غير موجود"))</f>
        <v/>
      </c>
      <c r="H970" s="20">
        <f>IF(F970="","",IFERROR(INDEX('الموردون'!$D$6:$D$205,MATCH(F970,'الموردون'!$A$6:$A$205,0)),""))</f>
        <v/>
      </c>
      <c r="I970" s="21">
        <f>IF(OR(H970="",NOT(ISNUMBER(B970))),"",B970+H970)</f>
        <v/>
      </c>
      <c r="J970" s="18">
        <f>IF(A970&amp;""="","",SUMIFS('المدفوعات'!$C$6:$C$1005,'المدفوعات'!$B$6:$B$1005,A970&amp;""))</f>
        <v/>
      </c>
      <c r="K970" s="18">
        <f>IF(OR(A970&amp;""="",NOT(ISNUMBER(D970))),"",ROUND(D970-J970,2))</f>
        <v/>
      </c>
      <c r="L970" s="17">
        <f>IF(OR(K970="",I970=""),"",IF(AND(K970&gt;0,I970&lt;'الإعدادات'!$B$4),'الإعدادات'!$B$4-I970,0))</f>
        <v/>
      </c>
      <c r="M970" s="6">
        <f>IF(K970="","",IF(K970&lt;=0,"مسدد",IF(I970="","بدون موعد",IF(I970&gt;='الإعدادات'!$B$4,"لم يحن",IF(L970&lt;=30,"من 1 إلى 30 يوم",IF(L970&lt;=60,"من 31 إلى 60 يوم","أكثر من 60 يوم"))))))</f>
        <v/>
      </c>
    </row>
    <row r="971">
      <c r="A971" s="5" t="n"/>
      <c r="B971" s="13" t="n"/>
      <c r="C971" s="5" t="n"/>
      <c r="D971" s="19" t="n"/>
      <c r="E971" s="5" t="n"/>
      <c r="F971" s="6">
        <f>IF(C971&amp;""="","",IFERROR(INDEX('أوامر الشراء'!$C$6:$C$1005,MATCH(C971&amp;"",'أوامر الشراء'!$A$6:$A$1005,0))&amp;"","أمر غير موجود"))</f>
        <v/>
      </c>
      <c r="G971" s="6">
        <f>IF(F971="","",IFERROR(INDEX('الموردون'!$B$6:$B$205,MATCH(F971,'الموردون'!$A$6:$A$205,0))&amp;"","مورد غير موجود"))</f>
        <v/>
      </c>
      <c r="H971" s="20">
        <f>IF(F971="","",IFERROR(INDEX('الموردون'!$D$6:$D$205,MATCH(F971,'الموردون'!$A$6:$A$205,0)),""))</f>
        <v/>
      </c>
      <c r="I971" s="21">
        <f>IF(OR(H971="",NOT(ISNUMBER(B971))),"",B971+H971)</f>
        <v/>
      </c>
      <c r="J971" s="18">
        <f>IF(A971&amp;""="","",SUMIFS('المدفوعات'!$C$6:$C$1005,'المدفوعات'!$B$6:$B$1005,A971&amp;""))</f>
        <v/>
      </c>
      <c r="K971" s="18">
        <f>IF(OR(A971&amp;""="",NOT(ISNUMBER(D971))),"",ROUND(D971-J971,2))</f>
        <v/>
      </c>
      <c r="L971" s="17">
        <f>IF(OR(K971="",I971=""),"",IF(AND(K971&gt;0,I971&lt;'الإعدادات'!$B$4),'الإعدادات'!$B$4-I971,0))</f>
        <v/>
      </c>
      <c r="M971" s="6">
        <f>IF(K971="","",IF(K971&lt;=0,"مسدد",IF(I971="","بدون موعد",IF(I971&gt;='الإعدادات'!$B$4,"لم يحن",IF(L971&lt;=30,"من 1 إلى 30 يوم",IF(L971&lt;=60,"من 31 إلى 60 يوم","أكثر من 60 يوم"))))))</f>
        <v/>
      </c>
    </row>
    <row r="972">
      <c r="A972" s="5" t="n"/>
      <c r="B972" s="13" t="n"/>
      <c r="C972" s="5" t="n"/>
      <c r="D972" s="19" t="n"/>
      <c r="E972" s="5" t="n"/>
      <c r="F972" s="6">
        <f>IF(C972&amp;""="","",IFERROR(INDEX('أوامر الشراء'!$C$6:$C$1005,MATCH(C972&amp;"",'أوامر الشراء'!$A$6:$A$1005,0))&amp;"","أمر غير موجود"))</f>
        <v/>
      </c>
      <c r="G972" s="6">
        <f>IF(F972="","",IFERROR(INDEX('الموردون'!$B$6:$B$205,MATCH(F972,'الموردون'!$A$6:$A$205,0))&amp;"","مورد غير موجود"))</f>
        <v/>
      </c>
      <c r="H972" s="20">
        <f>IF(F972="","",IFERROR(INDEX('الموردون'!$D$6:$D$205,MATCH(F972,'الموردون'!$A$6:$A$205,0)),""))</f>
        <v/>
      </c>
      <c r="I972" s="21">
        <f>IF(OR(H972="",NOT(ISNUMBER(B972))),"",B972+H972)</f>
        <v/>
      </c>
      <c r="J972" s="18">
        <f>IF(A972&amp;""="","",SUMIFS('المدفوعات'!$C$6:$C$1005,'المدفوعات'!$B$6:$B$1005,A972&amp;""))</f>
        <v/>
      </c>
      <c r="K972" s="18">
        <f>IF(OR(A972&amp;""="",NOT(ISNUMBER(D972))),"",ROUND(D972-J972,2))</f>
        <v/>
      </c>
      <c r="L972" s="17">
        <f>IF(OR(K972="",I972=""),"",IF(AND(K972&gt;0,I972&lt;'الإعدادات'!$B$4),'الإعدادات'!$B$4-I972,0))</f>
        <v/>
      </c>
      <c r="M972" s="6">
        <f>IF(K972="","",IF(K972&lt;=0,"مسدد",IF(I972="","بدون موعد",IF(I972&gt;='الإعدادات'!$B$4,"لم يحن",IF(L972&lt;=30,"من 1 إلى 30 يوم",IF(L972&lt;=60,"من 31 إلى 60 يوم","أكثر من 60 يوم"))))))</f>
        <v/>
      </c>
    </row>
    <row r="973">
      <c r="A973" s="5" t="n"/>
      <c r="B973" s="13" t="n"/>
      <c r="C973" s="5" t="n"/>
      <c r="D973" s="19" t="n"/>
      <c r="E973" s="5" t="n"/>
      <c r="F973" s="6">
        <f>IF(C973&amp;""="","",IFERROR(INDEX('أوامر الشراء'!$C$6:$C$1005,MATCH(C973&amp;"",'أوامر الشراء'!$A$6:$A$1005,0))&amp;"","أمر غير موجود"))</f>
        <v/>
      </c>
      <c r="G973" s="6">
        <f>IF(F973="","",IFERROR(INDEX('الموردون'!$B$6:$B$205,MATCH(F973,'الموردون'!$A$6:$A$205,0))&amp;"","مورد غير موجود"))</f>
        <v/>
      </c>
      <c r="H973" s="20">
        <f>IF(F973="","",IFERROR(INDEX('الموردون'!$D$6:$D$205,MATCH(F973,'الموردون'!$A$6:$A$205,0)),""))</f>
        <v/>
      </c>
      <c r="I973" s="21">
        <f>IF(OR(H973="",NOT(ISNUMBER(B973))),"",B973+H973)</f>
        <v/>
      </c>
      <c r="J973" s="18">
        <f>IF(A973&amp;""="","",SUMIFS('المدفوعات'!$C$6:$C$1005,'المدفوعات'!$B$6:$B$1005,A973&amp;""))</f>
        <v/>
      </c>
      <c r="K973" s="18">
        <f>IF(OR(A973&amp;""="",NOT(ISNUMBER(D973))),"",ROUND(D973-J973,2))</f>
        <v/>
      </c>
      <c r="L973" s="17">
        <f>IF(OR(K973="",I973=""),"",IF(AND(K973&gt;0,I973&lt;'الإعدادات'!$B$4),'الإعدادات'!$B$4-I973,0))</f>
        <v/>
      </c>
      <c r="M973" s="6">
        <f>IF(K973="","",IF(K973&lt;=0,"مسدد",IF(I973="","بدون موعد",IF(I973&gt;='الإعدادات'!$B$4,"لم يحن",IF(L973&lt;=30,"من 1 إلى 30 يوم",IF(L973&lt;=60,"من 31 إلى 60 يوم","أكثر من 60 يوم"))))))</f>
        <v/>
      </c>
    </row>
    <row r="974">
      <c r="A974" s="5" t="n"/>
      <c r="B974" s="13" t="n"/>
      <c r="C974" s="5" t="n"/>
      <c r="D974" s="19" t="n"/>
      <c r="E974" s="5" t="n"/>
      <c r="F974" s="6">
        <f>IF(C974&amp;""="","",IFERROR(INDEX('أوامر الشراء'!$C$6:$C$1005,MATCH(C974&amp;"",'أوامر الشراء'!$A$6:$A$1005,0))&amp;"","أمر غير موجود"))</f>
        <v/>
      </c>
      <c r="G974" s="6">
        <f>IF(F974="","",IFERROR(INDEX('الموردون'!$B$6:$B$205,MATCH(F974,'الموردون'!$A$6:$A$205,0))&amp;"","مورد غير موجود"))</f>
        <v/>
      </c>
      <c r="H974" s="20">
        <f>IF(F974="","",IFERROR(INDEX('الموردون'!$D$6:$D$205,MATCH(F974,'الموردون'!$A$6:$A$205,0)),""))</f>
        <v/>
      </c>
      <c r="I974" s="21">
        <f>IF(OR(H974="",NOT(ISNUMBER(B974))),"",B974+H974)</f>
        <v/>
      </c>
      <c r="J974" s="18">
        <f>IF(A974&amp;""="","",SUMIFS('المدفوعات'!$C$6:$C$1005,'المدفوعات'!$B$6:$B$1005,A974&amp;""))</f>
        <v/>
      </c>
      <c r="K974" s="18">
        <f>IF(OR(A974&amp;""="",NOT(ISNUMBER(D974))),"",ROUND(D974-J974,2))</f>
        <v/>
      </c>
      <c r="L974" s="17">
        <f>IF(OR(K974="",I974=""),"",IF(AND(K974&gt;0,I974&lt;'الإعدادات'!$B$4),'الإعدادات'!$B$4-I974,0))</f>
        <v/>
      </c>
      <c r="M974" s="6">
        <f>IF(K974="","",IF(K974&lt;=0,"مسدد",IF(I974="","بدون موعد",IF(I974&gt;='الإعدادات'!$B$4,"لم يحن",IF(L974&lt;=30,"من 1 إلى 30 يوم",IF(L974&lt;=60,"من 31 إلى 60 يوم","أكثر من 60 يوم"))))))</f>
        <v/>
      </c>
    </row>
    <row r="975">
      <c r="A975" s="5" t="n"/>
      <c r="B975" s="13" t="n"/>
      <c r="C975" s="5" t="n"/>
      <c r="D975" s="19" t="n"/>
      <c r="E975" s="5" t="n"/>
      <c r="F975" s="6">
        <f>IF(C975&amp;""="","",IFERROR(INDEX('أوامر الشراء'!$C$6:$C$1005,MATCH(C975&amp;"",'أوامر الشراء'!$A$6:$A$1005,0))&amp;"","أمر غير موجود"))</f>
        <v/>
      </c>
      <c r="G975" s="6">
        <f>IF(F975="","",IFERROR(INDEX('الموردون'!$B$6:$B$205,MATCH(F975,'الموردون'!$A$6:$A$205,0))&amp;"","مورد غير موجود"))</f>
        <v/>
      </c>
      <c r="H975" s="20">
        <f>IF(F975="","",IFERROR(INDEX('الموردون'!$D$6:$D$205,MATCH(F975,'الموردون'!$A$6:$A$205,0)),""))</f>
        <v/>
      </c>
      <c r="I975" s="21">
        <f>IF(OR(H975="",NOT(ISNUMBER(B975))),"",B975+H975)</f>
        <v/>
      </c>
      <c r="J975" s="18">
        <f>IF(A975&amp;""="","",SUMIFS('المدفوعات'!$C$6:$C$1005,'المدفوعات'!$B$6:$B$1005,A975&amp;""))</f>
        <v/>
      </c>
      <c r="K975" s="18">
        <f>IF(OR(A975&amp;""="",NOT(ISNUMBER(D975))),"",ROUND(D975-J975,2))</f>
        <v/>
      </c>
      <c r="L975" s="17">
        <f>IF(OR(K975="",I975=""),"",IF(AND(K975&gt;0,I975&lt;'الإعدادات'!$B$4),'الإعدادات'!$B$4-I975,0))</f>
        <v/>
      </c>
      <c r="M975" s="6">
        <f>IF(K975="","",IF(K975&lt;=0,"مسدد",IF(I975="","بدون موعد",IF(I975&gt;='الإعدادات'!$B$4,"لم يحن",IF(L975&lt;=30,"من 1 إلى 30 يوم",IF(L975&lt;=60,"من 31 إلى 60 يوم","أكثر من 60 يوم"))))))</f>
        <v/>
      </c>
    </row>
    <row r="976">
      <c r="A976" s="5" t="n"/>
      <c r="B976" s="13" t="n"/>
      <c r="C976" s="5" t="n"/>
      <c r="D976" s="19" t="n"/>
      <c r="E976" s="5" t="n"/>
      <c r="F976" s="6">
        <f>IF(C976&amp;""="","",IFERROR(INDEX('أوامر الشراء'!$C$6:$C$1005,MATCH(C976&amp;"",'أوامر الشراء'!$A$6:$A$1005,0))&amp;"","أمر غير موجود"))</f>
        <v/>
      </c>
      <c r="G976" s="6">
        <f>IF(F976="","",IFERROR(INDEX('الموردون'!$B$6:$B$205,MATCH(F976,'الموردون'!$A$6:$A$205,0))&amp;"","مورد غير موجود"))</f>
        <v/>
      </c>
      <c r="H976" s="20">
        <f>IF(F976="","",IFERROR(INDEX('الموردون'!$D$6:$D$205,MATCH(F976,'الموردون'!$A$6:$A$205,0)),""))</f>
        <v/>
      </c>
      <c r="I976" s="21">
        <f>IF(OR(H976="",NOT(ISNUMBER(B976))),"",B976+H976)</f>
        <v/>
      </c>
      <c r="J976" s="18">
        <f>IF(A976&amp;""="","",SUMIFS('المدفوعات'!$C$6:$C$1005,'المدفوعات'!$B$6:$B$1005,A976&amp;""))</f>
        <v/>
      </c>
      <c r="K976" s="18">
        <f>IF(OR(A976&amp;""="",NOT(ISNUMBER(D976))),"",ROUND(D976-J976,2))</f>
        <v/>
      </c>
      <c r="L976" s="17">
        <f>IF(OR(K976="",I976=""),"",IF(AND(K976&gt;0,I976&lt;'الإعدادات'!$B$4),'الإعدادات'!$B$4-I976,0))</f>
        <v/>
      </c>
      <c r="M976" s="6">
        <f>IF(K976="","",IF(K976&lt;=0,"مسدد",IF(I976="","بدون موعد",IF(I976&gt;='الإعدادات'!$B$4,"لم يحن",IF(L976&lt;=30,"من 1 إلى 30 يوم",IF(L976&lt;=60,"من 31 إلى 60 يوم","أكثر من 60 يوم"))))))</f>
        <v/>
      </c>
    </row>
    <row r="977">
      <c r="A977" s="5" t="n"/>
      <c r="B977" s="13" t="n"/>
      <c r="C977" s="5" t="n"/>
      <c r="D977" s="19" t="n"/>
      <c r="E977" s="5" t="n"/>
      <c r="F977" s="6">
        <f>IF(C977&amp;""="","",IFERROR(INDEX('أوامر الشراء'!$C$6:$C$1005,MATCH(C977&amp;"",'أوامر الشراء'!$A$6:$A$1005,0))&amp;"","أمر غير موجود"))</f>
        <v/>
      </c>
      <c r="G977" s="6">
        <f>IF(F977="","",IFERROR(INDEX('الموردون'!$B$6:$B$205,MATCH(F977,'الموردون'!$A$6:$A$205,0))&amp;"","مورد غير موجود"))</f>
        <v/>
      </c>
      <c r="H977" s="20">
        <f>IF(F977="","",IFERROR(INDEX('الموردون'!$D$6:$D$205,MATCH(F977,'الموردون'!$A$6:$A$205,0)),""))</f>
        <v/>
      </c>
      <c r="I977" s="21">
        <f>IF(OR(H977="",NOT(ISNUMBER(B977))),"",B977+H977)</f>
        <v/>
      </c>
      <c r="J977" s="18">
        <f>IF(A977&amp;""="","",SUMIFS('المدفوعات'!$C$6:$C$1005,'المدفوعات'!$B$6:$B$1005,A977&amp;""))</f>
        <v/>
      </c>
      <c r="K977" s="18">
        <f>IF(OR(A977&amp;""="",NOT(ISNUMBER(D977))),"",ROUND(D977-J977,2))</f>
        <v/>
      </c>
      <c r="L977" s="17">
        <f>IF(OR(K977="",I977=""),"",IF(AND(K977&gt;0,I977&lt;'الإعدادات'!$B$4),'الإعدادات'!$B$4-I977,0))</f>
        <v/>
      </c>
      <c r="M977" s="6">
        <f>IF(K977="","",IF(K977&lt;=0,"مسدد",IF(I977="","بدون موعد",IF(I977&gt;='الإعدادات'!$B$4,"لم يحن",IF(L977&lt;=30,"من 1 إلى 30 يوم",IF(L977&lt;=60,"من 31 إلى 60 يوم","أكثر من 60 يوم"))))))</f>
        <v/>
      </c>
    </row>
    <row r="978">
      <c r="A978" s="5" t="n"/>
      <c r="B978" s="13" t="n"/>
      <c r="C978" s="5" t="n"/>
      <c r="D978" s="19" t="n"/>
      <c r="E978" s="5" t="n"/>
      <c r="F978" s="6">
        <f>IF(C978&amp;""="","",IFERROR(INDEX('أوامر الشراء'!$C$6:$C$1005,MATCH(C978&amp;"",'أوامر الشراء'!$A$6:$A$1005,0))&amp;"","أمر غير موجود"))</f>
        <v/>
      </c>
      <c r="G978" s="6">
        <f>IF(F978="","",IFERROR(INDEX('الموردون'!$B$6:$B$205,MATCH(F978,'الموردون'!$A$6:$A$205,0))&amp;"","مورد غير موجود"))</f>
        <v/>
      </c>
      <c r="H978" s="20">
        <f>IF(F978="","",IFERROR(INDEX('الموردون'!$D$6:$D$205,MATCH(F978,'الموردون'!$A$6:$A$205,0)),""))</f>
        <v/>
      </c>
      <c r="I978" s="21">
        <f>IF(OR(H978="",NOT(ISNUMBER(B978))),"",B978+H978)</f>
        <v/>
      </c>
      <c r="J978" s="18">
        <f>IF(A978&amp;""="","",SUMIFS('المدفوعات'!$C$6:$C$1005,'المدفوعات'!$B$6:$B$1005,A978&amp;""))</f>
        <v/>
      </c>
      <c r="K978" s="18">
        <f>IF(OR(A978&amp;""="",NOT(ISNUMBER(D978))),"",ROUND(D978-J978,2))</f>
        <v/>
      </c>
      <c r="L978" s="17">
        <f>IF(OR(K978="",I978=""),"",IF(AND(K978&gt;0,I978&lt;'الإعدادات'!$B$4),'الإعدادات'!$B$4-I978,0))</f>
        <v/>
      </c>
      <c r="M978" s="6">
        <f>IF(K978="","",IF(K978&lt;=0,"مسدد",IF(I978="","بدون موعد",IF(I978&gt;='الإعدادات'!$B$4,"لم يحن",IF(L978&lt;=30,"من 1 إلى 30 يوم",IF(L978&lt;=60,"من 31 إلى 60 يوم","أكثر من 60 يوم"))))))</f>
        <v/>
      </c>
    </row>
    <row r="979">
      <c r="A979" s="5" t="n"/>
      <c r="B979" s="13" t="n"/>
      <c r="C979" s="5" t="n"/>
      <c r="D979" s="19" t="n"/>
      <c r="E979" s="5" t="n"/>
      <c r="F979" s="6">
        <f>IF(C979&amp;""="","",IFERROR(INDEX('أوامر الشراء'!$C$6:$C$1005,MATCH(C979&amp;"",'أوامر الشراء'!$A$6:$A$1005,0))&amp;"","أمر غير موجود"))</f>
        <v/>
      </c>
      <c r="G979" s="6">
        <f>IF(F979="","",IFERROR(INDEX('الموردون'!$B$6:$B$205,MATCH(F979,'الموردون'!$A$6:$A$205,0))&amp;"","مورد غير موجود"))</f>
        <v/>
      </c>
      <c r="H979" s="20">
        <f>IF(F979="","",IFERROR(INDEX('الموردون'!$D$6:$D$205,MATCH(F979,'الموردون'!$A$6:$A$205,0)),""))</f>
        <v/>
      </c>
      <c r="I979" s="21">
        <f>IF(OR(H979="",NOT(ISNUMBER(B979))),"",B979+H979)</f>
        <v/>
      </c>
      <c r="J979" s="18">
        <f>IF(A979&amp;""="","",SUMIFS('المدفوعات'!$C$6:$C$1005,'المدفوعات'!$B$6:$B$1005,A979&amp;""))</f>
        <v/>
      </c>
      <c r="K979" s="18">
        <f>IF(OR(A979&amp;""="",NOT(ISNUMBER(D979))),"",ROUND(D979-J979,2))</f>
        <v/>
      </c>
      <c r="L979" s="17">
        <f>IF(OR(K979="",I979=""),"",IF(AND(K979&gt;0,I979&lt;'الإعدادات'!$B$4),'الإعدادات'!$B$4-I979,0))</f>
        <v/>
      </c>
      <c r="M979" s="6">
        <f>IF(K979="","",IF(K979&lt;=0,"مسدد",IF(I979="","بدون موعد",IF(I979&gt;='الإعدادات'!$B$4,"لم يحن",IF(L979&lt;=30,"من 1 إلى 30 يوم",IF(L979&lt;=60,"من 31 إلى 60 يوم","أكثر من 60 يوم"))))))</f>
        <v/>
      </c>
    </row>
    <row r="980">
      <c r="A980" s="5" t="n"/>
      <c r="B980" s="13" t="n"/>
      <c r="C980" s="5" t="n"/>
      <c r="D980" s="19" t="n"/>
      <c r="E980" s="5" t="n"/>
      <c r="F980" s="6">
        <f>IF(C980&amp;""="","",IFERROR(INDEX('أوامر الشراء'!$C$6:$C$1005,MATCH(C980&amp;"",'أوامر الشراء'!$A$6:$A$1005,0))&amp;"","أمر غير موجود"))</f>
        <v/>
      </c>
      <c r="G980" s="6">
        <f>IF(F980="","",IFERROR(INDEX('الموردون'!$B$6:$B$205,MATCH(F980,'الموردون'!$A$6:$A$205,0))&amp;"","مورد غير موجود"))</f>
        <v/>
      </c>
      <c r="H980" s="20">
        <f>IF(F980="","",IFERROR(INDEX('الموردون'!$D$6:$D$205,MATCH(F980,'الموردون'!$A$6:$A$205,0)),""))</f>
        <v/>
      </c>
      <c r="I980" s="21">
        <f>IF(OR(H980="",NOT(ISNUMBER(B980))),"",B980+H980)</f>
        <v/>
      </c>
      <c r="J980" s="18">
        <f>IF(A980&amp;""="","",SUMIFS('المدفوعات'!$C$6:$C$1005,'المدفوعات'!$B$6:$B$1005,A980&amp;""))</f>
        <v/>
      </c>
      <c r="K980" s="18">
        <f>IF(OR(A980&amp;""="",NOT(ISNUMBER(D980))),"",ROUND(D980-J980,2))</f>
        <v/>
      </c>
      <c r="L980" s="17">
        <f>IF(OR(K980="",I980=""),"",IF(AND(K980&gt;0,I980&lt;'الإعدادات'!$B$4),'الإعدادات'!$B$4-I980,0))</f>
        <v/>
      </c>
      <c r="M980" s="6">
        <f>IF(K980="","",IF(K980&lt;=0,"مسدد",IF(I980="","بدون موعد",IF(I980&gt;='الإعدادات'!$B$4,"لم يحن",IF(L980&lt;=30,"من 1 إلى 30 يوم",IF(L980&lt;=60,"من 31 إلى 60 يوم","أكثر من 60 يوم"))))))</f>
        <v/>
      </c>
    </row>
    <row r="981">
      <c r="A981" s="5" t="n"/>
      <c r="B981" s="13" t="n"/>
      <c r="C981" s="5" t="n"/>
      <c r="D981" s="19" t="n"/>
      <c r="E981" s="5" t="n"/>
      <c r="F981" s="6">
        <f>IF(C981&amp;""="","",IFERROR(INDEX('أوامر الشراء'!$C$6:$C$1005,MATCH(C981&amp;"",'أوامر الشراء'!$A$6:$A$1005,0))&amp;"","أمر غير موجود"))</f>
        <v/>
      </c>
      <c r="G981" s="6">
        <f>IF(F981="","",IFERROR(INDEX('الموردون'!$B$6:$B$205,MATCH(F981,'الموردون'!$A$6:$A$205,0))&amp;"","مورد غير موجود"))</f>
        <v/>
      </c>
      <c r="H981" s="20">
        <f>IF(F981="","",IFERROR(INDEX('الموردون'!$D$6:$D$205,MATCH(F981,'الموردون'!$A$6:$A$205,0)),""))</f>
        <v/>
      </c>
      <c r="I981" s="21">
        <f>IF(OR(H981="",NOT(ISNUMBER(B981))),"",B981+H981)</f>
        <v/>
      </c>
      <c r="J981" s="18">
        <f>IF(A981&amp;""="","",SUMIFS('المدفوعات'!$C$6:$C$1005,'المدفوعات'!$B$6:$B$1005,A981&amp;""))</f>
        <v/>
      </c>
      <c r="K981" s="18">
        <f>IF(OR(A981&amp;""="",NOT(ISNUMBER(D981))),"",ROUND(D981-J981,2))</f>
        <v/>
      </c>
      <c r="L981" s="17">
        <f>IF(OR(K981="",I981=""),"",IF(AND(K981&gt;0,I981&lt;'الإعدادات'!$B$4),'الإعدادات'!$B$4-I981,0))</f>
        <v/>
      </c>
      <c r="M981" s="6">
        <f>IF(K981="","",IF(K981&lt;=0,"مسدد",IF(I981="","بدون موعد",IF(I981&gt;='الإعدادات'!$B$4,"لم يحن",IF(L981&lt;=30,"من 1 إلى 30 يوم",IF(L981&lt;=60,"من 31 إلى 60 يوم","أكثر من 60 يوم"))))))</f>
        <v/>
      </c>
    </row>
    <row r="982">
      <c r="A982" s="5" t="n"/>
      <c r="B982" s="13" t="n"/>
      <c r="C982" s="5" t="n"/>
      <c r="D982" s="19" t="n"/>
      <c r="E982" s="5" t="n"/>
      <c r="F982" s="6">
        <f>IF(C982&amp;""="","",IFERROR(INDEX('أوامر الشراء'!$C$6:$C$1005,MATCH(C982&amp;"",'أوامر الشراء'!$A$6:$A$1005,0))&amp;"","أمر غير موجود"))</f>
        <v/>
      </c>
      <c r="G982" s="6">
        <f>IF(F982="","",IFERROR(INDEX('الموردون'!$B$6:$B$205,MATCH(F982,'الموردون'!$A$6:$A$205,0))&amp;"","مورد غير موجود"))</f>
        <v/>
      </c>
      <c r="H982" s="20">
        <f>IF(F982="","",IFERROR(INDEX('الموردون'!$D$6:$D$205,MATCH(F982,'الموردون'!$A$6:$A$205,0)),""))</f>
        <v/>
      </c>
      <c r="I982" s="21">
        <f>IF(OR(H982="",NOT(ISNUMBER(B982))),"",B982+H982)</f>
        <v/>
      </c>
      <c r="J982" s="18">
        <f>IF(A982&amp;""="","",SUMIFS('المدفوعات'!$C$6:$C$1005,'المدفوعات'!$B$6:$B$1005,A982&amp;""))</f>
        <v/>
      </c>
      <c r="K982" s="18">
        <f>IF(OR(A982&amp;""="",NOT(ISNUMBER(D982))),"",ROUND(D982-J982,2))</f>
        <v/>
      </c>
      <c r="L982" s="17">
        <f>IF(OR(K982="",I982=""),"",IF(AND(K982&gt;0,I982&lt;'الإعدادات'!$B$4),'الإعدادات'!$B$4-I982,0))</f>
        <v/>
      </c>
      <c r="M982" s="6">
        <f>IF(K982="","",IF(K982&lt;=0,"مسدد",IF(I982="","بدون موعد",IF(I982&gt;='الإعدادات'!$B$4,"لم يحن",IF(L982&lt;=30,"من 1 إلى 30 يوم",IF(L982&lt;=60,"من 31 إلى 60 يوم","أكثر من 60 يوم"))))))</f>
        <v/>
      </c>
    </row>
    <row r="983">
      <c r="A983" s="5" t="n"/>
      <c r="B983" s="13" t="n"/>
      <c r="C983" s="5" t="n"/>
      <c r="D983" s="19" t="n"/>
      <c r="E983" s="5" t="n"/>
      <c r="F983" s="6">
        <f>IF(C983&amp;""="","",IFERROR(INDEX('أوامر الشراء'!$C$6:$C$1005,MATCH(C983&amp;"",'أوامر الشراء'!$A$6:$A$1005,0))&amp;"","أمر غير موجود"))</f>
        <v/>
      </c>
      <c r="G983" s="6">
        <f>IF(F983="","",IFERROR(INDEX('الموردون'!$B$6:$B$205,MATCH(F983,'الموردون'!$A$6:$A$205,0))&amp;"","مورد غير موجود"))</f>
        <v/>
      </c>
      <c r="H983" s="20">
        <f>IF(F983="","",IFERROR(INDEX('الموردون'!$D$6:$D$205,MATCH(F983,'الموردون'!$A$6:$A$205,0)),""))</f>
        <v/>
      </c>
      <c r="I983" s="21">
        <f>IF(OR(H983="",NOT(ISNUMBER(B983))),"",B983+H983)</f>
        <v/>
      </c>
      <c r="J983" s="18">
        <f>IF(A983&amp;""="","",SUMIFS('المدفوعات'!$C$6:$C$1005,'المدفوعات'!$B$6:$B$1005,A983&amp;""))</f>
        <v/>
      </c>
      <c r="K983" s="18">
        <f>IF(OR(A983&amp;""="",NOT(ISNUMBER(D983))),"",ROUND(D983-J983,2))</f>
        <v/>
      </c>
      <c r="L983" s="17">
        <f>IF(OR(K983="",I983=""),"",IF(AND(K983&gt;0,I983&lt;'الإعدادات'!$B$4),'الإعدادات'!$B$4-I983,0))</f>
        <v/>
      </c>
      <c r="M983" s="6">
        <f>IF(K983="","",IF(K983&lt;=0,"مسدد",IF(I983="","بدون موعد",IF(I983&gt;='الإعدادات'!$B$4,"لم يحن",IF(L983&lt;=30,"من 1 إلى 30 يوم",IF(L983&lt;=60,"من 31 إلى 60 يوم","أكثر من 60 يوم"))))))</f>
        <v/>
      </c>
    </row>
    <row r="984">
      <c r="A984" s="5" t="n"/>
      <c r="B984" s="13" t="n"/>
      <c r="C984" s="5" t="n"/>
      <c r="D984" s="19" t="n"/>
      <c r="E984" s="5" t="n"/>
      <c r="F984" s="6">
        <f>IF(C984&amp;""="","",IFERROR(INDEX('أوامر الشراء'!$C$6:$C$1005,MATCH(C984&amp;"",'أوامر الشراء'!$A$6:$A$1005,0))&amp;"","أمر غير موجود"))</f>
        <v/>
      </c>
      <c r="G984" s="6">
        <f>IF(F984="","",IFERROR(INDEX('الموردون'!$B$6:$B$205,MATCH(F984,'الموردون'!$A$6:$A$205,0))&amp;"","مورد غير موجود"))</f>
        <v/>
      </c>
      <c r="H984" s="20">
        <f>IF(F984="","",IFERROR(INDEX('الموردون'!$D$6:$D$205,MATCH(F984,'الموردون'!$A$6:$A$205,0)),""))</f>
        <v/>
      </c>
      <c r="I984" s="21">
        <f>IF(OR(H984="",NOT(ISNUMBER(B984))),"",B984+H984)</f>
        <v/>
      </c>
      <c r="J984" s="18">
        <f>IF(A984&amp;""="","",SUMIFS('المدفوعات'!$C$6:$C$1005,'المدفوعات'!$B$6:$B$1005,A984&amp;""))</f>
        <v/>
      </c>
      <c r="K984" s="18">
        <f>IF(OR(A984&amp;""="",NOT(ISNUMBER(D984))),"",ROUND(D984-J984,2))</f>
        <v/>
      </c>
      <c r="L984" s="17">
        <f>IF(OR(K984="",I984=""),"",IF(AND(K984&gt;0,I984&lt;'الإعدادات'!$B$4),'الإعدادات'!$B$4-I984,0))</f>
        <v/>
      </c>
      <c r="M984" s="6">
        <f>IF(K984="","",IF(K984&lt;=0,"مسدد",IF(I984="","بدون موعد",IF(I984&gt;='الإعدادات'!$B$4,"لم يحن",IF(L984&lt;=30,"من 1 إلى 30 يوم",IF(L984&lt;=60,"من 31 إلى 60 يوم","أكثر من 60 يوم"))))))</f>
        <v/>
      </c>
    </row>
    <row r="985">
      <c r="A985" s="5" t="n"/>
      <c r="B985" s="13" t="n"/>
      <c r="C985" s="5" t="n"/>
      <c r="D985" s="19" t="n"/>
      <c r="E985" s="5" t="n"/>
      <c r="F985" s="6">
        <f>IF(C985&amp;""="","",IFERROR(INDEX('أوامر الشراء'!$C$6:$C$1005,MATCH(C985&amp;"",'أوامر الشراء'!$A$6:$A$1005,0))&amp;"","أمر غير موجود"))</f>
        <v/>
      </c>
      <c r="G985" s="6">
        <f>IF(F985="","",IFERROR(INDEX('الموردون'!$B$6:$B$205,MATCH(F985,'الموردون'!$A$6:$A$205,0))&amp;"","مورد غير موجود"))</f>
        <v/>
      </c>
      <c r="H985" s="20">
        <f>IF(F985="","",IFERROR(INDEX('الموردون'!$D$6:$D$205,MATCH(F985,'الموردون'!$A$6:$A$205,0)),""))</f>
        <v/>
      </c>
      <c r="I985" s="21">
        <f>IF(OR(H985="",NOT(ISNUMBER(B985))),"",B985+H985)</f>
        <v/>
      </c>
      <c r="J985" s="18">
        <f>IF(A985&amp;""="","",SUMIFS('المدفوعات'!$C$6:$C$1005,'المدفوعات'!$B$6:$B$1005,A985&amp;""))</f>
        <v/>
      </c>
      <c r="K985" s="18">
        <f>IF(OR(A985&amp;""="",NOT(ISNUMBER(D985))),"",ROUND(D985-J985,2))</f>
        <v/>
      </c>
      <c r="L985" s="17">
        <f>IF(OR(K985="",I985=""),"",IF(AND(K985&gt;0,I985&lt;'الإعدادات'!$B$4),'الإعدادات'!$B$4-I985,0))</f>
        <v/>
      </c>
      <c r="M985" s="6">
        <f>IF(K985="","",IF(K985&lt;=0,"مسدد",IF(I985="","بدون موعد",IF(I985&gt;='الإعدادات'!$B$4,"لم يحن",IF(L985&lt;=30,"من 1 إلى 30 يوم",IF(L985&lt;=60,"من 31 إلى 60 يوم","أكثر من 60 يوم"))))))</f>
        <v/>
      </c>
    </row>
    <row r="986">
      <c r="A986" s="5" t="n"/>
      <c r="B986" s="13" t="n"/>
      <c r="C986" s="5" t="n"/>
      <c r="D986" s="19" t="n"/>
      <c r="E986" s="5" t="n"/>
      <c r="F986" s="6">
        <f>IF(C986&amp;""="","",IFERROR(INDEX('أوامر الشراء'!$C$6:$C$1005,MATCH(C986&amp;"",'أوامر الشراء'!$A$6:$A$1005,0))&amp;"","أمر غير موجود"))</f>
        <v/>
      </c>
      <c r="G986" s="6">
        <f>IF(F986="","",IFERROR(INDEX('الموردون'!$B$6:$B$205,MATCH(F986,'الموردون'!$A$6:$A$205,0))&amp;"","مورد غير موجود"))</f>
        <v/>
      </c>
      <c r="H986" s="20">
        <f>IF(F986="","",IFERROR(INDEX('الموردون'!$D$6:$D$205,MATCH(F986,'الموردون'!$A$6:$A$205,0)),""))</f>
        <v/>
      </c>
      <c r="I986" s="21">
        <f>IF(OR(H986="",NOT(ISNUMBER(B986))),"",B986+H986)</f>
        <v/>
      </c>
      <c r="J986" s="18">
        <f>IF(A986&amp;""="","",SUMIFS('المدفوعات'!$C$6:$C$1005,'المدفوعات'!$B$6:$B$1005,A986&amp;""))</f>
        <v/>
      </c>
      <c r="K986" s="18">
        <f>IF(OR(A986&amp;""="",NOT(ISNUMBER(D986))),"",ROUND(D986-J986,2))</f>
        <v/>
      </c>
      <c r="L986" s="17">
        <f>IF(OR(K986="",I986=""),"",IF(AND(K986&gt;0,I986&lt;'الإعدادات'!$B$4),'الإعدادات'!$B$4-I986,0))</f>
        <v/>
      </c>
      <c r="M986" s="6">
        <f>IF(K986="","",IF(K986&lt;=0,"مسدد",IF(I986="","بدون موعد",IF(I986&gt;='الإعدادات'!$B$4,"لم يحن",IF(L986&lt;=30,"من 1 إلى 30 يوم",IF(L986&lt;=60,"من 31 إلى 60 يوم","أكثر من 60 يوم"))))))</f>
        <v/>
      </c>
    </row>
    <row r="987">
      <c r="A987" s="5" t="n"/>
      <c r="B987" s="13" t="n"/>
      <c r="C987" s="5" t="n"/>
      <c r="D987" s="19" t="n"/>
      <c r="E987" s="5" t="n"/>
      <c r="F987" s="6">
        <f>IF(C987&amp;""="","",IFERROR(INDEX('أوامر الشراء'!$C$6:$C$1005,MATCH(C987&amp;"",'أوامر الشراء'!$A$6:$A$1005,0))&amp;"","أمر غير موجود"))</f>
        <v/>
      </c>
      <c r="G987" s="6">
        <f>IF(F987="","",IFERROR(INDEX('الموردون'!$B$6:$B$205,MATCH(F987,'الموردون'!$A$6:$A$205,0))&amp;"","مورد غير موجود"))</f>
        <v/>
      </c>
      <c r="H987" s="20">
        <f>IF(F987="","",IFERROR(INDEX('الموردون'!$D$6:$D$205,MATCH(F987,'الموردون'!$A$6:$A$205,0)),""))</f>
        <v/>
      </c>
      <c r="I987" s="21">
        <f>IF(OR(H987="",NOT(ISNUMBER(B987))),"",B987+H987)</f>
        <v/>
      </c>
      <c r="J987" s="18">
        <f>IF(A987&amp;""="","",SUMIFS('المدفوعات'!$C$6:$C$1005,'المدفوعات'!$B$6:$B$1005,A987&amp;""))</f>
        <v/>
      </c>
      <c r="K987" s="18">
        <f>IF(OR(A987&amp;""="",NOT(ISNUMBER(D987))),"",ROUND(D987-J987,2))</f>
        <v/>
      </c>
      <c r="L987" s="17">
        <f>IF(OR(K987="",I987=""),"",IF(AND(K987&gt;0,I987&lt;'الإعدادات'!$B$4),'الإعدادات'!$B$4-I987,0))</f>
        <v/>
      </c>
      <c r="M987" s="6">
        <f>IF(K987="","",IF(K987&lt;=0,"مسدد",IF(I987="","بدون موعد",IF(I987&gt;='الإعدادات'!$B$4,"لم يحن",IF(L987&lt;=30,"من 1 إلى 30 يوم",IF(L987&lt;=60,"من 31 إلى 60 يوم","أكثر من 60 يوم"))))))</f>
        <v/>
      </c>
    </row>
    <row r="988">
      <c r="A988" s="5" t="n"/>
      <c r="B988" s="13" t="n"/>
      <c r="C988" s="5" t="n"/>
      <c r="D988" s="19" t="n"/>
      <c r="E988" s="5" t="n"/>
      <c r="F988" s="6">
        <f>IF(C988&amp;""="","",IFERROR(INDEX('أوامر الشراء'!$C$6:$C$1005,MATCH(C988&amp;"",'أوامر الشراء'!$A$6:$A$1005,0))&amp;"","أمر غير موجود"))</f>
        <v/>
      </c>
      <c r="G988" s="6">
        <f>IF(F988="","",IFERROR(INDEX('الموردون'!$B$6:$B$205,MATCH(F988,'الموردون'!$A$6:$A$205,0))&amp;"","مورد غير موجود"))</f>
        <v/>
      </c>
      <c r="H988" s="20">
        <f>IF(F988="","",IFERROR(INDEX('الموردون'!$D$6:$D$205,MATCH(F988,'الموردون'!$A$6:$A$205,0)),""))</f>
        <v/>
      </c>
      <c r="I988" s="21">
        <f>IF(OR(H988="",NOT(ISNUMBER(B988))),"",B988+H988)</f>
        <v/>
      </c>
      <c r="J988" s="18">
        <f>IF(A988&amp;""="","",SUMIFS('المدفوعات'!$C$6:$C$1005,'المدفوعات'!$B$6:$B$1005,A988&amp;""))</f>
        <v/>
      </c>
      <c r="K988" s="18">
        <f>IF(OR(A988&amp;""="",NOT(ISNUMBER(D988))),"",ROUND(D988-J988,2))</f>
        <v/>
      </c>
      <c r="L988" s="17">
        <f>IF(OR(K988="",I988=""),"",IF(AND(K988&gt;0,I988&lt;'الإعدادات'!$B$4),'الإعدادات'!$B$4-I988,0))</f>
        <v/>
      </c>
      <c r="M988" s="6">
        <f>IF(K988="","",IF(K988&lt;=0,"مسدد",IF(I988="","بدون موعد",IF(I988&gt;='الإعدادات'!$B$4,"لم يحن",IF(L988&lt;=30,"من 1 إلى 30 يوم",IF(L988&lt;=60,"من 31 إلى 60 يوم","أكثر من 60 يوم"))))))</f>
        <v/>
      </c>
    </row>
    <row r="989">
      <c r="A989" s="5" t="n"/>
      <c r="B989" s="13" t="n"/>
      <c r="C989" s="5" t="n"/>
      <c r="D989" s="19" t="n"/>
      <c r="E989" s="5" t="n"/>
      <c r="F989" s="6">
        <f>IF(C989&amp;""="","",IFERROR(INDEX('أوامر الشراء'!$C$6:$C$1005,MATCH(C989&amp;"",'أوامر الشراء'!$A$6:$A$1005,0))&amp;"","أمر غير موجود"))</f>
        <v/>
      </c>
      <c r="G989" s="6">
        <f>IF(F989="","",IFERROR(INDEX('الموردون'!$B$6:$B$205,MATCH(F989,'الموردون'!$A$6:$A$205,0))&amp;"","مورد غير موجود"))</f>
        <v/>
      </c>
      <c r="H989" s="20">
        <f>IF(F989="","",IFERROR(INDEX('الموردون'!$D$6:$D$205,MATCH(F989,'الموردون'!$A$6:$A$205,0)),""))</f>
        <v/>
      </c>
      <c r="I989" s="21">
        <f>IF(OR(H989="",NOT(ISNUMBER(B989))),"",B989+H989)</f>
        <v/>
      </c>
      <c r="J989" s="18">
        <f>IF(A989&amp;""="","",SUMIFS('المدفوعات'!$C$6:$C$1005,'المدفوعات'!$B$6:$B$1005,A989&amp;""))</f>
        <v/>
      </c>
      <c r="K989" s="18">
        <f>IF(OR(A989&amp;""="",NOT(ISNUMBER(D989))),"",ROUND(D989-J989,2))</f>
        <v/>
      </c>
      <c r="L989" s="17">
        <f>IF(OR(K989="",I989=""),"",IF(AND(K989&gt;0,I989&lt;'الإعدادات'!$B$4),'الإعدادات'!$B$4-I989,0))</f>
        <v/>
      </c>
      <c r="M989" s="6">
        <f>IF(K989="","",IF(K989&lt;=0,"مسدد",IF(I989="","بدون موعد",IF(I989&gt;='الإعدادات'!$B$4,"لم يحن",IF(L989&lt;=30,"من 1 إلى 30 يوم",IF(L989&lt;=60,"من 31 إلى 60 يوم","أكثر من 60 يوم"))))))</f>
        <v/>
      </c>
    </row>
    <row r="990">
      <c r="A990" s="5" t="n"/>
      <c r="B990" s="13" t="n"/>
      <c r="C990" s="5" t="n"/>
      <c r="D990" s="19" t="n"/>
      <c r="E990" s="5" t="n"/>
      <c r="F990" s="6">
        <f>IF(C990&amp;""="","",IFERROR(INDEX('أوامر الشراء'!$C$6:$C$1005,MATCH(C990&amp;"",'أوامر الشراء'!$A$6:$A$1005,0))&amp;"","أمر غير موجود"))</f>
        <v/>
      </c>
      <c r="G990" s="6">
        <f>IF(F990="","",IFERROR(INDEX('الموردون'!$B$6:$B$205,MATCH(F990,'الموردون'!$A$6:$A$205,0))&amp;"","مورد غير موجود"))</f>
        <v/>
      </c>
      <c r="H990" s="20">
        <f>IF(F990="","",IFERROR(INDEX('الموردون'!$D$6:$D$205,MATCH(F990,'الموردون'!$A$6:$A$205,0)),""))</f>
        <v/>
      </c>
      <c r="I990" s="21">
        <f>IF(OR(H990="",NOT(ISNUMBER(B990))),"",B990+H990)</f>
        <v/>
      </c>
      <c r="J990" s="18">
        <f>IF(A990&amp;""="","",SUMIFS('المدفوعات'!$C$6:$C$1005,'المدفوعات'!$B$6:$B$1005,A990&amp;""))</f>
        <v/>
      </c>
      <c r="K990" s="18">
        <f>IF(OR(A990&amp;""="",NOT(ISNUMBER(D990))),"",ROUND(D990-J990,2))</f>
        <v/>
      </c>
      <c r="L990" s="17">
        <f>IF(OR(K990="",I990=""),"",IF(AND(K990&gt;0,I990&lt;'الإعدادات'!$B$4),'الإعدادات'!$B$4-I990,0))</f>
        <v/>
      </c>
      <c r="M990" s="6">
        <f>IF(K990="","",IF(K990&lt;=0,"مسدد",IF(I990="","بدون موعد",IF(I990&gt;='الإعدادات'!$B$4,"لم يحن",IF(L990&lt;=30,"من 1 إلى 30 يوم",IF(L990&lt;=60,"من 31 إلى 60 يوم","أكثر من 60 يوم"))))))</f>
        <v/>
      </c>
    </row>
    <row r="991">
      <c r="A991" s="5" t="n"/>
      <c r="B991" s="13" t="n"/>
      <c r="C991" s="5" t="n"/>
      <c r="D991" s="19" t="n"/>
      <c r="E991" s="5" t="n"/>
      <c r="F991" s="6">
        <f>IF(C991&amp;""="","",IFERROR(INDEX('أوامر الشراء'!$C$6:$C$1005,MATCH(C991&amp;"",'أوامر الشراء'!$A$6:$A$1005,0))&amp;"","أمر غير موجود"))</f>
        <v/>
      </c>
      <c r="G991" s="6">
        <f>IF(F991="","",IFERROR(INDEX('الموردون'!$B$6:$B$205,MATCH(F991,'الموردون'!$A$6:$A$205,0))&amp;"","مورد غير موجود"))</f>
        <v/>
      </c>
      <c r="H991" s="20">
        <f>IF(F991="","",IFERROR(INDEX('الموردون'!$D$6:$D$205,MATCH(F991,'الموردون'!$A$6:$A$205,0)),""))</f>
        <v/>
      </c>
      <c r="I991" s="21">
        <f>IF(OR(H991="",NOT(ISNUMBER(B991))),"",B991+H991)</f>
        <v/>
      </c>
      <c r="J991" s="18">
        <f>IF(A991&amp;""="","",SUMIFS('المدفوعات'!$C$6:$C$1005,'المدفوعات'!$B$6:$B$1005,A991&amp;""))</f>
        <v/>
      </c>
      <c r="K991" s="18">
        <f>IF(OR(A991&amp;""="",NOT(ISNUMBER(D991))),"",ROUND(D991-J991,2))</f>
        <v/>
      </c>
      <c r="L991" s="17">
        <f>IF(OR(K991="",I991=""),"",IF(AND(K991&gt;0,I991&lt;'الإعدادات'!$B$4),'الإعدادات'!$B$4-I991,0))</f>
        <v/>
      </c>
      <c r="M991" s="6">
        <f>IF(K991="","",IF(K991&lt;=0,"مسدد",IF(I991="","بدون موعد",IF(I991&gt;='الإعدادات'!$B$4,"لم يحن",IF(L991&lt;=30,"من 1 إلى 30 يوم",IF(L991&lt;=60,"من 31 إلى 60 يوم","أكثر من 60 يوم"))))))</f>
        <v/>
      </c>
    </row>
    <row r="992">
      <c r="A992" s="5" t="n"/>
      <c r="B992" s="13" t="n"/>
      <c r="C992" s="5" t="n"/>
      <c r="D992" s="19" t="n"/>
      <c r="E992" s="5" t="n"/>
      <c r="F992" s="6">
        <f>IF(C992&amp;""="","",IFERROR(INDEX('أوامر الشراء'!$C$6:$C$1005,MATCH(C992&amp;"",'أوامر الشراء'!$A$6:$A$1005,0))&amp;"","أمر غير موجود"))</f>
        <v/>
      </c>
      <c r="G992" s="6">
        <f>IF(F992="","",IFERROR(INDEX('الموردون'!$B$6:$B$205,MATCH(F992,'الموردون'!$A$6:$A$205,0))&amp;"","مورد غير موجود"))</f>
        <v/>
      </c>
      <c r="H992" s="20">
        <f>IF(F992="","",IFERROR(INDEX('الموردون'!$D$6:$D$205,MATCH(F992,'الموردون'!$A$6:$A$205,0)),""))</f>
        <v/>
      </c>
      <c r="I992" s="21">
        <f>IF(OR(H992="",NOT(ISNUMBER(B992))),"",B992+H992)</f>
        <v/>
      </c>
      <c r="J992" s="18">
        <f>IF(A992&amp;""="","",SUMIFS('المدفوعات'!$C$6:$C$1005,'المدفوعات'!$B$6:$B$1005,A992&amp;""))</f>
        <v/>
      </c>
      <c r="K992" s="18">
        <f>IF(OR(A992&amp;""="",NOT(ISNUMBER(D992))),"",ROUND(D992-J992,2))</f>
        <v/>
      </c>
      <c r="L992" s="17">
        <f>IF(OR(K992="",I992=""),"",IF(AND(K992&gt;0,I992&lt;'الإعدادات'!$B$4),'الإعدادات'!$B$4-I992,0))</f>
        <v/>
      </c>
      <c r="M992" s="6">
        <f>IF(K992="","",IF(K992&lt;=0,"مسدد",IF(I992="","بدون موعد",IF(I992&gt;='الإعدادات'!$B$4,"لم يحن",IF(L992&lt;=30,"من 1 إلى 30 يوم",IF(L992&lt;=60,"من 31 إلى 60 يوم","أكثر من 60 يوم"))))))</f>
        <v/>
      </c>
    </row>
    <row r="993">
      <c r="A993" s="5" t="n"/>
      <c r="B993" s="13" t="n"/>
      <c r="C993" s="5" t="n"/>
      <c r="D993" s="19" t="n"/>
      <c r="E993" s="5" t="n"/>
      <c r="F993" s="6">
        <f>IF(C993&amp;""="","",IFERROR(INDEX('أوامر الشراء'!$C$6:$C$1005,MATCH(C993&amp;"",'أوامر الشراء'!$A$6:$A$1005,0))&amp;"","أمر غير موجود"))</f>
        <v/>
      </c>
      <c r="G993" s="6">
        <f>IF(F993="","",IFERROR(INDEX('الموردون'!$B$6:$B$205,MATCH(F993,'الموردون'!$A$6:$A$205,0))&amp;"","مورد غير موجود"))</f>
        <v/>
      </c>
      <c r="H993" s="20">
        <f>IF(F993="","",IFERROR(INDEX('الموردون'!$D$6:$D$205,MATCH(F993,'الموردون'!$A$6:$A$205,0)),""))</f>
        <v/>
      </c>
      <c r="I993" s="21">
        <f>IF(OR(H993="",NOT(ISNUMBER(B993))),"",B993+H993)</f>
        <v/>
      </c>
      <c r="J993" s="18">
        <f>IF(A993&amp;""="","",SUMIFS('المدفوعات'!$C$6:$C$1005,'المدفوعات'!$B$6:$B$1005,A993&amp;""))</f>
        <v/>
      </c>
      <c r="K993" s="18">
        <f>IF(OR(A993&amp;""="",NOT(ISNUMBER(D993))),"",ROUND(D993-J993,2))</f>
        <v/>
      </c>
      <c r="L993" s="17">
        <f>IF(OR(K993="",I993=""),"",IF(AND(K993&gt;0,I993&lt;'الإعدادات'!$B$4),'الإعدادات'!$B$4-I993,0))</f>
        <v/>
      </c>
      <c r="M993" s="6">
        <f>IF(K993="","",IF(K993&lt;=0,"مسدد",IF(I993="","بدون موعد",IF(I993&gt;='الإعدادات'!$B$4,"لم يحن",IF(L993&lt;=30,"من 1 إلى 30 يوم",IF(L993&lt;=60,"من 31 إلى 60 يوم","أكثر من 60 يوم"))))))</f>
        <v/>
      </c>
    </row>
    <row r="994">
      <c r="A994" s="5" t="n"/>
      <c r="B994" s="13" t="n"/>
      <c r="C994" s="5" t="n"/>
      <c r="D994" s="19" t="n"/>
      <c r="E994" s="5" t="n"/>
      <c r="F994" s="6">
        <f>IF(C994&amp;""="","",IFERROR(INDEX('أوامر الشراء'!$C$6:$C$1005,MATCH(C994&amp;"",'أوامر الشراء'!$A$6:$A$1005,0))&amp;"","أمر غير موجود"))</f>
        <v/>
      </c>
      <c r="G994" s="6">
        <f>IF(F994="","",IFERROR(INDEX('الموردون'!$B$6:$B$205,MATCH(F994,'الموردون'!$A$6:$A$205,0))&amp;"","مورد غير موجود"))</f>
        <v/>
      </c>
      <c r="H994" s="20">
        <f>IF(F994="","",IFERROR(INDEX('الموردون'!$D$6:$D$205,MATCH(F994,'الموردون'!$A$6:$A$205,0)),""))</f>
        <v/>
      </c>
      <c r="I994" s="21">
        <f>IF(OR(H994="",NOT(ISNUMBER(B994))),"",B994+H994)</f>
        <v/>
      </c>
      <c r="J994" s="18">
        <f>IF(A994&amp;""="","",SUMIFS('المدفوعات'!$C$6:$C$1005,'المدفوعات'!$B$6:$B$1005,A994&amp;""))</f>
        <v/>
      </c>
      <c r="K994" s="18">
        <f>IF(OR(A994&amp;""="",NOT(ISNUMBER(D994))),"",ROUND(D994-J994,2))</f>
        <v/>
      </c>
      <c r="L994" s="17">
        <f>IF(OR(K994="",I994=""),"",IF(AND(K994&gt;0,I994&lt;'الإعدادات'!$B$4),'الإعدادات'!$B$4-I994,0))</f>
        <v/>
      </c>
      <c r="M994" s="6">
        <f>IF(K994="","",IF(K994&lt;=0,"مسدد",IF(I994="","بدون موعد",IF(I994&gt;='الإعدادات'!$B$4,"لم يحن",IF(L994&lt;=30,"من 1 إلى 30 يوم",IF(L994&lt;=60,"من 31 إلى 60 يوم","أكثر من 60 يوم"))))))</f>
        <v/>
      </c>
    </row>
    <row r="995">
      <c r="A995" s="5" t="n"/>
      <c r="B995" s="13" t="n"/>
      <c r="C995" s="5" t="n"/>
      <c r="D995" s="19" t="n"/>
      <c r="E995" s="5" t="n"/>
      <c r="F995" s="6">
        <f>IF(C995&amp;""="","",IFERROR(INDEX('أوامر الشراء'!$C$6:$C$1005,MATCH(C995&amp;"",'أوامر الشراء'!$A$6:$A$1005,0))&amp;"","أمر غير موجود"))</f>
        <v/>
      </c>
      <c r="G995" s="6">
        <f>IF(F995="","",IFERROR(INDEX('الموردون'!$B$6:$B$205,MATCH(F995,'الموردون'!$A$6:$A$205,0))&amp;"","مورد غير موجود"))</f>
        <v/>
      </c>
      <c r="H995" s="20">
        <f>IF(F995="","",IFERROR(INDEX('الموردون'!$D$6:$D$205,MATCH(F995,'الموردون'!$A$6:$A$205,0)),""))</f>
        <v/>
      </c>
      <c r="I995" s="21">
        <f>IF(OR(H995="",NOT(ISNUMBER(B995))),"",B995+H995)</f>
        <v/>
      </c>
      <c r="J995" s="18">
        <f>IF(A995&amp;""="","",SUMIFS('المدفوعات'!$C$6:$C$1005,'المدفوعات'!$B$6:$B$1005,A995&amp;""))</f>
        <v/>
      </c>
      <c r="K995" s="18">
        <f>IF(OR(A995&amp;""="",NOT(ISNUMBER(D995))),"",ROUND(D995-J995,2))</f>
        <v/>
      </c>
      <c r="L995" s="17">
        <f>IF(OR(K995="",I995=""),"",IF(AND(K995&gt;0,I995&lt;'الإعدادات'!$B$4),'الإعدادات'!$B$4-I995,0))</f>
        <v/>
      </c>
      <c r="M995" s="6">
        <f>IF(K995="","",IF(K995&lt;=0,"مسدد",IF(I995="","بدون موعد",IF(I995&gt;='الإعدادات'!$B$4,"لم يحن",IF(L995&lt;=30,"من 1 إلى 30 يوم",IF(L995&lt;=60,"من 31 إلى 60 يوم","أكثر من 60 يوم"))))))</f>
        <v/>
      </c>
    </row>
    <row r="996">
      <c r="A996" s="5" t="n"/>
      <c r="B996" s="13" t="n"/>
      <c r="C996" s="5" t="n"/>
      <c r="D996" s="19" t="n"/>
      <c r="E996" s="5" t="n"/>
      <c r="F996" s="6">
        <f>IF(C996&amp;""="","",IFERROR(INDEX('أوامر الشراء'!$C$6:$C$1005,MATCH(C996&amp;"",'أوامر الشراء'!$A$6:$A$1005,0))&amp;"","أمر غير موجود"))</f>
        <v/>
      </c>
      <c r="G996" s="6">
        <f>IF(F996="","",IFERROR(INDEX('الموردون'!$B$6:$B$205,MATCH(F996,'الموردون'!$A$6:$A$205,0))&amp;"","مورد غير موجود"))</f>
        <v/>
      </c>
      <c r="H996" s="20">
        <f>IF(F996="","",IFERROR(INDEX('الموردون'!$D$6:$D$205,MATCH(F996,'الموردون'!$A$6:$A$205,0)),""))</f>
        <v/>
      </c>
      <c r="I996" s="21">
        <f>IF(OR(H996="",NOT(ISNUMBER(B996))),"",B996+H996)</f>
        <v/>
      </c>
      <c r="J996" s="18">
        <f>IF(A996&amp;""="","",SUMIFS('المدفوعات'!$C$6:$C$1005,'المدفوعات'!$B$6:$B$1005,A996&amp;""))</f>
        <v/>
      </c>
      <c r="K996" s="18">
        <f>IF(OR(A996&amp;""="",NOT(ISNUMBER(D996))),"",ROUND(D996-J996,2))</f>
        <v/>
      </c>
      <c r="L996" s="17">
        <f>IF(OR(K996="",I996=""),"",IF(AND(K996&gt;0,I996&lt;'الإعدادات'!$B$4),'الإعدادات'!$B$4-I996,0))</f>
        <v/>
      </c>
      <c r="M996" s="6">
        <f>IF(K996="","",IF(K996&lt;=0,"مسدد",IF(I996="","بدون موعد",IF(I996&gt;='الإعدادات'!$B$4,"لم يحن",IF(L996&lt;=30,"من 1 إلى 30 يوم",IF(L996&lt;=60,"من 31 إلى 60 يوم","أكثر من 60 يوم"))))))</f>
        <v/>
      </c>
    </row>
    <row r="997">
      <c r="A997" s="5" t="n"/>
      <c r="B997" s="13" t="n"/>
      <c r="C997" s="5" t="n"/>
      <c r="D997" s="19" t="n"/>
      <c r="E997" s="5" t="n"/>
      <c r="F997" s="6">
        <f>IF(C997&amp;""="","",IFERROR(INDEX('أوامر الشراء'!$C$6:$C$1005,MATCH(C997&amp;"",'أوامر الشراء'!$A$6:$A$1005,0))&amp;"","أمر غير موجود"))</f>
        <v/>
      </c>
      <c r="G997" s="6">
        <f>IF(F997="","",IFERROR(INDEX('الموردون'!$B$6:$B$205,MATCH(F997,'الموردون'!$A$6:$A$205,0))&amp;"","مورد غير موجود"))</f>
        <v/>
      </c>
      <c r="H997" s="20">
        <f>IF(F997="","",IFERROR(INDEX('الموردون'!$D$6:$D$205,MATCH(F997,'الموردون'!$A$6:$A$205,0)),""))</f>
        <v/>
      </c>
      <c r="I997" s="21">
        <f>IF(OR(H997="",NOT(ISNUMBER(B997))),"",B997+H997)</f>
        <v/>
      </c>
      <c r="J997" s="18">
        <f>IF(A997&amp;""="","",SUMIFS('المدفوعات'!$C$6:$C$1005,'المدفوعات'!$B$6:$B$1005,A997&amp;""))</f>
        <v/>
      </c>
      <c r="K997" s="18">
        <f>IF(OR(A997&amp;""="",NOT(ISNUMBER(D997))),"",ROUND(D997-J997,2))</f>
        <v/>
      </c>
      <c r="L997" s="17">
        <f>IF(OR(K997="",I997=""),"",IF(AND(K997&gt;0,I997&lt;'الإعدادات'!$B$4),'الإعدادات'!$B$4-I997,0))</f>
        <v/>
      </c>
      <c r="M997" s="6">
        <f>IF(K997="","",IF(K997&lt;=0,"مسدد",IF(I997="","بدون موعد",IF(I997&gt;='الإعدادات'!$B$4,"لم يحن",IF(L997&lt;=30,"من 1 إلى 30 يوم",IF(L997&lt;=60,"من 31 إلى 60 يوم","أكثر من 60 يوم"))))))</f>
        <v/>
      </c>
    </row>
    <row r="998">
      <c r="A998" s="5" t="n"/>
      <c r="B998" s="13" t="n"/>
      <c r="C998" s="5" t="n"/>
      <c r="D998" s="19" t="n"/>
      <c r="E998" s="5" t="n"/>
      <c r="F998" s="6">
        <f>IF(C998&amp;""="","",IFERROR(INDEX('أوامر الشراء'!$C$6:$C$1005,MATCH(C998&amp;"",'أوامر الشراء'!$A$6:$A$1005,0))&amp;"","أمر غير موجود"))</f>
        <v/>
      </c>
      <c r="G998" s="6">
        <f>IF(F998="","",IFERROR(INDEX('الموردون'!$B$6:$B$205,MATCH(F998,'الموردون'!$A$6:$A$205,0))&amp;"","مورد غير موجود"))</f>
        <v/>
      </c>
      <c r="H998" s="20">
        <f>IF(F998="","",IFERROR(INDEX('الموردون'!$D$6:$D$205,MATCH(F998,'الموردون'!$A$6:$A$205,0)),""))</f>
        <v/>
      </c>
      <c r="I998" s="21">
        <f>IF(OR(H998="",NOT(ISNUMBER(B998))),"",B998+H998)</f>
        <v/>
      </c>
      <c r="J998" s="18">
        <f>IF(A998&amp;""="","",SUMIFS('المدفوعات'!$C$6:$C$1005,'المدفوعات'!$B$6:$B$1005,A998&amp;""))</f>
        <v/>
      </c>
      <c r="K998" s="18">
        <f>IF(OR(A998&amp;""="",NOT(ISNUMBER(D998))),"",ROUND(D998-J998,2))</f>
        <v/>
      </c>
      <c r="L998" s="17">
        <f>IF(OR(K998="",I998=""),"",IF(AND(K998&gt;0,I998&lt;'الإعدادات'!$B$4),'الإعدادات'!$B$4-I998,0))</f>
        <v/>
      </c>
      <c r="M998" s="6">
        <f>IF(K998="","",IF(K998&lt;=0,"مسدد",IF(I998="","بدون موعد",IF(I998&gt;='الإعدادات'!$B$4,"لم يحن",IF(L998&lt;=30,"من 1 إلى 30 يوم",IF(L998&lt;=60,"من 31 إلى 60 يوم","أكثر من 60 يوم"))))))</f>
        <v/>
      </c>
    </row>
    <row r="999">
      <c r="A999" s="5" t="n"/>
      <c r="B999" s="13" t="n"/>
      <c r="C999" s="5" t="n"/>
      <c r="D999" s="19" t="n"/>
      <c r="E999" s="5" t="n"/>
      <c r="F999" s="6">
        <f>IF(C999&amp;""="","",IFERROR(INDEX('أوامر الشراء'!$C$6:$C$1005,MATCH(C999&amp;"",'أوامر الشراء'!$A$6:$A$1005,0))&amp;"","أمر غير موجود"))</f>
        <v/>
      </c>
      <c r="G999" s="6">
        <f>IF(F999="","",IFERROR(INDEX('الموردون'!$B$6:$B$205,MATCH(F999,'الموردون'!$A$6:$A$205,0))&amp;"","مورد غير موجود"))</f>
        <v/>
      </c>
      <c r="H999" s="20">
        <f>IF(F999="","",IFERROR(INDEX('الموردون'!$D$6:$D$205,MATCH(F999,'الموردون'!$A$6:$A$205,0)),""))</f>
        <v/>
      </c>
      <c r="I999" s="21">
        <f>IF(OR(H999="",NOT(ISNUMBER(B999))),"",B999+H999)</f>
        <v/>
      </c>
      <c r="J999" s="18">
        <f>IF(A999&amp;""="","",SUMIFS('المدفوعات'!$C$6:$C$1005,'المدفوعات'!$B$6:$B$1005,A999&amp;""))</f>
        <v/>
      </c>
      <c r="K999" s="18">
        <f>IF(OR(A999&amp;""="",NOT(ISNUMBER(D999))),"",ROUND(D999-J999,2))</f>
        <v/>
      </c>
      <c r="L999" s="17">
        <f>IF(OR(K999="",I999=""),"",IF(AND(K999&gt;0,I999&lt;'الإعدادات'!$B$4),'الإعدادات'!$B$4-I999,0))</f>
        <v/>
      </c>
      <c r="M999" s="6">
        <f>IF(K999="","",IF(K999&lt;=0,"مسدد",IF(I999="","بدون موعد",IF(I999&gt;='الإعدادات'!$B$4,"لم يحن",IF(L999&lt;=30,"من 1 إلى 30 يوم",IF(L999&lt;=60,"من 31 إلى 60 يوم","أكثر من 60 يوم"))))))</f>
        <v/>
      </c>
    </row>
    <row r="1000">
      <c r="A1000" s="5" t="n"/>
      <c r="B1000" s="13" t="n"/>
      <c r="C1000" s="5" t="n"/>
      <c r="D1000" s="19" t="n"/>
      <c r="E1000" s="5" t="n"/>
      <c r="F1000" s="6">
        <f>IF(C1000&amp;""="","",IFERROR(INDEX('أوامر الشراء'!$C$6:$C$1005,MATCH(C1000&amp;"",'أوامر الشراء'!$A$6:$A$1005,0))&amp;"","أمر غير موجود"))</f>
        <v/>
      </c>
      <c r="G1000" s="6">
        <f>IF(F1000="","",IFERROR(INDEX('الموردون'!$B$6:$B$205,MATCH(F1000,'الموردون'!$A$6:$A$205,0))&amp;"","مورد غير موجود"))</f>
        <v/>
      </c>
      <c r="H1000" s="20">
        <f>IF(F1000="","",IFERROR(INDEX('الموردون'!$D$6:$D$205,MATCH(F1000,'الموردون'!$A$6:$A$205,0)),""))</f>
        <v/>
      </c>
      <c r="I1000" s="21">
        <f>IF(OR(H1000="",NOT(ISNUMBER(B1000))),"",B1000+H1000)</f>
        <v/>
      </c>
      <c r="J1000" s="18">
        <f>IF(A1000&amp;""="","",SUMIFS('المدفوعات'!$C$6:$C$1005,'المدفوعات'!$B$6:$B$1005,A1000&amp;""))</f>
        <v/>
      </c>
      <c r="K1000" s="18">
        <f>IF(OR(A1000&amp;""="",NOT(ISNUMBER(D1000))),"",ROUND(D1000-J1000,2))</f>
        <v/>
      </c>
      <c r="L1000" s="17">
        <f>IF(OR(K1000="",I1000=""),"",IF(AND(K1000&gt;0,I1000&lt;'الإعدادات'!$B$4),'الإعدادات'!$B$4-I1000,0))</f>
        <v/>
      </c>
      <c r="M1000" s="6">
        <f>IF(K1000="","",IF(K1000&lt;=0,"مسدد",IF(I1000="","بدون موعد",IF(I1000&gt;='الإعدادات'!$B$4,"لم يحن",IF(L1000&lt;=30,"من 1 إلى 30 يوم",IF(L1000&lt;=60,"من 31 إلى 60 يوم","أكثر من 60 يوم"))))))</f>
        <v/>
      </c>
    </row>
    <row r="1001">
      <c r="A1001" s="5" t="n"/>
      <c r="B1001" s="13" t="n"/>
      <c r="C1001" s="5" t="n"/>
      <c r="D1001" s="19" t="n"/>
      <c r="E1001" s="5" t="n"/>
      <c r="F1001" s="6">
        <f>IF(C1001&amp;""="","",IFERROR(INDEX('أوامر الشراء'!$C$6:$C$1005,MATCH(C1001&amp;"",'أوامر الشراء'!$A$6:$A$1005,0))&amp;"","أمر غير موجود"))</f>
        <v/>
      </c>
      <c r="G1001" s="6">
        <f>IF(F1001="","",IFERROR(INDEX('الموردون'!$B$6:$B$205,MATCH(F1001,'الموردون'!$A$6:$A$205,0))&amp;"","مورد غير موجود"))</f>
        <v/>
      </c>
      <c r="H1001" s="20">
        <f>IF(F1001="","",IFERROR(INDEX('الموردون'!$D$6:$D$205,MATCH(F1001,'الموردون'!$A$6:$A$205,0)),""))</f>
        <v/>
      </c>
      <c r="I1001" s="21">
        <f>IF(OR(H1001="",NOT(ISNUMBER(B1001))),"",B1001+H1001)</f>
        <v/>
      </c>
      <c r="J1001" s="18">
        <f>IF(A1001&amp;""="","",SUMIFS('المدفوعات'!$C$6:$C$1005,'المدفوعات'!$B$6:$B$1005,A1001&amp;""))</f>
        <v/>
      </c>
      <c r="K1001" s="18">
        <f>IF(OR(A1001&amp;""="",NOT(ISNUMBER(D1001))),"",ROUND(D1001-J1001,2))</f>
        <v/>
      </c>
      <c r="L1001" s="17">
        <f>IF(OR(K1001="",I1001=""),"",IF(AND(K1001&gt;0,I1001&lt;'الإعدادات'!$B$4),'الإعدادات'!$B$4-I1001,0))</f>
        <v/>
      </c>
      <c r="M1001" s="6">
        <f>IF(K1001="","",IF(K1001&lt;=0,"مسدد",IF(I1001="","بدون موعد",IF(I1001&gt;='الإعدادات'!$B$4,"لم يحن",IF(L1001&lt;=30,"من 1 إلى 30 يوم",IF(L1001&lt;=60,"من 31 إلى 60 يوم","أكثر من 60 يوم"))))))</f>
        <v/>
      </c>
    </row>
    <row r="1002">
      <c r="A1002" s="5" t="n"/>
      <c r="B1002" s="13" t="n"/>
      <c r="C1002" s="5" t="n"/>
      <c r="D1002" s="19" t="n"/>
      <c r="E1002" s="5" t="n"/>
      <c r="F1002" s="6">
        <f>IF(C1002&amp;""="","",IFERROR(INDEX('أوامر الشراء'!$C$6:$C$1005,MATCH(C1002&amp;"",'أوامر الشراء'!$A$6:$A$1005,0))&amp;"","أمر غير موجود"))</f>
        <v/>
      </c>
      <c r="G1002" s="6">
        <f>IF(F1002="","",IFERROR(INDEX('الموردون'!$B$6:$B$205,MATCH(F1002,'الموردون'!$A$6:$A$205,0))&amp;"","مورد غير موجود"))</f>
        <v/>
      </c>
      <c r="H1002" s="20">
        <f>IF(F1002="","",IFERROR(INDEX('الموردون'!$D$6:$D$205,MATCH(F1002,'الموردون'!$A$6:$A$205,0)),""))</f>
        <v/>
      </c>
      <c r="I1002" s="21">
        <f>IF(OR(H1002="",NOT(ISNUMBER(B1002))),"",B1002+H1002)</f>
        <v/>
      </c>
      <c r="J1002" s="18">
        <f>IF(A1002&amp;""="","",SUMIFS('المدفوعات'!$C$6:$C$1005,'المدفوعات'!$B$6:$B$1005,A1002&amp;""))</f>
        <v/>
      </c>
      <c r="K1002" s="18">
        <f>IF(OR(A1002&amp;""="",NOT(ISNUMBER(D1002))),"",ROUND(D1002-J1002,2))</f>
        <v/>
      </c>
      <c r="L1002" s="17">
        <f>IF(OR(K1002="",I1002=""),"",IF(AND(K1002&gt;0,I1002&lt;'الإعدادات'!$B$4),'الإعدادات'!$B$4-I1002,0))</f>
        <v/>
      </c>
      <c r="M1002" s="6">
        <f>IF(K1002="","",IF(K1002&lt;=0,"مسدد",IF(I1002="","بدون موعد",IF(I1002&gt;='الإعدادات'!$B$4,"لم يحن",IF(L1002&lt;=30,"من 1 إلى 30 يوم",IF(L1002&lt;=60,"من 31 إلى 60 يوم","أكثر من 60 يوم"))))))</f>
        <v/>
      </c>
    </row>
    <row r="1003">
      <c r="A1003" s="5" t="n"/>
      <c r="B1003" s="13" t="n"/>
      <c r="C1003" s="5" t="n"/>
      <c r="D1003" s="19" t="n"/>
      <c r="E1003" s="5" t="n"/>
      <c r="F1003" s="6">
        <f>IF(C1003&amp;""="","",IFERROR(INDEX('أوامر الشراء'!$C$6:$C$1005,MATCH(C1003&amp;"",'أوامر الشراء'!$A$6:$A$1005,0))&amp;"","أمر غير موجود"))</f>
        <v/>
      </c>
      <c r="G1003" s="6">
        <f>IF(F1003="","",IFERROR(INDEX('الموردون'!$B$6:$B$205,MATCH(F1003,'الموردون'!$A$6:$A$205,0))&amp;"","مورد غير موجود"))</f>
        <v/>
      </c>
      <c r="H1003" s="20">
        <f>IF(F1003="","",IFERROR(INDEX('الموردون'!$D$6:$D$205,MATCH(F1003,'الموردون'!$A$6:$A$205,0)),""))</f>
        <v/>
      </c>
      <c r="I1003" s="21">
        <f>IF(OR(H1003="",NOT(ISNUMBER(B1003))),"",B1003+H1003)</f>
        <v/>
      </c>
      <c r="J1003" s="18">
        <f>IF(A1003&amp;""="","",SUMIFS('المدفوعات'!$C$6:$C$1005,'المدفوعات'!$B$6:$B$1005,A1003&amp;""))</f>
        <v/>
      </c>
      <c r="K1003" s="18">
        <f>IF(OR(A1003&amp;""="",NOT(ISNUMBER(D1003))),"",ROUND(D1003-J1003,2))</f>
        <v/>
      </c>
      <c r="L1003" s="17">
        <f>IF(OR(K1003="",I1003=""),"",IF(AND(K1003&gt;0,I1003&lt;'الإعدادات'!$B$4),'الإعدادات'!$B$4-I1003,0))</f>
        <v/>
      </c>
      <c r="M1003" s="6">
        <f>IF(K1003="","",IF(K1003&lt;=0,"مسدد",IF(I1003="","بدون موعد",IF(I1003&gt;='الإعدادات'!$B$4,"لم يحن",IF(L1003&lt;=30,"من 1 إلى 30 يوم",IF(L1003&lt;=60,"من 31 إلى 60 يوم","أكثر من 60 يوم"))))))</f>
        <v/>
      </c>
    </row>
    <row r="1004">
      <c r="A1004" s="5" t="n"/>
      <c r="B1004" s="13" t="n"/>
      <c r="C1004" s="5" t="n"/>
      <c r="D1004" s="19" t="n"/>
      <c r="E1004" s="5" t="n"/>
      <c r="F1004" s="6">
        <f>IF(C1004&amp;""="","",IFERROR(INDEX('أوامر الشراء'!$C$6:$C$1005,MATCH(C1004&amp;"",'أوامر الشراء'!$A$6:$A$1005,0))&amp;"","أمر غير موجود"))</f>
        <v/>
      </c>
      <c r="G1004" s="6">
        <f>IF(F1004="","",IFERROR(INDEX('الموردون'!$B$6:$B$205,MATCH(F1004,'الموردون'!$A$6:$A$205,0))&amp;"","مورد غير موجود"))</f>
        <v/>
      </c>
      <c r="H1004" s="20">
        <f>IF(F1004="","",IFERROR(INDEX('الموردون'!$D$6:$D$205,MATCH(F1004,'الموردون'!$A$6:$A$205,0)),""))</f>
        <v/>
      </c>
      <c r="I1004" s="21">
        <f>IF(OR(H1004="",NOT(ISNUMBER(B1004))),"",B1004+H1004)</f>
        <v/>
      </c>
      <c r="J1004" s="18">
        <f>IF(A1004&amp;""="","",SUMIFS('المدفوعات'!$C$6:$C$1005,'المدفوعات'!$B$6:$B$1005,A1004&amp;""))</f>
        <v/>
      </c>
      <c r="K1004" s="18">
        <f>IF(OR(A1004&amp;""="",NOT(ISNUMBER(D1004))),"",ROUND(D1004-J1004,2))</f>
        <v/>
      </c>
      <c r="L1004" s="17">
        <f>IF(OR(K1004="",I1004=""),"",IF(AND(K1004&gt;0,I1004&lt;'الإعدادات'!$B$4),'الإعدادات'!$B$4-I1004,0))</f>
        <v/>
      </c>
      <c r="M1004" s="6">
        <f>IF(K1004="","",IF(K1004&lt;=0,"مسدد",IF(I1004="","بدون موعد",IF(I1004&gt;='الإعدادات'!$B$4,"لم يحن",IF(L1004&lt;=30,"من 1 إلى 30 يوم",IF(L1004&lt;=60,"من 31 إلى 60 يوم","أكثر من 60 يوم"))))))</f>
        <v/>
      </c>
    </row>
    <row r="1005">
      <c r="A1005" s="5" t="n"/>
      <c r="B1005" s="13" t="n"/>
      <c r="C1005" s="5" t="n"/>
      <c r="D1005" s="19" t="n"/>
      <c r="E1005" s="5" t="n"/>
      <c r="F1005" s="6">
        <f>IF(C1005&amp;""="","",IFERROR(INDEX('أوامر الشراء'!$C$6:$C$1005,MATCH(C1005&amp;"",'أوامر الشراء'!$A$6:$A$1005,0))&amp;"","أمر غير موجود"))</f>
        <v/>
      </c>
      <c r="G1005" s="6">
        <f>IF(F1005="","",IFERROR(INDEX('الموردون'!$B$6:$B$205,MATCH(F1005,'الموردون'!$A$6:$A$205,0))&amp;"","مورد غير موجود"))</f>
        <v/>
      </c>
      <c r="H1005" s="20">
        <f>IF(F1005="","",IFERROR(INDEX('الموردون'!$D$6:$D$205,MATCH(F1005,'الموردون'!$A$6:$A$205,0)),""))</f>
        <v/>
      </c>
      <c r="I1005" s="21">
        <f>IF(OR(H1005="",NOT(ISNUMBER(B1005))),"",B1005+H1005)</f>
        <v/>
      </c>
      <c r="J1005" s="18">
        <f>IF(A1005&amp;""="","",SUMIFS('المدفوعات'!$C$6:$C$1005,'المدفوعات'!$B$6:$B$1005,A1005&amp;""))</f>
        <v/>
      </c>
      <c r="K1005" s="18">
        <f>IF(OR(A1005&amp;""="",NOT(ISNUMBER(D1005))),"",ROUND(D1005-J1005,2))</f>
        <v/>
      </c>
      <c r="L1005" s="17">
        <f>IF(OR(K1005="",I1005=""),"",IF(AND(K1005&gt;0,I1005&lt;'الإعدادات'!$B$4),'الإعدادات'!$B$4-I1005,0))</f>
        <v/>
      </c>
      <c r="M1005" s="6">
        <f>IF(K1005="","",IF(K1005&lt;=0,"مسدد",IF(I1005="","بدون موعد",IF(I1005&gt;='الإعدادات'!$B$4,"لم يحن",IF(L1005&lt;=30,"من 1 إلى 30 يوم",IF(L1005&lt;=60,"من 31 إلى 60 يوم","أكثر من 60 يوم"))))))</f>
        <v/>
      </c>
    </row>
  </sheetData>
  <autoFilter ref="A5:M1005"/>
  <mergeCells count="2">
    <mergeCell ref="A2:M2"/>
    <mergeCell ref="A1:M1"/>
  </mergeCells>
  <conditionalFormatting sqref="A6:M1005">
    <cfRule type="expression" priority="1" dxfId="2">
      <formula>AND($L6&lt;&gt;"",$L6&gt;30)</formula>
    </cfRule>
    <cfRule type="expression" priority="2" dxfId="0">
      <formula>AND($L6&lt;&gt;"",$L6&gt;0,$L6&lt;=30)</formula>
    </cfRule>
  </conditionalFormatting>
  <conditionalFormatting sqref="M6:M1005">
    <cfRule type="expression" priority="3" dxfId="1">
      <formula>$M6="مسدد"</formula>
    </cfRule>
  </conditionalFormatting>
  <dataValidations count="1">
    <dataValidation sqref="C6:C1005" showDropDown="0" showInputMessage="0" showErrorMessage="0" allowBlank="1" type="list">
      <formula1>='أوامر الشراء'!$A$6:$A$1005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4" customWidth="1" min="2" max="2"/>
    <col width="14" customWidth="1" min="3" max="3"/>
    <col width="16" customWidth="1" min="4" max="4"/>
    <col width="28" customWidth="1" min="5" max="5"/>
    <col width="11" customWidth="1" min="6" max="6"/>
    <col width="24" customWidth="1" min="7" max="7"/>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التاريخ</t>
        </is>
      </c>
      <c r="B5" s="14" t="inlineStr">
        <is>
          <t>رقم الاستلام</t>
        </is>
      </c>
      <c r="C5" s="14" t="inlineStr">
        <is>
          <t>المبلغ</t>
        </is>
      </c>
      <c r="D5" s="14" t="inlineStr">
        <is>
          <t>طريقة الدفع</t>
        </is>
      </c>
      <c r="E5" s="14" t="inlineStr">
        <is>
          <t>ملاحظة</t>
        </is>
      </c>
      <c r="F5" s="14" t="inlineStr">
        <is>
          <t>كود المورد</t>
        </is>
      </c>
      <c r="G5" s="14" t="inlineStr">
        <is>
          <t>المورد</t>
        </is>
      </c>
    </row>
    <row r="6">
      <c r="A6" s="13" t="n">
        <v>46276</v>
      </c>
      <c r="B6" s="5" t="inlineStr">
        <is>
          <t>R-001</t>
        </is>
      </c>
      <c r="C6" s="19" t="n">
        <v>20000</v>
      </c>
      <c r="D6" s="5" t="inlineStr">
        <is>
          <t>نقدًا</t>
        </is>
      </c>
      <c r="E6" s="5" t="n"/>
      <c r="F6" s="6">
        <f>IF(B6&amp;""="","",IFERROR(INDEX('الاستلامات'!$F$6:$F$1005,MATCH(B6&amp;"",'الاستلامات'!$A$6:$A$1005,0))&amp;"","استلام غير موجود"))</f>
        <v/>
      </c>
      <c r="G6" s="6">
        <f>IF(B6&amp;""="","",IFERROR(INDEX('الاستلامات'!$G$6:$G$1005,MATCH(B6&amp;"",'الاستلامات'!$A$6:$A$1005,0))&amp;"","استلام غير موجود"))</f>
        <v/>
      </c>
    </row>
    <row r="7">
      <c r="A7" s="13" t="n">
        <v>46294</v>
      </c>
      <c r="B7" s="5" t="inlineStr">
        <is>
          <t>R-004</t>
        </is>
      </c>
      <c r="C7" s="19" t="n">
        <v>12000</v>
      </c>
      <c r="D7" s="5" t="inlineStr">
        <is>
          <t>تحويل بنكي</t>
        </is>
      </c>
      <c r="E7" s="5" t="n"/>
      <c r="F7" s="6">
        <f>IF(B7&amp;""="","",IFERROR(INDEX('الاستلامات'!$F$6:$F$1005,MATCH(B7&amp;"",'الاستلامات'!$A$6:$A$1005,0))&amp;"","استلام غير موجود"))</f>
        <v/>
      </c>
      <c r="G7" s="6">
        <f>IF(B7&amp;""="","",IFERROR(INDEX('الاستلامات'!$G$6:$G$1005,MATCH(B7&amp;"",'الاستلامات'!$A$6:$A$1005,0))&amp;"","استلام غير موجود"))</f>
        <v/>
      </c>
    </row>
    <row r="8">
      <c r="A8" s="13" t="n">
        <v>46296</v>
      </c>
      <c r="B8" s="5" t="inlineStr">
        <is>
          <t>R-005</t>
        </is>
      </c>
      <c r="C8" s="19" t="n">
        <v>3000</v>
      </c>
      <c r="D8" s="5" t="inlineStr">
        <is>
          <t>شيك</t>
        </is>
      </c>
      <c r="E8" s="5" t="n"/>
      <c r="F8" s="6">
        <f>IF(B8&amp;""="","",IFERROR(INDEX('الاستلامات'!$F$6:$F$1005,MATCH(B8&amp;"",'الاستلامات'!$A$6:$A$1005,0))&amp;"","استلام غير موجود"))</f>
        <v/>
      </c>
      <c r="G8" s="6">
        <f>IF(B8&amp;""="","",IFERROR(INDEX('الاستلامات'!$G$6:$G$1005,MATCH(B8&amp;"",'الاستلامات'!$A$6:$A$1005,0))&amp;"","استلام غير موجود"))</f>
        <v/>
      </c>
    </row>
    <row r="9">
      <c r="A9" s="13" t="n">
        <v>46300</v>
      </c>
      <c r="B9" s="5" t="inlineStr">
        <is>
          <t>R-002</t>
        </is>
      </c>
      <c r="C9" s="19" t="n">
        <v>10000</v>
      </c>
      <c r="D9" s="5" t="inlineStr">
        <is>
          <t>نقدًا</t>
        </is>
      </c>
      <c r="E9" s="5" t="n"/>
      <c r="F9" s="6">
        <f>IF(B9&amp;""="","",IFERROR(INDEX('الاستلامات'!$F$6:$F$1005,MATCH(B9&amp;"",'الاستلامات'!$A$6:$A$1005,0))&amp;"","استلام غير موجود"))</f>
        <v/>
      </c>
      <c r="G9" s="6">
        <f>IF(B9&amp;""="","",IFERROR(INDEX('الاستلامات'!$G$6:$G$1005,MATCH(B9&amp;"",'الاستلامات'!$A$6:$A$1005,0))&amp;"","استلام غير موجود"))</f>
        <v/>
      </c>
    </row>
    <row r="10">
      <c r="A10" s="13" t="n">
        <v>46303</v>
      </c>
      <c r="B10" s="5" t="inlineStr">
        <is>
          <t>R-003</t>
        </is>
      </c>
      <c r="C10" s="19" t="n">
        <v>20000</v>
      </c>
      <c r="D10" s="5" t="inlineStr">
        <is>
          <t>تحويل بنكي</t>
        </is>
      </c>
      <c r="E10" s="5" t="n"/>
      <c r="F10" s="6">
        <f>IF(B10&amp;""="","",IFERROR(INDEX('الاستلامات'!$F$6:$F$1005,MATCH(B10&amp;"",'الاستلامات'!$A$6:$A$1005,0))&amp;"","استلام غير موجود"))</f>
        <v/>
      </c>
      <c r="G10" s="6">
        <f>IF(B10&amp;""="","",IFERROR(INDEX('الاستلامات'!$G$6:$G$1005,MATCH(B10&amp;"",'الاستلامات'!$A$6:$A$1005,0))&amp;"","استلام غير موجود"))</f>
        <v/>
      </c>
    </row>
    <row r="11">
      <c r="A11" s="13" t="n">
        <v>46316</v>
      </c>
      <c r="B11" s="5" t="inlineStr">
        <is>
          <t>R-006</t>
        </is>
      </c>
      <c r="C11" s="19" t="n">
        <v>4000</v>
      </c>
      <c r="D11" s="5" t="inlineStr">
        <is>
          <t>شيك</t>
        </is>
      </c>
      <c r="E11" s="5" t="n"/>
      <c r="F11" s="6">
        <f>IF(B11&amp;""="","",IFERROR(INDEX('الاستلامات'!$F$6:$F$1005,MATCH(B11&amp;"",'الاستلامات'!$A$6:$A$1005,0))&amp;"","استلام غير موجود"))</f>
        <v/>
      </c>
      <c r="G11" s="6">
        <f>IF(B11&amp;""="","",IFERROR(INDEX('الاستلامات'!$G$6:$G$1005,MATCH(B11&amp;"",'الاستلامات'!$A$6:$A$1005,0))&amp;"","استلام غير موجود"))</f>
        <v/>
      </c>
    </row>
    <row r="12">
      <c r="A12" s="13" t="n">
        <v>46325</v>
      </c>
      <c r="B12" s="5" t="inlineStr">
        <is>
          <t>R-009</t>
        </is>
      </c>
      <c r="C12" s="19" t="n">
        <v>2500</v>
      </c>
      <c r="D12" s="5" t="inlineStr">
        <is>
          <t>نقدًا</t>
        </is>
      </c>
      <c r="E12" s="5" t="n"/>
      <c r="F12" s="6">
        <f>IF(B12&amp;""="","",IFERROR(INDEX('الاستلامات'!$F$6:$F$1005,MATCH(B12&amp;"",'الاستلامات'!$A$6:$A$1005,0))&amp;"","استلام غير موجود"))</f>
        <v/>
      </c>
      <c r="G12" s="6">
        <f>IF(B12&amp;""="","",IFERROR(INDEX('الاستلامات'!$G$6:$G$1005,MATCH(B12&amp;"",'الاستلامات'!$A$6:$A$1005,0))&amp;"","استلام غير موجود"))</f>
        <v/>
      </c>
    </row>
    <row r="13">
      <c r="A13" s="13" t="n"/>
      <c r="B13" s="5" t="n"/>
      <c r="C13" s="19" t="n"/>
      <c r="D13" s="5" t="n"/>
      <c r="E13" s="5" t="n"/>
      <c r="F13" s="6">
        <f>IF(B13&amp;""="","",IFERROR(INDEX('الاستلامات'!$F$6:$F$1005,MATCH(B13&amp;"",'الاستلامات'!$A$6:$A$1005,0))&amp;"","استلام غير موجود"))</f>
        <v/>
      </c>
      <c r="G13" s="6">
        <f>IF(B13&amp;""="","",IFERROR(INDEX('الاستلامات'!$G$6:$G$1005,MATCH(B13&amp;"",'الاستلامات'!$A$6:$A$1005,0))&amp;"","استلام غير موجود"))</f>
        <v/>
      </c>
    </row>
    <row r="14">
      <c r="A14" s="13" t="n"/>
      <c r="B14" s="5" t="n"/>
      <c r="C14" s="19" t="n"/>
      <c r="D14" s="5" t="n"/>
      <c r="E14" s="5" t="n"/>
      <c r="F14" s="6">
        <f>IF(B14&amp;""="","",IFERROR(INDEX('الاستلامات'!$F$6:$F$1005,MATCH(B14&amp;"",'الاستلامات'!$A$6:$A$1005,0))&amp;"","استلام غير موجود"))</f>
        <v/>
      </c>
      <c r="G14" s="6">
        <f>IF(B14&amp;""="","",IFERROR(INDEX('الاستلامات'!$G$6:$G$1005,MATCH(B14&amp;"",'الاستلامات'!$A$6:$A$1005,0))&amp;"","استلام غير موجود"))</f>
        <v/>
      </c>
    </row>
    <row r="15">
      <c r="A15" s="13" t="n"/>
      <c r="B15" s="5" t="n"/>
      <c r="C15" s="19" t="n"/>
      <c r="D15" s="5" t="n"/>
      <c r="E15" s="5" t="n"/>
      <c r="F15" s="6">
        <f>IF(B15&amp;""="","",IFERROR(INDEX('الاستلامات'!$F$6:$F$1005,MATCH(B15&amp;"",'الاستلامات'!$A$6:$A$1005,0))&amp;"","استلام غير موجود"))</f>
        <v/>
      </c>
      <c r="G15" s="6">
        <f>IF(B15&amp;""="","",IFERROR(INDEX('الاستلامات'!$G$6:$G$1005,MATCH(B15&amp;"",'الاستلامات'!$A$6:$A$1005,0))&amp;"","استلام غير موجود"))</f>
        <v/>
      </c>
    </row>
    <row r="16">
      <c r="A16" s="13" t="n"/>
      <c r="B16" s="5" t="n"/>
      <c r="C16" s="19" t="n"/>
      <c r="D16" s="5" t="n"/>
      <c r="E16" s="5" t="n"/>
      <c r="F16" s="6">
        <f>IF(B16&amp;""="","",IFERROR(INDEX('الاستلامات'!$F$6:$F$1005,MATCH(B16&amp;"",'الاستلامات'!$A$6:$A$1005,0))&amp;"","استلام غير موجود"))</f>
        <v/>
      </c>
      <c r="G16" s="6">
        <f>IF(B16&amp;""="","",IFERROR(INDEX('الاستلامات'!$G$6:$G$1005,MATCH(B16&amp;"",'الاستلامات'!$A$6:$A$1005,0))&amp;"","استلام غير موجود"))</f>
        <v/>
      </c>
    </row>
    <row r="17">
      <c r="A17" s="13" t="n"/>
      <c r="B17" s="5" t="n"/>
      <c r="C17" s="19" t="n"/>
      <c r="D17" s="5" t="n"/>
      <c r="E17" s="5" t="n"/>
      <c r="F17" s="6">
        <f>IF(B17&amp;""="","",IFERROR(INDEX('الاستلامات'!$F$6:$F$1005,MATCH(B17&amp;"",'الاستلامات'!$A$6:$A$1005,0))&amp;"","استلام غير موجود"))</f>
        <v/>
      </c>
      <c r="G17" s="6">
        <f>IF(B17&amp;""="","",IFERROR(INDEX('الاستلامات'!$G$6:$G$1005,MATCH(B17&amp;"",'الاستلامات'!$A$6:$A$1005,0))&amp;"","استلام غير موجود"))</f>
        <v/>
      </c>
    </row>
    <row r="18">
      <c r="A18" s="13" t="n"/>
      <c r="B18" s="5" t="n"/>
      <c r="C18" s="19" t="n"/>
      <c r="D18" s="5" t="n"/>
      <c r="E18" s="5" t="n"/>
      <c r="F18" s="6">
        <f>IF(B18&amp;""="","",IFERROR(INDEX('الاستلامات'!$F$6:$F$1005,MATCH(B18&amp;"",'الاستلامات'!$A$6:$A$1005,0))&amp;"","استلام غير موجود"))</f>
        <v/>
      </c>
      <c r="G18" s="6">
        <f>IF(B18&amp;""="","",IFERROR(INDEX('الاستلامات'!$G$6:$G$1005,MATCH(B18&amp;"",'الاستلامات'!$A$6:$A$1005,0))&amp;"","استلام غير موجود"))</f>
        <v/>
      </c>
    </row>
    <row r="19">
      <c r="A19" s="13" t="n"/>
      <c r="B19" s="5" t="n"/>
      <c r="C19" s="19" t="n"/>
      <c r="D19" s="5" t="n"/>
      <c r="E19" s="5" t="n"/>
      <c r="F19" s="6">
        <f>IF(B19&amp;""="","",IFERROR(INDEX('الاستلامات'!$F$6:$F$1005,MATCH(B19&amp;"",'الاستلامات'!$A$6:$A$1005,0))&amp;"","استلام غير موجود"))</f>
        <v/>
      </c>
      <c r="G19" s="6">
        <f>IF(B19&amp;""="","",IFERROR(INDEX('الاستلامات'!$G$6:$G$1005,MATCH(B19&amp;"",'الاستلامات'!$A$6:$A$1005,0))&amp;"","استلام غير موجود"))</f>
        <v/>
      </c>
    </row>
    <row r="20">
      <c r="A20" s="13" t="n"/>
      <c r="B20" s="5" t="n"/>
      <c r="C20" s="19" t="n"/>
      <c r="D20" s="5" t="n"/>
      <c r="E20" s="5" t="n"/>
      <c r="F20" s="6">
        <f>IF(B20&amp;""="","",IFERROR(INDEX('الاستلامات'!$F$6:$F$1005,MATCH(B20&amp;"",'الاستلامات'!$A$6:$A$1005,0))&amp;"","استلام غير موجود"))</f>
        <v/>
      </c>
      <c r="G20" s="6">
        <f>IF(B20&amp;""="","",IFERROR(INDEX('الاستلامات'!$G$6:$G$1005,MATCH(B20&amp;"",'الاستلامات'!$A$6:$A$1005,0))&amp;"","استلام غير موجود"))</f>
        <v/>
      </c>
    </row>
    <row r="21">
      <c r="A21" s="13" t="n"/>
      <c r="B21" s="5" t="n"/>
      <c r="C21" s="19" t="n"/>
      <c r="D21" s="5" t="n"/>
      <c r="E21" s="5" t="n"/>
      <c r="F21" s="6">
        <f>IF(B21&amp;""="","",IFERROR(INDEX('الاستلامات'!$F$6:$F$1005,MATCH(B21&amp;"",'الاستلامات'!$A$6:$A$1005,0))&amp;"","استلام غير موجود"))</f>
        <v/>
      </c>
      <c r="G21" s="6">
        <f>IF(B21&amp;""="","",IFERROR(INDEX('الاستلامات'!$G$6:$G$1005,MATCH(B21&amp;"",'الاستلامات'!$A$6:$A$1005,0))&amp;"","استلام غير موجود"))</f>
        <v/>
      </c>
    </row>
    <row r="22">
      <c r="A22" s="13" t="n"/>
      <c r="B22" s="5" t="n"/>
      <c r="C22" s="19" t="n"/>
      <c r="D22" s="5" t="n"/>
      <c r="E22" s="5" t="n"/>
      <c r="F22" s="6">
        <f>IF(B22&amp;""="","",IFERROR(INDEX('الاستلامات'!$F$6:$F$1005,MATCH(B22&amp;"",'الاستلامات'!$A$6:$A$1005,0))&amp;"","استلام غير موجود"))</f>
        <v/>
      </c>
      <c r="G22" s="6">
        <f>IF(B22&amp;""="","",IFERROR(INDEX('الاستلامات'!$G$6:$G$1005,MATCH(B22&amp;"",'الاستلامات'!$A$6:$A$1005,0))&amp;"","استلام غير موجود"))</f>
        <v/>
      </c>
    </row>
    <row r="23">
      <c r="A23" s="13" t="n"/>
      <c r="B23" s="5" t="n"/>
      <c r="C23" s="19" t="n"/>
      <c r="D23" s="5" t="n"/>
      <c r="E23" s="5" t="n"/>
      <c r="F23" s="6">
        <f>IF(B23&amp;""="","",IFERROR(INDEX('الاستلامات'!$F$6:$F$1005,MATCH(B23&amp;"",'الاستلامات'!$A$6:$A$1005,0))&amp;"","استلام غير موجود"))</f>
        <v/>
      </c>
      <c r="G23" s="6">
        <f>IF(B23&amp;""="","",IFERROR(INDEX('الاستلامات'!$G$6:$G$1005,MATCH(B23&amp;"",'الاستلامات'!$A$6:$A$1005,0))&amp;"","استلام غير موجود"))</f>
        <v/>
      </c>
    </row>
    <row r="24">
      <c r="A24" s="13" t="n"/>
      <c r="B24" s="5" t="n"/>
      <c r="C24" s="19" t="n"/>
      <c r="D24" s="5" t="n"/>
      <c r="E24" s="5" t="n"/>
      <c r="F24" s="6">
        <f>IF(B24&amp;""="","",IFERROR(INDEX('الاستلامات'!$F$6:$F$1005,MATCH(B24&amp;"",'الاستلامات'!$A$6:$A$1005,0))&amp;"","استلام غير موجود"))</f>
        <v/>
      </c>
      <c r="G24" s="6">
        <f>IF(B24&amp;""="","",IFERROR(INDEX('الاستلامات'!$G$6:$G$1005,MATCH(B24&amp;"",'الاستلامات'!$A$6:$A$1005,0))&amp;"","استلام غير موجود"))</f>
        <v/>
      </c>
    </row>
    <row r="25">
      <c r="A25" s="13" t="n"/>
      <c r="B25" s="5" t="n"/>
      <c r="C25" s="19" t="n"/>
      <c r="D25" s="5" t="n"/>
      <c r="E25" s="5" t="n"/>
      <c r="F25" s="6">
        <f>IF(B25&amp;""="","",IFERROR(INDEX('الاستلامات'!$F$6:$F$1005,MATCH(B25&amp;"",'الاستلامات'!$A$6:$A$1005,0))&amp;"","استلام غير موجود"))</f>
        <v/>
      </c>
      <c r="G25" s="6">
        <f>IF(B25&amp;""="","",IFERROR(INDEX('الاستلامات'!$G$6:$G$1005,MATCH(B25&amp;"",'الاستلامات'!$A$6:$A$1005,0))&amp;"","استلام غير موجود"))</f>
        <v/>
      </c>
    </row>
    <row r="26">
      <c r="A26" s="13" t="n"/>
      <c r="B26" s="5" t="n"/>
      <c r="C26" s="19" t="n"/>
      <c r="D26" s="5" t="n"/>
      <c r="E26" s="5" t="n"/>
      <c r="F26" s="6">
        <f>IF(B26&amp;""="","",IFERROR(INDEX('الاستلامات'!$F$6:$F$1005,MATCH(B26&amp;"",'الاستلامات'!$A$6:$A$1005,0))&amp;"","استلام غير موجود"))</f>
        <v/>
      </c>
      <c r="G26" s="6">
        <f>IF(B26&amp;""="","",IFERROR(INDEX('الاستلامات'!$G$6:$G$1005,MATCH(B26&amp;"",'الاستلامات'!$A$6:$A$1005,0))&amp;"","استلام غير موجود"))</f>
        <v/>
      </c>
    </row>
    <row r="27">
      <c r="A27" s="13" t="n"/>
      <c r="B27" s="5" t="n"/>
      <c r="C27" s="19" t="n"/>
      <c r="D27" s="5" t="n"/>
      <c r="E27" s="5" t="n"/>
      <c r="F27" s="6">
        <f>IF(B27&amp;""="","",IFERROR(INDEX('الاستلامات'!$F$6:$F$1005,MATCH(B27&amp;"",'الاستلامات'!$A$6:$A$1005,0))&amp;"","استلام غير موجود"))</f>
        <v/>
      </c>
      <c r="G27" s="6">
        <f>IF(B27&amp;""="","",IFERROR(INDEX('الاستلامات'!$G$6:$G$1005,MATCH(B27&amp;"",'الاستلامات'!$A$6:$A$1005,0))&amp;"","استلام غير موجود"))</f>
        <v/>
      </c>
    </row>
    <row r="28">
      <c r="A28" s="13" t="n"/>
      <c r="B28" s="5" t="n"/>
      <c r="C28" s="19" t="n"/>
      <c r="D28" s="5" t="n"/>
      <c r="E28" s="5" t="n"/>
      <c r="F28" s="6">
        <f>IF(B28&amp;""="","",IFERROR(INDEX('الاستلامات'!$F$6:$F$1005,MATCH(B28&amp;"",'الاستلامات'!$A$6:$A$1005,0))&amp;"","استلام غير موجود"))</f>
        <v/>
      </c>
      <c r="G28" s="6">
        <f>IF(B28&amp;""="","",IFERROR(INDEX('الاستلامات'!$G$6:$G$1005,MATCH(B28&amp;"",'الاستلامات'!$A$6:$A$1005,0))&amp;"","استلام غير موجود"))</f>
        <v/>
      </c>
    </row>
    <row r="29">
      <c r="A29" s="13" t="n"/>
      <c r="B29" s="5" t="n"/>
      <c r="C29" s="19" t="n"/>
      <c r="D29" s="5" t="n"/>
      <c r="E29" s="5" t="n"/>
      <c r="F29" s="6">
        <f>IF(B29&amp;""="","",IFERROR(INDEX('الاستلامات'!$F$6:$F$1005,MATCH(B29&amp;"",'الاستلامات'!$A$6:$A$1005,0))&amp;"","استلام غير موجود"))</f>
        <v/>
      </c>
      <c r="G29" s="6">
        <f>IF(B29&amp;""="","",IFERROR(INDEX('الاستلامات'!$G$6:$G$1005,MATCH(B29&amp;"",'الاستلامات'!$A$6:$A$1005,0))&amp;"","استلام غير موجود"))</f>
        <v/>
      </c>
    </row>
    <row r="30">
      <c r="A30" s="13" t="n"/>
      <c r="B30" s="5" t="n"/>
      <c r="C30" s="19" t="n"/>
      <c r="D30" s="5" t="n"/>
      <c r="E30" s="5" t="n"/>
      <c r="F30" s="6">
        <f>IF(B30&amp;""="","",IFERROR(INDEX('الاستلامات'!$F$6:$F$1005,MATCH(B30&amp;"",'الاستلامات'!$A$6:$A$1005,0))&amp;"","استلام غير موجود"))</f>
        <v/>
      </c>
      <c r="G30" s="6">
        <f>IF(B30&amp;""="","",IFERROR(INDEX('الاستلامات'!$G$6:$G$1005,MATCH(B30&amp;"",'الاستلامات'!$A$6:$A$1005,0))&amp;"","استلام غير موجود"))</f>
        <v/>
      </c>
    </row>
    <row r="31">
      <c r="A31" s="13" t="n"/>
      <c r="B31" s="5" t="n"/>
      <c r="C31" s="19" t="n"/>
      <c r="D31" s="5" t="n"/>
      <c r="E31" s="5" t="n"/>
      <c r="F31" s="6">
        <f>IF(B31&amp;""="","",IFERROR(INDEX('الاستلامات'!$F$6:$F$1005,MATCH(B31&amp;"",'الاستلامات'!$A$6:$A$1005,0))&amp;"","استلام غير موجود"))</f>
        <v/>
      </c>
      <c r="G31" s="6">
        <f>IF(B31&amp;""="","",IFERROR(INDEX('الاستلامات'!$G$6:$G$1005,MATCH(B31&amp;"",'الاستلامات'!$A$6:$A$1005,0))&amp;"","استلام غير موجود"))</f>
        <v/>
      </c>
    </row>
    <row r="32">
      <c r="A32" s="13" t="n"/>
      <c r="B32" s="5" t="n"/>
      <c r="C32" s="19" t="n"/>
      <c r="D32" s="5" t="n"/>
      <c r="E32" s="5" t="n"/>
      <c r="F32" s="6">
        <f>IF(B32&amp;""="","",IFERROR(INDEX('الاستلامات'!$F$6:$F$1005,MATCH(B32&amp;"",'الاستلامات'!$A$6:$A$1005,0))&amp;"","استلام غير موجود"))</f>
        <v/>
      </c>
      <c r="G32" s="6">
        <f>IF(B32&amp;""="","",IFERROR(INDEX('الاستلامات'!$G$6:$G$1005,MATCH(B32&amp;"",'الاستلامات'!$A$6:$A$1005,0))&amp;"","استلام غير موجود"))</f>
        <v/>
      </c>
    </row>
    <row r="33">
      <c r="A33" s="13" t="n"/>
      <c r="B33" s="5" t="n"/>
      <c r="C33" s="19" t="n"/>
      <c r="D33" s="5" t="n"/>
      <c r="E33" s="5" t="n"/>
      <c r="F33" s="6">
        <f>IF(B33&amp;""="","",IFERROR(INDEX('الاستلامات'!$F$6:$F$1005,MATCH(B33&amp;"",'الاستلامات'!$A$6:$A$1005,0))&amp;"","استلام غير موجود"))</f>
        <v/>
      </c>
      <c r="G33" s="6">
        <f>IF(B33&amp;""="","",IFERROR(INDEX('الاستلامات'!$G$6:$G$1005,MATCH(B33&amp;"",'الاستلامات'!$A$6:$A$1005,0))&amp;"","استلام غير موجود"))</f>
        <v/>
      </c>
    </row>
    <row r="34">
      <c r="A34" s="13" t="n"/>
      <c r="B34" s="5" t="n"/>
      <c r="C34" s="19" t="n"/>
      <c r="D34" s="5" t="n"/>
      <c r="E34" s="5" t="n"/>
      <c r="F34" s="6">
        <f>IF(B34&amp;""="","",IFERROR(INDEX('الاستلامات'!$F$6:$F$1005,MATCH(B34&amp;"",'الاستلامات'!$A$6:$A$1005,0))&amp;"","استلام غير موجود"))</f>
        <v/>
      </c>
      <c r="G34" s="6">
        <f>IF(B34&amp;""="","",IFERROR(INDEX('الاستلامات'!$G$6:$G$1005,MATCH(B34&amp;"",'الاستلامات'!$A$6:$A$1005,0))&amp;"","استلام غير موجود"))</f>
        <v/>
      </c>
    </row>
    <row r="35">
      <c r="A35" s="13" t="n"/>
      <c r="B35" s="5" t="n"/>
      <c r="C35" s="19" t="n"/>
      <c r="D35" s="5" t="n"/>
      <c r="E35" s="5" t="n"/>
      <c r="F35" s="6">
        <f>IF(B35&amp;""="","",IFERROR(INDEX('الاستلامات'!$F$6:$F$1005,MATCH(B35&amp;"",'الاستلامات'!$A$6:$A$1005,0))&amp;"","استلام غير موجود"))</f>
        <v/>
      </c>
      <c r="G35" s="6">
        <f>IF(B35&amp;""="","",IFERROR(INDEX('الاستلامات'!$G$6:$G$1005,MATCH(B35&amp;"",'الاستلامات'!$A$6:$A$1005,0))&amp;"","استلام غير موجود"))</f>
        <v/>
      </c>
    </row>
    <row r="36">
      <c r="A36" s="13" t="n"/>
      <c r="B36" s="5" t="n"/>
      <c r="C36" s="19" t="n"/>
      <c r="D36" s="5" t="n"/>
      <c r="E36" s="5" t="n"/>
      <c r="F36" s="6">
        <f>IF(B36&amp;""="","",IFERROR(INDEX('الاستلامات'!$F$6:$F$1005,MATCH(B36&amp;"",'الاستلامات'!$A$6:$A$1005,0))&amp;"","استلام غير موجود"))</f>
        <v/>
      </c>
      <c r="G36" s="6">
        <f>IF(B36&amp;""="","",IFERROR(INDEX('الاستلامات'!$G$6:$G$1005,MATCH(B36&amp;"",'الاستلامات'!$A$6:$A$1005,0))&amp;"","استلام غير موجود"))</f>
        <v/>
      </c>
    </row>
    <row r="37">
      <c r="A37" s="13" t="n"/>
      <c r="B37" s="5" t="n"/>
      <c r="C37" s="19" t="n"/>
      <c r="D37" s="5" t="n"/>
      <c r="E37" s="5" t="n"/>
      <c r="F37" s="6">
        <f>IF(B37&amp;""="","",IFERROR(INDEX('الاستلامات'!$F$6:$F$1005,MATCH(B37&amp;"",'الاستلامات'!$A$6:$A$1005,0))&amp;"","استلام غير موجود"))</f>
        <v/>
      </c>
      <c r="G37" s="6">
        <f>IF(B37&amp;""="","",IFERROR(INDEX('الاستلامات'!$G$6:$G$1005,MATCH(B37&amp;"",'الاستلامات'!$A$6:$A$1005,0))&amp;"","استلام غير موجود"))</f>
        <v/>
      </c>
    </row>
    <row r="38">
      <c r="A38" s="13" t="n"/>
      <c r="B38" s="5" t="n"/>
      <c r="C38" s="19" t="n"/>
      <c r="D38" s="5" t="n"/>
      <c r="E38" s="5" t="n"/>
      <c r="F38" s="6">
        <f>IF(B38&amp;""="","",IFERROR(INDEX('الاستلامات'!$F$6:$F$1005,MATCH(B38&amp;"",'الاستلامات'!$A$6:$A$1005,0))&amp;"","استلام غير موجود"))</f>
        <v/>
      </c>
      <c r="G38" s="6">
        <f>IF(B38&amp;""="","",IFERROR(INDEX('الاستلامات'!$G$6:$G$1005,MATCH(B38&amp;"",'الاستلامات'!$A$6:$A$1005,0))&amp;"","استلام غير موجود"))</f>
        <v/>
      </c>
    </row>
    <row r="39">
      <c r="A39" s="13" t="n"/>
      <c r="B39" s="5" t="n"/>
      <c r="C39" s="19" t="n"/>
      <c r="D39" s="5" t="n"/>
      <c r="E39" s="5" t="n"/>
      <c r="F39" s="6">
        <f>IF(B39&amp;""="","",IFERROR(INDEX('الاستلامات'!$F$6:$F$1005,MATCH(B39&amp;"",'الاستلامات'!$A$6:$A$1005,0))&amp;"","استلام غير موجود"))</f>
        <v/>
      </c>
      <c r="G39" s="6">
        <f>IF(B39&amp;""="","",IFERROR(INDEX('الاستلامات'!$G$6:$G$1005,MATCH(B39&amp;"",'الاستلامات'!$A$6:$A$1005,0))&amp;"","استلام غير موجود"))</f>
        <v/>
      </c>
    </row>
    <row r="40">
      <c r="A40" s="13" t="n"/>
      <c r="B40" s="5" t="n"/>
      <c r="C40" s="19" t="n"/>
      <c r="D40" s="5" t="n"/>
      <c r="E40" s="5" t="n"/>
      <c r="F40" s="6">
        <f>IF(B40&amp;""="","",IFERROR(INDEX('الاستلامات'!$F$6:$F$1005,MATCH(B40&amp;"",'الاستلامات'!$A$6:$A$1005,0))&amp;"","استلام غير موجود"))</f>
        <v/>
      </c>
      <c r="G40" s="6">
        <f>IF(B40&amp;""="","",IFERROR(INDEX('الاستلامات'!$G$6:$G$1005,MATCH(B40&amp;"",'الاستلامات'!$A$6:$A$1005,0))&amp;"","استلام غير موجود"))</f>
        <v/>
      </c>
    </row>
    <row r="41">
      <c r="A41" s="13" t="n"/>
      <c r="B41" s="5" t="n"/>
      <c r="C41" s="19" t="n"/>
      <c r="D41" s="5" t="n"/>
      <c r="E41" s="5" t="n"/>
      <c r="F41" s="6">
        <f>IF(B41&amp;""="","",IFERROR(INDEX('الاستلامات'!$F$6:$F$1005,MATCH(B41&amp;"",'الاستلامات'!$A$6:$A$1005,0))&amp;"","استلام غير موجود"))</f>
        <v/>
      </c>
      <c r="G41" s="6">
        <f>IF(B41&amp;""="","",IFERROR(INDEX('الاستلامات'!$G$6:$G$1005,MATCH(B41&amp;"",'الاستلامات'!$A$6:$A$1005,0))&amp;"","استلام غير موجود"))</f>
        <v/>
      </c>
    </row>
    <row r="42">
      <c r="A42" s="13" t="n"/>
      <c r="B42" s="5" t="n"/>
      <c r="C42" s="19" t="n"/>
      <c r="D42" s="5" t="n"/>
      <c r="E42" s="5" t="n"/>
      <c r="F42" s="6">
        <f>IF(B42&amp;""="","",IFERROR(INDEX('الاستلامات'!$F$6:$F$1005,MATCH(B42&amp;"",'الاستلامات'!$A$6:$A$1005,0))&amp;"","استلام غير موجود"))</f>
        <v/>
      </c>
      <c r="G42" s="6">
        <f>IF(B42&amp;""="","",IFERROR(INDEX('الاستلامات'!$G$6:$G$1005,MATCH(B42&amp;"",'الاستلامات'!$A$6:$A$1005,0))&amp;"","استلام غير موجود"))</f>
        <v/>
      </c>
    </row>
    <row r="43">
      <c r="A43" s="13" t="n"/>
      <c r="B43" s="5" t="n"/>
      <c r="C43" s="19" t="n"/>
      <c r="D43" s="5" t="n"/>
      <c r="E43" s="5" t="n"/>
      <c r="F43" s="6">
        <f>IF(B43&amp;""="","",IFERROR(INDEX('الاستلامات'!$F$6:$F$1005,MATCH(B43&amp;"",'الاستلامات'!$A$6:$A$1005,0))&amp;"","استلام غير موجود"))</f>
        <v/>
      </c>
      <c r="G43" s="6">
        <f>IF(B43&amp;""="","",IFERROR(INDEX('الاستلامات'!$G$6:$G$1005,MATCH(B43&amp;"",'الاستلامات'!$A$6:$A$1005,0))&amp;"","استلام غير موجود"))</f>
        <v/>
      </c>
    </row>
    <row r="44">
      <c r="A44" s="13" t="n"/>
      <c r="B44" s="5" t="n"/>
      <c r="C44" s="19" t="n"/>
      <c r="D44" s="5" t="n"/>
      <c r="E44" s="5" t="n"/>
      <c r="F44" s="6">
        <f>IF(B44&amp;""="","",IFERROR(INDEX('الاستلامات'!$F$6:$F$1005,MATCH(B44&amp;"",'الاستلامات'!$A$6:$A$1005,0))&amp;"","استلام غير موجود"))</f>
        <v/>
      </c>
      <c r="G44" s="6">
        <f>IF(B44&amp;""="","",IFERROR(INDEX('الاستلامات'!$G$6:$G$1005,MATCH(B44&amp;"",'الاستلامات'!$A$6:$A$1005,0))&amp;"","استلام غير موجود"))</f>
        <v/>
      </c>
    </row>
    <row r="45">
      <c r="A45" s="13" t="n"/>
      <c r="B45" s="5" t="n"/>
      <c r="C45" s="19" t="n"/>
      <c r="D45" s="5" t="n"/>
      <c r="E45" s="5" t="n"/>
      <c r="F45" s="6">
        <f>IF(B45&amp;""="","",IFERROR(INDEX('الاستلامات'!$F$6:$F$1005,MATCH(B45&amp;"",'الاستلامات'!$A$6:$A$1005,0))&amp;"","استلام غير موجود"))</f>
        <v/>
      </c>
      <c r="G45" s="6">
        <f>IF(B45&amp;""="","",IFERROR(INDEX('الاستلامات'!$G$6:$G$1005,MATCH(B45&amp;"",'الاستلامات'!$A$6:$A$1005,0))&amp;"","استلام غير موجود"))</f>
        <v/>
      </c>
    </row>
    <row r="46">
      <c r="A46" s="13" t="n"/>
      <c r="B46" s="5" t="n"/>
      <c r="C46" s="19" t="n"/>
      <c r="D46" s="5" t="n"/>
      <c r="E46" s="5" t="n"/>
      <c r="F46" s="6">
        <f>IF(B46&amp;""="","",IFERROR(INDEX('الاستلامات'!$F$6:$F$1005,MATCH(B46&amp;"",'الاستلامات'!$A$6:$A$1005,0))&amp;"","استلام غير موجود"))</f>
        <v/>
      </c>
      <c r="G46" s="6">
        <f>IF(B46&amp;""="","",IFERROR(INDEX('الاستلامات'!$G$6:$G$1005,MATCH(B46&amp;"",'الاستلامات'!$A$6:$A$1005,0))&amp;"","استلام غير موجود"))</f>
        <v/>
      </c>
    </row>
    <row r="47">
      <c r="A47" s="13" t="n"/>
      <c r="B47" s="5" t="n"/>
      <c r="C47" s="19" t="n"/>
      <c r="D47" s="5" t="n"/>
      <c r="E47" s="5" t="n"/>
      <c r="F47" s="6">
        <f>IF(B47&amp;""="","",IFERROR(INDEX('الاستلامات'!$F$6:$F$1005,MATCH(B47&amp;"",'الاستلامات'!$A$6:$A$1005,0))&amp;"","استلام غير موجود"))</f>
        <v/>
      </c>
      <c r="G47" s="6">
        <f>IF(B47&amp;""="","",IFERROR(INDEX('الاستلامات'!$G$6:$G$1005,MATCH(B47&amp;"",'الاستلامات'!$A$6:$A$1005,0))&amp;"","استلام غير موجود"))</f>
        <v/>
      </c>
    </row>
    <row r="48">
      <c r="A48" s="13" t="n"/>
      <c r="B48" s="5" t="n"/>
      <c r="C48" s="19" t="n"/>
      <c r="D48" s="5" t="n"/>
      <c r="E48" s="5" t="n"/>
      <c r="F48" s="6">
        <f>IF(B48&amp;""="","",IFERROR(INDEX('الاستلامات'!$F$6:$F$1005,MATCH(B48&amp;"",'الاستلامات'!$A$6:$A$1005,0))&amp;"","استلام غير موجود"))</f>
        <v/>
      </c>
      <c r="G48" s="6">
        <f>IF(B48&amp;""="","",IFERROR(INDEX('الاستلامات'!$G$6:$G$1005,MATCH(B48&amp;"",'الاستلامات'!$A$6:$A$1005,0))&amp;"","استلام غير موجود"))</f>
        <v/>
      </c>
    </row>
    <row r="49">
      <c r="A49" s="13" t="n"/>
      <c r="B49" s="5" t="n"/>
      <c r="C49" s="19" t="n"/>
      <c r="D49" s="5" t="n"/>
      <c r="E49" s="5" t="n"/>
      <c r="F49" s="6">
        <f>IF(B49&amp;""="","",IFERROR(INDEX('الاستلامات'!$F$6:$F$1005,MATCH(B49&amp;"",'الاستلامات'!$A$6:$A$1005,0))&amp;"","استلام غير موجود"))</f>
        <v/>
      </c>
      <c r="G49" s="6">
        <f>IF(B49&amp;""="","",IFERROR(INDEX('الاستلامات'!$G$6:$G$1005,MATCH(B49&amp;"",'الاستلامات'!$A$6:$A$1005,0))&amp;"","استلام غير موجود"))</f>
        <v/>
      </c>
    </row>
    <row r="50">
      <c r="A50" s="13" t="n"/>
      <c r="B50" s="5" t="n"/>
      <c r="C50" s="19" t="n"/>
      <c r="D50" s="5" t="n"/>
      <c r="E50" s="5" t="n"/>
      <c r="F50" s="6">
        <f>IF(B50&amp;""="","",IFERROR(INDEX('الاستلامات'!$F$6:$F$1005,MATCH(B50&amp;"",'الاستلامات'!$A$6:$A$1005,0))&amp;"","استلام غير موجود"))</f>
        <v/>
      </c>
      <c r="G50" s="6">
        <f>IF(B50&amp;""="","",IFERROR(INDEX('الاستلامات'!$G$6:$G$1005,MATCH(B50&amp;"",'الاستلامات'!$A$6:$A$1005,0))&amp;"","استلام غير موجود"))</f>
        <v/>
      </c>
    </row>
    <row r="51">
      <c r="A51" s="13" t="n"/>
      <c r="B51" s="5" t="n"/>
      <c r="C51" s="19" t="n"/>
      <c r="D51" s="5" t="n"/>
      <c r="E51" s="5" t="n"/>
      <c r="F51" s="6">
        <f>IF(B51&amp;""="","",IFERROR(INDEX('الاستلامات'!$F$6:$F$1005,MATCH(B51&amp;"",'الاستلامات'!$A$6:$A$1005,0))&amp;"","استلام غير موجود"))</f>
        <v/>
      </c>
      <c r="G51" s="6">
        <f>IF(B51&amp;""="","",IFERROR(INDEX('الاستلامات'!$G$6:$G$1005,MATCH(B51&amp;"",'الاستلامات'!$A$6:$A$1005,0))&amp;"","استلام غير موجود"))</f>
        <v/>
      </c>
    </row>
    <row r="52">
      <c r="A52" s="13" t="n"/>
      <c r="B52" s="5" t="n"/>
      <c r="C52" s="19" t="n"/>
      <c r="D52" s="5" t="n"/>
      <c r="E52" s="5" t="n"/>
      <c r="F52" s="6">
        <f>IF(B52&amp;""="","",IFERROR(INDEX('الاستلامات'!$F$6:$F$1005,MATCH(B52&amp;"",'الاستلامات'!$A$6:$A$1005,0))&amp;"","استلام غير موجود"))</f>
        <v/>
      </c>
      <c r="G52" s="6">
        <f>IF(B52&amp;""="","",IFERROR(INDEX('الاستلامات'!$G$6:$G$1005,MATCH(B52&amp;"",'الاستلامات'!$A$6:$A$1005,0))&amp;"","استلام غير موجود"))</f>
        <v/>
      </c>
    </row>
    <row r="53">
      <c r="A53" s="13" t="n"/>
      <c r="B53" s="5" t="n"/>
      <c r="C53" s="19" t="n"/>
      <c r="D53" s="5" t="n"/>
      <c r="E53" s="5" t="n"/>
      <c r="F53" s="6">
        <f>IF(B53&amp;""="","",IFERROR(INDEX('الاستلامات'!$F$6:$F$1005,MATCH(B53&amp;"",'الاستلامات'!$A$6:$A$1005,0))&amp;"","استلام غير موجود"))</f>
        <v/>
      </c>
      <c r="G53" s="6">
        <f>IF(B53&amp;""="","",IFERROR(INDEX('الاستلامات'!$G$6:$G$1005,MATCH(B53&amp;"",'الاستلامات'!$A$6:$A$1005,0))&amp;"","استلام غير موجود"))</f>
        <v/>
      </c>
    </row>
    <row r="54">
      <c r="A54" s="13" t="n"/>
      <c r="B54" s="5" t="n"/>
      <c r="C54" s="19" t="n"/>
      <c r="D54" s="5" t="n"/>
      <c r="E54" s="5" t="n"/>
      <c r="F54" s="6">
        <f>IF(B54&amp;""="","",IFERROR(INDEX('الاستلامات'!$F$6:$F$1005,MATCH(B54&amp;"",'الاستلامات'!$A$6:$A$1005,0))&amp;"","استلام غير موجود"))</f>
        <v/>
      </c>
      <c r="G54" s="6">
        <f>IF(B54&amp;""="","",IFERROR(INDEX('الاستلامات'!$G$6:$G$1005,MATCH(B54&amp;"",'الاستلامات'!$A$6:$A$1005,0))&amp;"","استلام غير موجود"))</f>
        <v/>
      </c>
    </row>
    <row r="55">
      <c r="A55" s="13" t="n"/>
      <c r="B55" s="5" t="n"/>
      <c r="C55" s="19" t="n"/>
      <c r="D55" s="5" t="n"/>
      <c r="E55" s="5" t="n"/>
      <c r="F55" s="6">
        <f>IF(B55&amp;""="","",IFERROR(INDEX('الاستلامات'!$F$6:$F$1005,MATCH(B55&amp;"",'الاستلامات'!$A$6:$A$1005,0))&amp;"","استلام غير موجود"))</f>
        <v/>
      </c>
      <c r="G55" s="6">
        <f>IF(B55&amp;""="","",IFERROR(INDEX('الاستلامات'!$G$6:$G$1005,MATCH(B55&amp;"",'الاستلامات'!$A$6:$A$1005,0))&amp;"","استلام غير موجود"))</f>
        <v/>
      </c>
    </row>
    <row r="56">
      <c r="A56" s="13" t="n"/>
      <c r="B56" s="5" t="n"/>
      <c r="C56" s="19" t="n"/>
      <c r="D56" s="5" t="n"/>
      <c r="E56" s="5" t="n"/>
      <c r="F56" s="6">
        <f>IF(B56&amp;""="","",IFERROR(INDEX('الاستلامات'!$F$6:$F$1005,MATCH(B56&amp;"",'الاستلامات'!$A$6:$A$1005,0))&amp;"","استلام غير موجود"))</f>
        <v/>
      </c>
      <c r="G56" s="6">
        <f>IF(B56&amp;""="","",IFERROR(INDEX('الاستلامات'!$G$6:$G$1005,MATCH(B56&amp;"",'الاستلامات'!$A$6:$A$1005,0))&amp;"","استلام غير موجود"))</f>
        <v/>
      </c>
    </row>
    <row r="57">
      <c r="A57" s="13" t="n"/>
      <c r="B57" s="5" t="n"/>
      <c r="C57" s="19" t="n"/>
      <c r="D57" s="5" t="n"/>
      <c r="E57" s="5" t="n"/>
      <c r="F57" s="6">
        <f>IF(B57&amp;""="","",IFERROR(INDEX('الاستلامات'!$F$6:$F$1005,MATCH(B57&amp;"",'الاستلامات'!$A$6:$A$1005,0))&amp;"","استلام غير موجود"))</f>
        <v/>
      </c>
      <c r="G57" s="6">
        <f>IF(B57&amp;""="","",IFERROR(INDEX('الاستلامات'!$G$6:$G$1005,MATCH(B57&amp;"",'الاستلامات'!$A$6:$A$1005,0))&amp;"","استلام غير موجود"))</f>
        <v/>
      </c>
    </row>
    <row r="58">
      <c r="A58" s="13" t="n"/>
      <c r="B58" s="5" t="n"/>
      <c r="C58" s="19" t="n"/>
      <c r="D58" s="5" t="n"/>
      <c r="E58" s="5" t="n"/>
      <c r="F58" s="6">
        <f>IF(B58&amp;""="","",IFERROR(INDEX('الاستلامات'!$F$6:$F$1005,MATCH(B58&amp;"",'الاستلامات'!$A$6:$A$1005,0))&amp;"","استلام غير موجود"))</f>
        <v/>
      </c>
      <c r="G58" s="6">
        <f>IF(B58&amp;""="","",IFERROR(INDEX('الاستلامات'!$G$6:$G$1005,MATCH(B58&amp;"",'الاستلامات'!$A$6:$A$1005,0))&amp;"","استلام غير موجود"))</f>
        <v/>
      </c>
    </row>
    <row r="59">
      <c r="A59" s="13" t="n"/>
      <c r="B59" s="5" t="n"/>
      <c r="C59" s="19" t="n"/>
      <c r="D59" s="5" t="n"/>
      <c r="E59" s="5" t="n"/>
      <c r="F59" s="6">
        <f>IF(B59&amp;""="","",IFERROR(INDEX('الاستلامات'!$F$6:$F$1005,MATCH(B59&amp;"",'الاستلامات'!$A$6:$A$1005,0))&amp;"","استلام غير موجود"))</f>
        <v/>
      </c>
      <c r="G59" s="6">
        <f>IF(B59&amp;""="","",IFERROR(INDEX('الاستلامات'!$G$6:$G$1005,MATCH(B59&amp;"",'الاستلامات'!$A$6:$A$1005,0))&amp;"","استلام غير موجود"))</f>
        <v/>
      </c>
    </row>
    <row r="60">
      <c r="A60" s="13" t="n"/>
      <c r="B60" s="5" t="n"/>
      <c r="C60" s="19" t="n"/>
      <c r="D60" s="5" t="n"/>
      <c r="E60" s="5" t="n"/>
      <c r="F60" s="6">
        <f>IF(B60&amp;""="","",IFERROR(INDEX('الاستلامات'!$F$6:$F$1005,MATCH(B60&amp;"",'الاستلامات'!$A$6:$A$1005,0))&amp;"","استلام غير موجود"))</f>
        <v/>
      </c>
      <c r="G60" s="6">
        <f>IF(B60&amp;""="","",IFERROR(INDEX('الاستلامات'!$G$6:$G$1005,MATCH(B60&amp;"",'الاستلامات'!$A$6:$A$1005,0))&amp;"","استلام غير موجود"))</f>
        <v/>
      </c>
    </row>
    <row r="61">
      <c r="A61" s="13" t="n"/>
      <c r="B61" s="5" t="n"/>
      <c r="C61" s="19" t="n"/>
      <c r="D61" s="5" t="n"/>
      <c r="E61" s="5" t="n"/>
      <c r="F61" s="6">
        <f>IF(B61&amp;""="","",IFERROR(INDEX('الاستلامات'!$F$6:$F$1005,MATCH(B61&amp;"",'الاستلامات'!$A$6:$A$1005,0))&amp;"","استلام غير موجود"))</f>
        <v/>
      </c>
      <c r="G61" s="6">
        <f>IF(B61&amp;""="","",IFERROR(INDEX('الاستلامات'!$G$6:$G$1005,MATCH(B61&amp;"",'الاستلامات'!$A$6:$A$1005,0))&amp;"","استلام غير موجود"))</f>
        <v/>
      </c>
    </row>
    <row r="62">
      <c r="A62" s="13" t="n"/>
      <c r="B62" s="5" t="n"/>
      <c r="C62" s="19" t="n"/>
      <c r="D62" s="5" t="n"/>
      <c r="E62" s="5" t="n"/>
      <c r="F62" s="6">
        <f>IF(B62&amp;""="","",IFERROR(INDEX('الاستلامات'!$F$6:$F$1005,MATCH(B62&amp;"",'الاستلامات'!$A$6:$A$1005,0))&amp;"","استلام غير موجود"))</f>
        <v/>
      </c>
      <c r="G62" s="6">
        <f>IF(B62&amp;""="","",IFERROR(INDEX('الاستلامات'!$G$6:$G$1005,MATCH(B62&amp;"",'الاستلامات'!$A$6:$A$1005,0))&amp;"","استلام غير موجود"))</f>
        <v/>
      </c>
    </row>
    <row r="63">
      <c r="A63" s="13" t="n"/>
      <c r="B63" s="5" t="n"/>
      <c r="C63" s="19" t="n"/>
      <c r="D63" s="5" t="n"/>
      <c r="E63" s="5" t="n"/>
      <c r="F63" s="6">
        <f>IF(B63&amp;""="","",IFERROR(INDEX('الاستلامات'!$F$6:$F$1005,MATCH(B63&amp;"",'الاستلامات'!$A$6:$A$1005,0))&amp;"","استلام غير موجود"))</f>
        <v/>
      </c>
      <c r="G63" s="6">
        <f>IF(B63&amp;""="","",IFERROR(INDEX('الاستلامات'!$G$6:$G$1005,MATCH(B63&amp;"",'الاستلامات'!$A$6:$A$1005,0))&amp;"","استلام غير موجود"))</f>
        <v/>
      </c>
    </row>
    <row r="64">
      <c r="A64" s="13" t="n"/>
      <c r="B64" s="5" t="n"/>
      <c r="C64" s="19" t="n"/>
      <c r="D64" s="5" t="n"/>
      <c r="E64" s="5" t="n"/>
      <c r="F64" s="6">
        <f>IF(B64&amp;""="","",IFERROR(INDEX('الاستلامات'!$F$6:$F$1005,MATCH(B64&amp;"",'الاستلامات'!$A$6:$A$1005,0))&amp;"","استلام غير موجود"))</f>
        <v/>
      </c>
      <c r="G64" s="6">
        <f>IF(B64&amp;""="","",IFERROR(INDEX('الاستلامات'!$G$6:$G$1005,MATCH(B64&amp;"",'الاستلامات'!$A$6:$A$1005,0))&amp;"","استلام غير موجود"))</f>
        <v/>
      </c>
    </row>
    <row r="65">
      <c r="A65" s="13" t="n"/>
      <c r="B65" s="5" t="n"/>
      <c r="C65" s="19" t="n"/>
      <c r="D65" s="5" t="n"/>
      <c r="E65" s="5" t="n"/>
      <c r="F65" s="6">
        <f>IF(B65&amp;""="","",IFERROR(INDEX('الاستلامات'!$F$6:$F$1005,MATCH(B65&amp;"",'الاستلامات'!$A$6:$A$1005,0))&amp;"","استلام غير موجود"))</f>
        <v/>
      </c>
      <c r="G65" s="6">
        <f>IF(B65&amp;""="","",IFERROR(INDEX('الاستلامات'!$G$6:$G$1005,MATCH(B65&amp;"",'الاستلامات'!$A$6:$A$1005,0))&amp;"","استلام غير موجود"))</f>
        <v/>
      </c>
    </row>
    <row r="66">
      <c r="A66" s="13" t="n"/>
      <c r="B66" s="5" t="n"/>
      <c r="C66" s="19" t="n"/>
      <c r="D66" s="5" t="n"/>
      <c r="E66" s="5" t="n"/>
      <c r="F66" s="6">
        <f>IF(B66&amp;""="","",IFERROR(INDEX('الاستلامات'!$F$6:$F$1005,MATCH(B66&amp;"",'الاستلامات'!$A$6:$A$1005,0))&amp;"","استلام غير موجود"))</f>
        <v/>
      </c>
      <c r="G66" s="6">
        <f>IF(B66&amp;""="","",IFERROR(INDEX('الاستلامات'!$G$6:$G$1005,MATCH(B66&amp;"",'الاستلامات'!$A$6:$A$1005,0))&amp;"","استلام غير موجود"))</f>
        <v/>
      </c>
    </row>
    <row r="67">
      <c r="A67" s="13" t="n"/>
      <c r="B67" s="5" t="n"/>
      <c r="C67" s="19" t="n"/>
      <c r="D67" s="5" t="n"/>
      <c r="E67" s="5" t="n"/>
      <c r="F67" s="6">
        <f>IF(B67&amp;""="","",IFERROR(INDEX('الاستلامات'!$F$6:$F$1005,MATCH(B67&amp;"",'الاستلامات'!$A$6:$A$1005,0))&amp;"","استلام غير موجود"))</f>
        <v/>
      </c>
      <c r="G67" s="6">
        <f>IF(B67&amp;""="","",IFERROR(INDEX('الاستلامات'!$G$6:$G$1005,MATCH(B67&amp;"",'الاستلامات'!$A$6:$A$1005,0))&amp;"","استلام غير موجود"))</f>
        <v/>
      </c>
    </row>
    <row r="68">
      <c r="A68" s="13" t="n"/>
      <c r="B68" s="5" t="n"/>
      <c r="C68" s="19" t="n"/>
      <c r="D68" s="5" t="n"/>
      <c r="E68" s="5" t="n"/>
      <c r="F68" s="6">
        <f>IF(B68&amp;""="","",IFERROR(INDEX('الاستلامات'!$F$6:$F$1005,MATCH(B68&amp;"",'الاستلامات'!$A$6:$A$1005,0))&amp;"","استلام غير موجود"))</f>
        <v/>
      </c>
      <c r="G68" s="6">
        <f>IF(B68&amp;""="","",IFERROR(INDEX('الاستلامات'!$G$6:$G$1005,MATCH(B68&amp;"",'الاستلامات'!$A$6:$A$1005,0))&amp;"","استلام غير موجود"))</f>
        <v/>
      </c>
    </row>
    <row r="69">
      <c r="A69" s="13" t="n"/>
      <c r="B69" s="5" t="n"/>
      <c r="C69" s="19" t="n"/>
      <c r="D69" s="5" t="n"/>
      <c r="E69" s="5" t="n"/>
      <c r="F69" s="6">
        <f>IF(B69&amp;""="","",IFERROR(INDEX('الاستلامات'!$F$6:$F$1005,MATCH(B69&amp;"",'الاستلامات'!$A$6:$A$1005,0))&amp;"","استلام غير موجود"))</f>
        <v/>
      </c>
      <c r="G69" s="6">
        <f>IF(B69&amp;""="","",IFERROR(INDEX('الاستلامات'!$G$6:$G$1005,MATCH(B69&amp;"",'الاستلامات'!$A$6:$A$1005,0))&amp;"","استلام غير موجود"))</f>
        <v/>
      </c>
    </row>
    <row r="70">
      <c r="A70" s="13" t="n"/>
      <c r="B70" s="5" t="n"/>
      <c r="C70" s="19" t="n"/>
      <c r="D70" s="5" t="n"/>
      <c r="E70" s="5" t="n"/>
      <c r="F70" s="6">
        <f>IF(B70&amp;""="","",IFERROR(INDEX('الاستلامات'!$F$6:$F$1005,MATCH(B70&amp;"",'الاستلامات'!$A$6:$A$1005,0))&amp;"","استلام غير موجود"))</f>
        <v/>
      </c>
      <c r="G70" s="6">
        <f>IF(B70&amp;""="","",IFERROR(INDEX('الاستلامات'!$G$6:$G$1005,MATCH(B70&amp;"",'الاستلامات'!$A$6:$A$1005,0))&amp;"","استلام غير موجود"))</f>
        <v/>
      </c>
    </row>
    <row r="71">
      <c r="A71" s="13" t="n"/>
      <c r="B71" s="5" t="n"/>
      <c r="C71" s="19" t="n"/>
      <c r="D71" s="5" t="n"/>
      <c r="E71" s="5" t="n"/>
      <c r="F71" s="6">
        <f>IF(B71&amp;""="","",IFERROR(INDEX('الاستلامات'!$F$6:$F$1005,MATCH(B71&amp;"",'الاستلامات'!$A$6:$A$1005,0))&amp;"","استلام غير موجود"))</f>
        <v/>
      </c>
      <c r="G71" s="6">
        <f>IF(B71&amp;""="","",IFERROR(INDEX('الاستلامات'!$G$6:$G$1005,MATCH(B71&amp;"",'الاستلامات'!$A$6:$A$1005,0))&amp;"","استلام غير موجود"))</f>
        <v/>
      </c>
    </row>
    <row r="72">
      <c r="A72" s="13" t="n"/>
      <c r="B72" s="5" t="n"/>
      <c r="C72" s="19" t="n"/>
      <c r="D72" s="5" t="n"/>
      <c r="E72" s="5" t="n"/>
      <c r="F72" s="6">
        <f>IF(B72&amp;""="","",IFERROR(INDEX('الاستلامات'!$F$6:$F$1005,MATCH(B72&amp;"",'الاستلامات'!$A$6:$A$1005,0))&amp;"","استلام غير موجود"))</f>
        <v/>
      </c>
      <c r="G72" s="6">
        <f>IF(B72&amp;""="","",IFERROR(INDEX('الاستلامات'!$G$6:$G$1005,MATCH(B72&amp;"",'الاستلامات'!$A$6:$A$1005,0))&amp;"","استلام غير موجود"))</f>
        <v/>
      </c>
    </row>
    <row r="73">
      <c r="A73" s="13" t="n"/>
      <c r="B73" s="5" t="n"/>
      <c r="C73" s="19" t="n"/>
      <c r="D73" s="5" t="n"/>
      <c r="E73" s="5" t="n"/>
      <c r="F73" s="6">
        <f>IF(B73&amp;""="","",IFERROR(INDEX('الاستلامات'!$F$6:$F$1005,MATCH(B73&amp;"",'الاستلامات'!$A$6:$A$1005,0))&amp;"","استلام غير موجود"))</f>
        <v/>
      </c>
      <c r="G73" s="6">
        <f>IF(B73&amp;""="","",IFERROR(INDEX('الاستلامات'!$G$6:$G$1005,MATCH(B73&amp;"",'الاستلامات'!$A$6:$A$1005,0))&amp;"","استلام غير موجود"))</f>
        <v/>
      </c>
    </row>
    <row r="74">
      <c r="A74" s="13" t="n"/>
      <c r="B74" s="5" t="n"/>
      <c r="C74" s="19" t="n"/>
      <c r="D74" s="5" t="n"/>
      <c r="E74" s="5" t="n"/>
      <c r="F74" s="6">
        <f>IF(B74&amp;""="","",IFERROR(INDEX('الاستلامات'!$F$6:$F$1005,MATCH(B74&amp;"",'الاستلامات'!$A$6:$A$1005,0))&amp;"","استلام غير موجود"))</f>
        <v/>
      </c>
      <c r="G74" s="6">
        <f>IF(B74&amp;""="","",IFERROR(INDEX('الاستلامات'!$G$6:$G$1005,MATCH(B74&amp;"",'الاستلامات'!$A$6:$A$1005,0))&amp;"","استلام غير موجود"))</f>
        <v/>
      </c>
    </row>
    <row r="75">
      <c r="A75" s="13" t="n"/>
      <c r="B75" s="5" t="n"/>
      <c r="C75" s="19" t="n"/>
      <c r="D75" s="5" t="n"/>
      <c r="E75" s="5" t="n"/>
      <c r="F75" s="6">
        <f>IF(B75&amp;""="","",IFERROR(INDEX('الاستلامات'!$F$6:$F$1005,MATCH(B75&amp;"",'الاستلامات'!$A$6:$A$1005,0))&amp;"","استلام غير موجود"))</f>
        <v/>
      </c>
      <c r="G75" s="6">
        <f>IF(B75&amp;""="","",IFERROR(INDEX('الاستلامات'!$G$6:$G$1005,MATCH(B75&amp;"",'الاستلامات'!$A$6:$A$1005,0))&amp;"","استلام غير موجود"))</f>
        <v/>
      </c>
    </row>
    <row r="76">
      <c r="A76" s="13" t="n"/>
      <c r="B76" s="5" t="n"/>
      <c r="C76" s="19" t="n"/>
      <c r="D76" s="5" t="n"/>
      <c r="E76" s="5" t="n"/>
      <c r="F76" s="6">
        <f>IF(B76&amp;""="","",IFERROR(INDEX('الاستلامات'!$F$6:$F$1005,MATCH(B76&amp;"",'الاستلامات'!$A$6:$A$1005,0))&amp;"","استلام غير موجود"))</f>
        <v/>
      </c>
      <c r="G76" s="6">
        <f>IF(B76&amp;""="","",IFERROR(INDEX('الاستلامات'!$G$6:$G$1005,MATCH(B76&amp;"",'الاستلامات'!$A$6:$A$1005,0))&amp;"","استلام غير موجود"))</f>
        <v/>
      </c>
    </row>
    <row r="77">
      <c r="A77" s="13" t="n"/>
      <c r="B77" s="5" t="n"/>
      <c r="C77" s="19" t="n"/>
      <c r="D77" s="5" t="n"/>
      <c r="E77" s="5" t="n"/>
      <c r="F77" s="6">
        <f>IF(B77&amp;""="","",IFERROR(INDEX('الاستلامات'!$F$6:$F$1005,MATCH(B77&amp;"",'الاستلامات'!$A$6:$A$1005,0))&amp;"","استلام غير موجود"))</f>
        <v/>
      </c>
      <c r="G77" s="6">
        <f>IF(B77&amp;""="","",IFERROR(INDEX('الاستلامات'!$G$6:$G$1005,MATCH(B77&amp;"",'الاستلامات'!$A$6:$A$1005,0))&amp;"","استلام غير موجود"))</f>
        <v/>
      </c>
    </row>
    <row r="78">
      <c r="A78" s="13" t="n"/>
      <c r="B78" s="5" t="n"/>
      <c r="C78" s="19" t="n"/>
      <c r="D78" s="5" t="n"/>
      <c r="E78" s="5" t="n"/>
      <c r="F78" s="6">
        <f>IF(B78&amp;""="","",IFERROR(INDEX('الاستلامات'!$F$6:$F$1005,MATCH(B78&amp;"",'الاستلامات'!$A$6:$A$1005,0))&amp;"","استلام غير موجود"))</f>
        <v/>
      </c>
      <c r="G78" s="6">
        <f>IF(B78&amp;""="","",IFERROR(INDEX('الاستلامات'!$G$6:$G$1005,MATCH(B78&amp;"",'الاستلامات'!$A$6:$A$1005,0))&amp;"","استلام غير موجود"))</f>
        <v/>
      </c>
    </row>
    <row r="79">
      <c r="A79" s="13" t="n"/>
      <c r="B79" s="5" t="n"/>
      <c r="C79" s="19" t="n"/>
      <c r="D79" s="5" t="n"/>
      <c r="E79" s="5" t="n"/>
      <c r="F79" s="6">
        <f>IF(B79&amp;""="","",IFERROR(INDEX('الاستلامات'!$F$6:$F$1005,MATCH(B79&amp;"",'الاستلامات'!$A$6:$A$1005,0))&amp;"","استلام غير موجود"))</f>
        <v/>
      </c>
      <c r="G79" s="6">
        <f>IF(B79&amp;""="","",IFERROR(INDEX('الاستلامات'!$G$6:$G$1005,MATCH(B79&amp;"",'الاستلامات'!$A$6:$A$1005,0))&amp;"","استلام غير موجود"))</f>
        <v/>
      </c>
    </row>
    <row r="80">
      <c r="A80" s="13" t="n"/>
      <c r="B80" s="5" t="n"/>
      <c r="C80" s="19" t="n"/>
      <c r="D80" s="5" t="n"/>
      <c r="E80" s="5" t="n"/>
      <c r="F80" s="6">
        <f>IF(B80&amp;""="","",IFERROR(INDEX('الاستلامات'!$F$6:$F$1005,MATCH(B80&amp;"",'الاستلامات'!$A$6:$A$1005,0))&amp;"","استلام غير موجود"))</f>
        <v/>
      </c>
      <c r="G80" s="6">
        <f>IF(B80&amp;""="","",IFERROR(INDEX('الاستلامات'!$G$6:$G$1005,MATCH(B80&amp;"",'الاستلامات'!$A$6:$A$1005,0))&amp;"","استلام غير موجود"))</f>
        <v/>
      </c>
    </row>
    <row r="81">
      <c r="A81" s="13" t="n"/>
      <c r="B81" s="5" t="n"/>
      <c r="C81" s="19" t="n"/>
      <c r="D81" s="5" t="n"/>
      <c r="E81" s="5" t="n"/>
      <c r="F81" s="6">
        <f>IF(B81&amp;""="","",IFERROR(INDEX('الاستلامات'!$F$6:$F$1005,MATCH(B81&amp;"",'الاستلامات'!$A$6:$A$1005,0))&amp;"","استلام غير موجود"))</f>
        <v/>
      </c>
      <c r="G81" s="6">
        <f>IF(B81&amp;""="","",IFERROR(INDEX('الاستلامات'!$G$6:$G$1005,MATCH(B81&amp;"",'الاستلامات'!$A$6:$A$1005,0))&amp;"","استلام غير موجود"))</f>
        <v/>
      </c>
    </row>
    <row r="82">
      <c r="A82" s="13" t="n"/>
      <c r="B82" s="5" t="n"/>
      <c r="C82" s="19" t="n"/>
      <c r="D82" s="5" t="n"/>
      <c r="E82" s="5" t="n"/>
      <c r="F82" s="6">
        <f>IF(B82&amp;""="","",IFERROR(INDEX('الاستلامات'!$F$6:$F$1005,MATCH(B82&amp;"",'الاستلامات'!$A$6:$A$1005,0))&amp;"","استلام غير موجود"))</f>
        <v/>
      </c>
      <c r="G82" s="6">
        <f>IF(B82&amp;""="","",IFERROR(INDEX('الاستلامات'!$G$6:$G$1005,MATCH(B82&amp;"",'الاستلامات'!$A$6:$A$1005,0))&amp;"","استلام غير موجود"))</f>
        <v/>
      </c>
    </row>
    <row r="83">
      <c r="A83" s="13" t="n"/>
      <c r="B83" s="5" t="n"/>
      <c r="C83" s="19" t="n"/>
      <c r="D83" s="5" t="n"/>
      <c r="E83" s="5" t="n"/>
      <c r="F83" s="6">
        <f>IF(B83&amp;""="","",IFERROR(INDEX('الاستلامات'!$F$6:$F$1005,MATCH(B83&amp;"",'الاستلامات'!$A$6:$A$1005,0))&amp;"","استلام غير موجود"))</f>
        <v/>
      </c>
      <c r="G83" s="6">
        <f>IF(B83&amp;""="","",IFERROR(INDEX('الاستلامات'!$G$6:$G$1005,MATCH(B83&amp;"",'الاستلامات'!$A$6:$A$1005,0))&amp;"","استلام غير موجود"))</f>
        <v/>
      </c>
    </row>
    <row r="84">
      <c r="A84" s="13" t="n"/>
      <c r="B84" s="5" t="n"/>
      <c r="C84" s="19" t="n"/>
      <c r="D84" s="5" t="n"/>
      <c r="E84" s="5" t="n"/>
      <c r="F84" s="6">
        <f>IF(B84&amp;""="","",IFERROR(INDEX('الاستلامات'!$F$6:$F$1005,MATCH(B84&amp;"",'الاستلامات'!$A$6:$A$1005,0))&amp;"","استلام غير موجود"))</f>
        <v/>
      </c>
      <c r="G84" s="6">
        <f>IF(B84&amp;""="","",IFERROR(INDEX('الاستلامات'!$G$6:$G$1005,MATCH(B84&amp;"",'الاستلامات'!$A$6:$A$1005,0))&amp;"","استلام غير موجود"))</f>
        <v/>
      </c>
    </row>
    <row r="85">
      <c r="A85" s="13" t="n"/>
      <c r="B85" s="5" t="n"/>
      <c r="C85" s="19" t="n"/>
      <c r="D85" s="5" t="n"/>
      <c r="E85" s="5" t="n"/>
      <c r="F85" s="6">
        <f>IF(B85&amp;""="","",IFERROR(INDEX('الاستلامات'!$F$6:$F$1005,MATCH(B85&amp;"",'الاستلامات'!$A$6:$A$1005,0))&amp;"","استلام غير موجود"))</f>
        <v/>
      </c>
      <c r="G85" s="6">
        <f>IF(B85&amp;""="","",IFERROR(INDEX('الاستلامات'!$G$6:$G$1005,MATCH(B85&amp;"",'الاستلامات'!$A$6:$A$1005,0))&amp;"","استلام غير موجود"))</f>
        <v/>
      </c>
    </row>
    <row r="86">
      <c r="A86" s="13" t="n"/>
      <c r="B86" s="5" t="n"/>
      <c r="C86" s="19" t="n"/>
      <c r="D86" s="5" t="n"/>
      <c r="E86" s="5" t="n"/>
      <c r="F86" s="6">
        <f>IF(B86&amp;""="","",IFERROR(INDEX('الاستلامات'!$F$6:$F$1005,MATCH(B86&amp;"",'الاستلامات'!$A$6:$A$1005,0))&amp;"","استلام غير موجود"))</f>
        <v/>
      </c>
      <c r="G86" s="6">
        <f>IF(B86&amp;""="","",IFERROR(INDEX('الاستلامات'!$G$6:$G$1005,MATCH(B86&amp;"",'الاستلامات'!$A$6:$A$1005,0))&amp;"","استلام غير موجود"))</f>
        <v/>
      </c>
    </row>
    <row r="87">
      <c r="A87" s="13" t="n"/>
      <c r="B87" s="5" t="n"/>
      <c r="C87" s="19" t="n"/>
      <c r="D87" s="5" t="n"/>
      <c r="E87" s="5" t="n"/>
      <c r="F87" s="6">
        <f>IF(B87&amp;""="","",IFERROR(INDEX('الاستلامات'!$F$6:$F$1005,MATCH(B87&amp;"",'الاستلامات'!$A$6:$A$1005,0))&amp;"","استلام غير موجود"))</f>
        <v/>
      </c>
      <c r="G87" s="6">
        <f>IF(B87&amp;""="","",IFERROR(INDEX('الاستلامات'!$G$6:$G$1005,MATCH(B87&amp;"",'الاستلامات'!$A$6:$A$1005,0))&amp;"","استلام غير موجود"))</f>
        <v/>
      </c>
    </row>
    <row r="88">
      <c r="A88" s="13" t="n"/>
      <c r="B88" s="5" t="n"/>
      <c r="C88" s="19" t="n"/>
      <c r="D88" s="5" t="n"/>
      <c r="E88" s="5" t="n"/>
      <c r="F88" s="6">
        <f>IF(B88&amp;""="","",IFERROR(INDEX('الاستلامات'!$F$6:$F$1005,MATCH(B88&amp;"",'الاستلامات'!$A$6:$A$1005,0))&amp;"","استلام غير موجود"))</f>
        <v/>
      </c>
      <c r="G88" s="6">
        <f>IF(B88&amp;""="","",IFERROR(INDEX('الاستلامات'!$G$6:$G$1005,MATCH(B88&amp;"",'الاستلامات'!$A$6:$A$1005,0))&amp;"","استلام غير موجود"))</f>
        <v/>
      </c>
    </row>
    <row r="89">
      <c r="A89" s="13" t="n"/>
      <c r="B89" s="5" t="n"/>
      <c r="C89" s="19" t="n"/>
      <c r="D89" s="5" t="n"/>
      <c r="E89" s="5" t="n"/>
      <c r="F89" s="6">
        <f>IF(B89&amp;""="","",IFERROR(INDEX('الاستلامات'!$F$6:$F$1005,MATCH(B89&amp;"",'الاستلامات'!$A$6:$A$1005,0))&amp;"","استلام غير موجود"))</f>
        <v/>
      </c>
      <c r="G89" s="6">
        <f>IF(B89&amp;""="","",IFERROR(INDEX('الاستلامات'!$G$6:$G$1005,MATCH(B89&amp;"",'الاستلامات'!$A$6:$A$1005,0))&amp;"","استلام غير موجود"))</f>
        <v/>
      </c>
    </row>
    <row r="90">
      <c r="A90" s="13" t="n"/>
      <c r="B90" s="5" t="n"/>
      <c r="C90" s="19" t="n"/>
      <c r="D90" s="5" t="n"/>
      <c r="E90" s="5" t="n"/>
      <c r="F90" s="6">
        <f>IF(B90&amp;""="","",IFERROR(INDEX('الاستلامات'!$F$6:$F$1005,MATCH(B90&amp;"",'الاستلامات'!$A$6:$A$1005,0))&amp;"","استلام غير موجود"))</f>
        <v/>
      </c>
      <c r="G90" s="6">
        <f>IF(B90&amp;""="","",IFERROR(INDEX('الاستلامات'!$G$6:$G$1005,MATCH(B90&amp;"",'الاستلامات'!$A$6:$A$1005,0))&amp;"","استلام غير موجود"))</f>
        <v/>
      </c>
    </row>
    <row r="91">
      <c r="A91" s="13" t="n"/>
      <c r="B91" s="5" t="n"/>
      <c r="C91" s="19" t="n"/>
      <c r="D91" s="5" t="n"/>
      <c r="E91" s="5" t="n"/>
      <c r="F91" s="6">
        <f>IF(B91&amp;""="","",IFERROR(INDEX('الاستلامات'!$F$6:$F$1005,MATCH(B91&amp;"",'الاستلامات'!$A$6:$A$1005,0))&amp;"","استلام غير موجود"))</f>
        <v/>
      </c>
      <c r="G91" s="6">
        <f>IF(B91&amp;""="","",IFERROR(INDEX('الاستلامات'!$G$6:$G$1005,MATCH(B91&amp;"",'الاستلامات'!$A$6:$A$1005,0))&amp;"","استلام غير موجود"))</f>
        <v/>
      </c>
    </row>
    <row r="92">
      <c r="A92" s="13" t="n"/>
      <c r="B92" s="5" t="n"/>
      <c r="C92" s="19" t="n"/>
      <c r="D92" s="5" t="n"/>
      <c r="E92" s="5" t="n"/>
      <c r="F92" s="6">
        <f>IF(B92&amp;""="","",IFERROR(INDEX('الاستلامات'!$F$6:$F$1005,MATCH(B92&amp;"",'الاستلامات'!$A$6:$A$1005,0))&amp;"","استلام غير موجود"))</f>
        <v/>
      </c>
      <c r="G92" s="6">
        <f>IF(B92&amp;""="","",IFERROR(INDEX('الاستلامات'!$G$6:$G$1005,MATCH(B92&amp;"",'الاستلامات'!$A$6:$A$1005,0))&amp;"","استلام غير موجود"))</f>
        <v/>
      </c>
    </row>
    <row r="93">
      <c r="A93" s="13" t="n"/>
      <c r="B93" s="5" t="n"/>
      <c r="C93" s="19" t="n"/>
      <c r="D93" s="5" t="n"/>
      <c r="E93" s="5" t="n"/>
      <c r="F93" s="6">
        <f>IF(B93&amp;""="","",IFERROR(INDEX('الاستلامات'!$F$6:$F$1005,MATCH(B93&amp;"",'الاستلامات'!$A$6:$A$1005,0))&amp;"","استلام غير موجود"))</f>
        <v/>
      </c>
      <c r="G93" s="6">
        <f>IF(B93&amp;""="","",IFERROR(INDEX('الاستلامات'!$G$6:$G$1005,MATCH(B93&amp;"",'الاستلامات'!$A$6:$A$1005,0))&amp;"","استلام غير موجود"))</f>
        <v/>
      </c>
    </row>
    <row r="94">
      <c r="A94" s="13" t="n"/>
      <c r="B94" s="5" t="n"/>
      <c r="C94" s="19" t="n"/>
      <c r="D94" s="5" t="n"/>
      <c r="E94" s="5" t="n"/>
      <c r="F94" s="6">
        <f>IF(B94&amp;""="","",IFERROR(INDEX('الاستلامات'!$F$6:$F$1005,MATCH(B94&amp;"",'الاستلامات'!$A$6:$A$1005,0))&amp;"","استلام غير موجود"))</f>
        <v/>
      </c>
      <c r="G94" s="6">
        <f>IF(B94&amp;""="","",IFERROR(INDEX('الاستلامات'!$G$6:$G$1005,MATCH(B94&amp;"",'الاستلامات'!$A$6:$A$1005,0))&amp;"","استلام غير موجود"))</f>
        <v/>
      </c>
    </row>
    <row r="95">
      <c r="A95" s="13" t="n"/>
      <c r="B95" s="5" t="n"/>
      <c r="C95" s="19" t="n"/>
      <c r="D95" s="5" t="n"/>
      <c r="E95" s="5" t="n"/>
      <c r="F95" s="6">
        <f>IF(B95&amp;""="","",IFERROR(INDEX('الاستلامات'!$F$6:$F$1005,MATCH(B95&amp;"",'الاستلامات'!$A$6:$A$1005,0))&amp;"","استلام غير موجود"))</f>
        <v/>
      </c>
      <c r="G95" s="6">
        <f>IF(B95&amp;""="","",IFERROR(INDEX('الاستلامات'!$G$6:$G$1005,MATCH(B95&amp;"",'الاستلامات'!$A$6:$A$1005,0))&amp;"","استلام غير موجود"))</f>
        <v/>
      </c>
    </row>
    <row r="96">
      <c r="A96" s="13" t="n"/>
      <c r="B96" s="5" t="n"/>
      <c r="C96" s="19" t="n"/>
      <c r="D96" s="5" t="n"/>
      <c r="E96" s="5" t="n"/>
      <c r="F96" s="6">
        <f>IF(B96&amp;""="","",IFERROR(INDEX('الاستلامات'!$F$6:$F$1005,MATCH(B96&amp;"",'الاستلامات'!$A$6:$A$1005,0))&amp;"","استلام غير موجود"))</f>
        <v/>
      </c>
      <c r="G96" s="6">
        <f>IF(B96&amp;""="","",IFERROR(INDEX('الاستلامات'!$G$6:$G$1005,MATCH(B96&amp;"",'الاستلامات'!$A$6:$A$1005,0))&amp;"","استلام غير موجود"))</f>
        <v/>
      </c>
    </row>
    <row r="97">
      <c r="A97" s="13" t="n"/>
      <c r="B97" s="5" t="n"/>
      <c r="C97" s="19" t="n"/>
      <c r="D97" s="5" t="n"/>
      <c r="E97" s="5" t="n"/>
      <c r="F97" s="6">
        <f>IF(B97&amp;""="","",IFERROR(INDEX('الاستلامات'!$F$6:$F$1005,MATCH(B97&amp;"",'الاستلامات'!$A$6:$A$1005,0))&amp;"","استلام غير موجود"))</f>
        <v/>
      </c>
      <c r="G97" s="6">
        <f>IF(B97&amp;""="","",IFERROR(INDEX('الاستلامات'!$G$6:$G$1005,MATCH(B97&amp;"",'الاستلامات'!$A$6:$A$1005,0))&amp;"","استلام غير موجود"))</f>
        <v/>
      </c>
    </row>
    <row r="98">
      <c r="A98" s="13" t="n"/>
      <c r="B98" s="5" t="n"/>
      <c r="C98" s="19" t="n"/>
      <c r="D98" s="5" t="n"/>
      <c r="E98" s="5" t="n"/>
      <c r="F98" s="6">
        <f>IF(B98&amp;""="","",IFERROR(INDEX('الاستلامات'!$F$6:$F$1005,MATCH(B98&amp;"",'الاستلامات'!$A$6:$A$1005,0))&amp;"","استلام غير موجود"))</f>
        <v/>
      </c>
      <c r="G98" s="6">
        <f>IF(B98&amp;""="","",IFERROR(INDEX('الاستلامات'!$G$6:$G$1005,MATCH(B98&amp;"",'الاستلامات'!$A$6:$A$1005,0))&amp;"","استلام غير موجود"))</f>
        <v/>
      </c>
    </row>
    <row r="99">
      <c r="A99" s="13" t="n"/>
      <c r="B99" s="5" t="n"/>
      <c r="C99" s="19" t="n"/>
      <c r="D99" s="5" t="n"/>
      <c r="E99" s="5" t="n"/>
      <c r="F99" s="6">
        <f>IF(B99&amp;""="","",IFERROR(INDEX('الاستلامات'!$F$6:$F$1005,MATCH(B99&amp;"",'الاستلامات'!$A$6:$A$1005,0))&amp;"","استلام غير موجود"))</f>
        <v/>
      </c>
      <c r="G99" s="6">
        <f>IF(B99&amp;""="","",IFERROR(INDEX('الاستلامات'!$G$6:$G$1005,MATCH(B99&amp;"",'الاستلامات'!$A$6:$A$1005,0))&amp;"","استلام غير موجود"))</f>
        <v/>
      </c>
    </row>
    <row r="100">
      <c r="A100" s="13" t="n"/>
      <c r="B100" s="5" t="n"/>
      <c r="C100" s="19" t="n"/>
      <c r="D100" s="5" t="n"/>
      <c r="E100" s="5" t="n"/>
      <c r="F100" s="6">
        <f>IF(B100&amp;""="","",IFERROR(INDEX('الاستلامات'!$F$6:$F$1005,MATCH(B100&amp;"",'الاستلامات'!$A$6:$A$1005,0))&amp;"","استلام غير موجود"))</f>
        <v/>
      </c>
      <c r="G100" s="6">
        <f>IF(B100&amp;""="","",IFERROR(INDEX('الاستلامات'!$G$6:$G$1005,MATCH(B100&amp;"",'الاستلامات'!$A$6:$A$1005,0))&amp;"","استلام غير موجود"))</f>
        <v/>
      </c>
    </row>
    <row r="101">
      <c r="A101" s="13" t="n"/>
      <c r="B101" s="5" t="n"/>
      <c r="C101" s="19" t="n"/>
      <c r="D101" s="5" t="n"/>
      <c r="E101" s="5" t="n"/>
      <c r="F101" s="6">
        <f>IF(B101&amp;""="","",IFERROR(INDEX('الاستلامات'!$F$6:$F$1005,MATCH(B101&amp;"",'الاستلامات'!$A$6:$A$1005,0))&amp;"","استلام غير موجود"))</f>
        <v/>
      </c>
      <c r="G101" s="6">
        <f>IF(B101&amp;""="","",IFERROR(INDEX('الاستلامات'!$G$6:$G$1005,MATCH(B101&amp;"",'الاستلامات'!$A$6:$A$1005,0))&amp;"","استلام غير موجود"))</f>
        <v/>
      </c>
    </row>
    <row r="102">
      <c r="A102" s="13" t="n"/>
      <c r="B102" s="5" t="n"/>
      <c r="C102" s="19" t="n"/>
      <c r="D102" s="5" t="n"/>
      <c r="E102" s="5" t="n"/>
      <c r="F102" s="6">
        <f>IF(B102&amp;""="","",IFERROR(INDEX('الاستلامات'!$F$6:$F$1005,MATCH(B102&amp;"",'الاستلامات'!$A$6:$A$1005,0))&amp;"","استلام غير موجود"))</f>
        <v/>
      </c>
      <c r="G102" s="6">
        <f>IF(B102&amp;""="","",IFERROR(INDEX('الاستلامات'!$G$6:$G$1005,MATCH(B102&amp;"",'الاستلامات'!$A$6:$A$1005,0))&amp;"","استلام غير موجود"))</f>
        <v/>
      </c>
    </row>
    <row r="103">
      <c r="A103" s="13" t="n"/>
      <c r="B103" s="5" t="n"/>
      <c r="C103" s="19" t="n"/>
      <c r="D103" s="5" t="n"/>
      <c r="E103" s="5" t="n"/>
      <c r="F103" s="6">
        <f>IF(B103&amp;""="","",IFERROR(INDEX('الاستلامات'!$F$6:$F$1005,MATCH(B103&amp;"",'الاستلامات'!$A$6:$A$1005,0))&amp;"","استلام غير موجود"))</f>
        <v/>
      </c>
      <c r="G103" s="6">
        <f>IF(B103&amp;""="","",IFERROR(INDEX('الاستلامات'!$G$6:$G$1005,MATCH(B103&amp;"",'الاستلامات'!$A$6:$A$1005,0))&amp;"","استلام غير موجود"))</f>
        <v/>
      </c>
    </row>
    <row r="104">
      <c r="A104" s="13" t="n"/>
      <c r="B104" s="5" t="n"/>
      <c r="C104" s="19" t="n"/>
      <c r="D104" s="5" t="n"/>
      <c r="E104" s="5" t="n"/>
      <c r="F104" s="6">
        <f>IF(B104&amp;""="","",IFERROR(INDEX('الاستلامات'!$F$6:$F$1005,MATCH(B104&amp;"",'الاستلامات'!$A$6:$A$1005,0))&amp;"","استلام غير موجود"))</f>
        <v/>
      </c>
      <c r="G104" s="6">
        <f>IF(B104&amp;""="","",IFERROR(INDEX('الاستلامات'!$G$6:$G$1005,MATCH(B104&amp;"",'الاستلامات'!$A$6:$A$1005,0))&amp;"","استلام غير موجود"))</f>
        <v/>
      </c>
    </row>
    <row r="105">
      <c r="A105" s="13" t="n"/>
      <c r="B105" s="5" t="n"/>
      <c r="C105" s="19" t="n"/>
      <c r="D105" s="5" t="n"/>
      <c r="E105" s="5" t="n"/>
      <c r="F105" s="6">
        <f>IF(B105&amp;""="","",IFERROR(INDEX('الاستلامات'!$F$6:$F$1005,MATCH(B105&amp;"",'الاستلامات'!$A$6:$A$1005,0))&amp;"","استلام غير موجود"))</f>
        <v/>
      </c>
      <c r="G105" s="6">
        <f>IF(B105&amp;""="","",IFERROR(INDEX('الاستلامات'!$G$6:$G$1005,MATCH(B105&amp;"",'الاستلامات'!$A$6:$A$1005,0))&amp;"","استلام غير موجود"))</f>
        <v/>
      </c>
    </row>
    <row r="106">
      <c r="A106" s="13" t="n"/>
      <c r="B106" s="5" t="n"/>
      <c r="C106" s="19" t="n"/>
      <c r="D106" s="5" t="n"/>
      <c r="E106" s="5" t="n"/>
      <c r="F106" s="6">
        <f>IF(B106&amp;""="","",IFERROR(INDEX('الاستلامات'!$F$6:$F$1005,MATCH(B106&amp;"",'الاستلامات'!$A$6:$A$1005,0))&amp;"","استلام غير موجود"))</f>
        <v/>
      </c>
      <c r="G106" s="6">
        <f>IF(B106&amp;""="","",IFERROR(INDEX('الاستلامات'!$G$6:$G$1005,MATCH(B106&amp;"",'الاستلامات'!$A$6:$A$1005,0))&amp;"","استلام غير موجود"))</f>
        <v/>
      </c>
    </row>
    <row r="107">
      <c r="A107" s="13" t="n"/>
      <c r="B107" s="5" t="n"/>
      <c r="C107" s="19" t="n"/>
      <c r="D107" s="5" t="n"/>
      <c r="E107" s="5" t="n"/>
      <c r="F107" s="6">
        <f>IF(B107&amp;""="","",IFERROR(INDEX('الاستلامات'!$F$6:$F$1005,MATCH(B107&amp;"",'الاستلامات'!$A$6:$A$1005,0))&amp;"","استلام غير موجود"))</f>
        <v/>
      </c>
      <c r="G107" s="6">
        <f>IF(B107&amp;""="","",IFERROR(INDEX('الاستلامات'!$G$6:$G$1005,MATCH(B107&amp;"",'الاستلامات'!$A$6:$A$1005,0))&amp;"","استلام غير موجود"))</f>
        <v/>
      </c>
    </row>
    <row r="108">
      <c r="A108" s="13" t="n"/>
      <c r="B108" s="5" t="n"/>
      <c r="C108" s="19" t="n"/>
      <c r="D108" s="5" t="n"/>
      <c r="E108" s="5" t="n"/>
      <c r="F108" s="6">
        <f>IF(B108&amp;""="","",IFERROR(INDEX('الاستلامات'!$F$6:$F$1005,MATCH(B108&amp;"",'الاستلامات'!$A$6:$A$1005,0))&amp;"","استلام غير موجود"))</f>
        <v/>
      </c>
      <c r="G108" s="6">
        <f>IF(B108&amp;""="","",IFERROR(INDEX('الاستلامات'!$G$6:$G$1005,MATCH(B108&amp;"",'الاستلامات'!$A$6:$A$1005,0))&amp;"","استلام غير موجود"))</f>
        <v/>
      </c>
    </row>
    <row r="109">
      <c r="A109" s="13" t="n"/>
      <c r="B109" s="5" t="n"/>
      <c r="C109" s="19" t="n"/>
      <c r="D109" s="5" t="n"/>
      <c r="E109" s="5" t="n"/>
      <c r="F109" s="6">
        <f>IF(B109&amp;""="","",IFERROR(INDEX('الاستلامات'!$F$6:$F$1005,MATCH(B109&amp;"",'الاستلامات'!$A$6:$A$1005,0))&amp;"","استلام غير موجود"))</f>
        <v/>
      </c>
      <c r="G109" s="6">
        <f>IF(B109&amp;""="","",IFERROR(INDEX('الاستلامات'!$G$6:$G$1005,MATCH(B109&amp;"",'الاستلامات'!$A$6:$A$1005,0))&amp;"","استلام غير موجود"))</f>
        <v/>
      </c>
    </row>
    <row r="110">
      <c r="A110" s="13" t="n"/>
      <c r="B110" s="5" t="n"/>
      <c r="C110" s="19" t="n"/>
      <c r="D110" s="5" t="n"/>
      <c r="E110" s="5" t="n"/>
      <c r="F110" s="6">
        <f>IF(B110&amp;""="","",IFERROR(INDEX('الاستلامات'!$F$6:$F$1005,MATCH(B110&amp;"",'الاستلامات'!$A$6:$A$1005,0))&amp;"","استلام غير موجود"))</f>
        <v/>
      </c>
      <c r="G110" s="6">
        <f>IF(B110&amp;""="","",IFERROR(INDEX('الاستلامات'!$G$6:$G$1005,MATCH(B110&amp;"",'الاستلامات'!$A$6:$A$1005,0))&amp;"","استلام غير موجود"))</f>
        <v/>
      </c>
    </row>
    <row r="111">
      <c r="A111" s="13" t="n"/>
      <c r="B111" s="5" t="n"/>
      <c r="C111" s="19" t="n"/>
      <c r="D111" s="5" t="n"/>
      <c r="E111" s="5" t="n"/>
      <c r="F111" s="6">
        <f>IF(B111&amp;""="","",IFERROR(INDEX('الاستلامات'!$F$6:$F$1005,MATCH(B111&amp;"",'الاستلامات'!$A$6:$A$1005,0))&amp;"","استلام غير موجود"))</f>
        <v/>
      </c>
      <c r="G111" s="6">
        <f>IF(B111&amp;""="","",IFERROR(INDEX('الاستلامات'!$G$6:$G$1005,MATCH(B111&amp;"",'الاستلامات'!$A$6:$A$1005,0))&amp;"","استلام غير موجود"))</f>
        <v/>
      </c>
    </row>
    <row r="112">
      <c r="A112" s="13" t="n"/>
      <c r="B112" s="5" t="n"/>
      <c r="C112" s="19" t="n"/>
      <c r="D112" s="5" t="n"/>
      <c r="E112" s="5" t="n"/>
      <c r="F112" s="6">
        <f>IF(B112&amp;""="","",IFERROR(INDEX('الاستلامات'!$F$6:$F$1005,MATCH(B112&amp;"",'الاستلامات'!$A$6:$A$1005,0))&amp;"","استلام غير موجود"))</f>
        <v/>
      </c>
      <c r="G112" s="6">
        <f>IF(B112&amp;""="","",IFERROR(INDEX('الاستلامات'!$G$6:$G$1005,MATCH(B112&amp;"",'الاستلامات'!$A$6:$A$1005,0))&amp;"","استلام غير موجود"))</f>
        <v/>
      </c>
    </row>
    <row r="113">
      <c r="A113" s="13" t="n"/>
      <c r="B113" s="5" t="n"/>
      <c r="C113" s="19" t="n"/>
      <c r="D113" s="5" t="n"/>
      <c r="E113" s="5" t="n"/>
      <c r="F113" s="6">
        <f>IF(B113&amp;""="","",IFERROR(INDEX('الاستلامات'!$F$6:$F$1005,MATCH(B113&amp;"",'الاستلامات'!$A$6:$A$1005,0))&amp;"","استلام غير موجود"))</f>
        <v/>
      </c>
      <c r="G113" s="6">
        <f>IF(B113&amp;""="","",IFERROR(INDEX('الاستلامات'!$G$6:$G$1005,MATCH(B113&amp;"",'الاستلامات'!$A$6:$A$1005,0))&amp;"","استلام غير موجود"))</f>
        <v/>
      </c>
    </row>
    <row r="114">
      <c r="A114" s="13" t="n"/>
      <c r="B114" s="5" t="n"/>
      <c r="C114" s="19" t="n"/>
      <c r="D114" s="5" t="n"/>
      <c r="E114" s="5" t="n"/>
      <c r="F114" s="6">
        <f>IF(B114&amp;""="","",IFERROR(INDEX('الاستلامات'!$F$6:$F$1005,MATCH(B114&amp;"",'الاستلامات'!$A$6:$A$1005,0))&amp;"","استلام غير موجود"))</f>
        <v/>
      </c>
      <c r="G114" s="6">
        <f>IF(B114&amp;""="","",IFERROR(INDEX('الاستلامات'!$G$6:$G$1005,MATCH(B114&amp;"",'الاستلامات'!$A$6:$A$1005,0))&amp;"","استلام غير موجود"))</f>
        <v/>
      </c>
    </row>
    <row r="115">
      <c r="A115" s="13" t="n"/>
      <c r="B115" s="5" t="n"/>
      <c r="C115" s="19" t="n"/>
      <c r="D115" s="5" t="n"/>
      <c r="E115" s="5" t="n"/>
      <c r="F115" s="6">
        <f>IF(B115&amp;""="","",IFERROR(INDEX('الاستلامات'!$F$6:$F$1005,MATCH(B115&amp;"",'الاستلامات'!$A$6:$A$1005,0))&amp;"","استلام غير موجود"))</f>
        <v/>
      </c>
      <c r="G115" s="6">
        <f>IF(B115&amp;""="","",IFERROR(INDEX('الاستلامات'!$G$6:$G$1005,MATCH(B115&amp;"",'الاستلامات'!$A$6:$A$1005,0))&amp;"","استلام غير موجود"))</f>
        <v/>
      </c>
    </row>
    <row r="116">
      <c r="A116" s="13" t="n"/>
      <c r="B116" s="5" t="n"/>
      <c r="C116" s="19" t="n"/>
      <c r="D116" s="5" t="n"/>
      <c r="E116" s="5" t="n"/>
      <c r="F116" s="6">
        <f>IF(B116&amp;""="","",IFERROR(INDEX('الاستلامات'!$F$6:$F$1005,MATCH(B116&amp;"",'الاستلامات'!$A$6:$A$1005,0))&amp;"","استلام غير موجود"))</f>
        <v/>
      </c>
      <c r="G116" s="6">
        <f>IF(B116&amp;""="","",IFERROR(INDEX('الاستلامات'!$G$6:$G$1005,MATCH(B116&amp;"",'الاستلامات'!$A$6:$A$1005,0))&amp;"","استلام غير موجود"))</f>
        <v/>
      </c>
    </row>
    <row r="117">
      <c r="A117" s="13" t="n"/>
      <c r="B117" s="5" t="n"/>
      <c r="C117" s="19" t="n"/>
      <c r="D117" s="5" t="n"/>
      <c r="E117" s="5" t="n"/>
      <c r="F117" s="6">
        <f>IF(B117&amp;""="","",IFERROR(INDEX('الاستلامات'!$F$6:$F$1005,MATCH(B117&amp;"",'الاستلامات'!$A$6:$A$1005,0))&amp;"","استلام غير موجود"))</f>
        <v/>
      </c>
      <c r="G117" s="6">
        <f>IF(B117&amp;""="","",IFERROR(INDEX('الاستلامات'!$G$6:$G$1005,MATCH(B117&amp;"",'الاستلامات'!$A$6:$A$1005,0))&amp;"","استلام غير موجود"))</f>
        <v/>
      </c>
    </row>
    <row r="118">
      <c r="A118" s="13" t="n"/>
      <c r="B118" s="5" t="n"/>
      <c r="C118" s="19" t="n"/>
      <c r="D118" s="5" t="n"/>
      <c r="E118" s="5" t="n"/>
      <c r="F118" s="6">
        <f>IF(B118&amp;""="","",IFERROR(INDEX('الاستلامات'!$F$6:$F$1005,MATCH(B118&amp;"",'الاستلامات'!$A$6:$A$1005,0))&amp;"","استلام غير موجود"))</f>
        <v/>
      </c>
      <c r="G118" s="6">
        <f>IF(B118&amp;""="","",IFERROR(INDEX('الاستلامات'!$G$6:$G$1005,MATCH(B118&amp;"",'الاستلامات'!$A$6:$A$1005,0))&amp;"","استلام غير موجود"))</f>
        <v/>
      </c>
    </row>
    <row r="119">
      <c r="A119" s="13" t="n"/>
      <c r="B119" s="5" t="n"/>
      <c r="C119" s="19" t="n"/>
      <c r="D119" s="5" t="n"/>
      <c r="E119" s="5" t="n"/>
      <c r="F119" s="6">
        <f>IF(B119&amp;""="","",IFERROR(INDEX('الاستلامات'!$F$6:$F$1005,MATCH(B119&amp;"",'الاستلامات'!$A$6:$A$1005,0))&amp;"","استلام غير موجود"))</f>
        <v/>
      </c>
      <c r="G119" s="6">
        <f>IF(B119&amp;""="","",IFERROR(INDEX('الاستلامات'!$G$6:$G$1005,MATCH(B119&amp;"",'الاستلامات'!$A$6:$A$1005,0))&amp;"","استلام غير موجود"))</f>
        <v/>
      </c>
    </row>
    <row r="120">
      <c r="A120" s="13" t="n"/>
      <c r="B120" s="5" t="n"/>
      <c r="C120" s="19" t="n"/>
      <c r="D120" s="5" t="n"/>
      <c r="E120" s="5" t="n"/>
      <c r="F120" s="6">
        <f>IF(B120&amp;""="","",IFERROR(INDEX('الاستلامات'!$F$6:$F$1005,MATCH(B120&amp;"",'الاستلامات'!$A$6:$A$1005,0))&amp;"","استلام غير موجود"))</f>
        <v/>
      </c>
      <c r="G120" s="6">
        <f>IF(B120&amp;""="","",IFERROR(INDEX('الاستلامات'!$G$6:$G$1005,MATCH(B120&amp;"",'الاستلامات'!$A$6:$A$1005,0))&amp;"","استلام غير موجود"))</f>
        <v/>
      </c>
    </row>
    <row r="121">
      <c r="A121" s="13" t="n"/>
      <c r="B121" s="5" t="n"/>
      <c r="C121" s="19" t="n"/>
      <c r="D121" s="5" t="n"/>
      <c r="E121" s="5" t="n"/>
      <c r="F121" s="6">
        <f>IF(B121&amp;""="","",IFERROR(INDEX('الاستلامات'!$F$6:$F$1005,MATCH(B121&amp;"",'الاستلامات'!$A$6:$A$1005,0))&amp;"","استلام غير موجود"))</f>
        <v/>
      </c>
      <c r="G121" s="6">
        <f>IF(B121&amp;""="","",IFERROR(INDEX('الاستلامات'!$G$6:$G$1005,MATCH(B121&amp;"",'الاستلامات'!$A$6:$A$1005,0))&amp;"","استلام غير موجود"))</f>
        <v/>
      </c>
    </row>
    <row r="122">
      <c r="A122" s="13" t="n"/>
      <c r="B122" s="5" t="n"/>
      <c r="C122" s="19" t="n"/>
      <c r="D122" s="5" t="n"/>
      <c r="E122" s="5" t="n"/>
      <c r="F122" s="6">
        <f>IF(B122&amp;""="","",IFERROR(INDEX('الاستلامات'!$F$6:$F$1005,MATCH(B122&amp;"",'الاستلامات'!$A$6:$A$1005,0))&amp;"","استلام غير موجود"))</f>
        <v/>
      </c>
      <c r="G122" s="6">
        <f>IF(B122&amp;""="","",IFERROR(INDEX('الاستلامات'!$G$6:$G$1005,MATCH(B122&amp;"",'الاستلامات'!$A$6:$A$1005,0))&amp;"","استلام غير موجود"))</f>
        <v/>
      </c>
    </row>
    <row r="123">
      <c r="A123" s="13" t="n"/>
      <c r="B123" s="5" t="n"/>
      <c r="C123" s="19" t="n"/>
      <c r="D123" s="5" t="n"/>
      <c r="E123" s="5" t="n"/>
      <c r="F123" s="6">
        <f>IF(B123&amp;""="","",IFERROR(INDEX('الاستلامات'!$F$6:$F$1005,MATCH(B123&amp;"",'الاستلامات'!$A$6:$A$1005,0))&amp;"","استلام غير موجود"))</f>
        <v/>
      </c>
      <c r="G123" s="6">
        <f>IF(B123&amp;""="","",IFERROR(INDEX('الاستلامات'!$G$6:$G$1005,MATCH(B123&amp;"",'الاستلامات'!$A$6:$A$1005,0))&amp;"","استلام غير موجود"))</f>
        <v/>
      </c>
    </row>
    <row r="124">
      <c r="A124" s="13" t="n"/>
      <c r="B124" s="5" t="n"/>
      <c r="C124" s="19" t="n"/>
      <c r="D124" s="5" t="n"/>
      <c r="E124" s="5" t="n"/>
      <c r="F124" s="6">
        <f>IF(B124&amp;""="","",IFERROR(INDEX('الاستلامات'!$F$6:$F$1005,MATCH(B124&amp;"",'الاستلامات'!$A$6:$A$1005,0))&amp;"","استلام غير موجود"))</f>
        <v/>
      </c>
      <c r="G124" s="6">
        <f>IF(B124&amp;""="","",IFERROR(INDEX('الاستلامات'!$G$6:$G$1005,MATCH(B124&amp;"",'الاستلامات'!$A$6:$A$1005,0))&amp;"","استلام غير موجود"))</f>
        <v/>
      </c>
    </row>
    <row r="125">
      <c r="A125" s="13" t="n"/>
      <c r="B125" s="5" t="n"/>
      <c r="C125" s="19" t="n"/>
      <c r="D125" s="5" t="n"/>
      <c r="E125" s="5" t="n"/>
      <c r="F125" s="6">
        <f>IF(B125&amp;""="","",IFERROR(INDEX('الاستلامات'!$F$6:$F$1005,MATCH(B125&amp;"",'الاستلامات'!$A$6:$A$1005,0))&amp;"","استلام غير موجود"))</f>
        <v/>
      </c>
      <c r="G125" s="6">
        <f>IF(B125&amp;""="","",IFERROR(INDEX('الاستلامات'!$G$6:$G$1005,MATCH(B125&amp;"",'الاستلامات'!$A$6:$A$1005,0))&amp;"","استلام غير موجود"))</f>
        <v/>
      </c>
    </row>
    <row r="126">
      <c r="A126" s="13" t="n"/>
      <c r="B126" s="5" t="n"/>
      <c r="C126" s="19" t="n"/>
      <c r="D126" s="5" t="n"/>
      <c r="E126" s="5" t="n"/>
      <c r="F126" s="6">
        <f>IF(B126&amp;""="","",IFERROR(INDEX('الاستلامات'!$F$6:$F$1005,MATCH(B126&amp;"",'الاستلامات'!$A$6:$A$1005,0))&amp;"","استلام غير موجود"))</f>
        <v/>
      </c>
      <c r="G126" s="6">
        <f>IF(B126&amp;""="","",IFERROR(INDEX('الاستلامات'!$G$6:$G$1005,MATCH(B126&amp;"",'الاستلامات'!$A$6:$A$1005,0))&amp;"","استلام غير موجود"))</f>
        <v/>
      </c>
    </row>
    <row r="127">
      <c r="A127" s="13" t="n"/>
      <c r="B127" s="5" t="n"/>
      <c r="C127" s="19" t="n"/>
      <c r="D127" s="5" t="n"/>
      <c r="E127" s="5" t="n"/>
      <c r="F127" s="6">
        <f>IF(B127&amp;""="","",IFERROR(INDEX('الاستلامات'!$F$6:$F$1005,MATCH(B127&amp;"",'الاستلامات'!$A$6:$A$1005,0))&amp;"","استلام غير موجود"))</f>
        <v/>
      </c>
      <c r="G127" s="6">
        <f>IF(B127&amp;""="","",IFERROR(INDEX('الاستلامات'!$G$6:$G$1005,MATCH(B127&amp;"",'الاستلامات'!$A$6:$A$1005,0))&amp;"","استلام غير موجود"))</f>
        <v/>
      </c>
    </row>
    <row r="128">
      <c r="A128" s="13" t="n"/>
      <c r="B128" s="5" t="n"/>
      <c r="C128" s="19" t="n"/>
      <c r="D128" s="5" t="n"/>
      <c r="E128" s="5" t="n"/>
      <c r="F128" s="6">
        <f>IF(B128&amp;""="","",IFERROR(INDEX('الاستلامات'!$F$6:$F$1005,MATCH(B128&amp;"",'الاستلامات'!$A$6:$A$1005,0))&amp;"","استلام غير موجود"))</f>
        <v/>
      </c>
      <c r="G128" s="6">
        <f>IF(B128&amp;""="","",IFERROR(INDEX('الاستلامات'!$G$6:$G$1005,MATCH(B128&amp;"",'الاستلامات'!$A$6:$A$1005,0))&amp;"","استلام غير موجود"))</f>
        <v/>
      </c>
    </row>
    <row r="129">
      <c r="A129" s="13" t="n"/>
      <c r="B129" s="5" t="n"/>
      <c r="C129" s="19" t="n"/>
      <c r="D129" s="5" t="n"/>
      <c r="E129" s="5" t="n"/>
      <c r="F129" s="6">
        <f>IF(B129&amp;""="","",IFERROR(INDEX('الاستلامات'!$F$6:$F$1005,MATCH(B129&amp;"",'الاستلامات'!$A$6:$A$1005,0))&amp;"","استلام غير موجود"))</f>
        <v/>
      </c>
      <c r="G129" s="6">
        <f>IF(B129&amp;""="","",IFERROR(INDEX('الاستلامات'!$G$6:$G$1005,MATCH(B129&amp;"",'الاستلامات'!$A$6:$A$1005,0))&amp;"","استلام غير موجود"))</f>
        <v/>
      </c>
    </row>
    <row r="130">
      <c r="A130" s="13" t="n"/>
      <c r="B130" s="5" t="n"/>
      <c r="C130" s="19" t="n"/>
      <c r="D130" s="5" t="n"/>
      <c r="E130" s="5" t="n"/>
      <c r="F130" s="6">
        <f>IF(B130&amp;""="","",IFERROR(INDEX('الاستلامات'!$F$6:$F$1005,MATCH(B130&amp;"",'الاستلامات'!$A$6:$A$1005,0))&amp;"","استلام غير موجود"))</f>
        <v/>
      </c>
      <c r="G130" s="6">
        <f>IF(B130&amp;""="","",IFERROR(INDEX('الاستلامات'!$G$6:$G$1005,MATCH(B130&amp;"",'الاستلامات'!$A$6:$A$1005,0))&amp;"","استلام غير موجود"))</f>
        <v/>
      </c>
    </row>
    <row r="131">
      <c r="A131" s="13" t="n"/>
      <c r="B131" s="5" t="n"/>
      <c r="C131" s="19" t="n"/>
      <c r="D131" s="5" t="n"/>
      <c r="E131" s="5" t="n"/>
      <c r="F131" s="6">
        <f>IF(B131&amp;""="","",IFERROR(INDEX('الاستلامات'!$F$6:$F$1005,MATCH(B131&amp;"",'الاستلامات'!$A$6:$A$1005,0))&amp;"","استلام غير موجود"))</f>
        <v/>
      </c>
      <c r="G131" s="6">
        <f>IF(B131&amp;""="","",IFERROR(INDEX('الاستلامات'!$G$6:$G$1005,MATCH(B131&amp;"",'الاستلامات'!$A$6:$A$1005,0))&amp;"","استلام غير موجود"))</f>
        <v/>
      </c>
    </row>
    <row r="132">
      <c r="A132" s="13" t="n"/>
      <c r="B132" s="5" t="n"/>
      <c r="C132" s="19" t="n"/>
      <c r="D132" s="5" t="n"/>
      <c r="E132" s="5" t="n"/>
      <c r="F132" s="6">
        <f>IF(B132&amp;""="","",IFERROR(INDEX('الاستلامات'!$F$6:$F$1005,MATCH(B132&amp;"",'الاستلامات'!$A$6:$A$1005,0))&amp;"","استلام غير موجود"))</f>
        <v/>
      </c>
      <c r="G132" s="6">
        <f>IF(B132&amp;""="","",IFERROR(INDEX('الاستلامات'!$G$6:$G$1005,MATCH(B132&amp;"",'الاستلامات'!$A$6:$A$1005,0))&amp;"","استلام غير موجود"))</f>
        <v/>
      </c>
    </row>
    <row r="133">
      <c r="A133" s="13" t="n"/>
      <c r="B133" s="5" t="n"/>
      <c r="C133" s="19" t="n"/>
      <c r="D133" s="5" t="n"/>
      <c r="E133" s="5" t="n"/>
      <c r="F133" s="6">
        <f>IF(B133&amp;""="","",IFERROR(INDEX('الاستلامات'!$F$6:$F$1005,MATCH(B133&amp;"",'الاستلامات'!$A$6:$A$1005,0))&amp;"","استلام غير موجود"))</f>
        <v/>
      </c>
      <c r="G133" s="6">
        <f>IF(B133&amp;""="","",IFERROR(INDEX('الاستلامات'!$G$6:$G$1005,MATCH(B133&amp;"",'الاستلامات'!$A$6:$A$1005,0))&amp;"","استلام غير موجود"))</f>
        <v/>
      </c>
    </row>
    <row r="134">
      <c r="A134" s="13" t="n"/>
      <c r="B134" s="5" t="n"/>
      <c r="C134" s="19" t="n"/>
      <c r="D134" s="5" t="n"/>
      <c r="E134" s="5" t="n"/>
      <c r="F134" s="6">
        <f>IF(B134&amp;""="","",IFERROR(INDEX('الاستلامات'!$F$6:$F$1005,MATCH(B134&amp;"",'الاستلامات'!$A$6:$A$1005,0))&amp;"","استلام غير موجود"))</f>
        <v/>
      </c>
      <c r="G134" s="6">
        <f>IF(B134&amp;""="","",IFERROR(INDEX('الاستلامات'!$G$6:$G$1005,MATCH(B134&amp;"",'الاستلامات'!$A$6:$A$1005,0))&amp;"","استلام غير موجود"))</f>
        <v/>
      </c>
    </row>
    <row r="135">
      <c r="A135" s="13" t="n"/>
      <c r="B135" s="5" t="n"/>
      <c r="C135" s="19" t="n"/>
      <c r="D135" s="5" t="n"/>
      <c r="E135" s="5" t="n"/>
      <c r="F135" s="6">
        <f>IF(B135&amp;""="","",IFERROR(INDEX('الاستلامات'!$F$6:$F$1005,MATCH(B135&amp;"",'الاستلامات'!$A$6:$A$1005,0))&amp;"","استلام غير موجود"))</f>
        <v/>
      </c>
      <c r="G135" s="6">
        <f>IF(B135&amp;""="","",IFERROR(INDEX('الاستلامات'!$G$6:$G$1005,MATCH(B135&amp;"",'الاستلامات'!$A$6:$A$1005,0))&amp;"","استلام غير موجود"))</f>
        <v/>
      </c>
    </row>
    <row r="136">
      <c r="A136" s="13" t="n"/>
      <c r="B136" s="5" t="n"/>
      <c r="C136" s="19" t="n"/>
      <c r="D136" s="5" t="n"/>
      <c r="E136" s="5" t="n"/>
      <c r="F136" s="6">
        <f>IF(B136&amp;""="","",IFERROR(INDEX('الاستلامات'!$F$6:$F$1005,MATCH(B136&amp;"",'الاستلامات'!$A$6:$A$1005,0))&amp;"","استلام غير موجود"))</f>
        <v/>
      </c>
      <c r="G136" s="6">
        <f>IF(B136&amp;""="","",IFERROR(INDEX('الاستلامات'!$G$6:$G$1005,MATCH(B136&amp;"",'الاستلامات'!$A$6:$A$1005,0))&amp;"","استلام غير موجود"))</f>
        <v/>
      </c>
    </row>
    <row r="137">
      <c r="A137" s="13" t="n"/>
      <c r="B137" s="5" t="n"/>
      <c r="C137" s="19" t="n"/>
      <c r="D137" s="5" t="n"/>
      <c r="E137" s="5" t="n"/>
      <c r="F137" s="6">
        <f>IF(B137&amp;""="","",IFERROR(INDEX('الاستلامات'!$F$6:$F$1005,MATCH(B137&amp;"",'الاستلامات'!$A$6:$A$1005,0))&amp;"","استلام غير موجود"))</f>
        <v/>
      </c>
      <c r="G137" s="6">
        <f>IF(B137&amp;""="","",IFERROR(INDEX('الاستلامات'!$G$6:$G$1005,MATCH(B137&amp;"",'الاستلامات'!$A$6:$A$1005,0))&amp;"","استلام غير موجود"))</f>
        <v/>
      </c>
    </row>
    <row r="138">
      <c r="A138" s="13" t="n"/>
      <c r="B138" s="5" t="n"/>
      <c r="C138" s="19" t="n"/>
      <c r="D138" s="5" t="n"/>
      <c r="E138" s="5" t="n"/>
      <c r="F138" s="6">
        <f>IF(B138&amp;""="","",IFERROR(INDEX('الاستلامات'!$F$6:$F$1005,MATCH(B138&amp;"",'الاستلامات'!$A$6:$A$1005,0))&amp;"","استلام غير موجود"))</f>
        <v/>
      </c>
      <c r="G138" s="6">
        <f>IF(B138&amp;""="","",IFERROR(INDEX('الاستلامات'!$G$6:$G$1005,MATCH(B138&amp;"",'الاستلامات'!$A$6:$A$1005,0))&amp;"","استلام غير موجود"))</f>
        <v/>
      </c>
    </row>
    <row r="139">
      <c r="A139" s="13" t="n"/>
      <c r="B139" s="5" t="n"/>
      <c r="C139" s="19" t="n"/>
      <c r="D139" s="5" t="n"/>
      <c r="E139" s="5" t="n"/>
      <c r="F139" s="6">
        <f>IF(B139&amp;""="","",IFERROR(INDEX('الاستلامات'!$F$6:$F$1005,MATCH(B139&amp;"",'الاستلامات'!$A$6:$A$1005,0))&amp;"","استلام غير موجود"))</f>
        <v/>
      </c>
      <c r="G139" s="6">
        <f>IF(B139&amp;""="","",IFERROR(INDEX('الاستلامات'!$G$6:$G$1005,MATCH(B139&amp;"",'الاستلامات'!$A$6:$A$1005,0))&amp;"","استلام غير موجود"))</f>
        <v/>
      </c>
    </row>
    <row r="140">
      <c r="A140" s="13" t="n"/>
      <c r="B140" s="5" t="n"/>
      <c r="C140" s="19" t="n"/>
      <c r="D140" s="5" t="n"/>
      <c r="E140" s="5" t="n"/>
      <c r="F140" s="6">
        <f>IF(B140&amp;""="","",IFERROR(INDEX('الاستلامات'!$F$6:$F$1005,MATCH(B140&amp;"",'الاستلامات'!$A$6:$A$1005,0))&amp;"","استلام غير موجود"))</f>
        <v/>
      </c>
      <c r="G140" s="6">
        <f>IF(B140&amp;""="","",IFERROR(INDEX('الاستلامات'!$G$6:$G$1005,MATCH(B140&amp;"",'الاستلامات'!$A$6:$A$1005,0))&amp;"","استلام غير موجود"))</f>
        <v/>
      </c>
    </row>
    <row r="141">
      <c r="A141" s="13" t="n"/>
      <c r="B141" s="5" t="n"/>
      <c r="C141" s="19" t="n"/>
      <c r="D141" s="5" t="n"/>
      <c r="E141" s="5" t="n"/>
      <c r="F141" s="6">
        <f>IF(B141&amp;""="","",IFERROR(INDEX('الاستلامات'!$F$6:$F$1005,MATCH(B141&amp;"",'الاستلامات'!$A$6:$A$1005,0))&amp;"","استلام غير موجود"))</f>
        <v/>
      </c>
      <c r="G141" s="6">
        <f>IF(B141&amp;""="","",IFERROR(INDEX('الاستلامات'!$G$6:$G$1005,MATCH(B141&amp;"",'الاستلامات'!$A$6:$A$1005,0))&amp;"","استلام غير موجود"))</f>
        <v/>
      </c>
    </row>
    <row r="142">
      <c r="A142" s="13" t="n"/>
      <c r="B142" s="5" t="n"/>
      <c r="C142" s="19" t="n"/>
      <c r="D142" s="5" t="n"/>
      <c r="E142" s="5" t="n"/>
      <c r="F142" s="6">
        <f>IF(B142&amp;""="","",IFERROR(INDEX('الاستلامات'!$F$6:$F$1005,MATCH(B142&amp;"",'الاستلامات'!$A$6:$A$1005,0))&amp;"","استلام غير موجود"))</f>
        <v/>
      </c>
      <c r="G142" s="6">
        <f>IF(B142&amp;""="","",IFERROR(INDEX('الاستلامات'!$G$6:$G$1005,MATCH(B142&amp;"",'الاستلامات'!$A$6:$A$1005,0))&amp;"","استلام غير موجود"))</f>
        <v/>
      </c>
    </row>
    <row r="143">
      <c r="A143" s="13" t="n"/>
      <c r="B143" s="5" t="n"/>
      <c r="C143" s="19" t="n"/>
      <c r="D143" s="5" t="n"/>
      <c r="E143" s="5" t="n"/>
      <c r="F143" s="6">
        <f>IF(B143&amp;""="","",IFERROR(INDEX('الاستلامات'!$F$6:$F$1005,MATCH(B143&amp;"",'الاستلامات'!$A$6:$A$1005,0))&amp;"","استلام غير موجود"))</f>
        <v/>
      </c>
      <c r="G143" s="6">
        <f>IF(B143&amp;""="","",IFERROR(INDEX('الاستلامات'!$G$6:$G$1005,MATCH(B143&amp;"",'الاستلامات'!$A$6:$A$1005,0))&amp;"","استلام غير موجود"))</f>
        <v/>
      </c>
    </row>
    <row r="144">
      <c r="A144" s="13" t="n"/>
      <c r="B144" s="5" t="n"/>
      <c r="C144" s="19" t="n"/>
      <c r="D144" s="5" t="n"/>
      <c r="E144" s="5" t="n"/>
      <c r="F144" s="6">
        <f>IF(B144&amp;""="","",IFERROR(INDEX('الاستلامات'!$F$6:$F$1005,MATCH(B144&amp;"",'الاستلامات'!$A$6:$A$1005,0))&amp;"","استلام غير موجود"))</f>
        <v/>
      </c>
      <c r="G144" s="6">
        <f>IF(B144&amp;""="","",IFERROR(INDEX('الاستلامات'!$G$6:$G$1005,MATCH(B144&amp;"",'الاستلامات'!$A$6:$A$1005,0))&amp;"","استلام غير موجود"))</f>
        <v/>
      </c>
    </row>
    <row r="145">
      <c r="A145" s="13" t="n"/>
      <c r="B145" s="5" t="n"/>
      <c r="C145" s="19" t="n"/>
      <c r="D145" s="5" t="n"/>
      <c r="E145" s="5" t="n"/>
      <c r="F145" s="6">
        <f>IF(B145&amp;""="","",IFERROR(INDEX('الاستلامات'!$F$6:$F$1005,MATCH(B145&amp;"",'الاستلامات'!$A$6:$A$1005,0))&amp;"","استلام غير موجود"))</f>
        <v/>
      </c>
      <c r="G145" s="6">
        <f>IF(B145&amp;""="","",IFERROR(INDEX('الاستلامات'!$G$6:$G$1005,MATCH(B145&amp;"",'الاستلامات'!$A$6:$A$1005,0))&amp;"","استلام غير موجود"))</f>
        <v/>
      </c>
    </row>
    <row r="146">
      <c r="A146" s="13" t="n"/>
      <c r="B146" s="5" t="n"/>
      <c r="C146" s="19" t="n"/>
      <c r="D146" s="5" t="n"/>
      <c r="E146" s="5" t="n"/>
      <c r="F146" s="6">
        <f>IF(B146&amp;""="","",IFERROR(INDEX('الاستلامات'!$F$6:$F$1005,MATCH(B146&amp;"",'الاستلامات'!$A$6:$A$1005,0))&amp;"","استلام غير موجود"))</f>
        <v/>
      </c>
      <c r="G146" s="6">
        <f>IF(B146&amp;""="","",IFERROR(INDEX('الاستلامات'!$G$6:$G$1005,MATCH(B146&amp;"",'الاستلامات'!$A$6:$A$1005,0))&amp;"","استلام غير موجود"))</f>
        <v/>
      </c>
    </row>
    <row r="147">
      <c r="A147" s="13" t="n"/>
      <c r="B147" s="5" t="n"/>
      <c r="C147" s="19" t="n"/>
      <c r="D147" s="5" t="n"/>
      <c r="E147" s="5" t="n"/>
      <c r="F147" s="6">
        <f>IF(B147&amp;""="","",IFERROR(INDEX('الاستلامات'!$F$6:$F$1005,MATCH(B147&amp;"",'الاستلامات'!$A$6:$A$1005,0))&amp;"","استلام غير موجود"))</f>
        <v/>
      </c>
      <c r="G147" s="6">
        <f>IF(B147&amp;""="","",IFERROR(INDEX('الاستلامات'!$G$6:$G$1005,MATCH(B147&amp;"",'الاستلامات'!$A$6:$A$1005,0))&amp;"","استلام غير موجود"))</f>
        <v/>
      </c>
    </row>
    <row r="148">
      <c r="A148" s="13" t="n"/>
      <c r="B148" s="5" t="n"/>
      <c r="C148" s="19" t="n"/>
      <c r="D148" s="5" t="n"/>
      <c r="E148" s="5" t="n"/>
      <c r="F148" s="6">
        <f>IF(B148&amp;""="","",IFERROR(INDEX('الاستلامات'!$F$6:$F$1005,MATCH(B148&amp;"",'الاستلامات'!$A$6:$A$1005,0))&amp;"","استلام غير موجود"))</f>
        <v/>
      </c>
      <c r="G148" s="6">
        <f>IF(B148&amp;""="","",IFERROR(INDEX('الاستلامات'!$G$6:$G$1005,MATCH(B148&amp;"",'الاستلامات'!$A$6:$A$1005,0))&amp;"","استلام غير موجود"))</f>
        <v/>
      </c>
    </row>
    <row r="149">
      <c r="A149" s="13" t="n"/>
      <c r="B149" s="5" t="n"/>
      <c r="C149" s="19" t="n"/>
      <c r="D149" s="5" t="n"/>
      <c r="E149" s="5" t="n"/>
      <c r="F149" s="6">
        <f>IF(B149&amp;""="","",IFERROR(INDEX('الاستلامات'!$F$6:$F$1005,MATCH(B149&amp;"",'الاستلامات'!$A$6:$A$1005,0))&amp;"","استلام غير موجود"))</f>
        <v/>
      </c>
      <c r="G149" s="6">
        <f>IF(B149&amp;""="","",IFERROR(INDEX('الاستلامات'!$G$6:$G$1005,MATCH(B149&amp;"",'الاستلامات'!$A$6:$A$1005,0))&amp;"","استلام غير موجود"))</f>
        <v/>
      </c>
    </row>
    <row r="150">
      <c r="A150" s="13" t="n"/>
      <c r="B150" s="5" t="n"/>
      <c r="C150" s="19" t="n"/>
      <c r="D150" s="5" t="n"/>
      <c r="E150" s="5" t="n"/>
      <c r="F150" s="6">
        <f>IF(B150&amp;""="","",IFERROR(INDEX('الاستلامات'!$F$6:$F$1005,MATCH(B150&amp;"",'الاستلامات'!$A$6:$A$1005,0))&amp;"","استلام غير موجود"))</f>
        <v/>
      </c>
      <c r="G150" s="6">
        <f>IF(B150&amp;""="","",IFERROR(INDEX('الاستلامات'!$G$6:$G$1005,MATCH(B150&amp;"",'الاستلامات'!$A$6:$A$1005,0))&amp;"","استلام غير موجود"))</f>
        <v/>
      </c>
    </row>
    <row r="151">
      <c r="A151" s="13" t="n"/>
      <c r="B151" s="5" t="n"/>
      <c r="C151" s="19" t="n"/>
      <c r="D151" s="5" t="n"/>
      <c r="E151" s="5" t="n"/>
      <c r="F151" s="6">
        <f>IF(B151&amp;""="","",IFERROR(INDEX('الاستلامات'!$F$6:$F$1005,MATCH(B151&amp;"",'الاستلامات'!$A$6:$A$1005,0))&amp;"","استلام غير موجود"))</f>
        <v/>
      </c>
      <c r="G151" s="6">
        <f>IF(B151&amp;""="","",IFERROR(INDEX('الاستلامات'!$G$6:$G$1005,MATCH(B151&amp;"",'الاستلامات'!$A$6:$A$1005,0))&amp;"","استلام غير موجود"))</f>
        <v/>
      </c>
    </row>
    <row r="152">
      <c r="A152" s="13" t="n"/>
      <c r="B152" s="5" t="n"/>
      <c r="C152" s="19" t="n"/>
      <c r="D152" s="5" t="n"/>
      <c r="E152" s="5" t="n"/>
      <c r="F152" s="6">
        <f>IF(B152&amp;""="","",IFERROR(INDEX('الاستلامات'!$F$6:$F$1005,MATCH(B152&amp;"",'الاستلامات'!$A$6:$A$1005,0))&amp;"","استلام غير موجود"))</f>
        <v/>
      </c>
      <c r="G152" s="6">
        <f>IF(B152&amp;""="","",IFERROR(INDEX('الاستلامات'!$G$6:$G$1005,MATCH(B152&amp;"",'الاستلامات'!$A$6:$A$1005,0))&amp;"","استلام غير موجود"))</f>
        <v/>
      </c>
    </row>
    <row r="153">
      <c r="A153" s="13" t="n"/>
      <c r="B153" s="5" t="n"/>
      <c r="C153" s="19" t="n"/>
      <c r="D153" s="5" t="n"/>
      <c r="E153" s="5" t="n"/>
      <c r="F153" s="6">
        <f>IF(B153&amp;""="","",IFERROR(INDEX('الاستلامات'!$F$6:$F$1005,MATCH(B153&amp;"",'الاستلامات'!$A$6:$A$1005,0))&amp;"","استلام غير موجود"))</f>
        <v/>
      </c>
      <c r="G153" s="6">
        <f>IF(B153&amp;""="","",IFERROR(INDEX('الاستلامات'!$G$6:$G$1005,MATCH(B153&amp;"",'الاستلامات'!$A$6:$A$1005,0))&amp;"","استلام غير موجود"))</f>
        <v/>
      </c>
    </row>
    <row r="154">
      <c r="A154" s="13" t="n"/>
      <c r="B154" s="5" t="n"/>
      <c r="C154" s="19" t="n"/>
      <c r="D154" s="5" t="n"/>
      <c r="E154" s="5" t="n"/>
      <c r="F154" s="6">
        <f>IF(B154&amp;""="","",IFERROR(INDEX('الاستلامات'!$F$6:$F$1005,MATCH(B154&amp;"",'الاستلامات'!$A$6:$A$1005,0))&amp;"","استلام غير موجود"))</f>
        <v/>
      </c>
      <c r="G154" s="6">
        <f>IF(B154&amp;""="","",IFERROR(INDEX('الاستلامات'!$G$6:$G$1005,MATCH(B154&amp;"",'الاستلامات'!$A$6:$A$1005,0))&amp;"","استلام غير موجود"))</f>
        <v/>
      </c>
    </row>
    <row r="155">
      <c r="A155" s="13" t="n"/>
      <c r="B155" s="5" t="n"/>
      <c r="C155" s="19" t="n"/>
      <c r="D155" s="5" t="n"/>
      <c r="E155" s="5" t="n"/>
      <c r="F155" s="6">
        <f>IF(B155&amp;""="","",IFERROR(INDEX('الاستلامات'!$F$6:$F$1005,MATCH(B155&amp;"",'الاستلامات'!$A$6:$A$1005,0))&amp;"","استلام غير موجود"))</f>
        <v/>
      </c>
      <c r="G155" s="6">
        <f>IF(B155&amp;""="","",IFERROR(INDEX('الاستلامات'!$G$6:$G$1005,MATCH(B155&amp;"",'الاستلامات'!$A$6:$A$1005,0))&amp;"","استلام غير موجود"))</f>
        <v/>
      </c>
    </row>
    <row r="156">
      <c r="A156" s="13" t="n"/>
      <c r="B156" s="5" t="n"/>
      <c r="C156" s="19" t="n"/>
      <c r="D156" s="5" t="n"/>
      <c r="E156" s="5" t="n"/>
      <c r="F156" s="6">
        <f>IF(B156&amp;""="","",IFERROR(INDEX('الاستلامات'!$F$6:$F$1005,MATCH(B156&amp;"",'الاستلامات'!$A$6:$A$1005,0))&amp;"","استلام غير موجود"))</f>
        <v/>
      </c>
      <c r="G156" s="6">
        <f>IF(B156&amp;""="","",IFERROR(INDEX('الاستلامات'!$G$6:$G$1005,MATCH(B156&amp;"",'الاستلامات'!$A$6:$A$1005,0))&amp;"","استلام غير موجود"))</f>
        <v/>
      </c>
    </row>
    <row r="157">
      <c r="A157" s="13" t="n"/>
      <c r="B157" s="5" t="n"/>
      <c r="C157" s="19" t="n"/>
      <c r="D157" s="5" t="n"/>
      <c r="E157" s="5" t="n"/>
      <c r="F157" s="6">
        <f>IF(B157&amp;""="","",IFERROR(INDEX('الاستلامات'!$F$6:$F$1005,MATCH(B157&amp;"",'الاستلامات'!$A$6:$A$1005,0))&amp;"","استلام غير موجود"))</f>
        <v/>
      </c>
      <c r="G157" s="6">
        <f>IF(B157&amp;""="","",IFERROR(INDEX('الاستلامات'!$G$6:$G$1005,MATCH(B157&amp;"",'الاستلامات'!$A$6:$A$1005,0))&amp;"","استلام غير موجود"))</f>
        <v/>
      </c>
    </row>
    <row r="158">
      <c r="A158" s="13" t="n"/>
      <c r="B158" s="5" t="n"/>
      <c r="C158" s="19" t="n"/>
      <c r="D158" s="5" t="n"/>
      <c r="E158" s="5" t="n"/>
      <c r="F158" s="6">
        <f>IF(B158&amp;""="","",IFERROR(INDEX('الاستلامات'!$F$6:$F$1005,MATCH(B158&amp;"",'الاستلامات'!$A$6:$A$1005,0))&amp;"","استلام غير موجود"))</f>
        <v/>
      </c>
      <c r="G158" s="6">
        <f>IF(B158&amp;""="","",IFERROR(INDEX('الاستلامات'!$G$6:$G$1005,MATCH(B158&amp;"",'الاستلامات'!$A$6:$A$1005,0))&amp;"","استلام غير موجود"))</f>
        <v/>
      </c>
    </row>
    <row r="159">
      <c r="A159" s="13" t="n"/>
      <c r="B159" s="5" t="n"/>
      <c r="C159" s="19" t="n"/>
      <c r="D159" s="5" t="n"/>
      <c r="E159" s="5" t="n"/>
      <c r="F159" s="6">
        <f>IF(B159&amp;""="","",IFERROR(INDEX('الاستلامات'!$F$6:$F$1005,MATCH(B159&amp;"",'الاستلامات'!$A$6:$A$1005,0))&amp;"","استلام غير موجود"))</f>
        <v/>
      </c>
      <c r="G159" s="6">
        <f>IF(B159&amp;""="","",IFERROR(INDEX('الاستلامات'!$G$6:$G$1005,MATCH(B159&amp;"",'الاستلامات'!$A$6:$A$1005,0))&amp;"","استلام غير موجود"))</f>
        <v/>
      </c>
    </row>
    <row r="160">
      <c r="A160" s="13" t="n"/>
      <c r="B160" s="5" t="n"/>
      <c r="C160" s="19" t="n"/>
      <c r="D160" s="5" t="n"/>
      <c r="E160" s="5" t="n"/>
      <c r="F160" s="6">
        <f>IF(B160&amp;""="","",IFERROR(INDEX('الاستلامات'!$F$6:$F$1005,MATCH(B160&amp;"",'الاستلامات'!$A$6:$A$1005,0))&amp;"","استلام غير موجود"))</f>
        <v/>
      </c>
      <c r="G160" s="6">
        <f>IF(B160&amp;""="","",IFERROR(INDEX('الاستلامات'!$G$6:$G$1005,MATCH(B160&amp;"",'الاستلامات'!$A$6:$A$1005,0))&amp;"","استلام غير موجود"))</f>
        <v/>
      </c>
    </row>
    <row r="161">
      <c r="A161" s="13" t="n"/>
      <c r="B161" s="5" t="n"/>
      <c r="C161" s="19" t="n"/>
      <c r="D161" s="5" t="n"/>
      <c r="E161" s="5" t="n"/>
      <c r="F161" s="6">
        <f>IF(B161&amp;""="","",IFERROR(INDEX('الاستلامات'!$F$6:$F$1005,MATCH(B161&amp;"",'الاستلامات'!$A$6:$A$1005,0))&amp;"","استلام غير موجود"))</f>
        <v/>
      </c>
      <c r="G161" s="6">
        <f>IF(B161&amp;""="","",IFERROR(INDEX('الاستلامات'!$G$6:$G$1005,MATCH(B161&amp;"",'الاستلامات'!$A$6:$A$1005,0))&amp;"","استلام غير موجود"))</f>
        <v/>
      </c>
    </row>
    <row r="162">
      <c r="A162" s="13" t="n"/>
      <c r="B162" s="5" t="n"/>
      <c r="C162" s="19" t="n"/>
      <c r="D162" s="5" t="n"/>
      <c r="E162" s="5" t="n"/>
      <c r="F162" s="6">
        <f>IF(B162&amp;""="","",IFERROR(INDEX('الاستلامات'!$F$6:$F$1005,MATCH(B162&amp;"",'الاستلامات'!$A$6:$A$1005,0))&amp;"","استلام غير موجود"))</f>
        <v/>
      </c>
      <c r="G162" s="6">
        <f>IF(B162&amp;""="","",IFERROR(INDEX('الاستلامات'!$G$6:$G$1005,MATCH(B162&amp;"",'الاستلامات'!$A$6:$A$1005,0))&amp;"","استلام غير موجود"))</f>
        <v/>
      </c>
    </row>
    <row r="163">
      <c r="A163" s="13" t="n"/>
      <c r="B163" s="5" t="n"/>
      <c r="C163" s="19" t="n"/>
      <c r="D163" s="5" t="n"/>
      <c r="E163" s="5" t="n"/>
      <c r="F163" s="6">
        <f>IF(B163&amp;""="","",IFERROR(INDEX('الاستلامات'!$F$6:$F$1005,MATCH(B163&amp;"",'الاستلامات'!$A$6:$A$1005,0))&amp;"","استلام غير موجود"))</f>
        <v/>
      </c>
      <c r="G163" s="6">
        <f>IF(B163&amp;""="","",IFERROR(INDEX('الاستلامات'!$G$6:$G$1005,MATCH(B163&amp;"",'الاستلامات'!$A$6:$A$1005,0))&amp;"","استلام غير موجود"))</f>
        <v/>
      </c>
    </row>
    <row r="164">
      <c r="A164" s="13" t="n"/>
      <c r="B164" s="5" t="n"/>
      <c r="C164" s="19" t="n"/>
      <c r="D164" s="5" t="n"/>
      <c r="E164" s="5" t="n"/>
      <c r="F164" s="6">
        <f>IF(B164&amp;""="","",IFERROR(INDEX('الاستلامات'!$F$6:$F$1005,MATCH(B164&amp;"",'الاستلامات'!$A$6:$A$1005,0))&amp;"","استلام غير موجود"))</f>
        <v/>
      </c>
      <c r="G164" s="6">
        <f>IF(B164&amp;""="","",IFERROR(INDEX('الاستلامات'!$G$6:$G$1005,MATCH(B164&amp;"",'الاستلامات'!$A$6:$A$1005,0))&amp;"","استلام غير موجود"))</f>
        <v/>
      </c>
    </row>
    <row r="165">
      <c r="A165" s="13" t="n"/>
      <c r="B165" s="5" t="n"/>
      <c r="C165" s="19" t="n"/>
      <c r="D165" s="5" t="n"/>
      <c r="E165" s="5" t="n"/>
      <c r="F165" s="6">
        <f>IF(B165&amp;""="","",IFERROR(INDEX('الاستلامات'!$F$6:$F$1005,MATCH(B165&amp;"",'الاستلامات'!$A$6:$A$1005,0))&amp;"","استلام غير موجود"))</f>
        <v/>
      </c>
      <c r="G165" s="6">
        <f>IF(B165&amp;""="","",IFERROR(INDEX('الاستلامات'!$G$6:$G$1005,MATCH(B165&amp;"",'الاستلامات'!$A$6:$A$1005,0))&amp;"","استلام غير موجود"))</f>
        <v/>
      </c>
    </row>
    <row r="166">
      <c r="A166" s="13" t="n"/>
      <c r="B166" s="5" t="n"/>
      <c r="C166" s="19" t="n"/>
      <c r="D166" s="5" t="n"/>
      <c r="E166" s="5" t="n"/>
      <c r="F166" s="6">
        <f>IF(B166&amp;""="","",IFERROR(INDEX('الاستلامات'!$F$6:$F$1005,MATCH(B166&amp;"",'الاستلامات'!$A$6:$A$1005,0))&amp;"","استلام غير موجود"))</f>
        <v/>
      </c>
      <c r="G166" s="6">
        <f>IF(B166&amp;""="","",IFERROR(INDEX('الاستلامات'!$G$6:$G$1005,MATCH(B166&amp;"",'الاستلامات'!$A$6:$A$1005,0))&amp;"","استلام غير موجود"))</f>
        <v/>
      </c>
    </row>
    <row r="167">
      <c r="A167" s="13" t="n"/>
      <c r="B167" s="5" t="n"/>
      <c r="C167" s="19" t="n"/>
      <c r="D167" s="5" t="n"/>
      <c r="E167" s="5" t="n"/>
      <c r="F167" s="6">
        <f>IF(B167&amp;""="","",IFERROR(INDEX('الاستلامات'!$F$6:$F$1005,MATCH(B167&amp;"",'الاستلامات'!$A$6:$A$1005,0))&amp;"","استلام غير موجود"))</f>
        <v/>
      </c>
      <c r="G167" s="6">
        <f>IF(B167&amp;""="","",IFERROR(INDEX('الاستلامات'!$G$6:$G$1005,MATCH(B167&amp;"",'الاستلامات'!$A$6:$A$1005,0))&amp;"","استلام غير موجود"))</f>
        <v/>
      </c>
    </row>
    <row r="168">
      <c r="A168" s="13" t="n"/>
      <c r="B168" s="5" t="n"/>
      <c r="C168" s="19" t="n"/>
      <c r="D168" s="5" t="n"/>
      <c r="E168" s="5" t="n"/>
      <c r="F168" s="6">
        <f>IF(B168&amp;""="","",IFERROR(INDEX('الاستلامات'!$F$6:$F$1005,MATCH(B168&amp;"",'الاستلامات'!$A$6:$A$1005,0))&amp;"","استلام غير موجود"))</f>
        <v/>
      </c>
      <c r="G168" s="6">
        <f>IF(B168&amp;""="","",IFERROR(INDEX('الاستلامات'!$G$6:$G$1005,MATCH(B168&amp;"",'الاستلامات'!$A$6:$A$1005,0))&amp;"","استلام غير موجود"))</f>
        <v/>
      </c>
    </row>
    <row r="169">
      <c r="A169" s="13" t="n"/>
      <c r="B169" s="5" t="n"/>
      <c r="C169" s="19" t="n"/>
      <c r="D169" s="5" t="n"/>
      <c r="E169" s="5" t="n"/>
      <c r="F169" s="6">
        <f>IF(B169&amp;""="","",IFERROR(INDEX('الاستلامات'!$F$6:$F$1005,MATCH(B169&amp;"",'الاستلامات'!$A$6:$A$1005,0))&amp;"","استلام غير موجود"))</f>
        <v/>
      </c>
      <c r="G169" s="6">
        <f>IF(B169&amp;""="","",IFERROR(INDEX('الاستلامات'!$G$6:$G$1005,MATCH(B169&amp;"",'الاستلامات'!$A$6:$A$1005,0))&amp;"","استلام غير موجود"))</f>
        <v/>
      </c>
    </row>
    <row r="170">
      <c r="A170" s="13" t="n"/>
      <c r="B170" s="5" t="n"/>
      <c r="C170" s="19" t="n"/>
      <c r="D170" s="5" t="n"/>
      <c r="E170" s="5" t="n"/>
      <c r="F170" s="6">
        <f>IF(B170&amp;""="","",IFERROR(INDEX('الاستلامات'!$F$6:$F$1005,MATCH(B170&amp;"",'الاستلامات'!$A$6:$A$1005,0))&amp;"","استلام غير موجود"))</f>
        <v/>
      </c>
      <c r="G170" s="6">
        <f>IF(B170&amp;""="","",IFERROR(INDEX('الاستلامات'!$G$6:$G$1005,MATCH(B170&amp;"",'الاستلامات'!$A$6:$A$1005,0))&amp;"","استلام غير موجود"))</f>
        <v/>
      </c>
    </row>
    <row r="171">
      <c r="A171" s="13" t="n"/>
      <c r="B171" s="5" t="n"/>
      <c r="C171" s="19" t="n"/>
      <c r="D171" s="5" t="n"/>
      <c r="E171" s="5" t="n"/>
      <c r="F171" s="6">
        <f>IF(B171&amp;""="","",IFERROR(INDEX('الاستلامات'!$F$6:$F$1005,MATCH(B171&amp;"",'الاستلامات'!$A$6:$A$1005,0))&amp;"","استلام غير موجود"))</f>
        <v/>
      </c>
      <c r="G171" s="6">
        <f>IF(B171&amp;""="","",IFERROR(INDEX('الاستلامات'!$G$6:$G$1005,MATCH(B171&amp;"",'الاستلامات'!$A$6:$A$1005,0))&amp;"","استلام غير موجود"))</f>
        <v/>
      </c>
    </row>
    <row r="172">
      <c r="A172" s="13" t="n"/>
      <c r="B172" s="5" t="n"/>
      <c r="C172" s="19" t="n"/>
      <c r="D172" s="5" t="n"/>
      <c r="E172" s="5" t="n"/>
      <c r="F172" s="6">
        <f>IF(B172&amp;""="","",IFERROR(INDEX('الاستلامات'!$F$6:$F$1005,MATCH(B172&amp;"",'الاستلامات'!$A$6:$A$1005,0))&amp;"","استلام غير موجود"))</f>
        <v/>
      </c>
      <c r="G172" s="6">
        <f>IF(B172&amp;""="","",IFERROR(INDEX('الاستلامات'!$G$6:$G$1005,MATCH(B172&amp;"",'الاستلامات'!$A$6:$A$1005,0))&amp;"","استلام غير موجود"))</f>
        <v/>
      </c>
    </row>
    <row r="173">
      <c r="A173" s="13" t="n"/>
      <c r="B173" s="5" t="n"/>
      <c r="C173" s="19" t="n"/>
      <c r="D173" s="5" t="n"/>
      <c r="E173" s="5" t="n"/>
      <c r="F173" s="6">
        <f>IF(B173&amp;""="","",IFERROR(INDEX('الاستلامات'!$F$6:$F$1005,MATCH(B173&amp;"",'الاستلامات'!$A$6:$A$1005,0))&amp;"","استلام غير موجود"))</f>
        <v/>
      </c>
      <c r="G173" s="6">
        <f>IF(B173&amp;""="","",IFERROR(INDEX('الاستلامات'!$G$6:$G$1005,MATCH(B173&amp;"",'الاستلامات'!$A$6:$A$1005,0))&amp;"","استلام غير موجود"))</f>
        <v/>
      </c>
    </row>
    <row r="174">
      <c r="A174" s="13" t="n"/>
      <c r="B174" s="5" t="n"/>
      <c r="C174" s="19" t="n"/>
      <c r="D174" s="5" t="n"/>
      <c r="E174" s="5" t="n"/>
      <c r="F174" s="6">
        <f>IF(B174&amp;""="","",IFERROR(INDEX('الاستلامات'!$F$6:$F$1005,MATCH(B174&amp;"",'الاستلامات'!$A$6:$A$1005,0))&amp;"","استلام غير موجود"))</f>
        <v/>
      </c>
      <c r="G174" s="6">
        <f>IF(B174&amp;""="","",IFERROR(INDEX('الاستلامات'!$G$6:$G$1005,MATCH(B174&amp;"",'الاستلامات'!$A$6:$A$1005,0))&amp;"","استلام غير موجود"))</f>
        <v/>
      </c>
    </row>
    <row r="175">
      <c r="A175" s="13" t="n"/>
      <c r="B175" s="5" t="n"/>
      <c r="C175" s="19" t="n"/>
      <c r="D175" s="5" t="n"/>
      <c r="E175" s="5" t="n"/>
      <c r="F175" s="6">
        <f>IF(B175&amp;""="","",IFERROR(INDEX('الاستلامات'!$F$6:$F$1005,MATCH(B175&amp;"",'الاستلامات'!$A$6:$A$1005,0))&amp;"","استلام غير موجود"))</f>
        <v/>
      </c>
      <c r="G175" s="6">
        <f>IF(B175&amp;""="","",IFERROR(INDEX('الاستلامات'!$G$6:$G$1005,MATCH(B175&amp;"",'الاستلامات'!$A$6:$A$1005,0))&amp;"","استلام غير موجود"))</f>
        <v/>
      </c>
    </row>
    <row r="176">
      <c r="A176" s="13" t="n"/>
      <c r="B176" s="5" t="n"/>
      <c r="C176" s="19" t="n"/>
      <c r="D176" s="5" t="n"/>
      <c r="E176" s="5" t="n"/>
      <c r="F176" s="6">
        <f>IF(B176&amp;""="","",IFERROR(INDEX('الاستلامات'!$F$6:$F$1005,MATCH(B176&amp;"",'الاستلامات'!$A$6:$A$1005,0))&amp;"","استلام غير موجود"))</f>
        <v/>
      </c>
      <c r="G176" s="6">
        <f>IF(B176&amp;""="","",IFERROR(INDEX('الاستلامات'!$G$6:$G$1005,MATCH(B176&amp;"",'الاستلامات'!$A$6:$A$1005,0))&amp;"","استلام غير موجود"))</f>
        <v/>
      </c>
    </row>
    <row r="177">
      <c r="A177" s="13" t="n"/>
      <c r="B177" s="5" t="n"/>
      <c r="C177" s="19" t="n"/>
      <c r="D177" s="5" t="n"/>
      <c r="E177" s="5" t="n"/>
      <c r="F177" s="6">
        <f>IF(B177&amp;""="","",IFERROR(INDEX('الاستلامات'!$F$6:$F$1005,MATCH(B177&amp;"",'الاستلامات'!$A$6:$A$1005,0))&amp;"","استلام غير موجود"))</f>
        <v/>
      </c>
      <c r="G177" s="6">
        <f>IF(B177&amp;""="","",IFERROR(INDEX('الاستلامات'!$G$6:$G$1005,MATCH(B177&amp;"",'الاستلامات'!$A$6:$A$1005,0))&amp;"","استلام غير موجود"))</f>
        <v/>
      </c>
    </row>
    <row r="178">
      <c r="A178" s="13" t="n"/>
      <c r="B178" s="5" t="n"/>
      <c r="C178" s="19" t="n"/>
      <c r="D178" s="5" t="n"/>
      <c r="E178" s="5" t="n"/>
      <c r="F178" s="6">
        <f>IF(B178&amp;""="","",IFERROR(INDEX('الاستلامات'!$F$6:$F$1005,MATCH(B178&amp;"",'الاستلامات'!$A$6:$A$1005,0))&amp;"","استلام غير موجود"))</f>
        <v/>
      </c>
      <c r="G178" s="6">
        <f>IF(B178&amp;""="","",IFERROR(INDEX('الاستلامات'!$G$6:$G$1005,MATCH(B178&amp;"",'الاستلامات'!$A$6:$A$1005,0))&amp;"","استلام غير موجود"))</f>
        <v/>
      </c>
    </row>
    <row r="179">
      <c r="A179" s="13" t="n"/>
      <c r="B179" s="5" t="n"/>
      <c r="C179" s="19" t="n"/>
      <c r="D179" s="5" t="n"/>
      <c r="E179" s="5" t="n"/>
      <c r="F179" s="6">
        <f>IF(B179&amp;""="","",IFERROR(INDEX('الاستلامات'!$F$6:$F$1005,MATCH(B179&amp;"",'الاستلامات'!$A$6:$A$1005,0))&amp;"","استلام غير موجود"))</f>
        <v/>
      </c>
      <c r="G179" s="6">
        <f>IF(B179&amp;""="","",IFERROR(INDEX('الاستلامات'!$G$6:$G$1005,MATCH(B179&amp;"",'الاستلامات'!$A$6:$A$1005,0))&amp;"","استلام غير موجود"))</f>
        <v/>
      </c>
    </row>
    <row r="180">
      <c r="A180" s="13" t="n"/>
      <c r="B180" s="5" t="n"/>
      <c r="C180" s="19" t="n"/>
      <c r="D180" s="5" t="n"/>
      <c r="E180" s="5" t="n"/>
      <c r="F180" s="6">
        <f>IF(B180&amp;""="","",IFERROR(INDEX('الاستلامات'!$F$6:$F$1005,MATCH(B180&amp;"",'الاستلامات'!$A$6:$A$1005,0))&amp;"","استلام غير موجود"))</f>
        <v/>
      </c>
      <c r="G180" s="6">
        <f>IF(B180&amp;""="","",IFERROR(INDEX('الاستلامات'!$G$6:$G$1005,MATCH(B180&amp;"",'الاستلامات'!$A$6:$A$1005,0))&amp;"","استلام غير موجود"))</f>
        <v/>
      </c>
    </row>
    <row r="181">
      <c r="A181" s="13" t="n"/>
      <c r="B181" s="5" t="n"/>
      <c r="C181" s="19" t="n"/>
      <c r="D181" s="5" t="n"/>
      <c r="E181" s="5" t="n"/>
      <c r="F181" s="6">
        <f>IF(B181&amp;""="","",IFERROR(INDEX('الاستلامات'!$F$6:$F$1005,MATCH(B181&amp;"",'الاستلامات'!$A$6:$A$1005,0))&amp;"","استلام غير موجود"))</f>
        <v/>
      </c>
      <c r="G181" s="6">
        <f>IF(B181&amp;""="","",IFERROR(INDEX('الاستلامات'!$G$6:$G$1005,MATCH(B181&amp;"",'الاستلامات'!$A$6:$A$1005,0))&amp;"","استلام غير موجود"))</f>
        <v/>
      </c>
    </row>
    <row r="182">
      <c r="A182" s="13" t="n"/>
      <c r="B182" s="5" t="n"/>
      <c r="C182" s="19" t="n"/>
      <c r="D182" s="5" t="n"/>
      <c r="E182" s="5" t="n"/>
      <c r="F182" s="6">
        <f>IF(B182&amp;""="","",IFERROR(INDEX('الاستلامات'!$F$6:$F$1005,MATCH(B182&amp;"",'الاستلامات'!$A$6:$A$1005,0))&amp;"","استلام غير موجود"))</f>
        <v/>
      </c>
      <c r="G182" s="6">
        <f>IF(B182&amp;""="","",IFERROR(INDEX('الاستلامات'!$G$6:$G$1005,MATCH(B182&amp;"",'الاستلامات'!$A$6:$A$1005,0))&amp;"","استلام غير موجود"))</f>
        <v/>
      </c>
    </row>
    <row r="183">
      <c r="A183" s="13" t="n"/>
      <c r="B183" s="5" t="n"/>
      <c r="C183" s="19" t="n"/>
      <c r="D183" s="5" t="n"/>
      <c r="E183" s="5" t="n"/>
      <c r="F183" s="6">
        <f>IF(B183&amp;""="","",IFERROR(INDEX('الاستلامات'!$F$6:$F$1005,MATCH(B183&amp;"",'الاستلامات'!$A$6:$A$1005,0))&amp;"","استلام غير موجود"))</f>
        <v/>
      </c>
      <c r="G183" s="6">
        <f>IF(B183&amp;""="","",IFERROR(INDEX('الاستلامات'!$G$6:$G$1005,MATCH(B183&amp;"",'الاستلامات'!$A$6:$A$1005,0))&amp;"","استلام غير موجود"))</f>
        <v/>
      </c>
    </row>
    <row r="184">
      <c r="A184" s="13" t="n"/>
      <c r="B184" s="5" t="n"/>
      <c r="C184" s="19" t="n"/>
      <c r="D184" s="5" t="n"/>
      <c r="E184" s="5" t="n"/>
      <c r="F184" s="6">
        <f>IF(B184&amp;""="","",IFERROR(INDEX('الاستلامات'!$F$6:$F$1005,MATCH(B184&amp;"",'الاستلامات'!$A$6:$A$1005,0))&amp;"","استلام غير موجود"))</f>
        <v/>
      </c>
      <c r="G184" s="6">
        <f>IF(B184&amp;""="","",IFERROR(INDEX('الاستلامات'!$G$6:$G$1005,MATCH(B184&amp;"",'الاستلامات'!$A$6:$A$1005,0))&amp;"","استلام غير موجود"))</f>
        <v/>
      </c>
    </row>
    <row r="185">
      <c r="A185" s="13" t="n"/>
      <c r="B185" s="5" t="n"/>
      <c r="C185" s="19" t="n"/>
      <c r="D185" s="5" t="n"/>
      <c r="E185" s="5" t="n"/>
      <c r="F185" s="6">
        <f>IF(B185&amp;""="","",IFERROR(INDEX('الاستلامات'!$F$6:$F$1005,MATCH(B185&amp;"",'الاستلامات'!$A$6:$A$1005,0))&amp;"","استلام غير موجود"))</f>
        <v/>
      </c>
      <c r="G185" s="6">
        <f>IF(B185&amp;""="","",IFERROR(INDEX('الاستلامات'!$G$6:$G$1005,MATCH(B185&amp;"",'الاستلامات'!$A$6:$A$1005,0))&amp;"","استلام غير موجود"))</f>
        <v/>
      </c>
    </row>
    <row r="186">
      <c r="A186" s="13" t="n"/>
      <c r="B186" s="5" t="n"/>
      <c r="C186" s="19" t="n"/>
      <c r="D186" s="5" t="n"/>
      <c r="E186" s="5" t="n"/>
      <c r="F186" s="6">
        <f>IF(B186&amp;""="","",IFERROR(INDEX('الاستلامات'!$F$6:$F$1005,MATCH(B186&amp;"",'الاستلامات'!$A$6:$A$1005,0))&amp;"","استلام غير موجود"))</f>
        <v/>
      </c>
      <c r="G186" s="6">
        <f>IF(B186&amp;""="","",IFERROR(INDEX('الاستلامات'!$G$6:$G$1005,MATCH(B186&amp;"",'الاستلامات'!$A$6:$A$1005,0))&amp;"","استلام غير موجود"))</f>
        <v/>
      </c>
    </row>
    <row r="187">
      <c r="A187" s="13" t="n"/>
      <c r="B187" s="5" t="n"/>
      <c r="C187" s="19" t="n"/>
      <c r="D187" s="5" t="n"/>
      <c r="E187" s="5" t="n"/>
      <c r="F187" s="6">
        <f>IF(B187&amp;""="","",IFERROR(INDEX('الاستلامات'!$F$6:$F$1005,MATCH(B187&amp;"",'الاستلامات'!$A$6:$A$1005,0))&amp;"","استلام غير موجود"))</f>
        <v/>
      </c>
      <c r="G187" s="6">
        <f>IF(B187&amp;""="","",IFERROR(INDEX('الاستلامات'!$G$6:$G$1005,MATCH(B187&amp;"",'الاستلامات'!$A$6:$A$1005,0))&amp;"","استلام غير موجود"))</f>
        <v/>
      </c>
    </row>
    <row r="188">
      <c r="A188" s="13" t="n"/>
      <c r="B188" s="5" t="n"/>
      <c r="C188" s="19" t="n"/>
      <c r="D188" s="5" t="n"/>
      <c r="E188" s="5" t="n"/>
      <c r="F188" s="6">
        <f>IF(B188&amp;""="","",IFERROR(INDEX('الاستلامات'!$F$6:$F$1005,MATCH(B188&amp;"",'الاستلامات'!$A$6:$A$1005,0))&amp;"","استلام غير موجود"))</f>
        <v/>
      </c>
      <c r="G188" s="6">
        <f>IF(B188&amp;""="","",IFERROR(INDEX('الاستلامات'!$G$6:$G$1005,MATCH(B188&amp;"",'الاستلامات'!$A$6:$A$1005,0))&amp;"","استلام غير موجود"))</f>
        <v/>
      </c>
    </row>
    <row r="189">
      <c r="A189" s="13" t="n"/>
      <c r="B189" s="5" t="n"/>
      <c r="C189" s="19" t="n"/>
      <c r="D189" s="5" t="n"/>
      <c r="E189" s="5" t="n"/>
      <c r="F189" s="6">
        <f>IF(B189&amp;""="","",IFERROR(INDEX('الاستلامات'!$F$6:$F$1005,MATCH(B189&amp;"",'الاستلامات'!$A$6:$A$1005,0))&amp;"","استلام غير موجود"))</f>
        <v/>
      </c>
      <c r="G189" s="6">
        <f>IF(B189&amp;""="","",IFERROR(INDEX('الاستلامات'!$G$6:$G$1005,MATCH(B189&amp;"",'الاستلامات'!$A$6:$A$1005,0))&amp;"","استلام غير موجود"))</f>
        <v/>
      </c>
    </row>
    <row r="190">
      <c r="A190" s="13" t="n"/>
      <c r="B190" s="5" t="n"/>
      <c r="C190" s="19" t="n"/>
      <c r="D190" s="5" t="n"/>
      <c r="E190" s="5" t="n"/>
      <c r="F190" s="6">
        <f>IF(B190&amp;""="","",IFERROR(INDEX('الاستلامات'!$F$6:$F$1005,MATCH(B190&amp;"",'الاستلامات'!$A$6:$A$1005,0))&amp;"","استلام غير موجود"))</f>
        <v/>
      </c>
      <c r="G190" s="6">
        <f>IF(B190&amp;""="","",IFERROR(INDEX('الاستلامات'!$G$6:$G$1005,MATCH(B190&amp;"",'الاستلامات'!$A$6:$A$1005,0))&amp;"","استلام غير موجود"))</f>
        <v/>
      </c>
    </row>
    <row r="191">
      <c r="A191" s="13" t="n"/>
      <c r="B191" s="5" t="n"/>
      <c r="C191" s="19" t="n"/>
      <c r="D191" s="5" t="n"/>
      <c r="E191" s="5" t="n"/>
      <c r="F191" s="6">
        <f>IF(B191&amp;""="","",IFERROR(INDEX('الاستلامات'!$F$6:$F$1005,MATCH(B191&amp;"",'الاستلامات'!$A$6:$A$1005,0))&amp;"","استلام غير موجود"))</f>
        <v/>
      </c>
      <c r="G191" s="6">
        <f>IF(B191&amp;""="","",IFERROR(INDEX('الاستلامات'!$G$6:$G$1005,MATCH(B191&amp;"",'الاستلامات'!$A$6:$A$1005,0))&amp;"","استلام غير موجود"))</f>
        <v/>
      </c>
    </row>
    <row r="192">
      <c r="A192" s="13" t="n"/>
      <c r="B192" s="5" t="n"/>
      <c r="C192" s="19" t="n"/>
      <c r="D192" s="5" t="n"/>
      <c r="E192" s="5" t="n"/>
      <c r="F192" s="6">
        <f>IF(B192&amp;""="","",IFERROR(INDEX('الاستلامات'!$F$6:$F$1005,MATCH(B192&amp;"",'الاستلامات'!$A$6:$A$1005,0))&amp;"","استلام غير موجود"))</f>
        <v/>
      </c>
      <c r="G192" s="6">
        <f>IF(B192&amp;""="","",IFERROR(INDEX('الاستلامات'!$G$6:$G$1005,MATCH(B192&amp;"",'الاستلامات'!$A$6:$A$1005,0))&amp;"","استلام غير موجود"))</f>
        <v/>
      </c>
    </row>
    <row r="193">
      <c r="A193" s="13" t="n"/>
      <c r="B193" s="5" t="n"/>
      <c r="C193" s="19" t="n"/>
      <c r="D193" s="5" t="n"/>
      <c r="E193" s="5" t="n"/>
      <c r="F193" s="6">
        <f>IF(B193&amp;""="","",IFERROR(INDEX('الاستلامات'!$F$6:$F$1005,MATCH(B193&amp;"",'الاستلامات'!$A$6:$A$1005,0))&amp;"","استلام غير موجود"))</f>
        <v/>
      </c>
      <c r="G193" s="6">
        <f>IF(B193&amp;""="","",IFERROR(INDEX('الاستلامات'!$G$6:$G$1005,MATCH(B193&amp;"",'الاستلامات'!$A$6:$A$1005,0))&amp;"","استلام غير موجود"))</f>
        <v/>
      </c>
    </row>
    <row r="194">
      <c r="A194" s="13" t="n"/>
      <c r="B194" s="5" t="n"/>
      <c r="C194" s="19" t="n"/>
      <c r="D194" s="5" t="n"/>
      <c r="E194" s="5" t="n"/>
      <c r="F194" s="6">
        <f>IF(B194&amp;""="","",IFERROR(INDEX('الاستلامات'!$F$6:$F$1005,MATCH(B194&amp;"",'الاستلامات'!$A$6:$A$1005,0))&amp;"","استلام غير موجود"))</f>
        <v/>
      </c>
      <c r="G194" s="6">
        <f>IF(B194&amp;""="","",IFERROR(INDEX('الاستلامات'!$G$6:$G$1005,MATCH(B194&amp;"",'الاستلامات'!$A$6:$A$1005,0))&amp;"","استلام غير موجود"))</f>
        <v/>
      </c>
    </row>
    <row r="195">
      <c r="A195" s="13" t="n"/>
      <c r="B195" s="5" t="n"/>
      <c r="C195" s="19" t="n"/>
      <c r="D195" s="5" t="n"/>
      <c r="E195" s="5" t="n"/>
      <c r="F195" s="6">
        <f>IF(B195&amp;""="","",IFERROR(INDEX('الاستلامات'!$F$6:$F$1005,MATCH(B195&amp;"",'الاستلامات'!$A$6:$A$1005,0))&amp;"","استلام غير موجود"))</f>
        <v/>
      </c>
      <c r="G195" s="6">
        <f>IF(B195&amp;""="","",IFERROR(INDEX('الاستلامات'!$G$6:$G$1005,MATCH(B195&amp;"",'الاستلامات'!$A$6:$A$1005,0))&amp;"","استلام غير موجود"))</f>
        <v/>
      </c>
    </row>
    <row r="196">
      <c r="A196" s="13" t="n"/>
      <c r="B196" s="5" t="n"/>
      <c r="C196" s="19" t="n"/>
      <c r="D196" s="5" t="n"/>
      <c r="E196" s="5" t="n"/>
      <c r="F196" s="6">
        <f>IF(B196&amp;""="","",IFERROR(INDEX('الاستلامات'!$F$6:$F$1005,MATCH(B196&amp;"",'الاستلامات'!$A$6:$A$1005,0))&amp;"","استلام غير موجود"))</f>
        <v/>
      </c>
      <c r="G196" s="6">
        <f>IF(B196&amp;""="","",IFERROR(INDEX('الاستلامات'!$G$6:$G$1005,MATCH(B196&amp;"",'الاستلامات'!$A$6:$A$1005,0))&amp;"","استلام غير موجود"))</f>
        <v/>
      </c>
    </row>
    <row r="197">
      <c r="A197" s="13" t="n"/>
      <c r="B197" s="5" t="n"/>
      <c r="C197" s="19" t="n"/>
      <c r="D197" s="5" t="n"/>
      <c r="E197" s="5" t="n"/>
      <c r="F197" s="6">
        <f>IF(B197&amp;""="","",IFERROR(INDEX('الاستلامات'!$F$6:$F$1005,MATCH(B197&amp;"",'الاستلامات'!$A$6:$A$1005,0))&amp;"","استلام غير موجود"))</f>
        <v/>
      </c>
      <c r="G197" s="6">
        <f>IF(B197&amp;""="","",IFERROR(INDEX('الاستلامات'!$G$6:$G$1005,MATCH(B197&amp;"",'الاستلامات'!$A$6:$A$1005,0))&amp;"","استلام غير موجود"))</f>
        <v/>
      </c>
    </row>
    <row r="198">
      <c r="A198" s="13" t="n"/>
      <c r="B198" s="5" t="n"/>
      <c r="C198" s="19" t="n"/>
      <c r="D198" s="5" t="n"/>
      <c r="E198" s="5" t="n"/>
      <c r="F198" s="6">
        <f>IF(B198&amp;""="","",IFERROR(INDEX('الاستلامات'!$F$6:$F$1005,MATCH(B198&amp;"",'الاستلامات'!$A$6:$A$1005,0))&amp;"","استلام غير موجود"))</f>
        <v/>
      </c>
      <c r="G198" s="6">
        <f>IF(B198&amp;""="","",IFERROR(INDEX('الاستلامات'!$G$6:$G$1005,MATCH(B198&amp;"",'الاستلامات'!$A$6:$A$1005,0))&amp;"","استلام غير موجود"))</f>
        <v/>
      </c>
    </row>
    <row r="199">
      <c r="A199" s="13" t="n"/>
      <c r="B199" s="5" t="n"/>
      <c r="C199" s="19" t="n"/>
      <c r="D199" s="5" t="n"/>
      <c r="E199" s="5" t="n"/>
      <c r="F199" s="6">
        <f>IF(B199&amp;""="","",IFERROR(INDEX('الاستلامات'!$F$6:$F$1005,MATCH(B199&amp;"",'الاستلامات'!$A$6:$A$1005,0))&amp;"","استلام غير موجود"))</f>
        <v/>
      </c>
      <c r="G199" s="6">
        <f>IF(B199&amp;""="","",IFERROR(INDEX('الاستلامات'!$G$6:$G$1005,MATCH(B199&amp;"",'الاستلامات'!$A$6:$A$1005,0))&amp;"","استلام غير موجود"))</f>
        <v/>
      </c>
    </row>
    <row r="200">
      <c r="A200" s="13" t="n"/>
      <c r="B200" s="5" t="n"/>
      <c r="C200" s="19" t="n"/>
      <c r="D200" s="5" t="n"/>
      <c r="E200" s="5" t="n"/>
      <c r="F200" s="6">
        <f>IF(B200&amp;""="","",IFERROR(INDEX('الاستلامات'!$F$6:$F$1005,MATCH(B200&amp;"",'الاستلامات'!$A$6:$A$1005,0))&amp;"","استلام غير موجود"))</f>
        <v/>
      </c>
      <c r="G200" s="6">
        <f>IF(B200&amp;""="","",IFERROR(INDEX('الاستلامات'!$G$6:$G$1005,MATCH(B200&amp;"",'الاستلامات'!$A$6:$A$1005,0))&amp;"","استلام غير موجود"))</f>
        <v/>
      </c>
    </row>
    <row r="201">
      <c r="A201" s="13" t="n"/>
      <c r="B201" s="5" t="n"/>
      <c r="C201" s="19" t="n"/>
      <c r="D201" s="5" t="n"/>
      <c r="E201" s="5" t="n"/>
      <c r="F201" s="6">
        <f>IF(B201&amp;""="","",IFERROR(INDEX('الاستلامات'!$F$6:$F$1005,MATCH(B201&amp;"",'الاستلامات'!$A$6:$A$1005,0))&amp;"","استلام غير موجود"))</f>
        <v/>
      </c>
      <c r="G201" s="6">
        <f>IF(B201&amp;""="","",IFERROR(INDEX('الاستلامات'!$G$6:$G$1005,MATCH(B201&amp;"",'الاستلامات'!$A$6:$A$1005,0))&amp;"","استلام غير موجود"))</f>
        <v/>
      </c>
    </row>
    <row r="202">
      <c r="A202" s="13" t="n"/>
      <c r="B202" s="5" t="n"/>
      <c r="C202" s="19" t="n"/>
      <c r="D202" s="5" t="n"/>
      <c r="E202" s="5" t="n"/>
      <c r="F202" s="6">
        <f>IF(B202&amp;""="","",IFERROR(INDEX('الاستلامات'!$F$6:$F$1005,MATCH(B202&amp;"",'الاستلامات'!$A$6:$A$1005,0))&amp;"","استلام غير موجود"))</f>
        <v/>
      </c>
      <c r="G202" s="6">
        <f>IF(B202&amp;""="","",IFERROR(INDEX('الاستلامات'!$G$6:$G$1005,MATCH(B202&amp;"",'الاستلامات'!$A$6:$A$1005,0))&amp;"","استلام غير موجود"))</f>
        <v/>
      </c>
    </row>
    <row r="203">
      <c r="A203" s="13" t="n"/>
      <c r="B203" s="5" t="n"/>
      <c r="C203" s="19" t="n"/>
      <c r="D203" s="5" t="n"/>
      <c r="E203" s="5" t="n"/>
      <c r="F203" s="6">
        <f>IF(B203&amp;""="","",IFERROR(INDEX('الاستلامات'!$F$6:$F$1005,MATCH(B203&amp;"",'الاستلامات'!$A$6:$A$1005,0))&amp;"","استلام غير موجود"))</f>
        <v/>
      </c>
      <c r="G203" s="6">
        <f>IF(B203&amp;""="","",IFERROR(INDEX('الاستلامات'!$G$6:$G$1005,MATCH(B203&amp;"",'الاستلامات'!$A$6:$A$1005,0))&amp;"","استلام غير موجود"))</f>
        <v/>
      </c>
    </row>
    <row r="204">
      <c r="A204" s="13" t="n"/>
      <c r="B204" s="5" t="n"/>
      <c r="C204" s="19" t="n"/>
      <c r="D204" s="5" t="n"/>
      <c r="E204" s="5" t="n"/>
      <c r="F204" s="6">
        <f>IF(B204&amp;""="","",IFERROR(INDEX('الاستلامات'!$F$6:$F$1005,MATCH(B204&amp;"",'الاستلامات'!$A$6:$A$1005,0))&amp;"","استلام غير موجود"))</f>
        <v/>
      </c>
      <c r="G204" s="6">
        <f>IF(B204&amp;""="","",IFERROR(INDEX('الاستلامات'!$G$6:$G$1005,MATCH(B204&amp;"",'الاستلامات'!$A$6:$A$1005,0))&amp;"","استلام غير موجود"))</f>
        <v/>
      </c>
    </row>
    <row r="205">
      <c r="A205" s="13" t="n"/>
      <c r="B205" s="5" t="n"/>
      <c r="C205" s="19" t="n"/>
      <c r="D205" s="5" t="n"/>
      <c r="E205" s="5" t="n"/>
      <c r="F205" s="6">
        <f>IF(B205&amp;""="","",IFERROR(INDEX('الاستلامات'!$F$6:$F$1005,MATCH(B205&amp;"",'الاستلامات'!$A$6:$A$1005,0))&amp;"","استلام غير موجود"))</f>
        <v/>
      </c>
      <c r="G205" s="6">
        <f>IF(B205&amp;""="","",IFERROR(INDEX('الاستلامات'!$G$6:$G$1005,MATCH(B205&amp;"",'الاستلامات'!$A$6:$A$1005,0))&amp;"","استلام غير موجود"))</f>
        <v/>
      </c>
    </row>
    <row r="206">
      <c r="A206" s="13" t="n"/>
      <c r="B206" s="5" t="n"/>
      <c r="C206" s="19" t="n"/>
      <c r="D206" s="5" t="n"/>
      <c r="E206" s="5" t="n"/>
      <c r="F206" s="6">
        <f>IF(B206&amp;""="","",IFERROR(INDEX('الاستلامات'!$F$6:$F$1005,MATCH(B206&amp;"",'الاستلامات'!$A$6:$A$1005,0))&amp;"","استلام غير موجود"))</f>
        <v/>
      </c>
      <c r="G206" s="6">
        <f>IF(B206&amp;""="","",IFERROR(INDEX('الاستلامات'!$G$6:$G$1005,MATCH(B206&amp;"",'الاستلامات'!$A$6:$A$1005,0))&amp;"","استلام غير موجود"))</f>
        <v/>
      </c>
    </row>
    <row r="207">
      <c r="A207" s="13" t="n"/>
      <c r="B207" s="5" t="n"/>
      <c r="C207" s="19" t="n"/>
      <c r="D207" s="5" t="n"/>
      <c r="E207" s="5" t="n"/>
      <c r="F207" s="6">
        <f>IF(B207&amp;""="","",IFERROR(INDEX('الاستلامات'!$F$6:$F$1005,MATCH(B207&amp;"",'الاستلامات'!$A$6:$A$1005,0))&amp;"","استلام غير موجود"))</f>
        <v/>
      </c>
      <c r="G207" s="6">
        <f>IF(B207&amp;""="","",IFERROR(INDEX('الاستلامات'!$G$6:$G$1005,MATCH(B207&amp;"",'الاستلامات'!$A$6:$A$1005,0))&amp;"","استلام غير موجود"))</f>
        <v/>
      </c>
    </row>
    <row r="208">
      <c r="A208" s="13" t="n"/>
      <c r="B208" s="5" t="n"/>
      <c r="C208" s="19" t="n"/>
      <c r="D208" s="5" t="n"/>
      <c r="E208" s="5" t="n"/>
      <c r="F208" s="6">
        <f>IF(B208&amp;""="","",IFERROR(INDEX('الاستلامات'!$F$6:$F$1005,MATCH(B208&amp;"",'الاستلامات'!$A$6:$A$1005,0))&amp;"","استلام غير موجود"))</f>
        <v/>
      </c>
      <c r="G208" s="6">
        <f>IF(B208&amp;""="","",IFERROR(INDEX('الاستلامات'!$G$6:$G$1005,MATCH(B208&amp;"",'الاستلامات'!$A$6:$A$1005,0))&amp;"","استلام غير موجود"))</f>
        <v/>
      </c>
    </row>
    <row r="209">
      <c r="A209" s="13" t="n"/>
      <c r="B209" s="5" t="n"/>
      <c r="C209" s="19" t="n"/>
      <c r="D209" s="5" t="n"/>
      <c r="E209" s="5" t="n"/>
      <c r="F209" s="6">
        <f>IF(B209&amp;""="","",IFERROR(INDEX('الاستلامات'!$F$6:$F$1005,MATCH(B209&amp;"",'الاستلامات'!$A$6:$A$1005,0))&amp;"","استلام غير موجود"))</f>
        <v/>
      </c>
      <c r="G209" s="6">
        <f>IF(B209&amp;""="","",IFERROR(INDEX('الاستلامات'!$G$6:$G$1005,MATCH(B209&amp;"",'الاستلامات'!$A$6:$A$1005,0))&amp;"","استلام غير موجود"))</f>
        <v/>
      </c>
    </row>
    <row r="210">
      <c r="A210" s="13" t="n"/>
      <c r="B210" s="5" t="n"/>
      <c r="C210" s="19" t="n"/>
      <c r="D210" s="5" t="n"/>
      <c r="E210" s="5" t="n"/>
      <c r="F210" s="6">
        <f>IF(B210&amp;""="","",IFERROR(INDEX('الاستلامات'!$F$6:$F$1005,MATCH(B210&amp;"",'الاستلامات'!$A$6:$A$1005,0))&amp;"","استلام غير موجود"))</f>
        <v/>
      </c>
      <c r="G210" s="6">
        <f>IF(B210&amp;""="","",IFERROR(INDEX('الاستلامات'!$G$6:$G$1005,MATCH(B210&amp;"",'الاستلامات'!$A$6:$A$1005,0))&amp;"","استلام غير موجود"))</f>
        <v/>
      </c>
    </row>
    <row r="211">
      <c r="A211" s="13" t="n"/>
      <c r="B211" s="5" t="n"/>
      <c r="C211" s="19" t="n"/>
      <c r="D211" s="5" t="n"/>
      <c r="E211" s="5" t="n"/>
      <c r="F211" s="6">
        <f>IF(B211&amp;""="","",IFERROR(INDEX('الاستلامات'!$F$6:$F$1005,MATCH(B211&amp;"",'الاستلامات'!$A$6:$A$1005,0))&amp;"","استلام غير موجود"))</f>
        <v/>
      </c>
      <c r="G211" s="6">
        <f>IF(B211&amp;""="","",IFERROR(INDEX('الاستلامات'!$G$6:$G$1005,MATCH(B211&amp;"",'الاستلامات'!$A$6:$A$1005,0))&amp;"","استلام غير موجود"))</f>
        <v/>
      </c>
    </row>
    <row r="212">
      <c r="A212" s="13" t="n"/>
      <c r="B212" s="5" t="n"/>
      <c r="C212" s="19" t="n"/>
      <c r="D212" s="5" t="n"/>
      <c r="E212" s="5" t="n"/>
      <c r="F212" s="6">
        <f>IF(B212&amp;""="","",IFERROR(INDEX('الاستلامات'!$F$6:$F$1005,MATCH(B212&amp;"",'الاستلامات'!$A$6:$A$1005,0))&amp;"","استلام غير موجود"))</f>
        <v/>
      </c>
      <c r="G212" s="6">
        <f>IF(B212&amp;""="","",IFERROR(INDEX('الاستلامات'!$G$6:$G$1005,MATCH(B212&amp;"",'الاستلامات'!$A$6:$A$1005,0))&amp;"","استلام غير موجود"))</f>
        <v/>
      </c>
    </row>
    <row r="213">
      <c r="A213" s="13" t="n"/>
      <c r="B213" s="5" t="n"/>
      <c r="C213" s="19" t="n"/>
      <c r="D213" s="5" t="n"/>
      <c r="E213" s="5" t="n"/>
      <c r="F213" s="6">
        <f>IF(B213&amp;""="","",IFERROR(INDEX('الاستلامات'!$F$6:$F$1005,MATCH(B213&amp;"",'الاستلامات'!$A$6:$A$1005,0))&amp;"","استلام غير موجود"))</f>
        <v/>
      </c>
      <c r="G213" s="6">
        <f>IF(B213&amp;""="","",IFERROR(INDEX('الاستلامات'!$G$6:$G$1005,MATCH(B213&amp;"",'الاستلامات'!$A$6:$A$1005,0))&amp;"","استلام غير موجود"))</f>
        <v/>
      </c>
    </row>
    <row r="214">
      <c r="A214" s="13" t="n"/>
      <c r="B214" s="5" t="n"/>
      <c r="C214" s="19" t="n"/>
      <c r="D214" s="5" t="n"/>
      <c r="E214" s="5" t="n"/>
      <c r="F214" s="6">
        <f>IF(B214&amp;""="","",IFERROR(INDEX('الاستلامات'!$F$6:$F$1005,MATCH(B214&amp;"",'الاستلامات'!$A$6:$A$1005,0))&amp;"","استلام غير موجود"))</f>
        <v/>
      </c>
      <c r="G214" s="6">
        <f>IF(B214&amp;""="","",IFERROR(INDEX('الاستلامات'!$G$6:$G$1005,MATCH(B214&amp;"",'الاستلامات'!$A$6:$A$1005,0))&amp;"","استلام غير موجود"))</f>
        <v/>
      </c>
    </row>
    <row r="215">
      <c r="A215" s="13" t="n"/>
      <c r="B215" s="5" t="n"/>
      <c r="C215" s="19" t="n"/>
      <c r="D215" s="5" t="n"/>
      <c r="E215" s="5" t="n"/>
      <c r="F215" s="6">
        <f>IF(B215&amp;""="","",IFERROR(INDEX('الاستلامات'!$F$6:$F$1005,MATCH(B215&amp;"",'الاستلامات'!$A$6:$A$1005,0))&amp;"","استلام غير موجود"))</f>
        <v/>
      </c>
      <c r="G215" s="6">
        <f>IF(B215&amp;""="","",IFERROR(INDEX('الاستلامات'!$G$6:$G$1005,MATCH(B215&amp;"",'الاستلامات'!$A$6:$A$1005,0))&amp;"","استلام غير موجود"))</f>
        <v/>
      </c>
    </row>
    <row r="216">
      <c r="A216" s="13" t="n"/>
      <c r="B216" s="5" t="n"/>
      <c r="C216" s="19" t="n"/>
      <c r="D216" s="5" t="n"/>
      <c r="E216" s="5" t="n"/>
      <c r="F216" s="6">
        <f>IF(B216&amp;""="","",IFERROR(INDEX('الاستلامات'!$F$6:$F$1005,MATCH(B216&amp;"",'الاستلامات'!$A$6:$A$1005,0))&amp;"","استلام غير موجود"))</f>
        <v/>
      </c>
      <c r="G216" s="6">
        <f>IF(B216&amp;""="","",IFERROR(INDEX('الاستلامات'!$G$6:$G$1005,MATCH(B216&amp;"",'الاستلامات'!$A$6:$A$1005,0))&amp;"","استلام غير موجود"))</f>
        <v/>
      </c>
    </row>
    <row r="217">
      <c r="A217" s="13" t="n"/>
      <c r="B217" s="5" t="n"/>
      <c r="C217" s="19" t="n"/>
      <c r="D217" s="5" t="n"/>
      <c r="E217" s="5" t="n"/>
      <c r="F217" s="6">
        <f>IF(B217&amp;""="","",IFERROR(INDEX('الاستلامات'!$F$6:$F$1005,MATCH(B217&amp;"",'الاستلامات'!$A$6:$A$1005,0))&amp;"","استلام غير موجود"))</f>
        <v/>
      </c>
      <c r="G217" s="6">
        <f>IF(B217&amp;""="","",IFERROR(INDEX('الاستلامات'!$G$6:$G$1005,MATCH(B217&amp;"",'الاستلامات'!$A$6:$A$1005,0))&amp;"","استلام غير موجود"))</f>
        <v/>
      </c>
    </row>
    <row r="218">
      <c r="A218" s="13" t="n"/>
      <c r="B218" s="5" t="n"/>
      <c r="C218" s="19" t="n"/>
      <c r="D218" s="5" t="n"/>
      <c r="E218" s="5" t="n"/>
      <c r="F218" s="6">
        <f>IF(B218&amp;""="","",IFERROR(INDEX('الاستلامات'!$F$6:$F$1005,MATCH(B218&amp;"",'الاستلامات'!$A$6:$A$1005,0))&amp;"","استلام غير موجود"))</f>
        <v/>
      </c>
      <c r="G218" s="6">
        <f>IF(B218&amp;""="","",IFERROR(INDEX('الاستلامات'!$G$6:$G$1005,MATCH(B218&amp;"",'الاستلامات'!$A$6:$A$1005,0))&amp;"","استلام غير موجود"))</f>
        <v/>
      </c>
    </row>
    <row r="219">
      <c r="A219" s="13" t="n"/>
      <c r="B219" s="5" t="n"/>
      <c r="C219" s="19" t="n"/>
      <c r="D219" s="5" t="n"/>
      <c r="E219" s="5" t="n"/>
      <c r="F219" s="6">
        <f>IF(B219&amp;""="","",IFERROR(INDEX('الاستلامات'!$F$6:$F$1005,MATCH(B219&amp;"",'الاستلامات'!$A$6:$A$1005,0))&amp;"","استلام غير موجود"))</f>
        <v/>
      </c>
      <c r="G219" s="6">
        <f>IF(B219&amp;""="","",IFERROR(INDEX('الاستلامات'!$G$6:$G$1005,MATCH(B219&amp;"",'الاستلامات'!$A$6:$A$1005,0))&amp;"","استلام غير موجود"))</f>
        <v/>
      </c>
    </row>
    <row r="220">
      <c r="A220" s="13" t="n"/>
      <c r="B220" s="5" t="n"/>
      <c r="C220" s="19" t="n"/>
      <c r="D220" s="5" t="n"/>
      <c r="E220" s="5" t="n"/>
      <c r="F220" s="6">
        <f>IF(B220&amp;""="","",IFERROR(INDEX('الاستلامات'!$F$6:$F$1005,MATCH(B220&amp;"",'الاستلامات'!$A$6:$A$1005,0))&amp;"","استلام غير موجود"))</f>
        <v/>
      </c>
      <c r="G220" s="6">
        <f>IF(B220&amp;""="","",IFERROR(INDEX('الاستلامات'!$G$6:$G$1005,MATCH(B220&amp;"",'الاستلامات'!$A$6:$A$1005,0))&amp;"","استلام غير موجود"))</f>
        <v/>
      </c>
    </row>
    <row r="221">
      <c r="A221" s="13" t="n"/>
      <c r="B221" s="5" t="n"/>
      <c r="C221" s="19" t="n"/>
      <c r="D221" s="5" t="n"/>
      <c r="E221" s="5" t="n"/>
      <c r="F221" s="6">
        <f>IF(B221&amp;""="","",IFERROR(INDEX('الاستلامات'!$F$6:$F$1005,MATCH(B221&amp;"",'الاستلامات'!$A$6:$A$1005,0))&amp;"","استلام غير موجود"))</f>
        <v/>
      </c>
      <c r="G221" s="6">
        <f>IF(B221&amp;""="","",IFERROR(INDEX('الاستلامات'!$G$6:$G$1005,MATCH(B221&amp;"",'الاستلامات'!$A$6:$A$1005,0))&amp;"","استلام غير موجود"))</f>
        <v/>
      </c>
    </row>
    <row r="222">
      <c r="A222" s="13" t="n"/>
      <c r="B222" s="5" t="n"/>
      <c r="C222" s="19" t="n"/>
      <c r="D222" s="5" t="n"/>
      <c r="E222" s="5" t="n"/>
      <c r="F222" s="6">
        <f>IF(B222&amp;""="","",IFERROR(INDEX('الاستلامات'!$F$6:$F$1005,MATCH(B222&amp;"",'الاستلامات'!$A$6:$A$1005,0))&amp;"","استلام غير موجود"))</f>
        <v/>
      </c>
      <c r="G222" s="6">
        <f>IF(B222&amp;""="","",IFERROR(INDEX('الاستلامات'!$G$6:$G$1005,MATCH(B222&amp;"",'الاستلامات'!$A$6:$A$1005,0))&amp;"","استلام غير موجود"))</f>
        <v/>
      </c>
    </row>
    <row r="223">
      <c r="A223" s="13" t="n"/>
      <c r="B223" s="5" t="n"/>
      <c r="C223" s="19" t="n"/>
      <c r="D223" s="5" t="n"/>
      <c r="E223" s="5" t="n"/>
      <c r="F223" s="6">
        <f>IF(B223&amp;""="","",IFERROR(INDEX('الاستلامات'!$F$6:$F$1005,MATCH(B223&amp;"",'الاستلامات'!$A$6:$A$1005,0))&amp;"","استلام غير موجود"))</f>
        <v/>
      </c>
      <c r="G223" s="6">
        <f>IF(B223&amp;""="","",IFERROR(INDEX('الاستلامات'!$G$6:$G$1005,MATCH(B223&amp;"",'الاستلامات'!$A$6:$A$1005,0))&amp;"","استلام غير موجود"))</f>
        <v/>
      </c>
    </row>
    <row r="224">
      <c r="A224" s="13" t="n"/>
      <c r="B224" s="5" t="n"/>
      <c r="C224" s="19" t="n"/>
      <c r="D224" s="5" t="n"/>
      <c r="E224" s="5" t="n"/>
      <c r="F224" s="6">
        <f>IF(B224&amp;""="","",IFERROR(INDEX('الاستلامات'!$F$6:$F$1005,MATCH(B224&amp;"",'الاستلامات'!$A$6:$A$1005,0))&amp;"","استلام غير موجود"))</f>
        <v/>
      </c>
      <c r="G224" s="6">
        <f>IF(B224&amp;""="","",IFERROR(INDEX('الاستلامات'!$G$6:$G$1005,MATCH(B224&amp;"",'الاستلامات'!$A$6:$A$1005,0))&amp;"","استلام غير موجود"))</f>
        <v/>
      </c>
    </row>
    <row r="225">
      <c r="A225" s="13" t="n"/>
      <c r="B225" s="5" t="n"/>
      <c r="C225" s="19" t="n"/>
      <c r="D225" s="5" t="n"/>
      <c r="E225" s="5" t="n"/>
      <c r="F225" s="6">
        <f>IF(B225&amp;""="","",IFERROR(INDEX('الاستلامات'!$F$6:$F$1005,MATCH(B225&amp;"",'الاستلامات'!$A$6:$A$1005,0))&amp;"","استلام غير موجود"))</f>
        <v/>
      </c>
      <c r="G225" s="6">
        <f>IF(B225&amp;""="","",IFERROR(INDEX('الاستلامات'!$G$6:$G$1005,MATCH(B225&amp;"",'الاستلامات'!$A$6:$A$1005,0))&amp;"","استلام غير موجود"))</f>
        <v/>
      </c>
    </row>
    <row r="226">
      <c r="A226" s="13" t="n"/>
      <c r="B226" s="5" t="n"/>
      <c r="C226" s="19" t="n"/>
      <c r="D226" s="5" t="n"/>
      <c r="E226" s="5" t="n"/>
      <c r="F226" s="6">
        <f>IF(B226&amp;""="","",IFERROR(INDEX('الاستلامات'!$F$6:$F$1005,MATCH(B226&amp;"",'الاستلامات'!$A$6:$A$1005,0))&amp;"","استلام غير موجود"))</f>
        <v/>
      </c>
      <c r="G226" s="6">
        <f>IF(B226&amp;""="","",IFERROR(INDEX('الاستلامات'!$G$6:$G$1005,MATCH(B226&amp;"",'الاستلامات'!$A$6:$A$1005,0))&amp;"","استلام غير موجود"))</f>
        <v/>
      </c>
    </row>
    <row r="227">
      <c r="A227" s="13" t="n"/>
      <c r="B227" s="5" t="n"/>
      <c r="C227" s="19" t="n"/>
      <c r="D227" s="5" t="n"/>
      <c r="E227" s="5" t="n"/>
      <c r="F227" s="6">
        <f>IF(B227&amp;""="","",IFERROR(INDEX('الاستلامات'!$F$6:$F$1005,MATCH(B227&amp;"",'الاستلامات'!$A$6:$A$1005,0))&amp;"","استلام غير موجود"))</f>
        <v/>
      </c>
      <c r="G227" s="6">
        <f>IF(B227&amp;""="","",IFERROR(INDEX('الاستلامات'!$G$6:$G$1005,MATCH(B227&amp;"",'الاستلامات'!$A$6:$A$1005,0))&amp;"","استلام غير موجود"))</f>
        <v/>
      </c>
    </row>
    <row r="228">
      <c r="A228" s="13" t="n"/>
      <c r="B228" s="5" t="n"/>
      <c r="C228" s="19" t="n"/>
      <c r="D228" s="5" t="n"/>
      <c r="E228" s="5" t="n"/>
      <c r="F228" s="6">
        <f>IF(B228&amp;""="","",IFERROR(INDEX('الاستلامات'!$F$6:$F$1005,MATCH(B228&amp;"",'الاستلامات'!$A$6:$A$1005,0))&amp;"","استلام غير موجود"))</f>
        <v/>
      </c>
      <c r="G228" s="6">
        <f>IF(B228&amp;""="","",IFERROR(INDEX('الاستلامات'!$G$6:$G$1005,MATCH(B228&amp;"",'الاستلامات'!$A$6:$A$1005,0))&amp;"","استلام غير موجود"))</f>
        <v/>
      </c>
    </row>
    <row r="229">
      <c r="A229" s="13" t="n"/>
      <c r="B229" s="5" t="n"/>
      <c r="C229" s="19" t="n"/>
      <c r="D229" s="5" t="n"/>
      <c r="E229" s="5" t="n"/>
      <c r="F229" s="6">
        <f>IF(B229&amp;""="","",IFERROR(INDEX('الاستلامات'!$F$6:$F$1005,MATCH(B229&amp;"",'الاستلامات'!$A$6:$A$1005,0))&amp;"","استلام غير موجود"))</f>
        <v/>
      </c>
      <c r="G229" s="6">
        <f>IF(B229&amp;""="","",IFERROR(INDEX('الاستلامات'!$G$6:$G$1005,MATCH(B229&amp;"",'الاستلامات'!$A$6:$A$1005,0))&amp;"","استلام غير موجود"))</f>
        <v/>
      </c>
    </row>
    <row r="230">
      <c r="A230" s="13" t="n"/>
      <c r="B230" s="5" t="n"/>
      <c r="C230" s="19" t="n"/>
      <c r="D230" s="5" t="n"/>
      <c r="E230" s="5" t="n"/>
      <c r="F230" s="6">
        <f>IF(B230&amp;""="","",IFERROR(INDEX('الاستلامات'!$F$6:$F$1005,MATCH(B230&amp;"",'الاستلامات'!$A$6:$A$1005,0))&amp;"","استلام غير موجود"))</f>
        <v/>
      </c>
      <c r="G230" s="6">
        <f>IF(B230&amp;""="","",IFERROR(INDEX('الاستلامات'!$G$6:$G$1005,MATCH(B230&amp;"",'الاستلامات'!$A$6:$A$1005,0))&amp;"","استلام غير موجود"))</f>
        <v/>
      </c>
    </row>
    <row r="231">
      <c r="A231" s="13" t="n"/>
      <c r="B231" s="5" t="n"/>
      <c r="C231" s="19" t="n"/>
      <c r="D231" s="5" t="n"/>
      <c r="E231" s="5" t="n"/>
      <c r="F231" s="6">
        <f>IF(B231&amp;""="","",IFERROR(INDEX('الاستلامات'!$F$6:$F$1005,MATCH(B231&amp;"",'الاستلامات'!$A$6:$A$1005,0))&amp;"","استلام غير موجود"))</f>
        <v/>
      </c>
      <c r="G231" s="6">
        <f>IF(B231&amp;""="","",IFERROR(INDEX('الاستلامات'!$G$6:$G$1005,MATCH(B231&amp;"",'الاستلامات'!$A$6:$A$1005,0))&amp;"","استلام غير موجود"))</f>
        <v/>
      </c>
    </row>
    <row r="232">
      <c r="A232" s="13" t="n"/>
      <c r="B232" s="5" t="n"/>
      <c r="C232" s="19" t="n"/>
      <c r="D232" s="5" t="n"/>
      <c r="E232" s="5" t="n"/>
      <c r="F232" s="6">
        <f>IF(B232&amp;""="","",IFERROR(INDEX('الاستلامات'!$F$6:$F$1005,MATCH(B232&amp;"",'الاستلامات'!$A$6:$A$1005,0))&amp;"","استلام غير موجود"))</f>
        <v/>
      </c>
      <c r="G232" s="6">
        <f>IF(B232&amp;""="","",IFERROR(INDEX('الاستلامات'!$G$6:$G$1005,MATCH(B232&amp;"",'الاستلامات'!$A$6:$A$1005,0))&amp;"","استلام غير موجود"))</f>
        <v/>
      </c>
    </row>
    <row r="233">
      <c r="A233" s="13" t="n"/>
      <c r="B233" s="5" t="n"/>
      <c r="C233" s="19" t="n"/>
      <c r="D233" s="5" t="n"/>
      <c r="E233" s="5" t="n"/>
      <c r="F233" s="6">
        <f>IF(B233&amp;""="","",IFERROR(INDEX('الاستلامات'!$F$6:$F$1005,MATCH(B233&amp;"",'الاستلامات'!$A$6:$A$1005,0))&amp;"","استلام غير موجود"))</f>
        <v/>
      </c>
      <c r="G233" s="6">
        <f>IF(B233&amp;""="","",IFERROR(INDEX('الاستلامات'!$G$6:$G$1005,MATCH(B233&amp;"",'الاستلامات'!$A$6:$A$1005,0))&amp;"","استلام غير موجود"))</f>
        <v/>
      </c>
    </row>
    <row r="234">
      <c r="A234" s="13" t="n"/>
      <c r="B234" s="5" t="n"/>
      <c r="C234" s="19" t="n"/>
      <c r="D234" s="5" t="n"/>
      <c r="E234" s="5" t="n"/>
      <c r="F234" s="6">
        <f>IF(B234&amp;""="","",IFERROR(INDEX('الاستلامات'!$F$6:$F$1005,MATCH(B234&amp;"",'الاستلامات'!$A$6:$A$1005,0))&amp;"","استلام غير موجود"))</f>
        <v/>
      </c>
      <c r="G234" s="6">
        <f>IF(B234&amp;""="","",IFERROR(INDEX('الاستلامات'!$G$6:$G$1005,MATCH(B234&amp;"",'الاستلامات'!$A$6:$A$1005,0))&amp;"","استلام غير موجود"))</f>
        <v/>
      </c>
    </row>
    <row r="235">
      <c r="A235" s="13" t="n"/>
      <c r="B235" s="5" t="n"/>
      <c r="C235" s="19" t="n"/>
      <c r="D235" s="5" t="n"/>
      <c r="E235" s="5" t="n"/>
      <c r="F235" s="6">
        <f>IF(B235&amp;""="","",IFERROR(INDEX('الاستلامات'!$F$6:$F$1005,MATCH(B235&amp;"",'الاستلامات'!$A$6:$A$1005,0))&amp;"","استلام غير موجود"))</f>
        <v/>
      </c>
      <c r="G235" s="6">
        <f>IF(B235&amp;""="","",IFERROR(INDEX('الاستلامات'!$G$6:$G$1005,MATCH(B235&amp;"",'الاستلامات'!$A$6:$A$1005,0))&amp;"","استلام غير موجود"))</f>
        <v/>
      </c>
    </row>
    <row r="236">
      <c r="A236" s="13" t="n"/>
      <c r="B236" s="5" t="n"/>
      <c r="C236" s="19" t="n"/>
      <c r="D236" s="5" t="n"/>
      <c r="E236" s="5" t="n"/>
      <c r="F236" s="6">
        <f>IF(B236&amp;""="","",IFERROR(INDEX('الاستلامات'!$F$6:$F$1005,MATCH(B236&amp;"",'الاستلامات'!$A$6:$A$1005,0))&amp;"","استلام غير موجود"))</f>
        <v/>
      </c>
      <c r="G236" s="6">
        <f>IF(B236&amp;""="","",IFERROR(INDEX('الاستلامات'!$G$6:$G$1005,MATCH(B236&amp;"",'الاستلامات'!$A$6:$A$1005,0))&amp;"","استلام غير موجود"))</f>
        <v/>
      </c>
    </row>
    <row r="237">
      <c r="A237" s="13" t="n"/>
      <c r="B237" s="5" t="n"/>
      <c r="C237" s="19" t="n"/>
      <c r="D237" s="5" t="n"/>
      <c r="E237" s="5" t="n"/>
      <c r="F237" s="6">
        <f>IF(B237&amp;""="","",IFERROR(INDEX('الاستلامات'!$F$6:$F$1005,MATCH(B237&amp;"",'الاستلامات'!$A$6:$A$1005,0))&amp;"","استلام غير موجود"))</f>
        <v/>
      </c>
      <c r="G237" s="6">
        <f>IF(B237&amp;""="","",IFERROR(INDEX('الاستلامات'!$G$6:$G$1005,MATCH(B237&amp;"",'الاستلامات'!$A$6:$A$1005,0))&amp;"","استلام غير موجود"))</f>
        <v/>
      </c>
    </row>
    <row r="238">
      <c r="A238" s="13" t="n"/>
      <c r="B238" s="5" t="n"/>
      <c r="C238" s="19" t="n"/>
      <c r="D238" s="5" t="n"/>
      <c r="E238" s="5" t="n"/>
      <c r="F238" s="6">
        <f>IF(B238&amp;""="","",IFERROR(INDEX('الاستلامات'!$F$6:$F$1005,MATCH(B238&amp;"",'الاستلامات'!$A$6:$A$1005,0))&amp;"","استلام غير موجود"))</f>
        <v/>
      </c>
      <c r="G238" s="6">
        <f>IF(B238&amp;""="","",IFERROR(INDEX('الاستلامات'!$G$6:$G$1005,MATCH(B238&amp;"",'الاستلامات'!$A$6:$A$1005,0))&amp;"","استلام غير موجود"))</f>
        <v/>
      </c>
    </row>
    <row r="239">
      <c r="A239" s="13" t="n"/>
      <c r="B239" s="5" t="n"/>
      <c r="C239" s="19" t="n"/>
      <c r="D239" s="5" t="n"/>
      <c r="E239" s="5" t="n"/>
      <c r="F239" s="6">
        <f>IF(B239&amp;""="","",IFERROR(INDEX('الاستلامات'!$F$6:$F$1005,MATCH(B239&amp;"",'الاستلامات'!$A$6:$A$1005,0))&amp;"","استلام غير موجود"))</f>
        <v/>
      </c>
      <c r="G239" s="6">
        <f>IF(B239&amp;""="","",IFERROR(INDEX('الاستلامات'!$G$6:$G$1005,MATCH(B239&amp;"",'الاستلامات'!$A$6:$A$1005,0))&amp;"","استلام غير موجود"))</f>
        <v/>
      </c>
    </row>
    <row r="240">
      <c r="A240" s="13" t="n"/>
      <c r="B240" s="5" t="n"/>
      <c r="C240" s="19" t="n"/>
      <c r="D240" s="5" t="n"/>
      <c r="E240" s="5" t="n"/>
      <c r="F240" s="6">
        <f>IF(B240&amp;""="","",IFERROR(INDEX('الاستلامات'!$F$6:$F$1005,MATCH(B240&amp;"",'الاستلامات'!$A$6:$A$1005,0))&amp;"","استلام غير موجود"))</f>
        <v/>
      </c>
      <c r="G240" s="6">
        <f>IF(B240&amp;""="","",IFERROR(INDEX('الاستلامات'!$G$6:$G$1005,MATCH(B240&amp;"",'الاستلامات'!$A$6:$A$1005,0))&amp;"","استلام غير موجود"))</f>
        <v/>
      </c>
    </row>
    <row r="241">
      <c r="A241" s="13" t="n"/>
      <c r="B241" s="5" t="n"/>
      <c r="C241" s="19" t="n"/>
      <c r="D241" s="5" t="n"/>
      <c r="E241" s="5" t="n"/>
      <c r="F241" s="6">
        <f>IF(B241&amp;""="","",IFERROR(INDEX('الاستلامات'!$F$6:$F$1005,MATCH(B241&amp;"",'الاستلامات'!$A$6:$A$1005,0))&amp;"","استلام غير موجود"))</f>
        <v/>
      </c>
      <c r="G241" s="6">
        <f>IF(B241&amp;""="","",IFERROR(INDEX('الاستلامات'!$G$6:$G$1005,MATCH(B241&amp;"",'الاستلامات'!$A$6:$A$1005,0))&amp;"","استلام غير موجود"))</f>
        <v/>
      </c>
    </row>
    <row r="242">
      <c r="A242" s="13" t="n"/>
      <c r="B242" s="5" t="n"/>
      <c r="C242" s="19" t="n"/>
      <c r="D242" s="5" t="n"/>
      <c r="E242" s="5" t="n"/>
      <c r="F242" s="6">
        <f>IF(B242&amp;""="","",IFERROR(INDEX('الاستلامات'!$F$6:$F$1005,MATCH(B242&amp;"",'الاستلامات'!$A$6:$A$1005,0))&amp;"","استلام غير موجود"))</f>
        <v/>
      </c>
      <c r="G242" s="6">
        <f>IF(B242&amp;""="","",IFERROR(INDEX('الاستلامات'!$G$6:$G$1005,MATCH(B242&amp;"",'الاستلامات'!$A$6:$A$1005,0))&amp;"","استلام غير موجود"))</f>
        <v/>
      </c>
    </row>
    <row r="243">
      <c r="A243" s="13" t="n"/>
      <c r="B243" s="5" t="n"/>
      <c r="C243" s="19" t="n"/>
      <c r="D243" s="5" t="n"/>
      <c r="E243" s="5" t="n"/>
      <c r="F243" s="6">
        <f>IF(B243&amp;""="","",IFERROR(INDEX('الاستلامات'!$F$6:$F$1005,MATCH(B243&amp;"",'الاستلامات'!$A$6:$A$1005,0))&amp;"","استلام غير موجود"))</f>
        <v/>
      </c>
      <c r="G243" s="6">
        <f>IF(B243&amp;""="","",IFERROR(INDEX('الاستلامات'!$G$6:$G$1005,MATCH(B243&amp;"",'الاستلامات'!$A$6:$A$1005,0))&amp;"","استلام غير موجود"))</f>
        <v/>
      </c>
    </row>
    <row r="244">
      <c r="A244" s="13" t="n"/>
      <c r="B244" s="5" t="n"/>
      <c r="C244" s="19" t="n"/>
      <c r="D244" s="5" t="n"/>
      <c r="E244" s="5" t="n"/>
      <c r="F244" s="6">
        <f>IF(B244&amp;""="","",IFERROR(INDEX('الاستلامات'!$F$6:$F$1005,MATCH(B244&amp;"",'الاستلامات'!$A$6:$A$1005,0))&amp;"","استلام غير موجود"))</f>
        <v/>
      </c>
      <c r="G244" s="6">
        <f>IF(B244&amp;""="","",IFERROR(INDEX('الاستلامات'!$G$6:$G$1005,MATCH(B244&amp;"",'الاستلامات'!$A$6:$A$1005,0))&amp;"","استلام غير موجود"))</f>
        <v/>
      </c>
    </row>
    <row r="245">
      <c r="A245" s="13" t="n"/>
      <c r="B245" s="5" t="n"/>
      <c r="C245" s="19" t="n"/>
      <c r="D245" s="5" t="n"/>
      <c r="E245" s="5" t="n"/>
      <c r="F245" s="6">
        <f>IF(B245&amp;""="","",IFERROR(INDEX('الاستلامات'!$F$6:$F$1005,MATCH(B245&amp;"",'الاستلامات'!$A$6:$A$1005,0))&amp;"","استلام غير موجود"))</f>
        <v/>
      </c>
      <c r="G245" s="6">
        <f>IF(B245&amp;""="","",IFERROR(INDEX('الاستلامات'!$G$6:$G$1005,MATCH(B245&amp;"",'الاستلامات'!$A$6:$A$1005,0))&amp;"","استلام غير موجود"))</f>
        <v/>
      </c>
    </row>
    <row r="246">
      <c r="A246" s="13" t="n"/>
      <c r="B246" s="5" t="n"/>
      <c r="C246" s="19" t="n"/>
      <c r="D246" s="5" t="n"/>
      <c r="E246" s="5" t="n"/>
      <c r="F246" s="6">
        <f>IF(B246&amp;""="","",IFERROR(INDEX('الاستلامات'!$F$6:$F$1005,MATCH(B246&amp;"",'الاستلامات'!$A$6:$A$1005,0))&amp;"","استلام غير موجود"))</f>
        <v/>
      </c>
      <c r="G246" s="6">
        <f>IF(B246&amp;""="","",IFERROR(INDEX('الاستلامات'!$G$6:$G$1005,MATCH(B246&amp;"",'الاستلامات'!$A$6:$A$1005,0))&amp;"","استلام غير موجود"))</f>
        <v/>
      </c>
    </row>
    <row r="247">
      <c r="A247" s="13" t="n"/>
      <c r="B247" s="5" t="n"/>
      <c r="C247" s="19" t="n"/>
      <c r="D247" s="5" t="n"/>
      <c r="E247" s="5" t="n"/>
      <c r="F247" s="6">
        <f>IF(B247&amp;""="","",IFERROR(INDEX('الاستلامات'!$F$6:$F$1005,MATCH(B247&amp;"",'الاستلامات'!$A$6:$A$1005,0))&amp;"","استلام غير موجود"))</f>
        <v/>
      </c>
      <c r="G247" s="6">
        <f>IF(B247&amp;""="","",IFERROR(INDEX('الاستلامات'!$G$6:$G$1005,MATCH(B247&amp;"",'الاستلامات'!$A$6:$A$1005,0))&amp;"","استلام غير موجود"))</f>
        <v/>
      </c>
    </row>
    <row r="248">
      <c r="A248" s="13" t="n"/>
      <c r="B248" s="5" t="n"/>
      <c r="C248" s="19" t="n"/>
      <c r="D248" s="5" t="n"/>
      <c r="E248" s="5" t="n"/>
      <c r="F248" s="6">
        <f>IF(B248&amp;""="","",IFERROR(INDEX('الاستلامات'!$F$6:$F$1005,MATCH(B248&amp;"",'الاستلامات'!$A$6:$A$1005,0))&amp;"","استلام غير موجود"))</f>
        <v/>
      </c>
      <c r="G248" s="6">
        <f>IF(B248&amp;""="","",IFERROR(INDEX('الاستلامات'!$G$6:$G$1005,MATCH(B248&amp;"",'الاستلامات'!$A$6:$A$1005,0))&amp;"","استلام غير موجود"))</f>
        <v/>
      </c>
    </row>
    <row r="249">
      <c r="A249" s="13" t="n"/>
      <c r="B249" s="5" t="n"/>
      <c r="C249" s="19" t="n"/>
      <c r="D249" s="5" t="n"/>
      <c r="E249" s="5" t="n"/>
      <c r="F249" s="6">
        <f>IF(B249&amp;""="","",IFERROR(INDEX('الاستلامات'!$F$6:$F$1005,MATCH(B249&amp;"",'الاستلامات'!$A$6:$A$1005,0))&amp;"","استلام غير موجود"))</f>
        <v/>
      </c>
      <c r="G249" s="6">
        <f>IF(B249&amp;""="","",IFERROR(INDEX('الاستلامات'!$G$6:$G$1005,MATCH(B249&amp;"",'الاستلامات'!$A$6:$A$1005,0))&amp;"","استلام غير موجود"))</f>
        <v/>
      </c>
    </row>
    <row r="250">
      <c r="A250" s="13" t="n"/>
      <c r="B250" s="5" t="n"/>
      <c r="C250" s="19" t="n"/>
      <c r="D250" s="5" t="n"/>
      <c r="E250" s="5" t="n"/>
      <c r="F250" s="6">
        <f>IF(B250&amp;""="","",IFERROR(INDEX('الاستلامات'!$F$6:$F$1005,MATCH(B250&amp;"",'الاستلامات'!$A$6:$A$1005,0))&amp;"","استلام غير موجود"))</f>
        <v/>
      </c>
      <c r="G250" s="6">
        <f>IF(B250&amp;""="","",IFERROR(INDEX('الاستلامات'!$G$6:$G$1005,MATCH(B250&amp;"",'الاستلامات'!$A$6:$A$1005,0))&amp;"","استلام غير موجود"))</f>
        <v/>
      </c>
    </row>
    <row r="251">
      <c r="A251" s="13" t="n"/>
      <c r="B251" s="5" t="n"/>
      <c r="C251" s="19" t="n"/>
      <c r="D251" s="5" t="n"/>
      <c r="E251" s="5" t="n"/>
      <c r="F251" s="6">
        <f>IF(B251&amp;""="","",IFERROR(INDEX('الاستلامات'!$F$6:$F$1005,MATCH(B251&amp;"",'الاستلامات'!$A$6:$A$1005,0))&amp;"","استلام غير موجود"))</f>
        <v/>
      </c>
      <c r="G251" s="6">
        <f>IF(B251&amp;""="","",IFERROR(INDEX('الاستلامات'!$G$6:$G$1005,MATCH(B251&amp;"",'الاستلامات'!$A$6:$A$1005,0))&amp;"","استلام غير موجود"))</f>
        <v/>
      </c>
    </row>
    <row r="252">
      <c r="A252" s="13" t="n"/>
      <c r="B252" s="5" t="n"/>
      <c r="C252" s="19" t="n"/>
      <c r="D252" s="5" t="n"/>
      <c r="E252" s="5" t="n"/>
      <c r="F252" s="6">
        <f>IF(B252&amp;""="","",IFERROR(INDEX('الاستلامات'!$F$6:$F$1005,MATCH(B252&amp;"",'الاستلامات'!$A$6:$A$1005,0))&amp;"","استلام غير موجود"))</f>
        <v/>
      </c>
      <c r="G252" s="6">
        <f>IF(B252&amp;""="","",IFERROR(INDEX('الاستلامات'!$G$6:$G$1005,MATCH(B252&amp;"",'الاستلامات'!$A$6:$A$1005,0))&amp;"","استلام غير موجود"))</f>
        <v/>
      </c>
    </row>
    <row r="253">
      <c r="A253" s="13" t="n"/>
      <c r="B253" s="5" t="n"/>
      <c r="C253" s="19" t="n"/>
      <c r="D253" s="5" t="n"/>
      <c r="E253" s="5" t="n"/>
      <c r="F253" s="6">
        <f>IF(B253&amp;""="","",IFERROR(INDEX('الاستلامات'!$F$6:$F$1005,MATCH(B253&amp;"",'الاستلامات'!$A$6:$A$1005,0))&amp;"","استلام غير موجود"))</f>
        <v/>
      </c>
      <c r="G253" s="6">
        <f>IF(B253&amp;""="","",IFERROR(INDEX('الاستلامات'!$G$6:$G$1005,MATCH(B253&amp;"",'الاستلامات'!$A$6:$A$1005,0))&amp;"","استلام غير موجود"))</f>
        <v/>
      </c>
    </row>
    <row r="254">
      <c r="A254" s="13" t="n"/>
      <c r="B254" s="5" t="n"/>
      <c r="C254" s="19" t="n"/>
      <c r="D254" s="5" t="n"/>
      <c r="E254" s="5" t="n"/>
      <c r="F254" s="6">
        <f>IF(B254&amp;""="","",IFERROR(INDEX('الاستلامات'!$F$6:$F$1005,MATCH(B254&amp;"",'الاستلامات'!$A$6:$A$1005,0))&amp;"","استلام غير موجود"))</f>
        <v/>
      </c>
      <c r="G254" s="6">
        <f>IF(B254&amp;""="","",IFERROR(INDEX('الاستلامات'!$G$6:$G$1005,MATCH(B254&amp;"",'الاستلامات'!$A$6:$A$1005,0))&amp;"","استلام غير موجود"))</f>
        <v/>
      </c>
    </row>
    <row r="255">
      <c r="A255" s="13" t="n"/>
      <c r="B255" s="5" t="n"/>
      <c r="C255" s="19" t="n"/>
      <c r="D255" s="5" t="n"/>
      <c r="E255" s="5" t="n"/>
      <c r="F255" s="6">
        <f>IF(B255&amp;""="","",IFERROR(INDEX('الاستلامات'!$F$6:$F$1005,MATCH(B255&amp;"",'الاستلامات'!$A$6:$A$1005,0))&amp;"","استلام غير موجود"))</f>
        <v/>
      </c>
      <c r="G255" s="6">
        <f>IF(B255&amp;""="","",IFERROR(INDEX('الاستلامات'!$G$6:$G$1005,MATCH(B255&amp;"",'الاستلامات'!$A$6:$A$1005,0))&amp;"","استلام غير موجود"))</f>
        <v/>
      </c>
    </row>
    <row r="256">
      <c r="A256" s="13" t="n"/>
      <c r="B256" s="5" t="n"/>
      <c r="C256" s="19" t="n"/>
      <c r="D256" s="5" t="n"/>
      <c r="E256" s="5" t="n"/>
      <c r="F256" s="6">
        <f>IF(B256&amp;""="","",IFERROR(INDEX('الاستلامات'!$F$6:$F$1005,MATCH(B256&amp;"",'الاستلامات'!$A$6:$A$1005,0))&amp;"","استلام غير موجود"))</f>
        <v/>
      </c>
      <c r="G256" s="6">
        <f>IF(B256&amp;""="","",IFERROR(INDEX('الاستلامات'!$G$6:$G$1005,MATCH(B256&amp;"",'الاستلامات'!$A$6:$A$1005,0))&amp;"","استلام غير موجود"))</f>
        <v/>
      </c>
    </row>
    <row r="257">
      <c r="A257" s="13" t="n"/>
      <c r="B257" s="5" t="n"/>
      <c r="C257" s="19" t="n"/>
      <c r="D257" s="5" t="n"/>
      <c r="E257" s="5" t="n"/>
      <c r="F257" s="6">
        <f>IF(B257&amp;""="","",IFERROR(INDEX('الاستلامات'!$F$6:$F$1005,MATCH(B257&amp;"",'الاستلامات'!$A$6:$A$1005,0))&amp;"","استلام غير موجود"))</f>
        <v/>
      </c>
      <c r="G257" s="6">
        <f>IF(B257&amp;""="","",IFERROR(INDEX('الاستلامات'!$G$6:$G$1005,MATCH(B257&amp;"",'الاستلامات'!$A$6:$A$1005,0))&amp;"","استلام غير موجود"))</f>
        <v/>
      </c>
    </row>
    <row r="258">
      <c r="A258" s="13" t="n"/>
      <c r="B258" s="5" t="n"/>
      <c r="C258" s="19" t="n"/>
      <c r="D258" s="5" t="n"/>
      <c r="E258" s="5" t="n"/>
      <c r="F258" s="6">
        <f>IF(B258&amp;""="","",IFERROR(INDEX('الاستلامات'!$F$6:$F$1005,MATCH(B258&amp;"",'الاستلامات'!$A$6:$A$1005,0))&amp;"","استلام غير موجود"))</f>
        <v/>
      </c>
      <c r="G258" s="6">
        <f>IF(B258&amp;""="","",IFERROR(INDEX('الاستلامات'!$G$6:$G$1005,MATCH(B258&amp;"",'الاستلامات'!$A$6:$A$1005,0))&amp;"","استلام غير موجود"))</f>
        <v/>
      </c>
    </row>
    <row r="259">
      <c r="A259" s="13" t="n"/>
      <c r="B259" s="5" t="n"/>
      <c r="C259" s="19" t="n"/>
      <c r="D259" s="5" t="n"/>
      <c r="E259" s="5" t="n"/>
      <c r="F259" s="6">
        <f>IF(B259&amp;""="","",IFERROR(INDEX('الاستلامات'!$F$6:$F$1005,MATCH(B259&amp;"",'الاستلامات'!$A$6:$A$1005,0))&amp;"","استلام غير موجود"))</f>
        <v/>
      </c>
      <c r="G259" s="6">
        <f>IF(B259&amp;""="","",IFERROR(INDEX('الاستلامات'!$G$6:$G$1005,MATCH(B259&amp;"",'الاستلامات'!$A$6:$A$1005,0))&amp;"","استلام غير موجود"))</f>
        <v/>
      </c>
    </row>
    <row r="260">
      <c r="A260" s="13" t="n"/>
      <c r="B260" s="5" t="n"/>
      <c r="C260" s="19" t="n"/>
      <c r="D260" s="5" t="n"/>
      <c r="E260" s="5" t="n"/>
      <c r="F260" s="6">
        <f>IF(B260&amp;""="","",IFERROR(INDEX('الاستلامات'!$F$6:$F$1005,MATCH(B260&amp;"",'الاستلامات'!$A$6:$A$1005,0))&amp;"","استلام غير موجود"))</f>
        <v/>
      </c>
      <c r="G260" s="6">
        <f>IF(B260&amp;""="","",IFERROR(INDEX('الاستلامات'!$G$6:$G$1005,MATCH(B260&amp;"",'الاستلامات'!$A$6:$A$1005,0))&amp;"","استلام غير موجود"))</f>
        <v/>
      </c>
    </row>
    <row r="261">
      <c r="A261" s="13" t="n"/>
      <c r="B261" s="5" t="n"/>
      <c r="C261" s="19" t="n"/>
      <c r="D261" s="5" t="n"/>
      <c r="E261" s="5" t="n"/>
      <c r="F261" s="6">
        <f>IF(B261&amp;""="","",IFERROR(INDEX('الاستلامات'!$F$6:$F$1005,MATCH(B261&amp;"",'الاستلامات'!$A$6:$A$1005,0))&amp;"","استلام غير موجود"))</f>
        <v/>
      </c>
      <c r="G261" s="6">
        <f>IF(B261&amp;""="","",IFERROR(INDEX('الاستلامات'!$G$6:$G$1005,MATCH(B261&amp;"",'الاستلامات'!$A$6:$A$1005,0))&amp;"","استلام غير موجود"))</f>
        <v/>
      </c>
    </row>
    <row r="262">
      <c r="A262" s="13" t="n"/>
      <c r="B262" s="5" t="n"/>
      <c r="C262" s="19" t="n"/>
      <c r="D262" s="5" t="n"/>
      <c r="E262" s="5" t="n"/>
      <c r="F262" s="6">
        <f>IF(B262&amp;""="","",IFERROR(INDEX('الاستلامات'!$F$6:$F$1005,MATCH(B262&amp;"",'الاستلامات'!$A$6:$A$1005,0))&amp;"","استلام غير موجود"))</f>
        <v/>
      </c>
      <c r="G262" s="6">
        <f>IF(B262&amp;""="","",IFERROR(INDEX('الاستلامات'!$G$6:$G$1005,MATCH(B262&amp;"",'الاستلامات'!$A$6:$A$1005,0))&amp;"","استلام غير موجود"))</f>
        <v/>
      </c>
    </row>
    <row r="263">
      <c r="A263" s="13" t="n"/>
      <c r="B263" s="5" t="n"/>
      <c r="C263" s="19" t="n"/>
      <c r="D263" s="5" t="n"/>
      <c r="E263" s="5" t="n"/>
      <c r="F263" s="6">
        <f>IF(B263&amp;""="","",IFERROR(INDEX('الاستلامات'!$F$6:$F$1005,MATCH(B263&amp;"",'الاستلامات'!$A$6:$A$1005,0))&amp;"","استلام غير موجود"))</f>
        <v/>
      </c>
      <c r="G263" s="6">
        <f>IF(B263&amp;""="","",IFERROR(INDEX('الاستلامات'!$G$6:$G$1005,MATCH(B263&amp;"",'الاستلامات'!$A$6:$A$1005,0))&amp;"","استلام غير موجود"))</f>
        <v/>
      </c>
    </row>
    <row r="264">
      <c r="A264" s="13" t="n"/>
      <c r="B264" s="5" t="n"/>
      <c r="C264" s="19" t="n"/>
      <c r="D264" s="5" t="n"/>
      <c r="E264" s="5" t="n"/>
      <c r="F264" s="6">
        <f>IF(B264&amp;""="","",IFERROR(INDEX('الاستلامات'!$F$6:$F$1005,MATCH(B264&amp;"",'الاستلامات'!$A$6:$A$1005,0))&amp;"","استلام غير موجود"))</f>
        <v/>
      </c>
      <c r="G264" s="6">
        <f>IF(B264&amp;""="","",IFERROR(INDEX('الاستلامات'!$G$6:$G$1005,MATCH(B264&amp;"",'الاستلامات'!$A$6:$A$1005,0))&amp;"","استلام غير موجود"))</f>
        <v/>
      </c>
    </row>
    <row r="265">
      <c r="A265" s="13" t="n"/>
      <c r="B265" s="5" t="n"/>
      <c r="C265" s="19" t="n"/>
      <c r="D265" s="5" t="n"/>
      <c r="E265" s="5" t="n"/>
      <c r="F265" s="6">
        <f>IF(B265&amp;""="","",IFERROR(INDEX('الاستلامات'!$F$6:$F$1005,MATCH(B265&amp;"",'الاستلامات'!$A$6:$A$1005,0))&amp;"","استلام غير موجود"))</f>
        <v/>
      </c>
      <c r="G265" s="6">
        <f>IF(B265&amp;""="","",IFERROR(INDEX('الاستلامات'!$G$6:$G$1005,MATCH(B265&amp;"",'الاستلامات'!$A$6:$A$1005,0))&amp;"","استلام غير موجود"))</f>
        <v/>
      </c>
    </row>
    <row r="266">
      <c r="A266" s="13" t="n"/>
      <c r="B266" s="5" t="n"/>
      <c r="C266" s="19" t="n"/>
      <c r="D266" s="5" t="n"/>
      <c r="E266" s="5" t="n"/>
      <c r="F266" s="6">
        <f>IF(B266&amp;""="","",IFERROR(INDEX('الاستلامات'!$F$6:$F$1005,MATCH(B266&amp;"",'الاستلامات'!$A$6:$A$1005,0))&amp;"","استلام غير موجود"))</f>
        <v/>
      </c>
      <c r="G266" s="6">
        <f>IF(B266&amp;""="","",IFERROR(INDEX('الاستلامات'!$G$6:$G$1005,MATCH(B266&amp;"",'الاستلامات'!$A$6:$A$1005,0))&amp;"","استلام غير موجود"))</f>
        <v/>
      </c>
    </row>
    <row r="267">
      <c r="A267" s="13" t="n"/>
      <c r="B267" s="5" t="n"/>
      <c r="C267" s="19" t="n"/>
      <c r="D267" s="5" t="n"/>
      <c r="E267" s="5" t="n"/>
      <c r="F267" s="6">
        <f>IF(B267&amp;""="","",IFERROR(INDEX('الاستلامات'!$F$6:$F$1005,MATCH(B267&amp;"",'الاستلامات'!$A$6:$A$1005,0))&amp;"","استلام غير موجود"))</f>
        <v/>
      </c>
      <c r="G267" s="6">
        <f>IF(B267&amp;""="","",IFERROR(INDEX('الاستلامات'!$G$6:$G$1005,MATCH(B267&amp;"",'الاستلامات'!$A$6:$A$1005,0))&amp;"","استلام غير موجود"))</f>
        <v/>
      </c>
    </row>
    <row r="268">
      <c r="A268" s="13" t="n"/>
      <c r="B268" s="5" t="n"/>
      <c r="C268" s="19" t="n"/>
      <c r="D268" s="5" t="n"/>
      <c r="E268" s="5" t="n"/>
      <c r="F268" s="6">
        <f>IF(B268&amp;""="","",IFERROR(INDEX('الاستلامات'!$F$6:$F$1005,MATCH(B268&amp;"",'الاستلامات'!$A$6:$A$1005,0))&amp;"","استلام غير موجود"))</f>
        <v/>
      </c>
      <c r="G268" s="6">
        <f>IF(B268&amp;""="","",IFERROR(INDEX('الاستلامات'!$G$6:$G$1005,MATCH(B268&amp;"",'الاستلامات'!$A$6:$A$1005,0))&amp;"","استلام غير موجود"))</f>
        <v/>
      </c>
    </row>
    <row r="269">
      <c r="A269" s="13" t="n"/>
      <c r="B269" s="5" t="n"/>
      <c r="C269" s="19" t="n"/>
      <c r="D269" s="5" t="n"/>
      <c r="E269" s="5" t="n"/>
      <c r="F269" s="6">
        <f>IF(B269&amp;""="","",IFERROR(INDEX('الاستلامات'!$F$6:$F$1005,MATCH(B269&amp;"",'الاستلامات'!$A$6:$A$1005,0))&amp;"","استلام غير موجود"))</f>
        <v/>
      </c>
      <c r="G269" s="6">
        <f>IF(B269&amp;""="","",IFERROR(INDEX('الاستلامات'!$G$6:$G$1005,MATCH(B269&amp;"",'الاستلامات'!$A$6:$A$1005,0))&amp;"","استلام غير موجود"))</f>
        <v/>
      </c>
    </row>
    <row r="270">
      <c r="A270" s="13" t="n"/>
      <c r="B270" s="5" t="n"/>
      <c r="C270" s="19" t="n"/>
      <c r="D270" s="5" t="n"/>
      <c r="E270" s="5" t="n"/>
      <c r="F270" s="6">
        <f>IF(B270&amp;""="","",IFERROR(INDEX('الاستلامات'!$F$6:$F$1005,MATCH(B270&amp;"",'الاستلامات'!$A$6:$A$1005,0))&amp;"","استلام غير موجود"))</f>
        <v/>
      </c>
      <c r="G270" s="6">
        <f>IF(B270&amp;""="","",IFERROR(INDEX('الاستلامات'!$G$6:$G$1005,MATCH(B270&amp;"",'الاستلامات'!$A$6:$A$1005,0))&amp;"","استلام غير موجود"))</f>
        <v/>
      </c>
    </row>
    <row r="271">
      <c r="A271" s="13" t="n"/>
      <c r="B271" s="5" t="n"/>
      <c r="C271" s="19" t="n"/>
      <c r="D271" s="5" t="n"/>
      <c r="E271" s="5" t="n"/>
      <c r="F271" s="6">
        <f>IF(B271&amp;""="","",IFERROR(INDEX('الاستلامات'!$F$6:$F$1005,MATCH(B271&amp;"",'الاستلامات'!$A$6:$A$1005,0))&amp;"","استلام غير موجود"))</f>
        <v/>
      </c>
      <c r="G271" s="6">
        <f>IF(B271&amp;""="","",IFERROR(INDEX('الاستلامات'!$G$6:$G$1005,MATCH(B271&amp;"",'الاستلامات'!$A$6:$A$1005,0))&amp;"","استلام غير موجود"))</f>
        <v/>
      </c>
    </row>
    <row r="272">
      <c r="A272" s="13" t="n"/>
      <c r="B272" s="5" t="n"/>
      <c r="C272" s="19" t="n"/>
      <c r="D272" s="5" t="n"/>
      <c r="E272" s="5" t="n"/>
      <c r="F272" s="6">
        <f>IF(B272&amp;""="","",IFERROR(INDEX('الاستلامات'!$F$6:$F$1005,MATCH(B272&amp;"",'الاستلامات'!$A$6:$A$1005,0))&amp;"","استلام غير موجود"))</f>
        <v/>
      </c>
      <c r="G272" s="6">
        <f>IF(B272&amp;""="","",IFERROR(INDEX('الاستلامات'!$G$6:$G$1005,MATCH(B272&amp;"",'الاستلامات'!$A$6:$A$1005,0))&amp;"","استلام غير موجود"))</f>
        <v/>
      </c>
    </row>
    <row r="273">
      <c r="A273" s="13" t="n"/>
      <c r="B273" s="5" t="n"/>
      <c r="C273" s="19" t="n"/>
      <c r="D273" s="5" t="n"/>
      <c r="E273" s="5" t="n"/>
      <c r="F273" s="6">
        <f>IF(B273&amp;""="","",IFERROR(INDEX('الاستلامات'!$F$6:$F$1005,MATCH(B273&amp;"",'الاستلامات'!$A$6:$A$1005,0))&amp;"","استلام غير موجود"))</f>
        <v/>
      </c>
      <c r="G273" s="6">
        <f>IF(B273&amp;""="","",IFERROR(INDEX('الاستلامات'!$G$6:$G$1005,MATCH(B273&amp;"",'الاستلامات'!$A$6:$A$1005,0))&amp;"","استلام غير موجود"))</f>
        <v/>
      </c>
    </row>
    <row r="274">
      <c r="A274" s="13" t="n"/>
      <c r="B274" s="5" t="n"/>
      <c r="C274" s="19" t="n"/>
      <c r="D274" s="5" t="n"/>
      <c r="E274" s="5" t="n"/>
      <c r="F274" s="6">
        <f>IF(B274&amp;""="","",IFERROR(INDEX('الاستلامات'!$F$6:$F$1005,MATCH(B274&amp;"",'الاستلامات'!$A$6:$A$1005,0))&amp;"","استلام غير موجود"))</f>
        <v/>
      </c>
      <c r="G274" s="6">
        <f>IF(B274&amp;""="","",IFERROR(INDEX('الاستلامات'!$G$6:$G$1005,MATCH(B274&amp;"",'الاستلامات'!$A$6:$A$1005,0))&amp;"","استلام غير موجود"))</f>
        <v/>
      </c>
    </row>
    <row r="275">
      <c r="A275" s="13" t="n"/>
      <c r="B275" s="5" t="n"/>
      <c r="C275" s="19" t="n"/>
      <c r="D275" s="5" t="n"/>
      <c r="E275" s="5" t="n"/>
      <c r="F275" s="6">
        <f>IF(B275&amp;""="","",IFERROR(INDEX('الاستلامات'!$F$6:$F$1005,MATCH(B275&amp;"",'الاستلامات'!$A$6:$A$1005,0))&amp;"","استلام غير موجود"))</f>
        <v/>
      </c>
      <c r="G275" s="6">
        <f>IF(B275&amp;""="","",IFERROR(INDEX('الاستلامات'!$G$6:$G$1005,MATCH(B275&amp;"",'الاستلامات'!$A$6:$A$1005,0))&amp;"","استلام غير موجود"))</f>
        <v/>
      </c>
    </row>
    <row r="276">
      <c r="A276" s="13" t="n"/>
      <c r="B276" s="5" t="n"/>
      <c r="C276" s="19" t="n"/>
      <c r="D276" s="5" t="n"/>
      <c r="E276" s="5" t="n"/>
      <c r="F276" s="6">
        <f>IF(B276&amp;""="","",IFERROR(INDEX('الاستلامات'!$F$6:$F$1005,MATCH(B276&amp;"",'الاستلامات'!$A$6:$A$1005,0))&amp;"","استلام غير موجود"))</f>
        <v/>
      </c>
      <c r="G276" s="6">
        <f>IF(B276&amp;""="","",IFERROR(INDEX('الاستلامات'!$G$6:$G$1005,MATCH(B276&amp;"",'الاستلامات'!$A$6:$A$1005,0))&amp;"","استلام غير موجود"))</f>
        <v/>
      </c>
    </row>
    <row r="277">
      <c r="A277" s="13" t="n"/>
      <c r="B277" s="5" t="n"/>
      <c r="C277" s="19" t="n"/>
      <c r="D277" s="5" t="n"/>
      <c r="E277" s="5" t="n"/>
      <c r="F277" s="6">
        <f>IF(B277&amp;""="","",IFERROR(INDEX('الاستلامات'!$F$6:$F$1005,MATCH(B277&amp;"",'الاستلامات'!$A$6:$A$1005,0))&amp;"","استلام غير موجود"))</f>
        <v/>
      </c>
      <c r="G277" s="6">
        <f>IF(B277&amp;""="","",IFERROR(INDEX('الاستلامات'!$G$6:$G$1005,MATCH(B277&amp;"",'الاستلامات'!$A$6:$A$1005,0))&amp;"","استلام غير موجود"))</f>
        <v/>
      </c>
    </row>
    <row r="278">
      <c r="A278" s="13" t="n"/>
      <c r="B278" s="5" t="n"/>
      <c r="C278" s="19" t="n"/>
      <c r="D278" s="5" t="n"/>
      <c r="E278" s="5" t="n"/>
      <c r="F278" s="6">
        <f>IF(B278&amp;""="","",IFERROR(INDEX('الاستلامات'!$F$6:$F$1005,MATCH(B278&amp;"",'الاستلامات'!$A$6:$A$1005,0))&amp;"","استلام غير موجود"))</f>
        <v/>
      </c>
      <c r="G278" s="6">
        <f>IF(B278&amp;""="","",IFERROR(INDEX('الاستلامات'!$G$6:$G$1005,MATCH(B278&amp;"",'الاستلامات'!$A$6:$A$1005,0))&amp;"","استلام غير موجود"))</f>
        <v/>
      </c>
    </row>
    <row r="279">
      <c r="A279" s="13" t="n"/>
      <c r="B279" s="5" t="n"/>
      <c r="C279" s="19" t="n"/>
      <c r="D279" s="5" t="n"/>
      <c r="E279" s="5" t="n"/>
      <c r="F279" s="6">
        <f>IF(B279&amp;""="","",IFERROR(INDEX('الاستلامات'!$F$6:$F$1005,MATCH(B279&amp;"",'الاستلامات'!$A$6:$A$1005,0))&amp;"","استلام غير موجود"))</f>
        <v/>
      </c>
      <c r="G279" s="6">
        <f>IF(B279&amp;""="","",IFERROR(INDEX('الاستلامات'!$G$6:$G$1005,MATCH(B279&amp;"",'الاستلامات'!$A$6:$A$1005,0))&amp;"","استلام غير موجود"))</f>
        <v/>
      </c>
    </row>
    <row r="280">
      <c r="A280" s="13" t="n"/>
      <c r="B280" s="5" t="n"/>
      <c r="C280" s="19" t="n"/>
      <c r="D280" s="5" t="n"/>
      <c r="E280" s="5" t="n"/>
      <c r="F280" s="6">
        <f>IF(B280&amp;""="","",IFERROR(INDEX('الاستلامات'!$F$6:$F$1005,MATCH(B280&amp;"",'الاستلامات'!$A$6:$A$1005,0))&amp;"","استلام غير موجود"))</f>
        <v/>
      </c>
      <c r="G280" s="6">
        <f>IF(B280&amp;""="","",IFERROR(INDEX('الاستلامات'!$G$6:$G$1005,MATCH(B280&amp;"",'الاستلامات'!$A$6:$A$1005,0))&amp;"","استلام غير موجود"))</f>
        <v/>
      </c>
    </row>
    <row r="281">
      <c r="A281" s="13" t="n"/>
      <c r="B281" s="5" t="n"/>
      <c r="C281" s="19" t="n"/>
      <c r="D281" s="5" t="n"/>
      <c r="E281" s="5" t="n"/>
      <c r="F281" s="6">
        <f>IF(B281&amp;""="","",IFERROR(INDEX('الاستلامات'!$F$6:$F$1005,MATCH(B281&amp;"",'الاستلامات'!$A$6:$A$1005,0))&amp;"","استلام غير موجود"))</f>
        <v/>
      </c>
      <c r="G281" s="6">
        <f>IF(B281&amp;""="","",IFERROR(INDEX('الاستلامات'!$G$6:$G$1005,MATCH(B281&amp;"",'الاستلامات'!$A$6:$A$1005,0))&amp;"","استلام غير موجود"))</f>
        <v/>
      </c>
    </row>
    <row r="282">
      <c r="A282" s="13" t="n"/>
      <c r="B282" s="5" t="n"/>
      <c r="C282" s="19" t="n"/>
      <c r="D282" s="5" t="n"/>
      <c r="E282" s="5" t="n"/>
      <c r="F282" s="6">
        <f>IF(B282&amp;""="","",IFERROR(INDEX('الاستلامات'!$F$6:$F$1005,MATCH(B282&amp;"",'الاستلامات'!$A$6:$A$1005,0))&amp;"","استلام غير موجود"))</f>
        <v/>
      </c>
      <c r="G282" s="6">
        <f>IF(B282&amp;""="","",IFERROR(INDEX('الاستلامات'!$G$6:$G$1005,MATCH(B282&amp;"",'الاستلامات'!$A$6:$A$1005,0))&amp;"","استلام غير موجود"))</f>
        <v/>
      </c>
    </row>
    <row r="283">
      <c r="A283" s="13" t="n"/>
      <c r="B283" s="5" t="n"/>
      <c r="C283" s="19" t="n"/>
      <c r="D283" s="5" t="n"/>
      <c r="E283" s="5" t="n"/>
      <c r="F283" s="6">
        <f>IF(B283&amp;""="","",IFERROR(INDEX('الاستلامات'!$F$6:$F$1005,MATCH(B283&amp;"",'الاستلامات'!$A$6:$A$1005,0))&amp;"","استلام غير موجود"))</f>
        <v/>
      </c>
      <c r="G283" s="6">
        <f>IF(B283&amp;""="","",IFERROR(INDEX('الاستلامات'!$G$6:$G$1005,MATCH(B283&amp;"",'الاستلامات'!$A$6:$A$1005,0))&amp;"","استلام غير موجود"))</f>
        <v/>
      </c>
    </row>
    <row r="284">
      <c r="A284" s="13" t="n"/>
      <c r="B284" s="5" t="n"/>
      <c r="C284" s="19" t="n"/>
      <c r="D284" s="5" t="n"/>
      <c r="E284" s="5" t="n"/>
      <c r="F284" s="6">
        <f>IF(B284&amp;""="","",IFERROR(INDEX('الاستلامات'!$F$6:$F$1005,MATCH(B284&amp;"",'الاستلامات'!$A$6:$A$1005,0))&amp;"","استلام غير موجود"))</f>
        <v/>
      </c>
      <c r="G284" s="6">
        <f>IF(B284&amp;""="","",IFERROR(INDEX('الاستلامات'!$G$6:$G$1005,MATCH(B284&amp;"",'الاستلامات'!$A$6:$A$1005,0))&amp;"","استلام غير موجود"))</f>
        <v/>
      </c>
    </row>
    <row r="285">
      <c r="A285" s="13" t="n"/>
      <c r="B285" s="5" t="n"/>
      <c r="C285" s="19" t="n"/>
      <c r="D285" s="5" t="n"/>
      <c r="E285" s="5" t="n"/>
      <c r="F285" s="6">
        <f>IF(B285&amp;""="","",IFERROR(INDEX('الاستلامات'!$F$6:$F$1005,MATCH(B285&amp;"",'الاستلامات'!$A$6:$A$1005,0))&amp;"","استلام غير موجود"))</f>
        <v/>
      </c>
      <c r="G285" s="6">
        <f>IF(B285&amp;""="","",IFERROR(INDEX('الاستلامات'!$G$6:$G$1005,MATCH(B285&amp;"",'الاستلامات'!$A$6:$A$1005,0))&amp;"","استلام غير موجود"))</f>
        <v/>
      </c>
    </row>
    <row r="286">
      <c r="A286" s="13" t="n"/>
      <c r="B286" s="5" t="n"/>
      <c r="C286" s="19" t="n"/>
      <c r="D286" s="5" t="n"/>
      <c r="E286" s="5" t="n"/>
      <c r="F286" s="6">
        <f>IF(B286&amp;""="","",IFERROR(INDEX('الاستلامات'!$F$6:$F$1005,MATCH(B286&amp;"",'الاستلامات'!$A$6:$A$1005,0))&amp;"","استلام غير موجود"))</f>
        <v/>
      </c>
      <c r="G286" s="6">
        <f>IF(B286&amp;""="","",IFERROR(INDEX('الاستلامات'!$G$6:$G$1005,MATCH(B286&amp;"",'الاستلامات'!$A$6:$A$1005,0))&amp;"","استلام غير موجود"))</f>
        <v/>
      </c>
    </row>
    <row r="287">
      <c r="A287" s="13" t="n"/>
      <c r="B287" s="5" t="n"/>
      <c r="C287" s="19" t="n"/>
      <c r="D287" s="5" t="n"/>
      <c r="E287" s="5" t="n"/>
      <c r="F287" s="6">
        <f>IF(B287&amp;""="","",IFERROR(INDEX('الاستلامات'!$F$6:$F$1005,MATCH(B287&amp;"",'الاستلامات'!$A$6:$A$1005,0))&amp;"","استلام غير موجود"))</f>
        <v/>
      </c>
      <c r="G287" s="6">
        <f>IF(B287&amp;""="","",IFERROR(INDEX('الاستلامات'!$G$6:$G$1005,MATCH(B287&amp;"",'الاستلامات'!$A$6:$A$1005,0))&amp;"","استلام غير موجود"))</f>
        <v/>
      </c>
    </row>
    <row r="288">
      <c r="A288" s="13" t="n"/>
      <c r="B288" s="5" t="n"/>
      <c r="C288" s="19" t="n"/>
      <c r="D288" s="5" t="n"/>
      <c r="E288" s="5" t="n"/>
      <c r="F288" s="6">
        <f>IF(B288&amp;""="","",IFERROR(INDEX('الاستلامات'!$F$6:$F$1005,MATCH(B288&amp;"",'الاستلامات'!$A$6:$A$1005,0))&amp;"","استلام غير موجود"))</f>
        <v/>
      </c>
      <c r="G288" s="6">
        <f>IF(B288&amp;""="","",IFERROR(INDEX('الاستلامات'!$G$6:$G$1005,MATCH(B288&amp;"",'الاستلامات'!$A$6:$A$1005,0))&amp;"","استلام غير موجود"))</f>
        <v/>
      </c>
    </row>
    <row r="289">
      <c r="A289" s="13" t="n"/>
      <c r="B289" s="5" t="n"/>
      <c r="C289" s="19" t="n"/>
      <c r="D289" s="5" t="n"/>
      <c r="E289" s="5" t="n"/>
      <c r="F289" s="6">
        <f>IF(B289&amp;""="","",IFERROR(INDEX('الاستلامات'!$F$6:$F$1005,MATCH(B289&amp;"",'الاستلامات'!$A$6:$A$1005,0))&amp;"","استلام غير موجود"))</f>
        <v/>
      </c>
      <c r="G289" s="6">
        <f>IF(B289&amp;""="","",IFERROR(INDEX('الاستلامات'!$G$6:$G$1005,MATCH(B289&amp;"",'الاستلامات'!$A$6:$A$1005,0))&amp;"","استلام غير موجود"))</f>
        <v/>
      </c>
    </row>
    <row r="290">
      <c r="A290" s="13" t="n"/>
      <c r="B290" s="5" t="n"/>
      <c r="C290" s="19" t="n"/>
      <c r="D290" s="5" t="n"/>
      <c r="E290" s="5" t="n"/>
      <c r="F290" s="6">
        <f>IF(B290&amp;""="","",IFERROR(INDEX('الاستلامات'!$F$6:$F$1005,MATCH(B290&amp;"",'الاستلامات'!$A$6:$A$1005,0))&amp;"","استلام غير موجود"))</f>
        <v/>
      </c>
      <c r="G290" s="6">
        <f>IF(B290&amp;""="","",IFERROR(INDEX('الاستلامات'!$G$6:$G$1005,MATCH(B290&amp;"",'الاستلامات'!$A$6:$A$1005,0))&amp;"","استلام غير موجود"))</f>
        <v/>
      </c>
    </row>
    <row r="291">
      <c r="A291" s="13" t="n"/>
      <c r="B291" s="5" t="n"/>
      <c r="C291" s="19" t="n"/>
      <c r="D291" s="5" t="n"/>
      <c r="E291" s="5" t="n"/>
      <c r="F291" s="6">
        <f>IF(B291&amp;""="","",IFERROR(INDEX('الاستلامات'!$F$6:$F$1005,MATCH(B291&amp;"",'الاستلامات'!$A$6:$A$1005,0))&amp;"","استلام غير موجود"))</f>
        <v/>
      </c>
      <c r="G291" s="6">
        <f>IF(B291&amp;""="","",IFERROR(INDEX('الاستلامات'!$G$6:$G$1005,MATCH(B291&amp;"",'الاستلامات'!$A$6:$A$1005,0))&amp;"","استلام غير موجود"))</f>
        <v/>
      </c>
    </row>
    <row r="292">
      <c r="A292" s="13" t="n"/>
      <c r="B292" s="5" t="n"/>
      <c r="C292" s="19" t="n"/>
      <c r="D292" s="5" t="n"/>
      <c r="E292" s="5" t="n"/>
      <c r="F292" s="6">
        <f>IF(B292&amp;""="","",IFERROR(INDEX('الاستلامات'!$F$6:$F$1005,MATCH(B292&amp;"",'الاستلامات'!$A$6:$A$1005,0))&amp;"","استلام غير موجود"))</f>
        <v/>
      </c>
      <c r="G292" s="6">
        <f>IF(B292&amp;""="","",IFERROR(INDEX('الاستلامات'!$G$6:$G$1005,MATCH(B292&amp;"",'الاستلامات'!$A$6:$A$1005,0))&amp;"","استلام غير موجود"))</f>
        <v/>
      </c>
    </row>
    <row r="293">
      <c r="A293" s="13" t="n"/>
      <c r="B293" s="5" t="n"/>
      <c r="C293" s="19" t="n"/>
      <c r="D293" s="5" t="n"/>
      <c r="E293" s="5" t="n"/>
      <c r="F293" s="6">
        <f>IF(B293&amp;""="","",IFERROR(INDEX('الاستلامات'!$F$6:$F$1005,MATCH(B293&amp;"",'الاستلامات'!$A$6:$A$1005,0))&amp;"","استلام غير موجود"))</f>
        <v/>
      </c>
      <c r="G293" s="6">
        <f>IF(B293&amp;""="","",IFERROR(INDEX('الاستلامات'!$G$6:$G$1005,MATCH(B293&amp;"",'الاستلامات'!$A$6:$A$1005,0))&amp;"","استلام غير موجود"))</f>
        <v/>
      </c>
    </row>
    <row r="294">
      <c r="A294" s="13" t="n"/>
      <c r="B294" s="5" t="n"/>
      <c r="C294" s="19" t="n"/>
      <c r="D294" s="5" t="n"/>
      <c r="E294" s="5" t="n"/>
      <c r="F294" s="6">
        <f>IF(B294&amp;""="","",IFERROR(INDEX('الاستلامات'!$F$6:$F$1005,MATCH(B294&amp;"",'الاستلامات'!$A$6:$A$1005,0))&amp;"","استلام غير موجود"))</f>
        <v/>
      </c>
      <c r="G294" s="6">
        <f>IF(B294&amp;""="","",IFERROR(INDEX('الاستلامات'!$G$6:$G$1005,MATCH(B294&amp;"",'الاستلامات'!$A$6:$A$1005,0))&amp;"","استلام غير موجود"))</f>
        <v/>
      </c>
    </row>
    <row r="295">
      <c r="A295" s="13" t="n"/>
      <c r="B295" s="5" t="n"/>
      <c r="C295" s="19" t="n"/>
      <c r="D295" s="5" t="n"/>
      <c r="E295" s="5" t="n"/>
      <c r="F295" s="6">
        <f>IF(B295&amp;""="","",IFERROR(INDEX('الاستلامات'!$F$6:$F$1005,MATCH(B295&amp;"",'الاستلامات'!$A$6:$A$1005,0))&amp;"","استلام غير موجود"))</f>
        <v/>
      </c>
      <c r="G295" s="6">
        <f>IF(B295&amp;""="","",IFERROR(INDEX('الاستلامات'!$G$6:$G$1005,MATCH(B295&amp;"",'الاستلامات'!$A$6:$A$1005,0))&amp;"","استلام غير موجود"))</f>
        <v/>
      </c>
    </row>
    <row r="296">
      <c r="A296" s="13" t="n"/>
      <c r="B296" s="5" t="n"/>
      <c r="C296" s="19" t="n"/>
      <c r="D296" s="5" t="n"/>
      <c r="E296" s="5" t="n"/>
      <c r="F296" s="6">
        <f>IF(B296&amp;""="","",IFERROR(INDEX('الاستلامات'!$F$6:$F$1005,MATCH(B296&amp;"",'الاستلامات'!$A$6:$A$1005,0))&amp;"","استلام غير موجود"))</f>
        <v/>
      </c>
      <c r="G296" s="6">
        <f>IF(B296&amp;""="","",IFERROR(INDEX('الاستلامات'!$G$6:$G$1005,MATCH(B296&amp;"",'الاستلامات'!$A$6:$A$1005,0))&amp;"","استلام غير موجود"))</f>
        <v/>
      </c>
    </row>
    <row r="297">
      <c r="A297" s="13" t="n"/>
      <c r="B297" s="5" t="n"/>
      <c r="C297" s="19" t="n"/>
      <c r="D297" s="5" t="n"/>
      <c r="E297" s="5" t="n"/>
      <c r="F297" s="6">
        <f>IF(B297&amp;""="","",IFERROR(INDEX('الاستلامات'!$F$6:$F$1005,MATCH(B297&amp;"",'الاستلامات'!$A$6:$A$1005,0))&amp;"","استلام غير موجود"))</f>
        <v/>
      </c>
      <c r="G297" s="6">
        <f>IF(B297&amp;""="","",IFERROR(INDEX('الاستلامات'!$G$6:$G$1005,MATCH(B297&amp;"",'الاستلامات'!$A$6:$A$1005,0))&amp;"","استلام غير موجود"))</f>
        <v/>
      </c>
    </row>
    <row r="298">
      <c r="A298" s="13" t="n"/>
      <c r="B298" s="5" t="n"/>
      <c r="C298" s="19" t="n"/>
      <c r="D298" s="5" t="n"/>
      <c r="E298" s="5" t="n"/>
      <c r="F298" s="6">
        <f>IF(B298&amp;""="","",IFERROR(INDEX('الاستلامات'!$F$6:$F$1005,MATCH(B298&amp;"",'الاستلامات'!$A$6:$A$1005,0))&amp;"","استلام غير موجود"))</f>
        <v/>
      </c>
      <c r="G298" s="6">
        <f>IF(B298&amp;""="","",IFERROR(INDEX('الاستلامات'!$G$6:$G$1005,MATCH(B298&amp;"",'الاستلامات'!$A$6:$A$1005,0))&amp;"","استلام غير موجود"))</f>
        <v/>
      </c>
    </row>
    <row r="299">
      <c r="A299" s="13" t="n"/>
      <c r="B299" s="5" t="n"/>
      <c r="C299" s="19" t="n"/>
      <c r="D299" s="5" t="n"/>
      <c r="E299" s="5" t="n"/>
      <c r="F299" s="6">
        <f>IF(B299&amp;""="","",IFERROR(INDEX('الاستلامات'!$F$6:$F$1005,MATCH(B299&amp;"",'الاستلامات'!$A$6:$A$1005,0))&amp;"","استلام غير موجود"))</f>
        <v/>
      </c>
      <c r="G299" s="6">
        <f>IF(B299&amp;""="","",IFERROR(INDEX('الاستلامات'!$G$6:$G$1005,MATCH(B299&amp;"",'الاستلامات'!$A$6:$A$1005,0))&amp;"","استلام غير موجود"))</f>
        <v/>
      </c>
    </row>
    <row r="300">
      <c r="A300" s="13" t="n"/>
      <c r="B300" s="5" t="n"/>
      <c r="C300" s="19" t="n"/>
      <c r="D300" s="5" t="n"/>
      <c r="E300" s="5" t="n"/>
      <c r="F300" s="6">
        <f>IF(B300&amp;""="","",IFERROR(INDEX('الاستلامات'!$F$6:$F$1005,MATCH(B300&amp;"",'الاستلامات'!$A$6:$A$1005,0))&amp;"","استلام غير موجود"))</f>
        <v/>
      </c>
      <c r="G300" s="6">
        <f>IF(B300&amp;""="","",IFERROR(INDEX('الاستلامات'!$G$6:$G$1005,MATCH(B300&amp;"",'الاستلامات'!$A$6:$A$1005,0))&amp;"","استلام غير موجود"))</f>
        <v/>
      </c>
    </row>
    <row r="301">
      <c r="A301" s="13" t="n"/>
      <c r="B301" s="5" t="n"/>
      <c r="C301" s="19" t="n"/>
      <c r="D301" s="5" t="n"/>
      <c r="E301" s="5" t="n"/>
      <c r="F301" s="6">
        <f>IF(B301&amp;""="","",IFERROR(INDEX('الاستلامات'!$F$6:$F$1005,MATCH(B301&amp;"",'الاستلامات'!$A$6:$A$1005,0))&amp;"","استلام غير موجود"))</f>
        <v/>
      </c>
      <c r="G301" s="6">
        <f>IF(B301&amp;""="","",IFERROR(INDEX('الاستلامات'!$G$6:$G$1005,MATCH(B301&amp;"",'الاستلامات'!$A$6:$A$1005,0))&amp;"","استلام غير موجود"))</f>
        <v/>
      </c>
    </row>
    <row r="302">
      <c r="A302" s="13" t="n"/>
      <c r="B302" s="5" t="n"/>
      <c r="C302" s="19" t="n"/>
      <c r="D302" s="5" t="n"/>
      <c r="E302" s="5" t="n"/>
      <c r="F302" s="6">
        <f>IF(B302&amp;""="","",IFERROR(INDEX('الاستلامات'!$F$6:$F$1005,MATCH(B302&amp;"",'الاستلامات'!$A$6:$A$1005,0))&amp;"","استلام غير موجود"))</f>
        <v/>
      </c>
      <c r="G302" s="6">
        <f>IF(B302&amp;""="","",IFERROR(INDEX('الاستلامات'!$G$6:$G$1005,MATCH(B302&amp;"",'الاستلامات'!$A$6:$A$1005,0))&amp;"","استلام غير موجود"))</f>
        <v/>
      </c>
    </row>
    <row r="303">
      <c r="A303" s="13" t="n"/>
      <c r="B303" s="5" t="n"/>
      <c r="C303" s="19" t="n"/>
      <c r="D303" s="5" t="n"/>
      <c r="E303" s="5" t="n"/>
      <c r="F303" s="6">
        <f>IF(B303&amp;""="","",IFERROR(INDEX('الاستلامات'!$F$6:$F$1005,MATCH(B303&amp;"",'الاستلامات'!$A$6:$A$1005,0))&amp;"","استلام غير موجود"))</f>
        <v/>
      </c>
      <c r="G303" s="6">
        <f>IF(B303&amp;""="","",IFERROR(INDEX('الاستلامات'!$G$6:$G$1005,MATCH(B303&amp;"",'الاستلامات'!$A$6:$A$1005,0))&amp;"","استلام غير موجود"))</f>
        <v/>
      </c>
    </row>
    <row r="304">
      <c r="A304" s="13" t="n"/>
      <c r="B304" s="5" t="n"/>
      <c r="C304" s="19" t="n"/>
      <c r="D304" s="5" t="n"/>
      <c r="E304" s="5" t="n"/>
      <c r="F304" s="6">
        <f>IF(B304&amp;""="","",IFERROR(INDEX('الاستلامات'!$F$6:$F$1005,MATCH(B304&amp;"",'الاستلامات'!$A$6:$A$1005,0))&amp;"","استلام غير موجود"))</f>
        <v/>
      </c>
      <c r="G304" s="6">
        <f>IF(B304&amp;""="","",IFERROR(INDEX('الاستلامات'!$G$6:$G$1005,MATCH(B304&amp;"",'الاستلامات'!$A$6:$A$1005,0))&amp;"","استلام غير موجود"))</f>
        <v/>
      </c>
    </row>
    <row r="305">
      <c r="A305" s="13" t="n"/>
      <c r="B305" s="5" t="n"/>
      <c r="C305" s="19" t="n"/>
      <c r="D305" s="5" t="n"/>
      <c r="E305" s="5" t="n"/>
      <c r="F305" s="6">
        <f>IF(B305&amp;""="","",IFERROR(INDEX('الاستلامات'!$F$6:$F$1005,MATCH(B305&amp;"",'الاستلامات'!$A$6:$A$1005,0))&amp;"","استلام غير موجود"))</f>
        <v/>
      </c>
      <c r="G305" s="6">
        <f>IF(B305&amp;""="","",IFERROR(INDEX('الاستلامات'!$G$6:$G$1005,MATCH(B305&amp;"",'الاستلامات'!$A$6:$A$1005,0))&amp;"","استلام غير موجود"))</f>
        <v/>
      </c>
    </row>
    <row r="306">
      <c r="A306" s="13" t="n"/>
      <c r="B306" s="5" t="n"/>
      <c r="C306" s="19" t="n"/>
      <c r="D306" s="5" t="n"/>
      <c r="E306" s="5" t="n"/>
      <c r="F306" s="6">
        <f>IF(B306&amp;""="","",IFERROR(INDEX('الاستلامات'!$F$6:$F$1005,MATCH(B306&amp;"",'الاستلامات'!$A$6:$A$1005,0))&amp;"","استلام غير موجود"))</f>
        <v/>
      </c>
      <c r="G306" s="6">
        <f>IF(B306&amp;""="","",IFERROR(INDEX('الاستلامات'!$G$6:$G$1005,MATCH(B306&amp;"",'الاستلامات'!$A$6:$A$1005,0))&amp;"","استلام غير موجود"))</f>
        <v/>
      </c>
    </row>
    <row r="307">
      <c r="A307" s="13" t="n"/>
      <c r="B307" s="5" t="n"/>
      <c r="C307" s="19" t="n"/>
      <c r="D307" s="5" t="n"/>
      <c r="E307" s="5" t="n"/>
      <c r="F307" s="6">
        <f>IF(B307&amp;""="","",IFERROR(INDEX('الاستلامات'!$F$6:$F$1005,MATCH(B307&amp;"",'الاستلامات'!$A$6:$A$1005,0))&amp;"","استلام غير موجود"))</f>
        <v/>
      </c>
      <c r="G307" s="6">
        <f>IF(B307&amp;""="","",IFERROR(INDEX('الاستلامات'!$G$6:$G$1005,MATCH(B307&amp;"",'الاستلامات'!$A$6:$A$1005,0))&amp;"","استلام غير موجود"))</f>
        <v/>
      </c>
    </row>
    <row r="308">
      <c r="A308" s="13" t="n"/>
      <c r="B308" s="5" t="n"/>
      <c r="C308" s="19" t="n"/>
      <c r="D308" s="5" t="n"/>
      <c r="E308" s="5" t="n"/>
      <c r="F308" s="6">
        <f>IF(B308&amp;""="","",IFERROR(INDEX('الاستلامات'!$F$6:$F$1005,MATCH(B308&amp;"",'الاستلامات'!$A$6:$A$1005,0))&amp;"","استلام غير موجود"))</f>
        <v/>
      </c>
      <c r="G308" s="6">
        <f>IF(B308&amp;""="","",IFERROR(INDEX('الاستلامات'!$G$6:$G$1005,MATCH(B308&amp;"",'الاستلامات'!$A$6:$A$1005,0))&amp;"","استلام غير موجود"))</f>
        <v/>
      </c>
    </row>
    <row r="309">
      <c r="A309" s="13" t="n"/>
      <c r="B309" s="5" t="n"/>
      <c r="C309" s="19" t="n"/>
      <c r="D309" s="5" t="n"/>
      <c r="E309" s="5" t="n"/>
      <c r="F309" s="6">
        <f>IF(B309&amp;""="","",IFERROR(INDEX('الاستلامات'!$F$6:$F$1005,MATCH(B309&amp;"",'الاستلامات'!$A$6:$A$1005,0))&amp;"","استلام غير موجود"))</f>
        <v/>
      </c>
      <c r="G309" s="6">
        <f>IF(B309&amp;""="","",IFERROR(INDEX('الاستلامات'!$G$6:$G$1005,MATCH(B309&amp;"",'الاستلامات'!$A$6:$A$1005,0))&amp;"","استلام غير موجود"))</f>
        <v/>
      </c>
    </row>
    <row r="310">
      <c r="A310" s="13" t="n"/>
      <c r="B310" s="5" t="n"/>
      <c r="C310" s="19" t="n"/>
      <c r="D310" s="5" t="n"/>
      <c r="E310" s="5" t="n"/>
      <c r="F310" s="6">
        <f>IF(B310&amp;""="","",IFERROR(INDEX('الاستلامات'!$F$6:$F$1005,MATCH(B310&amp;"",'الاستلامات'!$A$6:$A$1005,0))&amp;"","استلام غير موجود"))</f>
        <v/>
      </c>
      <c r="G310" s="6">
        <f>IF(B310&amp;""="","",IFERROR(INDEX('الاستلامات'!$G$6:$G$1005,MATCH(B310&amp;"",'الاستلامات'!$A$6:$A$1005,0))&amp;"","استلام غير موجود"))</f>
        <v/>
      </c>
    </row>
    <row r="311">
      <c r="A311" s="13" t="n"/>
      <c r="B311" s="5" t="n"/>
      <c r="C311" s="19" t="n"/>
      <c r="D311" s="5" t="n"/>
      <c r="E311" s="5" t="n"/>
      <c r="F311" s="6">
        <f>IF(B311&amp;""="","",IFERROR(INDEX('الاستلامات'!$F$6:$F$1005,MATCH(B311&amp;"",'الاستلامات'!$A$6:$A$1005,0))&amp;"","استلام غير موجود"))</f>
        <v/>
      </c>
      <c r="G311" s="6">
        <f>IF(B311&amp;""="","",IFERROR(INDEX('الاستلامات'!$G$6:$G$1005,MATCH(B311&amp;"",'الاستلامات'!$A$6:$A$1005,0))&amp;"","استلام غير موجود"))</f>
        <v/>
      </c>
    </row>
    <row r="312">
      <c r="A312" s="13" t="n"/>
      <c r="B312" s="5" t="n"/>
      <c r="C312" s="19" t="n"/>
      <c r="D312" s="5" t="n"/>
      <c r="E312" s="5" t="n"/>
      <c r="F312" s="6">
        <f>IF(B312&amp;""="","",IFERROR(INDEX('الاستلامات'!$F$6:$F$1005,MATCH(B312&amp;"",'الاستلامات'!$A$6:$A$1005,0))&amp;"","استلام غير موجود"))</f>
        <v/>
      </c>
      <c r="G312" s="6">
        <f>IF(B312&amp;""="","",IFERROR(INDEX('الاستلامات'!$G$6:$G$1005,MATCH(B312&amp;"",'الاستلامات'!$A$6:$A$1005,0))&amp;"","استلام غير موجود"))</f>
        <v/>
      </c>
    </row>
    <row r="313">
      <c r="A313" s="13" t="n"/>
      <c r="B313" s="5" t="n"/>
      <c r="C313" s="19" t="n"/>
      <c r="D313" s="5" t="n"/>
      <c r="E313" s="5" t="n"/>
      <c r="F313" s="6">
        <f>IF(B313&amp;""="","",IFERROR(INDEX('الاستلامات'!$F$6:$F$1005,MATCH(B313&amp;"",'الاستلامات'!$A$6:$A$1005,0))&amp;"","استلام غير موجود"))</f>
        <v/>
      </c>
      <c r="G313" s="6">
        <f>IF(B313&amp;""="","",IFERROR(INDEX('الاستلامات'!$G$6:$G$1005,MATCH(B313&amp;"",'الاستلامات'!$A$6:$A$1005,0))&amp;"","استلام غير موجود"))</f>
        <v/>
      </c>
    </row>
    <row r="314">
      <c r="A314" s="13" t="n"/>
      <c r="B314" s="5" t="n"/>
      <c r="C314" s="19" t="n"/>
      <c r="D314" s="5" t="n"/>
      <c r="E314" s="5" t="n"/>
      <c r="F314" s="6">
        <f>IF(B314&amp;""="","",IFERROR(INDEX('الاستلامات'!$F$6:$F$1005,MATCH(B314&amp;"",'الاستلامات'!$A$6:$A$1005,0))&amp;"","استلام غير موجود"))</f>
        <v/>
      </c>
      <c r="G314" s="6">
        <f>IF(B314&amp;""="","",IFERROR(INDEX('الاستلامات'!$G$6:$G$1005,MATCH(B314&amp;"",'الاستلامات'!$A$6:$A$1005,0))&amp;"","استلام غير موجود"))</f>
        <v/>
      </c>
    </row>
    <row r="315">
      <c r="A315" s="13" t="n"/>
      <c r="B315" s="5" t="n"/>
      <c r="C315" s="19" t="n"/>
      <c r="D315" s="5" t="n"/>
      <c r="E315" s="5" t="n"/>
      <c r="F315" s="6">
        <f>IF(B315&amp;""="","",IFERROR(INDEX('الاستلامات'!$F$6:$F$1005,MATCH(B315&amp;"",'الاستلامات'!$A$6:$A$1005,0))&amp;"","استلام غير موجود"))</f>
        <v/>
      </c>
      <c r="G315" s="6">
        <f>IF(B315&amp;""="","",IFERROR(INDEX('الاستلامات'!$G$6:$G$1005,MATCH(B315&amp;"",'الاستلامات'!$A$6:$A$1005,0))&amp;"","استلام غير موجود"))</f>
        <v/>
      </c>
    </row>
    <row r="316">
      <c r="A316" s="13" t="n"/>
      <c r="B316" s="5" t="n"/>
      <c r="C316" s="19" t="n"/>
      <c r="D316" s="5" t="n"/>
      <c r="E316" s="5" t="n"/>
      <c r="F316" s="6">
        <f>IF(B316&amp;""="","",IFERROR(INDEX('الاستلامات'!$F$6:$F$1005,MATCH(B316&amp;"",'الاستلامات'!$A$6:$A$1005,0))&amp;"","استلام غير موجود"))</f>
        <v/>
      </c>
      <c r="G316" s="6">
        <f>IF(B316&amp;""="","",IFERROR(INDEX('الاستلامات'!$G$6:$G$1005,MATCH(B316&amp;"",'الاستلامات'!$A$6:$A$1005,0))&amp;"","استلام غير موجود"))</f>
        <v/>
      </c>
    </row>
    <row r="317">
      <c r="A317" s="13" t="n"/>
      <c r="B317" s="5" t="n"/>
      <c r="C317" s="19" t="n"/>
      <c r="D317" s="5" t="n"/>
      <c r="E317" s="5" t="n"/>
      <c r="F317" s="6">
        <f>IF(B317&amp;""="","",IFERROR(INDEX('الاستلامات'!$F$6:$F$1005,MATCH(B317&amp;"",'الاستلامات'!$A$6:$A$1005,0))&amp;"","استلام غير موجود"))</f>
        <v/>
      </c>
      <c r="G317" s="6">
        <f>IF(B317&amp;""="","",IFERROR(INDEX('الاستلامات'!$G$6:$G$1005,MATCH(B317&amp;"",'الاستلامات'!$A$6:$A$1005,0))&amp;"","استلام غير موجود"))</f>
        <v/>
      </c>
    </row>
    <row r="318">
      <c r="A318" s="13" t="n"/>
      <c r="B318" s="5" t="n"/>
      <c r="C318" s="19" t="n"/>
      <c r="D318" s="5" t="n"/>
      <c r="E318" s="5" t="n"/>
      <c r="F318" s="6">
        <f>IF(B318&amp;""="","",IFERROR(INDEX('الاستلامات'!$F$6:$F$1005,MATCH(B318&amp;"",'الاستلامات'!$A$6:$A$1005,0))&amp;"","استلام غير موجود"))</f>
        <v/>
      </c>
      <c r="G318" s="6">
        <f>IF(B318&amp;""="","",IFERROR(INDEX('الاستلامات'!$G$6:$G$1005,MATCH(B318&amp;"",'الاستلامات'!$A$6:$A$1005,0))&amp;"","استلام غير موجود"))</f>
        <v/>
      </c>
    </row>
    <row r="319">
      <c r="A319" s="13" t="n"/>
      <c r="B319" s="5" t="n"/>
      <c r="C319" s="19" t="n"/>
      <c r="D319" s="5" t="n"/>
      <c r="E319" s="5" t="n"/>
      <c r="F319" s="6">
        <f>IF(B319&amp;""="","",IFERROR(INDEX('الاستلامات'!$F$6:$F$1005,MATCH(B319&amp;"",'الاستلامات'!$A$6:$A$1005,0))&amp;"","استلام غير موجود"))</f>
        <v/>
      </c>
      <c r="G319" s="6">
        <f>IF(B319&amp;""="","",IFERROR(INDEX('الاستلامات'!$G$6:$G$1005,MATCH(B319&amp;"",'الاستلامات'!$A$6:$A$1005,0))&amp;"","استلام غير موجود"))</f>
        <v/>
      </c>
    </row>
    <row r="320">
      <c r="A320" s="13" t="n"/>
      <c r="B320" s="5" t="n"/>
      <c r="C320" s="19" t="n"/>
      <c r="D320" s="5" t="n"/>
      <c r="E320" s="5" t="n"/>
      <c r="F320" s="6">
        <f>IF(B320&amp;""="","",IFERROR(INDEX('الاستلامات'!$F$6:$F$1005,MATCH(B320&amp;"",'الاستلامات'!$A$6:$A$1005,0))&amp;"","استلام غير موجود"))</f>
        <v/>
      </c>
      <c r="G320" s="6">
        <f>IF(B320&amp;""="","",IFERROR(INDEX('الاستلامات'!$G$6:$G$1005,MATCH(B320&amp;"",'الاستلامات'!$A$6:$A$1005,0))&amp;"","استلام غير موجود"))</f>
        <v/>
      </c>
    </row>
    <row r="321">
      <c r="A321" s="13" t="n"/>
      <c r="B321" s="5" t="n"/>
      <c r="C321" s="19" t="n"/>
      <c r="D321" s="5" t="n"/>
      <c r="E321" s="5" t="n"/>
      <c r="F321" s="6">
        <f>IF(B321&amp;""="","",IFERROR(INDEX('الاستلامات'!$F$6:$F$1005,MATCH(B321&amp;"",'الاستلامات'!$A$6:$A$1005,0))&amp;"","استلام غير موجود"))</f>
        <v/>
      </c>
      <c r="G321" s="6">
        <f>IF(B321&amp;""="","",IFERROR(INDEX('الاستلامات'!$G$6:$G$1005,MATCH(B321&amp;"",'الاستلامات'!$A$6:$A$1005,0))&amp;"","استلام غير موجود"))</f>
        <v/>
      </c>
    </row>
    <row r="322">
      <c r="A322" s="13" t="n"/>
      <c r="B322" s="5" t="n"/>
      <c r="C322" s="19" t="n"/>
      <c r="D322" s="5" t="n"/>
      <c r="E322" s="5" t="n"/>
      <c r="F322" s="6">
        <f>IF(B322&amp;""="","",IFERROR(INDEX('الاستلامات'!$F$6:$F$1005,MATCH(B322&amp;"",'الاستلامات'!$A$6:$A$1005,0))&amp;"","استلام غير موجود"))</f>
        <v/>
      </c>
      <c r="G322" s="6">
        <f>IF(B322&amp;""="","",IFERROR(INDEX('الاستلامات'!$G$6:$G$1005,MATCH(B322&amp;"",'الاستلامات'!$A$6:$A$1005,0))&amp;"","استلام غير موجود"))</f>
        <v/>
      </c>
    </row>
    <row r="323">
      <c r="A323" s="13" t="n"/>
      <c r="B323" s="5" t="n"/>
      <c r="C323" s="19" t="n"/>
      <c r="D323" s="5" t="n"/>
      <c r="E323" s="5" t="n"/>
      <c r="F323" s="6">
        <f>IF(B323&amp;""="","",IFERROR(INDEX('الاستلامات'!$F$6:$F$1005,MATCH(B323&amp;"",'الاستلامات'!$A$6:$A$1005,0))&amp;"","استلام غير موجود"))</f>
        <v/>
      </c>
      <c r="G323" s="6">
        <f>IF(B323&amp;""="","",IFERROR(INDEX('الاستلامات'!$G$6:$G$1005,MATCH(B323&amp;"",'الاستلامات'!$A$6:$A$1005,0))&amp;"","استلام غير موجود"))</f>
        <v/>
      </c>
    </row>
    <row r="324">
      <c r="A324" s="13" t="n"/>
      <c r="B324" s="5" t="n"/>
      <c r="C324" s="19" t="n"/>
      <c r="D324" s="5" t="n"/>
      <c r="E324" s="5" t="n"/>
      <c r="F324" s="6">
        <f>IF(B324&amp;""="","",IFERROR(INDEX('الاستلامات'!$F$6:$F$1005,MATCH(B324&amp;"",'الاستلامات'!$A$6:$A$1005,0))&amp;"","استلام غير موجود"))</f>
        <v/>
      </c>
      <c r="G324" s="6">
        <f>IF(B324&amp;""="","",IFERROR(INDEX('الاستلامات'!$G$6:$G$1005,MATCH(B324&amp;"",'الاستلامات'!$A$6:$A$1005,0))&amp;"","استلام غير موجود"))</f>
        <v/>
      </c>
    </row>
    <row r="325">
      <c r="A325" s="13" t="n"/>
      <c r="B325" s="5" t="n"/>
      <c r="C325" s="19" t="n"/>
      <c r="D325" s="5" t="n"/>
      <c r="E325" s="5" t="n"/>
      <c r="F325" s="6">
        <f>IF(B325&amp;""="","",IFERROR(INDEX('الاستلامات'!$F$6:$F$1005,MATCH(B325&amp;"",'الاستلامات'!$A$6:$A$1005,0))&amp;"","استلام غير موجود"))</f>
        <v/>
      </c>
      <c r="G325" s="6">
        <f>IF(B325&amp;""="","",IFERROR(INDEX('الاستلامات'!$G$6:$G$1005,MATCH(B325&amp;"",'الاستلامات'!$A$6:$A$1005,0))&amp;"","استلام غير موجود"))</f>
        <v/>
      </c>
    </row>
    <row r="326">
      <c r="A326" s="13" t="n"/>
      <c r="B326" s="5" t="n"/>
      <c r="C326" s="19" t="n"/>
      <c r="D326" s="5" t="n"/>
      <c r="E326" s="5" t="n"/>
      <c r="F326" s="6">
        <f>IF(B326&amp;""="","",IFERROR(INDEX('الاستلامات'!$F$6:$F$1005,MATCH(B326&amp;"",'الاستلامات'!$A$6:$A$1005,0))&amp;"","استلام غير موجود"))</f>
        <v/>
      </c>
      <c r="G326" s="6">
        <f>IF(B326&amp;""="","",IFERROR(INDEX('الاستلامات'!$G$6:$G$1005,MATCH(B326&amp;"",'الاستلامات'!$A$6:$A$1005,0))&amp;"","استلام غير موجود"))</f>
        <v/>
      </c>
    </row>
    <row r="327">
      <c r="A327" s="13" t="n"/>
      <c r="B327" s="5" t="n"/>
      <c r="C327" s="19" t="n"/>
      <c r="D327" s="5" t="n"/>
      <c r="E327" s="5" t="n"/>
      <c r="F327" s="6">
        <f>IF(B327&amp;""="","",IFERROR(INDEX('الاستلامات'!$F$6:$F$1005,MATCH(B327&amp;"",'الاستلامات'!$A$6:$A$1005,0))&amp;"","استلام غير موجود"))</f>
        <v/>
      </c>
      <c r="G327" s="6">
        <f>IF(B327&amp;""="","",IFERROR(INDEX('الاستلامات'!$G$6:$G$1005,MATCH(B327&amp;"",'الاستلامات'!$A$6:$A$1005,0))&amp;"","استلام غير موجود"))</f>
        <v/>
      </c>
    </row>
    <row r="328">
      <c r="A328" s="13" t="n"/>
      <c r="B328" s="5" t="n"/>
      <c r="C328" s="19" t="n"/>
      <c r="D328" s="5" t="n"/>
      <c r="E328" s="5" t="n"/>
      <c r="F328" s="6">
        <f>IF(B328&amp;""="","",IFERROR(INDEX('الاستلامات'!$F$6:$F$1005,MATCH(B328&amp;"",'الاستلامات'!$A$6:$A$1005,0))&amp;"","استلام غير موجود"))</f>
        <v/>
      </c>
      <c r="G328" s="6">
        <f>IF(B328&amp;""="","",IFERROR(INDEX('الاستلامات'!$G$6:$G$1005,MATCH(B328&amp;"",'الاستلامات'!$A$6:$A$1005,0))&amp;"","استلام غير موجود"))</f>
        <v/>
      </c>
    </row>
    <row r="329">
      <c r="A329" s="13" t="n"/>
      <c r="B329" s="5" t="n"/>
      <c r="C329" s="19" t="n"/>
      <c r="D329" s="5" t="n"/>
      <c r="E329" s="5" t="n"/>
      <c r="F329" s="6">
        <f>IF(B329&amp;""="","",IFERROR(INDEX('الاستلامات'!$F$6:$F$1005,MATCH(B329&amp;"",'الاستلامات'!$A$6:$A$1005,0))&amp;"","استلام غير موجود"))</f>
        <v/>
      </c>
      <c r="G329" s="6">
        <f>IF(B329&amp;""="","",IFERROR(INDEX('الاستلامات'!$G$6:$G$1005,MATCH(B329&amp;"",'الاستلامات'!$A$6:$A$1005,0))&amp;"","استلام غير موجود"))</f>
        <v/>
      </c>
    </row>
    <row r="330">
      <c r="A330" s="13" t="n"/>
      <c r="B330" s="5" t="n"/>
      <c r="C330" s="19" t="n"/>
      <c r="D330" s="5" t="n"/>
      <c r="E330" s="5" t="n"/>
      <c r="F330" s="6">
        <f>IF(B330&amp;""="","",IFERROR(INDEX('الاستلامات'!$F$6:$F$1005,MATCH(B330&amp;"",'الاستلامات'!$A$6:$A$1005,0))&amp;"","استلام غير موجود"))</f>
        <v/>
      </c>
      <c r="G330" s="6">
        <f>IF(B330&amp;""="","",IFERROR(INDEX('الاستلامات'!$G$6:$G$1005,MATCH(B330&amp;"",'الاستلامات'!$A$6:$A$1005,0))&amp;"","استلام غير موجود"))</f>
        <v/>
      </c>
    </row>
    <row r="331">
      <c r="A331" s="13" t="n"/>
      <c r="B331" s="5" t="n"/>
      <c r="C331" s="19" t="n"/>
      <c r="D331" s="5" t="n"/>
      <c r="E331" s="5" t="n"/>
      <c r="F331" s="6">
        <f>IF(B331&amp;""="","",IFERROR(INDEX('الاستلامات'!$F$6:$F$1005,MATCH(B331&amp;"",'الاستلامات'!$A$6:$A$1005,0))&amp;"","استلام غير موجود"))</f>
        <v/>
      </c>
      <c r="G331" s="6">
        <f>IF(B331&amp;""="","",IFERROR(INDEX('الاستلامات'!$G$6:$G$1005,MATCH(B331&amp;"",'الاستلامات'!$A$6:$A$1005,0))&amp;"","استلام غير موجود"))</f>
        <v/>
      </c>
    </row>
    <row r="332">
      <c r="A332" s="13" t="n"/>
      <c r="B332" s="5" t="n"/>
      <c r="C332" s="19" t="n"/>
      <c r="D332" s="5" t="n"/>
      <c r="E332" s="5" t="n"/>
      <c r="F332" s="6">
        <f>IF(B332&amp;""="","",IFERROR(INDEX('الاستلامات'!$F$6:$F$1005,MATCH(B332&amp;"",'الاستلامات'!$A$6:$A$1005,0))&amp;"","استلام غير موجود"))</f>
        <v/>
      </c>
      <c r="G332" s="6">
        <f>IF(B332&amp;""="","",IFERROR(INDEX('الاستلامات'!$G$6:$G$1005,MATCH(B332&amp;"",'الاستلامات'!$A$6:$A$1005,0))&amp;"","استلام غير موجود"))</f>
        <v/>
      </c>
    </row>
    <row r="333">
      <c r="A333" s="13" t="n"/>
      <c r="B333" s="5" t="n"/>
      <c r="C333" s="19" t="n"/>
      <c r="D333" s="5" t="n"/>
      <c r="E333" s="5" t="n"/>
      <c r="F333" s="6">
        <f>IF(B333&amp;""="","",IFERROR(INDEX('الاستلامات'!$F$6:$F$1005,MATCH(B333&amp;"",'الاستلامات'!$A$6:$A$1005,0))&amp;"","استلام غير موجود"))</f>
        <v/>
      </c>
      <c r="G333" s="6">
        <f>IF(B333&amp;""="","",IFERROR(INDEX('الاستلامات'!$G$6:$G$1005,MATCH(B333&amp;"",'الاستلامات'!$A$6:$A$1005,0))&amp;"","استلام غير موجود"))</f>
        <v/>
      </c>
    </row>
    <row r="334">
      <c r="A334" s="13" t="n"/>
      <c r="B334" s="5" t="n"/>
      <c r="C334" s="19" t="n"/>
      <c r="D334" s="5" t="n"/>
      <c r="E334" s="5" t="n"/>
      <c r="F334" s="6">
        <f>IF(B334&amp;""="","",IFERROR(INDEX('الاستلامات'!$F$6:$F$1005,MATCH(B334&amp;"",'الاستلامات'!$A$6:$A$1005,0))&amp;"","استلام غير موجود"))</f>
        <v/>
      </c>
      <c r="G334" s="6">
        <f>IF(B334&amp;""="","",IFERROR(INDEX('الاستلامات'!$G$6:$G$1005,MATCH(B334&amp;"",'الاستلامات'!$A$6:$A$1005,0))&amp;"","استلام غير موجود"))</f>
        <v/>
      </c>
    </row>
    <row r="335">
      <c r="A335" s="13" t="n"/>
      <c r="B335" s="5" t="n"/>
      <c r="C335" s="19" t="n"/>
      <c r="D335" s="5" t="n"/>
      <c r="E335" s="5" t="n"/>
      <c r="F335" s="6">
        <f>IF(B335&amp;""="","",IFERROR(INDEX('الاستلامات'!$F$6:$F$1005,MATCH(B335&amp;"",'الاستلامات'!$A$6:$A$1005,0))&amp;"","استلام غير موجود"))</f>
        <v/>
      </c>
      <c r="G335" s="6">
        <f>IF(B335&amp;""="","",IFERROR(INDEX('الاستلامات'!$G$6:$G$1005,MATCH(B335&amp;"",'الاستلامات'!$A$6:$A$1005,0))&amp;"","استلام غير موجود"))</f>
        <v/>
      </c>
    </row>
    <row r="336">
      <c r="A336" s="13" t="n"/>
      <c r="B336" s="5" t="n"/>
      <c r="C336" s="19" t="n"/>
      <c r="D336" s="5" t="n"/>
      <c r="E336" s="5" t="n"/>
      <c r="F336" s="6">
        <f>IF(B336&amp;""="","",IFERROR(INDEX('الاستلامات'!$F$6:$F$1005,MATCH(B336&amp;"",'الاستلامات'!$A$6:$A$1005,0))&amp;"","استلام غير موجود"))</f>
        <v/>
      </c>
      <c r="G336" s="6">
        <f>IF(B336&amp;""="","",IFERROR(INDEX('الاستلامات'!$G$6:$G$1005,MATCH(B336&amp;"",'الاستلامات'!$A$6:$A$1005,0))&amp;"","استلام غير موجود"))</f>
        <v/>
      </c>
    </row>
    <row r="337">
      <c r="A337" s="13" t="n"/>
      <c r="B337" s="5" t="n"/>
      <c r="C337" s="19" t="n"/>
      <c r="D337" s="5" t="n"/>
      <c r="E337" s="5" t="n"/>
      <c r="F337" s="6">
        <f>IF(B337&amp;""="","",IFERROR(INDEX('الاستلامات'!$F$6:$F$1005,MATCH(B337&amp;"",'الاستلامات'!$A$6:$A$1005,0))&amp;"","استلام غير موجود"))</f>
        <v/>
      </c>
      <c r="G337" s="6">
        <f>IF(B337&amp;""="","",IFERROR(INDEX('الاستلامات'!$G$6:$G$1005,MATCH(B337&amp;"",'الاستلامات'!$A$6:$A$1005,0))&amp;"","استلام غير موجود"))</f>
        <v/>
      </c>
    </row>
    <row r="338">
      <c r="A338" s="13" t="n"/>
      <c r="B338" s="5" t="n"/>
      <c r="C338" s="19" t="n"/>
      <c r="D338" s="5" t="n"/>
      <c r="E338" s="5" t="n"/>
      <c r="F338" s="6">
        <f>IF(B338&amp;""="","",IFERROR(INDEX('الاستلامات'!$F$6:$F$1005,MATCH(B338&amp;"",'الاستلامات'!$A$6:$A$1005,0))&amp;"","استلام غير موجود"))</f>
        <v/>
      </c>
      <c r="G338" s="6">
        <f>IF(B338&amp;""="","",IFERROR(INDEX('الاستلامات'!$G$6:$G$1005,MATCH(B338&amp;"",'الاستلامات'!$A$6:$A$1005,0))&amp;"","استلام غير موجود"))</f>
        <v/>
      </c>
    </row>
    <row r="339">
      <c r="A339" s="13" t="n"/>
      <c r="B339" s="5" t="n"/>
      <c r="C339" s="19" t="n"/>
      <c r="D339" s="5" t="n"/>
      <c r="E339" s="5" t="n"/>
      <c r="F339" s="6">
        <f>IF(B339&amp;""="","",IFERROR(INDEX('الاستلامات'!$F$6:$F$1005,MATCH(B339&amp;"",'الاستلامات'!$A$6:$A$1005,0))&amp;"","استلام غير موجود"))</f>
        <v/>
      </c>
      <c r="G339" s="6">
        <f>IF(B339&amp;""="","",IFERROR(INDEX('الاستلامات'!$G$6:$G$1005,MATCH(B339&amp;"",'الاستلامات'!$A$6:$A$1005,0))&amp;"","استلام غير موجود"))</f>
        <v/>
      </c>
    </row>
    <row r="340">
      <c r="A340" s="13" t="n"/>
      <c r="B340" s="5" t="n"/>
      <c r="C340" s="19" t="n"/>
      <c r="D340" s="5" t="n"/>
      <c r="E340" s="5" t="n"/>
      <c r="F340" s="6">
        <f>IF(B340&amp;""="","",IFERROR(INDEX('الاستلامات'!$F$6:$F$1005,MATCH(B340&amp;"",'الاستلامات'!$A$6:$A$1005,0))&amp;"","استلام غير موجود"))</f>
        <v/>
      </c>
      <c r="G340" s="6">
        <f>IF(B340&amp;""="","",IFERROR(INDEX('الاستلامات'!$G$6:$G$1005,MATCH(B340&amp;"",'الاستلامات'!$A$6:$A$1005,0))&amp;"","استلام غير موجود"))</f>
        <v/>
      </c>
    </row>
    <row r="341">
      <c r="A341" s="13" t="n"/>
      <c r="B341" s="5" t="n"/>
      <c r="C341" s="19" t="n"/>
      <c r="D341" s="5" t="n"/>
      <c r="E341" s="5" t="n"/>
      <c r="F341" s="6">
        <f>IF(B341&amp;""="","",IFERROR(INDEX('الاستلامات'!$F$6:$F$1005,MATCH(B341&amp;"",'الاستلامات'!$A$6:$A$1005,0))&amp;"","استلام غير موجود"))</f>
        <v/>
      </c>
      <c r="G341" s="6">
        <f>IF(B341&amp;""="","",IFERROR(INDEX('الاستلامات'!$G$6:$G$1005,MATCH(B341&amp;"",'الاستلامات'!$A$6:$A$1005,0))&amp;"","استلام غير موجود"))</f>
        <v/>
      </c>
    </row>
    <row r="342">
      <c r="A342" s="13" t="n"/>
      <c r="B342" s="5" t="n"/>
      <c r="C342" s="19" t="n"/>
      <c r="D342" s="5" t="n"/>
      <c r="E342" s="5" t="n"/>
      <c r="F342" s="6">
        <f>IF(B342&amp;""="","",IFERROR(INDEX('الاستلامات'!$F$6:$F$1005,MATCH(B342&amp;"",'الاستلامات'!$A$6:$A$1005,0))&amp;"","استلام غير موجود"))</f>
        <v/>
      </c>
      <c r="G342" s="6">
        <f>IF(B342&amp;""="","",IFERROR(INDEX('الاستلامات'!$G$6:$G$1005,MATCH(B342&amp;"",'الاستلامات'!$A$6:$A$1005,0))&amp;"","استلام غير موجود"))</f>
        <v/>
      </c>
    </row>
    <row r="343">
      <c r="A343" s="13" t="n"/>
      <c r="B343" s="5" t="n"/>
      <c r="C343" s="19" t="n"/>
      <c r="D343" s="5" t="n"/>
      <c r="E343" s="5" t="n"/>
      <c r="F343" s="6">
        <f>IF(B343&amp;""="","",IFERROR(INDEX('الاستلامات'!$F$6:$F$1005,MATCH(B343&amp;"",'الاستلامات'!$A$6:$A$1005,0))&amp;"","استلام غير موجود"))</f>
        <v/>
      </c>
      <c r="G343" s="6">
        <f>IF(B343&amp;""="","",IFERROR(INDEX('الاستلامات'!$G$6:$G$1005,MATCH(B343&amp;"",'الاستلامات'!$A$6:$A$1005,0))&amp;"","استلام غير موجود"))</f>
        <v/>
      </c>
    </row>
    <row r="344">
      <c r="A344" s="13" t="n"/>
      <c r="B344" s="5" t="n"/>
      <c r="C344" s="19" t="n"/>
      <c r="D344" s="5" t="n"/>
      <c r="E344" s="5" t="n"/>
      <c r="F344" s="6">
        <f>IF(B344&amp;""="","",IFERROR(INDEX('الاستلامات'!$F$6:$F$1005,MATCH(B344&amp;"",'الاستلامات'!$A$6:$A$1005,0))&amp;"","استلام غير موجود"))</f>
        <v/>
      </c>
      <c r="G344" s="6">
        <f>IF(B344&amp;""="","",IFERROR(INDEX('الاستلامات'!$G$6:$G$1005,MATCH(B344&amp;"",'الاستلامات'!$A$6:$A$1005,0))&amp;"","استلام غير موجود"))</f>
        <v/>
      </c>
    </row>
    <row r="345">
      <c r="A345" s="13" t="n"/>
      <c r="B345" s="5" t="n"/>
      <c r="C345" s="19" t="n"/>
      <c r="D345" s="5" t="n"/>
      <c r="E345" s="5" t="n"/>
      <c r="F345" s="6">
        <f>IF(B345&amp;""="","",IFERROR(INDEX('الاستلامات'!$F$6:$F$1005,MATCH(B345&amp;"",'الاستلامات'!$A$6:$A$1005,0))&amp;"","استلام غير موجود"))</f>
        <v/>
      </c>
      <c r="G345" s="6">
        <f>IF(B345&amp;""="","",IFERROR(INDEX('الاستلامات'!$G$6:$G$1005,MATCH(B345&amp;"",'الاستلامات'!$A$6:$A$1005,0))&amp;"","استلام غير موجود"))</f>
        <v/>
      </c>
    </row>
    <row r="346">
      <c r="A346" s="13" t="n"/>
      <c r="B346" s="5" t="n"/>
      <c r="C346" s="19" t="n"/>
      <c r="D346" s="5" t="n"/>
      <c r="E346" s="5" t="n"/>
      <c r="F346" s="6">
        <f>IF(B346&amp;""="","",IFERROR(INDEX('الاستلامات'!$F$6:$F$1005,MATCH(B346&amp;"",'الاستلامات'!$A$6:$A$1005,0))&amp;"","استلام غير موجود"))</f>
        <v/>
      </c>
      <c r="G346" s="6">
        <f>IF(B346&amp;""="","",IFERROR(INDEX('الاستلامات'!$G$6:$G$1005,MATCH(B346&amp;"",'الاستلامات'!$A$6:$A$1005,0))&amp;"","استلام غير موجود"))</f>
        <v/>
      </c>
    </row>
    <row r="347">
      <c r="A347" s="13" t="n"/>
      <c r="B347" s="5" t="n"/>
      <c r="C347" s="19" t="n"/>
      <c r="D347" s="5" t="n"/>
      <c r="E347" s="5" t="n"/>
      <c r="F347" s="6">
        <f>IF(B347&amp;""="","",IFERROR(INDEX('الاستلامات'!$F$6:$F$1005,MATCH(B347&amp;"",'الاستلامات'!$A$6:$A$1005,0))&amp;"","استلام غير موجود"))</f>
        <v/>
      </c>
      <c r="G347" s="6">
        <f>IF(B347&amp;""="","",IFERROR(INDEX('الاستلامات'!$G$6:$G$1005,MATCH(B347&amp;"",'الاستلامات'!$A$6:$A$1005,0))&amp;"","استلام غير موجود"))</f>
        <v/>
      </c>
    </row>
    <row r="348">
      <c r="A348" s="13" t="n"/>
      <c r="B348" s="5" t="n"/>
      <c r="C348" s="19" t="n"/>
      <c r="D348" s="5" t="n"/>
      <c r="E348" s="5" t="n"/>
      <c r="F348" s="6">
        <f>IF(B348&amp;""="","",IFERROR(INDEX('الاستلامات'!$F$6:$F$1005,MATCH(B348&amp;"",'الاستلامات'!$A$6:$A$1005,0))&amp;"","استلام غير موجود"))</f>
        <v/>
      </c>
      <c r="G348" s="6">
        <f>IF(B348&amp;""="","",IFERROR(INDEX('الاستلامات'!$G$6:$G$1005,MATCH(B348&amp;"",'الاستلامات'!$A$6:$A$1005,0))&amp;"","استلام غير موجود"))</f>
        <v/>
      </c>
    </row>
    <row r="349">
      <c r="A349" s="13" t="n"/>
      <c r="B349" s="5" t="n"/>
      <c r="C349" s="19" t="n"/>
      <c r="D349" s="5" t="n"/>
      <c r="E349" s="5" t="n"/>
      <c r="F349" s="6">
        <f>IF(B349&amp;""="","",IFERROR(INDEX('الاستلامات'!$F$6:$F$1005,MATCH(B349&amp;"",'الاستلامات'!$A$6:$A$1005,0))&amp;"","استلام غير موجود"))</f>
        <v/>
      </c>
      <c r="G349" s="6">
        <f>IF(B349&amp;""="","",IFERROR(INDEX('الاستلامات'!$G$6:$G$1005,MATCH(B349&amp;"",'الاستلامات'!$A$6:$A$1005,0))&amp;"","استلام غير موجود"))</f>
        <v/>
      </c>
    </row>
    <row r="350">
      <c r="A350" s="13" t="n"/>
      <c r="B350" s="5" t="n"/>
      <c r="C350" s="19" t="n"/>
      <c r="D350" s="5" t="n"/>
      <c r="E350" s="5" t="n"/>
      <c r="F350" s="6">
        <f>IF(B350&amp;""="","",IFERROR(INDEX('الاستلامات'!$F$6:$F$1005,MATCH(B350&amp;"",'الاستلامات'!$A$6:$A$1005,0))&amp;"","استلام غير موجود"))</f>
        <v/>
      </c>
      <c r="G350" s="6">
        <f>IF(B350&amp;""="","",IFERROR(INDEX('الاستلامات'!$G$6:$G$1005,MATCH(B350&amp;"",'الاستلامات'!$A$6:$A$1005,0))&amp;"","استلام غير موجود"))</f>
        <v/>
      </c>
    </row>
    <row r="351">
      <c r="A351" s="13" t="n"/>
      <c r="B351" s="5" t="n"/>
      <c r="C351" s="19" t="n"/>
      <c r="D351" s="5" t="n"/>
      <c r="E351" s="5" t="n"/>
      <c r="F351" s="6">
        <f>IF(B351&amp;""="","",IFERROR(INDEX('الاستلامات'!$F$6:$F$1005,MATCH(B351&amp;"",'الاستلامات'!$A$6:$A$1005,0))&amp;"","استلام غير موجود"))</f>
        <v/>
      </c>
      <c r="G351" s="6">
        <f>IF(B351&amp;""="","",IFERROR(INDEX('الاستلامات'!$G$6:$G$1005,MATCH(B351&amp;"",'الاستلامات'!$A$6:$A$1005,0))&amp;"","استلام غير موجود"))</f>
        <v/>
      </c>
    </row>
    <row r="352">
      <c r="A352" s="13" t="n"/>
      <c r="B352" s="5" t="n"/>
      <c r="C352" s="19" t="n"/>
      <c r="D352" s="5" t="n"/>
      <c r="E352" s="5" t="n"/>
      <c r="F352" s="6">
        <f>IF(B352&amp;""="","",IFERROR(INDEX('الاستلامات'!$F$6:$F$1005,MATCH(B352&amp;"",'الاستلامات'!$A$6:$A$1005,0))&amp;"","استلام غير موجود"))</f>
        <v/>
      </c>
      <c r="G352" s="6">
        <f>IF(B352&amp;""="","",IFERROR(INDEX('الاستلامات'!$G$6:$G$1005,MATCH(B352&amp;"",'الاستلامات'!$A$6:$A$1005,0))&amp;"","استلام غير موجود"))</f>
        <v/>
      </c>
    </row>
    <row r="353">
      <c r="A353" s="13" t="n"/>
      <c r="B353" s="5" t="n"/>
      <c r="C353" s="19" t="n"/>
      <c r="D353" s="5" t="n"/>
      <c r="E353" s="5" t="n"/>
      <c r="F353" s="6">
        <f>IF(B353&amp;""="","",IFERROR(INDEX('الاستلامات'!$F$6:$F$1005,MATCH(B353&amp;"",'الاستلامات'!$A$6:$A$1005,0))&amp;"","استلام غير موجود"))</f>
        <v/>
      </c>
      <c r="G353" s="6">
        <f>IF(B353&amp;""="","",IFERROR(INDEX('الاستلامات'!$G$6:$G$1005,MATCH(B353&amp;"",'الاستلامات'!$A$6:$A$1005,0))&amp;"","استلام غير موجود"))</f>
        <v/>
      </c>
    </row>
    <row r="354">
      <c r="A354" s="13" t="n"/>
      <c r="B354" s="5" t="n"/>
      <c r="C354" s="19" t="n"/>
      <c r="D354" s="5" t="n"/>
      <c r="E354" s="5" t="n"/>
      <c r="F354" s="6">
        <f>IF(B354&amp;""="","",IFERROR(INDEX('الاستلامات'!$F$6:$F$1005,MATCH(B354&amp;"",'الاستلامات'!$A$6:$A$1005,0))&amp;"","استلام غير موجود"))</f>
        <v/>
      </c>
      <c r="G354" s="6">
        <f>IF(B354&amp;""="","",IFERROR(INDEX('الاستلامات'!$G$6:$G$1005,MATCH(B354&amp;"",'الاستلامات'!$A$6:$A$1005,0))&amp;"","استلام غير موجود"))</f>
        <v/>
      </c>
    </row>
    <row r="355">
      <c r="A355" s="13" t="n"/>
      <c r="B355" s="5" t="n"/>
      <c r="C355" s="19" t="n"/>
      <c r="D355" s="5" t="n"/>
      <c r="E355" s="5" t="n"/>
      <c r="F355" s="6">
        <f>IF(B355&amp;""="","",IFERROR(INDEX('الاستلامات'!$F$6:$F$1005,MATCH(B355&amp;"",'الاستلامات'!$A$6:$A$1005,0))&amp;"","استلام غير موجود"))</f>
        <v/>
      </c>
      <c r="G355" s="6">
        <f>IF(B355&amp;""="","",IFERROR(INDEX('الاستلامات'!$G$6:$G$1005,MATCH(B355&amp;"",'الاستلامات'!$A$6:$A$1005,0))&amp;"","استلام غير موجود"))</f>
        <v/>
      </c>
    </row>
    <row r="356">
      <c r="A356" s="13" t="n"/>
      <c r="B356" s="5" t="n"/>
      <c r="C356" s="19" t="n"/>
      <c r="D356" s="5" t="n"/>
      <c r="E356" s="5" t="n"/>
      <c r="F356" s="6">
        <f>IF(B356&amp;""="","",IFERROR(INDEX('الاستلامات'!$F$6:$F$1005,MATCH(B356&amp;"",'الاستلامات'!$A$6:$A$1005,0))&amp;"","استلام غير موجود"))</f>
        <v/>
      </c>
      <c r="G356" s="6">
        <f>IF(B356&amp;""="","",IFERROR(INDEX('الاستلامات'!$G$6:$G$1005,MATCH(B356&amp;"",'الاستلامات'!$A$6:$A$1005,0))&amp;"","استلام غير موجود"))</f>
        <v/>
      </c>
    </row>
    <row r="357">
      <c r="A357" s="13" t="n"/>
      <c r="B357" s="5" t="n"/>
      <c r="C357" s="19" t="n"/>
      <c r="D357" s="5" t="n"/>
      <c r="E357" s="5" t="n"/>
      <c r="F357" s="6">
        <f>IF(B357&amp;""="","",IFERROR(INDEX('الاستلامات'!$F$6:$F$1005,MATCH(B357&amp;"",'الاستلامات'!$A$6:$A$1005,0))&amp;"","استلام غير موجود"))</f>
        <v/>
      </c>
      <c r="G357" s="6">
        <f>IF(B357&amp;""="","",IFERROR(INDEX('الاستلامات'!$G$6:$G$1005,MATCH(B357&amp;"",'الاستلامات'!$A$6:$A$1005,0))&amp;"","استلام غير موجود"))</f>
        <v/>
      </c>
    </row>
    <row r="358">
      <c r="A358" s="13" t="n"/>
      <c r="B358" s="5" t="n"/>
      <c r="C358" s="19" t="n"/>
      <c r="D358" s="5" t="n"/>
      <c r="E358" s="5" t="n"/>
      <c r="F358" s="6">
        <f>IF(B358&amp;""="","",IFERROR(INDEX('الاستلامات'!$F$6:$F$1005,MATCH(B358&amp;"",'الاستلامات'!$A$6:$A$1005,0))&amp;"","استلام غير موجود"))</f>
        <v/>
      </c>
      <c r="G358" s="6">
        <f>IF(B358&amp;""="","",IFERROR(INDEX('الاستلامات'!$G$6:$G$1005,MATCH(B358&amp;"",'الاستلامات'!$A$6:$A$1005,0))&amp;"","استلام غير موجود"))</f>
        <v/>
      </c>
    </row>
    <row r="359">
      <c r="A359" s="13" t="n"/>
      <c r="B359" s="5" t="n"/>
      <c r="C359" s="19" t="n"/>
      <c r="D359" s="5" t="n"/>
      <c r="E359" s="5" t="n"/>
      <c r="F359" s="6">
        <f>IF(B359&amp;""="","",IFERROR(INDEX('الاستلامات'!$F$6:$F$1005,MATCH(B359&amp;"",'الاستلامات'!$A$6:$A$1005,0))&amp;"","استلام غير موجود"))</f>
        <v/>
      </c>
      <c r="G359" s="6">
        <f>IF(B359&amp;""="","",IFERROR(INDEX('الاستلامات'!$G$6:$G$1005,MATCH(B359&amp;"",'الاستلامات'!$A$6:$A$1005,0))&amp;"","استلام غير موجود"))</f>
        <v/>
      </c>
    </row>
    <row r="360">
      <c r="A360" s="13" t="n"/>
      <c r="B360" s="5" t="n"/>
      <c r="C360" s="19" t="n"/>
      <c r="D360" s="5" t="n"/>
      <c r="E360" s="5" t="n"/>
      <c r="F360" s="6">
        <f>IF(B360&amp;""="","",IFERROR(INDEX('الاستلامات'!$F$6:$F$1005,MATCH(B360&amp;"",'الاستلامات'!$A$6:$A$1005,0))&amp;"","استلام غير موجود"))</f>
        <v/>
      </c>
      <c r="G360" s="6">
        <f>IF(B360&amp;""="","",IFERROR(INDEX('الاستلامات'!$G$6:$G$1005,MATCH(B360&amp;"",'الاستلامات'!$A$6:$A$1005,0))&amp;"","استلام غير موجود"))</f>
        <v/>
      </c>
    </row>
    <row r="361">
      <c r="A361" s="13" t="n"/>
      <c r="B361" s="5" t="n"/>
      <c r="C361" s="19" t="n"/>
      <c r="D361" s="5" t="n"/>
      <c r="E361" s="5" t="n"/>
      <c r="F361" s="6">
        <f>IF(B361&amp;""="","",IFERROR(INDEX('الاستلامات'!$F$6:$F$1005,MATCH(B361&amp;"",'الاستلامات'!$A$6:$A$1005,0))&amp;"","استلام غير موجود"))</f>
        <v/>
      </c>
      <c r="G361" s="6">
        <f>IF(B361&amp;""="","",IFERROR(INDEX('الاستلامات'!$G$6:$G$1005,MATCH(B361&amp;"",'الاستلامات'!$A$6:$A$1005,0))&amp;"","استلام غير موجود"))</f>
        <v/>
      </c>
    </row>
    <row r="362">
      <c r="A362" s="13" t="n"/>
      <c r="B362" s="5" t="n"/>
      <c r="C362" s="19" t="n"/>
      <c r="D362" s="5" t="n"/>
      <c r="E362" s="5" t="n"/>
      <c r="F362" s="6">
        <f>IF(B362&amp;""="","",IFERROR(INDEX('الاستلامات'!$F$6:$F$1005,MATCH(B362&amp;"",'الاستلامات'!$A$6:$A$1005,0))&amp;"","استلام غير موجود"))</f>
        <v/>
      </c>
      <c r="G362" s="6">
        <f>IF(B362&amp;""="","",IFERROR(INDEX('الاستلامات'!$G$6:$G$1005,MATCH(B362&amp;"",'الاستلامات'!$A$6:$A$1005,0))&amp;"","استلام غير موجود"))</f>
        <v/>
      </c>
    </row>
    <row r="363">
      <c r="A363" s="13" t="n"/>
      <c r="B363" s="5" t="n"/>
      <c r="C363" s="19" t="n"/>
      <c r="D363" s="5" t="n"/>
      <c r="E363" s="5" t="n"/>
      <c r="F363" s="6">
        <f>IF(B363&amp;""="","",IFERROR(INDEX('الاستلامات'!$F$6:$F$1005,MATCH(B363&amp;"",'الاستلامات'!$A$6:$A$1005,0))&amp;"","استلام غير موجود"))</f>
        <v/>
      </c>
      <c r="G363" s="6">
        <f>IF(B363&amp;""="","",IFERROR(INDEX('الاستلامات'!$G$6:$G$1005,MATCH(B363&amp;"",'الاستلامات'!$A$6:$A$1005,0))&amp;"","استلام غير موجود"))</f>
        <v/>
      </c>
    </row>
    <row r="364">
      <c r="A364" s="13" t="n"/>
      <c r="B364" s="5" t="n"/>
      <c r="C364" s="19" t="n"/>
      <c r="D364" s="5" t="n"/>
      <c r="E364" s="5" t="n"/>
      <c r="F364" s="6">
        <f>IF(B364&amp;""="","",IFERROR(INDEX('الاستلامات'!$F$6:$F$1005,MATCH(B364&amp;"",'الاستلامات'!$A$6:$A$1005,0))&amp;"","استلام غير موجود"))</f>
        <v/>
      </c>
      <c r="G364" s="6">
        <f>IF(B364&amp;""="","",IFERROR(INDEX('الاستلامات'!$G$6:$G$1005,MATCH(B364&amp;"",'الاستلامات'!$A$6:$A$1005,0))&amp;"","استلام غير موجود"))</f>
        <v/>
      </c>
    </row>
    <row r="365">
      <c r="A365" s="13" t="n"/>
      <c r="B365" s="5" t="n"/>
      <c r="C365" s="19" t="n"/>
      <c r="D365" s="5" t="n"/>
      <c r="E365" s="5" t="n"/>
      <c r="F365" s="6">
        <f>IF(B365&amp;""="","",IFERROR(INDEX('الاستلامات'!$F$6:$F$1005,MATCH(B365&amp;"",'الاستلامات'!$A$6:$A$1005,0))&amp;"","استلام غير موجود"))</f>
        <v/>
      </c>
      <c r="G365" s="6">
        <f>IF(B365&amp;""="","",IFERROR(INDEX('الاستلامات'!$G$6:$G$1005,MATCH(B365&amp;"",'الاستلامات'!$A$6:$A$1005,0))&amp;"","استلام غير موجود"))</f>
        <v/>
      </c>
    </row>
    <row r="366">
      <c r="A366" s="13" t="n"/>
      <c r="B366" s="5" t="n"/>
      <c r="C366" s="19" t="n"/>
      <c r="D366" s="5" t="n"/>
      <c r="E366" s="5" t="n"/>
      <c r="F366" s="6">
        <f>IF(B366&amp;""="","",IFERROR(INDEX('الاستلامات'!$F$6:$F$1005,MATCH(B366&amp;"",'الاستلامات'!$A$6:$A$1005,0))&amp;"","استلام غير موجود"))</f>
        <v/>
      </c>
      <c r="G366" s="6">
        <f>IF(B366&amp;""="","",IFERROR(INDEX('الاستلامات'!$G$6:$G$1005,MATCH(B366&amp;"",'الاستلامات'!$A$6:$A$1005,0))&amp;"","استلام غير موجود"))</f>
        <v/>
      </c>
    </row>
    <row r="367">
      <c r="A367" s="13" t="n"/>
      <c r="B367" s="5" t="n"/>
      <c r="C367" s="19" t="n"/>
      <c r="D367" s="5" t="n"/>
      <c r="E367" s="5" t="n"/>
      <c r="F367" s="6">
        <f>IF(B367&amp;""="","",IFERROR(INDEX('الاستلامات'!$F$6:$F$1005,MATCH(B367&amp;"",'الاستلامات'!$A$6:$A$1005,0))&amp;"","استلام غير موجود"))</f>
        <v/>
      </c>
      <c r="G367" s="6">
        <f>IF(B367&amp;""="","",IFERROR(INDEX('الاستلامات'!$G$6:$G$1005,MATCH(B367&amp;"",'الاستلامات'!$A$6:$A$1005,0))&amp;"","استلام غير موجود"))</f>
        <v/>
      </c>
    </row>
    <row r="368">
      <c r="A368" s="13" t="n"/>
      <c r="B368" s="5" t="n"/>
      <c r="C368" s="19" t="n"/>
      <c r="D368" s="5" t="n"/>
      <c r="E368" s="5" t="n"/>
      <c r="F368" s="6">
        <f>IF(B368&amp;""="","",IFERROR(INDEX('الاستلامات'!$F$6:$F$1005,MATCH(B368&amp;"",'الاستلامات'!$A$6:$A$1005,0))&amp;"","استلام غير موجود"))</f>
        <v/>
      </c>
      <c r="G368" s="6">
        <f>IF(B368&amp;""="","",IFERROR(INDEX('الاستلامات'!$G$6:$G$1005,MATCH(B368&amp;"",'الاستلامات'!$A$6:$A$1005,0))&amp;"","استلام غير موجود"))</f>
        <v/>
      </c>
    </row>
    <row r="369">
      <c r="A369" s="13" t="n"/>
      <c r="B369" s="5" t="n"/>
      <c r="C369" s="19" t="n"/>
      <c r="D369" s="5" t="n"/>
      <c r="E369" s="5" t="n"/>
      <c r="F369" s="6">
        <f>IF(B369&amp;""="","",IFERROR(INDEX('الاستلامات'!$F$6:$F$1005,MATCH(B369&amp;"",'الاستلامات'!$A$6:$A$1005,0))&amp;"","استلام غير موجود"))</f>
        <v/>
      </c>
      <c r="G369" s="6">
        <f>IF(B369&amp;""="","",IFERROR(INDEX('الاستلامات'!$G$6:$G$1005,MATCH(B369&amp;"",'الاستلامات'!$A$6:$A$1005,0))&amp;"","استلام غير موجود"))</f>
        <v/>
      </c>
    </row>
    <row r="370">
      <c r="A370" s="13" t="n"/>
      <c r="B370" s="5" t="n"/>
      <c r="C370" s="19" t="n"/>
      <c r="D370" s="5" t="n"/>
      <c r="E370" s="5" t="n"/>
      <c r="F370" s="6">
        <f>IF(B370&amp;""="","",IFERROR(INDEX('الاستلامات'!$F$6:$F$1005,MATCH(B370&amp;"",'الاستلامات'!$A$6:$A$1005,0))&amp;"","استلام غير موجود"))</f>
        <v/>
      </c>
      <c r="G370" s="6">
        <f>IF(B370&amp;""="","",IFERROR(INDEX('الاستلامات'!$G$6:$G$1005,MATCH(B370&amp;"",'الاستلامات'!$A$6:$A$1005,0))&amp;"","استلام غير موجود"))</f>
        <v/>
      </c>
    </row>
    <row r="371">
      <c r="A371" s="13" t="n"/>
      <c r="B371" s="5" t="n"/>
      <c r="C371" s="19" t="n"/>
      <c r="D371" s="5" t="n"/>
      <c r="E371" s="5" t="n"/>
      <c r="F371" s="6">
        <f>IF(B371&amp;""="","",IFERROR(INDEX('الاستلامات'!$F$6:$F$1005,MATCH(B371&amp;"",'الاستلامات'!$A$6:$A$1005,0))&amp;"","استلام غير موجود"))</f>
        <v/>
      </c>
      <c r="G371" s="6">
        <f>IF(B371&amp;""="","",IFERROR(INDEX('الاستلامات'!$G$6:$G$1005,MATCH(B371&amp;"",'الاستلامات'!$A$6:$A$1005,0))&amp;"","استلام غير موجود"))</f>
        <v/>
      </c>
    </row>
    <row r="372">
      <c r="A372" s="13" t="n"/>
      <c r="B372" s="5" t="n"/>
      <c r="C372" s="19" t="n"/>
      <c r="D372" s="5" t="n"/>
      <c r="E372" s="5" t="n"/>
      <c r="F372" s="6">
        <f>IF(B372&amp;""="","",IFERROR(INDEX('الاستلامات'!$F$6:$F$1005,MATCH(B372&amp;"",'الاستلامات'!$A$6:$A$1005,0))&amp;"","استلام غير موجود"))</f>
        <v/>
      </c>
      <c r="G372" s="6">
        <f>IF(B372&amp;""="","",IFERROR(INDEX('الاستلامات'!$G$6:$G$1005,MATCH(B372&amp;"",'الاستلامات'!$A$6:$A$1005,0))&amp;"","استلام غير موجود"))</f>
        <v/>
      </c>
    </row>
    <row r="373">
      <c r="A373" s="13" t="n"/>
      <c r="B373" s="5" t="n"/>
      <c r="C373" s="19" t="n"/>
      <c r="D373" s="5" t="n"/>
      <c r="E373" s="5" t="n"/>
      <c r="F373" s="6">
        <f>IF(B373&amp;""="","",IFERROR(INDEX('الاستلامات'!$F$6:$F$1005,MATCH(B373&amp;"",'الاستلامات'!$A$6:$A$1005,0))&amp;"","استلام غير موجود"))</f>
        <v/>
      </c>
      <c r="G373" s="6">
        <f>IF(B373&amp;""="","",IFERROR(INDEX('الاستلامات'!$G$6:$G$1005,MATCH(B373&amp;"",'الاستلامات'!$A$6:$A$1005,0))&amp;"","استلام غير موجود"))</f>
        <v/>
      </c>
    </row>
    <row r="374">
      <c r="A374" s="13" t="n"/>
      <c r="B374" s="5" t="n"/>
      <c r="C374" s="19" t="n"/>
      <c r="D374" s="5" t="n"/>
      <c r="E374" s="5" t="n"/>
      <c r="F374" s="6">
        <f>IF(B374&amp;""="","",IFERROR(INDEX('الاستلامات'!$F$6:$F$1005,MATCH(B374&amp;"",'الاستلامات'!$A$6:$A$1005,0))&amp;"","استلام غير موجود"))</f>
        <v/>
      </c>
      <c r="G374" s="6">
        <f>IF(B374&amp;""="","",IFERROR(INDEX('الاستلامات'!$G$6:$G$1005,MATCH(B374&amp;"",'الاستلامات'!$A$6:$A$1005,0))&amp;"","استلام غير موجود"))</f>
        <v/>
      </c>
    </row>
    <row r="375">
      <c r="A375" s="13" t="n"/>
      <c r="B375" s="5" t="n"/>
      <c r="C375" s="19" t="n"/>
      <c r="D375" s="5" t="n"/>
      <c r="E375" s="5" t="n"/>
      <c r="F375" s="6">
        <f>IF(B375&amp;""="","",IFERROR(INDEX('الاستلامات'!$F$6:$F$1005,MATCH(B375&amp;"",'الاستلامات'!$A$6:$A$1005,0))&amp;"","استلام غير موجود"))</f>
        <v/>
      </c>
      <c r="G375" s="6">
        <f>IF(B375&amp;""="","",IFERROR(INDEX('الاستلامات'!$G$6:$G$1005,MATCH(B375&amp;"",'الاستلامات'!$A$6:$A$1005,0))&amp;"","استلام غير موجود"))</f>
        <v/>
      </c>
    </row>
    <row r="376">
      <c r="A376" s="13" t="n"/>
      <c r="B376" s="5" t="n"/>
      <c r="C376" s="19" t="n"/>
      <c r="D376" s="5" t="n"/>
      <c r="E376" s="5" t="n"/>
      <c r="F376" s="6">
        <f>IF(B376&amp;""="","",IFERROR(INDEX('الاستلامات'!$F$6:$F$1005,MATCH(B376&amp;"",'الاستلامات'!$A$6:$A$1005,0))&amp;"","استلام غير موجود"))</f>
        <v/>
      </c>
      <c r="G376" s="6">
        <f>IF(B376&amp;""="","",IFERROR(INDEX('الاستلامات'!$G$6:$G$1005,MATCH(B376&amp;"",'الاستلامات'!$A$6:$A$1005,0))&amp;"","استلام غير موجود"))</f>
        <v/>
      </c>
    </row>
    <row r="377">
      <c r="A377" s="13" t="n"/>
      <c r="B377" s="5" t="n"/>
      <c r="C377" s="19" t="n"/>
      <c r="D377" s="5" t="n"/>
      <c r="E377" s="5" t="n"/>
      <c r="F377" s="6">
        <f>IF(B377&amp;""="","",IFERROR(INDEX('الاستلامات'!$F$6:$F$1005,MATCH(B377&amp;"",'الاستلامات'!$A$6:$A$1005,0))&amp;"","استلام غير موجود"))</f>
        <v/>
      </c>
      <c r="G377" s="6">
        <f>IF(B377&amp;""="","",IFERROR(INDEX('الاستلامات'!$G$6:$G$1005,MATCH(B377&amp;"",'الاستلامات'!$A$6:$A$1005,0))&amp;"","استلام غير موجود"))</f>
        <v/>
      </c>
    </row>
    <row r="378">
      <c r="A378" s="13" t="n"/>
      <c r="B378" s="5" t="n"/>
      <c r="C378" s="19" t="n"/>
      <c r="D378" s="5" t="n"/>
      <c r="E378" s="5" t="n"/>
      <c r="F378" s="6">
        <f>IF(B378&amp;""="","",IFERROR(INDEX('الاستلامات'!$F$6:$F$1005,MATCH(B378&amp;"",'الاستلامات'!$A$6:$A$1005,0))&amp;"","استلام غير موجود"))</f>
        <v/>
      </c>
      <c r="G378" s="6">
        <f>IF(B378&amp;""="","",IFERROR(INDEX('الاستلامات'!$G$6:$G$1005,MATCH(B378&amp;"",'الاستلامات'!$A$6:$A$1005,0))&amp;"","استلام غير موجود"))</f>
        <v/>
      </c>
    </row>
    <row r="379">
      <c r="A379" s="13" t="n"/>
      <c r="B379" s="5" t="n"/>
      <c r="C379" s="19" t="n"/>
      <c r="D379" s="5" t="n"/>
      <c r="E379" s="5" t="n"/>
      <c r="F379" s="6">
        <f>IF(B379&amp;""="","",IFERROR(INDEX('الاستلامات'!$F$6:$F$1005,MATCH(B379&amp;"",'الاستلامات'!$A$6:$A$1005,0))&amp;"","استلام غير موجود"))</f>
        <v/>
      </c>
      <c r="G379" s="6">
        <f>IF(B379&amp;""="","",IFERROR(INDEX('الاستلامات'!$G$6:$G$1005,MATCH(B379&amp;"",'الاستلامات'!$A$6:$A$1005,0))&amp;"","استلام غير موجود"))</f>
        <v/>
      </c>
    </row>
    <row r="380">
      <c r="A380" s="13" t="n"/>
      <c r="B380" s="5" t="n"/>
      <c r="C380" s="19" t="n"/>
      <c r="D380" s="5" t="n"/>
      <c r="E380" s="5" t="n"/>
      <c r="F380" s="6">
        <f>IF(B380&amp;""="","",IFERROR(INDEX('الاستلامات'!$F$6:$F$1005,MATCH(B380&amp;"",'الاستلامات'!$A$6:$A$1005,0))&amp;"","استلام غير موجود"))</f>
        <v/>
      </c>
      <c r="G380" s="6">
        <f>IF(B380&amp;""="","",IFERROR(INDEX('الاستلامات'!$G$6:$G$1005,MATCH(B380&amp;"",'الاستلامات'!$A$6:$A$1005,0))&amp;"","استلام غير موجود"))</f>
        <v/>
      </c>
    </row>
    <row r="381">
      <c r="A381" s="13" t="n"/>
      <c r="B381" s="5" t="n"/>
      <c r="C381" s="19" t="n"/>
      <c r="D381" s="5" t="n"/>
      <c r="E381" s="5" t="n"/>
      <c r="F381" s="6">
        <f>IF(B381&amp;""="","",IFERROR(INDEX('الاستلامات'!$F$6:$F$1005,MATCH(B381&amp;"",'الاستلامات'!$A$6:$A$1005,0))&amp;"","استلام غير موجود"))</f>
        <v/>
      </c>
      <c r="G381" s="6">
        <f>IF(B381&amp;""="","",IFERROR(INDEX('الاستلامات'!$G$6:$G$1005,MATCH(B381&amp;"",'الاستلامات'!$A$6:$A$1005,0))&amp;"","استلام غير موجود"))</f>
        <v/>
      </c>
    </row>
    <row r="382">
      <c r="A382" s="13" t="n"/>
      <c r="B382" s="5" t="n"/>
      <c r="C382" s="19" t="n"/>
      <c r="D382" s="5" t="n"/>
      <c r="E382" s="5" t="n"/>
      <c r="F382" s="6">
        <f>IF(B382&amp;""="","",IFERROR(INDEX('الاستلامات'!$F$6:$F$1005,MATCH(B382&amp;"",'الاستلامات'!$A$6:$A$1005,0))&amp;"","استلام غير موجود"))</f>
        <v/>
      </c>
      <c r="G382" s="6">
        <f>IF(B382&amp;""="","",IFERROR(INDEX('الاستلامات'!$G$6:$G$1005,MATCH(B382&amp;"",'الاستلامات'!$A$6:$A$1005,0))&amp;"","استلام غير موجود"))</f>
        <v/>
      </c>
    </row>
    <row r="383">
      <c r="A383" s="13" t="n"/>
      <c r="B383" s="5" t="n"/>
      <c r="C383" s="19" t="n"/>
      <c r="D383" s="5" t="n"/>
      <c r="E383" s="5" t="n"/>
      <c r="F383" s="6">
        <f>IF(B383&amp;""="","",IFERROR(INDEX('الاستلامات'!$F$6:$F$1005,MATCH(B383&amp;"",'الاستلامات'!$A$6:$A$1005,0))&amp;"","استلام غير موجود"))</f>
        <v/>
      </c>
      <c r="G383" s="6">
        <f>IF(B383&amp;""="","",IFERROR(INDEX('الاستلامات'!$G$6:$G$1005,MATCH(B383&amp;"",'الاستلامات'!$A$6:$A$1005,0))&amp;"","استلام غير موجود"))</f>
        <v/>
      </c>
    </row>
    <row r="384">
      <c r="A384" s="13" t="n"/>
      <c r="B384" s="5" t="n"/>
      <c r="C384" s="19" t="n"/>
      <c r="D384" s="5" t="n"/>
      <c r="E384" s="5" t="n"/>
      <c r="F384" s="6">
        <f>IF(B384&amp;""="","",IFERROR(INDEX('الاستلامات'!$F$6:$F$1005,MATCH(B384&amp;"",'الاستلامات'!$A$6:$A$1005,0))&amp;"","استلام غير موجود"))</f>
        <v/>
      </c>
      <c r="G384" s="6">
        <f>IF(B384&amp;""="","",IFERROR(INDEX('الاستلامات'!$G$6:$G$1005,MATCH(B384&amp;"",'الاستلامات'!$A$6:$A$1005,0))&amp;"","استلام غير موجود"))</f>
        <v/>
      </c>
    </row>
    <row r="385">
      <c r="A385" s="13" t="n"/>
      <c r="B385" s="5" t="n"/>
      <c r="C385" s="19" t="n"/>
      <c r="D385" s="5" t="n"/>
      <c r="E385" s="5" t="n"/>
      <c r="F385" s="6">
        <f>IF(B385&amp;""="","",IFERROR(INDEX('الاستلامات'!$F$6:$F$1005,MATCH(B385&amp;"",'الاستلامات'!$A$6:$A$1005,0))&amp;"","استلام غير موجود"))</f>
        <v/>
      </c>
      <c r="G385" s="6">
        <f>IF(B385&amp;""="","",IFERROR(INDEX('الاستلامات'!$G$6:$G$1005,MATCH(B385&amp;"",'الاستلامات'!$A$6:$A$1005,0))&amp;"","استلام غير موجود"))</f>
        <v/>
      </c>
    </row>
    <row r="386">
      <c r="A386" s="13" t="n"/>
      <c r="B386" s="5" t="n"/>
      <c r="C386" s="19" t="n"/>
      <c r="D386" s="5" t="n"/>
      <c r="E386" s="5" t="n"/>
      <c r="F386" s="6">
        <f>IF(B386&amp;""="","",IFERROR(INDEX('الاستلامات'!$F$6:$F$1005,MATCH(B386&amp;"",'الاستلامات'!$A$6:$A$1005,0))&amp;"","استلام غير موجود"))</f>
        <v/>
      </c>
      <c r="G386" s="6">
        <f>IF(B386&amp;""="","",IFERROR(INDEX('الاستلامات'!$G$6:$G$1005,MATCH(B386&amp;"",'الاستلامات'!$A$6:$A$1005,0))&amp;"","استلام غير موجود"))</f>
        <v/>
      </c>
    </row>
    <row r="387">
      <c r="A387" s="13" t="n"/>
      <c r="B387" s="5" t="n"/>
      <c r="C387" s="19" t="n"/>
      <c r="D387" s="5" t="n"/>
      <c r="E387" s="5" t="n"/>
      <c r="F387" s="6">
        <f>IF(B387&amp;""="","",IFERROR(INDEX('الاستلامات'!$F$6:$F$1005,MATCH(B387&amp;"",'الاستلامات'!$A$6:$A$1005,0))&amp;"","استلام غير موجود"))</f>
        <v/>
      </c>
      <c r="G387" s="6">
        <f>IF(B387&amp;""="","",IFERROR(INDEX('الاستلامات'!$G$6:$G$1005,MATCH(B387&amp;"",'الاستلامات'!$A$6:$A$1005,0))&amp;"","استلام غير موجود"))</f>
        <v/>
      </c>
    </row>
    <row r="388">
      <c r="A388" s="13" t="n"/>
      <c r="B388" s="5" t="n"/>
      <c r="C388" s="19" t="n"/>
      <c r="D388" s="5" t="n"/>
      <c r="E388" s="5" t="n"/>
      <c r="F388" s="6">
        <f>IF(B388&amp;""="","",IFERROR(INDEX('الاستلامات'!$F$6:$F$1005,MATCH(B388&amp;"",'الاستلامات'!$A$6:$A$1005,0))&amp;"","استلام غير موجود"))</f>
        <v/>
      </c>
      <c r="G388" s="6">
        <f>IF(B388&amp;""="","",IFERROR(INDEX('الاستلامات'!$G$6:$G$1005,MATCH(B388&amp;"",'الاستلامات'!$A$6:$A$1005,0))&amp;"","استلام غير موجود"))</f>
        <v/>
      </c>
    </row>
    <row r="389">
      <c r="A389" s="13" t="n"/>
      <c r="B389" s="5" t="n"/>
      <c r="C389" s="19" t="n"/>
      <c r="D389" s="5" t="n"/>
      <c r="E389" s="5" t="n"/>
      <c r="F389" s="6">
        <f>IF(B389&amp;""="","",IFERROR(INDEX('الاستلامات'!$F$6:$F$1005,MATCH(B389&amp;"",'الاستلامات'!$A$6:$A$1005,0))&amp;"","استلام غير موجود"))</f>
        <v/>
      </c>
      <c r="G389" s="6">
        <f>IF(B389&amp;""="","",IFERROR(INDEX('الاستلامات'!$G$6:$G$1005,MATCH(B389&amp;"",'الاستلامات'!$A$6:$A$1005,0))&amp;"","استلام غير موجود"))</f>
        <v/>
      </c>
    </row>
    <row r="390">
      <c r="A390" s="13" t="n"/>
      <c r="B390" s="5" t="n"/>
      <c r="C390" s="19" t="n"/>
      <c r="D390" s="5" t="n"/>
      <c r="E390" s="5" t="n"/>
      <c r="F390" s="6">
        <f>IF(B390&amp;""="","",IFERROR(INDEX('الاستلامات'!$F$6:$F$1005,MATCH(B390&amp;"",'الاستلامات'!$A$6:$A$1005,0))&amp;"","استلام غير موجود"))</f>
        <v/>
      </c>
      <c r="G390" s="6">
        <f>IF(B390&amp;""="","",IFERROR(INDEX('الاستلامات'!$G$6:$G$1005,MATCH(B390&amp;"",'الاستلامات'!$A$6:$A$1005,0))&amp;"","استلام غير موجود"))</f>
        <v/>
      </c>
    </row>
    <row r="391">
      <c r="A391" s="13" t="n"/>
      <c r="B391" s="5" t="n"/>
      <c r="C391" s="19" t="n"/>
      <c r="D391" s="5" t="n"/>
      <c r="E391" s="5" t="n"/>
      <c r="F391" s="6">
        <f>IF(B391&amp;""="","",IFERROR(INDEX('الاستلامات'!$F$6:$F$1005,MATCH(B391&amp;"",'الاستلامات'!$A$6:$A$1005,0))&amp;"","استلام غير موجود"))</f>
        <v/>
      </c>
      <c r="G391" s="6">
        <f>IF(B391&amp;""="","",IFERROR(INDEX('الاستلامات'!$G$6:$G$1005,MATCH(B391&amp;"",'الاستلامات'!$A$6:$A$1005,0))&amp;"","استلام غير موجود"))</f>
        <v/>
      </c>
    </row>
    <row r="392">
      <c r="A392" s="13" t="n"/>
      <c r="B392" s="5" t="n"/>
      <c r="C392" s="19" t="n"/>
      <c r="D392" s="5" t="n"/>
      <c r="E392" s="5" t="n"/>
      <c r="F392" s="6">
        <f>IF(B392&amp;""="","",IFERROR(INDEX('الاستلامات'!$F$6:$F$1005,MATCH(B392&amp;"",'الاستلامات'!$A$6:$A$1005,0))&amp;"","استلام غير موجود"))</f>
        <v/>
      </c>
      <c r="G392" s="6">
        <f>IF(B392&amp;""="","",IFERROR(INDEX('الاستلامات'!$G$6:$G$1005,MATCH(B392&amp;"",'الاستلامات'!$A$6:$A$1005,0))&amp;"","استلام غير موجود"))</f>
        <v/>
      </c>
    </row>
    <row r="393">
      <c r="A393" s="13" t="n"/>
      <c r="B393" s="5" t="n"/>
      <c r="C393" s="19" t="n"/>
      <c r="D393" s="5" t="n"/>
      <c r="E393" s="5" t="n"/>
      <c r="F393" s="6">
        <f>IF(B393&amp;""="","",IFERROR(INDEX('الاستلامات'!$F$6:$F$1005,MATCH(B393&amp;"",'الاستلامات'!$A$6:$A$1005,0))&amp;"","استلام غير موجود"))</f>
        <v/>
      </c>
      <c r="G393" s="6">
        <f>IF(B393&amp;""="","",IFERROR(INDEX('الاستلامات'!$G$6:$G$1005,MATCH(B393&amp;"",'الاستلامات'!$A$6:$A$1005,0))&amp;"","استلام غير موجود"))</f>
        <v/>
      </c>
    </row>
    <row r="394">
      <c r="A394" s="13" t="n"/>
      <c r="B394" s="5" t="n"/>
      <c r="C394" s="19" t="n"/>
      <c r="D394" s="5" t="n"/>
      <c r="E394" s="5" t="n"/>
      <c r="F394" s="6">
        <f>IF(B394&amp;""="","",IFERROR(INDEX('الاستلامات'!$F$6:$F$1005,MATCH(B394&amp;"",'الاستلامات'!$A$6:$A$1005,0))&amp;"","استلام غير موجود"))</f>
        <v/>
      </c>
      <c r="G394" s="6">
        <f>IF(B394&amp;""="","",IFERROR(INDEX('الاستلامات'!$G$6:$G$1005,MATCH(B394&amp;"",'الاستلامات'!$A$6:$A$1005,0))&amp;"","استلام غير موجود"))</f>
        <v/>
      </c>
    </row>
    <row r="395">
      <c r="A395" s="13" t="n"/>
      <c r="B395" s="5" t="n"/>
      <c r="C395" s="19" t="n"/>
      <c r="D395" s="5" t="n"/>
      <c r="E395" s="5" t="n"/>
      <c r="F395" s="6">
        <f>IF(B395&amp;""="","",IFERROR(INDEX('الاستلامات'!$F$6:$F$1005,MATCH(B395&amp;"",'الاستلامات'!$A$6:$A$1005,0))&amp;"","استلام غير موجود"))</f>
        <v/>
      </c>
      <c r="G395" s="6">
        <f>IF(B395&amp;""="","",IFERROR(INDEX('الاستلامات'!$G$6:$G$1005,MATCH(B395&amp;"",'الاستلامات'!$A$6:$A$1005,0))&amp;"","استلام غير موجود"))</f>
        <v/>
      </c>
    </row>
    <row r="396">
      <c r="A396" s="13" t="n"/>
      <c r="B396" s="5" t="n"/>
      <c r="C396" s="19" t="n"/>
      <c r="D396" s="5" t="n"/>
      <c r="E396" s="5" t="n"/>
      <c r="F396" s="6">
        <f>IF(B396&amp;""="","",IFERROR(INDEX('الاستلامات'!$F$6:$F$1005,MATCH(B396&amp;"",'الاستلامات'!$A$6:$A$1005,0))&amp;"","استلام غير موجود"))</f>
        <v/>
      </c>
      <c r="G396" s="6">
        <f>IF(B396&amp;""="","",IFERROR(INDEX('الاستلامات'!$G$6:$G$1005,MATCH(B396&amp;"",'الاستلامات'!$A$6:$A$1005,0))&amp;"","استلام غير موجود"))</f>
        <v/>
      </c>
    </row>
    <row r="397">
      <c r="A397" s="13" t="n"/>
      <c r="B397" s="5" t="n"/>
      <c r="C397" s="19" t="n"/>
      <c r="D397" s="5" t="n"/>
      <c r="E397" s="5" t="n"/>
      <c r="F397" s="6">
        <f>IF(B397&amp;""="","",IFERROR(INDEX('الاستلامات'!$F$6:$F$1005,MATCH(B397&amp;"",'الاستلامات'!$A$6:$A$1005,0))&amp;"","استلام غير موجود"))</f>
        <v/>
      </c>
      <c r="G397" s="6">
        <f>IF(B397&amp;""="","",IFERROR(INDEX('الاستلامات'!$G$6:$G$1005,MATCH(B397&amp;"",'الاستلامات'!$A$6:$A$1005,0))&amp;"","استلام غير موجود"))</f>
        <v/>
      </c>
    </row>
    <row r="398">
      <c r="A398" s="13" t="n"/>
      <c r="B398" s="5" t="n"/>
      <c r="C398" s="19" t="n"/>
      <c r="D398" s="5" t="n"/>
      <c r="E398" s="5" t="n"/>
      <c r="F398" s="6">
        <f>IF(B398&amp;""="","",IFERROR(INDEX('الاستلامات'!$F$6:$F$1005,MATCH(B398&amp;"",'الاستلامات'!$A$6:$A$1005,0))&amp;"","استلام غير موجود"))</f>
        <v/>
      </c>
      <c r="G398" s="6">
        <f>IF(B398&amp;""="","",IFERROR(INDEX('الاستلامات'!$G$6:$G$1005,MATCH(B398&amp;"",'الاستلامات'!$A$6:$A$1005,0))&amp;"","استلام غير موجود"))</f>
        <v/>
      </c>
    </row>
    <row r="399">
      <c r="A399" s="13" t="n"/>
      <c r="B399" s="5" t="n"/>
      <c r="C399" s="19" t="n"/>
      <c r="D399" s="5" t="n"/>
      <c r="E399" s="5" t="n"/>
      <c r="F399" s="6">
        <f>IF(B399&amp;""="","",IFERROR(INDEX('الاستلامات'!$F$6:$F$1005,MATCH(B399&amp;"",'الاستلامات'!$A$6:$A$1005,0))&amp;"","استلام غير موجود"))</f>
        <v/>
      </c>
      <c r="G399" s="6">
        <f>IF(B399&amp;""="","",IFERROR(INDEX('الاستلامات'!$G$6:$G$1005,MATCH(B399&amp;"",'الاستلامات'!$A$6:$A$1005,0))&amp;"","استلام غير موجود"))</f>
        <v/>
      </c>
    </row>
    <row r="400">
      <c r="A400" s="13" t="n"/>
      <c r="B400" s="5" t="n"/>
      <c r="C400" s="19" t="n"/>
      <c r="D400" s="5" t="n"/>
      <c r="E400" s="5" t="n"/>
      <c r="F400" s="6">
        <f>IF(B400&amp;""="","",IFERROR(INDEX('الاستلامات'!$F$6:$F$1005,MATCH(B400&amp;"",'الاستلامات'!$A$6:$A$1005,0))&amp;"","استلام غير موجود"))</f>
        <v/>
      </c>
      <c r="G400" s="6">
        <f>IF(B400&amp;""="","",IFERROR(INDEX('الاستلامات'!$G$6:$G$1005,MATCH(B400&amp;"",'الاستلامات'!$A$6:$A$1005,0))&amp;"","استلام غير موجود"))</f>
        <v/>
      </c>
    </row>
    <row r="401">
      <c r="A401" s="13" t="n"/>
      <c r="B401" s="5" t="n"/>
      <c r="C401" s="19" t="n"/>
      <c r="D401" s="5" t="n"/>
      <c r="E401" s="5" t="n"/>
      <c r="F401" s="6">
        <f>IF(B401&amp;""="","",IFERROR(INDEX('الاستلامات'!$F$6:$F$1005,MATCH(B401&amp;"",'الاستلامات'!$A$6:$A$1005,0))&amp;"","استلام غير موجود"))</f>
        <v/>
      </c>
      <c r="G401" s="6">
        <f>IF(B401&amp;""="","",IFERROR(INDEX('الاستلامات'!$G$6:$G$1005,MATCH(B401&amp;"",'الاستلامات'!$A$6:$A$1005,0))&amp;"","استلام غير موجود"))</f>
        <v/>
      </c>
    </row>
    <row r="402">
      <c r="A402" s="13" t="n"/>
      <c r="B402" s="5" t="n"/>
      <c r="C402" s="19" t="n"/>
      <c r="D402" s="5" t="n"/>
      <c r="E402" s="5" t="n"/>
      <c r="F402" s="6">
        <f>IF(B402&amp;""="","",IFERROR(INDEX('الاستلامات'!$F$6:$F$1005,MATCH(B402&amp;"",'الاستلامات'!$A$6:$A$1005,0))&amp;"","استلام غير موجود"))</f>
        <v/>
      </c>
      <c r="G402" s="6">
        <f>IF(B402&amp;""="","",IFERROR(INDEX('الاستلامات'!$G$6:$G$1005,MATCH(B402&amp;"",'الاستلامات'!$A$6:$A$1005,0))&amp;"","استلام غير موجود"))</f>
        <v/>
      </c>
    </row>
    <row r="403">
      <c r="A403" s="13" t="n"/>
      <c r="B403" s="5" t="n"/>
      <c r="C403" s="19" t="n"/>
      <c r="D403" s="5" t="n"/>
      <c r="E403" s="5" t="n"/>
      <c r="F403" s="6">
        <f>IF(B403&amp;""="","",IFERROR(INDEX('الاستلامات'!$F$6:$F$1005,MATCH(B403&amp;"",'الاستلامات'!$A$6:$A$1005,0))&amp;"","استلام غير موجود"))</f>
        <v/>
      </c>
      <c r="G403" s="6">
        <f>IF(B403&amp;""="","",IFERROR(INDEX('الاستلامات'!$G$6:$G$1005,MATCH(B403&amp;"",'الاستلامات'!$A$6:$A$1005,0))&amp;"","استلام غير موجود"))</f>
        <v/>
      </c>
    </row>
    <row r="404">
      <c r="A404" s="13" t="n"/>
      <c r="B404" s="5" t="n"/>
      <c r="C404" s="19" t="n"/>
      <c r="D404" s="5" t="n"/>
      <c r="E404" s="5" t="n"/>
      <c r="F404" s="6">
        <f>IF(B404&amp;""="","",IFERROR(INDEX('الاستلامات'!$F$6:$F$1005,MATCH(B404&amp;"",'الاستلامات'!$A$6:$A$1005,0))&amp;"","استلام غير موجود"))</f>
        <v/>
      </c>
      <c r="G404" s="6">
        <f>IF(B404&amp;""="","",IFERROR(INDEX('الاستلامات'!$G$6:$G$1005,MATCH(B404&amp;"",'الاستلامات'!$A$6:$A$1005,0))&amp;"","استلام غير موجود"))</f>
        <v/>
      </c>
    </row>
    <row r="405">
      <c r="A405" s="13" t="n"/>
      <c r="B405" s="5" t="n"/>
      <c r="C405" s="19" t="n"/>
      <c r="D405" s="5" t="n"/>
      <c r="E405" s="5" t="n"/>
      <c r="F405" s="6">
        <f>IF(B405&amp;""="","",IFERROR(INDEX('الاستلامات'!$F$6:$F$1005,MATCH(B405&amp;"",'الاستلامات'!$A$6:$A$1005,0))&amp;"","استلام غير موجود"))</f>
        <v/>
      </c>
      <c r="G405" s="6">
        <f>IF(B405&amp;""="","",IFERROR(INDEX('الاستلامات'!$G$6:$G$1005,MATCH(B405&amp;"",'الاستلامات'!$A$6:$A$1005,0))&amp;"","استلام غير موجود"))</f>
        <v/>
      </c>
    </row>
    <row r="406">
      <c r="A406" s="13" t="n"/>
      <c r="B406" s="5" t="n"/>
      <c r="C406" s="19" t="n"/>
      <c r="D406" s="5" t="n"/>
      <c r="E406" s="5" t="n"/>
      <c r="F406" s="6">
        <f>IF(B406&amp;""="","",IFERROR(INDEX('الاستلامات'!$F$6:$F$1005,MATCH(B406&amp;"",'الاستلامات'!$A$6:$A$1005,0))&amp;"","استلام غير موجود"))</f>
        <v/>
      </c>
      <c r="G406" s="6">
        <f>IF(B406&amp;""="","",IFERROR(INDEX('الاستلامات'!$G$6:$G$1005,MATCH(B406&amp;"",'الاستلامات'!$A$6:$A$1005,0))&amp;"","استلام غير موجود"))</f>
        <v/>
      </c>
    </row>
    <row r="407">
      <c r="A407" s="13" t="n"/>
      <c r="B407" s="5" t="n"/>
      <c r="C407" s="19" t="n"/>
      <c r="D407" s="5" t="n"/>
      <c r="E407" s="5" t="n"/>
      <c r="F407" s="6">
        <f>IF(B407&amp;""="","",IFERROR(INDEX('الاستلامات'!$F$6:$F$1005,MATCH(B407&amp;"",'الاستلامات'!$A$6:$A$1005,0))&amp;"","استلام غير موجود"))</f>
        <v/>
      </c>
      <c r="G407" s="6">
        <f>IF(B407&amp;""="","",IFERROR(INDEX('الاستلامات'!$G$6:$G$1005,MATCH(B407&amp;"",'الاستلامات'!$A$6:$A$1005,0))&amp;"","استلام غير موجود"))</f>
        <v/>
      </c>
    </row>
    <row r="408">
      <c r="A408" s="13" t="n"/>
      <c r="B408" s="5" t="n"/>
      <c r="C408" s="19" t="n"/>
      <c r="D408" s="5" t="n"/>
      <c r="E408" s="5" t="n"/>
      <c r="F408" s="6">
        <f>IF(B408&amp;""="","",IFERROR(INDEX('الاستلامات'!$F$6:$F$1005,MATCH(B408&amp;"",'الاستلامات'!$A$6:$A$1005,0))&amp;"","استلام غير موجود"))</f>
        <v/>
      </c>
      <c r="G408" s="6">
        <f>IF(B408&amp;""="","",IFERROR(INDEX('الاستلامات'!$G$6:$G$1005,MATCH(B408&amp;"",'الاستلامات'!$A$6:$A$1005,0))&amp;"","استلام غير موجود"))</f>
        <v/>
      </c>
    </row>
    <row r="409">
      <c r="A409" s="13" t="n"/>
      <c r="B409" s="5" t="n"/>
      <c r="C409" s="19" t="n"/>
      <c r="D409" s="5" t="n"/>
      <c r="E409" s="5" t="n"/>
      <c r="F409" s="6">
        <f>IF(B409&amp;""="","",IFERROR(INDEX('الاستلامات'!$F$6:$F$1005,MATCH(B409&amp;"",'الاستلامات'!$A$6:$A$1005,0))&amp;"","استلام غير موجود"))</f>
        <v/>
      </c>
      <c r="G409" s="6">
        <f>IF(B409&amp;""="","",IFERROR(INDEX('الاستلامات'!$G$6:$G$1005,MATCH(B409&amp;"",'الاستلامات'!$A$6:$A$1005,0))&amp;"","استلام غير موجود"))</f>
        <v/>
      </c>
    </row>
    <row r="410">
      <c r="A410" s="13" t="n"/>
      <c r="B410" s="5" t="n"/>
      <c r="C410" s="19" t="n"/>
      <c r="D410" s="5" t="n"/>
      <c r="E410" s="5" t="n"/>
      <c r="F410" s="6">
        <f>IF(B410&amp;""="","",IFERROR(INDEX('الاستلامات'!$F$6:$F$1005,MATCH(B410&amp;"",'الاستلامات'!$A$6:$A$1005,0))&amp;"","استلام غير موجود"))</f>
        <v/>
      </c>
      <c r="G410" s="6">
        <f>IF(B410&amp;""="","",IFERROR(INDEX('الاستلامات'!$G$6:$G$1005,MATCH(B410&amp;"",'الاستلامات'!$A$6:$A$1005,0))&amp;"","استلام غير موجود"))</f>
        <v/>
      </c>
    </row>
    <row r="411">
      <c r="A411" s="13" t="n"/>
      <c r="B411" s="5" t="n"/>
      <c r="C411" s="19" t="n"/>
      <c r="D411" s="5" t="n"/>
      <c r="E411" s="5" t="n"/>
      <c r="F411" s="6">
        <f>IF(B411&amp;""="","",IFERROR(INDEX('الاستلامات'!$F$6:$F$1005,MATCH(B411&amp;"",'الاستلامات'!$A$6:$A$1005,0))&amp;"","استلام غير موجود"))</f>
        <v/>
      </c>
      <c r="G411" s="6">
        <f>IF(B411&amp;""="","",IFERROR(INDEX('الاستلامات'!$G$6:$G$1005,MATCH(B411&amp;"",'الاستلامات'!$A$6:$A$1005,0))&amp;"","استلام غير موجود"))</f>
        <v/>
      </c>
    </row>
    <row r="412">
      <c r="A412" s="13" t="n"/>
      <c r="B412" s="5" t="n"/>
      <c r="C412" s="19" t="n"/>
      <c r="D412" s="5" t="n"/>
      <c r="E412" s="5" t="n"/>
      <c r="F412" s="6">
        <f>IF(B412&amp;""="","",IFERROR(INDEX('الاستلامات'!$F$6:$F$1005,MATCH(B412&amp;"",'الاستلامات'!$A$6:$A$1005,0))&amp;"","استلام غير موجود"))</f>
        <v/>
      </c>
      <c r="G412" s="6">
        <f>IF(B412&amp;""="","",IFERROR(INDEX('الاستلامات'!$G$6:$G$1005,MATCH(B412&amp;"",'الاستلامات'!$A$6:$A$1005,0))&amp;"","استلام غير موجود"))</f>
        <v/>
      </c>
    </row>
    <row r="413">
      <c r="A413" s="13" t="n"/>
      <c r="B413" s="5" t="n"/>
      <c r="C413" s="19" t="n"/>
      <c r="D413" s="5" t="n"/>
      <c r="E413" s="5" t="n"/>
      <c r="F413" s="6">
        <f>IF(B413&amp;""="","",IFERROR(INDEX('الاستلامات'!$F$6:$F$1005,MATCH(B413&amp;"",'الاستلامات'!$A$6:$A$1005,0))&amp;"","استلام غير موجود"))</f>
        <v/>
      </c>
      <c r="G413" s="6">
        <f>IF(B413&amp;""="","",IFERROR(INDEX('الاستلامات'!$G$6:$G$1005,MATCH(B413&amp;"",'الاستلامات'!$A$6:$A$1005,0))&amp;"","استلام غير موجود"))</f>
        <v/>
      </c>
    </row>
    <row r="414">
      <c r="A414" s="13" t="n"/>
      <c r="B414" s="5" t="n"/>
      <c r="C414" s="19" t="n"/>
      <c r="D414" s="5" t="n"/>
      <c r="E414" s="5" t="n"/>
      <c r="F414" s="6">
        <f>IF(B414&amp;""="","",IFERROR(INDEX('الاستلامات'!$F$6:$F$1005,MATCH(B414&amp;"",'الاستلامات'!$A$6:$A$1005,0))&amp;"","استلام غير موجود"))</f>
        <v/>
      </c>
      <c r="G414" s="6">
        <f>IF(B414&amp;""="","",IFERROR(INDEX('الاستلامات'!$G$6:$G$1005,MATCH(B414&amp;"",'الاستلامات'!$A$6:$A$1005,0))&amp;"","استلام غير موجود"))</f>
        <v/>
      </c>
    </row>
    <row r="415">
      <c r="A415" s="13" t="n"/>
      <c r="B415" s="5" t="n"/>
      <c r="C415" s="19" t="n"/>
      <c r="D415" s="5" t="n"/>
      <c r="E415" s="5" t="n"/>
      <c r="F415" s="6">
        <f>IF(B415&amp;""="","",IFERROR(INDEX('الاستلامات'!$F$6:$F$1005,MATCH(B415&amp;"",'الاستلامات'!$A$6:$A$1005,0))&amp;"","استلام غير موجود"))</f>
        <v/>
      </c>
      <c r="G415" s="6">
        <f>IF(B415&amp;""="","",IFERROR(INDEX('الاستلامات'!$G$6:$G$1005,MATCH(B415&amp;"",'الاستلامات'!$A$6:$A$1005,0))&amp;"","استلام غير موجود"))</f>
        <v/>
      </c>
    </row>
    <row r="416">
      <c r="A416" s="13" t="n"/>
      <c r="B416" s="5" t="n"/>
      <c r="C416" s="19" t="n"/>
      <c r="D416" s="5" t="n"/>
      <c r="E416" s="5" t="n"/>
      <c r="F416" s="6">
        <f>IF(B416&amp;""="","",IFERROR(INDEX('الاستلامات'!$F$6:$F$1005,MATCH(B416&amp;"",'الاستلامات'!$A$6:$A$1005,0))&amp;"","استلام غير موجود"))</f>
        <v/>
      </c>
      <c r="G416" s="6">
        <f>IF(B416&amp;""="","",IFERROR(INDEX('الاستلامات'!$G$6:$G$1005,MATCH(B416&amp;"",'الاستلامات'!$A$6:$A$1005,0))&amp;"","استلام غير موجود"))</f>
        <v/>
      </c>
    </row>
    <row r="417">
      <c r="A417" s="13" t="n"/>
      <c r="B417" s="5" t="n"/>
      <c r="C417" s="19" t="n"/>
      <c r="D417" s="5" t="n"/>
      <c r="E417" s="5" t="n"/>
      <c r="F417" s="6">
        <f>IF(B417&amp;""="","",IFERROR(INDEX('الاستلامات'!$F$6:$F$1005,MATCH(B417&amp;"",'الاستلامات'!$A$6:$A$1005,0))&amp;"","استلام غير موجود"))</f>
        <v/>
      </c>
      <c r="G417" s="6">
        <f>IF(B417&amp;""="","",IFERROR(INDEX('الاستلامات'!$G$6:$G$1005,MATCH(B417&amp;"",'الاستلامات'!$A$6:$A$1005,0))&amp;"","استلام غير موجود"))</f>
        <v/>
      </c>
    </row>
    <row r="418">
      <c r="A418" s="13" t="n"/>
      <c r="B418" s="5" t="n"/>
      <c r="C418" s="19" t="n"/>
      <c r="D418" s="5" t="n"/>
      <c r="E418" s="5" t="n"/>
      <c r="F418" s="6">
        <f>IF(B418&amp;""="","",IFERROR(INDEX('الاستلامات'!$F$6:$F$1005,MATCH(B418&amp;"",'الاستلامات'!$A$6:$A$1005,0))&amp;"","استلام غير موجود"))</f>
        <v/>
      </c>
      <c r="G418" s="6">
        <f>IF(B418&amp;""="","",IFERROR(INDEX('الاستلامات'!$G$6:$G$1005,MATCH(B418&amp;"",'الاستلامات'!$A$6:$A$1005,0))&amp;"","استلام غير موجود"))</f>
        <v/>
      </c>
    </row>
    <row r="419">
      <c r="A419" s="13" t="n"/>
      <c r="B419" s="5" t="n"/>
      <c r="C419" s="19" t="n"/>
      <c r="D419" s="5" t="n"/>
      <c r="E419" s="5" t="n"/>
      <c r="F419" s="6">
        <f>IF(B419&amp;""="","",IFERROR(INDEX('الاستلامات'!$F$6:$F$1005,MATCH(B419&amp;"",'الاستلامات'!$A$6:$A$1005,0))&amp;"","استلام غير موجود"))</f>
        <v/>
      </c>
      <c r="G419" s="6">
        <f>IF(B419&amp;""="","",IFERROR(INDEX('الاستلامات'!$G$6:$G$1005,MATCH(B419&amp;"",'الاستلامات'!$A$6:$A$1005,0))&amp;"","استلام غير موجود"))</f>
        <v/>
      </c>
    </row>
    <row r="420">
      <c r="A420" s="13" t="n"/>
      <c r="B420" s="5" t="n"/>
      <c r="C420" s="19" t="n"/>
      <c r="D420" s="5" t="n"/>
      <c r="E420" s="5" t="n"/>
      <c r="F420" s="6">
        <f>IF(B420&amp;""="","",IFERROR(INDEX('الاستلامات'!$F$6:$F$1005,MATCH(B420&amp;"",'الاستلامات'!$A$6:$A$1005,0))&amp;"","استلام غير موجود"))</f>
        <v/>
      </c>
      <c r="G420" s="6">
        <f>IF(B420&amp;""="","",IFERROR(INDEX('الاستلامات'!$G$6:$G$1005,MATCH(B420&amp;"",'الاستلامات'!$A$6:$A$1005,0))&amp;"","استلام غير موجود"))</f>
        <v/>
      </c>
    </row>
    <row r="421">
      <c r="A421" s="13" t="n"/>
      <c r="B421" s="5" t="n"/>
      <c r="C421" s="19" t="n"/>
      <c r="D421" s="5" t="n"/>
      <c r="E421" s="5" t="n"/>
      <c r="F421" s="6">
        <f>IF(B421&amp;""="","",IFERROR(INDEX('الاستلامات'!$F$6:$F$1005,MATCH(B421&amp;"",'الاستلامات'!$A$6:$A$1005,0))&amp;"","استلام غير موجود"))</f>
        <v/>
      </c>
      <c r="G421" s="6">
        <f>IF(B421&amp;""="","",IFERROR(INDEX('الاستلامات'!$G$6:$G$1005,MATCH(B421&amp;"",'الاستلامات'!$A$6:$A$1005,0))&amp;"","استلام غير موجود"))</f>
        <v/>
      </c>
    </row>
    <row r="422">
      <c r="A422" s="13" t="n"/>
      <c r="B422" s="5" t="n"/>
      <c r="C422" s="19" t="n"/>
      <c r="D422" s="5" t="n"/>
      <c r="E422" s="5" t="n"/>
      <c r="F422" s="6">
        <f>IF(B422&amp;""="","",IFERROR(INDEX('الاستلامات'!$F$6:$F$1005,MATCH(B422&amp;"",'الاستلامات'!$A$6:$A$1005,0))&amp;"","استلام غير موجود"))</f>
        <v/>
      </c>
      <c r="G422" s="6">
        <f>IF(B422&amp;""="","",IFERROR(INDEX('الاستلامات'!$G$6:$G$1005,MATCH(B422&amp;"",'الاستلامات'!$A$6:$A$1005,0))&amp;"","استلام غير موجود"))</f>
        <v/>
      </c>
    </row>
    <row r="423">
      <c r="A423" s="13" t="n"/>
      <c r="B423" s="5" t="n"/>
      <c r="C423" s="19" t="n"/>
      <c r="D423" s="5" t="n"/>
      <c r="E423" s="5" t="n"/>
      <c r="F423" s="6">
        <f>IF(B423&amp;""="","",IFERROR(INDEX('الاستلامات'!$F$6:$F$1005,MATCH(B423&amp;"",'الاستلامات'!$A$6:$A$1005,0))&amp;"","استلام غير موجود"))</f>
        <v/>
      </c>
      <c r="G423" s="6">
        <f>IF(B423&amp;""="","",IFERROR(INDEX('الاستلامات'!$G$6:$G$1005,MATCH(B423&amp;"",'الاستلامات'!$A$6:$A$1005,0))&amp;"","استلام غير موجود"))</f>
        <v/>
      </c>
    </row>
    <row r="424">
      <c r="A424" s="13" t="n"/>
      <c r="B424" s="5" t="n"/>
      <c r="C424" s="19" t="n"/>
      <c r="D424" s="5" t="n"/>
      <c r="E424" s="5" t="n"/>
      <c r="F424" s="6">
        <f>IF(B424&amp;""="","",IFERROR(INDEX('الاستلامات'!$F$6:$F$1005,MATCH(B424&amp;"",'الاستلامات'!$A$6:$A$1005,0))&amp;"","استلام غير موجود"))</f>
        <v/>
      </c>
      <c r="G424" s="6">
        <f>IF(B424&amp;""="","",IFERROR(INDEX('الاستلامات'!$G$6:$G$1005,MATCH(B424&amp;"",'الاستلامات'!$A$6:$A$1005,0))&amp;"","استلام غير موجود"))</f>
        <v/>
      </c>
    </row>
    <row r="425">
      <c r="A425" s="13" t="n"/>
      <c r="B425" s="5" t="n"/>
      <c r="C425" s="19" t="n"/>
      <c r="D425" s="5" t="n"/>
      <c r="E425" s="5" t="n"/>
      <c r="F425" s="6">
        <f>IF(B425&amp;""="","",IFERROR(INDEX('الاستلامات'!$F$6:$F$1005,MATCH(B425&amp;"",'الاستلامات'!$A$6:$A$1005,0))&amp;"","استلام غير موجود"))</f>
        <v/>
      </c>
      <c r="G425" s="6">
        <f>IF(B425&amp;""="","",IFERROR(INDEX('الاستلامات'!$G$6:$G$1005,MATCH(B425&amp;"",'الاستلامات'!$A$6:$A$1005,0))&amp;"","استلام غير موجود"))</f>
        <v/>
      </c>
    </row>
    <row r="426">
      <c r="A426" s="13" t="n"/>
      <c r="B426" s="5" t="n"/>
      <c r="C426" s="19" t="n"/>
      <c r="D426" s="5" t="n"/>
      <c r="E426" s="5" t="n"/>
      <c r="F426" s="6">
        <f>IF(B426&amp;""="","",IFERROR(INDEX('الاستلامات'!$F$6:$F$1005,MATCH(B426&amp;"",'الاستلامات'!$A$6:$A$1005,0))&amp;"","استلام غير موجود"))</f>
        <v/>
      </c>
      <c r="G426" s="6">
        <f>IF(B426&amp;""="","",IFERROR(INDEX('الاستلامات'!$G$6:$G$1005,MATCH(B426&amp;"",'الاستلامات'!$A$6:$A$1005,0))&amp;"","استلام غير موجود"))</f>
        <v/>
      </c>
    </row>
    <row r="427">
      <c r="A427" s="13" t="n"/>
      <c r="B427" s="5" t="n"/>
      <c r="C427" s="19" t="n"/>
      <c r="D427" s="5" t="n"/>
      <c r="E427" s="5" t="n"/>
      <c r="F427" s="6">
        <f>IF(B427&amp;""="","",IFERROR(INDEX('الاستلامات'!$F$6:$F$1005,MATCH(B427&amp;"",'الاستلامات'!$A$6:$A$1005,0))&amp;"","استلام غير موجود"))</f>
        <v/>
      </c>
      <c r="G427" s="6">
        <f>IF(B427&amp;""="","",IFERROR(INDEX('الاستلامات'!$G$6:$G$1005,MATCH(B427&amp;"",'الاستلامات'!$A$6:$A$1005,0))&amp;"","استلام غير موجود"))</f>
        <v/>
      </c>
    </row>
    <row r="428">
      <c r="A428" s="13" t="n"/>
      <c r="B428" s="5" t="n"/>
      <c r="C428" s="19" t="n"/>
      <c r="D428" s="5" t="n"/>
      <c r="E428" s="5" t="n"/>
      <c r="F428" s="6">
        <f>IF(B428&amp;""="","",IFERROR(INDEX('الاستلامات'!$F$6:$F$1005,MATCH(B428&amp;"",'الاستلامات'!$A$6:$A$1005,0))&amp;"","استلام غير موجود"))</f>
        <v/>
      </c>
      <c r="G428" s="6">
        <f>IF(B428&amp;""="","",IFERROR(INDEX('الاستلامات'!$G$6:$G$1005,MATCH(B428&amp;"",'الاستلامات'!$A$6:$A$1005,0))&amp;"","استلام غير موجود"))</f>
        <v/>
      </c>
    </row>
    <row r="429">
      <c r="A429" s="13" t="n"/>
      <c r="B429" s="5" t="n"/>
      <c r="C429" s="19" t="n"/>
      <c r="D429" s="5" t="n"/>
      <c r="E429" s="5" t="n"/>
      <c r="F429" s="6">
        <f>IF(B429&amp;""="","",IFERROR(INDEX('الاستلامات'!$F$6:$F$1005,MATCH(B429&amp;"",'الاستلامات'!$A$6:$A$1005,0))&amp;"","استلام غير موجود"))</f>
        <v/>
      </c>
      <c r="G429" s="6">
        <f>IF(B429&amp;""="","",IFERROR(INDEX('الاستلامات'!$G$6:$G$1005,MATCH(B429&amp;"",'الاستلامات'!$A$6:$A$1005,0))&amp;"","استلام غير موجود"))</f>
        <v/>
      </c>
    </row>
    <row r="430">
      <c r="A430" s="13" t="n"/>
      <c r="B430" s="5" t="n"/>
      <c r="C430" s="19" t="n"/>
      <c r="D430" s="5" t="n"/>
      <c r="E430" s="5" t="n"/>
      <c r="F430" s="6">
        <f>IF(B430&amp;""="","",IFERROR(INDEX('الاستلامات'!$F$6:$F$1005,MATCH(B430&amp;"",'الاستلامات'!$A$6:$A$1005,0))&amp;"","استلام غير موجود"))</f>
        <v/>
      </c>
      <c r="G430" s="6">
        <f>IF(B430&amp;""="","",IFERROR(INDEX('الاستلامات'!$G$6:$G$1005,MATCH(B430&amp;"",'الاستلامات'!$A$6:$A$1005,0))&amp;"","استلام غير موجود"))</f>
        <v/>
      </c>
    </row>
    <row r="431">
      <c r="A431" s="13" t="n"/>
      <c r="B431" s="5" t="n"/>
      <c r="C431" s="19" t="n"/>
      <c r="D431" s="5" t="n"/>
      <c r="E431" s="5" t="n"/>
      <c r="F431" s="6">
        <f>IF(B431&amp;""="","",IFERROR(INDEX('الاستلامات'!$F$6:$F$1005,MATCH(B431&amp;"",'الاستلامات'!$A$6:$A$1005,0))&amp;"","استلام غير موجود"))</f>
        <v/>
      </c>
      <c r="G431" s="6">
        <f>IF(B431&amp;""="","",IFERROR(INDEX('الاستلامات'!$G$6:$G$1005,MATCH(B431&amp;"",'الاستلامات'!$A$6:$A$1005,0))&amp;"","استلام غير موجود"))</f>
        <v/>
      </c>
    </row>
    <row r="432">
      <c r="A432" s="13" t="n"/>
      <c r="B432" s="5" t="n"/>
      <c r="C432" s="19" t="n"/>
      <c r="D432" s="5" t="n"/>
      <c r="E432" s="5" t="n"/>
      <c r="F432" s="6">
        <f>IF(B432&amp;""="","",IFERROR(INDEX('الاستلامات'!$F$6:$F$1005,MATCH(B432&amp;"",'الاستلامات'!$A$6:$A$1005,0))&amp;"","استلام غير موجود"))</f>
        <v/>
      </c>
      <c r="G432" s="6">
        <f>IF(B432&amp;""="","",IFERROR(INDEX('الاستلامات'!$G$6:$G$1005,MATCH(B432&amp;"",'الاستلامات'!$A$6:$A$1005,0))&amp;"","استلام غير موجود"))</f>
        <v/>
      </c>
    </row>
    <row r="433">
      <c r="A433" s="13" t="n"/>
      <c r="B433" s="5" t="n"/>
      <c r="C433" s="19" t="n"/>
      <c r="D433" s="5" t="n"/>
      <c r="E433" s="5" t="n"/>
      <c r="F433" s="6">
        <f>IF(B433&amp;""="","",IFERROR(INDEX('الاستلامات'!$F$6:$F$1005,MATCH(B433&amp;"",'الاستلامات'!$A$6:$A$1005,0))&amp;"","استلام غير موجود"))</f>
        <v/>
      </c>
      <c r="G433" s="6">
        <f>IF(B433&amp;""="","",IFERROR(INDEX('الاستلامات'!$G$6:$G$1005,MATCH(B433&amp;"",'الاستلامات'!$A$6:$A$1005,0))&amp;"","استلام غير موجود"))</f>
        <v/>
      </c>
    </row>
    <row r="434">
      <c r="A434" s="13" t="n"/>
      <c r="B434" s="5" t="n"/>
      <c r="C434" s="19" t="n"/>
      <c r="D434" s="5" t="n"/>
      <c r="E434" s="5" t="n"/>
      <c r="F434" s="6">
        <f>IF(B434&amp;""="","",IFERROR(INDEX('الاستلامات'!$F$6:$F$1005,MATCH(B434&amp;"",'الاستلامات'!$A$6:$A$1005,0))&amp;"","استلام غير موجود"))</f>
        <v/>
      </c>
      <c r="G434" s="6">
        <f>IF(B434&amp;""="","",IFERROR(INDEX('الاستلامات'!$G$6:$G$1005,MATCH(B434&amp;"",'الاستلامات'!$A$6:$A$1005,0))&amp;"","استلام غير موجود"))</f>
        <v/>
      </c>
    </row>
    <row r="435">
      <c r="A435" s="13" t="n"/>
      <c r="B435" s="5" t="n"/>
      <c r="C435" s="19" t="n"/>
      <c r="D435" s="5" t="n"/>
      <c r="E435" s="5" t="n"/>
      <c r="F435" s="6">
        <f>IF(B435&amp;""="","",IFERROR(INDEX('الاستلامات'!$F$6:$F$1005,MATCH(B435&amp;"",'الاستلامات'!$A$6:$A$1005,0))&amp;"","استلام غير موجود"))</f>
        <v/>
      </c>
      <c r="G435" s="6">
        <f>IF(B435&amp;""="","",IFERROR(INDEX('الاستلامات'!$G$6:$G$1005,MATCH(B435&amp;"",'الاستلامات'!$A$6:$A$1005,0))&amp;"","استلام غير موجود"))</f>
        <v/>
      </c>
    </row>
    <row r="436">
      <c r="A436" s="13" t="n"/>
      <c r="B436" s="5" t="n"/>
      <c r="C436" s="19" t="n"/>
      <c r="D436" s="5" t="n"/>
      <c r="E436" s="5" t="n"/>
      <c r="F436" s="6">
        <f>IF(B436&amp;""="","",IFERROR(INDEX('الاستلامات'!$F$6:$F$1005,MATCH(B436&amp;"",'الاستلامات'!$A$6:$A$1005,0))&amp;"","استلام غير موجود"))</f>
        <v/>
      </c>
      <c r="G436" s="6">
        <f>IF(B436&amp;""="","",IFERROR(INDEX('الاستلامات'!$G$6:$G$1005,MATCH(B436&amp;"",'الاستلامات'!$A$6:$A$1005,0))&amp;"","استلام غير موجود"))</f>
        <v/>
      </c>
    </row>
    <row r="437">
      <c r="A437" s="13" t="n"/>
      <c r="B437" s="5" t="n"/>
      <c r="C437" s="19" t="n"/>
      <c r="D437" s="5" t="n"/>
      <c r="E437" s="5" t="n"/>
      <c r="F437" s="6">
        <f>IF(B437&amp;""="","",IFERROR(INDEX('الاستلامات'!$F$6:$F$1005,MATCH(B437&amp;"",'الاستلامات'!$A$6:$A$1005,0))&amp;"","استلام غير موجود"))</f>
        <v/>
      </c>
      <c r="G437" s="6">
        <f>IF(B437&amp;""="","",IFERROR(INDEX('الاستلامات'!$G$6:$G$1005,MATCH(B437&amp;"",'الاستلامات'!$A$6:$A$1005,0))&amp;"","استلام غير موجود"))</f>
        <v/>
      </c>
    </row>
    <row r="438">
      <c r="A438" s="13" t="n"/>
      <c r="B438" s="5" t="n"/>
      <c r="C438" s="19" t="n"/>
      <c r="D438" s="5" t="n"/>
      <c r="E438" s="5" t="n"/>
      <c r="F438" s="6">
        <f>IF(B438&amp;""="","",IFERROR(INDEX('الاستلامات'!$F$6:$F$1005,MATCH(B438&amp;"",'الاستلامات'!$A$6:$A$1005,0))&amp;"","استلام غير موجود"))</f>
        <v/>
      </c>
      <c r="G438" s="6">
        <f>IF(B438&amp;""="","",IFERROR(INDEX('الاستلامات'!$G$6:$G$1005,MATCH(B438&amp;"",'الاستلامات'!$A$6:$A$1005,0))&amp;"","استلام غير موجود"))</f>
        <v/>
      </c>
    </row>
    <row r="439">
      <c r="A439" s="13" t="n"/>
      <c r="B439" s="5" t="n"/>
      <c r="C439" s="19" t="n"/>
      <c r="D439" s="5" t="n"/>
      <c r="E439" s="5" t="n"/>
      <c r="F439" s="6">
        <f>IF(B439&amp;""="","",IFERROR(INDEX('الاستلامات'!$F$6:$F$1005,MATCH(B439&amp;"",'الاستلامات'!$A$6:$A$1005,0))&amp;"","استلام غير موجود"))</f>
        <v/>
      </c>
      <c r="G439" s="6">
        <f>IF(B439&amp;""="","",IFERROR(INDEX('الاستلامات'!$G$6:$G$1005,MATCH(B439&amp;"",'الاستلامات'!$A$6:$A$1005,0))&amp;"","استلام غير موجود"))</f>
        <v/>
      </c>
    </row>
    <row r="440">
      <c r="A440" s="13" t="n"/>
      <c r="B440" s="5" t="n"/>
      <c r="C440" s="19" t="n"/>
      <c r="D440" s="5" t="n"/>
      <c r="E440" s="5" t="n"/>
      <c r="F440" s="6">
        <f>IF(B440&amp;""="","",IFERROR(INDEX('الاستلامات'!$F$6:$F$1005,MATCH(B440&amp;"",'الاستلامات'!$A$6:$A$1005,0))&amp;"","استلام غير موجود"))</f>
        <v/>
      </c>
      <c r="G440" s="6">
        <f>IF(B440&amp;""="","",IFERROR(INDEX('الاستلامات'!$G$6:$G$1005,MATCH(B440&amp;"",'الاستلامات'!$A$6:$A$1005,0))&amp;"","استلام غير موجود"))</f>
        <v/>
      </c>
    </row>
    <row r="441">
      <c r="A441" s="13" t="n"/>
      <c r="B441" s="5" t="n"/>
      <c r="C441" s="19" t="n"/>
      <c r="D441" s="5" t="n"/>
      <c r="E441" s="5" t="n"/>
      <c r="F441" s="6">
        <f>IF(B441&amp;""="","",IFERROR(INDEX('الاستلامات'!$F$6:$F$1005,MATCH(B441&amp;"",'الاستلامات'!$A$6:$A$1005,0))&amp;"","استلام غير موجود"))</f>
        <v/>
      </c>
      <c r="G441" s="6">
        <f>IF(B441&amp;""="","",IFERROR(INDEX('الاستلامات'!$G$6:$G$1005,MATCH(B441&amp;"",'الاستلامات'!$A$6:$A$1005,0))&amp;"","استلام غير موجود"))</f>
        <v/>
      </c>
    </row>
    <row r="442">
      <c r="A442" s="13" t="n"/>
      <c r="B442" s="5" t="n"/>
      <c r="C442" s="19" t="n"/>
      <c r="D442" s="5" t="n"/>
      <c r="E442" s="5" t="n"/>
      <c r="F442" s="6">
        <f>IF(B442&amp;""="","",IFERROR(INDEX('الاستلامات'!$F$6:$F$1005,MATCH(B442&amp;"",'الاستلامات'!$A$6:$A$1005,0))&amp;"","استلام غير موجود"))</f>
        <v/>
      </c>
      <c r="G442" s="6">
        <f>IF(B442&amp;""="","",IFERROR(INDEX('الاستلامات'!$G$6:$G$1005,MATCH(B442&amp;"",'الاستلامات'!$A$6:$A$1005,0))&amp;"","استلام غير موجود"))</f>
        <v/>
      </c>
    </row>
    <row r="443">
      <c r="A443" s="13" t="n"/>
      <c r="B443" s="5" t="n"/>
      <c r="C443" s="19" t="n"/>
      <c r="D443" s="5" t="n"/>
      <c r="E443" s="5" t="n"/>
      <c r="F443" s="6">
        <f>IF(B443&amp;""="","",IFERROR(INDEX('الاستلامات'!$F$6:$F$1005,MATCH(B443&amp;"",'الاستلامات'!$A$6:$A$1005,0))&amp;"","استلام غير موجود"))</f>
        <v/>
      </c>
      <c r="G443" s="6">
        <f>IF(B443&amp;""="","",IFERROR(INDEX('الاستلامات'!$G$6:$G$1005,MATCH(B443&amp;"",'الاستلامات'!$A$6:$A$1005,0))&amp;"","استلام غير موجود"))</f>
        <v/>
      </c>
    </row>
    <row r="444">
      <c r="A444" s="13" t="n"/>
      <c r="B444" s="5" t="n"/>
      <c r="C444" s="19" t="n"/>
      <c r="D444" s="5" t="n"/>
      <c r="E444" s="5" t="n"/>
      <c r="F444" s="6">
        <f>IF(B444&amp;""="","",IFERROR(INDEX('الاستلامات'!$F$6:$F$1005,MATCH(B444&amp;"",'الاستلامات'!$A$6:$A$1005,0))&amp;"","استلام غير موجود"))</f>
        <v/>
      </c>
      <c r="G444" s="6">
        <f>IF(B444&amp;""="","",IFERROR(INDEX('الاستلامات'!$G$6:$G$1005,MATCH(B444&amp;"",'الاستلامات'!$A$6:$A$1005,0))&amp;"","استلام غير موجود"))</f>
        <v/>
      </c>
    </row>
    <row r="445">
      <c r="A445" s="13" t="n"/>
      <c r="B445" s="5" t="n"/>
      <c r="C445" s="19" t="n"/>
      <c r="D445" s="5" t="n"/>
      <c r="E445" s="5" t="n"/>
      <c r="F445" s="6">
        <f>IF(B445&amp;""="","",IFERROR(INDEX('الاستلامات'!$F$6:$F$1005,MATCH(B445&amp;"",'الاستلامات'!$A$6:$A$1005,0))&amp;"","استلام غير موجود"))</f>
        <v/>
      </c>
      <c r="G445" s="6">
        <f>IF(B445&amp;""="","",IFERROR(INDEX('الاستلامات'!$G$6:$G$1005,MATCH(B445&amp;"",'الاستلامات'!$A$6:$A$1005,0))&amp;"","استلام غير موجود"))</f>
        <v/>
      </c>
    </row>
    <row r="446">
      <c r="A446" s="13" t="n"/>
      <c r="B446" s="5" t="n"/>
      <c r="C446" s="19" t="n"/>
      <c r="D446" s="5" t="n"/>
      <c r="E446" s="5" t="n"/>
      <c r="F446" s="6">
        <f>IF(B446&amp;""="","",IFERROR(INDEX('الاستلامات'!$F$6:$F$1005,MATCH(B446&amp;"",'الاستلامات'!$A$6:$A$1005,0))&amp;"","استلام غير موجود"))</f>
        <v/>
      </c>
      <c r="G446" s="6">
        <f>IF(B446&amp;""="","",IFERROR(INDEX('الاستلامات'!$G$6:$G$1005,MATCH(B446&amp;"",'الاستلامات'!$A$6:$A$1005,0))&amp;"","استلام غير موجود"))</f>
        <v/>
      </c>
    </row>
    <row r="447">
      <c r="A447" s="13" t="n"/>
      <c r="B447" s="5" t="n"/>
      <c r="C447" s="19" t="n"/>
      <c r="D447" s="5" t="n"/>
      <c r="E447" s="5" t="n"/>
      <c r="F447" s="6">
        <f>IF(B447&amp;""="","",IFERROR(INDEX('الاستلامات'!$F$6:$F$1005,MATCH(B447&amp;"",'الاستلامات'!$A$6:$A$1005,0))&amp;"","استلام غير موجود"))</f>
        <v/>
      </c>
      <c r="G447" s="6">
        <f>IF(B447&amp;""="","",IFERROR(INDEX('الاستلامات'!$G$6:$G$1005,MATCH(B447&amp;"",'الاستلامات'!$A$6:$A$1005,0))&amp;"","استلام غير موجود"))</f>
        <v/>
      </c>
    </row>
    <row r="448">
      <c r="A448" s="13" t="n"/>
      <c r="B448" s="5" t="n"/>
      <c r="C448" s="19" t="n"/>
      <c r="D448" s="5" t="n"/>
      <c r="E448" s="5" t="n"/>
      <c r="F448" s="6">
        <f>IF(B448&amp;""="","",IFERROR(INDEX('الاستلامات'!$F$6:$F$1005,MATCH(B448&amp;"",'الاستلامات'!$A$6:$A$1005,0))&amp;"","استلام غير موجود"))</f>
        <v/>
      </c>
      <c r="G448" s="6">
        <f>IF(B448&amp;""="","",IFERROR(INDEX('الاستلامات'!$G$6:$G$1005,MATCH(B448&amp;"",'الاستلامات'!$A$6:$A$1005,0))&amp;"","استلام غير موجود"))</f>
        <v/>
      </c>
    </row>
    <row r="449">
      <c r="A449" s="13" t="n"/>
      <c r="B449" s="5" t="n"/>
      <c r="C449" s="19" t="n"/>
      <c r="D449" s="5" t="n"/>
      <c r="E449" s="5" t="n"/>
      <c r="F449" s="6">
        <f>IF(B449&amp;""="","",IFERROR(INDEX('الاستلامات'!$F$6:$F$1005,MATCH(B449&amp;"",'الاستلامات'!$A$6:$A$1005,0))&amp;"","استلام غير موجود"))</f>
        <v/>
      </c>
      <c r="G449" s="6">
        <f>IF(B449&amp;""="","",IFERROR(INDEX('الاستلامات'!$G$6:$G$1005,MATCH(B449&amp;"",'الاستلامات'!$A$6:$A$1005,0))&amp;"","استلام غير موجود"))</f>
        <v/>
      </c>
    </row>
    <row r="450">
      <c r="A450" s="13" t="n"/>
      <c r="B450" s="5" t="n"/>
      <c r="C450" s="19" t="n"/>
      <c r="D450" s="5" t="n"/>
      <c r="E450" s="5" t="n"/>
      <c r="F450" s="6">
        <f>IF(B450&amp;""="","",IFERROR(INDEX('الاستلامات'!$F$6:$F$1005,MATCH(B450&amp;"",'الاستلامات'!$A$6:$A$1005,0))&amp;"","استلام غير موجود"))</f>
        <v/>
      </c>
      <c r="G450" s="6">
        <f>IF(B450&amp;""="","",IFERROR(INDEX('الاستلامات'!$G$6:$G$1005,MATCH(B450&amp;"",'الاستلامات'!$A$6:$A$1005,0))&amp;"","استلام غير موجود"))</f>
        <v/>
      </c>
    </row>
    <row r="451">
      <c r="A451" s="13" t="n"/>
      <c r="B451" s="5" t="n"/>
      <c r="C451" s="19" t="n"/>
      <c r="D451" s="5" t="n"/>
      <c r="E451" s="5" t="n"/>
      <c r="F451" s="6">
        <f>IF(B451&amp;""="","",IFERROR(INDEX('الاستلامات'!$F$6:$F$1005,MATCH(B451&amp;"",'الاستلامات'!$A$6:$A$1005,0))&amp;"","استلام غير موجود"))</f>
        <v/>
      </c>
      <c r="G451" s="6">
        <f>IF(B451&amp;""="","",IFERROR(INDEX('الاستلامات'!$G$6:$G$1005,MATCH(B451&amp;"",'الاستلامات'!$A$6:$A$1005,0))&amp;"","استلام غير موجود"))</f>
        <v/>
      </c>
    </row>
    <row r="452">
      <c r="A452" s="13" t="n"/>
      <c r="B452" s="5" t="n"/>
      <c r="C452" s="19" t="n"/>
      <c r="D452" s="5" t="n"/>
      <c r="E452" s="5" t="n"/>
      <c r="F452" s="6">
        <f>IF(B452&amp;""="","",IFERROR(INDEX('الاستلامات'!$F$6:$F$1005,MATCH(B452&amp;"",'الاستلامات'!$A$6:$A$1005,0))&amp;"","استلام غير موجود"))</f>
        <v/>
      </c>
      <c r="G452" s="6">
        <f>IF(B452&amp;""="","",IFERROR(INDEX('الاستلامات'!$G$6:$G$1005,MATCH(B452&amp;"",'الاستلامات'!$A$6:$A$1005,0))&amp;"","استلام غير موجود"))</f>
        <v/>
      </c>
    </row>
    <row r="453">
      <c r="A453" s="13" t="n"/>
      <c r="B453" s="5" t="n"/>
      <c r="C453" s="19" t="n"/>
      <c r="D453" s="5" t="n"/>
      <c r="E453" s="5" t="n"/>
      <c r="F453" s="6">
        <f>IF(B453&amp;""="","",IFERROR(INDEX('الاستلامات'!$F$6:$F$1005,MATCH(B453&amp;"",'الاستلامات'!$A$6:$A$1005,0))&amp;"","استلام غير موجود"))</f>
        <v/>
      </c>
      <c r="G453" s="6">
        <f>IF(B453&amp;""="","",IFERROR(INDEX('الاستلامات'!$G$6:$G$1005,MATCH(B453&amp;"",'الاستلامات'!$A$6:$A$1005,0))&amp;"","استلام غير موجود"))</f>
        <v/>
      </c>
    </row>
    <row r="454">
      <c r="A454" s="13" t="n"/>
      <c r="B454" s="5" t="n"/>
      <c r="C454" s="19" t="n"/>
      <c r="D454" s="5" t="n"/>
      <c r="E454" s="5" t="n"/>
      <c r="F454" s="6">
        <f>IF(B454&amp;""="","",IFERROR(INDEX('الاستلامات'!$F$6:$F$1005,MATCH(B454&amp;"",'الاستلامات'!$A$6:$A$1005,0))&amp;"","استلام غير موجود"))</f>
        <v/>
      </c>
      <c r="G454" s="6">
        <f>IF(B454&amp;""="","",IFERROR(INDEX('الاستلامات'!$G$6:$G$1005,MATCH(B454&amp;"",'الاستلامات'!$A$6:$A$1005,0))&amp;"","استلام غير موجود"))</f>
        <v/>
      </c>
    </row>
    <row r="455">
      <c r="A455" s="13" t="n"/>
      <c r="B455" s="5" t="n"/>
      <c r="C455" s="19" t="n"/>
      <c r="D455" s="5" t="n"/>
      <c r="E455" s="5" t="n"/>
      <c r="F455" s="6">
        <f>IF(B455&amp;""="","",IFERROR(INDEX('الاستلامات'!$F$6:$F$1005,MATCH(B455&amp;"",'الاستلامات'!$A$6:$A$1005,0))&amp;"","استلام غير موجود"))</f>
        <v/>
      </c>
      <c r="G455" s="6">
        <f>IF(B455&amp;""="","",IFERROR(INDEX('الاستلامات'!$G$6:$G$1005,MATCH(B455&amp;"",'الاستلامات'!$A$6:$A$1005,0))&amp;"","استلام غير موجود"))</f>
        <v/>
      </c>
    </row>
    <row r="456">
      <c r="A456" s="13" t="n"/>
      <c r="B456" s="5" t="n"/>
      <c r="C456" s="19" t="n"/>
      <c r="D456" s="5" t="n"/>
      <c r="E456" s="5" t="n"/>
      <c r="F456" s="6">
        <f>IF(B456&amp;""="","",IFERROR(INDEX('الاستلامات'!$F$6:$F$1005,MATCH(B456&amp;"",'الاستلامات'!$A$6:$A$1005,0))&amp;"","استلام غير موجود"))</f>
        <v/>
      </c>
      <c r="G456" s="6">
        <f>IF(B456&amp;""="","",IFERROR(INDEX('الاستلامات'!$G$6:$G$1005,MATCH(B456&amp;"",'الاستلامات'!$A$6:$A$1005,0))&amp;"","استلام غير موجود"))</f>
        <v/>
      </c>
    </row>
    <row r="457">
      <c r="A457" s="13" t="n"/>
      <c r="B457" s="5" t="n"/>
      <c r="C457" s="19" t="n"/>
      <c r="D457" s="5" t="n"/>
      <c r="E457" s="5" t="n"/>
      <c r="F457" s="6">
        <f>IF(B457&amp;""="","",IFERROR(INDEX('الاستلامات'!$F$6:$F$1005,MATCH(B457&amp;"",'الاستلامات'!$A$6:$A$1005,0))&amp;"","استلام غير موجود"))</f>
        <v/>
      </c>
      <c r="G457" s="6">
        <f>IF(B457&amp;""="","",IFERROR(INDEX('الاستلامات'!$G$6:$G$1005,MATCH(B457&amp;"",'الاستلامات'!$A$6:$A$1005,0))&amp;"","استلام غير موجود"))</f>
        <v/>
      </c>
    </row>
    <row r="458">
      <c r="A458" s="13" t="n"/>
      <c r="B458" s="5" t="n"/>
      <c r="C458" s="19" t="n"/>
      <c r="D458" s="5" t="n"/>
      <c r="E458" s="5" t="n"/>
      <c r="F458" s="6">
        <f>IF(B458&amp;""="","",IFERROR(INDEX('الاستلامات'!$F$6:$F$1005,MATCH(B458&amp;"",'الاستلامات'!$A$6:$A$1005,0))&amp;"","استلام غير موجود"))</f>
        <v/>
      </c>
      <c r="G458" s="6">
        <f>IF(B458&amp;""="","",IFERROR(INDEX('الاستلامات'!$G$6:$G$1005,MATCH(B458&amp;"",'الاستلامات'!$A$6:$A$1005,0))&amp;"","استلام غير موجود"))</f>
        <v/>
      </c>
    </row>
    <row r="459">
      <c r="A459" s="13" t="n"/>
      <c r="B459" s="5" t="n"/>
      <c r="C459" s="19" t="n"/>
      <c r="D459" s="5" t="n"/>
      <c r="E459" s="5" t="n"/>
      <c r="F459" s="6">
        <f>IF(B459&amp;""="","",IFERROR(INDEX('الاستلامات'!$F$6:$F$1005,MATCH(B459&amp;"",'الاستلامات'!$A$6:$A$1005,0))&amp;"","استلام غير موجود"))</f>
        <v/>
      </c>
      <c r="G459" s="6">
        <f>IF(B459&amp;""="","",IFERROR(INDEX('الاستلامات'!$G$6:$G$1005,MATCH(B459&amp;"",'الاستلامات'!$A$6:$A$1005,0))&amp;"","استلام غير موجود"))</f>
        <v/>
      </c>
    </row>
    <row r="460">
      <c r="A460" s="13" t="n"/>
      <c r="B460" s="5" t="n"/>
      <c r="C460" s="19" t="n"/>
      <c r="D460" s="5" t="n"/>
      <c r="E460" s="5" t="n"/>
      <c r="F460" s="6">
        <f>IF(B460&amp;""="","",IFERROR(INDEX('الاستلامات'!$F$6:$F$1005,MATCH(B460&amp;"",'الاستلامات'!$A$6:$A$1005,0))&amp;"","استلام غير موجود"))</f>
        <v/>
      </c>
      <c r="G460" s="6">
        <f>IF(B460&amp;""="","",IFERROR(INDEX('الاستلامات'!$G$6:$G$1005,MATCH(B460&amp;"",'الاستلامات'!$A$6:$A$1005,0))&amp;"","استلام غير موجود"))</f>
        <v/>
      </c>
    </row>
    <row r="461">
      <c r="A461" s="13" t="n"/>
      <c r="B461" s="5" t="n"/>
      <c r="C461" s="19" t="n"/>
      <c r="D461" s="5" t="n"/>
      <c r="E461" s="5" t="n"/>
      <c r="F461" s="6">
        <f>IF(B461&amp;""="","",IFERROR(INDEX('الاستلامات'!$F$6:$F$1005,MATCH(B461&amp;"",'الاستلامات'!$A$6:$A$1005,0))&amp;"","استلام غير موجود"))</f>
        <v/>
      </c>
      <c r="G461" s="6">
        <f>IF(B461&amp;""="","",IFERROR(INDEX('الاستلامات'!$G$6:$G$1005,MATCH(B461&amp;"",'الاستلامات'!$A$6:$A$1005,0))&amp;"","استلام غير موجود"))</f>
        <v/>
      </c>
    </row>
    <row r="462">
      <c r="A462" s="13" t="n"/>
      <c r="B462" s="5" t="n"/>
      <c r="C462" s="19" t="n"/>
      <c r="D462" s="5" t="n"/>
      <c r="E462" s="5" t="n"/>
      <c r="F462" s="6">
        <f>IF(B462&amp;""="","",IFERROR(INDEX('الاستلامات'!$F$6:$F$1005,MATCH(B462&amp;"",'الاستلامات'!$A$6:$A$1005,0))&amp;"","استلام غير موجود"))</f>
        <v/>
      </c>
      <c r="G462" s="6">
        <f>IF(B462&amp;""="","",IFERROR(INDEX('الاستلامات'!$G$6:$G$1005,MATCH(B462&amp;"",'الاستلامات'!$A$6:$A$1005,0))&amp;"","استلام غير موجود"))</f>
        <v/>
      </c>
    </row>
    <row r="463">
      <c r="A463" s="13" t="n"/>
      <c r="B463" s="5" t="n"/>
      <c r="C463" s="19" t="n"/>
      <c r="D463" s="5" t="n"/>
      <c r="E463" s="5" t="n"/>
      <c r="F463" s="6">
        <f>IF(B463&amp;""="","",IFERROR(INDEX('الاستلامات'!$F$6:$F$1005,MATCH(B463&amp;"",'الاستلامات'!$A$6:$A$1005,0))&amp;"","استلام غير موجود"))</f>
        <v/>
      </c>
      <c r="G463" s="6">
        <f>IF(B463&amp;""="","",IFERROR(INDEX('الاستلامات'!$G$6:$G$1005,MATCH(B463&amp;"",'الاستلامات'!$A$6:$A$1005,0))&amp;"","استلام غير موجود"))</f>
        <v/>
      </c>
    </row>
    <row r="464">
      <c r="A464" s="13" t="n"/>
      <c r="B464" s="5" t="n"/>
      <c r="C464" s="19" t="n"/>
      <c r="D464" s="5" t="n"/>
      <c r="E464" s="5" t="n"/>
      <c r="F464" s="6">
        <f>IF(B464&amp;""="","",IFERROR(INDEX('الاستلامات'!$F$6:$F$1005,MATCH(B464&amp;"",'الاستلامات'!$A$6:$A$1005,0))&amp;"","استلام غير موجود"))</f>
        <v/>
      </c>
      <c r="G464" s="6">
        <f>IF(B464&amp;""="","",IFERROR(INDEX('الاستلامات'!$G$6:$G$1005,MATCH(B464&amp;"",'الاستلامات'!$A$6:$A$1005,0))&amp;"","استلام غير موجود"))</f>
        <v/>
      </c>
    </row>
    <row r="465">
      <c r="A465" s="13" t="n"/>
      <c r="B465" s="5" t="n"/>
      <c r="C465" s="19" t="n"/>
      <c r="D465" s="5" t="n"/>
      <c r="E465" s="5" t="n"/>
      <c r="F465" s="6">
        <f>IF(B465&amp;""="","",IFERROR(INDEX('الاستلامات'!$F$6:$F$1005,MATCH(B465&amp;"",'الاستلامات'!$A$6:$A$1005,0))&amp;"","استلام غير موجود"))</f>
        <v/>
      </c>
      <c r="G465" s="6">
        <f>IF(B465&amp;""="","",IFERROR(INDEX('الاستلامات'!$G$6:$G$1005,MATCH(B465&amp;"",'الاستلامات'!$A$6:$A$1005,0))&amp;"","استلام غير موجود"))</f>
        <v/>
      </c>
    </row>
    <row r="466">
      <c r="A466" s="13" t="n"/>
      <c r="B466" s="5" t="n"/>
      <c r="C466" s="19" t="n"/>
      <c r="D466" s="5" t="n"/>
      <c r="E466" s="5" t="n"/>
      <c r="F466" s="6">
        <f>IF(B466&amp;""="","",IFERROR(INDEX('الاستلامات'!$F$6:$F$1005,MATCH(B466&amp;"",'الاستلامات'!$A$6:$A$1005,0))&amp;"","استلام غير موجود"))</f>
        <v/>
      </c>
      <c r="G466" s="6">
        <f>IF(B466&amp;""="","",IFERROR(INDEX('الاستلامات'!$G$6:$G$1005,MATCH(B466&amp;"",'الاستلامات'!$A$6:$A$1005,0))&amp;"","استلام غير موجود"))</f>
        <v/>
      </c>
    </row>
    <row r="467">
      <c r="A467" s="13" t="n"/>
      <c r="B467" s="5" t="n"/>
      <c r="C467" s="19" t="n"/>
      <c r="D467" s="5" t="n"/>
      <c r="E467" s="5" t="n"/>
      <c r="F467" s="6">
        <f>IF(B467&amp;""="","",IFERROR(INDEX('الاستلامات'!$F$6:$F$1005,MATCH(B467&amp;"",'الاستلامات'!$A$6:$A$1005,0))&amp;"","استلام غير موجود"))</f>
        <v/>
      </c>
      <c r="G467" s="6">
        <f>IF(B467&amp;""="","",IFERROR(INDEX('الاستلامات'!$G$6:$G$1005,MATCH(B467&amp;"",'الاستلامات'!$A$6:$A$1005,0))&amp;"","استلام غير موجود"))</f>
        <v/>
      </c>
    </row>
    <row r="468">
      <c r="A468" s="13" t="n"/>
      <c r="B468" s="5" t="n"/>
      <c r="C468" s="19" t="n"/>
      <c r="D468" s="5" t="n"/>
      <c r="E468" s="5" t="n"/>
      <c r="F468" s="6">
        <f>IF(B468&amp;""="","",IFERROR(INDEX('الاستلامات'!$F$6:$F$1005,MATCH(B468&amp;"",'الاستلامات'!$A$6:$A$1005,0))&amp;"","استلام غير موجود"))</f>
        <v/>
      </c>
      <c r="G468" s="6">
        <f>IF(B468&amp;""="","",IFERROR(INDEX('الاستلامات'!$G$6:$G$1005,MATCH(B468&amp;"",'الاستلامات'!$A$6:$A$1005,0))&amp;"","استلام غير موجود"))</f>
        <v/>
      </c>
    </row>
    <row r="469">
      <c r="A469" s="13" t="n"/>
      <c r="B469" s="5" t="n"/>
      <c r="C469" s="19" t="n"/>
      <c r="D469" s="5" t="n"/>
      <c r="E469" s="5" t="n"/>
      <c r="F469" s="6">
        <f>IF(B469&amp;""="","",IFERROR(INDEX('الاستلامات'!$F$6:$F$1005,MATCH(B469&amp;"",'الاستلامات'!$A$6:$A$1005,0))&amp;"","استلام غير موجود"))</f>
        <v/>
      </c>
      <c r="G469" s="6">
        <f>IF(B469&amp;""="","",IFERROR(INDEX('الاستلامات'!$G$6:$G$1005,MATCH(B469&amp;"",'الاستلامات'!$A$6:$A$1005,0))&amp;"","استلام غير موجود"))</f>
        <v/>
      </c>
    </row>
    <row r="470">
      <c r="A470" s="13" t="n"/>
      <c r="B470" s="5" t="n"/>
      <c r="C470" s="19" t="n"/>
      <c r="D470" s="5" t="n"/>
      <c r="E470" s="5" t="n"/>
      <c r="F470" s="6">
        <f>IF(B470&amp;""="","",IFERROR(INDEX('الاستلامات'!$F$6:$F$1005,MATCH(B470&amp;"",'الاستلامات'!$A$6:$A$1005,0))&amp;"","استلام غير موجود"))</f>
        <v/>
      </c>
      <c r="G470" s="6">
        <f>IF(B470&amp;""="","",IFERROR(INDEX('الاستلامات'!$G$6:$G$1005,MATCH(B470&amp;"",'الاستلامات'!$A$6:$A$1005,0))&amp;"","استلام غير موجود"))</f>
        <v/>
      </c>
    </row>
    <row r="471">
      <c r="A471" s="13" t="n"/>
      <c r="B471" s="5" t="n"/>
      <c r="C471" s="19" t="n"/>
      <c r="D471" s="5" t="n"/>
      <c r="E471" s="5" t="n"/>
      <c r="F471" s="6">
        <f>IF(B471&amp;""="","",IFERROR(INDEX('الاستلامات'!$F$6:$F$1005,MATCH(B471&amp;"",'الاستلامات'!$A$6:$A$1005,0))&amp;"","استلام غير موجود"))</f>
        <v/>
      </c>
      <c r="G471" s="6">
        <f>IF(B471&amp;""="","",IFERROR(INDEX('الاستلامات'!$G$6:$G$1005,MATCH(B471&amp;"",'الاستلامات'!$A$6:$A$1005,0))&amp;"","استلام غير موجود"))</f>
        <v/>
      </c>
    </row>
    <row r="472">
      <c r="A472" s="13" t="n"/>
      <c r="B472" s="5" t="n"/>
      <c r="C472" s="19" t="n"/>
      <c r="D472" s="5" t="n"/>
      <c r="E472" s="5" t="n"/>
      <c r="F472" s="6">
        <f>IF(B472&amp;""="","",IFERROR(INDEX('الاستلامات'!$F$6:$F$1005,MATCH(B472&amp;"",'الاستلامات'!$A$6:$A$1005,0))&amp;"","استلام غير موجود"))</f>
        <v/>
      </c>
      <c r="G472" s="6">
        <f>IF(B472&amp;""="","",IFERROR(INDEX('الاستلامات'!$G$6:$G$1005,MATCH(B472&amp;"",'الاستلامات'!$A$6:$A$1005,0))&amp;"","استلام غير موجود"))</f>
        <v/>
      </c>
    </row>
    <row r="473">
      <c r="A473" s="13" t="n"/>
      <c r="B473" s="5" t="n"/>
      <c r="C473" s="19" t="n"/>
      <c r="D473" s="5" t="n"/>
      <c r="E473" s="5" t="n"/>
      <c r="F473" s="6">
        <f>IF(B473&amp;""="","",IFERROR(INDEX('الاستلامات'!$F$6:$F$1005,MATCH(B473&amp;"",'الاستلامات'!$A$6:$A$1005,0))&amp;"","استلام غير موجود"))</f>
        <v/>
      </c>
      <c r="G473" s="6">
        <f>IF(B473&amp;""="","",IFERROR(INDEX('الاستلامات'!$G$6:$G$1005,MATCH(B473&amp;"",'الاستلامات'!$A$6:$A$1005,0))&amp;"","استلام غير موجود"))</f>
        <v/>
      </c>
    </row>
    <row r="474">
      <c r="A474" s="13" t="n"/>
      <c r="B474" s="5" t="n"/>
      <c r="C474" s="19" t="n"/>
      <c r="D474" s="5" t="n"/>
      <c r="E474" s="5" t="n"/>
      <c r="F474" s="6">
        <f>IF(B474&amp;""="","",IFERROR(INDEX('الاستلامات'!$F$6:$F$1005,MATCH(B474&amp;"",'الاستلامات'!$A$6:$A$1005,0))&amp;"","استلام غير موجود"))</f>
        <v/>
      </c>
      <c r="G474" s="6">
        <f>IF(B474&amp;""="","",IFERROR(INDEX('الاستلامات'!$G$6:$G$1005,MATCH(B474&amp;"",'الاستلامات'!$A$6:$A$1005,0))&amp;"","استلام غير موجود"))</f>
        <v/>
      </c>
    </row>
    <row r="475">
      <c r="A475" s="13" t="n"/>
      <c r="B475" s="5" t="n"/>
      <c r="C475" s="19" t="n"/>
      <c r="D475" s="5" t="n"/>
      <c r="E475" s="5" t="n"/>
      <c r="F475" s="6">
        <f>IF(B475&amp;""="","",IFERROR(INDEX('الاستلامات'!$F$6:$F$1005,MATCH(B475&amp;"",'الاستلامات'!$A$6:$A$1005,0))&amp;"","استلام غير موجود"))</f>
        <v/>
      </c>
      <c r="G475" s="6">
        <f>IF(B475&amp;""="","",IFERROR(INDEX('الاستلامات'!$G$6:$G$1005,MATCH(B475&amp;"",'الاستلامات'!$A$6:$A$1005,0))&amp;"","استلام غير موجود"))</f>
        <v/>
      </c>
    </row>
    <row r="476">
      <c r="A476" s="13" t="n"/>
      <c r="B476" s="5" t="n"/>
      <c r="C476" s="19" t="n"/>
      <c r="D476" s="5" t="n"/>
      <c r="E476" s="5" t="n"/>
      <c r="F476" s="6">
        <f>IF(B476&amp;""="","",IFERROR(INDEX('الاستلامات'!$F$6:$F$1005,MATCH(B476&amp;"",'الاستلامات'!$A$6:$A$1005,0))&amp;"","استلام غير موجود"))</f>
        <v/>
      </c>
      <c r="G476" s="6">
        <f>IF(B476&amp;""="","",IFERROR(INDEX('الاستلامات'!$G$6:$G$1005,MATCH(B476&amp;"",'الاستلامات'!$A$6:$A$1005,0))&amp;"","استلام غير موجود"))</f>
        <v/>
      </c>
    </row>
    <row r="477">
      <c r="A477" s="13" t="n"/>
      <c r="B477" s="5" t="n"/>
      <c r="C477" s="19" t="n"/>
      <c r="D477" s="5" t="n"/>
      <c r="E477" s="5" t="n"/>
      <c r="F477" s="6">
        <f>IF(B477&amp;""="","",IFERROR(INDEX('الاستلامات'!$F$6:$F$1005,MATCH(B477&amp;"",'الاستلامات'!$A$6:$A$1005,0))&amp;"","استلام غير موجود"))</f>
        <v/>
      </c>
      <c r="G477" s="6">
        <f>IF(B477&amp;""="","",IFERROR(INDEX('الاستلامات'!$G$6:$G$1005,MATCH(B477&amp;"",'الاستلامات'!$A$6:$A$1005,0))&amp;"","استلام غير موجود"))</f>
        <v/>
      </c>
    </row>
    <row r="478">
      <c r="A478" s="13" t="n"/>
      <c r="B478" s="5" t="n"/>
      <c r="C478" s="19" t="n"/>
      <c r="D478" s="5" t="n"/>
      <c r="E478" s="5" t="n"/>
      <c r="F478" s="6">
        <f>IF(B478&amp;""="","",IFERROR(INDEX('الاستلامات'!$F$6:$F$1005,MATCH(B478&amp;"",'الاستلامات'!$A$6:$A$1005,0))&amp;"","استلام غير موجود"))</f>
        <v/>
      </c>
      <c r="G478" s="6">
        <f>IF(B478&amp;""="","",IFERROR(INDEX('الاستلامات'!$G$6:$G$1005,MATCH(B478&amp;"",'الاستلامات'!$A$6:$A$1005,0))&amp;"","استلام غير موجود"))</f>
        <v/>
      </c>
    </row>
    <row r="479">
      <c r="A479" s="13" t="n"/>
      <c r="B479" s="5" t="n"/>
      <c r="C479" s="19" t="n"/>
      <c r="D479" s="5" t="n"/>
      <c r="E479" s="5" t="n"/>
      <c r="F479" s="6">
        <f>IF(B479&amp;""="","",IFERROR(INDEX('الاستلامات'!$F$6:$F$1005,MATCH(B479&amp;"",'الاستلامات'!$A$6:$A$1005,0))&amp;"","استلام غير موجود"))</f>
        <v/>
      </c>
      <c r="G479" s="6">
        <f>IF(B479&amp;""="","",IFERROR(INDEX('الاستلامات'!$G$6:$G$1005,MATCH(B479&amp;"",'الاستلامات'!$A$6:$A$1005,0))&amp;"","استلام غير موجود"))</f>
        <v/>
      </c>
    </row>
    <row r="480">
      <c r="A480" s="13" t="n"/>
      <c r="B480" s="5" t="n"/>
      <c r="C480" s="19" t="n"/>
      <c r="D480" s="5" t="n"/>
      <c r="E480" s="5" t="n"/>
      <c r="F480" s="6">
        <f>IF(B480&amp;""="","",IFERROR(INDEX('الاستلامات'!$F$6:$F$1005,MATCH(B480&amp;"",'الاستلامات'!$A$6:$A$1005,0))&amp;"","استلام غير موجود"))</f>
        <v/>
      </c>
      <c r="G480" s="6">
        <f>IF(B480&amp;""="","",IFERROR(INDEX('الاستلامات'!$G$6:$G$1005,MATCH(B480&amp;"",'الاستلامات'!$A$6:$A$1005,0))&amp;"","استلام غير موجود"))</f>
        <v/>
      </c>
    </row>
    <row r="481">
      <c r="A481" s="13" t="n"/>
      <c r="B481" s="5" t="n"/>
      <c r="C481" s="19" t="n"/>
      <c r="D481" s="5" t="n"/>
      <c r="E481" s="5" t="n"/>
      <c r="F481" s="6">
        <f>IF(B481&amp;""="","",IFERROR(INDEX('الاستلامات'!$F$6:$F$1005,MATCH(B481&amp;"",'الاستلامات'!$A$6:$A$1005,0))&amp;"","استلام غير موجود"))</f>
        <v/>
      </c>
      <c r="G481" s="6">
        <f>IF(B481&amp;""="","",IFERROR(INDEX('الاستلامات'!$G$6:$G$1005,MATCH(B481&amp;"",'الاستلامات'!$A$6:$A$1005,0))&amp;"","استلام غير موجود"))</f>
        <v/>
      </c>
    </row>
    <row r="482">
      <c r="A482" s="13" t="n"/>
      <c r="B482" s="5" t="n"/>
      <c r="C482" s="19" t="n"/>
      <c r="D482" s="5" t="n"/>
      <c r="E482" s="5" t="n"/>
      <c r="F482" s="6">
        <f>IF(B482&amp;""="","",IFERROR(INDEX('الاستلامات'!$F$6:$F$1005,MATCH(B482&amp;"",'الاستلامات'!$A$6:$A$1005,0))&amp;"","استلام غير موجود"))</f>
        <v/>
      </c>
      <c r="G482" s="6">
        <f>IF(B482&amp;""="","",IFERROR(INDEX('الاستلامات'!$G$6:$G$1005,MATCH(B482&amp;"",'الاستلامات'!$A$6:$A$1005,0))&amp;"","استلام غير موجود"))</f>
        <v/>
      </c>
    </row>
    <row r="483">
      <c r="A483" s="13" t="n"/>
      <c r="B483" s="5" t="n"/>
      <c r="C483" s="19" t="n"/>
      <c r="D483" s="5" t="n"/>
      <c r="E483" s="5" t="n"/>
      <c r="F483" s="6">
        <f>IF(B483&amp;""="","",IFERROR(INDEX('الاستلامات'!$F$6:$F$1005,MATCH(B483&amp;"",'الاستلامات'!$A$6:$A$1005,0))&amp;"","استلام غير موجود"))</f>
        <v/>
      </c>
      <c r="G483" s="6">
        <f>IF(B483&amp;""="","",IFERROR(INDEX('الاستلامات'!$G$6:$G$1005,MATCH(B483&amp;"",'الاستلامات'!$A$6:$A$1005,0))&amp;"","استلام غير موجود"))</f>
        <v/>
      </c>
    </row>
    <row r="484">
      <c r="A484" s="13" t="n"/>
      <c r="B484" s="5" t="n"/>
      <c r="C484" s="19" t="n"/>
      <c r="D484" s="5" t="n"/>
      <c r="E484" s="5" t="n"/>
      <c r="F484" s="6">
        <f>IF(B484&amp;""="","",IFERROR(INDEX('الاستلامات'!$F$6:$F$1005,MATCH(B484&amp;"",'الاستلامات'!$A$6:$A$1005,0))&amp;"","استلام غير موجود"))</f>
        <v/>
      </c>
      <c r="G484" s="6">
        <f>IF(B484&amp;""="","",IFERROR(INDEX('الاستلامات'!$G$6:$G$1005,MATCH(B484&amp;"",'الاستلامات'!$A$6:$A$1005,0))&amp;"","استلام غير موجود"))</f>
        <v/>
      </c>
    </row>
    <row r="485">
      <c r="A485" s="13" t="n"/>
      <c r="B485" s="5" t="n"/>
      <c r="C485" s="19" t="n"/>
      <c r="D485" s="5" t="n"/>
      <c r="E485" s="5" t="n"/>
      <c r="F485" s="6">
        <f>IF(B485&amp;""="","",IFERROR(INDEX('الاستلامات'!$F$6:$F$1005,MATCH(B485&amp;"",'الاستلامات'!$A$6:$A$1005,0))&amp;"","استلام غير موجود"))</f>
        <v/>
      </c>
      <c r="G485" s="6">
        <f>IF(B485&amp;""="","",IFERROR(INDEX('الاستلامات'!$G$6:$G$1005,MATCH(B485&amp;"",'الاستلامات'!$A$6:$A$1005,0))&amp;"","استلام غير موجود"))</f>
        <v/>
      </c>
    </row>
    <row r="486">
      <c r="A486" s="13" t="n"/>
      <c r="B486" s="5" t="n"/>
      <c r="C486" s="19" t="n"/>
      <c r="D486" s="5" t="n"/>
      <c r="E486" s="5" t="n"/>
      <c r="F486" s="6">
        <f>IF(B486&amp;""="","",IFERROR(INDEX('الاستلامات'!$F$6:$F$1005,MATCH(B486&amp;"",'الاستلامات'!$A$6:$A$1005,0))&amp;"","استلام غير موجود"))</f>
        <v/>
      </c>
      <c r="G486" s="6">
        <f>IF(B486&amp;""="","",IFERROR(INDEX('الاستلامات'!$G$6:$G$1005,MATCH(B486&amp;"",'الاستلامات'!$A$6:$A$1005,0))&amp;"","استلام غير موجود"))</f>
        <v/>
      </c>
    </row>
    <row r="487">
      <c r="A487" s="13" t="n"/>
      <c r="B487" s="5" t="n"/>
      <c r="C487" s="19" t="n"/>
      <c r="D487" s="5" t="n"/>
      <c r="E487" s="5" t="n"/>
      <c r="F487" s="6">
        <f>IF(B487&amp;""="","",IFERROR(INDEX('الاستلامات'!$F$6:$F$1005,MATCH(B487&amp;"",'الاستلامات'!$A$6:$A$1005,0))&amp;"","استلام غير موجود"))</f>
        <v/>
      </c>
      <c r="G487" s="6">
        <f>IF(B487&amp;""="","",IFERROR(INDEX('الاستلامات'!$G$6:$G$1005,MATCH(B487&amp;"",'الاستلامات'!$A$6:$A$1005,0))&amp;"","استلام غير موجود"))</f>
        <v/>
      </c>
    </row>
    <row r="488">
      <c r="A488" s="13" t="n"/>
      <c r="B488" s="5" t="n"/>
      <c r="C488" s="19" t="n"/>
      <c r="D488" s="5" t="n"/>
      <c r="E488" s="5" t="n"/>
      <c r="F488" s="6">
        <f>IF(B488&amp;""="","",IFERROR(INDEX('الاستلامات'!$F$6:$F$1005,MATCH(B488&amp;"",'الاستلامات'!$A$6:$A$1005,0))&amp;"","استلام غير موجود"))</f>
        <v/>
      </c>
      <c r="G488" s="6">
        <f>IF(B488&amp;""="","",IFERROR(INDEX('الاستلامات'!$G$6:$G$1005,MATCH(B488&amp;"",'الاستلامات'!$A$6:$A$1005,0))&amp;"","استلام غير موجود"))</f>
        <v/>
      </c>
    </row>
    <row r="489">
      <c r="A489" s="13" t="n"/>
      <c r="B489" s="5" t="n"/>
      <c r="C489" s="19" t="n"/>
      <c r="D489" s="5" t="n"/>
      <c r="E489" s="5" t="n"/>
      <c r="F489" s="6">
        <f>IF(B489&amp;""="","",IFERROR(INDEX('الاستلامات'!$F$6:$F$1005,MATCH(B489&amp;"",'الاستلامات'!$A$6:$A$1005,0))&amp;"","استلام غير موجود"))</f>
        <v/>
      </c>
      <c r="G489" s="6">
        <f>IF(B489&amp;""="","",IFERROR(INDEX('الاستلامات'!$G$6:$G$1005,MATCH(B489&amp;"",'الاستلامات'!$A$6:$A$1005,0))&amp;"","استلام غير موجود"))</f>
        <v/>
      </c>
    </row>
    <row r="490">
      <c r="A490" s="13" t="n"/>
      <c r="B490" s="5" t="n"/>
      <c r="C490" s="19" t="n"/>
      <c r="D490" s="5" t="n"/>
      <c r="E490" s="5" t="n"/>
      <c r="F490" s="6">
        <f>IF(B490&amp;""="","",IFERROR(INDEX('الاستلامات'!$F$6:$F$1005,MATCH(B490&amp;"",'الاستلامات'!$A$6:$A$1005,0))&amp;"","استلام غير موجود"))</f>
        <v/>
      </c>
      <c r="G490" s="6">
        <f>IF(B490&amp;""="","",IFERROR(INDEX('الاستلامات'!$G$6:$G$1005,MATCH(B490&amp;"",'الاستلامات'!$A$6:$A$1005,0))&amp;"","استلام غير موجود"))</f>
        <v/>
      </c>
    </row>
    <row r="491">
      <c r="A491" s="13" t="n"/>
      <c r="B491" s="5" t="n"/>
      <c r="C491" s="19" t="n"/>
      <c r="D491" s="5" t="n"/>
      <c r="E491" s="5" t="n"/>
      <c r="F491" s="6">
        <f>IF(B491&amp;""="","",IFERROR(INDEX('الاستلامات'!$F$6:$F$1005,MATCH(B491&amp;"",'الاستلامات'!$A$6:$A$1005,0))&amp;"","استلام غير موجود"))</f>
        <v/>
      </c>
      <c r="G491" s="6">
        <f>IF(B491&amp;""="","",IFERROR(INDEX('الاستلامات'!$G$6:$G$1005,MATCH(B491&amp;"",'الاستلامات'!$A$6:$A$1005,0))&amp;"","استلام غير موجود"))</f>
        <v/>
      </c>
    </row>
    <row r="492">
      <c r="A492" s="13" t="n"/>
      <c r="B492" s="5" t="n"/>
      <c r="C492" s="19" t="n"/>
      <c r="D492" s="5" t="n"/>
      <c r="E492" s="5" t="n"/>
      <c r="F492" s="6">
        <f>IF(B492&amp;""="","",IFERROR(INDEX('الاستلامات'!$F$6:$F$1005,MATCH(B492&amp;"",'الاستلامات'!$A$6:$A$1005,0))&amp;"","استلام غير موجود"))</f>
        <v/>
      </c>
      <c r="G492" s="6">
        <f>IF(B492&amp;""="","",IFERROR(INDEX('الاستلامات'!$G$6:$G$1005,MATCH(B492&amp;"",'الاستلامات'!$A$6:$A$1005,0))&amp;"","استلام غير موجود"))</f>
        <v/>
      </c>
    </row>
    <row r="493">
      <c r="A493" s="13" t="n"/>
      <c r="B493" s="5" t="n"/>
      <c r="C493" s="19" t="n"/>
      <c r="D493" s="5" t="n"/>
      <c r="E493" s="5" t="n"/>
      <c r="F493" s="6">
        <f>IF(B493&amp;""="","",IFERROR(INDEX('الاستلامات'!$F$6:$F$1005,MATCH(B493&amp;"",'الاستلامات'!$A$6:$A$1005,0))&amp;"","استلام غير موجود"))</f>
        <v/>
      </c>
      <c r="G493" s="6">
        <f>IF(B493&amp;""="","",IFERROR(INDEX('الاستلامات'!$G$6:$G$1005,MATCH(B493&amp;"",'الاستلامات'!$A$6:$A$1005,0))&amp;"","استلام غير موجود"))</f>
        <v/>
      </c>
    </row>
    <row r="494">
      <c r="A494" s="13" t="n"/>
      <c r="B494" s="5" t="n"/>
      <c r="C494" s="19" t="n"/>
      <c r="D494" s="5" t="n"/>
      <c r="E494" s="5" t="n"/>
      <c r="F494" s="6">
        <f>IF(B494&amp;""="","",IFERROR(INDEX('الاستلامات'!$F$6:$F$1005,MATCH(B494&amp;"",'الاستلامات'!$A$6:$A$1005,0))&amp;"","استلام غير موجود"))</f>
        <v/>
      </c>
      <c r="G494" s="6">
        <f>IF(B494&amp;""="","",IFERROR(INDEX('الاستلامات'!$G$6:$G$1005,MATCH(B494&amp;"",'الاستلامات'!$A$6:$A$1005,0))&amp;"","استلام غير موجود"))</f>
        <v/>
      </c>
    </row>
    <row r="495">
      <c r="A495" s="13" t="n"/>
      <c r="B495" s="5" t="n"/>
      <c r="C495" s="19" t="n"/>
      <c r="D495" s="5" t="n"/>
      <c r="E495" s="5" t="n"/>
      <c r="F495" s="6">
        <f>IF(B495&amp;""="","",IFERROR(INDEX('الاستلامات'!$F$6:$F$1005,MATCH(B495&amp;"",'الاستلامات'!$A$6:$A$1005,0))&amp;"","استلام غير موجود"))</f>
        <v/>
      </c>
      <c r="G495" s="6">
        <f>IF(B495&amp;""="","",IFERROR(INDEX('الاستلامات'!$G$6:$G$1005,MATCH(B495&amp;"",'الاستلامات'!$A$6:$A$1005,0))&amp;"","استلام غير موجود"))</f>
        <v/>
      </c>
    </row>
    <row r="496">
      <c r="A496" s="13" t="n"/>
      <c r="B496" s="5" t="n"/>
      <c r="C496" s="19" t="n"/>
      <c r="D496" s="5" t="n"/>
      <c r="E496" s="5" t="n"/>
      <c r="F496" s="6">
        <f>IF(B496&amp;""="","",IFERROR(INDEX('الاستلامات'!$F$6:$F$1005,MATCH(B496&amp;"",'الاستلامات'!$A$6:$A$1005,0))&amp;"","استلام غير موجود"))</f>
        <v/>
      </c>
      <c r="G496" s="6">
        <f>IF(B496&amp;""="","",IFERROR(INDEX('الاستلامات'!$G$6:$G$1005,MATCH(B496&amp;"",'الاستلامات'!$A$6:$A$1005,0))&amp;"","استلام غير موجود"))</f>
        <v/>
      </c>
    </row>
    <row r="497">
      <c r="A497" s="13" t="n"/>
      <c r="B497" s="5" t="n"/>
      <c r="C497" s="19" t="n"/>
      <c r="D497" s="5" t="n"/>
      <c r="E497" s="5" t="n"/>
      <c r="F497" s="6">
        <f>IF(B497&amp;""="","",IFERROR(INDEX('الاستلامات'!$F$6:$F$1005,MATCH(B497&amp;"",'الاستلامات'!$A$6:$A$1005,0))&amp;"","استلام غير موجود"))</f>
        <v/>
      </c>
      <c r="G497" s="6">
        <f>IF(B497&amp;""="","",IFERROR(INDEX('الاستلامات'!$G$6:$G$1005,MATCH(B497&amp;"",'الاستلامات'!$A$6:$A$1005,0))&amp;"","استلام غير موجود"))</f>
        <v/>
      </c>
    </row>
    <row r="498">
      <c r="A498" s="13" t="n"/>
      <c r="B498" s="5" t="n"/>
      <c r="C498" s="19" t="n"/>
      <c r="D498" s="5" t="n"/>
      <c r="E498" s="5" t="n"/>
      <c r="F498" s="6">
        <f>IF(B498&amp;""="","",IFERROR(INDEX('الاستلامات'!$F$6:$F$1005,MATCH(B498&amp;"",'الاستلامات'!$A$6:$A$1005,0))&amp;"","استلام غير موجود"))</f>
        <v/>
      </c>
      <c r="G498" s="6">
        <f>IF(B498&amp;""="","",IFERROR(INDEX('الاستلامات'!$G$6:$G$1005,MATCH(B498&amp;"",'الاستلامات'!$A$6:$A$1005,0))&amp;"","استلام غير موجود"))</f>
        <v/>
      </c>
    </row>
    <row r="499">
      <c r="A499" s="13" t="n"/>
      <c r="B499" s="5" t="n"/>
      <c r="C499" s="19" t="n"/>
      <c r="D499" s="5" t="n"/>
      <c r="E499" s="5" t="n"/>
      <c r="F499" s="6">
        <f>IF(B499&amp;""="","",IFERROR(INDEX('الاستلامات'!$F$6:$F$1005,MATCH(B499&amp;"",'الاستلامات'!$A$6:$A$1005,0))&amp;"","استلام غير موجود"))</f>
        <v/>
      </c>
      <c r="G499" s="6">
        <f>IF(B499&amp;""="","",IFERROR(INDEX('الاستلامات'!$G$6:$G$1005,MATCH(B499&amp;"",'الاستلامات'!$A$6:$A$1005,0))&amp;"","استلام غير موجود"))</f>
        <v/>
      </c>
    </row>
    <row r="500">
      <c r="A500" s="13" t="n"/>
      <c r="B500" s="5" t="n"/>
      <c r="C500" s="19" t="n"/>
      <c r="D500" s="5" t="n"/>
      <c r="E500" s="5" t="n"/>
      <c r="F500" s="6">
        <f>IF(B500&amp;""="","",IFERROR(INDEX('الاستلامات'!$F$6:$F$1005,MATCH(B500&amp;"",'الاستلامات'!$A$6:$A$1005,0))&amp;"","استلام غير موجود"))</f>
        <v/>
      </c>
      <c r="G500" s="6">
        <f>IF(B500&amp;""="","",IFERROR(INDEX('الاستلامات'!$G$6:$G$1005,MATCH(B500&amp;"",'الاستلامات'!$A$6:$A$1005,0))&amp;"","استلام غير موجود"))</f>
        <v/>
      </c>
    </row>
    <row r="501">
      <c r="A501" s="13" t="n"/>
      <c r="B501" s="5" t="n"/>
      <c r="C501" s="19" t="n"/>
      <c r="D501" s="5" t="n"/>
      <c r="E501" s="5" t="n"/>
      <c r="F501" s="6">
        <f>IF(B501&amp;""="","",IFERROR(INDEX('الاستلامات'!$F$6:$F$1005,MATCH(B501&amp;"",'الاستلامات'!$A$6:$A$1005,0))&amp;"","استلام غير موجود"))</f>
        <v/>
      </c>
      <c r="G501" s="6">
        <f>IF(B501&amp;""="","",IFERROR(INDEX('الاستلامات'!$G$6:$G$1005,MATCH(B501&amp;"",'الاستلامات'!$A$6:$A$1005,0))&amp;"","استلام غير موجود"))</f>
        <v/>
      </c>
    </row>
    <row r="502">
      <c r="A502" s="13" t="n"/>
      <c r="B502" s="5" t="n"/>
      <c r="C502" s="19" t="n"/>
      <c r="D502" s="5" t="n"/>
      <c r="E502" s="5" t="n"/>
      <c r="F502" s="6">
        <f>IF(B502&amp;""="","",IFERROR(INDEX('الاستلامات'!$F$6:$F$1005,MATCH(B502&amp;"",'الاستلامات'!$A$6:$A$1005,0))&amp;"","استلام غير موجود"))</f>
        <v/>
      </c>
      <c r="G502" s="6">
        <f>IF(B502&amp;""="","",IFERROR(INDEX('الاستلامات'!$G$6:$G$1005,MATCH(B502&amp;"",'الاستلامات'!$A$6:$A$1005,0))&amp;"","استلام غير موجود"))</f>
        <v/>
      </c>
    </row>
    <row r="503">
      <c r="A503" s="13" t="n"/>
      <c r="B503" s="5" t="n"/>
      <c r="C503" s="19" t="n"/>
      <c r="D503" s="5" t="n"/>
      <c r="E503" s="5" t="n"/>
      <c r="F503" s="6">
        <f>IF(B503&amp;""="","",IFERROR(INDEX('الاستلامات'!$F$6:$F$1005,MATCH(B503&amp;"",'الاستلامات'!$A$6:$A$1005,0))&amp;"","استلام غير موجود"))</f>
        <v/>
      </c>
      <c r="G503" s="6">
        <f>IF(B503&amp;""="","",IFERROR(INDEX('الاستلامات'!$G$6:$G$1005,MATCH(B503&amp;"",'الاستلامات'!$A$6:$A$1005,0))&amp;"","استلام غير موجود"))</f>
        <v/>
      </c>
    </row>
    <row r="504">
      <c r="A504" s="13" t="n"/>
      <c r="B504" s="5" t="n"/>
      <c r="C504" s="19" t="n"/>
      <c r="D504" s="5" t="n"/>
      <c r="E504" s="5" t="n"/>
      <c r="F504" s="6">
        <f>IF(B504&amp;""="","",IFERROR(INDEX('الاستلامات'!$F$6:$F$1005,MATCH(B504&amp;"",'الاستلامات'!$A$6:$A$1005,0))&amp;"","استلام غير موجود"))</f>
        <v/>
      </c>
      <c r="G504" s="6">
        <f>IF(B504&amp;""="","",IFERROR(INDEX('الاستلامات'!$G$6:$G$1005,MATCH(B504&amp;"",'الاستلامات'!$A$6:$A$1005,0))&amp;"","استلام غير موجود"))</f>
        <v/>
      </c>
    </row>
    <row r="505">
      <c r="A505" s="13" t="n"/>
      <c r="B505" s="5" t="n"/>
      <c r="C505" s="19" t="n"/>
      <c r="D505" s="5" t="n"/>
      <c r="E505" s="5" t="n"/>
      <c r="F505" s="6">
        <f>IF(B505&amp;""="","",IFERROR(INDEX('الاستلامات'!$F$6:$F$1005,MATCH(B505&amp;"",'الاستلامات'!$A$6:$A$1005,0))&amp;"","استلام غير موجود"))</f>
        <v/>
      </c>
      <c r="G505" s="6">
        <f>IF(B505&amp;""="","",IFERROR(INDEX('الاستلامات'!$G$6:$G$1005,MATCH(B505&amp;"",'الاستلامات'!$A$6:$A$1005,0))&amp;"","استلام غير موجود"))</f>
        <v/>
      </c>
    </row>
    <row r="506">
      <c r="A506" s="13" t="n"/>
      <c r="B506" s="5" t="n"/>
      <c r="C506" s="19" t="n"/>
      <c r="D506" s="5" t="n"/>
      <c r="E506" s="5" t="n"/>
      <c r="F506" s="6">
        <f>IF(B506&amp;""="","",IFERROR(INDEX('الاستلامات'!$F$6:$F$1005,MATCH(B506&amp;"",'الاستلامات'!$A$6:$A$1005,0))&amp;"","استلام غير موجود"))</f>
        <v/>
      </c>
      <c r="G506" s="6">
        <f>IF(B506&amp;""="","",IFERROR(INDEX('الاستلامات'!$G$6:$G$1005,MATCH(B506&amp;"",'الاستلامات'!$A$6:$A$1005,0))&amp;"","استلام غير موجود"))</f>
        <v/>
      </c>
    </row>
    <row r="507">
      <c r="A507" s="13" t="n"/>
      <c r="B507" s="5" t="n"/>
      <c r="C507" s="19" t="n"/>
      <c r="D507" s="5" t="n"/>
      <c r="E507" s="5" t="n"/>
      <c r="F507" s="6">
        <f>IF(B507&amp;""="","",IFERROR(INDEX('الاستلامات'!$F$6:$F$1005,MATCH(B507&amp;"",'الاستلامات'!$A$6:$A$1005,0))&amp;"","استلام غير موجود"))</f>
        <v/>
      </c>
      <c r="G507" s="6">
        <f>IF(B507&amp;""="","",IFERROR(INDEX('الاستلامات'!$G$6:$G$1005,MATCH(B507&amp;"",'الاستلامات'!$A$6:$A$1005,0))&amp;"","استلام غير موجود"))</f>
        <v/>
      </c>
    </row>
    <row r="508">
      <c r="A508" s="13" t="n"/>
      <c r="B508" s="5" t="n"/>
      <c r="C508" s="19" t="n"/>
      <c r="D508" s="5" t="n"/>
      <c r="E508" s="5" t="n"/>
      <c r="F508" s="6">
        <f>IF(B508&amp;""="","",IFERROR(INDEX('الاستلامات'!$F$6:$F$1005,MATCH(B508&amp;"",'الاستلامات'!$A$6:$A$1005,0))&amp;"","استلام غير موجود"))</f>
        <v/>
      </c>
      <c r="G508" s="6">
        <f>IF(B508&amp;""="","",IFERROR(INDEX('الاستلامات'!$G$6:$G$1005,MATCH(B508&amp;"",'الاستلامات'!$A$6:$A$1005,0))&amp;"","استلام غير موجود"))</f>
        <v/>
      </c>
    </row>
    <row r="509">
      <c r="A509" s="13" t="n"/>
      <c r="B509" s="5" t="n"/>
      <c r="C509" s="19" t="n"/>
      <c r="D509" s="5" t="n"/>
      <c r="E509" s="5" t="n"/>
      <c r="F509" s="6">
        <f>IF(B509&amp;""="","",IFERROR(INDEX('الاستلامات'!$F$6:$F$1005,MATCH(B509&amp;"",'الاستلامات'!$A$6:$A$1005,0))&amp;"","استلام غير موجود"))</f>
        <v/>
      </c>
      <c r="G509" s="6">
        <f>IF(B509&amp;""="","",IFERROR(INDEX('الاستلامات'!$G$6:$G$1005,MATCH(B509&amp;"",'الاستلامات'!$A$6:$A$1005,0))&amp;"","استلام غير موجود"))</f>
        <v/>
      </c>
    </row>
    <row r="510">
      <c r="A510" s="13" t="n"/>
      <c r="B510" s="5" t="n"/>
      <c r="C510" s="19" t="n"/>
      <c r="D510" s="5" t="n"/>
      <c r="E510" s="5" t="n"/>
      <c r="F510" s="6">
        <f>IF(B510&amp;""="","",IFERROR(INDEX('الاستلامات'!$F$6:$F$1005,MATCH(B510&amp;"",'الاستلامات'!$A$6:$A$1005,0))&amp;"","استلام غير موجود"))</f>
        <v/>
      </c>
      <c r="G510" s="6">
        <f>IF(B510&amp;""="","",IFERROR(INDEX('الاستلامات'!$G$6:$G$1005,MATCH(B510&amp;"",'الاستلامات'!$A$6:$A$1005,0))&amp;"","استلام غير موجود"))</f>
        <v/>
      </c>
    </row>
    <row r="511">
      <c r="A511" s="13" t="n"/>
      <c r="B511" s="5" t="n"/>
      <c r="C511" s="19" t="n"/>
      <c r="D511" s="5" t="n"/>
      <c r="E511" s="5" t="n"/>
      <c r="F511" s="6">
        <f>IF(B511&amp;""="","",IFERROR(INDEX('الاستلامات'!$F$6:$F$1005,MATCH(B511&amp;"",'الاستلامات'!$A$6:$A$1005,0))&amp;"","استلام غير موجود"))</f>
        <v/>
      </c>
      <c r="G511" s="6">
        <f>IF(B511&amp;""="","",IFERROR(INDEX('الاستلامات'!$G$6:$G$1005,MATCH(B511&amp;"",'الاستلامات'!$A$6:$A$1005,0))&amp;"","استلام غير موجود"))</f>
        <v/>
      </c>
    </row>
    <row r="512">
      <c r="A512" s="13" t="n"/>
      <c r="B512" s="5" t="n"/>
      <c r="C512" s="19" t="n"/>
      <c r="D512" s="5" t="n"/>
      <c r="E512" s="5" t="n"/>
      <c r="F512" s="6">
        <f>IF(B512&amp;""="","",IFERROR(INDEX('الاستلامات'!$F$6:$F$1005,MATCH(B512&amp;"",'الاستلامات'!$A$6:$A$1005,0))&amp;"","استلام غير موجود"))</f>
        <v/>
      </c>
      <c r="G512" s="6">
        <f>IF(B512&amp;""="","",IFERROR(INDEX('الاستلامات'!$G$6:$G$1005,MATCH(B512&amp;"",'الاستلامات'!$A$6:$A$1005,0))&amp;"","استلام غير موجود"))</f>
        <v/>
      </c>
    </row>
    <row r="513">
      <c r="A513" s="13" t="n"/>
      <c r="B513" s="5" t="n"/>
      <c r="C513" s="19" t="n"/>
      <c r="D513" s="5" t="n"/>
      <c r="E513" s="5" t="n"/>
      <c r="F513" s="6">
        <f>IF(B513&amp;""="","",IFERROR(INDEX('الاستلامات'!$F$6:$F$1005,MATCH(B513&amp;"",'الاستلامات'!$A$6:$A$1005,0))&amp;"","استلام غير موجود"))</f>
        <v/>
      </c>
      <c r="G513" s="6">
        <f>IF(B513&amp;""="","",IFERROR(INDEX('الاستلامات'!$G$6:$G$1005,MATCH(B513&amp;"",'الاستلامات'!$A$6:$A$1005,0))&amp;"","استلام غير موجود"))</f>
        <v/>
      </c>
    </row>
    <row r="514">
      <c r="A514" s="13" t="n"/>
      <c r="B514" s="5" t="n"/>
      <c r="C514" s="19" t="n"/>
      <c r="D514" s="5" t="n"/>
      <c r="E514" s="5" t="n"/>
      <c r="F514" s="6">
        <f>IF(B514&amp;""="","",IFERROR(INDEX('الاستلامات'!$F$6:$F$1005,MATCH(B514&amp;"",'الاستلامات'!$A$6:$A$1005,0))&amp;"","استلام غير موجود"))</f>
        <v/>
      </c>
      <c r="G514" s="6">
        <f>IF(B514&amp;""="","",IFERROR(INDEX('الاستلامات'!$G$6:$G$1005,MATCH(B514&amp;"",'الاستلامات'!$A$6:$A$1005,0))&amp;"","استلام غير موجود"))</f>
        <v/>
      </c>
    </row>
    <row r="515">
      <c r="A515" s="13" t="n"/>
      <c r="B515" s="5" t="n"/>
      <c r="C515" s="19" t="n"/>
      <c r="D515" s="5" t="n"/>
      <c r="E515" s="5" t="n"/>
      <c r="F515" s="6">
        <f>IF(B515&amp;""="","",IFERROR(INDEX('الاستلامات'!$F$6:$F$1005,MATCH(B515&amp;"",'الاستلامات'!$A$6:$A$1005,0))&amp;"","استلام غير موجود"))</f>
        <v/>
      </c>
      <c r="G515" s="6">
        <f>IF(B515&amp;""="","",IFERROR(INDEX('الاستلامات'!$G$6:$G$1005,MATCH(B515&amp;"",'الاستلامات'!$A$6:$A$1005,0))&amp;"","استلام غير موجود"))</f>
        <v/>
      </c>
    </row>
    <row r="516">
      <c r="A516" s="13" t="n"/>
      <c r="B516" s="5" t="n"/>
      <c r="C516" s="19" t="n"/>
      <c r="D516" s="5" t="n"/>
      <c r="E516" s="5" t="n"/>
      <c r="F516" s="6">
        <f>IF(B516&amp;""="","",IFERROR(INDEX('الاستلامات'!$F$6:$F$1005,MATCH(B516&amp;"",'الاستلامات'!$A$6:$A$1005,0))&amp;"","استلام غير موجود"))</f>
        <v/>
      </c>
      <c r="G516" s="6">
        <f>IF(B516&amp;""="","",IFERROR(INDEX('الاستلامات'!$G$6:$G$1005,MATCH(B516&amp;"",'الاستلامات'!$A$6:$A$1005,0))&amp;"","استلام غير موجود"))</f>
        <v/>
      </c>
    </row>
    <row r="517">
      <c r="A517" s="13" t="n"/>
      <c r="B517" s="5" t="n"/>
      <c r="C517" s="19" t="n"/>
      <c r="D517" s="5" t="n"/>
      <c r="E517" s="5" t="n"/>
      <c r="F517" s="6">
        <f>IF(B517&amp;""="","",IFERROR(INDEX('الاستلامات'!$F$6:$F$1005,MATCH(B517&amp;"",'الاستلامات'!$A$6:$A$1005,0))&amp;"","استلام غير موجود"))</f>
        <v/>
      </c>
      <c r="G517" s="6">
        <f>IF(B517&amp;""="","",IFERROR(INDEX('الاستلامات'!$G$6:$G$1005,MATCH(B517&amp;"",'الاستلامات'!$A$6:$A$1005,0))&amp;"","استلام غير موجود"))</f>
        <v/>
      </c>
    </row>
    <row r="518">
      <c r="A518" s="13" t="n"/>
      <c r="B518" s="5" t="n"/>
      <c r="C518" s="19" t="n"/>
      <c r="D518" s="5" t="n"/>
      <c r="E518" s="5" t="n"/>
      <c r="F518" s="6">
        <f>IF(B518&amp;""="","",IFERROR(INDEX('الاستلامات'!$F$6:$F$1005,MATCH(B518&amp;"",'الاستلامات'!$A$6:$A$1005,0))&amp;"","استلام غير موجود"))</f>
        <v/>
      </c>
      <c r="G518" s="6">
        <f>IF(B518&amp;""="","",IFERROR(INDEX('الاستلامات'!$G$6:$G$1005,MATCH(B518&amp;"",'الاستلامات'!$A$6:$A$1005,0))&amp;"","استلام غير موجود"))</f>
        <v/>
      </c>
    </row>
    <row r="519">
      <c r="A519" s="13" t="n"/>
      <c r="B519" s="5" t="n"/>
      <c r="C519" s="19" t="n"/>
      <c r="D519" s="5" t="n"/>
      <c r="E519" s="5" t="n"/>
      <c r="F519" s="6">
        <f>IF(B519&amp;""="","",IFERROR(INDEX('الاستلامات'!$F$6:$F$1005,MATCH(B519&amp;"",'الاستلامات'!$A$6:$A$1005,0))&amp;"","استلام غير موجود"))</f>
        <v/>
      </c>
      <c r="G519" s="6">
        <f>IF(B519&amp;""="","",IFERROR(INDEX('الاستلامات'!$G$6:$G$1005,MATCH(B519&amp;"",'الاستلامات'!$A$6:$A$1005,0))&amp;"","استلام غير موجود"))</f>
        <v/>
      </c>
    </row>
    <row r="520">
      <c r="A520" s="13" t="n"/>
      <c r="B520" s="5" t="n"/>
      <c r="C520" s="19" t="n"/>
      <c r="D520" s="5" t="n"/>
      <c r="E520" s="5" t="n"/>
      <c r="F520" s="6">
        <f>IF(B520&amp;""="","",IFERROR(INDEX('الاستلامات'!$F$6:$F$1005,MATCH(B520&amp;"",'الاستلامات'!$A$6:$A$1005,0))&amp;"","استلام غير موجود"))</f>
        <v/>
      </c>
      <c r="G520" s="6">
        <f>IF(B520&amp;""="","",IFERROR(INDEX('الاستلامات'!$G$6:$G$1005,MATCH(B520&amp;"",'الاستلامات'!$A$6:$A$1005,0))&amp;"","استلام غير موجود"))</f>
        <v/>
      </c>
    </row>
    <row r="521">
      <c r="A521" s="13" t="n"/>
      <c r="B521" s="5" t="n"/>
      <c r="C521" s="19" t="n"/>
      <c r="D521" s="5" t="n"/>
      <c r="E521" s="5" t="n"/>
      <c r="F521" s="6">
        <f>IF(B521&amp;""="","",IFERROR(INDEX('الاستلامات'!$F$6:$F$1005,MATCH(B521&amp;"",'الاستلامات'!$A$6:$A$1005,0))&amp;"","استلام غير موجود"))</f>
        <v/>
      </c>
      <c r="G521" s="6">
        <f>IF(B521&amp;""="","",IFERROR(INDEX('الاستلامات'!$G$6:$G$1005,MATCH(B521&amp;"",'الاستلامات'!$A$6:$A$1005,0))&amp;"","استلام غير موجود"))</f>
        <v/>
      </c>
    </row>
    <row r="522">
      <c r="A522" s="13" t="n"/>
      <c r="B522" s="5" t="n"/>
      <c r="C522" s="19" t="n"/>
      <c r="D522" s="5" t="n"/>
      <c r="E522" s="5" t="n"/>
      <c r="F522" s="6">
        <f>IF(B522&amp;""="","",IFERROR(INDEX('الاستلامات'!$F$6:$F$1005,MATCH(B522&amp;"",'الاستلامات'!$A$6:$A$1005,0))&amp;"","استلام غير موجود"))</f>
        <v/>
      </c>
      <c r="G522" s="6">
        <f>IF(B522&amp;""="","",IFERROR(INDEX('الاستلامات'!$G$6:$G$1005,MATCH(B522&amp;"",'الاستلامات'!$A$6:$A$1005,0))&amp;"","استلام غير موجود"))</f>
        <v/>
      </c>
    </row>
    <row r="523">
      <c r="A523" s="13" t="n"/>
      <c r="B523" s="5" t="n"/>
      <c r="C523" s="19" t="n"/>
      <c r="D523" s="5" t="n"/>
      <c r="E523" s="5" t="n"/>
      <c r="F523" s="6">
        <f>IF(B523&amp;""="","",IFERROR(INDEX('الاستلامات'!$F$6:$F$1005,MATCH(B523&amp;"",'الاستلامات'!$A$6:$A$1005,0))&amp;"","استلام غير موجود"))</f>
        <v/>
      </c>
      <c r="G523" s="6">
        <f>IF(B523&amp;""="","",IFERROR(INDEX('الاستلامات'!$G$6:$G$1005,MATCH(B523&amp;"",'الاستلامات'!$A$6:$A$1005,0))&amp;"","استلام غير موجود"))</f>
        <v/>
      </c>
    </row>
    <row r="524">
      <c r="A524" s="13" t="n"/>
      <c r="B524" s="5" t="n"/>
      <c r="C524" s="19" t="n"/>
      <c r="D524" s="5" t="n"/>
      <c r="E524" s="5" t="n"/>
      <c r="F524" s="6">
        <f>IF(B524&amp;""="","",IFERROR(INDEX('الاستلامات'!$F$6:$F$1005,MATCH(B524&amp;"",'الاستلامات'!$A$6:$A$1005,0))&amp;"","استلام غير موجود"))</f>
        <v/>
      </c>
      <c r="G524" s="6">
        <f>IF(B524&amp;""="","",IFERROR(INDEX('الاستلامات'!$G$6:$G$1005,MATCH(B524&amp;"",'الاستلامات'!$A$6:$A$1005,0))&amp;"","استلام غير موجود"))</f>
        <v/>
      </c>
    </row>
    <row r="525">
      <c r="A525" s="13" t="n"/>
      <c r="B525" s="5" t="n"/>
      <c r="C525" s="19" t="n"/>
      <c r="D525" s="5" t="n"/>
      <c r="E525" s="5" t="n"/>
      <c r="F525" s="6">
        <f>IF(B525&amp;""="","",IFERROR(INDEX('الاستلامات'!$F$6:$F$1005,MATCH(B525&amp;"",'الاستلامات'!$A$6:$A$1005,0))&amp;"","استلام غير موجود"))</f>
        <v/>
      </c>
      <c r="G525" s="6">
        <f>IF(B525&amp;""="","",IFERROR(INDEX('الاستلامات'!$G$6:$G$1005,MATCH(B525&amp;"",'الاستلامات'!$A$6:$A$1005,0))&amp;"","استلام غير موجود"))</f>
        <v/>
      </c>
    </row>
    <row r="526">
      <c r="A526" s="13" t="n"/>
      <c r="B526" s="5" t="n"/>
      <c r="C526" s="19" t="n"/>
      <c r="D526" s="5" t="n"/>
      <c r="E526" s="5" t="n"/>
      <c r="F526" s="6">
        <f>IF(B526&amp;""="","",IFERROR(INDEX('الاستلامات'!$F$6:$F$1005,MATCH(B526&amp;"",'الاستلامات'!$A$6:$A$1005,0))&amp;"","استلام غير موجود"))</f>
        <v/>
      </c>
      <c r="G526" s="6">
        <f>IF(B526&amp;""="","",IFERROR(INDEX('الاستلامات'!$G$6:$G$1005,MATCH(B526&amp;"",'الاستلامات'!$A$6:$A$1005,0))&amp;"","استلام غير موجود"))</f>
        <v/>
      </c>
    </row>
    <row r="527">
      <c r="A527" s="13" t="n"/>
      <c r="B527" s="5" t="n"/>
      <c r="C527" s="19" t="n"/>
      <c r="D527" s="5" t="n"/>
      <c r="E527" s="5" t="n"/>
      <c r="F527" s="6">
        <f>IF(B527&amp;""="","",IFERROR(INDEX('الاستلامات'!$F$6:$F$1005,MATCH(B527&amp;"",'الاستلامات'!$A$6:$A$1005,0))&amp;"","استلام غير موجود"))</f>
        <v/>
      </c>
      <c r="G527" s="6">
        <f>IF(B527&amp;""="","",IFERROR(INDEX('الاستلامات'!$G$6:$G$1005,MATCH(B527&amp;"",'الاستلامات'!$A$6:$A$1005,0))&amp;"","استلام غير موجود"))</f>
        <v/>
      </c>
    </row>
    <row r="528">
      <c r="A528" s="13" t="n"/>
      <c r="B528" s="5" t="n"/>
      <c r="C528" s="19" t="n"/>
      <c r="D528" s="5" t="n"/>
      <c r="E528" s="5" t="n"/>
      <c r="F528" s="6">
        <f>IF(B528&amp;""="","",IFERROR(INDEX('الاستلامات'!$F$6:$F$1005,MATCH(B528&amp;"",'الاستلامات'!$A$6:$A$1005,0))&amp;"","استلام غير موجود"))</f>
        <v/>
      </c>
      <c r="G528" s="6">
        <f>IF(B528&amp;""="","",IFERROR(INDEX('الاستلامات'!$G$6:$G$1005,MATCH(B528&amp;"",'الاستلامات'!$A$6:$A$1005,0))&amp;"","استلام غير موجود"))</f>
        <v/>
      </c>
    </row>
    <row r="529">
      <c r="A529" s="13" t="n"/>
      <c r="B529" s="5" t="n"/>
      <c r="C529" s="19" t="n"/>
      <c r="D529" s="5" t="n"/>
      <c r="E529" s="5" t="n"/>
      <c r="F529" s="6">
        <f>IF(B529&amp;""="","",IFERROR(INDEX('الاستلامات'!$F$6:$F$1005,MATCH(B529&amp;"",'الاستلامات'!$A$6:$A$1005,0))&amp;"","استلام غير موجود"))</f>
        <v/>
      </c>
      <c r="G529" s="6">
        <f>IF(B529&amp;""="","",IFERROR(INDEX('الاستلامات'!$G$6:$G$1005,MATCH(B529&amp;"",'الاستلامات'!$A$6:$A$1005,0))&amp;"","استلام غير موجود"))</f>
        <v/>
      </c>
    </row>
    <row r="530">
      <c r="A530" s="13" t="n"/>
      <c r="B530" s="5" t="n"/>
      <c r="C530" s="19" t="n"/>
      <c r="D530" s="5" t="n"/>
      <c r="E530" s="5" t="n"/>
      <c r="F530" s="6">
        <f>IF(B530&amp;""="","",IFERROR(INDEX('الاستلامات'!$F$6:$F$1005,MATCH(B530&amp;"",'الاستلامات'!$A$6:$A$1005,0))&amp;"","استلام غير موجود"))</f>
        <v/>
      </c>
      <c r="G530" s="6">
        <f>IF(B530&amp;""="","",IFERROR(INDEX('الاستلامات'!$G$6:$G$1005,MATCH(B530&amp;"",'الاستلامات'!$A$6:$A$1005,0))&amp;"","استلام غير موجود"))</f>
        <v/>
      </c>
    </row>
    <row r="531">
      <c r="A531" s="13" t="n"/>
      <c r="B531" s="5" t="n"/>
      <c r="C531" s="19" t="n"/>
      <c r="D531" s="5" t="n"/>
      <c r="E531" s="5" t="n"/>
      <c r="F531" s="6">
        <f>IF(B531&amp;""="","",IFERROR(INDEX('الاستلامات'!$F$6:$F$1005,MATCH(B531&amp;"",'الاستلامات'!$A$6:$A$1005,0))&amp;"","استلام غير موجود"))</f>
        <v/>
      </c>
      <c r="G531" s="6">
        <f>IF(B531&amp;""="","",IFERROR(INDEX('الاستلامات'!$G$6:$G$1005,MATCH(B531&amp;"",'الاستلامات'!$A$6:$A$1005,0))&amp;"","استلام غير موجود"))</f>
        <v/>
      </c>
    </row>
    <row r="532">
      <c r="A532" s="13" t="n"/>
      <c r="B532" s="5" t="n"/>
      <c r="C532" s="19" t="n"/>
      <c r="D532" s="5" t="n"/>
      <c r="E532" s="5" t="n"/>
      <c r="F532" s="6">
        <f>IF(B532&amp;""="","",IFERROR(INDEX('الاستلامات'!$F$6:$F$1005,MATCH(B532&amp;"",'الاستلامات'!$A$6:$A$1005,0))&amp;"","استلام غير موجود"))</f>
        <v/>
      </c>
      <c r="G532" s="6">
        <f>IF(B532&amp;""="","",IFERROR(INDEX('الاستلامات'!$G$6:$G$1005,MATCH(B532&amp;"",'الاستلامات'!$A$6:$A$1005,0))&amp;"","استلام غير موجود"))</f>
        <v/>
      </c>
    </row>
    <row r="533">
      <c r="A533" s="13" t="n"/>
      <c r="B533" s="5" t="n"/>
      <c r="C533" s="19" t="n"/>
      <c r="D533" s="5" t="n"/>
      <c r="E533" s="5" t="n"/>
      <c r="F533" s="6">
        <f>IF(B533&amp;""="","",IFERROR(INDEX('الاستلامات'!$F$6:$F$1005,MATCH(B533&amp;"",'الاستلامات'!$A$6:$A$1005,0))&amp;"","استلام غير موجود"))</f>
        <v/>
      </c>
      <c r="G533" s="6">
        <f>IF(B533&amp;""="","",IFERROR(INDEX('الاستلامات'!$G$6:$G$1005,MATCH(B533&amp;"",'الاستلامات'!$A$6:$A$1005,0))&amp;"","استلام غير موجود"))</f>
        <v/>
      </c>
    </row>
    <row r="534">
      <c r="A534" s="13" t="n"/>
      <c r="B534" s="5" t="n"/>
      <c r="C534" s="19" t="n"/>
      <c r="D534" s="5" t="n"/>
      <c r="E534" s="5" t="n"/>
      <c r="F534" s="6">
        <f>IF(B534&amp;""="","",IFERROR(INDEX('الاستلامات'!$F$6:$F$1005,MATCH(B534&amp;"",'الاستلامات'!$A$6:$A$1005,0))&amp;"","استلام غير موجود"))</f>
        <v/>
      </c>
      <c r="G534" s="6">
        <f>IF(B534&amp;""="","",IFERROR(INDEX('الاستلامات'!$G$6:$G$1005,MATCH(B534&amp;"",'الاستلامات'!$A$6:$A$1005,0))&amp;"","استلام غير موجود"))</f>
        <v/>
      </c>
    </row>
    <row r="535">
      <c r="A535" s="13" t="n"/>
      <c r="B535" s="5" t="n"/>
      <c r="C535" s="19" t="n"/>
      <c r="D535" s="5" t="n"/>
      <c r="E535" s="5" t="n"/>
      <c r="F535" s="6">
        <f>IF(B535&amp;""="","",IFERROR(INDEX('الاستلامات'!$F$6:$F$1005,MATCH(B535&amp;"",'الاستلامات'!$A$6:$A$1005,0))&amp;"","استلام غير موجود"))</f>
        <v/>
      </c>
      <c r="G535" s="6">
        <f>IF(B535&amp;""="","",IFERROR(INDEX('الاستلامات'!$G$6:$G$1005,MATCH(B535&amp;"",'الاستلامات'!$A$6:$A$1005,0))&amp;"","استلام غير موجود"))</f>
        <v/>
      </c>
    </row>
    <row r="536">
      <c r="A536" s="13" t="n"/>
      <c r="B536" s="5" t="n"/>
      <c r="C536" s="19" t="n"/>
      <c r="D536" s="5" t="n"/>
      <c r="E536" s="5" t="n"/>
      <c r="F536" s="6">
        <f>IF(B536&amp;""="","",IFERROR(INDEX('الاستلامات'!$F$6:$F$1005,MATCH(B536&amp;"",'الاستلامات'!$A$6:$A$1005,0))&amp;"","استلام غير موجود"))</f>
        <v/>
      </c>
      <c r="G536" s="6">
        <f>IF(B536&amp;""="","",IFERROR(INDEX('الاستلامات'!$G$6:$G$1005,MATCH(B536&amp;"",'الاستلامات'!$A$6:$A$1005,0))&amp;"","استلام غير موجود"))</f>
        <v/>
      </c>
    </row>
    <row r="537">
      <c r="A537" s="13" t="n"/>
      <c r="B537" s="5" t="n"/>
      <c r="C537" s="19" t="n"/>
      <c r="D537" s="5" t="n"/>
      <c r="E537" s="5" t="n"/>
      <c r="F537" s="6">
        <f>IF(B537&amp;""="","",IFERROR(INDEX('الاستلامات'!$F$6:$F$1005,MATCH(B537&amp;"",'الاستلامات'!$A$6:$A$1005,0))&amp;"","استلام غير موجود"))</f>
        <v/>
      </c>
      <c r="G537" s="6">
        <f>IF(B537&amp;""="","",IFERROR(INDEX('الاستلامات'!$G$6:$G$1005,MATCH(B537&amp;"",'الاستلامات'!$A$6:$A$1005,0))&amp;"","استلام غير موجود"))</f>
        <v/>
      </c>
    </row>
    <row r="538">
      <c r="A538" s="13" t="n"/>
      <c r="B538" s="5" t="n"/>
      <c r="C538" s="19" t="n"/>
      <c r="D538" s="5" t="n"/>
      <c r="E538" s="5" t="n"/>
      <c r="F538" s="6">
        <f>IF(B538&amp;""="","",IFERROR(INDEX('الاستلامات'!$F$6:$F$1005,MATCH(B538&amp;"",'الاستلامات'!$A$6:$A$1005,0))&amp;"","استلام غير موجود"))</f>
        <v/>
      </c>
      <c r="G538" s="6">
        <f>IF(B538&amp;""="","",IFERROR(INDEX('الاستلامات'!$G$6:$G$1005,MATCH(B538&amp;"",'الاستلامات'!$A$6:$A$1005,0))&amp;"","استلام غير موجود"))</f>
        <v/>
      </c>
    </row>
    <row r="539">
      <c r="A539" s="13" t="n"/>
      <c r="B539" s="5" t="n"/>
      <c r="C539" s="19" t="n"/>
      <c r="D539" s="5" t="n"/>
      <c r="E539" s="5" t="n"/>
      <c r="F539" s="6">
        <f>IF(B539&amp;""="","",IFERROR(INDEX('الاستلامات'!$F$6:$F$1005,MATCH(B539&amp;"",'الاستلامات'!$A$6:$A$1005,0))&amp;"","استلام غير موجود"))</f>
        <v/>
      </c>
      <c r="G539" s="6">
        <f>IF(B539&amp;""="","",IFERROR(INDEX('الاستلامات'!$G$6:$G$1005,MATCH(B539&amp;"",'الاستلامات'!$A$6:$A$1005,0))&amp;"","استلام غير موجود"))</f>
        <v/>
      </c>
    </row>
    <row r="540">
      <c r="A540" s="13" t="n"/>
      <c r="B540" s="5" t="n"/>
      <c r="C540" s="19" t="n"/>
      <c r="D540" s="5" t="n"/>
      <c r="E540" s="5" t="n"/>
      <c r="F540" s="6">
        <f>IF(B540&amp;""="","",IFERROR(INDEX('الاستلامات'!$F$6:$F$1005,MATCH(B540&amp;"",'الاستلامات'!$A$6:$A$1005,0))&amp;"","استلام غير موجود"))</f>
        <v/>
      </c>
      <c r="G540" s="6">
        <f>IF(B540&amp;""="","",IFERROR(INDEX('الاستلامات'!$G$6:$G$1005,MATCH(B540&amp;"",'الاستلامات'!$A$6:$A$1005,0))&amp;"","استلام غير موجود"))</f>
        <v/>
      </c>
    </row>
    <row r="541">
      <c r="A541" s="13" t="n"/>
      <c r="B541" s="5" t="n"/>
      <c r="C541" s="19" t="n"/>
      <c r="D541" s="5" t="n"/>
      <c r="E541" s="5" t="n"/>
      <c r="F541" s="6">
        <f>IF(B541&amp;""="","",IFERROR(INDEX('الاستلامات'!$F$6:$F$1005,MATCH(B541&amp;"",'الاستلامات'!$A$6:$A$1005,0))&amp;"","استلام غير موجود"))</f>
        <v/>
      </c>
      <c r="G541" s="6">
        <f>IF(B541&amp;""="","",IFERROR(INDEX('الاستلامات'!$G$6:$G$1005,MATCH(B541&amp;"",'الاستلامات'!$A$6:$A$1005,0))&amp;"","استلام غير موجود"))</f>
        <v/>
      </c>
    </row>
    <row r="542">
      <c r="A542" s="13" t="n"/>
      <c r="B542" s="5" t="n"/>
      <c r="C542" s="19" t="n"/>
      <c r="D542" s="5" t="n"/>
      <c r="E542" s="5" t="n"/>
      <c r="F542" s="6">
        <f>IF(B542&amp;""="","",IFERROR(INDEX('الاستلامات'!$F$6:$F$1005,MATCH(B542&amp;"",'الاستلامات'!$A$6:$A$1005,0))&amp;"","استلام غير موجود"))</f>
        <v/>
      </c>
      <c r="G542" s="6">
        <f>IF(B542&amp;""="","",IFERROR(INDEX('الاستلامات'!$G$6:$G$1005,MATCH(B542&amp;"",'الاستلامات'!$A$6:$A$1005,0))&amp;"","استلام غير موجود"))</f>
        <v/>
      </c>
    </row>
    <row r="543">
      <c r="A543" s="13" t="n"/>
      <c r="B543" s="5" t="n"/>
      <c r="C543" s="19" t="n"/>
      <c r="D543" s="5" t="n"/>
      <c r="E543" s="5" t="n"/>
      <c r="F543" s="6">
        <f>IF(B543&amp;""="","",IFERROR(INDEX('الاستلامات'!$F$6:$F$1005,MATCH(B543&amp;"",'الاستلامات'!$A$6:$A$1005,0))&amp;"","استلام غير موجود"))</f>
        <v/>
      </c>
      <c r="G543" s="6">
        <f>IF(B543&amp;""="","",IFERROR(INDEX('الاستلامات'!$G$6:$G$1005,MATCH(B543&amp;"",'الاستلامات'!$A$6:$A$1005,0))&amp;"","استلام غير موجود"))</f>
        <v/>
      </c>
    </row>
    <row r="544">
      <c r="A544" s="13" t="n"/>
      <c r="B544" s="5" t="n"/>
      <c r="C544" s="19" t="n"/>
      <c r="D544" s="5" t="n"/>
      <c r="E544" s="5" t="n"/>
      <c r="F544" s="6">
        <f>IF(B544&amp;""="","",IFERROR(INDEX('الاستلامات'!$F$6:$F$1005,MATCH(B544&amp;"",'الاستلامات'!$A$6:$A$1005,0))&amp;"","استلام غير موجود"))</f>
        <v/>
      </c>
      <c r="G544" s="6">
        <f>IF(B544&amp;""="","",IFERROR(INDEX('الاستلامات'!$G$6:$G$1005,MATCH(B544&amp;"",'الاستلامات'!$A$6:$A$1005,0))&amp;"","استلام غير موجود"))</f>
        <v/>
      </c>
    </row>
    <row r="545">
      <c r="A545" s="13" t="n"/>
      <c r="B545" s="5" t="n"/>
      <c r="C545" s="19" t="n"/>
      <c r="D545" s="5" t="n"/>
      <c r="E545" s="5" t="n"/>
      <c r="F545" s="6">
        <f>IF(B545&amp;""="","",IFERROR(INDEX('الاستلامات'!$F$6:$F$1005,MATCH(B545&amp;"",'الاستلامات'!$A$6:$A$1005,0))&amp;"","استلام غير موجود"))</f>
        <v/>
      </c>
      <c r="G545" s="6">
        <f>IF(B545&amp;""="","",IFERROR(INDEX('الاستلامات'!$G$6:$G$1005,MATCH(B545&amp;"",'الاستلامات'!$A$6:$A$1005,0))&amp;"","استلام غير موجود"))</f>
        <v/>
      </c>
    </row>
    <row r="546">
      <c r="A546" s="13" t="n"/>
      <c r="B546" s="5" t="n"/>
      <c r="C546" s="19" t="n"/>
      <c r="D546" s="5" t="n"/>
      <c r="E546" s="5" t="n"/>
      <c r="F546" s="6">
        <f>IF(B546&amp;""="","",IFERROR(INDEX('الاستلامات'!$F$6:$F$1005,MATCH(B546&amp;"",'الاستلامات'!$A$6:$A$1005,0))&amp;"","استلام غير موجود"))</f>
        <v/>
      </c>
      <c r="G546" s="6">
        <f>IF(B546&amp;""="","",IFERROR(INDEX('الاستلامات'!$G$6:$G$1005,MATCH(B546&amp;"",'الاستلامات'!$A$6:$A$1005,0))&amp;"","استلام غير موجود"))</f>
        <v/>
      </c>
    </row>
    <row r="547">
      <c r="A547" s="13" t="n"/>
      <c r="B547" s="5" t="n"/>
      <c r="C547" s="19" t="n"/>
      <c r="D547" s="5" t="n"/>
      <c r="E547" s="5" t="n"/>
      <c r="F547" s="6">
        <f>IF(B547&amp;""="","",IFERROR(INDEX('الاستلامات'!$F$6:$F$1005,MATCH(B547&amp;"",'الاستلامات'!$A$6:$A$1005,0))&amp;"","استلام غير موجود"))</f>
        <v/>
      </c>
      <c r="G547" s="6">
        <f>IF(B547&amp;""="","",IFERROR(INDEX('الاستلامات'!$G$6:$G$1005,MATCH(B547&amp;"",'الاستلامات'!$A$6:$A$1005,0))&amp;"","استلام غير موجود"))</f>
        <v/>
      </c>
    </row>
    <row r="548">
      <c r="A548" s="13" t="n"/>
      <c r="B548" s="5" t="n"/>
      <c r="C548" s="19" t="n"/>
      <c r="D548" s="5" t="n"/>
      <c r="E548" s="5" t="n"/>
      <c r="F548" s="6">
        <f>IF(B548&amp;""="","",IFERROR(INDEX('الاستلامات'!$F$6:$F$1005,MATCH(B548&amp;"",'الاستلامات'!$A$6:$A$1005,0))&amp;"","استلام غير موجود"))</f>
        <v/>
      </c>
      <c r="G548" s="6">
        <f>IF(B548&amp;""="","",IFERROR(INDEX('الاستلامات'!$G$6:$G$1005,MATCH(B548&amp;"",'الاستلامات'!$A$6:$A$1005,0))&amp;"","استلام غير موجود"))</f>
        <v/>
      </c>
    </row>
    <row r="549">
      <c r="A549" s="13" t="n"/>
      <c r="B549" s="5" t="n"/>
      <c r="C549" s="19" t="n"/>
      <c r="D549" s="5" t="n"/>
      <c r="E549" s="5" t="n"/>
      <c r="F549" s="6">
        <f>IF(B549&amp;""="","",IFERROR(INDEX('الاستلامات'!$F$6:$F$1005,MATCH(B549&amp;"",'الاستلامات'!$A$6:$A$1005,0))&amp;"","استلام غير موجود"))</f>
        <v/>
      </c>
      <c r="G549" s="6">
        <f>IF(B549&amp;""="","",IFERROR(INDEX('الاستلامات'!$G$6:$G$1005,MATCH(B549&amp;"",'الاستلامات'!$A$6:$A$1005,0))&amp;"","استلام غير موجود"))</f>
        <v/>
      </c>
    </row>
    <row r="550">
      <c r="A550" s="13" t="n"/>
      <c r="B550" s="5" t="n"/>
      <c r="C550" s="19" t="n"/>
      <c r="D550" s="5" t="n"/>
      <c r="E550" s="5" t="n"/>
      <c r="F550" s="6">
        <f>IF(B550&amp;""="","",IFERROR(INDEX('الاستلامات'!$F$6:$F$1005,MATCH(B550&amp;"",'الاستلامات'!$A$6:$A$1005,0))&amp;"","استلام غير موجود"))</f>
        <v/>
      </c>
      <c r="G550" s="6">
        <f>IF(B550&amp;""="","",IFERROR(INDEX('الاستلامات'!$G$6:$G$1005,MATCH(B550&amp;"",'الاستلامات'!$A$6:$A$1005,0))&amp;"","استلام غير موجود"))</f>
        <v/>
      </c>
    </row>
    <row r="551">
      <c r="A551" s="13" t="n"/>
      <c r="B551" s="5" t="n"/>
      <c r="C551" s="19" t="n"/>
      <c r="D551" s="5" t="n"/>
      <c r="E551" s="5" t="n"/>
      <c r="F551" s="6">
        <f>IF(B551&amp;""="","",IFERROR(INDEX('الاستلامات'!$F$6:$F$1005,MATCH(B551&amp;"",'الاستلامات'!$A$6:$A$1005,0))&amp;"","استلام غير موجود"))</f>
        <v/>
      </c>
      <c r="G551" s="6">
        <f>IF(B551&amp;""="","",IFERROR(INDEX('الاستلامات'!$G$6:$G$1005,MATCH(B551&amp;"",'الاستلامات'!$A$6:$A$1005,0))&amp;"","استلام غير موجود"))</f>
        <v/>
      </c>
    </row>
    <row r="552">
      <c r="A552" s="13" t="n"/>
      <c r="B552" s="5" t="n"/>
      <c r="C552" s="19" t="n"/>
      <c r="D552" s="5" t="n"/>
      <c r="E552" s="5" t="n"/>
      <c r="F552" s="6">
        <f>IF(B552&amp;""="","",IFERROR(INDEX('الاستلامات'!$F$6:$F$1005,MATCH(B552&amp;"",'الاستلامات'!$A$6:$A$1005,0))&amp;"","استلام غير موجود"))</f>
        <v/>
      </c>
      <c r="G552" s="6">
        <f>IF(B552&amp;""="","",IFERROR(INDEX('الاستلامات'!$G$6:$G$1005,MATCH(B552&amp;"",'الاستلامات'!$A$6:$A$1005,0))&amp;"","استلام غير موجود"))</f>
        <v/>
      </c>
    </row>
    <row r="553">
      <c r="A553" s="13" t="n"/>
      <c r="B553" s="5" t="n"/>
      <c r="C553" s="19" t="n"/>
      <c r="D553" s="5" t="n"/>
      <c r="E553" s="5" t="n"/>
      <c r="F553" s="6">
        <f>IF(B553&amp;""="","",IFERROR(INDEX('الاستلامات'!$F$6:$F$1005,MATCH(B553&amp;"",'الاستلامات'!$A$6:$A$1005,0))&amp;"","استلام غير موجود"))</f>
        <v/>
      </c>
      <c r="G553" s="6">
        <f>IF(B553&amp;""="","",IFERROR(INDEX('الاستلامات'!$G$6:$G$1005,MATCH(B553&amp;"",'الاستلامات'!$A$6:$A$1005,0))&amp;"","استلام غير موجود"))</f>
        <v/>
      </c>
    </row>
    <row r="554">
      <c r="A554" s="13" t="n"/>
      <c r="B554" s="5" t="n"/>
      <c r="C554" s="19" t="n"/>
      <c r="D554" s="5" t="n"/>
      <c r="E554" s="5" t="n"/>
      <c r="F554" s="6">
        <f>IF(B554&amp;""="","",IFERROR(INDEX('الاستلامات'!$F$6:$F$1005,MATCH(B554&amp;"",'الاستلامات'!$A$6:$A$1005,0))&amp;"","استلام غير موجود"))</f>
        <v/>
      </c>
      <c r="G554" s="6">
        <f>IF(B554&amp;""="","",IFERROR(INDEX('الاستلامات'!$G$6:$G$1005,MATCH(B554&amp;"",'الاستلامات'!$A$6:$A$1005,0))&amp;"","استلام غير موجود"))</f>
        <v/>
      </c>
    </row>
    <row r="555">
      <c r="A555" s="13" t="n"/>
      <c r="B555" s="5" t="n"/>
      <c r="C555" s="19" t="n"/>
      <c r="D555" s="5" t="n"/>
      <c r="E555" s="5" t="n"/>
      <c r="F555" s="6">
        <f>IF(B555&amp;""="","",IFERROR(INDEX('الاستلامات'!$F$6:$F$1005,MATCH(B555&amp;"",'الاستلامات'!$A$6:$A$1005,0))&amp;"","استلام غير موجود"))</f>
        <v/>
      </c>
      <c r="G555" s="6">
        <f>IF(B555&amp;""="","",IFERROR(INDEX('الاستلامات'!$G$6:$G$1005,MATCH(B555&amp;"",'الاستلامات'!$A$6:$A$1005,0))&amp;"","استلام غير موجود"))</f>
        <v/>
      </c>
    </row>
    <row r="556">
      <c r="A556" s="13" t="n"/>
      <c r="B556" s="5" t="n"/>
      <c r="C556" s="19" t="n"/>
      <c r="D556" s="5" t="n"/>
      <c r="E556" s="5" t="n"/>
      <c r="F556" s="6">
        <f>IF(B556&amp;""="","",IFERROR(INDEX('الاستلامات'!$F$6:$F$1005,MATCH(B556&amp;"",'الاستلامات'!$A$6:$A$1005,0))&amp;"","استلام غير موجود"))</f>
        <v/>
      </c>
      <c r="G556" s="6">
        <f>IF(B556&amp;""="","",IFERROR(INDEX('الاستلامات'!$G$6:$G$1005,MATCH(B556&amp;"",'الاستلامات'!$A$6:$A$1005,0))&amp;"","استلام غير موجود"))</f>
        <v/>
      </c>
    </row>
    <row r="557">
      <c r="A557" s="13" t="n"/>
      <c r="B557" s="5" t="n"/>
      <c r="C557" s="19" t="n"/>
      <c r="D557" s="5" t="n"/>
      <c r="E557" s="5" t="n"/>
      <c r="F557" s="6">
        <f>IF(B557&amp;""="","",IFERROR(INDEX('الاستلامات'!$F$6:$F$1005,MATCH(B557&amp;"",'الاستلامات'!$A$6:$A$1005,0))&amp;"","استلام غير موجود"))</f>
        <v/>
      </c>
      <c r="G557" s="6">
        <f>IF(B557&amp;""="","",IFERROR(INDEX('الاستلامات'!$G$6:$G$1005,MATCH(B557&amp;"",'الاستلامات'!$A$6:$A$1005,0))&amp;"","استلام غير موجود"))</f>
        <v/>
      </c>
    </row>
    <row r="558">
      <c r="A558" s="13" t="n"/>
      <c r="B558" s="5" t="n"/>
      <c r="C558" s="19" t="n"/>
      <c r="D558" s="5" t="n"/>
      <c r="E558" s="5" t="n"/>
      <c r="F558" s="6">
        <f>IF(B558&amp;""="","",IFERROR(INDEX('الاستلامات'!$F$6:$F$1005,MATCH(B558&amp;"",'الاستلامات'!$A$6:$A$1005,0))&amp;"","استلام غير موجود"))</f>
        <v/>
      </c>
      <c r="G558" s="6">
        <f>IF(B558&amp;""="","",IFERROR(INDEX('الاستلامات'!$G$6:$G$1005,MATCH(B558&amp;"",'الاستلامات'!$A$6:$A$1005,0))&amp;"","استلام غير موجود"))</f>
        <v/>
      </c>
    </row>
    <row r="559">
      <c r="A559" s="13" t="n"/>
      <c r="B559" s="5" t="n"/>
      <c r="C559" s="19" t="n"/>
      <c r="D559" s="5" t="n"/>
      <c r="E559" s="5" t="n"/>
      <c r="F559" s="6">
        <f>IF(B559&amp;""="","",IFERROR(INDEX('الاستلامات'!$F$6:$F$1005,MATCH(B559&amp;"",'الاستلامات'!$A$6:$A$1005,0))&amp;"","استلام غير موجود"))</f>
        <v/>
      </c>
      <c r="G559" s="6">
        <f>IF(B559&amp;""="","",IFERROR(INDEX('الاستلامات'!$G$6:$G$1005,MATCH(B559&amp;"",'الاستلامات'!$A$6:$A$1005,0))&amp;"","استلام غير موجود"))</f>
        <v/>
      </c>
    </row>
    <row r="560">
      <c r="A560" s="13" t="n"/>
      <c r="B560" s="5" t="n"/>
      <c r="C560" s="19" t="n"/>
      <c r="D560" s="5" t="n"/>
      <c r="E560" s="5" t="n"/>
      <c r="F560" s="6">
        <f>IF(B560&amp;""="","",IFERROR(INDEX('الاستلامات'!$F$6:$F$1005,MATCH(B560&amp;"",'الاستلامات'!$A$6:$A$1005,0))&amp;"","استلام غير موجود"))</f>
        <v/>
      </c>
      <c r="G560" s="6">
        <f>IF(B560&amp;""="","",IFERROR(INDEX('الاستلامات'!$G$6:$G$1005,MATCH(B560&amp;"",'الاستلامات'!$A$6:$A$1005,0))&amp;"","استلام غير موجود"))</f>
        <v/>
      </c>
    </row>
    <row r="561">
      <c r="A561" s="13" t="n"/>
      <c r="B561" s="5" t="n"/>
      <c r="C561" s="19" t="n"/>
      <c r="D561" s="5" t="n"/>
      <c r="E561" s="5" t="n"/>
      <c r="F561" s="6">
        <f>IF(B561&amp;""="","",IFERROR(INDEX('الاستلامات'!$F$6:$F$1005,MATCH(B561&amp;"",'الاستلامات'!$A$6:$A$1005,0))&amp;"","استلام غير موجود"))</f>
        <v/>
      </c>
      <c r="G561" s="6">
        <f>IF(B561&amp;""="","",IFERROR(INDEX('الاستلامات'!$G$6:$G$1005,MATCH(B561&amp;"",'الاستلامات'!$A$6:$A$1005,0))&amp;"","استلام غير موجود"))</f>
        <v/>
      </c>
    </row>
    <row r="562">
      <c r="A562" s="13" t="n"/>
      <c r="B562" s="5" t="n"/>
      <c r="C562" s="19" t="n"/>
      <c r="D562" s="5" t="n"/>
      <c r="E562" s="5" t="n"/>
      <c r="F562" s="6">
        <f>IF(B562&amp;""="","",IFERROR(INDEX('الاستلامات'!$F$6:$F$1005,MATCH(B562&amp;"",'الاستلامات'!$A$6:$A$1005,0))&amp;"","استلام غير موجود"))</f>
        <v/>
      </c>
      <c r="G562" s="6">
        <f>IF(B562&amp;""="","",IFERROR(INDEX('الاستلامات'!$G$6:$G$1005,MATCH(B562&amp;"",'الاستلامات'!$A$6:$A$1005,0))&amp;"","استلام غير موجود"))</f>
        <v/>
      </c>
    </row>
    <row r="563">
      <c r="A563" s="13" t="n"/>
      <c r="B563" s="5" t="n"/>
      <c r="C563" s="19" t="n"/>
      <c r="D563" s="5" t="n"/>
      <c r="E563" s="5" t="n"/>
      <c r="F563" s="6">
        <f>IF(B563&amp;""="","",IFERROR(INDEX('الاستلامات'!$F$6:$F$1005,MATCH(B563&amp;"",'الاستلامات'!$A$6:$A$1005,0))&amp;"","استلام غير موجود"))</f>
        <v/>
      </c>
      <c r="G563" s="6">
        <f>IF(B563&amp;""="","",IFERROR(INDEX('الاستلامات'!$G$6:$G$1005,MATCH(B563&amp;"",'الاستلامات'!$A$6:$A$1005,0))&amp;"","استلام غير موجود"))</f>
        <v/>
      </c>
    </row>
    <row r="564">
      <c r="A564" s="13" t="n"/>
      <c r="B564" s="5" t="n"/>
      <c r="C564" s="19" t="n"/>
      <c r="D564" s="5" t="n"/>
      <c r="E564" s="5" t="n"/>
      <c r="F564" s="6">
        <f>IF(B564&amp;""="","",IFERROR(INDEX('الاستلامات'!$F$6:$F$1005,MATCH(B564&amp;"",'الاستلامات'!$A$6:$A$1005,0))&amp;"","استلام غير موجود"))</f>
        <v/>
      </c>
      <c r="G564" s="6">
        <f>IF(B564&amp;""="","",IFERROR(INDEX('الاستلامات'!$G$6:$G$1005,MATCH(B564&amp;"",'الاستلامات'!$A$6:$A$1005,0))&amp;"","استلام غير موجود"))</f>
        <v/>
      </c>
    </row>
    <row r="565">
      <c r="A565" s="13" t="n"/>
      <c r="B565" s="5" t="n"/>
      <c r="C565" s="19" t="n"/>
      <c r="D565" s="5" t="n"/>
      <c r="E565" s="5" t="n"/>
      <c r="F565" s="6">
        <f>IF(B565&amp;""="","",IFERROR(INDEX('الاستلامات'!$F$6:$F$1005,MATCH(B565&amp;"",'الاستلامات'!$A$6:$A$1005,0))&amp;"","استلام غير موجود"))</f>
        <v/>
      </c>
      <c r="G565" s="6">
        <f>IF(B565&amp;""="","",IFERROR(INDEX('الاستلامات'!$G$6:$G$1005,MATCH(B565&amp;"",'الاستلامات'!$A$6:$A$1005,0))&amp;"","استلام غير موجود"))</f>
        <v/>
      </c>
    </row>
    <row r="566">
      <c r="A566" s="13" t="n"/>
      <c r="B566" s="5" t="n"/>
      <c r="C566" s="19" t="n"/>
      <c r="D566" s="5" t="n"/>
      <c r="E566" s="5" t="n"/>
      <c r="F566" s="6">
        <f>IF(B566&amp;""="","",IFERROR(INDEX('الاستلامات'!$F$6:$F$1005,MATCH(B566&amp;"",'الاستلامات'!$A$6:$A$1005,0))&amp;"","استلام غير موجود"))</f>
        <v/>
      </c>
      <c r="G566" s="6">
        <f>IF(B566&amp;""="","",IFERROR(INDEX('الاستلامات'!$G$6:$G$1005,MATCH(B566&amp;"",'الاستلامات'!$A$6:$A$1005,0))&amp;"","استلام غير موجود"))</f>
        <v/>
      </c>
    </row>
    <row r="567">
      <c r="A567" s="13" t="n"/>
      <c r="B567" s="5" t="n"/>
      <c r="C567" s="19" t="n"/>
      <c r="D567" s="5" t="n"/>
      <c r="E567" s="5" t="n"/>
      <c r="F567" s="6">
        <f>IF(B567&amp;""="","",IFERROR(INDEX('الاستلامات'!$F$6:$F$1005,MATCH(B567&amp;"",'الاستلامات'!$A$6:$A$1005,0))&amp;"","استلام غير موجود"))</f>
        <v/>
      </c>
      <c r="G567" s="6">
        <f>IF(B567&amp;""="","",IFERROR(INDEX('الاستلامات'!$G$6:$G$1005,MATCH(B567&amp;"",'الاستلامات'!$A$6:$A$1005,0))&amp;"","استلام غير موجود"))</f>
        <v/>
      </c>
    </row>
    <row r="568">
      <c r="A568" s="13" t="n"/>
      <c r="B568" s="5" t="n"/>
      <c r="C568" s="19" t="n"/>
      <c r="D568" s="5" t="n"/>
      <c r="E568" s="5" t="n"/>
      <c r="F568" s="6">
        <f>IF(B568&amp;""="","",IFERROR(INDEX('الاستلامات'!$F$6:$F$1005,MATCH(B568&amp;"",'الاستلامات'!$A$6:$A$1005,0))&amp;"","استلام غير موجود"))</f>
        <v/>
      </c>
      <c r="G568" s="6">
        <f>IF(B568&amp;""="","",IFERROR(INDEX('الاستلامات'!$G$6:$G$1005,MATCH(B568&amp;"",'الاستلامات'!$A$6:$A$1005,0))&amp;"","استلام غير موجود"))</f>
        <v/>
      </c>
    </row>
    <row r="569">
      <c r="A569" s="13" t="n"/>
      <c r="B569" s="5" t="n"/>
      <c r="C569" s="19" t="n"/>
      <c r="D569" s="5" t="n"/>
      <c r="E569" s="5" t="n"/>
      <c r="F569" s="6">
        <f>IF(B569&amp;""="","",IFERROR(INDEX('الاستلامات'!$F$6:$F$1005,MATCH(B569&amp;"",'الاستلامات'!$A$6:$A$1005,0))&amp;"","استلام غير موجود"))</f>
        <v/>
      </c>
      <c r="G569" s="6">
        <f>IF(B569&amp;""="","",IFERROR(INDEX('الاستلامات'!$G$6:$G$1005,MATCH(B569&amp;"",'الاستلامات'!$A$6:$A$1005,0))&amp;"","استلام غير موجود"))</f>
        <v/>
      </c>
    </row>
    <row r="570">
      <c r="A570" s="13" t="n"/>
      <c r="B570" s="5" t="n"/>
      <c r="C570" s="19" t="n"/>
      <c r="D570" s="5" t="n"/>
      <c r="E570" s="5" t="n"/>
      <c r="F570" s="6">
        <f>IF(B570&amp;""="","",IFERROR(INDEX('الاستلامات'!$F$6:$F$1005,MATCH(B570&amp;"",'الاستلامات'!$A$6:$A$1005,0))&amp;"","استلام غير موجود"))</f>
        <v/>
      </c>
      <c r="G570" s="6">
        <f>IF(B570&amp;""="","",IFERROR(INDEX('الاستلامات'!$G$6:$G$1005,MATCH(B570&amp;"",'الاستلامات'!$A$6:$A$1005,0))&amp;"","استلام غير موجود"))</f>
        <v/>
      </c>
    </row>
    <row r="571">
      <c r="A571" s="13" t="n"/>
      <c r="B571" s="5" t="n"/>
      <c r="C571" s="19" t="n"/>
      <c r="D571" s="5" t="n"/>
      <c r="E571" s="5" t="n"/>
      <c r="F571" s="6">
        <f>IF(B571&amp;""="","",IFERROR(INDEX('الاستلامات'!$F$6:$F$1005,MATCH(B571&amp;"",'الاستلامات'!$A$6:$A$1005,0))&amp;"","استلام غير موجود"))</f>
        <v/>
      </c>
      <c r="G571" s="6">
        <f>IF(B571&amp;""="","",IFERROR(INDEX('الاستلامات'!$G$6:$G$1005,MATCH(B571&amp;"",'الاستلامات'!$A$6:$A$1005,0))&amp;"","استلام غير موجود"))</f>
        <v/>
      </c>
    </row>
    <row r="572">
      <c r="A572" s="13" t="n"/>
      <c r="B572" s="5" t="n"/>
      <c r="C572" s="19" t="n"/>
      <c r="D572" s="5" t="n"/>
      <c r="E572" s="5" t="n"/>
      <c r="F572" s="6">
        <f>IF(B572&amp;""="","",IFERROR(INDEX('الاستلامات'!$F$6:$F$1005,MATCH(B572&amp;"",'الاستلامات'!$A$6:$A$1005,0))&amp;"","استلام غير موجود"))</f>
        <v/>
      </c>
      <c r="G572" s="6">
        <f>IF(B572&amp;""="","",IFERROR(INDEX('الاستلامات'!$G$6:$G$1005,MATCH(B572&amp;"",'الاستلامات'!$A$6:$A$1005,0))&amp;"","استلام غير موجود"))</f>
        <v/>
      </c>
    </row>
    <row r="573">
      <c r="A573" s="13" t="n"/>
      <c r="B573" s="5" t="n"/>
      <c r="C573" s="19" t="n"/>
      <c r="D573" s="5" t="n"/>
      <c r="E573" s="5" t="n"/>
      <c r="F573" s="6">
        <f>IF(B573&amp;""="","",IFERROR(INDEX('الاستلامات'!$F$6:$F$1005,MATCH(B573&amp;"",'الاستلامات'!$A$6:$A$1005,0))&amp;"","استلام غير موجود"))</f>
        <v/>
      </c>
      <c r="G573" s="6">
        <f>IF(B573&amp;""="","",IFERROR(INDEX('الاستلامات'!$G$6:$G$1005,MATCH(B573&amp;"",'الاستلامات'!$A$6:$A$1005,0))&amp;"","استلام غير موجود"))</f>
        <v/>
      </c>
    </row>
    <row r="574">
      <c r="A574" s="13" t="n"/>
      <c r="B574" s="5" t="n"/>
      <c r="C574" s="19" t="n"/>
      <c r="D574" s="5" t="n"/>
      <c r="E574" s="5" t="n"/>
      <c r="F574" s="6">
        <f>IF(B574&amp;""="","",IFERROR(INDEX('الاستلامات'!$F$6:$F$1005,MATCH(B574&amp;"",'الاستلامات'!$A$6:$A$1005,0))&amp;"","استلام غير موجود"))</f>
        <v/>
      </c>
      <c r="G574" s="6">
        <f>IF(B574&amp;""="","",IFERROR(INDEX('الاستلامات'!$G$6:$G$1005,MATCH(B574&amp;"",'الاستلامات'!$A$6:$A$1005,0))&amp;"","استلام غير موجود"))</f>
        <v/>
      </c>
    </row>
    <row r="575">
      <c r="A575" s="13" t="n"/>
      <c r="B575" s="5" t="n"/>
      <c r="C575" s="19" t="n"/>
      <c r="D575" s="5" t="n"/>
      <c r="E575" s="5" t="n"/>
      <c r="F575" s="6">
        <f>IF(B575&amp;""="","",IFERROR(INDEX('الاستلامات'!$F$6:$F$1005,MATCH(B575&amp;"",'الاستلامات'!$A$6:$A$1005,0))&amp;"","استلام غير موجود"))</f>
        <v/>
      </c>
      <c r="G575" s="6">
        <f>IF(B575&amp;""="","",IFERROR(INDEX('الاستلامات'!$G$6:$G$1005,MATCH(B575&amp;"",'الاستلامات'!$A$6:$A$1005,0))&amp;"","استلام غير موجود"))</f>
        <v/>
      </c>
    </row>
    <row r="576">
      <c r="A576" s="13" t="n"/>
      <c r="B576" s="5" t="n"/>
      <c r="C576" s="19" t="n"/>
      <c r="D576" s="5" t="n"/>
      <c r="E576" s="5" t="n"/>
      <c r="F576" s="6">
        <f>IF(B576&amp;""="","",IFERROR(INDEX('الاستلامات'!$F$6:$F$1005,MATCH(B576&amp;"",'الاستلامات'!$A$6:$A$1005,0))&amp;"","استلام غير موجود"))</f>
        <v/>
      </c>
      <c r="G576" s="6">
        <f>IF(B576&amp;""="","",IFERROR(INDEX('الاستلامات'!$G$6:$G$1005,MATCH(B576&amp;"",'الاستلامات'!$A$6:$A$1005,0))&amp;"","استلام غير موجود"))</f>
        <v/>
      </c>
    </row>
    <row r="577">
      <c r="A577" s="13" t="n"/>
      <c r="B577" s="5" t="n"/>
      <c r="C577" s="19" t="n"/>
      <c r="D577" s="5" t="n"/>
      <c r="E577" s="5" t="n"/>
      <c r="F577" s="6">
        <f>IF(B577&amp;""="","",IFERROR(INDEX('الاستلامات'!$F$6:$F$1005,MATCH(B577&amp;"",'الاستلامات'!$A$6:$A$1005,0))&amp;"","استلام غير موجود"))</f>
        <v/>
      </c>
      <c r="G577" s="6">
        <f>IF(B577&amp;""="","",IFERROR(INDEX('الاستلامات'!$G$6:$G$1005,MATCH(B577&amp;"",'الاستلامات'!$A$6:$A$1005,0))&amp;"","استلام غير موجود"))</f>
        <v/>
      </c>
    </row>
    <row r="578">
      <c r="A578" s="13" t="n"/>
      <c r="B578" s="5" t="n"/>
      <c r="C578" s="19" t="n"/>
      <c r="D578" s="5" t="n"/>
      <c r="E578" s="5" t="n"/>
      <c r="F578" s="6">
        <f>IF(B578&amp;""="","",IFERROR(INDEX('الاستلامات'!$F$6:$F$1005,MATCH(B578&amp;"",'الاستلامات'!$A$6:$A$1005,0))&amp;"","استلام غير موجود"))</f>
        <v/>
      </c>
      <c r="G578" s="6">
        <f>IF(B578&amp;""="","",IFERROR(INDEX('الاستلامات'!$G$6:$G$1005,MATCH(B578&amp;"",'الاستلامات'!$A$6:$A$1005,0))&amp;"","استلام غير موجود"))</f>
        <v/>
      </c>
    </row>
    <row r="579">
      <c r="A579" s="13" t="n"/>
      <c r="B579" s="5" t="n"/>
      <c r="C579" s="19" t="n"/>
      <c r="D579" s="5" t="n"/>
      <c r="E579" s="5" t="n"/>
      <c r="F579" s="6">
        <f>IF(B579&amp;""="","",IFERROR(INDEX('الاستلامات'!$F$6:$F$1005,MATCH(B579&amp;"",'الاستلامات'!$A$6:$A$1005,0))&amp;"","استلام غير موجود"))</f>
        <v/>
      </c>
      <c r="G579" s="6">
        <f>IF(B579&amp;""="","",IFERROR(INDEX('الاستلامات'!$G$6:$G$1005,MATCH(B579&amp;"",'الاستلامات'!$A$6:$A$1005,0))&amp;"","استلام غير موجود"))</f>
        <v/>
      </c>
    </row>
    <row r="580">
      <c r="A580" s="13" t="n"/>
      <c r="B580" s="5" t="n"/>
      <c r="C580" s="19" t="n"/>
      <c r="D580" s="5" t="n"/>
      <c r="E580" s="5" t="n"/>
      <c r="F580" s="6">
        <f>IF(B580&amp;""="","",IFERROR(INDEX('الاستلامات'!$F$6:$F$1005,MATCH(B580&amp;"",'الاستلامات'!$A$6:$A$1005,0))&amp;"","استلام غير موجود"))</f>
        <v/>
      </c>
      <c r="G580" s="6">
        <f>IF(B580&amp;""="","",IFERROR(INDEX('الاستلامات'!$G$6:$G$1005,MATCH(B580&amp;"",'الاستلامات'!$A$6:$A$1005,0))&amp;"","استلام غير موجود"))</f>
        <v/>
      </c>
    </row>
    <row r="581">
      <c r="A581" s="13" t="n"/>
      <c r="B581" s="5" t="n"/>
      <c r="C581" s="19" t="n"/>
      <c r="D581" s="5" t="n"/>
      <c r="E581" s="5" t="n"/>
      <c r="F581" s="6">
        <f>IF(B581&amp;""="","",IFERROR(INDEX('الاستلامات'!$F$6:$F$1005,MATCH(B581&amp;"",'الاستلامات'!$A$6:$A$1005,0))&amp;"","استلام غير موجود"))</f>
        <v/>
      </c>
      <c r="G581" s="6">
        <f>IF(B581&amp;""="","",IFERROR(INDEX('الاستلامات'!$G$6:$G$1005,MATCH(B581&amp;"",'الاستلامات'!$A$6:$A$1005,0))&amp;"","استلام غير موجود"))</f>
        <v/>
      </c>
    </row>
    <row r="582">
      <c r="A582" s="13" t="n"/>
      <c r="B582" s="5" t="n"/>
      <c r="C582" s="19" t="n"/>
      <c r="D582" s="5" t="n"/>
      <c r="E582" s="5" t="n"/>
      <c r="F582" s="6">
        <f>IF(B582&amp;""="","",IFERROR(INDEX('الاستلامات'!$F$6:$F$1005,MATCH(B582&amp;"",'الاستلامات'!$A$6:$A$1005,0))&amp;"","استلام غير موجود"))</f>
        <v/>
      </c>
      <c r="G582" s="6">
        <f>IF(B582&amp;""="","",IFERROR(INDEX('الاستلامات'!$G$6:$G$1005,MATCH(B582&amp;"",'الاستلامات'!$A$6:$A$1005,0))&amp;"","استلام غير موجود"))</f>
        <v/>
      </c>
    </row>
    <row r="583">
      <c r="A583" s="13" t="n"/>
      <c r="B583" s="5" t="n"/>
      <c r="C583" s="19" t="n"/>
      <c r="D583" s="5" t="n"/>
      <c r="E583" s="5" t="n"/>
      <c r="F583" s="6">
        <f>IF(B583&amp;""="","",IFERROR(INDEX('الاستلامات'!$F$6:$F$1005,MATCH(B583&amp;"",'الاستلامات'!$A$6:$A$1005,0))&amp;"","استلام غير موجود"))</f>
        <v/>
      </c>
      <c r="G583" s="6">
        <f>IF(B583&amp;""="","",IFERROR(INDEX('الاستلامات'!$G$6:$G$1005,MATCH(B583&amp;"",'الاستلامات'!$A$6:$A$1005,0))&amp;"","استلام غير موجود"))</f>
        <v/>
      </c>
    </row>
    <row r="584">
      <c r="A584" s="13" t="n"/>
      <c r="B584" s="5" t="n"/>
      <c r="C584" s="19" t="n"/>
      <c r="D584" s="5" t="n"/>
      <c r="E584" s="5" t="n"/>
      <c r="F584" s="6">
        <f>IF(B584&amp;""="","",IFERROR(INDEX('الاستلامات'!$F$6:$F$1005,MATCH(B584&amp;"",'الاستلامات'!$A$6:$A$1005,0))&amp;"","استلام غير موجود"))</f>
        <v/>
      </c>
      <c r="G584" s="6">
        <f>IF(B584&amp;""="","",IFERROR(INDEX('الاستلامات'!$G$6:$G$1005,MATCH(B584&amp;"",'الاستلامات'!$A$6:$A$1005,0))&amp;"","استلام غير موجود"))</f>
        <v/>
      </c>
    </row>
    <row r="585">
      <c r="A585" s="13" t="n"/>
      <c r="B585" s="5" t="n"/>
      <c r="C585" s="19" t="n"/>
      <c r="D585" s="5" t="n"/>
      <c r="E585" s="5" t="n"/>
      <c r="F585" s="6">
        <f>IF(B585&amp;""="","",IFERROR(INDEX('الاستلامات'!$F$6:$F$1005,MATCH(B585&amp;"",'الاستلامات'!$A$6:$A$1005,0))&amp;"","استلام غير موجود"))</f>
        <v/>
      </c>
      <c r="G585" s="6">
        <f>IF(B585&amp;""="","",IFERROR(INDEX('الاستلامات'!$G$6:$G$1005,MATCH(B585&amp;"",'الاستلامات'!$A$6:$A$1005,0))&amp;"","استلام غير موجود"))</f>
        <v/>
      </c>
    </row>
    <row r="586">
      <c r="A586" s="13" t="n"/>
      <c r="B586" s="5" t="n"/>
      <c r="C586" s="19" t="n"/>
      <c r="D586" s="5" t="n"/>
      <c r="E586" s="5" t="n"/>
      <c r="F586" s="6">
        <f>IF(B586&amp;""="","",IFERROR(INDEX('الاستلامات'!$F$6:$F$1005,MATCH(B586&amp;"",'الاستلامات'!$A$6:$A$1005,0))&amp;"","استلام غير موجود"))</f>
        <v/>
      </c>
      <c r="G586" s="6">
        <f>IF(B586&amp;""="","",IFERROR(INDEX('الاستلامات'!$G$6:$G$1005,MATCH(B586&amp;"",'الاستلامات'!$A$6:$A$1005,0))&amp;"","استلام غير موجود"))</f>
        <v/>
      </c>
    </row>
    <row r="587">
      <c r="A587" s="13" t="n"/>
      <c r="B587" s="5" t="n"/>
      <c r="C587" s="19" t="n"/>
      <c r="D587" s="5" t="n"/>
      <c r="E587" s="5" t="n"/>
      <c r="F587" s="6">
        <f>IF(B587&amp;""="","",IFERROR(INDEX('الاستلامات'!$F$6:$F$1005,MATCH(B587&amp;"",'الاستلامات'!$A$6:$A$1005,0))&amp;"","استلام غير موجود"))</f>
        <v/>
      </c>
      <c r="G587" s="6">
        <f>IF(B587&amp;""="","",IFERROR(INDEX('الاستلامات'!$G$6:$G$1005,MATCH(B587&amp;"",'الاستلامات'!$A$6:$A$1005,0))&amp;"","استلام غير موجود"))</f>
        <v/>
      </c>
    </row>
    <row r="588">
      <c r="A588" s="13" t="n"/>
      <c r="B588" s="5" t="n"/>
      <c r="C588" s="19" t="n"/>
      <c r="D588" s="5" t="n"/>
      <c r="E588" s="5" t="n"/>
      <c r="F588" s="6">
        <f>IF(B588&amp;""="","",IFERROR(INDEX('الاستلامات'!$F$6:$F$1005,MATCH(B588&amp;"",'الاستلامات'!$A$6:$A$1005,0))&amp;"","استلام غير موجود"))</f>
        <v/>
      </c>
      <c r="G588" s="6">
        <f>IF(B588&amp;""="","",IFERROR(INDEX('الاستلامات'!$G$6:$G$1005,MATCH(B588&amp;"",'الاستلامات'!$A$6:$A$1005,0))&amp;"","استلام غير موجود"))</f>
        <v/>
      </c>
    </row>
    <row r="589">
      <c r="A589" s="13" t="n"/>
      <c r="B589" s="5" t="n"/>
      <c r="C589" s="19" t="n"/>
      <c r="D589" s="5" t="n"/>
      <c r="E589" s="5" t="n"/>
      <c r="F589" s="6">
        <f>IF(B589&amp;""="","",IFERROR(INDEX('الاستلامات'!$F$6:$F$1005,MATCH(B589&amp;"",'الاستلامات'!$A$6:$A$1005,0))&amp;"","استلام غير موجود"))</f>
        <v/>
      </c>
      <c r="G589" s="6">
        <f>IF(B589&amp;""="","",IFERROR(INDEX('الاستلامات'!$G$6:$G$1005,MATCH(B589&amp;"",'الاستلامات'!$A$6:$A$1005,0))&amp;"","استلام غير موجود"))</f>
        <v/>
      </c>
    </row>
    <row r="590">
      <c r="A590" s="13" t="n"/>
      <c r="B590" s="5" t="n"/>
      <c r="C590" s="19" t="n"/>
      <c r="D590" s="5" t="n"/>
      <c r="E590" s="5" t="n"/>
      <c r="F590" s="6">
        <f>IF(B590&amp;""="","",IFERROR(INDEX('الاستلامات'!$F$6:$F$1005,MATCH(B590&amp;"",'الاستلامات'!$A$6:$A$1005,0))&amp;"","استلام غير موجود"))</f>
        <v/>
      </c>
      <c r="G590" s="6">
        <f>IF(B590&amp;""="","",IFERROR(INDEX('الاستلامات'!$G$6:$G$1005,MATCH(B590&amp;"",'الاستلامات'!$A$6:$A$1005,0))&amp;"","استلام غير موجود"))</f>
        <v/>
      </c>
    </row>
    <row r="591">
      <c r="A591" s="13" t="n"/>
      <c r="B591" s="5" t="n"/>
      <c r="C591" s="19" t="n"/>
      <c r="D591" s="5" t="n"/>
      <c r="E591" s="5" t="n"/>
      <c r="F591" s="6">
        <f>IF(B591&amp;""="","",IFERROR(INDEX('الاستلامات'!$F$6:$F$1005,MATCH(B591&amp;"",'الاستلامات'!$A$6:$A$1005,0))&amp;"","استلام غير موجود"))</f>
        <v/>
      </c>
      <c r="G591" s="6">
        <f>IF(B591&amp;""="","",IFERROR(INDEX('الاستلامات'!$G$6:$G$1005,MATCH(B591&amp;"",'الاستلامات'!$A$6:$A$1005,0))&amp;"","استلام غير موجود"))</f>
        <v/>
      </c>
    </row>
    <row r="592">
      <c r="A592" s="13" t="n"/>
      <c r="B592" s="5" t="n"/>
      <c r="C592" s="19" t="n"/>
      <c r="D592" s="5" t="n"/>
      <c r="E592" s="5" t="n"/>
      <c r="F592" s="6">
        <f>IF(B592&amp;""="","",IFERROR(INDEX('الاستلامات'!$F$6:$F$1005,MATCH(B592&amp;"",'الاستلامات'!$A$6:$A$1005,0))&amp;"","استلام غير موجود"))</f>
        <v/>
      </c>
      <c r="G592" s="6">
        <f>IF(B592&amp;""="","",IFERROR(INDEX('الاستلامات'!$G$6:$G$1005,MATCH(B592&amp;"",'الاستلامات'!$A$6:$A$1005,0))&amp;"","استلام غير موجود"))</f>
        <v/>
      </c>
    </row>
    <row r="593">
      <c r="A593" s="13" t="n"/>
      <c r="B593" s="5" t="n"/>
      <c r="C593" s="19" t="n"/>
      <c r="D593" s="5" t="n"/>
      <c r="E593" s="5" t="n"/>
      <c r="F593" s="6">
        <f>IF(B593&amp;""="","",IFERROR(INDEX('الاستلامات'!$F$6:$F$1005,MATCH(B593&amp;"",'الاستلامات'!$A$6:$A$1005,0))&amp;"","استلام غير موجود"))</f>
        <v/>
      </c>
      <c r="G593" s="6">
        <f>IF(B593&amp;""="","",IFERROR(INDEX('الاستلامات'!$G$6:$G$1005,MATCH(B593&amp;"",'الاستلامات'!$A$6:$A$1005,0))&amp;"","استلام غير موجود"))</f>
        <v/>
      </c>
    </row>
    <row r="594">
      <c r="A594" s="13" t="n"/>
      <c r="B594" s="5" t="n"/>
      <c r="C594" s="19" t="n"/>
      <c r="D594" s="5" t="n"/>
      <c r="E594" s="5" t="n"/>
      <c r="F594" s="6">
        <f>IF(B594&amp;""="","",IFERROR(INDEX('الاستلامات'!$F$6:$F$1005,MATCH(B594&amp;"",'الاستلامات'!$A$6:$A$1005,0))&amp;"","استلام غير موجود"))</f>
        <v/>
      </c>
      <c r="G594" s="6">
        <f>IF(B594&amp;""="","",IFERROR(INDEX('الاستلامات'!$G$6:$G$1005,MATCH(B594&amp;"",'الاستلامات'!$A$6:$A$1005,0))&amp;"","استلام غير موجود"))</f>
        <v/>
      </c>
    </row>
    <row r="595">
      <c r="A595" s="13" t="n"/>
      <c r="B595" s="5" t="n"/>
      <c r="C595" s="19" t="n"/>
      <c r="D595" s="5" t="n"/>
      <c r="E595" s="5" t="n"/>
      <c r="F595" s="6">
        <f>IF(B595&amp;""="","",IFERROR(INDEX('الاستلامات'!$F$6:$F$1005,MATCH(B595&amp;"",'الاستلامات'!$A$6:$A$1005,0))&amp;"","استلام غير موجود"))</f>
        <v/>
      </c>
      <c r="G595" s="6">
        <f>IF(B595&amp;""="","",IFERROR(INDEX('الاستلامات'!$G$6:$G$1005,MATCH(B595&amp;"",'الاستلامات'!$A$6:$A$1005,0))&amp;"","استلام غير موجود"))</f>
        <v/>
      </c>
    </row>
    <row r="596">
      <c r="A596" s="13" t="n"/>
      <c r="B596" s="5" t="n"/>
      <c r="C596" s="19" t="n"/>
      <c r="D596" s="5" t="n"/>
      <c r="E596" s="5" t="n"/>
      <c r="F596" s="6">
        <f>IF(B596&amp;""="","",IFERROR(INDEX('الاستلامات'!$F$6:$F$1005,MATCH(B596&amp;"",'الاستلامات'!$A$6:$A$1005,0))&amp;"","استلام غير موجود"))</f>
        <v/>
      </c>
      <c r="G596" s="6">
        <f>IF(B596&amp;""="","",IFERROR(INDEX('الاستلامات'!$G$6:$G$1005,MATCH(B596&amp;"",'الاستلامات'!$A$6:$A$1005,0))&amp;"","استلام غير موجود"))</f>
        <v/>
      </c>
    </row>
    <row r="597">
      <c r="A597" s="13" t="n"/>
      <c r="B597" s="5" t="n"/>
      <c r="C597" s="19" t="n"/>
      <c r="D597" s="5" t="n"/>
      <c r="E597" s="5" t="n"/>
      <c r="F597" s="6">
        <f>IF(B597&amp;""="","",IFERROR(INDEX('الاستلامات'!$F$6:$F$1005,MATCH(B597&amp;"",'الاستلامات'!$A$6:$A$1005,0))&amp;"","استلام غير موجود"))</f>
        <v/>
      </c>
      <c r="G597" s="6">
        <f>IF(B597&amp;""="","",IFERROR(INDEX('الاستلامات'!$G$6:$G$1005,MATCH(B597&amp;"",'الاستلامات'!$A$6:$A$1005,0))&amp;"","استلام غير موجود"))</f>
        <v/>
      </c>
    </row>
    <row r="598">
      <c r="A598" s="13" t="n"/>
      <c r="B598" s="5" t="n"/>
      <c r="C598" s="19" t="n"/>
      <c r="D598" s="5" t="n"/>
      <c r="E598" s="5" t="n"/>
      <c r="F598" s="6">
        <f>IF(B598&amp;""="","",IFERROR(INDEX('الاستلامات'!$F$6:$F$1005,MATCH(B598&amp;"",'الاستلامات'!$A$6:$A$1005,0))&amp;"","استلام غير موجود"))</f>
        <v/>
      </c>
      <c r="G598" s="6">
        <f>IF(B598&amp;""="","",IFERROR(INDEX('الاستلامات'!$G$6:$G$1005,MATCH(B598&amp;"",'الاستلامات'!$A$6:$A$1005,0))&amp;"","استلام غير موجود"))</f>
        <v/>
      </c>
    </row>
    <row r="599">
      <c r="A599" s="13" t="n"/>
      <c r="B599" s="5" t="n"/>
      <c r="C599" s="19" t="n"/>
      <c r="D599" s="5" t="n"/>
      <c r="E599" s="5" t="n"/>
      <c r="F599" s="6">
        <f>IF(B599&amp;""="","",IFERROR(INDEX('الاستلامات'!$F$6:$F$1005,MATCH(B599&amp;"",'الاستلامات'!$A$6:$A$1005,0))&amp;"","استلام غير موجود"))</f>
        <v/>
      </c>
      <c r="G599" s="6">
        <f>IF(B599&amp;""="","",IFERROR(INDEX('الاستلامات'!$G$6:$G$1005,MATCH(B599&amp;"",'الاستلامات'!$A$6:$A$1005,0))&amp;"","استلام غير موجود"))</f>
        <v/>
      </c>
    </row>
    <row r="600">
      <c r="A600" s="13" t="n"/>
      <c r="B600" s="5" t="n"/>
      <c r="C600" s="19" t="n"/>
      <c r="D600" s="5" t="n"/>
      <c r="E600" s="5" t="n"/>
      <c r="F600" s="6">
        <f>IF(B600&amp;""="","",IFERROR(INDEX('الاستلامات'!$F$6:$F$1005,MATCH(B600&amp;"",'الاستلامات'!$A$6:$A$1005,0))&amp;"","استلام غير موجود"))</f>
        <v/>
      </c>
      <c r="G600" s="6">
        <f>IF(B600&amp;""="","",IFERROR(INDEX('الاستلامات'!$G$6:$G$1005,MATCH(B600&amp;"",'الاستلامات'!$A$6:$A$1005,0))&amp;"","استلام غير موجود"))</f>
        <v/>
      </c>
    </row>
    <row r="601">
      <c r="A601" s="13" t="n"/>
      <c r="B601" s="5" t="n"/>
      <c r="C601" s="19" t="n"/>
      <c r="D601" s="5" t="n"/>
      <c r="E601" s="5" t="n"/>
      <c r="F601" s="6">
        <f>IF(B601&amp;""="","",IFERROR(INDEX('الاستلامات'!$F$6:$F$1005,MATCH(B601&amp;"",'الاستلامات'!$A$6:$A$1005,0))&amp;"","استلام غير موجود"))</f>
        <v/>
      </c>
      <c r="G601" s="6">
        <f>IF(B601&amp;""="","",IFERROR(INDEX('الاستلامات'!$G$6:$G$1005,MATCH(B601&amp;"",'الاستلامات'!$A$6:$A$1005,0))&amp;"","استلام غير موجود"))</f>
        <v/>
      </c>
    </row>
    <row r="602">
      <c r="A602" s="13" t="n"/>
      <c r="B602" s="5" t="n"/>
      <c r="C602" s="19" t="n"/>
      <c r="D602" s="5" t="n"/>
      <c r="E602" s="5" t="n"/>
      <c r="F602" s="6">
        <f>IF(B602&amp;""="","",IFERROR(INDEX('الاستلامات'!$F$6:$F$1005,MATCH(B602&amp;"",'الاستلامات'!$A$6:$A$1005,0))&amp;"","استلام غير موجود"))</f>
        <v/>
      </c>
      <c r="G602" s="6">
        <f>IF(B602&amp;""="","",IFERROR(INDEX('الاستلامات'!$G$6:$G$1005,MATCH(B602&amp;"",'الاستلامات'!$A$6:$A$1005,0))&amp;"","استلام غير موجود"))</f>
        <v/>
      </c>
    </row>
    <row r="603">
      <c r="A603" s="13" t="n"/>
      <c r="B603" s="5" t="n"/>
      <c r="C603" s="19" t="n"/>
      <c r="D603" s="5" t="n"/>
      <c r="E603" s="5" t="n"/>
      <c r="F603" s="6">
        <f>IF(B603&amp;""="","",IFERROR(INDEX('الاستلامات'!$F$6:$F$1005,MATCH(B603&amp;"",'الاستلامات'!$A$6:$A$1005,0))&amp;"","استلام غير موجود"))</f>
        <v/>
      </c>
      <c r="G603" s="6">
        <f>IF(B603&amp;""="","",IFERROR(INDEX('الاستلامات'!$G$6:$G$1005,MATCH(B603&amp;"",'الاستلامات'!$A$6:$A$1005,0))&amp;"","استلام غير موجود"))</f>
        <v/>
      </c>
    </row>
    <row r="604">
      <c r="A604" s="13" t="n"/>
      <c r="B604" s="5" t="n"/>
      <c r="C604" s="19" t="n"/>
      <c r="D604" s="5" t="n"/>
      <c r="E604" s="5" t="n"/>
      <c r="F604" s="6">
        <f>IF(B604&amp;""="","",IFERROR(INDEX('الاستلامات'!$F$6:$F$1005,MATCH(B604&amp;"",'الاستلامات'!$A$6:$A$1005,0))&amp;"","استلام غير موجود"))</f>
        <v/>
      </c>
      <c r="G604" s="6">
        <f>IF(B604&amp;""="","",IFERROR(INDEX('الاستلامات'!$G$6:$G$1005,MATCH(B604&amp;"",'الاستلامات'!$A$6:$A$1005,0))&amp;"","استلام غير موجود"))</f>
        <v/>
      </c>
    </row>
    <row r="605">
      <c r="A605" s="13" t="n"/>
      <c r="B605" s="5" t="n"/>
      <c r="C605" s="19" t="n"/>
      <c r="D605" s="5" t="n"/>
      <c r="E605" s="5" t="n"/>
      <c r="F605" s="6">
        <f>IF(B605&amp;""="","",IFERROR(INDEX('الاستلامات'!$F$6:$F$1005,MATCH(B605&amp;"",'الاستلامات'!$A$6:$A$1005,0))&amp;"","استلام غير موجود"))</f>
        <v/>
      </c>
      <c r="G605" s="6">
        <f>IF(B605&amp;""="","",IFERROR(INDEX('الاستلامات'!$G$6:$G$1005,MATCH(B605&amp;"",'الاستلامات'!$A$6:$A$1005,0))&amp;"","استلام غير موجود"))</f>
        <v/>
      </c>
    </row>
    <row r="606">
      <c r="A606" s="13" t="n"/>
      <c r="B606" s="5" t="n"/>
      <c r="C606" s="19" t="n"/>
      <c r="D606" s="5" t="n"/>
      <c r="E606" s="5" t="n"/>
      <c r="F606" s="6">
        <f>IF(B606&amp;""="","",IFERROR(INDEX('الاستلامات'!$F$6:$F$1005,MATCH(B606&amp;"",'الاستلامات'!$A$6:$A$1005,0))&amp;"","استلام غير موجود"))</f>
        <v/>
      </c>
      <c r="G606" s="6">
        <f>IF(B606&amp;""="","",IFERROR(INDEX('الاستلامات'!$G$6:$G$1005,MATCH(B606&amp;"",'الاستلامات'!$A$6:$A$1005,0))&amp;"","استلام غير موجود"))</f>
        <v/>
      </c>
    </row>
    <row r="607">
      <c r="A607" s="13" t="n"/>
      <c r="B607" s="5" t="n"/>
      <c r="C607" s="19" t="n"/>
      <c r="D607" s="5" t="n"/>
      <c r="E607" s="5" t="n"/>
      <c r="F607" s="6">
        <f>IF(B607&amp;""="","",IFERROR(INDEX('الاستلامات'!$F$6:$F$1005,MATCH(B607&amp;"",'الاستلامات'!$A$6:$A$1005,0))&amp;"","استلام غير موجود"))</f>
        <v/>
      </c>
      <c r="G607" s="6">
        <f>IF(B607&amp;""="","",IFERROR(INDEX('الاستلامات'!$G$6:$G$1005,MATCH(B607&amp;"",'الاستلامات'!$A$6:$A$1005,0))&amp;"","استلام غير موجود"))</f>
        <v/>
      </c>
    </row>
    <row r="608">
      <c r="A608" s="13" t="n"/>
      <c r="B608" s="5" t="n"/>
      <c r="C608" s="19" t="n"/>
      <c r="D608" s="5" t="n"/>
      <c r="E608" s="5" t="n"/>
      <c r="F608" s="6">
        <f>IF(B608&amp;""="","",IFERROR(INDEX('الاستلامات'!$F$6:$F$1005,MATCH(B608&amp;"",'الاستلامات'!$A$6:$A$1005,0))&amp;"","استلام غير موجود"))</f>
        <v/>
      </c>
      <c r="G608" s="6">
        <f>IF(B608&amp;""="","",IFERROR(INDEX('الاستلامات'!$G$6:$G$1005,MATCH(B608&amp;"",'الاستلامات'!$A$6:$A$1005,0))&amp;"","استلام غير موجود"))</f>
        <v/>
      </c>
    </row>
    <row r="609">
      <c r="A609" s="13" t="n"/>
      <c r="B609" s="5" t="n"/>
      <c r="C609" s="19" t="n"/>
      <c r="D609" s="5" t="n"/>
      <c r="E609" s="5" t="n"/>
      <c r="F609" s="6">
        <f>IF(B609&amp;""="","",IFERROR(INDEX('الاستلامات'!$F$6:$F$1005,MATCH(B609&amp;"",'الاستلامات'!$A$6:$A$1005,0))&amp;"","استلام غير موجود"))</f>
        <v/>
      </c>
      <c r="G609" s="6">
        <f>IF(B609&amp;""="","",IFERROR(INDEX('الاستلامات'!$G$6:$G$1005,MATCH(B609&amp;"",'الاستلامات'!$A$6:$A$1005,0))&amp;"","استلام غير موجود"))</f>
        <v/>
      </c>
    </row>
    <row r="610">
      <c r="A610" s="13" t="n"/>
      <c r="B610" s="5" t="n"/>
      <c r="C610" s="19" t="n"/>
      <c r="D610" s="5" t="n"/>
      <c r="E610" s="5" t="n"/>
      <c r="F610" s="6">
        <f>IF(B610&amp;""="","",IFERROR(INDEX('الاستلامات'!$F$6:$F$1005,MATCH(B610&amp;"",'الاستلامات'!$A$6:$A$1005,0))&amp;"","استلام غير موجود"))</f>
        <v/>
      </c>
      <c r="G610" s="6">
        <f>IF(B610&amp;""="","",IFERROR(INDEX('الاستلامات'!$G$6:$G$1005,MATCH(B610&amp;"",'الاستلامات'!$A$6:$A$1005,0))&amp;"","استلام غير موجود"))</f>
        <v/>
      </c>
    </row>
    <row r="611">
      <c r="A611" s="13" t="n"/>
      <c r="B611" s="5" t="n"/>
      <c r="C611" s="19" t="n"/>
      <c r="D611" s="5" t="n"/>
      <c r="E611" s="5" t="n"/>
      <c r="F611" s="6">
        <f>IF(B611&amp;""="","",IFERROR(INDEX('الاستلامات'!$F$6:$F$1005,MATCH(B611&amp;"",'الاستلامات'!$A$6:$A$1005,0))&amp;"","استلام غير موجود"))</f>
        <v/>
      </c>
      <c r="G611" s="6">
        <f>IF(B611&amp;""="","",IFERROR(INDEX('الاستلامات'!$G$6:$G$1005,MATCH(B611&amp;"",'الاستلامات'!$A$6:$A$1005,0))&amp;"","استلام غير موجود"))</f>
        <v/>
      </c>
    </row>
    <row r="612">
      <c r="A612" s="13" t="n"/>
      <c r="B612" s="5" t="n"/>
      <c r="C612" s="19" t="n"/>
      <c r="D612" s="5" t="n"/>
      <c r="E612" s="5" t="n"/>
      <c r="F612" s="6">
        <f>IF(B612&amp;""="","",IFERROR(INDEX('الاستلامات'!$F$6:$F$1005,MATCH(B612&amp;"",'الاستلامات'!$A$6:$A$1005,0))&amp;"","استلام غير موجود"))</f>
        <v/>
      </c>
      <c r="G612" s="6">
        <f>IF(B612&amp;""="","",IFERROR(INDEX('الاستلامات'!$G$6:$G$1005,MATCH(B612&amp;"",'الاستلامات'!$A$6:$A$1005,0))&amp;"","استلام غير موجود"))</f>
        <v/>
      </c>
    </row>
    <row r="613">
      <c r="A613" s="13" t="n"/>
      <c r="B613" s="5" t="n"/>
      <c r="C613" s="19" t="n"/>
      <c r="D613" s="5" t="n"/>
      <c r="E613" s="5" t="n"/>
      <c r="F613" s="6">
        <f>IF(B613&amp;""="","",IFERROR(INDEX('الاستلامات'!$F$6:$F$1005,MATCH(B613&amp;"",'الاستلامات'!$A$6:$A$1005,0))&amp;"","استلام غير موجود"))</f>
        <v/>
      </c>
      <c r="G613" s="6">
        <f>IF(B613&amp;""="","",IFERROR(INDEX('الاستلامات'!$G$6:$G$1005,MATCH(B613&amp;"",'الاستلامات'!$A$6:$A$1005,0))&amp;"","استلام غير موجود"))</f>
        <v/>
      </c>
    </row>
    <row r="614">
      <c r="A614" s="13" t="n"/>
      <c r="B614" s="5" t="n"/>
      <c r="C614" s="19" t="n"/>
      <c r="D614" s="5" t="n"/>
      <c r="E614" s="5" t="n"/>
      <c r="F614" s="6">
        <f>IF(B614&amp;""="","",IFERROR(INDEX('الاستلامات'!$F$6:$F$1005,MATCH(B614&amp;"",'الاستلامات'!$A$6:$A$1005,0))&amp;"","استلام غير موجود"))</f>
        <v/>
      </c>
      <c r="G614" s="6">
        <f>IF(B614&amp;""="","",IFERROR(INDEX('الاستلامات'!$G$6:$G$1005,MATCH(B614&amp;"",'الاستلامات'!$A$6:$A$1005,0))&amp;"","استلام غير موجود"))</f>
        <v/>
      </c>
    </row>
    <row r="615">
      <c r="A615" s="13" t="n"/>
      <c r="B615" s="5" t="n"/>
      <c r="C615" s="19" t="n"/>
      <c r="D615" s="5" t="n"/>
      <c r="E615" s="5" t="n"/>
      <c r="F615" s="6">
        <f>IF(B615&amp;""="","",IFERROR(INDEX('الاستلامات'!$F$6:$F$1005,MATCH(B615&amp;"",'الاستلامات'!$A$6:$A$1005,0))&amp;"","استلام غير موجود"))</f>
        <v/>
      </c>
      <c r="G615" s="6">
        <f>IF(B615&amp;""="","",IFERROR(INDEX('الاستلامات'!$G$6:$G$1005,MATCH(B615&amp;"",'الاستلامات'!$A$6:$A$1005,0))&amp;"","استلام غير موجود"))</f>
        <v/>
      </c>
    </row>
    <row r="616">
      <c r="A616" s="13" t="n"/>
      <c r="B616" s="5" t="n"/>
      <c r="C616" s="19" t="n"/>
      <c r="D616" s="5" t="n"/>
      <c r="E616" s="5" t="n"/>
      <c r="F616" s="6">
        <f>IF(B616&amp;""="","",IFERROR(INDEX('الاستلامات'!$F$6:$F$1005,MATCH(B616&amp;"",'الاستلامات'!$A$6:$A$1005,0))&amp;"","استلام غير موجود"))</f>
        <v/>
      </c>
      <c r="G616" s="6">
        <f>IF(B616&amp;""="","",IFERROR(INDEX('الاستلامات'!$G$6:$G$1005,MATCH(B616&amp;"",'الاستلامات'!$A$6:$A$1005,0))&amp;"","استلام غير موجود"))</f>
        <v/>
      </c>
    </row>
    <row r="617">
      <c r="A617" s="13" t="n"/>
      <c r="B617" s="5" t="n"/>
      <c r="C617" s="19" t="n"/>
      <c r="D617" s="5" t="n"/>
      <c r="E617" s="5" t="n"/>
      <c r="F617" s="6">
        <f>IF(B617&amp;""="","",IFERROR(INDEX('الاستلامات'!$F$6:$F$1005,MATCH(B617&amp;"",'الاستلامات'!$A$6:$A$1005,0))&amp;"","استلام غير موجود"))</f>
        <v/>
      </c>
      <c r="G617" s="6">
        <f>IF(B617&amp;""="","",IFERROR(INDEX('الاستلامات'!$G$6:$G$1005,MATCH(B617&amp;"",'الاستلامات'!$A$6:$A$1005,0))&amp;"","استلام غير موجود"))</f>
        <v/>
      </c>
    </row>
    <row r="618">
      <c r="A618" s="13" t="n"/>
      <c r="B618" s="5" t="n"/>
      <c r="C618" s="19" t="n"/>
      <c r="D618" s="5" t="n"/>
      <c r="E618" s="5" t="n"/>
      <c r="F618" s="6">
        <f>IF(B618&amp;""="","",IFERROR(INDEX('الاستلامات'!$F$6:$F$1005,MATCH(B618&amp;"",'الاستلامات'!$A$6:$A$1005,0))&amp;"","استلام غير موجود"))</f>
        <v/>
      </c>
      <c r="G618" s="6">
        <f>IF(B618&amp;""="","",IFERROR(INDEX('الاستلامات'!$G$6:$G$1005,MATCH(B618&amp;"",'الاستلامات'!$A$6:$A$1005,0))&amp;"","استلام غير موجود"))</f>
        <v/>
      </c>
    </row>
    <row r="619">
      <c r="A619" s="13" t="n"/>
      <c r="B619" s="5" t="n"/>
      <c r="C619" s="19" t="n"/>
      <c r="D619" s="5" t="n"/>
      <c r="E619" s="5" t="n"/>
      <c r="F619" s="6">
        <f>IF(B619&amp;""="","",IFERROR(INDEX('الاستلامات'!$F$6:$F$1005,MATCH(B619&amp;"",'الاستلامات'!$A$6:$A$1005,0))&amp;"","استلام غير موجود"))</f>
        <v/>
      </c>
      <c r="G619" s="6">
        <f>IF(B619&amp;""="","",IFERROR(INDEX('الاستلامات'!$G$6:$G$1005,MATCH(B619&amp;"",'الاستلامات'!$A$6:$A$1005,0))&amp;"","استلام غير موجود"))</f>
        <v/>
      </c>
    </row>
    <row r="620">
      <c r="A620" s="13" t="n"/>
      <c r="B620" s="5" t="n"/>
      <c r="C620" s="19" t="n"/>
      <c r="D620" s="5" t="n"/>
      <c r="E620" s="5" t="n"/>
      <c r="F620" s="6">
        <f>IF(B620&amp;""="","",IFERROR(INDEX('الاستلامات'!$F$6:$F$1005,MATCH(B620&amp;"",'الاستلامات'!$A$6:$A$1005,0))&amp;"","استلام غير موجود"))</f>
        <v/>
      </c>
      <c r="G620" s="6">
        <f>IF(B620&amp;""="","",IFERROR(INDEX('الاستلامات'!$G$6:$G$1005,MATCH(B620&amp;"",'الاستلامات'!$A$6:$A$1005,0))&amp;"","استلام غير موجود"))</f>
        <v/>
      </c>
    </row>
    <row r="621">
      <c r="A621" s="13" t="n"/>
      <c r="B621" s="5" t="n"/>
      <c r="C621" s="19" t="n"/>
      <c r="D621" s="5" t="n"/>
      <c r="E621" s="5" t="n"/>
      <c r="F621" s="6">
        <f>IF(B621&amp;""="","",IFERROR(INDEX('الاستلامات'!$F$6:$F$1005,MATCH(B621&amp;"",'الاستلامات'!$A$6:$A$1005,0))&amp;"","استلام غير موجود"))</f>
        <v/>
      </c>
      <c r="G621" s="6">
        <f>IF(B621&amp;""="","",IFERROR(INDEX('الاستلامات'!$G$6:$G$1005,MATCH(B621&amp;"",'الاستلامات'!$A$6:$A$1005,0))&amp;"","استلام غير موجود"))</f>
        <v/>
      </c>
    </row>
    <row r="622">
      <c r="A622" s="13" t="n"/>
      <c r="B622" s="5" t="n"/>
      <c r="C622" s="19" t="n"/>
      <c r="D622" s="5" t="n"/>
      <c r="E622" s="5" t="n"/>
      <c r="F622" s="6">
        <f>IF(B622&amp;""="","",IFERROR(INDEX('الاستلامات'!$F$6:$F$1005,MATCH(B622&amp;"",'الاستلامات'!$A$6:$A$1005,0))&amp;"","استلام غير موجود"))</f>
        <v/>
      </c>
      <c r="G622" s="6">
        <f>IF(B622&amp;""="","",IFERROR(INDEX('الاستلامات'!$G$6:$G$1005,MATCH(B622&amp;"",'الاستلامات'!$A$6:$A$1005,0))&amp;"","استلام غير موجود"))</f>
        <v/>
      </c>
    </row>
    <row r="623">
      <c r="A623" s="13" t="n"/>
      <c r="B623" s="5" t="n"/>
      <c r="C623" s="19" t="n"/>
      <c r="D623" s="5" t="n"/>
      <c r="E623" s="5" t="n"/>
      <c r="F623" s="6">
        <f>IF(B623&amp;""="","",IFERROR(INDEX('الاستلامات'!$F$6:$F$1005,MATCH(B623&amp;"",'الاستلامات'!$A$6:$A$1005,0))&amp;"","استلام غير موجود"))</f>
        <v/>
      </c>
      <c r="G623" s="6">
        <f>IF(B623&amp;""="","",IFERROR(INDEX('الاستلامات'!$G$6:$G$1005,MATCH(B623&amp;"",'الاستلامات'!$A$6:$A$1005,0))&amp;"","استلام غير موجود"))</f>
        <v/>
      </c>
    </row>
    <row r="624">
      <c r="A624" s="13" t="n"/>
      <c r="B624" s="5" t="n"/>
      <c r="C624" s="19" t="n"/>
      <c r="D624" s="5" t="n"/>
      <c r="E624" s="5" t="n"/>
      <c r="F624" s="6">
        <f>IF(B624&amp;""="","",IFERROR(INDEX('الاستلامات'!$F$6:$F$1005,MATCH(B624&amp;"",'الاستلامات'!$A$6:$A$1005,0))&amp;"","استلام غير موجود"))</f>
        <v/>
      </c>
      <c r="G624" s="6">
        <f>IF(B624&amp;""="","",IFERROR(INDEX('الاستلامات'!$G$6:$G$1005,MATCH(B624&amp;"",'الاستلامات'!$A$6:$A$1005,0))&amp;"","استلام غير موجود"))</f>
        <v/>
      </c>
    </row>
    <row r="625">
      <c r="A625" s="13" t="n"/>
      <c r="B625" s="5" t="n"/>
      <c r="C625" s="19" t="n"/>
      <c r="D625" s="5" t="n"/>
      <c r="E625" s="5" t="n"/>
      <c r="F625" s="6">
        <f>IF(B625&amp;""="","",IFERROR(INDEX('الاستلامات'!$F$6:$F$1005,MATCH(B625&amp;"",'الاستلامات'!$A$6:$A$1005,0))&amp;"","استلام غير موجود"))</f>
        <v/>
      </c>
      <c r="G625" s="6">
        <f>IF(B625&amp;""="","",IFERROR(INDEX('الاستلامات'!$G$6:$G$1005,MATCH(B625&amp;"",'الاستلامات'!$A$6:$A$1005,0))&amp;"","استلام غير موجود"))</f>
        <v/>
      </c>
    </row>
    <row r="626">
      <c r="A626" s="13" t="n"/>
      <c r="B626" s="5" t="n"/>
      <c r="C626" s="19" t="n"/>
      <c r="D626" s="5" t="n"/>
      <c r="E626" s="5" t="n"/>
      <c r="F626" s="6">
        <f>IF(B626&amp;""="","",IFERROR(INDEX('الاستلامات'!$F$6:$F$1005,MATCH(B626&amp;"",'الاستلامات'!$A$6:$A$1005,0))&amp;"","استلام غير موجود"))</f>
        <v/>
      </c>
      <c r="G626" s="6">
        <f>IF(B626&amp;""="","",IFERROR(INDEX('الاستلامات'!$G$6:$G$1005,MATCH(B626&amp;"",'الاستلامات'!$A$6:$A$1005,0))&amp;"","استلام غير موجود"))</f>
        <v/>
      </c>
    </row>
    <row r="627">
      <c r="A627" s="13" t="n"/>
      <c r="B627" s="5" t="n"/>
      <c r="C627" s="19" t="n"/>
      <c r="D627" s="5" t="n"/>
      <c r="E627" s="5" t="n"/>
      <c r="F627" s="6">
        <f>IF(B627&amp;""="","",IFERROR(INDEX('الاستلامات'!$F$6:$F$1005,MATCH(B627&amp;"",'الاستلامات'!$A$6:$A$1005,0))&amp;"","استلام غير موجود"))</f>
        <v/>
      </c>
      <c r="G627" s="6">
        <f>IF(B627&amp;""="","",IFERROR(INDEX('الاستلامات'!$G$6:$G$1005,MATCH(B627&amp;"",'الاستلامات'!$A$6:$A$1005,0))&amp;"","استلام غير موجود"))</f>
        <v/>
      </c>
    </row>
    <row r="628">
      <c r="A628" s="13" t="n"/>
      <c r="B628" s="5" t="n"/>
      <c r="C628" s="19" t="n"/>
      <c r="D628" s="5" t="n"/>
      <c r="E628" s="5" t="n"/>
      <c r="F628" s="6">
        <f>IF(B628&amp;""="","",IFERROR(INDEX('الاستلامات'!$F$6:$F$1005,MATCH(B628&amp;"",'الاستلامات'!$A$6:$A$1005,0))&amp;"","استلام غير موجود"))</f>
        <v/>
      </c>
      <c r="G628" s="6">
        <f>IF(B628&amp;""="","",IFERROR(INDEX('الاستلامات'!$G$6:$G$1005,MATCH(B628&amp;"",'الاستلامات'!$A$6:$A$1005,0))&amp;"","استلام غير موجود"))</f>
        <v/>
      </c>
    </row>
    <row r="629">
      <c r="A629" s="13" t="n"/>
      <c r="B629" s="5" t="n"/>
      <c r="C629" s="19" t="n"/>
      <c r="D629" s="5" t="n"/>
      <c r="E629" s="5" t="n"/>
      <c r="F629" s="6">
        <f>IF(B629&amp;""="","",IFERROR(INDEX('الاستلامات'!$F$6:$F$1005,MATCH(B629&amp;"",'الاستلامات'!$A$6:$A$1005,0))&amp;"","استلام غير موجود"))</f>
        <v/>
      </c>
      <c r="G629" s="6">
        <f>IF(B629&amp;""="","",IFERROR(INDEX('الاستلامات'!$G$6:$G$1005,MATCH(B629&amp;"",'الاستلامات'!$A$6:$A$1005,0))&amp;"","استلام غير موجود"))</f>
        <v/>
      </c>
    </row>
    <row r="630">
      <c r="A630" s="13" t="n"/>
      <c r="B630" s="5" t="n"/>
      <c r="C630" s="19" t="n"/>
      <c r="D630" s="5" t="n"/>
      <c r="E630" s="5" t="n"/>
      <c r="F630" s="6">
        <f>IF(B630&amp;""="","",IFERROR(INDEX('الاستلامات'!$F$6:$F$1005,MATCH(B630&amp;"",'الاستلامات'!$A$6:$A$1005,0))&amp;"","استلام غير موجود"))</f>
        <v/>
      </c>
      <c r="G630" s="6">
        <f>IF(B630&amp;""="","",IFERROR(INDEX('الاستلامات'!$G$6:$G$1005,MATCH(B630&amp;"",'الاستلامات'!$A$6:$A$1005,0))&amp;"","استلام غير موجود"))</f>
        <v/>
      </c>
    </row>
    <row r="631">
      <c r="A631" s="13" t="n"/>
      <c r="B631" s="5" t="n"/>
      <c r="C631" s="19" t="n"/>
      <c r="D631" s="5" t="n"/>
      <c r="E631" s="5" t="n"/>
      <c r="F631" s="6">
        <f>IF(B631&amp;""="","",IFERROR(INDEX('الاستلامات'!$F$6:$F$1005,MATCH(B631&amp;"",'الاستلامات'!$A$6:$A$1005,0))&amp;"","استلام غير موجود"))</f>
        <v/>
      </c>
      <c r="G631" s="6">
        <f>IF(B631&amp;""="","",IFERROR(INDEX('الاستلامات'!$G$6:$G$1005,MATCH(B631&amp;"",'الاستلامات'!$A$6:$A$1005,0))&amp;"","استلام غير موجود"))</f>
        <v/>
      </c>
    </row>
    <row r="632">
      <c r="A632" s="13" t="n"/>
      <c r="B632" s="5" t="n"/>
      <c r="C632" s="19" t="n"/>
      <c r="D632" s="5" t="n"/>
      <c r="E632" s="5" t="n"/>
      <c r="F632" s="6">
        <f>IF(B632&amp;""="","",IFERROR(INDEX('الاستلامات'!$F$6:$F$1005,MATCH(B632&amp;"",'الاستلامات'!$A$6:$A$1005,0))&amp;"","استلام غير موجود"))</f>
        <v/>
      </c>
      <c r="G632" s="6">
        <f>IF(B632&amp;""="","",IFERROR(INDEX('الاستلامات'!$G$6:$G$1005,MATCH(B632&amp;"",'الاستلامات'!$A$6:$A$1005,0))&amp;"","استلام غير موجود"))</f>
        <v/>
      </c>
    </row>
    <row r="633">
      <c r="A633" s="13" t="n"/>
      <c r="B633" s="5" t="n"/>
      <c r="C633" s="19" t="n"/>
      <c r="D633" s="5" t="n"/>
      <c r="E633" s="5" t="n"/>
      <c r="F633" s="6">
        <f>IF(B633&amp;""="","",IFERROR(INDEX('الاستلامات'!$F$6:$F$1005,MATCH(B633&amp;"",'الاستلامات'!$A$6:$A$1005,0))&amp;"","استلام غير موجود"))</f>
        <v/>
      </c>
      <c r="G633" s="6">
        <f>IF(B633&amp;""="","",IFERROR(INDEX('الاستلامات'!$G$6:$G$1005,MATCH(B633&amp;"",'الاستلامات'!$A$6:$A$1005,0))&amp;"","استلام غير موجود"))</f>
        <v/>
      </c>
    </row>
    <row r="634">
      <c r="A634" s="13" t="n"/>
      <c r="B634" s="5" t="n"/>
      <c r="C634" s="19" t="n"/>
      <c r="D634" s="5" t="n"/>
      <c r="E634" s="5" t="n"/>
      <c r="F634" s="6">
        <f>IF(B634&amp;""="","",IFERROR(INDEX('الاستلامات'!$F$6:$F$1005,MATCH(B634&amp;"",'الاستلامات'!$A$6:$A$1005,0))&amp;"","استلام غير موجود"))</f>
        <v/>
      </c>
      <c r="G634" s="6">
        <f>IF(B634&amp;""="","",IFERROR(INDEX('الاستلامات'!$G$6:$G$1005,MATCH(B634&amp;"",'الاستلامات'!$A$6:$A$1005,0))&amp;"","استلام غير موجود"))</f>
        <v/>
      </c>
    </row>
    <row r="635">
      <c r="A635" s="13" t="n"/>
      <c r="B635" s="5" t="n"/>
      <c r="C635" s="19" t="n"/>
      <c r="D635" s="5" t="n"/>
      <c r="E635" s="5" t="n"/>
      <c r="F635" s="6">
        <f>IF(B635&amp;""="","",IFERROR(INDEX('الاستلامات'!$F$6:$F$1005,MATCH(B635&amp;"",'الاستلامات'!$A$6:$A$1005,0))&amp;"","استلام غير موجود"))</f>
        <v/>
      </c>
      <c r="G635" s="6">
        <f>IF(B635&amp;""="","",IFERROR(INDEX('الاستلامات'!$G$6:$G$1005,MATCH(B635&amp;"",'الاستلامات'!$A$6:$A$1005,0))&amp;"","استلام غير موجود"))</f>
        <v/>
      </c>
    </row>
    <row r="636">
      <c r="A636" s="13" t="n"/>
      <c r="B636" s="5" t="n"/>
      <c r="C636" s="19" t="n"/>
      <c r="D636" s="5" t="n"/>
      <c r="E636" s="5" t="n"/>
      <c r="F636" s="6">
        <f>IF(B636&amp;""="","",IFERROR(INDEX('الاستلامات'!$F$6:$F$1005,MATCH(B636&amp;"",'الاستلامات'!$A$6:$A$1005,0))&amp;"","استلام غير موجود"))</f>
        <v/>
      </c>
      <c r="G636" s="6">
        <f>IF(B636&amp;""="","",IFERROR(INDEX('الاستلامات'!$G$6:$G$1005,MATCH(B636&amp;"",'الاستلامات'!$A$6:$A$1005,0))&amp;"","استلام غير موجود"))</f>
        <v/>
      </c>
    </row>
    <row r="637">
      <c r="A637" s="13" t="n"/>
      <c r="B637" s="5" t="n"/>
      <c r="C637" s="19" t="n"/>
      <c r="D637" s="5" t="n"/>
      <c r="E637" s="5" t="n"/>
      <c r="F637" s="6">
        <f>IF(B637&amp;""="","",IFERROR(INDEX('الاستلامات'!$F$6:$F$1005,MATCH(B637&amp;"",'الاستلامات'!$A$6:$A$1005,0))&amp;"","استلام غير موجود"))</f>
        <v/>
      </c>
      <c r="G637" s="6">
        <f>IF(B637&amp;""="","",IFERROR(INDEX('الاستلامات'!$G$6:$G$1005,MATCH(B637&amp;"",'الاستلامات'!$A$6:$A$1005,0))&amp;"","استلام غير موجود"))</f>
        <v/>
      </c>
    </row>
    <row r="638">
      <c r="A638" s="13" t="n"/>
      <c r="B638" s="5" t="n"/>
      <c r="C638" s="19" t="n"/>
      <c r="D638" s="5" t="n"/>
      <c r="E638" s="5" t="n"/>
      <c r="F638" s="6">
        <f>IF(B638&amp;""="","",IFERROR(INDEX('الاستلامات'!$F$6:$F$1005,MATCH(B638&amp;"",'الاستلامات'!$A$6:$A$1005,0))&amp;"","استلام غير موجود"))</f>
        <v/>
      </c>
      <c r="G638" s="6">
        <f>IF(B638&amp;""="","",IFERROR(INDEX('الاستلامات'!$G$6:$G$1005,MATCH(B638&amp;"",'الاستلامات'!$A$6:$A$1005,0))&amp;"","استلام غير موجود"))</f>
        <v/>
      </c>
    </row>
    <row r="639">
      <c r="A639" s="13" t="n"/>
      <c r="B639" s="5" t="n"/>
      <c r="C639" s="19" t="n"/>
      <c r="D639" s="5" t="n"/>
      <c r="E639" s="5" t="n"/>
      <c r="F639" s="6">
        <f>IF(B639&amp;""="","",IFERROR(INDEX('الاستلامات'!$F$6:$F$1005,MATCH(B639&amp;"",'الاستلامات'!$A$6:$A$1005,0))&amp;"","استلام غير موجود"))</f>
        <v/>
      </c>
      <c r="G639" s="6">
        <f>IF(B639&amp;""="","",IFERROR(INDEX('الاستلامات'!$G$6:$G$1005,MATCH(B639&amp;"",'الاستلامات'!$A$6:$A$1005,0))&amp;"","استلام غير موجود"))</f>
        <v/>
      </c>
    </row>
    <row r="640">
      <c r="A640" s="13" t="n"/>
      <c r="B640" s="5" t="n"/>
      <c r="C640" s="19" t="n"/>
      <c r="D640" s="5" t="n"/>
      <c r="E640" s="5" t="n"/>
      <c r="F640" s="6">
        <f>IF(B640&amp;""="","",IFERROR(INDEX('الاستلامات'!$F$6:$F$1005,MATCH(B640&amp;"",'الاستلامات'!$A$6:$A$1005,0))&amp;"","استلام غير موجود"))</f>
        <v/>
      </c>
      <c r="G640" s="6">
        <f>IF(B640&amp;""="","",IFERROR(INDEX('الاستلامات'!$G$6:$G$1005,MATCH(B640&amp;"",'الاستلامات'!$A$6:$A$1005,0))&amp;"","استلام غير موجود"))</f>
        <v/>
      </c>
    </row>
    <row r="641">
      <c r="A641" s="13" t="n"/>
      <c r="B641" s="5" t="n"/>
      <c r="C641" s="19" t="n"/>
      <c r="D641" s="5" t="n"/>
      <c r="E641" s="5" t="n"/>
      <c r="F641" s="6">
        <f>IF(B641&amp;""="","",IFERROR(INDEX('الاستلامات'!$F$6:$F$1005,MATCH(B641&amp;"",'الاستلامات'!$A$6:$A$1005,0))&amp;"","استلام غير موجود"))</f>
        <v/>
      </c>
      <c r="G641" s="6">
        <f>IF(B641&amp;""="","",IFERROR(INDEX('الاستلامات'!$G$6:$G$1005,MATCH(B641&amp;"",'الاستلامات'!$A$6:$A$1005,0))&amp;"","استلام غير موجود"))</f>
        <v/>
      </c>
    </row>
    <row r="642">
      <c r="A642" s="13" t="n"/>
      <c r="B642" s="5" t="n"/>
      <c r="C642" s="19" t="n"/>
      <c r="D642" s="5" t="n"/>
      <c r="E642" s="5" t="n"/>
      <c r="F642" s="6">
        <f>IF(B642&amp;""="","",IFERROR(INDEX('الاستلامات'!$F$6:$F$1005,MATCH(B642&amp;"",'الاستلامات'!$A$6:$A$1005,0))&amp;"","استلام غير موجود"))</f>
        <v/>
      </c>
      <c r="G642" s="6">
        <f>IF(B642&amp;""="","",IFERROR(INDEX('الاستلامات'!$G$6:$G$1005,MATCH(B642&amp;"",'الاستلامات'!$A$6:$A$1005,0))&amp;"","استلام غير موجود"))</f>
        <v/>
      </c>
    </row>
    <row r="643">
      <c r="A643" s="13" t="n"/>
      <c r="B643" s="5" t="n"/>
      <c r="C643" s="19" t="n"/>
      <c r="D643" s="5" t="n"/>
      <c r="E643" s="5" t="n"/>
      <c r="F643" s="6">
        <f>IF(B643&amp;""="","",IFERROR(INDEX('الاستلامات'!$F$6:$F$1005,MATCH(B643&amp;"",'الاستلامات'!$A$6:$A$1005,0))&amp;"","استلام غير موجود"))</f>
        <v/>
      </c>
      <c r="G643" s="6">
        <f>IF(B643&amp;""="","",IFERROR(INDEX('الاستلامات'!$G$6:$G$1005,MATCH(B643&amp;"",'الاستلامات'!$A$6:$A$1005,0))&amp;"","استلام غير موجود"))</f>
        <v/>
      </c>
    </row>
    <row r="644">
      <c r="A644" s="13" t="n"/>
      <c r="B644" s="5" t="n"/>
      <c r="C644" s="19" t="n"/>
      <c r="D644" s="5" t="n"/>
      <c r="E644" s="5" t="n"/>
      <c r="F644" s="6">
        <f>IF(B644&amp;""="","",IFERROR(INDEX('الاستلامات'!$F$6:$F$1005,MATCH(B644&amp;"",'الاستلامات'!$A$6:$A$1005,0))&amp;"","استلام غير موجود"))</f>
        <v/>
      </c>
      <c r="G644" s="6">
        <f>IF(B644&amp;""="","",IFERROR(INDEX('الاستلامات'!$G$6:$G$1005,MATCH(B644&amp;"",'الاستلامات'!$A$6:$A$1005,0))&amp;"","استلام غير موجود"))</f>
        <v/>
      </c>
    </row>
    <row r="645">
      <c r="A645" s="13" t="n"/>
      <c r="B645" s="5" t="n"/>
      <c r="C645" s="19" t="n"/>
      <c r="D645" s="5" t="n"/>
      <c r="E645" s="5" t="n"/>
      <c r="F645" s="6">
        <f>IF(B645&amp;""="","",IFERROR(INDEX('الاستلامات'!$F$6:$F$1005,MATCH(B645&amp;"",'الاستلامات'!$A$6:$A$1005,0))&amp;"","استلام غير موجود"))</f>
        <v/>
      </c>
      <c r="G645" s="6">
        <f>IF(B645&amp;""="","",IFERROR(INDEX('الاستلامات'!$G$6:$G$1005,MATCH(B645&amp;"",'الاستلامات'!$A$6:$A$1005,0))&amp;"","استلام غير موجود"))</f>
        <v/>
      </c>
    </row>
    <row r="646">
      <c r="A646" s="13" t="n"/>
      <c r="B646" s="5" t="n"/>
      <c r="C646" s="19" t="n"/>
      <c r="D646" s="5" t="n"/>
      <c r="E646" s="5" t="n"/>
      <c r="F646" s="6">
        <f>IF(B646&amp;""="","",IFERROR(INDEX('الاستلامات'!$F$6:$F$1005,MATCH(B646&amp;"",'الاستلامات'!$A$6:$A$1005,0))&amp;"","استلام غير موجود"))</f>
        <v/>
      </c>
      <c r="G646" s="6">
        <f>IF(B646&amp;""="","",IFERROR(INDEX('الاستلامات'!$G$6:$G$1005,MATCH(B646&amp;"",'الاستلامات'!$A$6:$A$1005,0))&amp;"","استلام غير موجود"))</f>
        <v/>
      </c>
    </row>
    <row r="647">
      <c r="A647" s="13" t="n"/>
      <c r="B647" s="5" t="n"/>
      <c r="C647" s="19" t="n"/>
      <c r="D647" s="5" t="n"/>
      <c r="E647" s="5" t="n"/>
      <c r="F647" s="6">
        <f>IF(B647&amp;""="","",IFERROR(INDEX('الاستلامات'!$F$6:$F$1005,MATCH(B647&amp;"",'الاستلامات'!$A$6:$A$1005,0))&amp;"","استلام غير موجود"))</f>
        <v/>
      </c>
      <c r="G647" s="6">
        <f>IF(B647&amp;""="","",IFERROR(INDEX('الاستلامات'!$G$6:$G$1005,MATCH(B647&amp;"",'الاستلامات'!$A$6:$A$1005,0))&amp;"","استلام غير موجود"))</f>
        <v/>
      </c>
    </row>
    <row r="648">
      <c r="A648" s="13" t="n"/>
      <c r="B648" s="5" t="n"/>
      <c r="C648" s="19" t="n"/>
      <c r="D648" s="5" t="n"/>
      <c r="E648" s="5" t="n"/>
      <c r="F648" s="6">
        <f>IF(B648&amp;""="","",IFERROR(INDEX('الاستلامات'!$F$6:$F$1005,MATCH(B648&amp;"",'الاستلامات'!$A$6:$A$1005,0))&amp;"","استلام غير موجود"))</f>
        <v/>
      </c>
      <c r="G648" s="6">
        <f>IF(B648&amp;""="","",IFERROR(INDEX('الاستلامات'!$G$6:$G$1005,MATCH(B648&amp;"",'الاستلامات'!$A$6:$A$1005,0))&amp;"","استلام غير موجود"))</f>
        <v/>
      </c>
    </row>
    <row r="649">
      <c r="A649" s="13" t="n"/>
      <c r="B649" s="5" t="n"/>
      <c r="C649" s="19" t="n"/>
      <c r="D649" s="5" t="n"/>
      <c r="E649" s="5" t="n"/>
      <c r="F649" s="6">
        <f>IF(B649&amp;""="","",IFERROR(INDEX('الاستلامات'!$F$6:$F$1005,MATCH(B649&amp;"",'الاستلامات'!$A$6:$A$1005,0))&amp;"","استلام غير موجود"))</f>
        <v/>
      </c>
      <c r="G649" s="6">
        <f>IF(B649&amp;""="","",IFERROR(INDEX('الاستلامات'!$G$6:$G$1005,MATCH(B649&amp;"",'الاستلامات'!$A$6:$A$1005,0))&amp;"","استلام غير موجود"))</f>
        <v/>
      </c>
    </row>
    <row r="650">
      <c r="A650" s="13" t="n"/>
      <c r="B650" s="5" t="n"/>
      <c r="C650" s="19" t="n"/>
      <c r="D650" s="5" t="n"/>
      <c r="E650" s="5" t="n"/>
      <c r="F650" s="6">
        <f>IF(B650&amp;""="","",IFERROR(INDEX('الاستلامات'!$F$6:$F$1005,MATCH(B650&amp;"",'الاستلامات'!$A$6:$A$1005,0))&amp;"","استلام غير موجود"))</f>
        <v/>
      </c>
      <c r="G650" s="6">
        <f>IF(B650&amp;""="","",IFERROR(INDEX('الاستلامات'!$G$6:$G$1005,MATCH(B650&amp;"",'الاستلامات'!$A$6:$A$1005,0))&amp;"","استلام غير موجود"))</f>
        <v/>
      </c>
    </row>
    <row r="651">
      <c r="A651" s="13" t="n"/>
      <c r="B651" s="5" t="n"/>
      <c r="C651" s="19" t="n"/>
      <c r="D651" s="5" t="n"/>
      <c r="E651" s="5" t="n"/>
      <c r="F651" s="6">
        <f>IF(B651&amp;""="","",IFERROR(INDEX('الاستلامات'!$F$6:$F$1005,MATCH(B651&amp;"",'الاستلامات'!$A$6:$A$1005,0))&amp;"","استلام غير موجود"))</f>
        <v/>
      </c>
      <c r="G651" s="6">
        <f>IF(B651&amp;""="","",IFERROR(INDEX('الاستلامات'!$G$6:$G$1005,MATCH(B651&amp;"",'الاستلامات'!$A$6:$A$1005,0))&amp;"","استلام غير موجود"))</f>
        <v/>
      </c>
    </row>
    <row r="652">
      <c r="A652" s="13" t="n"/>
      <c r="B652" s="5" t="n"/>
      <c r="C652" s="19" t="n"/>
      <c r="D652" s="5" t="n"/>
      <c r="E652" s="5" t="n"/>
      <c r="F652" s="6">
        <f>IF(B652&amp;""="","",IFERROR(INDEX('الاستلامات'!$F$6:$F$1005,MATCH(B652&amp;"",'الاستلامات'!$A$6:$A$1005,0))&amp;"","استلام غير موجود"))</f>
        <v/>
      </c>
      <c r="G652" s="6">
        <f>IF(B652&amp;""="","",IFERROR(INDEX('الاستلامات'!$G$6:$G$1005,MATCH(B652&amp;"",'الاستلامات'!$A$6:$A$1005,0))&amp;"","استلام غير موجود"))</f>
        <v/>
      </c>
    </row>
    <row r="653">
      <c r="A653" s="13" t="n"/>
      <c r="B653" s="5" t="n"/>
      <c r="C653" s="19" t="n"/>
      <c r="D653" s="5" t="n"/>
      <c r="E653" s="5" t="n"/>
      <c r="F653" s="6">
        <f>IF(B653&amp;""="","",IFERROR(INDEX('الاستلامات'!$F$6:$F$1005,MATCH(B653&amp;"",'الاستلامات'!$A$6:$A$1005,0))&amp;"","استلام غير موجود"))</f>
        <v/>
      </c>
      <c r="G653" s="6">
        <f>IF(B653&amp;""="","",IFERROR(INDEX('الاستلامات'!$G$6:$G$1005,MATCH(B653&amp;"",'الاستلامات'!$A$6:$A$1005,0))&amp;"","استلام غير موجود"))</f>
        <v/>
      </c>
    </row>
    <row r="654">
      <c r="A654" s="13" t="n"/>
      <c r="B654" s="5" t="n"/>
      <c r="C654" s="19" t="n"/>
      <c r="D654" s="5" t="n"/>
      <c r="E654" s="5" t="n"/>
      <c r="F654" s="6">
        <f>IF(B654&amp;""="","",IFERROR(INDEX('الاستلامات'!$F$6:$F$1005,MATCH(B654&amp;"",'الاستلامات'!$A$6:$A$1005,0))&amp;"","استلام غير موجود"))</f>
        <v/>
      </c>
      <c r="G654" s="6">
        <f>IF(B654&amp;""="","",IFERROR(INDEX('الاستلامات'!$G$6:$G$1005,MATCH(B654&amp;"",'الاستلامات'!$A$6:$A$1005,0))&amp;"","استلام غير موجود"))</f>
        <v/>
      </c>
    </row>
    <row r="655">
      <c r="A655" s="13" t="n"/>
      <c r="B655" s="5" t="n"/>
      <c r="C655" s="19" t="n"/>
      <c r="D655" s="5" t="n"/>
      <c r="E655" s="5" t="n"/>
      <c r="F655" s="6">
        <f>IF(B655&amp;""="","",IFERROR(INDEX('الاستلامات'!$F$6:$F$1005,MATCH(B655&amp;"",'الاستلامات'!$A$6:$A$1005,0))&amp;"","استلام غير موجود"))</f>
        <v/>
      </c>
      <c r="G655" s="6">
        <f>IF(B655&amp;""="","",IFERROR(INDEX('الاستلامات'!$G$6:$G$1005,MATCH(B655&amp;"",'الاستلامات'!$A$6:$A$1005,0))&amp;"","استلام غير موجود"))</f>
        <v/>
      </c>
    </row>
    <row r="656">
      <c r="A656" s="13" t="n"/>
      <c r="B656" s="5" t="n"/>
      <c r="C656" s="19" t="n"/>
      <c r="D656" s="5" t="n"/>
      <c r="E656" s="5" t="n"/>
      <c r="F656" s="6">
        <f>IF(B656&amp;""="","",IFERROR(INDEX('الاستلامات'!$F$6:$F$1005,MATCH(B656&amp;"",'الاستلامات'!$A$6:$A$1005,0))&amp;"","استلام غير موجود"))</f>
        <v/>
      </c>
      <c r="G656" s="6">
        <f>IF(B656&amp;""="","",IFERROR(INDEX('الاستلامات'!$G$6:$G$1005,MATCH(B656&amp;"",'الاستلامات'!$A$6:$A$1005,0))&amp;"","استلام غير موجود"))</f>
        <v/>
      </c>
    </row>
    <row r="657">
      <c r="A657" s="13" t="n"/>
      <c r="B657" s="5" t="n"/>
      <c r="C657" s="19" t="n"/>
      <c r="D657" s="5" t="n"/>
      <c r="E657" s="5" t="n"/>
      <c r="F657" s="6">
        <f>IF(B657&amp;""="","",IFERROR(INDEX('الاستلامات'!$F$6:$F$1005,MATCH(B657&amp;"",'الاستلامات'!$A$6:$A$1005,0))&amp;"","استلام غير موجود"))</f>
        <v/>
      </c>
      <c r="G657" s="6">
        <f>IF(B657&amp;""="","",IFERROR(INDEX('الاستلامات'!$G$6:$G$1005,MATCH(B657&amp;"",'الاستلامات'!$A$6:$A$1005,0))&amp;"","استلام غير موجود"))</f>
        <v/>
      </c>
    </row>
    <row r="658">
      <c r="A658" s="13" t="n"/>
      <c r="B658" s="5" t="n"/>
      <c r="C658" s="19" t="n"/>
      <c r="D658" s="5" t="n"/>
      <c r="E658" s="5" t="n"/>
      <c r="F658" s="6">
        <f>IF(B658&amp;""="","",IFERROR(INDEX('الاستلامات'!$F$6:$F$1005,MATCH(B658&amp;"",'الاستلامات'!$A$6:$A$1005,0))&amp;"","استلام غير موجود"))</f>
        <v/>
      </c>
      <c r="G658" s="6">
        <f>IF(B658&amp;""="","",IFERROR(INDEX('الاستلامات'!$G$6:$G$1005,MATCH(B658&amp;"",'الاستلامات'!$A$6:$A$1005,0))&amp;"","استلام غير موجود"))</f>
        <v/>
      </c>
    </row>
    <row r="659">
      <c r="A659" s="13" t="n"/>
      <c r="B659" s="5" t="n"/>
      <c r="C659" s="19" t="n"/>
      <c r="D659" s="5" t="n"/>
      <c r="E659" s="5" t="n"/>
      <c r="F659" s="6">
        <f>IF(B659&amp;""="","",IFERROR(INDEX('الاستلامات'!$F$6:$F$1005,MATCH(B659&amp;"",'الاستلامات'!$A$6:$A$1005,0))&amp;"","استلام غير موجود"))</f>
        <v/>
      </c>
      <c r="G659" s="6">
        <f>IF(B659&amp;""="","",IFERROR(INDEX('الاستلامات'!$G$6:$G$1005,MATCH(B659&amp;"",'الاستلامات'!$A$6:$A$1005,0))&amp;"","استلام غير موجود"))</f>
        <v/>
      </c>
    </row>
    <row r="660">
      <c r="A660" s="13" t="n"/>
      <c r="B660" s="5" t="n"/>
      <c r="C660" s="19" t="n"/>
      <c r="D660" s="5" t="n"/>
      <c r="E660" s="5" t="n"/>
      <c r="F660" s="6">
        <f>IF(B660&amp;""="","",IFERROR(INDEX('الاستلامات'!$F$6:$F$1005,MATCH(B660&amp;"",'الاستلامات'!$A$6:$A$1005,0))&amp;"","استلام غير موجود"))</f>
        <v/>
      </c>
      <c r="G660" s="6">
        <f>IF(B660&amp;""="","",IFERROR(INDEX('الاستلامات'!$G$6:$G$1005,MATCH(B660&amp;"",'الاستلامات'!$A$6:$A$1005,0))&amp;"","استلام غير موجود"))</f>
        <v/>
      </c>
    </row>
    <row r="661">
      <c r="A661" s="13" t="n"/>
      <c r="B661" s="5" t="n"/>
      <c r="C661" s="19" t="n"/>
      <c r="D661" s="5" t="n"/>
      <c r="E661" s="5" t="n"/>
      <c r="F661" s="6">
        <f>IF(B661&amp;""="","",IFERROR(INDEX('الاستلامات'!$F$6:$F$1005,MATCH(B661&amp;"",'الاستلامات'!$A$6:$A$1005,0))&amp;"","استلام غير موجود"))</f>
        <v/>
      </c>
      <c r="G661" s="6">
        <f>IF(B661&amp;""="","",IFERROR(INDEX('الاستلامات'!$G$6:$G$1005,MATCH(B661&amp;"",'الاستلامات'!$A$6:$A$1005,0))&amp;"","استلام غير موجود"))</f>
        <v/>
      </c>
    </row>
    <row r="662">
      <c r="A662" s="13" t="n"/>
      <c r="B662" s="5" t="n"/>
      <c r="C662" s="19" t="n"/>
      <c r="D662" s="5" t="n"/>
      <c r="E662" s="5" t="n"/>
      <c r="F662" s="6">
        <f>IF(B662&amp;""="","",IFERROR(INDEX('الاستلامات'!$F$6:$F$1005,MATCH(B662&amp;"",'الاستلامات'!$A$6:$A$1005,0))&amp;"","استلام غير موجود"))</f>
        <v/>
      </c>
      <c r="G662" s="6">
        <f>IF(B662&amp;""="","",IFERROR(INDEX('الاستلامات'!$G$6:$G$1005,MATCH(B662&amp;"",'الاستلامات'!$A$6:$A$1005,0))&amp;"","استلام غير موجود"))</f>
        <v/>
      </c>
    </row>
    <row r="663">
      <c r="A663" s="13" t="n"/>
      <c r="B663" s="5" t="n"/>
      <c r="C663" s="19" t="n"/>
      <c r="D663" s="5" t="n"/>
      <c r="E663" s="5" t="n"/>
      <c r="F663" s="6">
        <f>IF(B663&amp;""="","",IFERROR(INDEX('الاستلامات'!$F$6:$F$1005,MATCH(B663&amp;"",'الاستلامات'!$A$6:$A$1005,0))&amp;"","استلام غير موجود"))</f>
        <v/>
      </c>
      <c r="G663" s="6">
        <f>IF(B663&amp;""="","",IFERROR(INDEX('الاستلامات'!$G$6:$G$1005,MATCH(B663&amp;"",'الاستلامات'!$A$6:$A$1005,0))&amp;"","استلام غير موجود"))</f>
        <v/>
      </c>
    </row>
    <row r="664">
      <c r="A664" s="13" t="n"/>
      <c r="B664" s="5" t="n"/>
      <c r="C664" s="19" t="n"/>
      <c r="D664" s="5" t="n"/>
      <c r="E664" s="5" t="n"/>
      <c r="F664" s="6">
        <f>IF(B664&amp;""="","",IFERROR(INDEX('الاستلامات'!$F$6:$F$1005,MATCH(B664&amp;"",'الاستلامات'!$A$6:$A$1005,0))&amp;"","استلام غير موجود"))</f>
        <v/>
      </c>
      <c r="G664" s="6">
        <f>IF(B664&amp;""="","",IFERROR(INDEX('الاستلامات'!$G$6:$G$1005,MATCH(B664&amp;"",'الاستلامات'!$A$6:$A$1005,0))&amp;"","استلام غير موجود"))</f>
        <v/>
      </c>
    </row>
    <row r="665">
      <c r="A665" s="13" t="n"/>
      <c r="B665" s="5" t="n"/>
      <c r="C665" s="19" t="n"/>
      <c r="D665" s="5" t="n"/>
      <c r="E665" s="5" t="n"/>
      <c r="F665" s="6">
        <f>IF(B665&amp;""="","",IFERROR(INDEX('الاستلامات'!$F$6:$F$1005,MATCH(B665&amp;"",'الاستلامات'!$A$6:$A$1005,0))&amp;"","استلام غير موجود"))</f>
        <v/>
      </c>
      <c r="G665" s="6">
        <f>IF(B665&amp;""="","",IFERROR(INDEX('الاستلامات'!$G$6:$G$1005,MATCH(B665&amp;"",'الاستلامات'!$A$6:$A$1005,0))&amp;"","استلام غير موجود"))</f>
        <v/>
      </c>
    </row>
    <row r="666">
      <c r="A666" s="13" t="n"/>
      <c r="B666" s="5" t="n"/>
      <c r="C666" s="19" t="n"/>
      <c r="D666" s="5" t="n"/>
      <c r="E666" s="5" t="n"/>
      <c r="F666" s="6">
        <f>IF(B666&amp;""="","",IFERROR(INDEX('الاستلامات'!$F$6:$F$1005,MATCH(B666&amp;"",'الاستلامات'!$A$6:$A$1005,0))&amp;"","استلام غير موجود"))</f>
        <v/>
      </c>
      <c r="G666" s="6">
        <f>IF(B666&amp;""="","",IFERROR(INDEX('الاستلامات'!$G$6:$G$1005,MATCH(B666&amp;"",'الاستلامات'!$A$6:$A$1005,0))&amp;"","استلام غير موجود"))</f>
        <v/>
      </c>
    </row>
    <row r="667">
      <c r="A667" s="13" t="n"/>
      <c r="B667" s="5" t="n"/>
      <c r="C667" s="19" t="n"/>
      <c r="D667" s="5" t="n"/>
      <c r="E667" s="5" t="n"/>
      <c r="F667" s="6">
        <f>IF(B667&amp;""="","",IFERROR(INDEX('الاستلامات'!$F$6:$F$1005,MATCH(B667&amp;"",'الاستلامات'!$A$6:$A$1005,0))&amp;"","استلام غير موجود"))</f>
        <v/>
      </c>
      <c r="G667" s="6">
        <f>IF(B667&amp;""="","",IFERROR(INDEX('الاستلامات'!$G$6:$G$1005,MATCH(B667&amp;"",'الاستلامات'!$A$6:$A$1005,0))&amp;"","استلام غير موجود"))</f>
        <v/>
      </c>
    </row>
    <row r="668">
      <c r="A668" s="13" t="n"/>
      <c r="B668" s="5" t="n"/>
      <c r="C668" s="19" t="n"/>
      <c r="D668" s="5" t="n"/>
      <c r="E668" s="5" t="n"/>
      <c r="F668" s="6">
        <f>IF(B668&amp;""="","",IFERROR(INDEX('الاستلامات'!$F$6:$F$1005,MATCH(B668&amp;"",'الاستلامات'!$A$6:$A$1005,0))&amp;"","استلام غير موجود"))</f>
        <v/>
      </c>
      <c r="G668" s="6">
        <f>IF(B668&amp;""="","",IFERROR(INDEX('الاستلامات'!$G$6:$G$1005,MATCH(B668&amp;"",'الاستلامات'!$A$6:$A$1005,0))&amp;"","استلام غير موجود"))</f>
        <v/>
      </c>
    </row>
    <row r="669">
      <c r="A669" s="13" t="n"/>
      <c r="B669" s="5" t="n"/>
      <c r="C669" s="19" t="n"/>
      <c r="D669" s="5" t="n"/>
      <c r="E669" s="5" t="n"/>
      <c r="F669" s="6">
        <f>IF(B669&amp;""="","",IFERROR(INDEX('الاستلامات'!$F$6:$F$1005,MATCH(B669&amp;"",'الاستلامات'!$A$6:$A$1005,0))&amp;"","استلام غير موجود"))</f>
        <v/>
      </c>
      <c r="G669" s="6">
        <f>IF(B669&amp;""="","",IFERROR(INDEX('الاستلامات'!$G$6:$G$1005,MATCH(B669&amp;"",'الاستلامات'!$A$6:$A$1005,0))&amp;"","استلام غير موجود"))</f>
        <v/>
      </c>
    </row>
    <row r="670">
      <c r="A670" s="13" t="n"/>
      <c r="B670" s="5" t="n"/>
      <c r="C670" s="19" t="n"/>
      <c r="D670" s="5" t="n"/>
      <c r="E670" s="5" t="n"/>
      <c r="F670" s="6">
        <f>IF(B670&amp;""="","",IFERROR(INDEX('الاستلامات'!$F$6:$F$1005,MATCH(B670&amp;"",'الاستلامات'!$A$6:$A$1005,0))&amp;"","استلام غير موجود"))</f>
        <v/>
      </c>
      <c r="G670" s="6">
        <f>IF(B670&amp;""="","",IFERROR(INDEX('الاستلامات'!$G$6:$G$1005,MATCH(B670&amp;"",'الاستلامات'!$A$6:$A$1005,0))&amp;"","استلام غير موجود"))</f>
        <v/>
      </c>
    </row>
    <row r="671">
      <c r="A671" s="13" t="n"/>
      <c r="B671" s="5" t="n"/>
      <c r="C671" s="19" t="n"/>
      <c r="D671" s="5" t="n"/>
      <c r="E671" s="5" t="n"/>
      <c r="F671" s="6">
        <f>IF(B671&amp;""="","",IFERROR(INDEX('الاستلامات'!$F$6:$F$1005,MATCH(B671&amp;"",'الاستلامات'!$A$6:$A$1005,0))&amp;"","استلام غير موجود"))</f>
        <v/>
      </c>
      <c r="G671" s="6">
        <f>IF(B671&amp;""="","",IFERROR(INDEX('الاستلامات'!$G$6:$G$1005,MATCH(B671&amp;"",'الاستلامات'!$A$6:$A$1005,0))&amp;"","استلام غير موجود"))</f>
        <v/>
      </c>
    </row>
    <row r="672">
      <c r="A672" s="13" t="n"/>
      <c r="B672" s="5" t="n"/>
      <c r="C672" s="19" t="n"/>
      <c r="D672" s="5" t="n"/>
      <c r="E672" s="5" t="n"/>
      <c r="F672" s="6">
        <f>IF(B672&amp;""="","",IFERROR(INDEX('الاستلامات'!$F$6:$F$1005,MATCH(B672&amp;"",'الاستلامات'!$A$6:$A$1005,0))&amp;"","استلام غير موجود"))</f>
        <v/>
      </c>
      <c r="G672" s="6">
        <f>IF(B672&amp;""="","",IFERROR(INDEX('الاستلامات'!$G$6:$G$1005,MATCH(B672&amp;"",'الاستلامات'!$A$6:$A$1005,0))&amp;"","استلام غير موجود"))</f>
        <v/>
      </c>
    </row>
    <row r="673">
      <c r="A673" s="13" t="n"/>
      <c r="B673" s="5" t="n"/>
      <c r="C673" s="19" t="n"/>
      <c r="D673" s="5" t="n"/>
      <c r="E673" s="5" t="n"/>
      <c r="F673" s="6">
        <f>IF(B673&amp;""="","",IFERROR(INDEX('الاستلامات'!$F$6:$F$1005,MATCH(B673&amp;"",'الاستلامات'!$A$6:$A$1005,0))&amp;"","استلام غير موجود"))</f>
        <v/>
      </c>
      <c r="G673" s="6">
        <f>IF(B673&amp;""="","",IFERROR(INDEX('الاستلامات'!$G$6:$G$1005,MATCH(B673&amp;"",'الاستلامات'!$A$6:$A$1005,0))&amp;"","استلام غير موجود"))</f>
        <v/>
      </c>
    </row>
    <row r="674">
      <c r="A674" s="13" t="n"/>
      <c r="B674" s="5" t="n"/>
      <c r="C674" s="19" t="n"/>
      <c r="D674" s="5" t="n"/>
      <c r="E674" s="5" t="n"/>
      <c r="F674" s="6">
        <f>IF(B674&amp;""="","",IFERROR(INDEX('الاستلامات'!$F$6:$F$1005,MATCH(B674&amp;"",'الاستلامات'!$A$6:$A$1005,0))&amp;"","استلام غير موجود"))</f>
        <v/>
      </c>
      <c r="G674" s="6">
        <f>IF(B674&amp;""="","",IFERROR(INDEX('الاستلامات'!$G$6:$G$1005,MATCH(B674&amp;"",'الاستلامات'!$A$6:$A$1005,0))&amp;"","استلام غير موجود"))</f>
        <v/>
      </c>
    </row>
    <row r="675">
      <c r="A675" s="13" t="n"/>
      <c r="B675" s="5" t="n"/>
      <c r="C675" s="19" t="n"/>
      <c r="D675" s="5" t="n"/>
      <c r="E675" s="5" t="n"/>
      <c r="F675" s="6">
        <f>IF(B675&amp;""="","",IFERROR(INDEX('الاستلامات'!$F$6:$F$1005,MATCH(B675&amp;"",'الاستلامات'!$A$6:$A$1005,0))&amp;"","استلام غير موجود"))</f>
        <v/>
      </c>
      <c r="G675" s="6">
        <f>IF(B675&amp;""="","",IFERROR(INDEX('الاستلامات'!$G$6:$G$1005,MATCH(B675&amp;"",'الاستلامات'!$A$6:$A$1005,0))&amp;"","استلام غير موجود"))</f>
        <v/>
      </c>
    </row>
    <row r="676">
      <c r="A676" s="13" t="n"/>
      <c r="B676" s="5" t="n"/>
      <c r="C676" s="19" t="n"/>
      <c r="D676" s="5" t="n"/>
      <c r="E676" s="5" t="n"/>
      <c r="F676" s="6">
        <f>IF(B676&amp;""="","",IFERROR(INDEX('الاستلامات'!$F$6:$F$1005,MATCH(B676&amp;"",'الاستلامات'!$A$6:$A$1005,0))&amp;"","استلام غير موجود"))</f>
        <v/>
      </c>
      <c r="G676" s="6">
        <f>IF(B676&amp;""="","",IFERROR(INDEX('الاستلامات'!$G$6:$G$1005,MATCH(B676&amp;"",'الاستلامات'!$A$6:$A$1005,0))&amp;"","استلام غير موجود"))</f>
        <v/>
      </c>
    </row>
    <row r="677">
      <c r="A677" s="13" t="n"/>
      <c r="B677" s="5" t="n"/>
      <c r="C677" s="19" t="n"/>
      <c r="D677" s="5" t="n"/>
      <c r="E677" s="5" t="n"/>
      <c r="F677" s="6">
        <f>IF(B677&amp;""="","",IFERROR(INDEX('الاستلامات'!$F$6:$F$1005,MATCH(B677&amp;"",'الاستلامات'!$A$6:$A$1005,0))&amp;"","استلام غير موجود"))</f>
        <v/>
      </c>
      <c r="G677" s="6">
        <f>IF(B677&amp;""="","",IFERROR(INDEX('الاستلامات'!$G$6:$G$1005,MATCH(B677&amp;"",'الاستلامات'!$A$6:$A$1005,0))&amp;"","استلام غير موجود"))</f>
        <v/>
      </c>
    </row>
    <row r="678">
      <c r="A678" s="13" t="n"/>
      <c r="B678" s="5" t="n"/>
      <c r="C678" s="19" t="n"/>
      <c r="D678" s="5" t="n"/>
      <c r="E678" s="5" t="n"/>
      <c r="F678" s="6">
        <f>IF(B678&amp;""="","",IFERROR(INDEX('الاستلامات'!$F$6:$F$1005,MATCH(B678&amp;"",'الاستلامات'!$A$6:$A$1005,0))&amp;"","استلام غير موجود"))</f>
        <v/>
      </c>
      <c r="G678" s="6">
        <f>IF(B678&amp;""="","",IFERROR(INDEX('الاستلامات'!$G$6:$G$1005,MATCH(B678&amp;"",'الاستلامات'!$A$6:$A$1005,0))&amp;"","استلام غير موجود"))</f>
        <v/>
      </c>
    </row>
    <row r="679">
      <c r="A679" s="13" t="n"/>
      <c r="B679" s="5" t="n"/>
      <c r="C679" s="19" t="n"/>
      <c r="D679" s="5" t="n"/>
      <c r="E679" s="5" t="n"/>
      <c r="F679" s="6">
        <f>IF(B679&amp;""="","",IFERROR(INDEX('الاستلامات'!$F$6:$F$1005,MATCH(B679&amp;"",'الاستلامات'!$A$6:$A$1005,0))&amp;"","استلام غير موجود"))</f>
        <v/>
      </c>
      <c r="G679" s="6">
        <f>IF(B679&amp;""="","",IFERROR(INDEX('الاستلامات'!$G$6:$G$1005,MATCH(B679&amp;"",'الاستلامات'!$A$6:$A$1005,0))&amp;"","استلام غير موجود"))</f>
        <v/>
      </c>
    </row>
    <row r="680">
      <c r="A680" s="13" t="n"/>
      <c r="B680" s="5" t="n"/>
      <c r="C680" s="19" t="n"/>
      <c r="D680" s="5" t="n"/>
      <c r="E680" s="5" t="n"/>
      <c r="F680" s="6">
        <f>IF(B680&amp;""="","",IFERROR(INDEX('الاستلامات'!$F$6:$F$1005,MATCH(B680&amp;"",'الاستلامات'!$A$6:$A$1005,0))&amp;"","استلام غير موجود"))</f>
        <v/>
      </c>
      <c r="G680" s="6">
        <f>IF(B680&amp;""="","",IFERROR(INDEX('الاستلامات'!$G$6:$G$1005,MATCH(B680&amp;"",'الاستلامات'!$A$6:$A$1005,0))&amp;"","استلام غير موجود"))</f>
        <v/>
      </c>
    </row>
    <row r="681">
      <c r="A681" s="13" t="n"/>
      <c r="B681" s="5" t="n"/>
      <c r="C681" s="19" t="n"/>
      <c r="D681" s="5" t="n"/>
      <c r="E681" s="5" t="n"/>
      <c r="F681" s="6">
        <f>IF(B681&amp;""="","",IFERROR(INDEX('الاستلامات'!$F$6:$F$1005,MATCH(B681&amp;"",'الاستلامات'!$A$6:$A$1005,0))&amp;"","استلام غير موجود"))</f>
        <v/>
      </c>
      <c r="G681" s="6">
        <f>IF(B681&amp;""="","",IFERROR(INDEX('الاستلامات'!$G$6:$G$1005,MATCH(B681&amp;"",'الاستلامات'!$A$6:$A$1005,0))&amp;"","استلام غير موجود"))</f>
        <v/>
      </c>
    </row>
    <row r="682">
      <c r="A682" s="13" t="n"/>
      <c r="B682" s="5" t="n"/>
      <c r="C682" s="19" t="n"/>
      <c r="D682" s="5" t="n"/>
      <c r="E682" s="5" t="n"/>
      <c r="F682" s="6">
        <f>IF(B682&amp;""="","",IFERROR(INDEX('الاستلامات'!$F$6:$F$1005,MATCH(B682&amp;"",'الاستلامات'!$A$6:$A$1005,0))&amp;"","استلام غير موجود"))</f>
        <v/>
      </c>
      <c r="G682" s="6">
        <f>IF(B682&amp;""="","",IFERROR(INDEX('الاستلامات'!$G$6:$G$1005,MATCH(B682&amp;"",'الاستلامات'!$A$6:$A$1005,0))&amp;"","استلام غير موجود"))</f>
        <v/>
      </c>
    </row>
    <row r="683">
      <c r="A683" s="13" t="n"/>
      <c r="B683" s="5" t="n"/>
      <c r="C683" s="19" t="n"/>
      <c r="D683" s="5" t="n"/>
      <c r="E683" s="5" t="n"/>
      <c r="F683" s="6">
        <f>IF(B683&amp;""="","",IFERROR(INDEX('الاستلامات'!$F$6:$F$1005,MATCH(B683&amp;"",'الاستلامات'!$A$6:$A$1005,0))&amp;"","استلام غير موجود"))</f>
        <v/>
      </c>
      <c r="G683" s="6">
        <f>IF(B683&amp;""="","",IFERROR(INDEX('الاستلامات'!$G$6:$G$1005,MATCH(B683&amp;"",'الاستلامات'!$A$6:$A$1005,0))&amp;"","استلام غير موجود"))</f>
        <v/>
      </c>
    </row>
    <row r="684">
      <c r="A684" s="13" t="n"/>
      <c r="B684" s="5" t="n"/>
      <c r="C684" s="19" t="n"/>
      <c r="D684" s="5" t="n"/>
      <c r="E684" s="5" t="n"/>
      <c r="F684" s="6">
        <f>IF(B684&amp;""="","",IFERROR(INDEX('الاستلامات'!$F$6:$F$1005,MATCH(B684&amp;"",'الاستلامات'!$A$6:$A$1005,0))&amp;"","استلام غير موجود"))</f>
        <v/>
      </c>
      <c r="G684" s="6">
        <f>IF(B684&amp;""="","",IFERROR(INDEX('الاستلامات'!$G$6:$G$1005,MATCH(B684&amp;"",'الاستلامات'!$A$6:$A$1005,0))&amp;"","استلام غير موجود"))</f>
        <v/>
      </c>
    </row>
    <row r="685">
      <c r="A685" s="13" t="n"/>
      <c r="B685" s="5" t="n"/>
      <c r="C685" s="19" t="n"/>
      <c r="D685" s="5" t="n"/>
      <c r="E685" s="5" t="n"/>
      <c r="F685" s="6">
        <f>IF(B685&amp;""="","",IFERROR(INDEX('الاستلامات'!$F$6:$F$1005,MATCH(B685&amp;"",'الاستلامات'!$A$6:$A$1005,0))&amp;"","استلام غير موجود"))</f>
        <v/>
      </c>
      <c r="G685" s="6">
        <f>IF(B685&amp;""="","",IFERROR(INDEX('الاستلامات'!$G$6:$G$1005,MATCH(B685&amp;"",'الاستلامات'!$A$6:$A$1005,0))&amp;"","استلام غير موجود"))</f>
        <v/>
      </c>
    </row>
    <row r="686">
      <c r="A686" s="13" t="n"/>
      <c r="B686" s="5" t="n"/>
      <c r="C686" s="19" t="n"/>
      <c r="D686" s="5" t="n"/>
      <c r="E686" s="5" t="n"/>
      <c r="F686" s="6">
        <f>IF(B686&amp;""="","",IFERROR(INDEX('الاستلامات'!$F$6:$F$1005,MATCH(B686&amp;"",'الاستلامات'!$A$6:$A$1005,0))&amp;"","استلام غير موجود"))</f>
        <v/>
      </c>
      <c r="G686" s="6">
        <f>IF(B686&amp;""="","",IFERROR(INDEX('الاستلامات'!$G$6:$G$1005,MATCH(B686&amp;"",'الاستلامات'!$A$6:$A$1005,0))&amp;"","استلام غير موجود"))</f>
        <v/>
      </c>
    </row>
    <row r="687">
      <c r="A687" s="13" t="n"/>
      <c r="B687" s="5" t="n"/>
      <c r="C687" s="19" t="n"/>
      <c r="D687" s="5" t="n"/>
      <c r="E687" s="5" t="n"/>
      <c r="F687" s="6">
        <f>IF(B687&amp;""="","",IFERROR(INDEX('الاستلامات'!$F$6:$F$1005,MATCH(B687&amp;"",'الاستلامات'!$A$6:$A$1005,0))&amp;"","استلام غير موجود"))</f>
        <v/>
      </c>
      <c r="G687" s="6">
        <f>IF(B687&amp;""="","",IFERROR(INDEX('الاستلامات'!$G$6:$G$1005,MATCH(B687&amp;"",'الاستلامات'!$A$6:$A$1005,0))&amp;"","استلام غير موجود"))</f>
        <v/>
      </c>
    </row>
    <row r="688">
      <c r="A688" s="13" t="n"/>
      <c r="B688" s="5" t="n"/>
      <c r="C688" s="19" t="n"/>
      <c r="D688" s="5" t="n"/>
      <c r="E688" s="5" t="n"/>
      <c r="F688" s="6">
        <f>IF(B688&amp;""="","",IFERROR(INDEX('الاستلامات'!$F$6:$F$1005,MATCH(B688&amp;"",'الاستلامات'!$A$6:$A$1005,0))&amp;"","استلام غير موجود"))</f>
        <v/>
      </c>
      <c r="G688" s="6">
        <f>IF(B688&amp;""="","",IFERROR(INDEX('الاستلامات'!$G$6:$G$1005,MATCH(B688&amp;"",'الاستلامات'!$A$6:$A$1005,0))&amp;"","استلام غير موجود"))</f>
        <v/>
      </c>
    </row>
    <row r="689">
      <c r="A689" s="13" t="n"/>
      <c r="B689" s="5" t="n"/>
      <c r="C689" s="19" t="n"/>
      <c r="D689" s="5" t="n"/>
      <c r="E689" s="5" t="n"/>
      <c r="F689" s="6">
        <f>IF(B689&amp;""="","",IFERROR(INDEX('الاستلامات'!$F$6:$F$1005,MATCH(B689&amp;"",'الاستلامات'!$A$6:$A$1005,0))&amp;"","استلام غير موجود"))</f>
        <v/>
      </c>
      <c r="G689" s="6">
        <f>IF(B689&amp;""="","",IFERROR(INDEX('الاستلامات'!$G$6:$G$1005,MATCH(B689&amp;"",'الاستلامات'!$A$6:$A$1005,0))&amp;"","استلام غير موجود"))</f>
        <v/>
      </c>
    </row>
    <row r="690">
      <c r="A690" s="13" t="n"/>
      <c r="B690" s="5" t="n"/>
      <c r="C690" s="19" t="n"/>
      <c r="D690" s="5" t="n"/>
      <c r="E690" s="5" t="n"/>
      <c r="F690" s="6">
        <f>IF(B690&amp;""="","",IFERROR(INDEX('الاستلامات'!$F$6:$F$1005,MATCH(B690&amp;"",'الاستلامات'!$A$6:$A$1005,0))&amp;"","استلام غير موجود"))</f>
        <v/>
      </c>
      <c r="G690" s="6">
        <f>IF(B690&amp;""="","",IFERROR(INDEX('الاستلامات'!$G$6:$G$1005,MATCH(B690&amp;"",'الاستلامات'!$A$6:$A$1005,0))&amp;"","استلام غير موجود"))</f>
        <v/>
      </c>
    </row>
    <row r="691">
      <c r="A691" s="13" t="n"/>
      <c r="B691" s="5" t="n"/>
      <c r="C691" s="19" t="n"/>
      <c r="D691" s="5" t="n"/>
      <c r="E691" s="5" t="n"/>
      <c r="F691" s="6">
        <f>IF(B691&amp;""="","",IFERROR(INDEX('الاستلامات'!$F$6:$F$1005,MATCH(B691&amp;"",'الاستلامات'!$A$6:$A$1005,0))&amp;"","استلام غير موجود"))</f>
        <v/>
      </c>
      <c r="G691" s="6">
        <f>IF(B691&amp;""="","",IFERROR(INDEX('الاستلامات'!$G$6:$G$1005,MATCH(B691&amp;"",'الاستلامات'!$A$6:$A$1005,0))&amp;"","استلام غير موجود"))</f>
        <v/>
      </c>
    </row>
    <row r="692">
      <c r="A692" s="13" t="n"/>
      <c r="B692" s="5" t="n"/>
      <c r="C692" s="19" t="n"/>
      <c r="D692" s="5" t="n"/>
      <c r="E692" s="5" t="n"/>
      <c r="F692" s="6">
        <f>IF(B692&amp;""="","",IFERROR(INDEX('الاستلامات'!$F$6:$F$1005,MATCH(B692&amp;"",'الاستلامات'!$A$6:$A$1005,0))&amp;"","استلام غير موجود"))</f>
        <v/>
      </c>
      <c r="G692" s="6">
        <f>IF(B692&amp;""="","",IFERROR(INDEX('الاستلامات'!$G$6:$G$1005,MATCH(B692&amp;"",'الاستلامات'!$A$6:$A$1005,0))&amp;"","استلام غير موجود"))</f>
        <v/>
      </c>
    </row>
    <row r="693">
      <c r="A693" s="13" t="n"/>
      <c r="B693" s="5" t="n"/>
      <c r="C693" s="19" t="n"/>
      <c r="D693" s="5" t="n"/>
      <c r="E693" s="5" t="n"/>
      <c r="F693" s="6">
        <f>IF(B693&amp;""="","",IFERROR(INDEX('الاستلامات'!$F$6:$F$1005,MATCH(B693&amp;"",'الاستلامات'!$A$6:$A$1005,0))&amp;"","استلام غير موجود"))</f>
        <v/>
      </c>
      <c r="G693" s="6">
        <f>IF(B693&amp;""="","",IFERROR(INDEX('الاستلامات'!$G$6:$G$1005,MATCH(B693&amp;"",'الاستلامات'!$A$6:$A$1005,0))&amp;"","استلام غير موجود"))</f>
        <v/>
      </c>
    </row>
    <row r="694">
      <c r="A694" s="13" t="n"/>
      <c r="B694" s="5" t="n"/>
      <c r="C694" s="19" t="n"/>
      <c r="D694" s="5" t="n"/>
      <c r="E694" s="5" t="n"/>
      <c r="F694" s="6">
        <f>IF(B694&amp;""="","",IFERROR(INDEX('الاستلامات'!$F$6:$F$1005,MATCH(B694&amp;"",'الاستلامات'!$A$6:$A$1005,0))&amp;"","استلام غير موجود"))</f>
        <v/>
      </c>
      <c r="G694" s="6">
        <f>IF(B694&amp;""="","",IFERROR(INDEX('الاستلامات'!$G$6:$G$1005,MATCH(B694&amp;"",'الاستلامات'!$A$6:$A$1005,0))&amp;"","استلام غير موجود"))</f>
        <v/>
      </c>
    </row>
    <row r="695">
      <c r="A695" s="13" t="n"/>
      <c r="B695" s="5" t="n"/>
      <c r="C695" s="19" t="n"/>
      <c r="D695" s="5" t="n"/>
      <c r="E695" s="5" t="n"/>
      <c r="F695" s="6">
        <f>IF(B695&amp;""="","",IFERROR(INDEX('الاستلامات'!$F$6:$F$1005,MATCH(B695&amp;"",'الاستلامات'!$A$6:$A$1005,0))&amp;"","استلام غير موجود"))</f>
        <v/>
      </c>
      <c r="G695" s="6">
        <f>IF(B695&amp;""="","",IFERROR(INDEX('الاستلامات'!$G$6:$G$1005,MATCH(B695&amp;"",'الاستلامات'!$A$6:$A$1005,0))&amp;"","استلام غير موجود"))</f>
        <v/>
      </c>
    </row>
    <row r="696">
      <c r="A696" s="13" t="n"/>
      <c r="B696" s="5" t="n"/>
      <c r="C696" s="19" t="n"/>
      <c r="D696" s="5" t="n"/>
      <c r="E696" s="5" t="n"/>
      <c r="F696" s="6">
        <f>IF(B696&amp;""="","",IFERROR(INDEX('الاستلامات'!$F$6:$F$1005,MATCH(B696&amp;"",'الاستلامات'!$A$6:$A$1005,0))&amp;"","استلام غير موجود"))</f>
        <v/>
      </c>
      <c r="G696" s="6">
        <f>IF(B696&amp;""="","",IFERROR(INDEX('الاستلامات'!$G$6:$G$1005,MATCH(B696&amp;"",'الاستلامات'!$A$6:$A$1005,0))&amp;"","استلام غير موجود"))</f>
        <v/>
      </c>
    </row>
    <row r="697">
      <c r="A697" s="13" t="n"/>
      <c r="B697" s="5" t="n"/>
      <c r="C697" s="19" t="n"/>
      <c r="D697" s="5" t="n"/>
      <c r="E697" s="5" t="n"/>
      <c r="F697" s="6">
        <f>IF(B697&amp;""="","",IFERROR(INDEX('الاستلامات'!$F$6:$F$1005,MATCH(B697&amp;"",'الاستلامات'!$A$6:$A$1005,0))&amp;"","استلام غير موجود"))</f>
        <v/>
      </c>
      <c r="G697" s="6">
        <f>IF(B697&amp;""="","",IFERROR(INDEX('الاستلامات'!$G$6:$G$1005,MATCH(B697&amp;"",'الاستلامات'!$A$6:$A$1005,0))&amp;"","استلام غير موجود"))</f>
        <v/>
      </c>
    </row>
    <row r="698">
      <c r="A698" s="13" t="n"/>
      <c r="B698" s="5" t="n"/>
      <c r="C698" s="19" t="n"/>
      <c r="D698" s="5" t="n"/>
      <c r="E698" s="5" t="n"/>
      <c r="F698" s="6">
        <f>IF(B698&amp;""="","",IFERROR(INDEX('الاستلامات'!$F$6:$F$1005,MATCH(B698&amp;"",'الاستلامات'!$A$6:$A$1005,0))&amp;"","استلام غير موجود"))</f>
        <v/>
      </c>
      <c r="G698" s="6">
        <f>IF(B698&amp;""="","",IFERROR(INDEX('الاستلامات'!$G$6:$G$1005,MATCH(B698&amp;"",'الاستلامات'!$A$6:$A$1005,0))&amp;"","استلام غير موجود"))</f>
        <v/>
      </c>
    </row>
    <row r="699">
      <c r="A699" s="13" t="n"/>
      <c r="B699" s="5" t="n"/>
      <c r="C699" s="19" t="n"/>
      <c r="D699" s="5" t="n"/>
      <c r="E699" s="5" t="n"/>
      <c r="F699" s="6">
        <f>IF(B699&amp;""="","",IFERROR(INDEX('الاستلامات'!$F$6:$F$1005,MATCH(B699&amp;"",'الاستلامات'!$A$6:$A$1005,0))&amp;"","استلام غير موجود"))</f>
        <v/>
      </c>
      <c r="G699" s="6">
        <f>IF(B699&amp;""="","",IFERROR(INDEX('الاستلامات'!$G$6:$G$1005,MATCH(B699&amp;"",'الاستلامات'!$A$6:$A$1005,0))&amp;"","استلام غير موجود"))</f>
        <v/>
      </c>
    </row>
    <row r="700">
      <c r="A700" s="13" t="n"/>
      <c r="B700" s="5" t="n"/>
      <c r="C700" s="19" t="n"/>
      <c r="D700" s="5" t="n"/>
      <c r="E700" s="5" t="n"/>
      <c r="F700" s="6">
        <f>IF(B700&amp;""="","",IFERROR(INDEX('الاستلامات'!$F$6:$F$1005,MATCH(B700&amp;"",'الاستلامات'!$A$6:$A$1005,0))&amp;"","استلام غير موجود"))</f>
        <v/>
      </c>
      <c r="G700" s="6">
        <f>IF(B700&amp;""="","",IFERROR(INDEX('الاستلامات'!$G$6:$G$1005,MATCH(B700&amp;"",'الاستلامات'!$A$6:$A$1005,0))&amp;"","استلام غير موجود"))</f>
        <v/>
      </c>
    </row>
    <row r="701">
      <c r="A701" s="13" t="n"/>
      <c r="B701" s="5" t="n"/>
      <c r="C701" s="19" t="n"/>
      <c r="D701" s="5" t="n"/>
      <c r="E701" s="5" t="n"/>
      <c r="F701" s="6">
        <f>IF(B701&amp;""="","",IFERROR(INDEX('الاستلامات'!$F$6:$F$1005,MATCH(B701&amp;"",'الاستلامات'!$A$6:$A$1005,0))&amp;"","استلام غير موجود"))</f>
        <v/>
      </c>
      <c r="G701" s="6">
        <f>IF(B701&amp;""="","",IFERROR(INDEX('الاستلامات'!$G$6:$G$1005,MATCH(B701&amp;"",'الاستلامات'!$A$6:$A$1005,0))&amp;"","استلام غير موجود"))</f>
        <v/>
      </c>
    </row>
    <row r="702">
      <c r="A702" s="13" t="n"/>
      <c r="B702" s="5" t="n"/>
      <c r="C702" s="19" t="n"/>
      <c r="D702" s="5" t="n"/>
      <c r="E702" s="5" t="n"/>
      <c r="F702" s="6">
        <f>IF(B702&amp;""="","",IFERROR(INDEX('الاستلامات'!$F$6:$F$1005,MATCH(B702&amp;"",'الاستلامات'!$A$6:$A$1005,0))&amp;"","استلام غير موجود"))</f>
        <v/>
      </c>
      <c r="G702" s="6">
        <f>IF(B702&amp;""="","",IFERROR(INDEX('الاستلامات'!$G$6:$G$1005,MATCH(B702&amp;"",'الاستلامات'!$A$6:$A$1005,0))&amp;"","استلام غير موجود"))</f>
        <v/>
      </c>
    </row>
    <row r="703">
      <c r="A703" s="13" t="n"/>
      <c r="B703" s="5" t="n"/>
      <c r="C703" s="19" t="n"/>
      <c r="D703" s="5" t="n"/>
      <c r="E703" s="5" t="n"/>
      <c r="F703" s="6">
        <f>IF(B703&amp;""="","",IFERROR(INDEX('الاستلامات'!$F$6:$F$1005,MATCH(B703&amp;"",'الاستلامات'!$A$6:$A$1005,0))&amp;"","استلام غير موجود"))</f>
        <v/>
      </c>
      <c r="G703" s="6">
        <f>IF(B703&amp;""="","",IFERROR(INDEX('الاستلامات'!$G$6:$G$1005,MATCH(B703&amp;"",'الاستلامات'!$A$6:$A$1005,0))&amp;"","استلام غير موجود"))</f>
        <v/>
      </c>
    </row>
    <row r="704">
      <c r="A704" s="13" t="n"/>
      <c r="B704" s="5" t="n"/>
      <c r="C704" s="19" t="n"/>
      <c r="D704" s="5" t="n"/>
      <c r="E704" s="5" t="n"/>
      <c r="F704" s="6">
        <f>IF(B704&amp;""="","",IFERROR(INDEX('الاستلامات'!$F$6:$F$1005,MATCH(B704&amp;"",'الاستلامات'!$A$6:$A$1005,0))&amp;"","استلام غير موجود"))</f>
        <v/>
      </c>
      <c r="G704" s="6">
        <f>IF(B704&amp;""="","",IFERROR(INDEX('الاستلامات'!$G$6:$G$1005,MATCH(B704&amp;"",'الاستلامات'!$A$6:$A$1005,0))&amp;"","استلام غير موجود"))</f>
        <v/>
      </c>
    </row>
    <row r="705">
      <c r="A705" s="13" t="n"/>
      <c r="B705" s="5" t="n"/>
      <c r="C705" s="19" t="n"/>
      <c r="D705" s="5" t="n"/>
      <c r="E705" s="5" t="n"/>
      <c r="F705" s="6">
        <f>IF(B705&amp;""="","",IFERROR(INDEX('الاستلامات'!$F$6:$F$1005,MATCH(B705&amp;"",'الاستلامات'!$A$6:$A$1005,0))&amp;"","استلام غير موجود"))</f>
        <v/>
      </c>
      <c r="G705" s="6">
        <f>IF(B705&amp;""="","",IFERROR(INDEX('الاستلامات'!$G$6:$G$1005,MATCH(B705&amp;"",'الاستلامات'!$A$6:$A$1005,0))&amp;"","استلام غير موجود"))</f>
        <v/>
      </c>
    </row>
    <row r="706">
      <c r="A706" s="13" t="n"/>
      <c r="B706" s="5" t="n"/>
      <c r="C706" s="19" t="n"/>
      <c r="D706" s="5" t="n"/>
      <c r="E706" s="5" t="n"/>
      <c r="F706" s="6">
        <f>IF(B706&amp;""="","",IFERROR(INDEX('الاستلامات'!$F$6:$F$1005,MATCH(B706&amp;"",'الاستلامات'!$A$6:$A$1005,0))&amp;"","استلام غير موجود"))</f>
        <v/>
      </c>
      <c r="G706" s="6">
        <f>IF(B706&amp;""="","",IFERROR(INDEX('الاستلامات'!$G$6:$G$1005,MATCH(B706&amp;"",'الاستلامات'!$A$6:$A$1005,0))&amp;"","استلام غير موجود"))</f>
        <v/>
      </c>
    </row>
    <row r="707">
      <c r="A707" s="13" t="n"/>
      <c r="B707" s="5" t="n"/>
      <c r="C707" s="19" t="n"/>
      <c r="D707" s="5" t="n"/>
      <c r="E707" s="5" t="n"/>
      <c r="F707" s="6">
        <f>IF(B707&amp;""="","",IFERROR(INDEX('الاستلامات'!$F$6:$F$1005,MATCH(B707&amp;"",'الاستلامات'!$A$6:$A$1005,0))&amp;"","استلام غير موجود"))</f>
        <v/>
      </c>
      <c r="G707" s="6">
        <f>IF(B707&amp;""="","",IFERROR(INDEX('الاستلامات'!$G$6:$G$1005,MATCH(B707&amp;"",'الاستلامات'!$A$6:$A$1005,0))&amp;"","استلام غير موجود"))</f>
        <v/>
      </c>
    </row>
    <row r="708">
      <c r="A708" s="13" t="n"/>
      <c r="B708" s="5" t="n"/>
      <c r="C708" s="19" t="n"/>
      <c r="D708" s="5" t="n"/>
      <c r="E708" s="5" t="n"/>
      <c r="F708" s="6">
        <f>IF(B708&amp;""="","",IFERROR(INDEX('الاستلامات'!$F$6:$F$1005,MATCH(B708&amp;"",'الاستلامات'!$A$6:$A$1005,0))&amp;"","استلام غير موجود"))</f>
        <v/>
      </c>
      <c r="G708" s="6">
        <f>IF(B708&amp;""="","",IFERROR(INDEX('الاستلامات'!$G$6:$G$1005,MATCH(B708&amp;"",'الاستلامات'!$A$6:$A$1005,0))&amp;"","استلام غير موجود"))</f>
        <v/>
      </c>
    </row>
    <row r="709">
      <c r="A709" s="13" t="n"/>
      <c r="B709" s="5" t="n"/>
      <c r="C709" s="19" t="n"/>
      <c r="D709" s="5" t="n"/>
      <c r="E709" s="5" t="n"/>
      <c r="F709" s="6">
        <f>IF(B709&amp;""="","",IFERROR(INDEX('الاستلامات'!$F$6:$F$1005,MATCH(B709&amp;"",'الاستلامات'!$A$6:$A$1005,0))&amp;"","استلام غير موجود"))</f>
        <v/>
      </c>
      <c r="G709" s="6">
        <f>IF(B709&amp;""="","",IFERROR(INDEX('الاستلامات'!$G$6:$G$1005,MATCH(B709&amp;"",'الاستلامات'!$A$6:$A$1005,0))&amp;"","استلام غير موجود"))</f>
        <v/>
      </c>
    </row>
    <row r="710">
      <c r="A710" s="13" t="n"/>
      <c r="B710" s="5" t="n"/>
      <c r="C710" s="19" t="n"/>
      <c r="D710" s="5" t="n"/>
      <c r="E710" s="5" t="n"/>
      <c r="F710" s="6">
        <f>IF(B710&amp;""="","",IFERROR(INDEX('الاستلامات'!$F$6:$F$1005,MATCH(B710&amp;"",'الاستلامات'!$A$6:$A$1005,0))&amp;"","استلام غير موجود"))</f>
        <v/>
      </c>
      <c r="G710" s="6">
        <f>IF(B710&amp;""="","",IFERROR(INDEX('الاستلامات'!$G$6:$G$1005,MATCH(B710&amp;"",'الاستلامات'!$A$6:$A$1005,0))&amp;"","استلام غير موجود"))</f>
        <v/>
      </c>
    </row>
    <row r="711">
      <c r="A711" s="13" t="n"/>
      <c r="B711" s="5" t="n"/>
      <c r="C711" s="19" t="n"/>
      <c r="D711" s="5" t="n"/>
      <c r="E711" s="5" t="n"/>
      <c r="F711" s="6">
        <f>IF(B711&amp;""="","",IFERROR(INDEX('الاستلامات'!$F$6:$F$1005,MATCH(B711&amp;"",'الاستلامات'!$A$6:$A$1005,0))&amp;"","استلام غير موجود"))</f>
        <v/>
      </c>
      <c r="G711" s="6">
        <f>IF(B711&amp;""="","",IFERROR(INDEX('الاستلامات'!$G$6:$G$1005,MATCH(B711&amp;"",'الاستلامات'!$A$6:$A$1005,0))&amp;"","استلام غير موجود"))</f>
        <v/>
      </c>
    </row>
    <row r="712">
      <c r="A712" s="13" t="n"/>
      <c r="B712" s="5" t="n"/>
      <c r="C712" s="19" t="n"/>
      <c r="D712" s="5" t="n"/>
      <c r="E712" s="5" t="n"/>
      <c r="F712" s="6">
        <f>IF(B712&amp;""="","",IFERROR(INDEX('الاستلامات'!$F$6:$F$1005,MATCH(B712&amp;"",'الاستلامات'!$A$6:$A$1005,0))&amp;"","استلام غير موجود"))</f>
        <v/>
      </c>
      <c r="G712" s="6">
        <f>IF(B712&amp;""="","",IFERROR(INDEX('الاستلامات'!$G$6:$G$1005,MATCH(B712&amp;"",'الاستلامات'!$A$6:$A$1005,0))&amp;"","استلام غير موجود"))</f>
        <v/>
      </c>
    </row>
    <row r="713">
      <c r="A713" s="13" t="n"/>
      <c r="B713" s="5" t="n"/>
      <c r="C713" s="19" t="n"/>
      <c r="D713" s="5" t="n"/>
      <c r="E713" s="5" t="n"/>
      <c r="F713" s="6">
        <f>IF(B713&amp;""="","",IFERROR(INDEX('الاستلامات'!$F$6:$F$1005,MATCH(B713&amp;"",'الاستلامات'!$A$6:$A$1005,0))&amp;"","استلام غير موجود"))</f>
        <v/>
      </c>
      <c r="G713" s="6">
        <f>IF(B713&amp;""="","",IFERROR(INDEX('الاستلامات'!$G$6:$G$1005,MATCH(B713&amp;"",'الاستلامات'!$A$6:$A$1005,0))&amp;"","استلام غير موجود"))</f>
        <v/>
      </c>
    </row>
    <row r="714">
      <c r="A714" s="13" t="n"/>
      <c r="B714" s="5" t="n"/>
      <c r="C714" s="19" t="n"/>
      <c r="D714" s="5" t="n"/>
      <c r="E714" s="5" t="n"/>
      <c r="F714" s="6">
        <f>IF(B714&amp;""="","",IFERROR(INDEX('الاستلامات'!$F$6:$F$1005,MATCH(B714&amp;"",'الاستلامات'!$A$6:$A$1005,0))&amp;"","استلام غير موجود"))</f>
        <v/>
      </c>
      <c r="G714" s="6">
        <f>IF(B714&amp;""="","",IFERROR(INDEX('الاستلامات'!$G$6:$G$1005,MATCH(B714&amp;"",'الاستلامات'!$A$6:$A$1005,0))&amp;"","استلام غير موجود"))</f>
        <v/>
      </c>
    </row>
    <row r="715">
      <c r="A715" s="13" t="n"/>
      <c r="B715" s="5" t="n"/>
      <c r="C715" s="19" t="n"/>
      <c r="D715" s="5" t="n"/>
      <c r="E715" s="5" t="n"/>
      <c r="F715" s="6">
        <f>IF(B715&amp;""="","",IFERROR(INDEX('الاستلامات'!$F$6:$F$1005,MATCH(B715&amp;"",'الاستلامات'!$A$6:$A$1005,0))&amp;"","استلام غير موجود"))</f>
        <v/>
      </c>
      <c r="G715" s="6">
        <f>IF(B715&amp;""="","",IFERROR(INDEX('الاستلامات'!$G$6:$G$1005,MATCH(B715&amp;"",'الاستلامات'!$A$6:$A$1005,0))&amp;"","استلام غير موجود"))</f>
        <v/>
      </c>
    </row>
    <row r="716">
      <c r="A716" s="13" t="n"/>
      <c r="B716" s="5" t="n"/>
      <c r="C716" s="19" t="n"/>
      <c r="D716" s="5" t="n"/>
      <c r="E716" s="5" t="n"/>
      <c r="F716" s="6">
        <f>IF(B716&amp;""="","",IFERROR(INDEX('الاستلامات'!$F$6:$F$1005,MATCH(B716&amp;"",'الاستلامات'!$A$6:$A$1005,0))&amp;"","استلام غير موجود"))</f>
        <v/>
      </c>
      <c r="G716" s="6">
        <f>IF(B716&amp;""="","",IFERROR(INDEX('الاستلامات'!$G$6:$G$1005,MATCH(B716&amp;"",'الاستلامات'!$A$6:$A$1005,0))&amp;"","استلام غير موجود"))</f>
        <v/>
      </c>
    </row>
    <row r="717">
      <c r="A717" s="13" t="n"/>
      <c r="B717" s="5" t="n"/>
      <c r="C717" s="19" t="n"/>
      <c r="D717" s="5" t="n"/>
      <c r="E717" s="5" t="n"/>
      <c r="F717" s="6">
        <f>IF(B717&amp;""="","",IFERROR(INDEX('الاستلامات'!$F$6:$F$1005,MATCH(B717&amp;"",'الاستلامات'!$A$6:$A$1005,0))&amp;"","استلام غير موجود"))</f>
        <v/>
      </c>
      <c r="G717" s="6">
        <f>IF(B717&amp;""="","",IFERROR(INDEX('الاستلامات'!$G$6:$G$1005,MATCH(B717&amp;"",'الاستلامات'!$A$6:$A$1005,0))&amp;"","استلام غير موجود"))</f>
        <v/>
      </c>
    </row>
    <row r="718">
      <c r="A718" s="13" t="n"/>
      <c r="B718" s="5" t="n"/>
      <c r="C718" s="19" t="n"/>
      <c r="D718" s="5" t="n"/>
      <c r="E718" s="5" t="n"/>
      <c r="F718" s="6">
        <f>IF(B718&amp;""="","",IFERROR(INDEX('الاستلامات'!$F$6:$F$1005,MATCH(B718&amp;"",'الاستلامات'!$A$6:$A$1005,0))&amp;"","استلام غير موجود"))</f>
        <v/>
      </c>
      <c r="G718" s="6">
        <f>IF(B718&amp;""="","",IFERROR(INDEX('الاستلامات'!$G$6:$G$1005,MATCH(B718&amp;"",'الاستلامات'!$A$6:$A$1005,0))&amp;"","استلام غير موجود"))</f>
        <v/>
      </c>
    </row>
    <row r="719">
      <c r="A719" s="13" t="n"/>
      <c r="B719" s="5" t="n"/>
      <c r="C719" s="19" t="n"/>
      <c r="D719" s="5" t="n"/>
      <c r="E719" s="5" t="n"/>
      <c r="F719" s="6">
        <f>IF(B719&amp;""="","",IFERROR(INDEX('الاستلامات'!$F$6:$F$1005,MATCH(B719&amp;"",'الاستلامات'!$A$6:$A$1005,0))&amp;"","استلام غير موجود"))</f>
        <v/>
      </c>
      <c r="G719" s="6">
        <f>IF(B719&amp;""="","",IFERROR(INDEX('الاستلامات'!$G$6:$G$1005,MATCH(B719&amp;"",'الاستلامات'!$A$6:$A$1005,0))&amp;"","استلام غير موجود"))</f>
        <v/>
      </c>
    </row>
    <row r="720">
      <c r="A720" s="13" t="n"/>
      <c r="B720" s="5" t="n"/>
      <c r="C720" s="19" t="n"/>
      <c r="D720" s="5" t="n"/>
      <c r="E720" s="5" t="n"/>
      <c r="F720" s="6">
        <f>IF(B720&amp;""="","",IFERROR(INDEX('الاستلامات'!$F$6:$F$1005,MATCH(B720&amp;"",'الاستلامات'!$A$6:$A$1005,0))&amp;"","استلام غير موجود"))</f>
        <v/>
      </c>
      <c r="G720" s="6">
        <f>IF(B720&amp;""="","",IFERROR(INDEX('الاستلامات'!$G$6:$G$1005,MATCH(B720&amp;"",'الاستلامات'!$A$6:$A$1005,0))&amp;"","استلام غير موجود"))</f>
        <v/>
      </c>
    </row>
    <row r="721">
      <c r="A721" s="13" t="n"/>
      <c r="B721" s="5" t="n"/>
      <c r="C721" s="19" t="n"/>
      <c r="D721" s="5" t="n"/>
      <c r="E721" s="5" t="n"/>
      <c r="F721" s="6">
        <f>IF(B721&amp;""="","",IFERROR(INDEX('الاستلامات'!$F$6:$F$1005,MATCH(B721&amp;"",'الاستلامات'!$A$6:$A$1005,0))&amp;"","استلام غير موجود"))</f>
        <v/>
      </c>
      <c r="G721" s="6">
        <f>IF(B721&amp;""="","",IFERROR(INDEX('الاستلامات'!$G$6:$G$1005,MATCH(B721&amp;"",'الاستلامات'!$A$6:$A$1005,0))&amp;"","استلام غير موجود"))</f>
        <v/>
      </c>
    </row>
    <row r="722">
      <c r="A722" s="13" t="n"/>
      <c r="B722" s="5" t="n"/>
      <c r="C722" s="19" t="n"/>
      <c r="D722" s="5" t="n"/>
      <c r="E722" s="5" t="n"/>
      <c r="F722" s="6">
        <f>IF(B722&amp;""="","",IFERROR(INDEX('الاستلامات'!$F$6:$F$1005,MATCH(B722&amp;"",'الاستلامات'!$A$6:$A$1005,0))&amp;"","استلام غير موجود"))</f>
        <v/>
      </c>
      <c r="G722" s="6">
        <f>IF(B722&amp;""="","",IFERROR(INDEX('الاستلامات'!$G$6:$G$1005,MATCH(B722&amp;"",'الاستلامات'!$A$6:$A$1005,0))&amp;"","استلام غير موجود"))</f>
        <v/>
      </c>
    </row>
    <row r="723">
      <c r="A723" s="13" t="n"/>
      <c r="B723" s="5" t="n"/>
      <c r="C723" s="19" t="n"/>
      <c r="D723" s="5" t="n"/>
      <c r="E723" s="5" t="n"/>
      <c r="F723" s="6">
        <f>IF(B723&amp;""="","",IFERROR(INDEX('الاستلامات'!$F$6:$F$1005,MATCH(B723&amp;"",'الاستلامات'!$A$6:$A$1005,0))&amp;"","استلام غير موجود"))</f>
        <v/>
      </c>
      <c r="G723" s="6">
        <f>IF(B723&amp;""="","",IFERROR(INDEX('الاستلامات'!$G$6:$G$1005,MATCH(B723&amp;"",'الاستلامات'!$A$6:$A$1005,0))&amp;"","استلام غير موجود"))</f>
        <v/>
      </c>
    </row>
    <row r="724">
      <c r="A724" s="13" t="n"/>
      <c r="B724" s="5" t="n"/>
      <c r="C724" s="19" t="n"/>
      <c r="D724" s="5" t="n"/>
      <c r="E724" s="5" t="n"/>
      <c r="F724" s="6">
        <f>IF(B724&amp;""="","",IFERROR(INDEX('الاستلامات'!$F$6:$F$1005,MATCH(B724&amp;"",'الاستلامات'!$A$6:$A$1005,0))&amp;"","استلام غير موجود"))</f>
        <v/>
      </c>
      <c r="G724" s="6">
        <f>IF(B724&amp;""="","",IFERROR(INDEX('الاستلامات'!$G$6:$G$1005,MATCH(B724&amp;"",'الاستلامات'!$A$6:$A$1005,0))&amp;"","استلام غير موجود"))</f>
        <v/>
      </c>
    </row>
    <row r="725">
      <c r="A725" s="13" t="n"/>
      <c r="B725" s="5" t="n"/>
      <c r="C725" s="19" t="n"/>
      <c r="D725" s="5" t="n"/>
      <c r="E725" s="5" t="n"/>
      <c r="F725" s="6">
        <f>IF(B725&amp;""="","",IFERROR(INDEX('الاستلامات'!$F$6:$F$1005,MATCH(B725&amp;"",'الاستلامات'!$A$6:$A$1005,0))&amp;"","استلام غير موجود"))</f>
        <v/>
      </c>
      <c r="G725" s="6">
        <f>IF(B725&amp;""="","",IFERROR(INDEX('الاستلامات'!$G$6:$G$1005,MATCH(B725&amp;"",'الاستلامات'!$A$6:$A$1005,0))&amp;"","استلام غير موجود"))</f>
        <v/>
      </c>
    </row>
    <row r="726">
      <c r="A726" s="13" t="n"/>
      <c r="B726" s="5" t="n"/>
      <c r="C726" s="19" t="n"/>
      <c r="D726" s="5" t="n"/>
      <c r="E726" s="5" t="n"/>
      <c r="F726" s="6">
        <f>IF(B726&amp;""="","",IFERROR(INDEX('الاستلامات'!$F$6:$F$1005,MATCH(B726&amp;"",'الاستلامات'!$A$6:$A$1005,0))&amp;"","استلام غير موجود"))</f>
        <v/>
      </c>
      <c r="G726" s="6">
        <f>IF(B726&amp;""="","",IFERROR(INDEX('الاستلامات'!$G$6:$G$1005,MATCH(B726&amp;"",'الاستلامات'!$A$6:$A$1005,0))&amp;"","استلام غير موجود"))</f>
        <v/>
      </c>
    </row>
    <row r="727">
      <c r="A727" s="13" t="n"/>
      <c r="B727" s="5" t="n"/>
      <c r="C727" s="19" t="n"/>
      <c r="D727" s="5" t="n"/>
      <c r="E727" s="5" t="n"/>
      <c r="F727" s="6">
        <f>IF(B727&amp;""="","",IFERROR(INDEX('الاستلامات'!$F$6:$F$1005,MATCH(B727&amp;"",'الاستلامات'!$A$6:$A$1005,0))&amp;"","استلام غير موجود"))</f>
        <v/>
      </c>
      <c r="G727" s="6">
        <f>IF(B727&amp;""="","",IFERROR(INDEX('الاستلامات'!$G$6:$G$1005,MATCH(B727&amp;"",'الاستلامات'!$A$6:$A$1005,0))&amp;"","استلام غير موجود"))</f>
        <v/>
      </c>
    </row>
    <row r="728">
      <c r="A728" s="13" t="n"/>
      <c r="B728" s="5" t="n"/>
      <c r="C728" s="19" t="n"/>
      <c r="D728" s="5" t="n"/>
      <c r="E728" s="5" t="n"/>
      <c r="F728" s="6">
        <f>IF(B728&amp;""="","",IFERROR(INDEX('الاستلامات'!$F$6:$F$1005,MATCH(B728&amp;"",'الاستلامات'!$A$6:$A$1005,0))&amp;"","استلام غير موجود"))</f>
        <v/>
      </c>
      <c r="G728" s="6">
        <f>IF(B728&amp;""="","",IFERROR(INDEX('الاستلامات'!$G$6:$G$1005,MATCH(B728&amp;"",'الاستلامات'!$A$6:$A$1005,0))&amp;"","استلام غير موجود"))</f>
        <v/>
      </c>
    </row>
    <row r="729">
      <c r="A729" s="13" t="n"/>
      <c r="B729" s="5" t="n"/>
      <c r="C729" s="19" t="n"/>
      <c r="D729" s="5" t="n"/>
      <c r="E729" s="5" t="n"/>
      <c r="F729" s="6">
        <f>IF(B729&amp;""="","",IFERROR(INDEX('الاستلامات'!$F$6:$F$1005,MATCH(B729&amp;"",'الاستلامات'!$A$6:$A$1005,0))&amp;"","استلام غير موجود"))</f>
        <v/>
      </c>
      <c r="G729" s="6">
        <f>IF(B729&amp;""="","",IFERROR(INDEX('الاستلامات'!$G$6:$G$1005,MATCH(B729&amp;"",'الاستلامات'!$A$6:$A$1005,0))&amp;"","استلام غير موجود"))</f>
        <v/>
      </c>
    </row>
    <row r="730">
      <c r="A730" s="13" t="n"/>
      <c r="B730" s="5" t="n"/>
      <c r="C730" s="19" t="n"/>
      <c r="D730" s="5" t="n"/>
      <c r="E730" s="5" t="n"/>
      <c r="F730" s="6">
        <f>IF(B730&amp;""="","",IFERROR(INDEX('الاستلامات'!$F$6:$F$1005,MATCH(B730&amp;"",'الاستلامات'!$A$6:$A$1005,0))&amp;"","استلام غير موجود"))</f>
        <v/>
      </c>
      <c r="G730" s="6">
        <f>IF(B730&amp;""="","",IFERROR(INDEX('الاستلامات'!$G$6:$G$1005,MATCH(B730&amp;"",'الاستلامات'!$A$6:$A$1005,0))&amp;"","استلام غير موجود"))</f>
        <v/>
      </c>
    </row>
    <row r="731">
      <c r="A731" s="13" t="n"/>
      <c r="B731" s="5" t="n"/>
      <c r="C731" s="19" t="n"/>
      <c r="D731" s="5" t="n"/>
      <c r="E731" s="5" t="n"/>
      <c r="F731" s="6">
        <f>IF(B731&amp;""="","",IFERROR(INDEX('الاستلامات'!$F$6:$F$1005,MATCH(B731&amp;"",'الاستلامات'!$A$6:$A$1005,0))&amp;"","استلام غير موجود"))</f>
        <v/>
      </c>
      <c r="G731" s="6">
        <f>IF(B731&amp;""="","",IFERROR(INDEX('الاستلامات'!$G$6:$G$1005,MATCH(B731&amp;"",'الاستلامات'!$A$6:$A$1005,0))&amp;"","استلام غير موجود"))</f>
        <v/>
      </c>
    </row>
    <row r="732">
      <c r="A732" s="13" t="n"/>
      <c r="B732" s="5" t="n"/>
      <c r="C732" s="19" t="n"/>
      <c r="D732" s="5" t="n"/>
      <c r="E732" s="5" t="n"/>
      <c r="F732" s="6">
        <f>IF(B732&amp;""="","",IFERROR(INDEX('الاستلامات'!$F$6:$F$1005,MATCH(B732&amp;"",'الاستلامات'!$A$6:$A$1005,0))&amp;"","استلام غير موجود"))</f>
        <v/>
      </c>
      <c r="G732" s="6">
        <f>IF(B732&amp;""="","",IFERROR(INDEX('الاستلامات'!$G$6:$G$1005,MATCH(B732&amp;"",'الاستلامات'!$A$6:$A$1005,0))&amp;"","استلام غير موجود"))</f>
        <v/>
      </c>
    </row>
    <row r="733">
      <c r="A733" s="13" t="n"/>
      <c r="B733" s="5" t="n"/>
      <c r="C733" s="19" t="n"/>
      <c r="D733" s="5" t="n"/>
      <c r="E733" s="5" t="n"/>
      <c r="F733" s="6">
        <f>IF(B733&amp;""="","",IFERROR(INDEX('الاستلامات'!$F$6:$F$1005,MATCH(B733&amp;"",'الاستلامات'!$A$6:$A$1005,0))&amp;"","استلام غير موجود"))</f>
        <v/>
      </c>
      <c r="G733" s="6">
        <f>IF(B733&amp;""="","",IFERROR(INDEX('الاستلامات'!$G$6:$G$1005,MATCH(B733&amp;"",'الاستلامات'!$A$6:$A$1005,0))&amp;"","استلام غير موجود"))</f>
        <v/>
      </c>
    </row>
    <row r="734">
      <c r="A734" s="13" t="n"/>
      <c r="B734" s="5" t="n"/>
      <c r="C734" s="19" t="n"/>
      <c r="D734" s="5" t="n"/>
      <c r="E734" s="5" t="n"/>
      <c r="F734" s="6">
        <f>IF(B734&amp;""="","",IFERROR(INDEX('الاستلامات'!$F$6:$F$1005,MATCH(B734&amp;"",'الاستلامات'!$A$6:$A$1005,0))&amp;"","استلام غير موجود"))</f>
        <v/>
      </c>
      <c r="G734" s="6">
        <f>IF(B734&amp;""="","",IFERROR(INDEX('الاستلامات'!$G$6:$G$1005,MATCH(B734&amp;"",'الاستلامات'!$A$6:$A$1005,0))&amp;"","استلام غير موجود"))</f>
        <v/>
      </c>
    </row>
    <row r="735">
      <c r="A735" s="13" t="n"/>
      <c r="B735" s="5" t="n"/>
      <c r="C735" s="19" t="n"/>
      <c r="D735" s="5" t="n"/>
      <c r="E735" s="5" t="n"/>
      <c r="F735" s="6">
        <f>IF(B735&amp;""="","",IFERROR(INDEX('الاستلامات'!$F$6:$F$1005,MATCH(B735&amp;"",'الاستلامات'!$A$6:$A$1005,0))&amp;"","استلام غير موجود"))</f>
        <v/>
      </c>
      <c r="G735" s="6">
        <f>IF(B735&amp;""="","",IFERROR(INDEX('الاستلامات'!$G$6:$G$1005,MATCH(B735&amp;"",'الاستلامات'!$A$6:$A$1005,0))&amp;"","استلام غير موجود"))</f>
        <v/>
      </c>
    </row>
    <row r="736">
      <c r="A736" s="13" t="n"/>
      <c r="B736" s="5" t="n"/>
      <c r="C736" s="19" t="n"/>
      <c r="D736" s="5" t="n"/>
      <c r="E736" s="5" t="n"/>
      <c r="F736" s="6">
        <f>IF(B736&amp;""="","",IFERROR(INDEX('الاستلامات'!$F$6:$F$1005,MATCH(B736&amp;"",'الاستلامات'!$A$6:$A$1005,0))&amp;"","استلام غير موجود"))</f>
        <v/>
      </c>
      <c r="G736" s="6">
        <f>IF(B736&amp;""="","",IFERROR(INDEX('الاستلامات'!$G$6:$G$1005,MATCH(B736&amp;"",'الاستلامات'!$A$6:$A$1005,0))&amp;"","استلام غير موجود"))</f>
        <v/>
      </c>
    </row>
    <row r="737">
      <c r="A737" s="13" t="n"/>
      <c r="B737" s="5" t="n"/>
      <c r="C737" s="19" t="n"/>
      <c r="D737" s="5" t="n"/>
      <c r="E737" s="5" t="n"/>
      <c r="F737" s="6">
        <f>IF(B737&amp;""="","",IFERROR(INDEX('الاستلامات'!$F$6:$F$1005,MATCH(B737&amp;"",'الاستلامات'!$A$6:$A$1005,0))&amp;"","استلام غير موجود"))</f>
        <v/>
      </c>
      <c r="G737" s="6">
        <f>IF(B737&amp;""="","",IFERROR(INDEX('الاستلامات'!$G$6:$G$1005,MATCH(B737&amp;"",'الاستلامات'!$A$6:$A$1005,0))&amp;"","استلام غير موجود"))</f>
        <v/>
      </c>
    </row>
    <row r="738">
      <c r="A738" s="13" t="n"/>
      <c r="B738" s="5" t="n"/>
      <c r="C738" s="19" t="n"/>
      <c r="D738" s="5" t="n"/>
      <c r="E738" s="5" t="n"/>
      <c r="F738" s="6">
        <f>IF(B738&amp;""="","",IFERROR(INDEX('الاستلامات'!$F$6:$F$1005,MATCH(B738&amp;"",'الاستلامات'!$A$6:$A$1005,0))&amp;"","استلام غير موجود"))</f>
        <v/>
      </c>
      <c r="G738" s="6">
        <f>IF(B738&amp;""="","",IFERROR(INDEX('الاستلامات'!$G$6:$G$1005,MATCH(B738&amp;"",'الاستلامات'!$A$6:$A$1005,0))&amp;"","استلام غير موجود"))</f>
        <v/>
      </c>
    </row>
    <row r="739">
      <c r="A739" s="13" t="n"/>
      <c r="B739" s="5" t="n"/>
      <c r="C739" s="19" t="n"/>
      <c r="D739" s="5" t="n"/>
      <c r="E739" s="5" t="n"/>
      <c r="F739" s="6">
        <f>IF(B739&amp;""="","",IFERROR(INDEX('الاستلامات'!$F$6:$F$1005,MATCH(B739&amp;"",'الاستلامات'!$A$6:$A$1005,0))&amp;"","استلام غير موجود"))</f>
        <v/>
      </c>
      <c r="G739" s="6">
        <f>IF(B739&amp;""="","",IFERROR(INDEX('الاستلامات'!$G$6:$G$1005,MATCH(B739&amp;"",'الاستلامات'!$A$6:$A$1005,0))&amp;"","استلام غير موجود"))</f>
        <v/>
      </c>
    </row>
    <row r="740">
      <c r="A740" s="13" t="n"/>
      <c r="B740" s="5" t="n"/>
      <c r="C740" s="19" t="n"/>
      <c r="D740" s="5" t="n"/>
      <c r="E740" s="5" t="n"/>
      <c r="F740" s="6">
        <f>IF(B740&amp;""="","",IFERROR(INDEX('الاستلامات'!$F$6:$F$1005,MATCH(B740&amp;"",'الاستلامات'!$A$6:$A$1005,0))&amp;"","استلام غير موجود"))</f>
        <v/>
      </c>
      <c r="G740" s="6">
        <f>IF(B740&amp;""="","",IFERROR(INDEX('الاستلامات'!$G$6:$G$1005,MATCH(B740&amp;"",'الاستلامات'!$A$6:$A$1005,0))&amp;"","استلام غير موجود"))</f>
        <v/>
      </c>
    </row>
    <row r="741">
      <c r="A741" s="13" t="n"/>
      <c r="B741" s="5" t="n"/>
      <c r="C741" s="19" t="n"/>
      <c r="D741" s="5" t="n"/>
      <c r="E741" s="5" t="n"/>
      <c r="F741" s="6">
        <f>IF(B741&amp;""="","",IFERROR(INDEX('الاستلامات'!$F$6:$F$1005,MATCH(B741&amp;"",'الاستلامات'!$A$6:$A$1005,0))&amp;"","استلام غير موجود"))</f>
        <v/>
      </c>
      <c r="G741" s="6">
        <f>IF(B741&amp;""="","",IFERROR(INDEX('الاستلامات'!$G$6:$G$1005,MATCH(B741&amp;"",'الاستلامات'!$A$6:$A$1005,0))&amp;"","استلام غير موجود"))</f>
        <v/>
      </c>
    </row>
    <row r="742">
      <c r="A742" s="13" t="n"/>
      <c r="B742" s="5" t="n"/>
      <c r="C742" s="19" t="n"/>
      <c r="D742" s="5" t="n"/>
      <c r="E742" s="5" t="n"/>
      <c r="F742" s="6">
        <f>IF(B742&amp;""="","",IFERROR(INDEX('الاستلامات'!$F$6:$F$1005,MATCH(B742&amp;"",'الاستلامات'!$A$6:$A$1005,0))&amp;"","استلام غير موجود"))</f>
        <v/>
      </c>
      <c r="G742" s="6">
        <f>IF(B742&amp;""="","",IFERROR(INDEX('الاستلامات'!$G$6:$G$1005,MATCH(B742&amp;"",'الاستلامات'!$A$6:$A$1005,0))&amp;"","استلام غير موجود"))</f>
        <v/>
      </c>
    </row>
    <row r="743">
      <c r="A743" s="13" t="n"/>
      <c r="B743" s="5" t="n"/>
      <c r="C743" s="19" t="n"/>
      <c r="D743" s="5" t="n"/>
      <c r="E743" s="5" t="n"/>
      <c r="F743" s="6">
        <f>IF(B743&amp;""="","",IFERROR(INDEX('الاستلامات'!$F$6:$F$1005,MATCH(B743&amp;"",'الاستلامات'!$A$6:$A$1005,0))&amp;"","استلام غير موجود"))</f>
        <v/>
      </c>
      <c r="G743" s="6">
        <f>IF(B743&amp;""="","",IFERROR(INDEX('الاستلامات'!$G$6:$G$1005,MATCH(B743&amp;"",'الاستلامات'!$A$6:$A$1005,0))&amp;"","استلام غير موجود"))</f>
        <v/>
      </c>
    </row>
    <row r="744">
      <c r="A744" s="13" t="n"/>
      <c r="B744" s="5" t="n"/>
      <c r="C744" s="19" t="n"/>
      <c r="D744" s="5" t="n"/>
      <c r="E744" s="5" t="n"/>
      <c r="F744" s="6">
        <f>IF(B744&amp;""="","",IFERROR(INDEX('الاستلامات'!$F$6:$F$1005,MATCH(B744&amp;"",'الاستلامات'!$A$6:$A$1005,0))&amp;"","استلام غير موجود"))</f>
        <v/>
      </c>
      <c r="G744" s="6">
        <f>IF(B744&amp;""="","",IFERROR(INDEX('الاستلامات'!$G$6:$G$1005,MATCH(B744&amp;"",'الاستلامات'!$A$6:$A$1005,0))&amp;"","استلام غير موجود"))</f>
        <v/>
      </c>
    </row>
    <row r="745">
      <c r="A745" s="13" t="n"/>
      <c r="B745" s="5" t="n"/>
      <c r="C745" s="19" t="n"/>
      <c r="D745" s="5" t="n"/>
      <c r="E745" s="5" t="n"/>
      <c r="F745" s="6">
        <f>IF(B745&amp;""="","",IFERROR(INDEX('الاستلامات'!$F$6:$F$1005,MATCH(B745&amp;"",'الاستلامات'!$A$6:$A$1005,0))&amp;"","استلام غير موجود"))</f>
        <v/>
      </c>
      <c r="G745" s="6">
        <f>IF(B745&amp;""="","",IFERROR(INDEX('الاستلامات'!$G$6:$G$1005,MATCH(B745&amp;"",'الاستلامات'!$A$6:$A$1005,0))&amp;"","استلام غير موجود"))</f>
        <v/>
      </c>
    </row>
    <row r="746">
      <c r="A746" s="13" t="n"/>
      <c r="B746" s="5" t="n"/>
      <c r="C746" s="19" t="n"/>
      <c r="D746" s="5" t="n"/>
      <c r="E746" s="5" t="n"/>
      <c r="F746" s="6">
        <f>IF(B746&amp;""="","",IFERROR(INDEX('الاستلامات'!$F$6:$F$1005,MATCH(B746&amp;"",'الاستلامات'!$A$6:$A$1005,0))&amp;"","استلام غير موجود"))</f>
        <v/>
      </c>
      <c r="G746" s="6">
        <f>IF(B746&amp;""="","",IFERROR(INDEX('الاستلامات'!$G$6:$G$1005,MATCH(B746&amp;"",'الاستلامات'!$A$6:$A$1005,0))&amp;"","استلام غير موجود"))</f>
        <v/>
      </c>
    </row>
    <row r="747">
      <c r="A747" s="13" t="n"/>
      <c r="B747" s="5" t="n"/>
      <c r="C747" s="19" t="n"/>
      <c r="D747" s="5" t="n"/>
      <c r="E747" s="5" t="n"/>
      <c r="F747" s="6">
        <f>IF(B747&amp;""="","",IFERROR(INDEX('الاستلامات'!$F$6:$F$1005,MATCH(B747&amp;"",'الاستلامات'!$A$6:$A$1005,0))&amp;"","استلام غير موجود"))</f>
        <v/>
      </c>
      <c r="G747" s="6">
        <f>IF(B747&amp;""="","",IFERROR(INDEX('الاستلامات'!$G$6:$G$1005,MATCH(B747&amp;"",'الاستلامات'!$A$6:$A$1005,0))&amp;"","استلام غير موجود"))</f>
        <v/>
      </c>
    </row>
    <row r="748">
      <c r="A748" s="13" t="n"/>
      <c r="B748" s="5" t="n"/>
      <c r="C748" s="19" t="n"/>
      <c r="D748" s="5" t="n"/>
      <c r="E748" s="5" t="n"/>
      <c r="F748" s="6">
        <f>IF(B748&amp;""="","",IFERROR(INDEX('الاستلامات'!$F$6:$F$1005,MATCH(B748&amp;"",'الاستلامات'!$A$6:$A$1005,0))&amp;"","استلام غير موجود"))</f>
        <v/>
      </c>
      <c r="G748" s="6">
        <f>IF(B748&amp;""="","",IFERROR(INDEX('الاستلامات'!$G$6:$G$1005,MATCH(B748&amp;"",'الاستلامات'!$A$6:$A$1005,0))&amp;"","استلام غير موجود"))</f>
        <v/>
      </c>
    </row>
    <row r="749">
      <c r="A749" s="13" t="n"/>
      <c r="B749" s="5" t="n"/>
      <c r="C749" s="19" t="n"/>
      <c r="D749" s="5" t="n"/>
      <c r="E749" s="5" t="n"/>
      <c r="F749" s="6">
        <f>IF(B749&amp;""="","",IFERROR(INDEX('الاستلامات'!$F$6:$F$1005,MATCH(B749&amp;"",'الاستلامات'!$A$6:$A$1005,0))&amp;"","استلام غير موجود"))</f>
        <v/>
      </c>
      <c r="G749" s="6">
        <f>IF(B749&amp;""="","",IFERROR(INDEX('الاستلامات'!$G$6:$G$1005,MATCH(B749&amp;"",'الاستلامات'!$A$6:$A$1005,0))&amp;"","استلام غير موجود"))</f>
        <v/>
      </c>
    </row>
    <row r="750">
      <c r="A750" s="13" t="n"/>
      <c r="B750" s="5" t="n"/>
      <c r="C750" s="19" t="n"/>
      <c r="D750" s="5" t="n"/>
      <c r="E750" s="5" t="n"/>
      <c r="F750" s="6">
        <f>IF(B750&amp;""="","",IFERROR(INDEX('الاستلامات'!$F$6:$F$1005,MATCH(B750&amp;"",'الاستلامات'!$A$6:$A$1005,0))&amp;"","استلام غير موجود"))</f>
        <v/>
      </c>
      <c r="G750" s="6">
        <f>IF(B750&amp;""="","",IFERROR(INDEX('الاستلامات'!$G$6:$G$1005,MATCH(B750&amp;"",'الاستلامات'!$A$6:$A$1005,0))&amp;"","استلام غير موجود"))</f>
        <v/>
      </c>
    </row>
    <row r="751">
      <c r="A751" s="13" t="n"/>
      <c r="B751" s="5" t="n"/>
      <c r="C751" s="19" t="n"/>
      <c r="D751" s="5" t="n"/>
      <c r="E751" s="5" t="n"/>
      <c r="F751" s="6">
        <f>IF(B751&amp;""="","",IFERROR(INDEX('الاستلامات'!$F$6:$F$1005,MATCH(B751&amp;"",'الاستلامات'!$A$6:$A$1005,0))&amp;"","استلام غير موجود"))</f>
        <v/>
      </c>
      <c r="G751" s="6">
        <f>IF(B751&amp;""="","",IFERROR(INDEX('الاستلامات'!$G$6:$G$1005,MATCH(B751&amp;"",'الاستلامات'!$A$6:$A$1005,0))&amp;"","استلام غير موجود"))</f>
        <v/>
      </c>
    </row>
    <row r="752">
      <c r="A752" s="13" t="n"/>
      <c r="B752" s="5" t="n"/>
      <c r="C752" s="19" t="n"/>
      <c r="D752" s="5" t="n"/>
      <c r="E752" s="5" t="n"/>
      <c r="F752" s="6">
        <f>IF(B752&amp;""="","",IFERROR(INDEX('الاستلامات'!$F$6:$F$1005,MATCH(B752&amp;"",'الاستلامات'!$A$6:$A$1005,0))&amp;"","استلام غير موجود"))</f>
        <v/>
      </c>
      <c r="G752" s="6">
        <f>IF(B752&amp;""="","",IFERROR(INDEX('الاستلامات'!$G$6:$G$1005,MATCH(B752&amp;"",'الاستلامات'!$A$6:$A$1005,0))&amp;"","استلام غير موجود"))</f>
        <v/>
      </c>
    </row>
    <row r="753">
      <c r="A753" s="13" t="n"/>
      <c r="B753" s="5" t="n"/>
      <c r="C753" s="19" t="n"/>
      <c r="D753" s="5" t="n"/>
      <c r="E753" s="5" t="n"/>
      <c r="F753" s="6">
        <f>IF(B753&amp;""="","",IFERROR(INDEX('الاستلامات'!$F$6:$F$1005,MATCH(B753&amp;"",'الاستلامات'!$A$6:$A$1005,0))&amp;"","استلام غير موجود"))</f>
        <v/>
      </c>
      <c r="G753" s="6">
        <f>IF(B753&amp;""="","",IFERROR(INDEX('الاستلامات'!$G$6:$G$1005,MATCH(B753&amp;"",'الاستلامات'!$A$6:$A$1005,0))&amp;"","استلام غير موجود"))</f>
        <v/>
      </c>
    </row>
    <row r="754">
      <c r="A754" s="13" t="n"/>
      <c r="B754" s="5" t="n"/>
      <c r="C754" s="19" t="n"/>
      <c r="D754" s="5" t="n"/>
      <c r="E754" s="5" t="n"/>
      <c r="F754" s="6">
        <f>IF(B754&amp;""="","",IFERROR(INDEX('الاستلامات'!$F$6:$F$1005,MATCH(B754&amp;"",'الاستلامات'!$A$6:$A$1005,0))&amp;"","استلام غير موجود"))</f>
        <v/>
      </c>
      <c r="G754" s="6">
        <f>IF(B754&amp;""="","",IFERROR(INDEX('الاستلامات'!$G$6:$G$1005,MATCH(B754&amp;"",'الاستلامات'!$A$6:$A$1005,0))&amp;"","استلام غير موجود"))</f>
        <v/>
      </c>
    </row>
    <row r="755">
      <c r="A755" s="13" t="n"/>
      <c r="B755" s="5" t="n"/>
      <c r="C755" s="19" t="n"/>
      <c r="D755" s="5" t="n"/>
      <c r="E755" s="5" t="n"/>
      <c r="F755" s="6">
        <f>IF(B755&amp;""="","",IFERROR(INDEX('الاستلامات'!$F$6:$F$1005,MATCH(B755&amp;"",'الاستلامات'!$A$6:$A$1005,0))&amp;"","استلام غير موجود"))</f>
        <v/>
      </c>
      <c r="G755" s="6">
        <f>IF(B755&amp;""="","",IFERROR(INDEX('الاستلامات'!$G$6:$G$1005,MATCH(B755&amp;"",'الاستلامات'!$A$6:$A$1005,0))&amp;"","استلام غير موجود"))</f>
        <v/>
      </c>
    </row>
    <row r="756">
      <c r="A756" s="13" t="n"/>
      <c r="B756" s="5" t="n"/>
      <c r="C756" s="19" t="n"/>
      <c r="D756" s="5" t="n"/>
      <c r="E756" s="5" t="n"/>
      <c r="F756" s="6">
        <f>IF(B756&amp;""="","",IFERROR(INDEX('الاستلامات'!$F$6:$F$1005,MATCH(B756&amp;"",'الاستلامات'!$A$6:$A$1005,0))&amp;"","استلام غير موجود"))</f>
        <v/>
      </c>
      <c r="G756" s="6">
        <f>IF(B756&amp;""="","",IFERROR(INDEX('الاستلامات'!$G$6:$G$1005,MATCH(B756&amp;"",'الاستلامات'!$A$6:$A$1005,0))&amp;"","استلام غير موجود"))</f>
        <v/>
      </c>
    </row>
    <row r="757">
      <c r="A757" s="13" t="n"/>
      <c r="B757" s="5" t="n"/>
      <c r="C757" s="19" t="n"/>
      <c r="D757" s="5" t="n"/>
      <c r="E757" s="5" t="n"/>
      <c r="F757" s="6">
        <f>IF(B757&amp;""="","",IFERROR(INDEX('الاستلامات'!$F$6:$F$1005,MATCH(B757&amp;"",'الاستلامات'!$A$6:$A$1005,0))&amp;"","استلام غير موجود"))</f>
        <v/>
      </c>
      <c r="G757" s="6">
        <f>IF(B757&amp;""="","",IFERROR(INDEX('الاستلامات'!$G$6:$G$1005,MATCH(B757&amp;"",'الاستلامات'!$A$6:$A$1005,0))&amp;"","استلام غير موجود"))</f>
        <v/>
      </c>
    </row>
    <row r="758">
      <c r="A758" s="13" t="n"/>
      <c r="B758" s="5" t="n"/>
      <c r="C758" s="19" t="n"/>
      <c r="D758" s="5" t="n"/>
      <c r="E758" s="5" t="n"/>
      <c r="F758" s="6">
        <f>IF(B758&amp;""="","",IFERROR(INDEX('الاستلامات'!$F$6:$F$1005,MATCH(B758&amp;"",'الاستلامات'!$A$6:$A$1005,0))&amp;"","استلام غير موجود"))</f>
        <v/>
      </c>
      <c r="G758" s="6">
        <f>IF(B758&amp;""="","",IFERROR(INDEX('الاستلامات'!$G$6:$G$1005,MATCH(B758&amp;"",'الاستلامات'!$A$6:$A$1005,0))&amp;"","استلام غير موجود"))</f>
        <v/>
      </c>
    </row>
    <row r="759">
      <c r="A759" s="13" t="n"/>
      <c r="B759" s="5" t="n"/>
      <c r="C759" s="19" t="n"/>
      <c r="D759" s="5" t="n"/>
      <c r="E759" s="5" t="n"/>
      <c r="F759" s="6">
        <f>IF(B759&amp;""="","",IFERROR(INDEX('الاستلامات'!$F$6:$F$1005,MATCH(B759&amp;"",'الاستلامات'!$A$6:$A$1005,0))&amp;"","استلام غير موجود"))</f>
        <v/>
      </c>
      <c r="G759" s="6">
        <f>IF(B759&amp;""="","",IFERROR(INDEX('الاستلامات'!$G$6:$G$1005,MATCH(B759&amp;"",'الاستلامات'!$A$6:$A$1005,0))&amp;"","استلام غير موجود"))</f>
        <v/>
      </c>
    </row>
    <row r="760">
      <c r="A760" s="13" t="n"/>
      <c r="B760" s="5" t="n"/>
      <c r="C760" s="19" t="n"/>
      <c r="D760" s="5" t="n"/>
      <c r="E760" s="5" t="n"/>
      <c r="F760" s="6">
        <f>IF(B760&amp;""="","",IFERROR(INDEX('الاستلامات'!$F$6:$F$1005,MATCH(B760&amp;"",'الاستلامات'!$A$6:$A$1005,0))&amp;"","استلام غير موجود"))</f>
        <v/>
      </c>
      <c r="G760" s="6">
        <f>IF(B760&amp;""="","",IFERROR(INDEX('الاستلامات'!$G$6:$G$1005,MATCH(B760&amp;"",'الاستلامات'!$A$6:$A$1005,0))&amp;"","استلام غير موجود"))</f>
        <v/>
      </c>
    </row>
    <row r="761">
      <c r="A761" s="13" t="n"/>
      <c r="B761" s="5" t="n"/>
      <c r="C761" s="19" t="n"/>
      <c r="D761" s="5" t="n"/>
      <c r="E761" s="5" t="n"/>
      <c r="F761" s="6">
        <f>IF(B761&amp;""="","",IFERROR(INDEX('الاستلامات'!$F$6:$F$1005,MATCH(B761&amp;"",'الاستلامات'!$A$6:$A$1005,0))&amp;"","استلام غير موجود"))</f>
        <v/>
      </c>
      <c r="G761" s="6">
        <f>IF(B761&amp;""="","",IFERROR(INDEX('الاستلامات'!$G$6:$G$1005,MATCH(B761&amp;"",'الاستلامات'!$A$6:$A$1005,0))&amp;"","استلام غير موجود"))</f>
        <v/>
      </c>
    </row>
    <row r="762">
      <c r="A762" s="13" t="n"/>
      <c r="B762" s="5" t="n"/>
      <c r="C762" s="19" t="n"/>
      <c r="D762" s="5" t="n"/>
      <c r="E762" s="5" t="n"/>
      <c r="F762" s="6">
        <f>IF(B762&amp;""="","",IFERROR(INDEX('الاستلامات'!$F$6:$F$1005,MATCH(B762&amp;"",'الاستلامات'!$A$6:$A$1005,0))&amp;"","استلام غير موجود"))</f>
        <v/>
      </c>
      <c r="G762" s="6">
        <f>IF(B762&amp;""="","",IFERROR(INDEX('الاستلامات'!$G$6:$G$1005,MATCH(B762&amp;"",'الاستلامات'!$A$6:$A$1005,0))&amp;"","استلام غير موجود"))</f>
        <v/>
      </c>
    </row>
    <row r="763">
      <c r="A763" s="13" t="n"/>
      <c r="B763" s="5" t="n"/>
      <c r="C763" s="19" t="n"/>
      <c r="D763" s="5" t="n"/>
      <c r="E763" s="5" t="n"/>
      <c r="F763" s="6">
        <f>IF(B763&amp;""="","",IFERROR(INDEX('الاستلامات'!$F$6:$F$1005,MATCH(B763&amp;"",'الاستلامات'!$A$6:$A$1005,0))&amp;"","استلام غير موجود"))</f>
        <v/>
      </c>
      <c r="G763" s="6">
        <f>IF(B763&amp;""="","",IFERROR(INDEX('الاستلامات'!$G$6:$G$1005,MATCH(B763&amp;"",'الاستلامات'!$A$6:$A$1005,0))&amp;"","استلام غير موجود"))</f>
        <v/>
      </c>
    </row>
    <row r="764">
      <c r="A764" s="13" t="n"/>
      <c r="B764" s="5" t="n"/>
      <c r="C764" s="19" t="n"/>
      <c r="D764" s="5" t="n"/>
      <c r="E764" s="5" t="n"/>
      <c r="F764" s="6">
        <f>IF(B764&amp;""="","",IFERROR(INDEX('الاستلامات'!$F$6:$F$1005,MATCH(B764&amp;"",'الاستلامات'!$A$6:$A$1005,0))&amp;"","استلام غير موجود"))</f>
        <v/>
      </c>
      <c r="G764" s="6">
        <f>IF(B764&amp;""="","",IFERROR(INDEX('الاستلامات'!$G$6:$G$1005,MATCH(B764&amp;"",'الاستلامات'!$A$6:$A$1005,0))&amp;"","استلام غير موجود"))</f>
        <v/>
      </c>
    </row>
    <row r="765">
      <c r="A765" s="13" t="n"/>
      <c r="B765" s="5" t="n"/>
      <c r="C765" s="19" t="n"/>
      <c r="D765" s="5" t="n"/>
      <c r="E765" s="5" t="n"/>
      <c r="F765" s="6">
        <f>IF(B765&amp;""="","",IFERROR(INDEX('الاستلامات'!$F$6:$F$1005,MATCH(B765&amp;"",'الاستلامات'!$A$6:$A$1005,0))&amp;"","استلام غير موجود"))</f>
        <v/>
      </c>
      <c r="G765" s="6">
        <f>IF(B765&amp;""="","",IFERROR(INDEX('الاستلامات'!$G$6:$G$1005,MATCH(B765&amp;"",'الاستلامات'!$A$6:$A$1005,0))&amp;"","استلام غير موجود"))</f>
        <v/>
      </c>
    </row>
    <row r="766">
      <c r="A766" s="13" t="n"/>
      <c r="B766" s="5" t="n"/>
      <c r="C766" s="19" t="n"/>
      <c r="D766" s="5" t="n"/>
      <c r="E766" s="5" t="n"/>
      <c r="F766" s="6">
        <f>IF(B766&amp;""="","",IFERROR(INDEX('الاستلامات'!$F$6:$F$1005,MATCH(B766&amp;"",'الاستلامات'!$A$6:$A$1005,0))&amp;"","استلام غير موجود"))</f>
        <v/>
      </c>
      <c r="G766" s="6">
        <f>IF(B766&amp;""="","",IFERROR(INDEX('الاستلامات'!$G$6:$G$1005,MATCH(B766&amp;"",'الاستلامات'!$A$6:$A$1005,0))&amp;"","استلام غير موجود"))</f>
        <v/>
      </c>
    </row>
    <row r="767">
      <c r="A767" s="13" t="n"/>
      <c r="B767" s="5" t="n"/>
      <c r="C767" s="19" t="n"/>
      <c r="D767" s="5" t="n"/>
      <c r="E767" s="5" t="n"/>
      <c r="F767" s="6">
        <f>IF(B767&amp;""="","",IFERROR(INDEX('الاستلامات'!$F$6:$F$1005,MATCH(B767&amp;"",'الاستلامات'!$A$6:$A$1005,0))&amp;"","استلام غير موجود"))</f>
        <v/>
      </c>
      <c r="G767" s="6">
        <f>IF(B767&amp;""="","",IFERROR(INDEX('الاستلامات'!$G$6:$G$1005,MATCH(B767&amp;"",'الاستلامات'!$A$6:$A$1005,0))&amp;"","استلام غير موجود"))</f>
        <v/>
      </c>
    </row>
    <row r="768">
      <c r="A768" s="13" t="n"/>
      <c r="B768" s="5" t="n"/>
      <c r="C768" s="19" t="n"/>
      <c r="D768" s="5" t="n"/>
      <c r="E768" s="5" t="n"/>
      <c r="F768" s="6">
        <f>IF(B768&amp;""="","",IFERROR(INDEX('الاستلامات'!$F$6:$F$1005,MATCH(B768&amp;"",'الاستلامات'!$A$6:$A$1005,0))&amp;"","استلام غير موجود"))</f>
        <v/>
      </c>
      <c r="G768" s="6">
        <f>IF(B768&amp;""="","",IFERROR(INDEX('الاستلامات'!$G$6:$G$1005,MATCH(B768&amp;"",'الاستلامات'!$A$6:$A$1005,0))&amp;"","استلام غير موجود"))</f>
        <v/>
      </c>
    </row>
    <row r="769">
      <c r="A769" s="13" t="n"/>
      <c r="B769" s="5" t="n"/>
      <c r="C769" s="19" t="n"/>
      <c r="D769" s="5" t="n"/>
      <c r="E769" s="5" t="n"/>
      <c r="F769" s="6">
        <f>IF(B769&amp;""="","",IFERROR(INDEX('الاستلامات'!$F$6:$F$1005,MATCH(B769&amp;"",'الاستلامات'!$A$6:$A$1005,0))&amp;"","استلام غير موجود"))</f>
        <v/>
      </c>
      <c r="G769" s="6">
        <f>IF(B769&amp;""="","",IFERROR(INDEX('الاستلامات'!$G$6:$G$1005,MATCH(B769&amp;"",'الاستلامات'!$A$6:$A$1005,0))&amp;"","استلام غير موجود"))</f>
        <v/>
      </c>
    </row>
    <row r="770">
      <c r="A770" s="13" t="n"/>
      <c r="B770" s="5" t="n"/>
      <c r="C770" s="19" t="n"/>
      <c r="D770" s="5" t="n"/>
      <c r="E770" s="5" t="n"/>
      <c r="F770" s="6">
        <f>IF(B770&amp;""="","",IFERROR(INDEX('الاستلامات'!$F$6:$F$1005,MATCH(B770&amp;"",'الاستلامات'!$A$6:$A$1005,0))&amp;"","استلام غير موجود"))</f>
        <v/>
      </c>
      <c r="G770" s="6">
        <f>IF(B770&amp;""="","",IFERROR(INDEX('الاستلامات'!$G$6:$G$1005,MATCH(B770&amp;"",'الاستلامات'!$A$6:$A$1005,0))&amp;"","استلام غير موجود"))</f>
        <v/>
      </c>
    </row>
    <row r="771">
      <c r="A771" s="13" t="n"/>
      <c r="B771" s="5" t="n"/>
      <c r="C771" s="19" t="n"/>
      <c r="D771" s="5" t="n"/>
      <c r="E771" s="5" t="n"/>
      <c r="F771" s="6">
        <f>IF(B771&amp;""="","",IFERROR(INDEX('الاستلامات'!$F$6:$F$1005,MATCH(B771&amp;"",'الاستلامات'!$A$6:$A$1005,0))&amp;"","استلام غير موجود"))</f>
        <v/>
      </c>
      <c r="G771" s="6">
        <f>IF(B771&amp;""="","",IFERROR(INDEX('الاستلامات'!$G$6:$G$1005,MATCH(B771&amp;"",'الاستلامات'!$A$6:$A$1005,0))&amp;"","استلام غير موجود"))</f>
        <v/>
      </c>
    </row>
    <row r="772">
      <c r="A772" s="13" t="n"/>
      <c r="B772" s="5" t="n"/>
      <c r="C772" s="19" t="n"/>
      <c r="D772" s="5" t="n"/>
      <c r="E772" s="5" t="n"/>
      <c r="F772" s="6">
        <f>IF(B772&amp;""="","",IFERROR(INDEX('الاستلامات'!$F$6:$F$1005,MATCH(B772&amp;"",'الاستلامات'!$A$6:$A$1005,0))&amp;"","استلام غير موجود"))</f>
        <v/>
      </c>
      <c r="G772" s="6">
        <f>IF(B772&amp;""="","",IFERROR(INDEX('الاستلامات'!$G$6:$G$1005,MATCH(B772&amp;"",'الاستلامات'!$A$6:$A$1005,0))&amp;"","استلام غير موجود"))</f>
        <v/>
      </c>
    </row>
    <row r="773">
      <c r="A773" s="13" t="n"/>
      <c r="B773" s="5" t="n"/>
      <c r="C773" s="19" t="n"/>
      <c r="D773" s="5" t="n"/>
      <c r="E773" s="5" t="n"/>
      <c r="F773" s="6">
        <f>IF(B773&amp;""="","",IFERROR(INDEX('الاستلامات'!$F$6:$F$1005,MATCH(B773&amp;"",'الاستلامات'!$A$6:$A$1005,0))&amp;"","استلام غير موجود"))</f>
        <v/>
      </c>
      <c r="G773" s="6">
        <f>IF(B773&amp;""="","",IFERROR(INDEX('الاستلامات'!$G$6:$G$1005,MATCH(B773&amp;"",'الاستلامات'!$A$6:$A$1005,0))&amp;"","استلام غير موجود"))</f>
        <v/>
      </c>
    </row>
    <row r="774">
      <c r="A774" s="13" t="n"/>
      <c r="B774" s="5" t="n"/>
      <c r="C774" s="19" t="n"/>
      <c r="D774" s="5" t="n"/>
      <c r="E774" s="5" t="n"/>
      <c r="F774" s="6">
        <f>IF(B774&amp;""="","",IFERROR(INDEX('الاستلامات'!$F$6:$F$1005,MATCH(B774&amp;"",'الاستلامات'!$A$6:$A$1005,0))&amp;"","استلام غير موجود"))</f>
        <v/>
      </c>
      <c r="G774" s="6">
        <f>IF(B774&amp;""="","",IFERROR(INDEX('الاستلامات'!$G$6:$G$1005,MATCH(B774&amp;"",'الاستلامات'!$A$6:$A$1005,0))&amp;"","استلام غير موجود"))</f>
        <v/>
      </c>
    </row>
    <row r="775">
      <c r="A775" s="13" t="n"/>
      <c r="B775" s="5" t="n"/>
      <c r="C775" s="19" t="n"/>
      <c r="D775" s="5" t="n"/>
      <c r="E775" s="5" t="n"/>
      <c r="F775" s="6">
        <f>IF(B775&amp;""="","",IFERROR(INDEX('الاستلامات'!$F$6:$F$1005,MATCH(B775&amp;"",'الاستلامات'!$A$6:$A$1005,0))&amp;"","استلام غير موجود"))</f>
        <v/>
      </c>
      <c r="G775" s="6">
        <f>IF(B775&amp;""="","",IFERROR(INDEX('الاستلامات'!$G$6:$G$1005,MATCH(B775&amp;"",'الاستلامات'!$A$6:$A$1005,0))&amp;"","استلام غير موجود"))</f>
        <v/>
      </c>
    </row>
    <row r="776">
      <c r="A776" s="13" t="n"/>
      <c r="B776" s="5" t="n"/>
      <c r="C776" s="19" t="n"/>
      <c r="D776" s="5" t="n"/>
      <c r="E776" s="5" t="n"/>
      <c r="F776" s="6">
        <f>IF(B776&amp;""="","",IFERROR(INDEX('الاستلامات'!$F$6:$F$1005,MATCH(B776&amp;"",'الاستلامات'!$A$6:$A$1005,0))&amp;"","استلام غير موجود"))</f>
        <v/>
      </c>
      <c r="G776" s="6">
        <f>IF(B776&amp;""="","",IFERROR(INDEX('الاستلامات'!$G$6:$G$1005,MATCH(B776&amp;"",'الاستلامات'!$A$6:$A$1005,0))&amp;"","استلام غير موجود"))</f>
        <v/>
      </c>
    </row>
    <row r="777">
      <c r="A777" s="13" t="n"/>
      <c r="B777" s="5" t="n"/>
      <c r="C777" s="19" t="n"/>
      <c r="D777" s="5" t="n"/>
      <c r="E777" s="5" t="n"/>
      <c r="F777" s="6">
        <f>IF(B777&amp;""="","",IFERROR(INDEX('الاستلامات'!$F$6:$F$1005,MATCH(B777&amp;"",'الاستلامات'!$A$6:$A$1005,0))&amp;"","استلام غير موجود"))</f>
        <v/>
      </c>
      <c r="G777" s="6">
        <f>IF(B777&amp;""="","",IFERROR(INDEX('الاستلامات'!$G$6:$G$1005,MATCH(B777&amp;"",'الاستلامات'!$A$6:$A$1005,0))&amp;"","استلام غير موجود"))</f>
        <v/>
      </c>
    </row>
    <row r="778">
      <c r="A778" s="13" t="n"/>
      <c r="B778" s="5" t="n"/>
      <c r="C778" s="19" t="n"/>
      <c r="D778" s="5" t="n"/>
      <c r="E778" s="5" t="n"/>
      <c r="F778" s="6">
        <f>IF(B778&amp;""="","",IFERROR(INDEX('الاستلامات'!$F$6:$F$1005,MATCH(B778&amp;"",'الاستلامات'!$A$6:$A$1005,0))&amp;"","استلام غير موجود"))</f>
        <v/>
      </c>
      <c r="G778" s="6">
        <f>IF(B778&amp;""="","",IFERROR(INDEX('الاستلامات'!$G$6:$G$1005,MATCH(B778&amp;"",'الاستلامات'!$A$6:$A$1005,0))&amp;"","استلام غير موجود"))</f>
        <v/>
      </c>
    </row>
    <row r="779">
      <c r="A779" s="13" t="n"/>
      <c r="B779" s="5" t="n"/>
      <c r="C779" s="19" t="n"/>
      <c r="D779" s="5" t="n"/>
      <c r="E779" s="5" t="n"/>
      <c r="F779" s="6">
        <f>IF(B779&amp;""="","",IFERROR(INDEX('الاستلامات'!$F$6:$F$1005,MATCH(B779&amp;"",'الاستلامات'!$A$6:$A$1005,0))&amp;"","استلام غير موجود"))</f>
        <v/>
      </c>
      <c r="G779" s="6">
        <f>IF(B779&amp;""="","",IFERROR(INDEX('الاستلامات'!$G$6:$G$1005,MATCH(B779&amp;"",'الاستلامات'!$A$6:$A$1005,0))&amp;"","استلام غير موجود"))</f>
        <v/>
      </c>
    </row>
    <row r="780">
      <c r="A780" s="13" t="n"/>
      <c r="B780" s="5" t="n"/>
      <c r="C780" s="19" t="n"/>
      <c r="D780" s="5" t="n"/>
      <c r="E780" s="5" t="n"/>
      <c r="F780" s="6">
        <f>IF(B780&amp;""="","",IFERROR(INDEX('الاستلامات'!$F$6:$F$1005,MATCH(B780&amp;"",'الاستلامات'!$A$6:$A$1005,0))&amp;"","استلام غير موجود"))</f>
        <v/>
      </c>
      <c r="G780" s="6">
        <f>IF(B780&amp;""="","",IFERROR(INDEX('الاستلامات'!$G$6:$G$1005,MATCH(B780&amp;"",'الاستلامات'!$A$6:$A$1005,0))&amp;"","استلام غير موجود"))</f>
        <v/>
      </c>
    </row>
    <row r="781">
      <c r="A781" s="13" t="n"/>
      <c r="B781" s="5" t="n"/>
      <c r="C781" s="19" t="n"/>
      <c r="D781" s="5" t="n"/>
      <c r="E781" s="5" t="n"/>
      <c r="F781" s="6">
        <f>IF(B781&amp;""="","",IFERROR(INDEX('الاستلامات'!$F$6:$F$1005,MATCH(B781&amp;"",'الاستلامات'!$A$6:$A$1005,0))&amp;"","استلام غير موجود"))</f>
        <v/>
      </c>
      <c r="G781" s="6">
        <f>IF(B781&amp;""="","",IFERROR(INDEX('الاستلامات'!$G$6:$G$1005,MATCH(B781&amp;"",'الاستلامات'!$A$6:$A$1005,0))&amp;"","استلام غير موجود"))</f>
        <v/>
      </c>
    </row>
    <row r="782">
      <c r="A782" s="13" t="n"/>
      <c r="B782" s="5" t="n"/>
      <c r="C782" s="19" t="n"/>
      <c r="D782" s="5" t="n"/>
      <c r="E782" s="5" t="n"/>
      <c r="F782" s="6">
        <f>IF(B782&amp;""="","",IFERROR(INDEX('الاستلامات'!$F$6:$F$1005,MATCH(B782&amp;"",'الاستلامات'!$A$6:$A$1005,0))&amp;"","استلام غير موجود"))</f>
        <v/>
      </c>
      <c r="G782" s="6">
        <f>IF(B782&amp;""="","",IFERROR(INDEX('الاستلامات'!$G$6:$G$1005,MATCH(B782&amp;"",'الاستلامات'!$A$6:$A$1005,0))&amp;"","استلام غير موجود"))</f>
        <v/>
      </c>
    </row>
    <row r="783">
      <c r="A783" s="13" t="n"/>
      <c r="B783" s="5" t="n"/>
      <c r="C783" s="19" t="n"/>
      <c r="D783" s="5" t="n"/>
      <c r="E783" s="5" t="n"/>
      <c r="F783" s="6">
        <f>IF(B783&amp;""="","",IFERROR(INDEX('الاستلامات'!$F$6:$F$1005,MATCH(B783&amp;"",'الاستلامات'!$A$6:$A$1005,0))&amp;"","استلام غير موجود"))</f>
        <v/>
      </c>
      <c r="G783" s="6">
        <f>IF(B783&amp;""="","",IFERROR(INDEX('الاستلامات'!$G$6:$G$1005,MATCH(B783&amp;"",'الاستلامات'!$A$6:$A$1005,0))&amp;"","استلام غير موجود"))</f>
        <v/>
      </c>
    </row>
    <row r="784">
      <c r="A784" s="13" t="n"/>
      <c r="B784" s="5" t="n"/>
      <c r="C784" s="19" t="n"/>
      <c r="D784" s="5" t="n"/>
      <c r="E784" s="5" t="n"/>
      <c r="F784" s="6">
        <f>IF(B784&amp;""="","",IFERROR(INDEX('الاستلامات'!$F$6:$F$1005,MATCH(B784&amp;"",'الاستلامات'!$A$6:$A$1005,0))&amp;"","استلام غير موجود"))</f>
        <v/>
      </c>
      <c r="G784" s="6">
        <f>IF(B784&amp;""="","",IFERROR(INDEX('الاستلامات'!$G$6:$G$1005,MATCH(B784&amp;"",'الاستلامات'!$A$6:$A$1005,0))&amp;"","استلام غير موجود"))</f>
        <v/>
      </c>
    </row>
    <row r="785">
      <c r="A785" s="13" t="n"/>
      <c r="B785" s="5" t="n"/>
      <c r="C785" s="19" t="n"/>
      <c r="D785" s="5" t="n"/>
      <c r="E785" s="5" t="n"/>
      <c r="F785" s="6">
        <f>IF(B785&amp;""="","",IFERROR(INDEX('الاستلامات'!$F$6:$F$1005,MATCH(B785&amp;"",'الاستلامات'!$A$6:$A$1005,0))&amp;"","استلام غير موجود"))</f>
        <v/>
      </c>
      <c r="G785" s="6">
        <f>IF(B785&amp;""="","",IFERROR(INDEX('الاستلامات'!$G$6:$G$1005,MATCH(B785&amp;"",'الاستلامات'!$A$6:$A$1005,0))&amp;"","استلام غير موجود"))</f>
        <v/>
      </c>
    </row>
    <row r="786">
      <c r="A786" s="13" t="n"/>
      <c r="B786" s="5" t="n"/>
      <c r="C786" s="19" t="n"/>
      <c r="D786" s="5" t="n"/>
      <c r="E786" s="5" t="n"/>
      <c r="F786" s="6">
        <f>IF(B786&amp;""="","",IFERROR(INDEX('الاستلامات'!$F$6:$F$1005,MATCH(B786&amp;"",'الاستلامات'!$A$6:$A$1005,0))&amp;"","استلام غير موجود"))</f>
        <v/>
      </c>
      <c r="G786" s="6">
        <f>IF(B786&amp;""="","",IFERROR(INDEX('الاستلامات'!$G$6:$G$1005,MATCH(B786&amp;"",'الاستلامات'!$A$6:$A$1005,0))&amp;"","استلام غير موجود"))</f>
        <v/>
      </c>
    </row>
    <row r="787">
      <c r="A787" s="13" t="n"/>
      <c r="B787" s="5" t="n"/>
      <c r="C787" s="19" t="n"/>
      <c r="D787" s="5" t="n"/>
      <c r="E787" s="5" t="n"/>
      <c r="F787" s="6">
        <f>IF(B787&amp;""="","",IFERROR(INDEX('الاستلامات'!$F$6:$F$1005,MATCH(B787&amp;"",'الاستلامات'!$A$6:$A$1005,0))&amp;"","استلام غير موجود"))</f>
        <v/>
      </c>
      <c r="G787" s="6">
        <f>IF(B787&amp;""="","",IFERROR(INDEX('الاستلامات'!$G$6:$G$1005,MATCH(B787&amp;"",'الاستلامات'!$A$6:$A$1005,0))&amp;"","استلام غير موجود"))</f>
        <v/>
      </c>
    </row>
    <row r="788">
      <c r="A788" s="13" t="n"/>
      <c r="B788" s="5" t="n"/>
      <c r="C788" s="19" t="n"/>
      <c r="D788" s="5" t="n"/>
      <c r="E788" s="5" t="n"/>
      <c r="F788" s="6">
        <f>IF(B788&amp;""="","",IFERROR(INDEX('الاستلامات'!$F$6:$F$1005,MATCH(B788&amp;"",'الاستلامات'!$A$6:$A$1005,0))&amp;"","استلام غير موجود"))</f>
        <v/>
      </c>
      <c r="G788" s="6">
        <f>IF(B788&amp;""="","",IFERROR(INDEX('الاستلامات'!$G$6:$G$1005,MATCH(B788&amp;"",'الاستلامات'!$A$6:$A$1005,0))&amp;"","استلام غير موجود"))</f>
        <v/>
      </c>
    </row>
    <row r="789">
      <c r="A789" s="13" t="n"/>
      <c r="B789" s="5" t="n"/>
      <c r="C789" s="19" t="n"/>
      <c r="D789" s="5" t="n"/>
      <c r="E789" s="5" t="n"/>
      <c r="F789" s="6">
        <f>IF(B789&amp;""="","",IFERROR(INDEX('الاستلامات'!$F$6:$F$1005,MATCH(B789&amp;"",'الاستلامات'!$A$6:$A$1005,0))&amp;"","استلام غير موجود"))</f>
        <v/>
      </c>
      <c r="G789" s="6">
        <f>IF(B789&amp;""="","",IFERROR(INDEX('الاستلامات'!$G$6:$G$1005,MATCH(B789&amp;"",'الاستلامات'!$A$6:$A$1005,0))&amp;"","استلام غير موجود"))</f>
        <v/>
      </c>
    </row>
    <row r="790">
      <c r="A790" s="13" t="n"/>
      <c r="B790" s="5" t="n"/>
      <c r="C790" s="19" t="n"/>
      <c r="D790" s="5" t="n"/>
      <c r="E790" s="5" t="n"/>
      <c r="F790" s="6">
        <f>IF(B790&amp;""="","",IFERROR(INDEX('الاستلامات'!$F$6:$F$1005,MATCH(B790&amp;"",'الاستلامات'!$A$6:$A$1005,0))&amp;"","استلام غير موجود"))</f>
        <v/>
      </c>
      <c r="G790" s="6">
        <f>IF(B790&amp;""="","",IFERROR(INDEX('الاستلامات'!$G$6:$G$1005,MATCH(B790&amp;"",'الاستلامات'!$A$6:$A$1005,0))&amp;"","استلام غير موجود"))</f>
        <v/>
      </c>
    </row>
    <row r="791">
      <c r="A791" s="13" t="n"/>
      <c r="B791" s="5" t="n"/>
      <c r="C791" s="19" t="n"/>
      <c r="D791" s="5" t="n"/>
      <c r="E791" s="5" t="n"/>
      <c r="F791" s="6">
        <f>IF(B791&amp;""="","",IFERROR(INDEX('الاستلامات'!$F$6:$F$1005,MATCH(B791&amp;"",'الاستلامات'!$A$6:$A$1005,0))&amp;"","استلام غير موجود"))</f>
        <v/>
      </c>
      <c r="G791" s="6">
        <f>IF(B791&amp;""="","",IFERROR(INDEX('الاستلامات'!$G$6:$G$1005,MATCH(B791&amp;"",'الاستلامات'!$A$6:$A$1005,0))&amp;"","استلام غير موجود"))</f>
        <v/>
      </c>
    </row>
    <row r="792">
      <c r="A792" s="13" t="n"/>
      <c r="B792" s="5" t="n"/>
      <c r="C792" s="19" t="n"/>
      <c r="D792" s="5" t="n"/>
      <c r="E792" s="5" t="n"/>
      <c r="F792" s="6">
        <f>IF(B792&amp;""="","",IFERROR(INDEX('الاستلامات'!$F$6:$F$1005,MATCH(B792&amp;"",'الاستلامات'!$A$6:$A$1005,0))&amp;"","استلام غير موجود"))</f>
        <v/>
      </c>
      <c r="G792" s="6">
        <f>IF(B792&amp;""="","",IFERROR(INDEX('الاستلامات'!$G$6:$G$1005,MATCH(B792&amp;"",'الاستلامات'!$A$6:$A$1005,0))&amp;"","استلام غير موجود"))</f>
        <v/>
      </c>
    </row>
    <row r="793">
      <c r="A793" s="13" t="n"/>
      <c r="B793" s="5" t="n"/>
      <c r="C793" s="19" t="n"/>
      <c r="D793" s="5" t="n"/>
      <c r="E793" s="5" t="n"/>
      <c r="F793" s="6">
        <f>IF(B793&amp;""="","",IFERROR(INDEX('الاستلامات'!$F$6:$F$1005,MATCH(B793&amp;"",'الاستلامات'!$A$6:$A$1005,0))&amp;"","استلام غير موجود"))</f>
        <v/>
      </c>
      <c r="G793" s="6">
        <f>IF(B793&amp;""="","",IFERROR(INDEX('الاستلامات'!$G$6:$G$1005,MATCH(B793&amp;"",'الاستلامات'!$A$6:$A$1005,0))&amp;"","استلام غير موجود"))</f>
        <v/>
      </c>
    </row>
    <row r="794">
      <c r="A794" s="13" t="n"/>
      <c r="B794" s="5" t="n"/>
      <c r="C794" s="19" t="n"/>
      <c r="D794" s="5" t="n"/>
      <c r="E794" s="5" t="n"/>
      <c r="F794" s="6">
        <f>IF(B794&amp;""="","",IFERROR(INDEX('الاستلامات'!$F$6:$F$1005,MATCH(B794&amp;"",'الاستلامات'!$A$6:$A$1005,0))&amp;"","استلام غير موجود"))</f>
        <v/>
      </c>
      <c r="G794" s="6">
        <f>IF(B794&amp;""="","",IFERROR(INDEX('الاستلامات'!$G$6:$G$1005,MATCH(B794&amp;"",'الاستلامات'!$A$6:$A$1005,0))&amp;"","استلام غير موجود"))</f>
        <v/>
      </c>
    </row>
    <row r="795">
      <c r="A795" s="13" t="n"/>
      <c r="B795" s="5" t="n"/>
      <c r="C795" s="19" t="n"/>
      <c r="D795" s="5" t="n"/>
      <c r="E795" s="5" t="n"/>
      <c r="F795" s="6">
        <f>IF(B795&amp;""="","",IFERROR(INDEX('الاستلامات'!$F$6:$F$1005,MATCH(B795&amp;"",'الاستلامات'!$A$6:$A$1005,0))&amp;"","استلام غير موجود"))</f>
        <v/>
      </c>
      <c r="G795" s="6">
        <f>IF(B795&amp;""="","",IFERROR(INDEX('الاستلامات'!$G$6:$G$1005,MATCH(B795&amp;"",'الاستلامات'!$A$6:$A$1005,0))&amp;"","استلام غير موجود"))</f>
        <v/>
      </c>
    </row>
    <row r="796">
      <c r="A796" s="13" t="n"/>
      <c r="B796" s="5" t="n"/>
      <c r="C796" s="19" t="n"/>
      <c r="D796" s="5" t="n"/>
      <c r="E796" s="5" t="n"/>
      <c r="F796" s="6">
        <f>IF(B796&amp;""="","",IFERROR(INDEX('الاستلامات'!$F$6:$F$1005,MATCH(B796&amp;"",'الاستلامات'!$A$6:$A$1005,0))&amp;"","استلام غير موجود"))</f>
        <v/>
      </c>
      <c r="G796" s="6">
        <f>IF(B796&amp;""="","",IFERROR(INDEX('الاستلامات'!$G$6:$G$1005,MATCH(B796&amp;"",'الاستلامات'!$A$6:$A$1005,0))&amp;"","استلام غير موجود"))</f>
        <v/>
      </c>
    </row>
    <row r="797">
      <c r="A797" s="13" t="n"/>
      <c r="B797" s="5" t="n"/>
      <c r="C797" s="19" t="n"/>
      <c r="D797" s="5" t="n"/>
      <c r="E797" s="5" t="n"/>
      <c r="F797" s="6">
        <f>IF(B797&amp;""="","",IFERROR(INDEX('الاستلامات'!$F$6:$F$1005,MATCH(B797&amp;"",'الاستلامات'!$A$6:$A$1005,0))&amp;"","استلام غير موجود"))</f>
        <v/>
      </c>
      <c r="G797" s="6">
        <f>IF(B797&amp;""="","",IFERROR(INDEX('الاستلامات'!$G$6:$G$1005,MATCH(B797&amp;"",'الاستلامات'!$A$6:$A$1005,0))&amp;"","استلام غير موجود"))</f>
        <v/>
      </c>
    </row>
    <row r="798">
      <c r="A798" s="13" t="n"/>
      <c r="B798" s="5" t="n"/>
      <c r="C798" s="19" t="n"/>
      <c r="D798" s="5" t="n"/>
      <c r="E798" s="5" t="n"/>
      <c r="F798" s="6">
        <f>IF(B798&amp;""="","",IFERROR(INDEX('الاستلامات'!$F$6:$F$1005,MATCH(B798&amp;"",'الاستلامات'!$A$6:$A$1005,0))&amp;"","استلام غير موجود"))</f>
        <v/>
      </c>
      <c r="G798" s="6">
        <f>IF(B798&amp;""="","",IFERROR(INDEX('الاستلامات'!$G$6:$G$1005,MATCH(B798&amp;"",'الاستلامات'!$A$6:$A$1005,0))&amp;"","استلام غير موجود"))</f>
        <v/>
      </c>
    </row>
    <row r="799">
      <c r="A799" s="13" t="n"/>
      <c r="B799" s="5" t="n"/>
      <c r="C799" s="19" t="n"/>
      <c r="D799" s="5" t="n"/>
      <c r="E799" s="5" t="n"/>
      <c r="F799" s="6">
        <f>IF(B799&amp;""="","",IFERROR(INDEX('الاستلامات'!$F$6:$F$1005,MATCH(B799&amp;"",'الاستلامات'!$A$6:$A$1005,0))&amp;"","استلام غير موجود"))</f>
        <v/>
      </c>
      <c r="G799" s="6">
        <f>IF(B799&amp;""="","",IFERROR(INDEX('الاستلامات'!$G$6:$G$1005,MATCH(B799&amp;"",'الاستلامات'!$A$6:$A$1005,0))&amp;"","استلام غير موجود"))</f>
        <v/>
      </c>
    </row>
    <row r="800">
      <c r="A800" s="13" t="n"/>
      <c r="B800" s="5" t="n"/>
      <c r="C800" s="19" t="n"/>
      <c r="D800" s="5" t="n"/>
      <c r="E800" s="5" t="n"/>
      <c r="F800" s="6">
        <f>IF(B800&amp;""="","",IFERROR(INDEX('الاستلامات'!$F$6:$F$1005,MATCH(B800&amp;"",'الاستلامات'!$A$6:$A$1005,0))&amp;"","استلام غير موجود"))</f>
        <v/>
      </c>
      <c r="G800" s="6">
        <f>IF(B800&amp;""="","",IFERROR(INDEX('الاستلامات'!$G$6:$G$1005,MATCH(B800&amp;"",'الاستلامات'!$A$6:$A$1005,0))&amp;"","استلام غير موجود"))</f>
        <v/>
      </c>
    </row>
    <row r="801">
      <c r="A801" s="13" t="n"/>
      <c r="B801" s="5" t="n"/>
      <c r="C801" s="19" t="n"/>
      <c r="D801" s="5" t="n"/>
      <c r="E801" s="5" t="n"/>
      <c r="F801" s="6">
        <f>IF(B801&amp;""="","",IFERROR(INDEX('الاستلامات'!$F$6:$F$1005,MATCH(B801&amp;"",'الاستلامات'!$A$6:$A$1005,0))&amp;"","استلام غير موجود"))</f>
        <v/>
      </c>
      <c r="G801" s="6">
        <f>IF(B801&amp;""="","",IFERROR(INDEX('الاستلامات'!$G$6:$G$1005,MATCH(B801&amp;"",'الاستلامات'!$A$6:$A$1005,0))&amp;"","استلام غير موجود"))</f>
        <v/>
      </c>
    </row>
    <row r="802">
      <c r="A802" s="13" t="n"/>
      <c r="B802" s="5" t="n"/>
      <c r="C802" s="19" t="n"/>
      <c r="D802" s="5" t="n"/>
      <c r="E802" s="5" t="n"/>
      <c r="F802" s="6">
        <f>IF(B802&amp;""="","",IFERROR(INDEX('الاستلامات'!$F$6:$F$1005,MATCH(B802&amp;"",'الاستلامات'!$A$6:$A$1005,0))&amp;"","استلام غير موجود"))</f>
        <v/>
      </c>
      <c r="G802" s="6">
        <f>IF(B802&amp;""="","",IFERROR(INDEX('الاستلامات'!$G$6:$G$1005,MATCH(B802&amp;"",'الاستلامات'!$A$6:$A$1005,0))&amp;"","استلام غير موجود"))</f>
        <v/>
      </c>
    </row>
    <row r="803">
      <c r="A803" s="13" t="n"/>
      <c r="B803" s="5" t="n"/>
      <c r="C803" s="19" t="n"/>
      <c r="D803" s="5" t="n"/>
      <c r="E803" s="5" t="n"/>
      <c r="F803" s="6">
        <f>IF(B803&amp;""="","",IFERROR(INDEX('الاستلامات'!$F$6:$F$1005,MATCH(B803&amp;"",'الاستلامات'!$A$6:$A$1005,0))&amp;"","استلام غير موجود"))</f>
        <v/>
      </c>
      <c r="G803" s="6">
        <f>IF(B803&amp;""="","",IFERROR(INDEX('الاستلامات'!$G$6:$G$1005,MATCH(B803&amp;"",'الاستلامات'!$A$6:$A$1005,0))&amp;"","استلام غير موجود"))</f>
        <v/>
      </c>
    </row>
    <row r="804">
      <c r="A804" s="13" t="n"/>
      <c r="B804" s="5" t="n"/>
      <c r="C804" s="19" t="n"/>
      <c r="D804" s="5" t="n"/>
      <c r="E804" s="5" t="n"/>
      <c r="F804" s="6">
        <f>IF(B804&amp;""="","",IFERROR(INDEX('الاستلامات'!$F$6:$F$1005,MATCH(B804&amp;"",'الاستلامات'!$A$6:$A$1005,0))&amp;"","استلام غير موجود"))</f>
        <v/>
      </c>
      <c r="G804" s="6">
        <f>IF(B804&amp;""="","",IFERROR(INDEX('الاستلامات'!$G$6:$G$1005,MATCH(B804&amp;"",'الاستلامات'!$A$6:$A$1005,0))&amp;"","استلام غير موجود"))</f>
        <v/>
      </c>
    </row>
    <row r="805">
      <c r="A805" s="13" t="n"/>
      <c r="B805" s="5" t="n"/>
      <c r="C805" s="19" t="n"/>
      <c r="D805" s="5" t="n"/>
      <c r="E805" s="5" t="n"/>
      <c r="F805" s="6">
        <f>IF(B805&amp;""="","",IFERROR(INDEX('الاستلامات'!$F$6:$F$1005,MATCH(B805&amp;"",'الاستلامات'!$A$6:$A$1005,0))&amp;"","استلام غير موجود"))</f>
        <v/>
      </c>
      <c r="G805" s="6">
        <f>IF(B805&amp;""="","",IFERROR(INDEX('الاستلامات'!$G$6:$G$1005,MATCH(B805&amp;"",'الاستلامات'!$A$6:$A$1005,0))&amp;"","استلام غير موجود"))</f>
        <v/>
      </c>
    </row>
    <row r="806">
      <c r="A806" s="13" t="n"/>
      <c r="B806" s="5" t="n"/>
      <c r="C806" s="19" t="n"/>
      <c r="D806" s="5" t="n"/>
      <c r="E806" s="5" t="n"/>
      <c r="F806" s="6">
        <f>IF(B806&amp;""="","",IFERROR(INDEX('الاستلامات'!$F$6:$F$1005,MATCH(B806&amp;"",'الاستلامات'!$A$6:$A$1005,0))&amp;"","استلام غير موجود"))</f>
        <v/>
      </c>
      <c r="G806" s="6">
        <f>IF(B806&amp;""="","",IFERROR(INDEX('الاستلامات'!$G$6:$G$1005,MATCH(B806&amp;"",'الاستلامات'!$A$6:$A$1005,0))&amp;"","استلام غير موجود"))</f>
        <v/>
      </c>
    </row>
    <row r="807">
      <c r="A807" s="13" t="n"/>
      <c r="B807" s="5" t="n"/>
      <c r="C807" s="19" t="n"/>
      <c r="D807" s="5" t="n"/>
      <c r="E807" s="5" t="n"/>
      <c r="F807" s="6">
        <f>IF(B807&amp;""="","",IFERROR(INDEX('الاستلامات'!$F$6:$F$1005,MATCH(B807&amp;"",'الاستلامات'!$A$6:$A$1005,0))&amp;"","استلام غير موجود"))</f>
        <v/>
      </c>
      <c r="G807" s="6">
        <f>IF(B807&amp;""="","",IFERROR(INDEX('الاستلامات'!$G$6:$G$1005,MATCH(B807&amp;"",'الاستلامات'!$A$6:$A$1005,0))&amp;"","استلام غير موجود"))</f>
        <v/>
      </c>
    </row>
    <row r="808">
      <c r="A808" s="13" t="n"/>
      <c r="B808" s="5" t="n"/>
      <c r="C808" s="19" t="n"/>
      <c r="D808" s="5" t="n"/>
      <c r="E808" s="5" t="n"/>
      <c r="F808" s="6">
        <f>IF(B808&amp;""="","",IFERROR(INDEX('الاستلامات'!$F$6:$F$1005,MATCH(B808&amp;"",'الاستلامات'!$A$6:$A$1005,0))&amp;"","استلام غير موجود"))</f>
        <v/>
      </c>
      <c r="G808" s="6">
        <f>IF(B808&amp;""="","",IFERROR(INDEX('الاستلامات'!$G$6:$G$1005,MATCH(B808&amp;"",'الاستلامات'!$A$6:$A$1005,0))&amp;"","استلام غير موجود"))</f>
        <v/>
      </c>
    </row>
    <row r="809">
      <c r="A809" s="13" t="n"/>
      <c r="B809" s="5" t="n"/>
      <c r="C809" s="19" t="n"/>
      <c r="D809" s="5" t="n"/>
      <c r="E809" s="5" t="n"/>
      <c r="F809" s="6">
        <f>IF(B809&amp;""="","",IFERROR(INDEX('الاستلامات'!$F$6:$F$1005,MATCH(B809&amp;"",'الاستلامات'!$A$6:$A$1005,0))&amp;"","استلام غير موجود"))</f>
        <v/>
      </c>
      <c r="G809" s="6">
        <f>IF(B809&amp;""="","",IFERROR(INDEX('الاستلامات'!$G$6:$G$1005,MATCH(B809&amp;"",'الاستلامات'!$A$6:$A$1005,0))&amp;"","استلام غير موجود"))</f>
        <v/>
      </c>
    </row>
    <row r="810">
      <c r="A810" s="13" t="n"/>
      <c r="B810" s="5" t="n"/>
      <c r="C810" s="19" t="n"/>
      <c r="D810" s="5" t="n"/>
      <c r="E810" s="5" t="n"/>
      <c r="F810" s="6">
        <f>IF(B810&amp;""="","",IFERROR(INDEX('الاستلامات'!$F$6:$F$1005,MATCH(B810&amp;"",'الاستلامات'!$A$6:$A$1005,0))&amp;"","استلام غير موجود"))</f>
        <v/>
      </c>
      <c r="G810" s="6">
        <f>IF(B810&amp;""="","",IFERROR(INDEX('الاستلامات'!$G$6:$G$1005,MATCH(B810&amp;"",'الاستلامات'!$A$6:$A$1005,0))&amp;"","استلام غير موجود"))</f>
        <v/>
      </c>
    </row>
    <row r="811">
      <c r="A811" s="13" t="n"/>
      <c r="B811" s="5" t="n"/>
      <c r="C811" s="19" t="n"/>
      <c r="D811" s="5" t="n"/>
      <c r="E811" s="5" t="n"/>
      <c r="F811" s="6">
        <f>IF(B811&amp;""="","",IFERROR(INDEX('الاستلامات'!$F$6:$F$1005,MATCH(B811&amp;"",'الاستلامات'!$A$6:$A$1005,0))&amp;"","استلام غير موجود"))</f>
        <v/>
      </c>
      <c r="G811" s="6">
        <f>IF(B811&amp;""="","",IFERROR(INDEX('الاستلامات'!$G$6:$G$1005,MATCH(B811&amp;"",'الاستلامات'!$A$6:$A$1005,0))&amp;"","استلام غير موجود"))</f>
        <v/>
      </c>
    </row>
    <row r="812">
      <c r="A812" s="13" t="n"/>
      <c r="B812" s="5" t="n"/>
      <c r="C812" s="19" t="n"/>
      <c r="D812" s="5" t="n"/>
      <c r="E812" s="5" t="n"/>
      <c r="F812" s="6">
        <f>IF(B812&amp;""="","",IFERROR(INDEX('الاستلامات'!$F$6:$F$1005,MATCH(B812&amp;"",'الاستلامات'!$A$6:$A$1005,0))&amp;"","استلام غير موجود"))</f>
        <v/>
      </c>
      <c r="G812" s="6">
        <f>IF(B812&amp;""="","",IFERROR(INDEX('الاستلامات'!$G$6:$G$1005,MATCH(B812&amp;"",'الاستلامات'!$A$6:$A$1005,0))&amp;"","استلام غير موجود"))</f>
        <v/>
      </c>
    </row>
    <row r="813">
      <c r="A813" s="13" t="n"/>
      <c r="B813" s="5" t="n"/>
      <c r="C813" s="19" t="n"/>
      <c r="D813" s="5" t="n"/>
      <c r="E813" s="5" t="n"/>
      <c r="F813" s="6">
        <f>IF(B813&amp;""="","",IFERROR(INDEX('الاستلامات'!$F$6:$F$1005,MATCH(B813&amp;"",'الاستلامات'!$A$6:$A$1005,0))&amp;"","استلام غير موجود"))</f>
        <v/>
      </c>
      <c r="G813" s="6">
        <f>IF(B813&amp;""="","",IFERROR(INDEX('الاستلامات'!$G$6:$G$1005,MATCH(B813&amp;"",'الاستلامات'!$A$6:$A$1005,0))&amp;"","استلام غير موجود"))</f>
        <v/>
      </c>
    </row>
    <row r="814">
      <c r="A814" s="13" t="n"/>
      <c r="B814" s="5" t="n"/>
      <c r="C814" s="19" t="n"/>
      <c r="D814" s="5" t="n"/>
      <c r="E814" s="5" t="n"/>
      <c r="F814" s="6">
        <f>IF(B814&amp;""="","",IFERROR(INDEX('الاستلامات'!$F$6:$F$1005,MATCH(B814&amp;"",'الاستلامات'!$A$6:$A$1005,0))&amp;"","استلام غير موجود"))</f>
        <v/>
      </c>
      <c r="G814" s="6">
        <f>IF(B814&amp;""="","",IFERROR(INDEX('الاستلامات'!$G$6:$G$1005,MATCH(B814&amp;"",'الاستلامات'!$A$6:$A$1005,0))&amp;"","استلام غير موجود"))</f>
        <v/>
      </c>
    </row>
    <row r="815">
      <c r="A815" s="13" t="n"/>
      <c r="B815" s="5" t="n"/>
      <c r="C815" s="19" t="n"/>
      <c r="D815" s="5" t="n"/>
      <c r="E815" s="5" t="n"/>
      <c r="F815" s="6">
        <f>IF(B815&amp;""="","",IFERROR(INDEX('الاستلامات'!$F$6:$F$1005,MATCH(B815&amp;"",'الاستلامات'!$A$6:$A$1005,0))&amp;"","استلام غير موجود"))</f>
        <v/>
      </c>
      <c r="G815" s="6">
        <f>IF(B815&amp;""="","",IFERROR(INDEX('الاستلامات'!$G$6:$G$1005,MATCH(B815&amp;"",'الاستلامات'!$A$6:$A$1005,0))&amp;"","استلام غير موجود"))</f>
        <v/>
      </c>
    </row>
    <row r="816">
      <c r="A816" s="13" t="n"/>
      <c r="B816" s="5" t="n"/>
      <c r="C816" s="19" t="n"/>
      <c r="D816" s="5" t="n"/>
      <c r="E816" s="5" t="n"/>
      <c r="F816" s="6">
        <f>IF(B816&amp;""="","",IFERROR(INDEX('الاستلامات'!$F$6:$F$1005,MATCH(B816&amp;"",'الاستلامات'!$A$6:$A$1005,0))&amp;"","استلام غير موجود"))</f>
        <v/>
      </c>
      <c r="G816" s="6">
        <f>IF(B816&amp;""="","",IFERROR(INDEX('الاستلامات'!$G$6:$G$1005,MATCH(B816&amp;"",'الاستلامات'!$A$6:$A$1005,0))&amp;"","استلام غير موجود"))</f>
        <v/>
      </c>
    </row>
    <row r="817">
      <c r="A817" s="13" t="n"/>
      <c r="B817" s="5" t="n"/>
      <c r="C817" s="19" t="n"/>
      <c r="D817" s="5" t="n"/>
      <c r="E817" s="5" t="n"/>
      <c r="F817" s="6">
        <f>IF(B817&amp;""="","",IFERROR(INDEX('الاستلامات'!$F$6:$F$1005,MATCH(B817&amp;"",'الاستلامات'!$A$6:$A$1005,0))&amp;"","استلام غير موجود"))</f>
        <v/>
      </c>
      <c r="G817" s="6">
        <f>IF(B817&amp;""="","",IFERROR(INDEX('الاستلامات'!$G$6:$G$1005,MATCH(B817&amp;"",'الاستلامات'!$A$6:$A$1005,0))&amp;"","استلام غير موجود"))</f>
        <v/>
      </c>
    </row>
    <row r="818">
      <c r="A818" s="13" t="n"/>
      <c r="B818" s="5" t="n"/>
      <c r="C818" s="19" t="n"/>
      <c r="D818" s="5" t="n"/>
      <c r="E818" s="5" t="n"/>
      <c r="F818" s="6">
        <f>IF(B818&amp;""="","",IFERROR(INDEX('الاستلامات'!$F$6:$F$1005,MATCH(B818&amp;"",'الاستلامات'!$A$6:$A$1005,0))&amp;"","استلام غير موجود"))</f>
        <v/>
      </c>
      <c r="G818" s="6">
        <f>IF(B818&amp;""="","",IFERROR(INDEX('الاستلامات'!$G$6:$G$1005,MATCH(B818&amp;"",'الاستلامات'!$A$6:$A$1005,0))&amp;"","استلام غير موجود"))</f>
        <v/>
      </c>
    </row>
    <row r="819">
      <c r="A819" s="13" t="n"/>
      <c r="B819" s="5" t="n"/>
      <c r="C819" s="19" t="n"/>
      <c r="D819" s="5" t="n"/>
      <c r="E819" s="5" t="n"/>
      <c r="F819" s="6">
        <f>IF(B819&amp;""="","",IFERROR(INDEX('الاستلامات'!$F$6:$F$1005,MATCH(B819&amp;"",'الاستلامات'!$A$6:$A$1005,0))&amp;"","استلام غير موجود"))</f>
        <v/>
      </c>
      <c r="G819" s="6">
        <f>IF(B819&amp;""="","",IFERROR(INDEX('الاستلامات'!$G$6:$G$1005,MATCH(B819&amp;"",'الاستلامات'!$A$6:$A$1005,0))&amp;"","استلام غير موجود"))</f>
        <v/>
      </c>
    </row>
    <row r="820">
      <c r="A820" s="13" t="n"/>
      <c r="B820" s="5" t="n"/>
      <c r="C820" s="19" t="n"/>
      <c r="D820" s="5" t="n"/>
      <c r="E820" s="5" t="n"/>
      <c r="F820" s="6">
        <f>IF(B820&amp;""="","",IFERROR(INDEX('الاستلامات'!$F$6:$F$1005,MATCH(B820&amp;"",'الاستلامات'!$A$6:$A$1005,0))&amp;"","استلام غير موجود"))</f>
        <v/>
      </c>
      <c r="G820" s="6">
        <f>IF(B820&amp;""="","",IFERROR(INDEX('الاستلامات'!$G$6:$G$1005,MATCH(B820&amp;"",'الاستلامات'!$A$6:$A$1005,0))&amp;"","استلام غير موجود"))</f>
        <v/>
      </c>
    </row>
    <row r="821">
      <c r="A821" s="13" t="n"/>
      <c r="B821" s="5" t="n"/>
      <c r="C821" s="19" t="n"/>
      <c r="D821" s="5" t="n"/>
      <c r="E821" s="5" t="n"/>
      <c r="F821" s="6">
        <f>IF(B821&amp;""="","",IFERROR(INDEX('الاستلامات'!$F$6:$F$1005,MATCH(B821&amp;"",'الاستلامات'!$A$6:$A$1005,0))&amp;"","استلام غير موجود"))</f>
        <v/>
      </c>
      <c r="G821" s="6">
        <f>IF(B821&amp;""="","",IFERROR(INDEX('الاستلامات'!$G$6:$G$1005,MATCH(B821&amp;"",'الاستلامات'!$A$6:$A$1005,0))&amp;"","استلام غير موجود"))</f>
        <v/>
      </c>
    </row>
    <row r="822">
      <c r="A822" s="13" t="n"/>
      <c r="B822" s="5" t="n"/>
      <c r="C822" s="19" t="n"/>
      <c r="D822" s="5" t="n"/>
      <c r="E822" s="5" t="n"/>
      <c r="F822" s="6">
        <f>IF(B822&amp;""="","",IFERROR(INDEX('الاستلامات'!$F$6:$F$1005,MATCH(B822&amp;"",'الاستلامات'!$A$6:$A$1005,0))&amp;"","استلام غير موجود"))</f>
        <v/>
      </c>
      <c r="G822" s="6">
        <f>IF(B822&amp;""="","",IFERROR(INDEX('الاستلامات'!$G$6:$G$1005,MATCH(B822&amp;"",'الاستلامات'!$A$6:$A$1005,0))&amp;"","استلام غير موجود"))</f>
        <v/>
      </c>
    </row>
    <row r="823">
      <c r="A823" s="13" t="n"/>
      <c r="B823" s="5" t="n"/>
      <c r="C823" s="19" t="n"/>
      <c r="D823" s="5" t="n"/>
      <c r="E823" s="5" t="n"/>
      <c r="F823" s="6">
        <f>IF(B823&amp;""="","",IFERROR(INDEX('الاستلامات'!$F$6:$F$1005,MATCH(B823&amp;"",'الاستلامات'!$A$6:$A$1005,0))&amp;"","استلام غير موجود"))</f>
        <v/>
      </c>
      <c r="G823" s="6">
        <f>IF(B823&amp;""="","",IFERROR(INDEX('الاستلامات'!$G$6:$G$1005,MATCH(B823&amp;"",'الاستلامات'!$A$6:$A$1005,0))&amp;"","استلام غير موجود"))</f>
        <v/>
      </c>
    </row>
    <row r="824">
      <c r="A824" s="13" t="n"/>
      <c r="B824" s="5" t="n"/>
      <c r="C824" s="19" t="n"/>
      <c r="D824" s="5" t="n"/>
      <c r="E824" s="5" t="n"/>
      <c r="F824" s="6">
        <f>IF(B824&amp;""="","",IFERROR(INDEX('الاستلامات'!$F$6:$F$1005,MATCH(B824&amp;"",'الاستلامات'!$A$6:$A$1005,0))&amp;"","استلام غير موجود"))</f>
        <v/>
      </c>
      <c r="G824" s="6">
        <f>IF(B824&amp;""="","",IFERROR(INDEX('الاستلامات'!$G$6:$G$1005,MATCH(B824&amp;"",'الاستلامات'!$A$6:$A$1005,0))&amp;"","استلام غير موجود"))</f>
        <v/>
      </c>
    </row>
    <row r="825">
      <c r="A825" s="13" t="n"/>
      <c r="B825" s="5" t="n"/>
      <c r="C825" s="19" t="n"/>
      <c r="D825" s="5" t="n"/>
      <c r="E825" s="5" t="n"/>
      <c r="F825" s="6">
        <f>IF(B825&amp;""="","",IFERROR(INDEX('الاستلامات'!$F$6:$F$1005,MATCH(B825&amp;"",'الاستلامات'!$A$6:$A$1005,0))&amp;"","استلام غير موجود"))</f>
        <v/>
      </c>
      <c r="G825" s="6">
        <f>IF(B825&amp;""="","",IFERROR(INDEX('الاستلامات'!$G$6:$G$1005,MATCH(B825&amp;"",'الاستلامات'!$A$6:$A$1005,0))&amp;"","استلام غير موجود"))</f>
        <v/>
      </c>
    </row>
    <row r="826">
      <c r="A826" s="13" t="n"/>
      <c r="B826" s="5" t="n"/>
      <c r="C826" s="19" t="n"/>
      <c r="D826" s="5" t="n"/>
      <c r="E826" s="5" t="n"/>
      <c r="F826" s="6">
        <f>IF(B826&amp;""="","",IFERROR(INDEX('الاستلامات'!$F$6:$F$1005,MATCH(B826&amp;"",'الاستلامات'!$A$6:$A$1005,0))&amp;"","استلام غير موجود"))</f>
        <v/>
      </c>
      <c r="G826" s="6">
        <f>IF(B826&amp;""="","",IFERROR(INDEX('الاستلامات'!$G$6:$G$1005,MATCH(B826&amp;"",'الاستلامات'!$A$6:$A$1005,0))&amp;"","استلام غير موجود"))</f>
        <v/>
      </c>
    </row>
    <row r="827">
      <c r="A827" s="13" t="n"/>
      <c r="B827" s="5" t="n"/>
      <c r="C827" s="19" t="n"/>
      <c r="D827" s="5" t="n"/>
      <c r="E827" s="5" t="n"/>
      <c r="F827" s="6">
        <f>IF(B827&amp;""="","",IFERROR(INDEX('الاستلامات'!$F$6:$F$1005,MATCH(B827&amp;"",'الاستلامات'!$A$6:$A$1005,0))&amp;"","استلام غير موجود"))</f>
        <v/>
      </c>
      <c r="G827" s="6">
        <f>IF(B827&amp;""="","",IFERROR(INDEX('الاستلامات'!$G$6:$G$1005,MATCH(B827&amp;"",'الاستلامات'!$A$6:$A$1005,0))&amp;"","استلام غير موجود"))</f>
        <v/>
      </c>
    </row>
    <row r="828">
      <c r="A828" s="13" t="n"/>
      <c r="B828" s="5" t="n"/>
      <c r="C828" s="19" t="n"/>
      <c r="D828" s="5" t="n"/>
      <c r="E828" s="5" t="n"/>
      <c r="F828" s="6">
        <f>IF(B828&amp;""="","",IFERROR(INDEX('الاستلامات'!$F$6:$F$1005,MATCH(B828&amp;"",'الاستلامات'!$A$6:$A$1005,0))&amp;"","استلام غير موجود"))</f>
        <v/>
      </c>
      <c r="G828" s="6">
        <f>IF(B828&amp;""="","",IFERROR(INDEX('الاستلامات'!$G$6:$G$1005,MATCH(B828&amp;"",'الاستلامات'!$A$6:$A$1005,0))&amp;"","استلام غير موجود"))</f>
        <v/>
      </c>
    </row>
    <row r="829">
      <c r="A829" s="13" t="n"/>
      <c r="B829" s="5" t="n"/>
      <c r="C829" s="19" t="n"/>
      <c r="D829" s="5" t="n"/>
      <c r="E829" s="5" t="n"/>
      <c r="F829" s="6">
        <f>IF(B829&amp;""="","",IFERROR(INDEX('الاستلامات'!$F$6:$F$1005,MATCH(B829&amp;"",'الاستلامات'!$A$6:$A$1005,0))&amp;"","استلام غير موجود"))</f>
        <v/>
      </c>
      <c r="G829" s="6">
        <f>IF(B829&amp;""="","",IFERROR(INDEX('الاستلامات'!$G$6:$G$1005,MATCH(B829&amp;"",'الاستلامات'!$A$6:$A$1005,0))&amp;"","استلام غير موجود"))</f>
        <v/>
      </c>
    </row>
    <row r="830">
      <c r="A830" s="13" t="n"/>
      <c r="B830" s="5" t="n"/>
      <c r="C830" s="19" t="n"/>
      <c r="D830" s="5" t="n"/>
      <c r="E830" s="5" t="n"/>
      <c r="F830" s="6">
        <f>IF(B830&amp;""="","",IFERROR(INDEX('الاستلامات'!$F$6:$F$1005,MATCH(B830&amp;"",'الاستلامات'!$A$6:$A$1005,0))&amp;"","استلام غير موجود"))</f>
        <v/>
      </c>
      <c r="G830" s="6">
        <f>IF(B830&amp;""="","",IFERROR(INDEX('الاستلامات'!$G$6:$G$1005,MATCH(B830&amp;"",'الاستلامات'!$A$6:$A$1005,0))&amp;"","استلام غير موجود"))</f>
        <v/>
      </c>
    </row>
    <row r="831">
      <c r="A831" s="13" t="n"/>
      <c r="B831" s="5" t="n"/>
      <c r="C831" s="19" t="n"/>
      <c r="D831" s="5" t="n"/>
      <c r="E831" s="5" t="n"/>
      <c r="F831" s="6">
        <f>IF(B831&amp;""="","",IFERROR(INDEX('الاستلامات'!$F$6:$F$1005,MATCH(B831&amp;"",'الاستلامات'!$A$6:$A$1005,0))&amp;"","استلام غير موجود"))</f>
        <v/>
      </c>
      <c r="G831" s="6">
        <f>IF(B831&amp;""="","",IFERROR(INDEX('الاستلامات'!$G$6:$G$1005,MATCH(B831&amp;"",'الاستلامات'!$A$6:$A$1005,0))&amp;"","استلام غير موجود"))</f>
        <v/>
      </c>
    </row>
    <row r="832">
      <c r="A832" s="13" t="n"/>
      <c r="B832" s="5" t="n"/>
      <c r="C832" s="19" t="n"/>
      <c r="D832" s="5" t="n"/>
      <c r="E832" s="5" t="n"/>
      <c r="F832" s="6">
        <f>IF(B832&amp;""="","",IFERROR(INDEX('الاستلامات'!$F$6:$F$1005,MATCH(B832&amp;"",'الاستلامات'!$A$6:$A$1005,0))&amp;"","استلام غير موجود"))</f>
        <v/>
      </c>
      <c r="G832" s="6">
        <f>IF(B832&amp;""="","",IFERROR(INDEX('الاستلامات'!$G$6:$G$1005,MATCH(B832&amp;"",'الاستلامات'!$A$6:$A$1005,0))&amp;"","استلام غير موجود"))</f>
        <v/>
      </c>
    </row>
    <row r="833">
      <c r="A833" s="13" t="n"/>
      <c r="B833" s="5" t="n"/>
      <c r="C833" s="19" t="n"/>
      <c r="D833" s="5" t="n"/>
      <c r="E833" s="5" t="n"/>
      <c r="F833" s="6">
        <f>IF(B833&amp;""="","",IFERROR(INDEX('الاستلامات'!$F$6:$F$1005,MATCH(B833&amp;"",'الاستلامات'!$A$6:$A$1005,0))&amp;"","استلام غير موجود"))</f>
        <v/>
      </c>
      <c r="G833" s="6">
        <f>IF(B833&amp;""="","",IFERROR(INDEX('الاستلامات'!$G$6:$G$1005,MATCH(B833&amp;"",'الاستلامات'!$A$6:$A$1005,0))&amp;"","استلام غير موجود"))</f>
        <v/>
      </c>
    </row>
    <row r="834">
      <c r="A834" s="13" t="n"/>
      <c r="B834" s="5" t="n"/>
      <c r="C834" s="19" t="n"/>
      <c r="D834" s="5" t="n"/>
      <c r="E834" s="5" t="n"/>
      <c r="F834" s="6">
        <f>IF(B834&amp;""="","",IFERROR(INDEX('الاستلامات'!$F$6:$F$1005,MATCH(B834&amp;"",'الاستلامات'!$A$6:$A$1005,0))&amp;"","استلام غير موجود"))</f>
        <v/>
      </c>
      <c r="G834" s="6">
        <f>IF(B834&amp;""="","",IFERROR(INDEX('الاستلامات'!$G$6:$G$1005,MATCH(B834&amp;"",'الاستلامات'!$A$6:$A$1005,0))&amp;"","استلام غير موجود"))</f>
        <v/>
      </c>
    </row>
    <row r="835">
      <c r="A835" s="13" t="n"/>
      <c r="B835" s="5" t="n"/>
      <c r="C835" s="19" t="n"/>
      <c r="D835" s="5" t="n"/>
      <c r="E835" s="5" t="n"/>
      <c r="F835" s="6">
        <f>IF(B835&amp;""="","",IFERROR(INDEX('الاستلامات'!$F$6:$F$1005,MATCH(B835&amp;"",'الاستلامات'!$A$6:$A$1005,0))&amp;"","استلام غير موجود"))</f>
        <v/>
      </c>
      <c r="G835" s="6">
        <f>IF(B835&amp;""="","",IFERROR(INDEX('الاستلامات'!$G$6:$G$1005,MATCH(B835&amp;"",'الاستلامات'!$A$6:$A$1005,0))&amp;"","استلام غير موجود"))</f>
        <v/>
      </c>
    </row>
    <row r="836">
      <c r="A836" s="13" t="n"/>
      <c r="B836" s="5" t="n"/>
      <c r="C836" s="19" t="n"/>
      <c r="D836" s="5" t="n"/>
      <c r="E836" s="5" t="n"/>
      <c r="F836" s="6">
        <f>IF(B836&amp;""="","",IFERROR(INDEX('الاستلامات'!$F$6:$F$1005,MATCH(B836&amp;"",'الاستلامات'!$A$6:$A$1005,0))&amp;"","استلام غير موجود"))</f>
        <v/>
      </c>
      <c r="G836" s="6">
        <f>IF(B836&amp;""="","",IFERROR(INDEX('الاستلامات'!$G$6:$G$1005,MATCH(B836&amp;"",'الاستلامات'!$A$6:$A$1005,0))&amp;"","استلام غير موجود"))</f>
        <v/>
      </c>
    </row>
    <row r="837">
      <c r="A837" s="13" t="n"/>
      <c r="B837" s="5" t="n"/>
      <c r="C837" s="19" t="n"/>
      <c r="D837" s="5" t="n"/>
      <c r="E837" s="5" t="n"/>
      <c r="F837" s="6">
        <f>IF(B837&amp;""="","",IFERROR(INDEX('الاستلامات'!$F$6:$F$1005,MATCH(B837&amp;"",'الاستلامات'!$A$6:$A$1005,0))&amp;"","استلام غير موجود"))</f>
        <v/>
      </c>
      <c r="G837" s="6">
        <f>IF(B837&amp;""="","",IFERROR(INDEX('الاستلامات'!$G$6:$G$1005,MATCH(B837&amp;"",'الاستلامات'!$A$6:$A$1005,0))&amp;"","استلام غير موجود"))</f>
        <v/>
      </c>
    </row>
    <row r="838">
      <c r="A838" s="13" t="n"/>
      <c r="B838" s="5" t="n"/>
      <c r="C838" s="19" t="n"/>
      <c r="D838" s="5" t="n"/>
      <c r="E838" s="5" t="n"/>
      <c r="F838" s="6">
        <f>IF(B838&amp;""="","",IFERROR(INDEX('الاستلامات'!$F$6:$F$1005,MATCH(B838&amp;"",'الاستلامات'!$A$6:$A$1005,0))&amp;"","استلام غير موجود"))</f>
        <v/>
      </c>
      <c r="G838" s="6">
        <f>IF(B838&amp;""="","",IFERROR(INDEX('الاستلامات'!$G$6:$G$1005,MATCH(B838&amp;"",'الاستلامات'!$A$6:$A$1005,0))&amp;"","استلام غير موجود"))</f>
        <v/>
      </c>
    </row>
    <row r="839">
      <c r="A839" s="13" t="n"/>
      <c r="B839" s="5" t="n"/>
      <c r="C839" s="19" t="n"/>
      <c r="D839" s="5" t="n"/>
      <c r="E839" s="5" t="n"/>
      <c r="F839" s="6">
        <f>IF(B839&amp;""="","",IFERROR(INDEX('الاستلامات'!$F$6:$F$1005,MATCH(B839&amp;"",'الاستلامات'!$A$6:$A$1005,0))&amp;"","استلام غير موجود"))</f>
        <v/>
      </c>
      <c r="G839" s="6">
        <f>IF(B839&amp;""="","",IFERROR(INDEX('الاستلامات'!$G$6:$G$1005,MATCH(B839&amp;"",'الاستلامات'!$A$6:$A$1005,0))&amp;"","استلام غير موجود"))</f>
        <v/>
      </c>
    </row>
    <row r="840">
      <c r="A840" s="13" t="n"/>
      <c r="B840" s="5" t="n"/>
      <c r="C840" s="19" t="n"/>
      <c r="D840" s="5" t="n"/>
      <c r="E840" s="5" t="n"/>
      <c r="F840" s="6">
        <f>IF(B840&amp;""="","",IFERROR(INDEX('الاستلامات'!$F$6:$F$1005,MATCH(B840&amp;"",'الاستلامات'!$A$6:$A$1005,0))&amp;"","استلام غير موجود"))</f>
        <v/>
      </c>
      <c r="G840" s="6">
        <f>IF(B840&amp;""="","",IFERROR(INDEX('الاستلامات'!$G$6:$G$1005,MATCH(B840&amp;"",'الاستلامات'!$A$6:$A$1005,0))&amp;"","استلام غير موجود"))</f>
        <v/>
      </c>
    </row>
    <row r="841">
      <c r="A841" s="13" t="n"/>
      <c r="B841" s="5" t="n"/>
      <c r="C841" s="19" t="n"/>
      <c r="D841" s="5" t="n"/>
      <c r="E841" s="5" t="n"/>
      <c r="F841" s="6">
        <f>IF(B841&amp;""="","",IFERROR(INDEX('الاستلامات'!$F$6:$F$1005,MATCH(B841&amp;"",'الاستلامات'!$A$6:$A$1005,0))&amp;"","استلام غير موجود"))</f>
        <v/>
      </c>
      <c r="G841" s="6">
        <f>IF(B841&amp;""="","",IFERROR(INDEX('الاستلامات'!$G$6:$G$1005,MATCH(B841&amp;"",'الاستلامات'!$A$6:$A$1005,0))&amp;"","استلام غير موجود"))</f>
        <v/>
      </c>
    </row>
    <row r="842">
      <c r="A842" s="13" t="n"/>
      <c r="B842" s="5" t="n"/>
      <c r="C842" s="19" t="n"/>
      <c r="D842" s="5" t="n"/>
      <c r="E842" s="5" t="n"/>
      <c r="F842" s="6">
        <f>IF(B842&amp;""="","",IFERROR(INDEX('الاستلامات'!$F$6:$F$1005,MATCH(B842&amp;"",'الاستلامات'!$A$6:$A$1005,0))&amp;"","استلام غير موجود"))</f>
        <v/>
      </c>
      <c r="G842" s="6">
        <f>IF(B842&amp;""="","",IFERROR(INDEX('الاستلامات'!$G$6:$G$1005,MATCH(B842&amp;"",'الاستلامات'!$A$6:$A$1005,0))&amp;"","استلام غير موجود"))</f>
        <v/>
      </c>
    </row>
    <row r="843">
      <c r="A843" s="13" t="n"/>
      <c r="B843" s="5" t="n"/>
      <c r="C843" s="19" t="n"/>
      <c r="D843" s="5" t="n"/>
      <c r="E843" s="5" t="n"/>
      <c r="F843" s="6">
        <f>IF(B843&amp;""="","",IFERROR(INDEX('الاستلامات'!$F$6:$F$1005,MATCH(B843&amp;"",'الاستلامات'!$A$6:$A$1005,0))&amp;"","استلام غير موجود"))</f>
        <v/>
      </c>
      <c r="G843" s="6">
        <f>IF(B843&amp;""="","",IFERROR(INDEX('الاستلامات'!$G$6:$G$1005,MATCH(B843&amp;"",'الاستلامات'!$A$6:$A$1005,0))&amp;"","استلام غير موجود"))</f>
        <v/>
      </c>
    </row>
    <row r="844">
      <c r="A844" s="13" t="n"/>
      <c r="B844" s="5" t="n"/>
      <c r="C844" s="19" t="n"/>
      <c r="D844" s="5" t="n"/>
      <c r="E844" s="5" t="n"/>
      <c r="F844" s="6">
        <f>IF(B844&amp;""="","",IFERROR(INDEX('الاستلامات'!$F$6:$F$1005,MATCH(B844&amp;"",'الاستلامات'!$A$6:$A$1005,0))&amp;"","استلام غير موجود"))</f>
        <v/>
      </c>
      <c r="G844" s="6">
        <f>IF(B844&amp;""="","",IFERROR(INDEX('الاستلامات'!$G$6:$G$1005,MATCH(B844&amp;"",'الاستلامات'!$A$6:$A$1005,0))&amp;"","استلام غير موجود"))</f>
        <v/>
      </c>
    </row>
    <row r="845">
      <c r="A845" s="13" t="n"/>
      <c r="B845" s="5" t="n"/>
      <c r="C845" s="19" t="n"/>
      <c r="D845" s="5" t="n"/>
      <c r="E845" s="5" t="n"/>
      <c r="F845" s="6">
        <f>IF(B845&amp;""="","",IFERROR(INDEX('الاستلامات'!$F$6:$F$1005,MATCH(B845&amp;"",'الاستلامات'!$A$6:$A$1005,0))&amp;"","استلام غير موجود"))</f>
        <v/>
      </c>
      <c r="G845" s="6">
        <f>IF(B845&amp;""="","",IFERROR(INDEX('الاستلامات'!$G$6:$G$1005,MATCH(B845&amp;"",'الاستلامات'!$A$6:$A$1005,0))&amp;"","استلام غير موجود"))</f>
        <v/>
      </c>
    </row>
    <row r="846">
      <c r="A846" s="13" t="n"/>
      <c r="B846" s="5" t="n"/>
      <c r="C846" s="19" t="n"/>
      <c r="D846" s="5" t="n"/>
      <c r="E846" s="5" t="n"/>
      <c r="F846" s="6">
        <f>IF(B846&amp;""="","",IFERROR(INDEX('الاستلامات'!$F$6:$F$1005,MATCH(B846&amp;"",'الاستلامات'!$A$6:$A$1005,0))&amp;"","استلام غير موجود"))</f>
        <v/>
      </c>
      <c r="G846" s="6">
        <f>IF(B846&amp;""="","",IFERROR(INDEX('الاستلامات'!$G$6:$G$1005,MATCH(B846&amp;"",'الاستلامات'!$A$6:$A$1005,0))&amp;"","استلام غير موجود"))</f>
        <v/>
      </c>
    </row>
    <row r="847">
      <c r="A847" s="13" t="n"/>
      <c r="B847" s="5" t="n"/>
      <c r="C847" s="19" t="n"/>
      <c r="D847" s="5" t="n"/>
      <c r="E847" s="5" t="n"/>
      <c r="F847" s="6">
        <f>IF(B847&amp;""="","",IFERROR(INDEX('الاستلامات'!$F$6:$F$1005,MATCH(B847&amp;"",'الاستلامات'!$A$6:$A$1005,0))&amp;"","استلام غير موجود"))</f>
        <v/>
      </c>
      <c r="G847" s="6">
        <f>IF(B847&amp;""="","",IFERROR(INDEX('الاستلامات'!$G$6:$G$1005,MATCH(B847&amp;"",'الاستلامات'!$A$6:$A$1005,0))&amp;"","استلام غير موجود"))</f>
        <v/>
      </c>
    </row>
    <row r="848">
      <c r="A848" s="13" t="n"/>
      <c r="B848" s="5" t="n"/>
      <c r="C848" s="19" t="n"/>
      <c r="D848" s="5" t="n"/>
      <c r="E848" s="5" t="n"/>
      <c r="F848" s="6">
        <f>IF(B848&amp;""="","",IFERROR(INDEX('الاستلامات'!$F$6:$F$1005,MATCH(B848&amp;"",'الاستلامات'!$A$6:$A$1005,0))&amp;"","استلام غير موجود"))</f>
        <v/>
      </c>
      <c r="G848" s="6">
        <f>IF(B848&amp;""="","",IFERROR(INDEX('الاستلامات'!$G$6:$G$1005,MATCH(B848&amp;"",'الاستلامات'!$A$6:$A$1005,0))&amp;"","استلام غير موجود"))</f>
        <v/>
      </c>
    </row>
    <row r="849">
      <c r="A849" s="13" t="n"/>
      <c r="B849" s="5" t="n"/>
      <c r="C849" s="19" t="n"/>
      <c r="D849" s="5" t="n"/>
      <c r="E849" s="5" t="n"/>
      <c r="F849" s="6">
        <f>IF(B849&amp;""="","",IFERROR(INDEX('الاستلامات'!$F$6:$F$1005,MATCH(B849&amp;"",'الاستلامات'!$A$6:$A$1005,0))&amp;"","استلام غير موجود"))</f>
        <v/>
      </c>
      <c r="G849" s="6">
        <f>IF(B849&amp;""="","",IFERROR(INDEX('الاستلامات'!$G$6:$G$1005,MATCH(B849&amp;"",'الاستلامات'!$A$6:$A$1005,0))&amp;"","استلام غير موجود"))</f>
        <v/>
      </c>
    </row>
    <row r="850">
      <c r="A850" s="13" t="n"/>
      <c r="B850" s="5" t="n"/>
      <c r="C850" s="19" t="n"/>
      <c r="D850" s="5" t="n"/>
      <c r="E850" s="5" t="n"/>
      <c r="F850" s="6">
        <f>IF(B850&amp;""="","",IFERROR(INDEX('الاستلامات'!$F$6:$F$1005,MATCH(B850&amp;"",'الاستلامات'!$A$6:$A$1005,0))&amp;"","استلام غير موجود"))</f>
        <v/>
      </c>
      <c r="G850" s="6">
        <f>IF(B850&amp;""="","",IFERROR(INDEX('الاستلامات'!$G$6:$G$1005,MATCH(B850&amp;"",'الاستلامات'!$A$6:$A$1005,0))&amp;"","استلام غير موجود"))</f>
        <v/>
      </c>
    </row>
    <row r="851">
      <c r="A851" s="13" t="n"/>
      <c r="B851" s="5" t="n"/>
      <c r="C851" s="19" t="n"/>
      <c r="D851" s="5" t="n"/>
      <c r="E851" s="5" t="n"/>
      <c r="F851" s="6">
        <f>IF(B851&amp;""="","",IFERROR(INDEX('الاستلامات'!$F$6:$F$1005,MATCH(B851&amp;"",'الاستلامات'!$A$6:$A$1005,0))&amp;"","استلام غير موجود"))</f>
        <v/>
      </c>
      <c r="G851" s="6">
        <f>IF(B851&amp;""="","",IFERROR(INDEX('الاستلامات'!$G$6:$G$1005,MATCH(B851&amp;"",'الاستلامات'!$A$6:$A$1005,0))&amp;"","استلام غير موجود"))</f>
        <v/>
      </c>
    </row>
    <row r="852">
      <c r="A852" s="13" t="n"/>
      <c r="B852" s="5" t="n"/>
      <c r="C852" s="19" t="n"/>
      <c r="D852" s="5" t="n"/>
      <c r="E852" s="5" t="n"/>
      <c r="F852" s="6">
        <f>IF(B852&amp;""="","",IFERROR(INDEX('الاستلامات'!$F$6:$F$1005,MATCH(B852&amp;"",'الاستلامات'!$A$6:$A$1005,0))&amp;"","استلام غير موجود"))</f>
        <v/>
      </c>
      <c r="G852" s="6">
        <f>IF(B852&amp;""="","",IFERROR(INDEX('الاستلامات'!$G$6:$G$1005,MATCH(B852&amp;"",'الاستلامات'!$A$6:$A$1005,0))&amp;"","استلام غير موجود"))</f>
        <v/>
      </c>
    </row>
    <row r="853">
      <c r="A853" s="13" t="n"/>
      <c r="B853" s="5" t="n"/>
      <c r="C853" s="19" t="n"/>
      <c r="D853" s="5" t="n"/>
      <c r="E853" s="5" t="n"/>
      <c r="F853" s="6">
        <f>IF(B853&amp;""="","",IFERROR(INDEX('الاستلامات'!$F$6:$F$1005,MATCH(B853&amp;"",'الاستلامات'!$A$6:$A$1005,0))&amp;"","استلام غير موجود"))</f>
        <v/>
      </c>
      <c r="G853" s="6">
        <f>IF(B853&amp;""="","",IFERROR(INDEX('الاستلامات'!$G$6:$G$1005,MATCH(B853&amp;"",'الاستلامات'!$A$6:$A$1005,0))&amp;"","استلام غير موجود"))</f>
        <v/>
      </c>
    </row>
    <row r="854">
      <c r="A854" s="13" t="n"/>
      <c r="B854" s="5" t="n"/>
      <c r="C854" s="19" t="n"/>
      <c r="D854" s="5" t="n"/>
      <c r="E854" s="5" t="n"/>
      <c r="F854" s="6">
        <f>IF(B854&amp;""="","",IFERROR(INDEX('الاستلامات'!$F$6:$F$1005,MATCH(B854&amp;"",'الاستلامات'!$A$6:$A$1005,0))&amp;"","استلام غير موجود"))</f>
        <v/>
      </c>
      <c r="G854" s="6">
        <f>IF(B854&amp;""="","",IFERROR(INDEX('الاستلامات'!$G$6:$G$1005,MATCH(B854&amp;"",'الاستلامات'!$A$6:$A$1005,0))&amp;"","استلام غير موجود"))</f>
        <v/>
      </c>
    </row>
    <row r="855">
      <c r="A855" s="13" t="n"/>
      <c r="B855" s="5" t="n"/>
      <c r="C855" s="19" t="n"/>
      <c r="D855" s="5" t="n"/>
      <c r="E855" s="5" t="n"/>
      <c r="F855" s="6">
        <f>IF(B855&amp;""="","",IFERROR(INDEX('الاستلامات'!$F$6:$F$1005,MATCH(B855&amp;"",'الاستلامات'!$A$6:$A$1005,0))&amp;"","استلام غير موجود"))</f>
        <v/>
      </c>
      <c r="G855" s="6">
        <f>IF(B855&amp;""="","",IFERROR(INDEX('الاستلامات'!$G$6:$G$1005,MATCH(B855&amp;"",'الاستلامات'!$A$6:$A$1005,0))&amp;"","استلام غير موجود"))</f>
        <v/>
      </c>
    </row>
    <row r="856">
      <c r="A856" s="13" t="n"/>
      <c r="B856" s="5" t="n"/>
      <c r="C856" s="19" t="n"/>
      <c r="D856" s="5" t="n"/>
      <c r="E856" s="5" t="n"/>
      <c r="F856" s="6">
        <f>IF(B856&amp;""="","",IFERROR(INDEX('الاستلامات'!$F$6:$F$1005,MATCH(B856&amp;"",'الاستلامات'!$A$6:$A$1005,0))&amp;"","استلام غير موجود"))</f>
        <v/>
      </c>
      <c r="G856" s="6">
        <f>IF(B856&amp;""="","",IFERROR(INDEX('الاستلامات'!$G$6:$G$1005,MATCH(B856&amp;"",'الاستلامات'!$A$6:$A$1005,0))&amp;"","استلام غير موجود"))</f>
        <v/>
      </c>
    </row>
    <row r="857">
      <c r="A857" s="13" t="n"/>
      <c r="B857" s="5" t="n"/>
      <c r="C857" s="19" t="n"/>
      <c r="D857" s="5" t="n"/>
      <c r="E857" s="5" t="n"/>
      <c r="F857" s="6">
        <f>IF(B857&amp;""="","",IFERROR(INDEX('الاستلامات'!$F$6:$F$1005,MATCH(B857&amp;"",'الاستلامات'!$A$6:$A$1005,0))&amp;"","استلام غير موجود"))</f>
        <v/>
      </c>
      <c r="G857" s="6">
        <f>IF(B857&amp;""="","",IFERROR(INDEX('الاستلامات'!$G$6:$G$1005,MATCH(B857&amp;"",'الاستلامات'!$A$6:$A$1005,0))&amp;"","استلام غير موجود"))</f>
        <v/>
      </c>
    </row>
    <row r="858">
      <c r="A858" s="13" t="n"/>
      <c r="B858" s="5" t="n"/>
      <c r="C858" s="19" t="n"/>
      <c r="D858" s="5" t="n"/>
      <c r="E858" s="5" t="n"/>
      <c r="F858" s="6">
        <f>IF(B858&amp;""="","",IFERROR(INDEX('الاستلامات'!$F$6:$F$1005,MATCH(B858&amp;"",'الاستلامات'!$A$6:$A$1005,0))&amp;"","استلام غير موجود"))</f>
        <v/>
      </c>
      <c r="G858" s="6">
        <f>IF(B858&amp;""="","",IFERROR(INDEX('الاستلامات'!$G$6:$G$1005,MATCH(B858&amp;"",'الاستلامات'!$A$6:$A$1005,0))&amp;"","استلام غير موجود"))</f>
        <v/>
      </c>
    </row>
    <row r="859">
      <c r="A859" s="13" t="n"/>
      <c r="B859" s="5" t="n"/>
      <c r="C859" s="19" t="n"/>
      <c r="D859" s="5" t="n"/>
      <c r="E859" s="5" t="n"/>
      <c r="F859" s="6">
        <f>IF(B859&amp;""="","",IFERROR(INDEX('الاستلامات'!$F$6:$F$1005,MATCH(B859&amp;"",'الاستلامات'!$A$6:$A$1005,0))&amp;"","استلام غير موجود"))</f>
        <v/>
      </c>
      <c r="G859" s="6">
        <f>IF(B859&amp;""="","",IFERROR(INDEX('الاستلامات'!$G$6:$G$1005,MATCH(B859&amp;"",'الاستلامات'!$A$6:$A$1005,0))&amp;"","استلام غير موجود"))</f>
        <v/>
      </c>
    </row>
    <row r="860">
      <c r="A860" s="13" t="n"/>
      <c r="B860" s="5" t="n"/>
      <c r="C860" s="19" t="n"/>
      <c r="D860" s="5" t="n"/>
      <c r="E860" s="5" t="n"/>
      <c r="F860" s="6">
        <f>IF(B860&amp;""="","",IFERROR(INDEX('الاستلامات'!$F$6:$F$1005,MATCH(B860&amp;"",'الاستلامات'!$A$6:$A$1005,0))&amp;"","استلام غير موجود"))</f>
        <v/>
      </c>
      <c r="G860" s="6">
        <f>IF(B860&amp;""="","",IFERROR(INDEX('الاستلامات'!$G$6:$G$1005,MATCH(B860&amp;"",'الاستلامات'!$A$6:$A$1005,0))&amp;"","استلام غير موجود"))</f>
        <v/>
      </c>
    </row>
    <row r="861">
      <c r="A861" s="13" t="n"/>
      <c r="B861" s="5" t="n"/>
      <c r="C861" s="19" t="n"/>
      <c r="D861" s="5" t="n"/>
      <c r="E861" s="5" t="n"/>
      <c r="F861" s="6">
        <f>IF(B861&amp;""="","",IFERROR(INDEX('الاستلامات'!$F$6:$F$1005,MATCH(B861&amp;"",'الاستلامات'!$A$6:$A$1005,0))&amp;"","استلام غير موجود"))</f>
        <v/>
      </c>
      <c r="G861" s="6">
        <f>IF(B861&amp;""="","",IFERROR(INDEX('الاستلامات'!$G$6:$G$1005,MATCH(B861&amp;"",'الاستلامات'!$A$6:$A$1005,0))&amp;"","استلام غير موجود"))</f>
        <v/>
      </c>
    </row>
    <row r="862">
      <c r="A862" s="13" t="n"/>
      <c r="B862" s="5" t="n"/>
      <c r="C862" s="19" t="n"/>
      <c r="D862" s="5" t="n"/>
      <c r="E862" s="5" t="n"/>
      <c r="F862" s="6">
        <f>IF(B862&amp;""="","",IFERROR(INDEX('الاستلامات'!$F$6:$F$1005,MATCH(B862&amp;"",'الاستلامات'!$A$6:$A$1005,0))&amp;"","استلام غير موجود"))</f>
        <v/>
      </c>
      <c r="G862" s="6">
        <f>IF(B862&amp;""="","",IFERROR(INDEX('الاستلامات'!$G$6:$G$1005,MATCH(B862&amp;"",'الاستلامات'!$A$6:$A$1005,0))&amp;"","استلام غير موجود"))</f>
        <v/>
      </c>
    </row>
    <row r="863">
      <c r="A863" s="13" t="n"/>
      <c r="B863" s="5" t="n"/>
      <c r="C863" s="19" t="n"/>
      <c r="D863" s="5" t="n"/>
      <c r="E863" s="5" t="n"/>
      <c r="F863" s="6">
        <f>IF(B863&amp;""="","",IFERROR(INDEX('الاستلامات'!$F$6:$F$1005,MATCH(B863&amp;"",'الاستلامات'!$A$6:$A$1005,0))&amp;"","استلام غير موجود"))</f>
        <v/>
      </c>
      <c r="G863" s="6">
        <f>IF(B863&amp;""="","",IFERROR(INDEX('الاستلامات'!$G$6:$G$1005,MATCH(B863&amp;"",'الاستلامات'!$A$6:$A$1005,0))&amp;"","استلام غير موجود"))</f>
        <v/>
      </c>
    </row>
    <row r="864">
      <c r="A864" s="13" t="n"/>
      <c r="B864" s="5" t="n"/>
      <c r="C864" s="19" t="n"/>
      <c r="D864" s="5" t="n"/>
      <c r="E864" s="5" t="n"/>
      <c r="F864" s="6">
        <f>IF(B864&amp;""="","",IFERROR(INDEX('الاستلامات'!$F$6:$F$1005,MATCH(B864&amp;"",'الاستلامات'!$A$6:$A$1005,0))&amp;"","استلام غير موجود"))</f>
        <v/>
      </c>
      <c r="G864" s="6">
        <f>IF(B864&amp;""="","",IFERROR(INDEX('الاستلامات'!$G$6:$G$1005,MATCH(B864&amp;"",'الاستلامات'!$A$6:$A$1005,0))&amp;"","استلام غير موجود"))</f>
        <v/>
      </c>
    </row>
    <row r="865">
      <c r="A865" s="13" t="n"/>
      <c r="B865" s="5" t="n"/>
      <c r="C865" s="19" t="n"/>
      <c r="D865" s="5" t="n"/>
      <c r="E865" s="5" t="n"/>
      <c r="F865" s="6">
        <f>IF(B865&amp;""="","",IFERROR(INDEX('الاستلامات'!$F$6:$F$1005,MATCH(B865&amp;"",'الاستلامات'!$A$6:$A$1005,0))&amp;"","استلام غير موجود"))</f>
        <v/>
      </c>
      <c r="G865" s="6">
        <f>IF(B865&amp;""="","",IFERROR(INDEX('الاستلامات'!$G$6:$G$1005,MATCH(B865&amp;"",'الاستلامات'!$A$6:$A$1005,0))&amp;"","استلام غير موجود"))</f>
        <v/>
      </c>
    </row>
    <row r="866">
      <c r="A866" s="13" t="n"/>
      <c r="B866" s="5" t="n"/>
      <c r="C866" s="19" t="n"/>
      <c r="D866" s="5" t="n"/>
      <c r="E866" s="5" t="n"/>
      <c r="F866" s="6">
        <f>IF(B866&amp;""="","",IFERROR(INDEX('الاستلامات'!$F$6:$F$1005,MATCH(B866&amp;"",'الاستلامات'!$A$6:$A$1005,0))&amp;"","استلام غير موجود"))</f>
        <v/>
      </c>
      <c r="G866" s="6">
        <f>IF(B866&amp;""="","",IFERROR(INDEX('الاستلامات'!$G$6:$G$1005,MATCH(B866&amp;"",'الاستلامات'!$A$6:$A$1005,0))&amp;"","استلام غير موجود"))</f>
        <v/>
      </c>
    </row>
    <row r="867">
      <c r="A867" s="13" t="n"/>
      <c r="B867" s="5" t="n"/>
      <c r="C867" s="19" t="n"/>
      <c r="D867" s="5" t="n"/>
      <c r="E867" s="5" t="n"/>
      <c r="F867" s="6">
        <f>IF(B867&amp;""="","",IFERROR(INDEX('الاستلامات'!$F$6:$F$1005,MATCH(B867&amp;"",'الاستلامات'!$A$6:$A$1005,0))&amp;"","استلام غير موجود"))</f>
        <v/>
      </c>
      <c r="G867" s="6">
        <f>IF(B867&amp;""="","",IFERROR(INDEX('الاستلامات'!$G$6:$G$1005,MATCH(B867&amp;"",'الاستلامات'!$A$6:$A$1005,0))&amp;"","استلام غير موجود"))</f>
        <v/>
      </c>
    </row>
    <row r="868">
      <c r="A868" s="13" t="n"/>
      <c r="B868" s="5" t="n"/>
      <c r="C868" s="19" t="n"/>
      <c r="D868" s="5" t="n"/>
      <c r="E868" s="5" t="n"/>
      <c r="F868" s="6">
        <f>IF(B868&amp;""="","",IFERROR(INDEX('الاستلامات'!$F$6:$F$1005,MATCH(B868&amp;"",'الاستلامات'!$A$6:$A$1005,0))&amp;"","استلام غير موجود"))</f>
        <v/>
      </c>
      <c r="G868" s="6">
        <f>IF(B868&amp;""="","",IFERROR(INDEX('الاستلامات'!$G$6:$G$1005,MATCH(B868&amp;"",'الاستلامات'!$A$6:$A$1005,0))&amp;"","استلام غير موجود"))</f>
        <v/>
      </c>
    </row>
    <row r="869">
      <c r="A869" s="13" t="n"/>
      <c r="B869" s="5" t="n"/>
      <c r="C869" s="19" t="n"/>
      <c r="D869" s="5" t="n"/>
      <c r="E869" s="5" t="n"/>
      <c r="F869" s="6">
        <f>IF(B869&amp;""="","",IFERROR(INDEX('الاستلامات'!$F$6:$F$1005,MATCH(B869&amp;"",'الاستلامات'!$A$6:$A$1005,0))&amp;"","استلام غير موجود"))</f>
        <v/>
      </c>
      <c r="G869" s="6">
        <f>IF(B869&amp;""="","",IFERROR(INDEX('الاستلامات'!$G$6:$G$1005,MATCH(B869&amp;"",'الاستلامات'!$A$6:$A$1005,0))&amp;"","استلام غير موجود"))</f>
        <v/>
      </c>
    </row>
    <row r="870">
      <c r="A870" s="13" t="n"/>
      <c r="B870" s="5" t="n"/>
      <c r="C870" s="19" t="n"/>
      <c r="D870" s="5" t="n"/>
      <c r="E870" s="5" t="n"/>
      <c r="F870" s="6">
        <f>IF(B870&amp;""="","",IFERROR(INDEX('الاستلامات'!$F$6:$F$1005,MATCH(B870&amp;"",'الاستلامات'!$A$6:$A$1005,0))&amp;"","استلام غير موجود"))</f>
        <v/>
      </c>
      <c r="G870" s="6">
        <f>IF(B870&amp;""="","",IFERROR(INDEX('الاستلامات'!$G$6:$G$1005,MATCH(B870&amp;"",'الاستلامات'!$A$6:$A$1005,0))&amp;"","استلام غير موجود"))</f>
        <v/>
      </c>
    </row>
    <row r="871">
      <c r="A871" s="13" t="n"/>
      <c r="B871" s="5" t="n"/>
      <c r="C871" s="19" t="n"/>
      <c r="D871" s="5" t="n"/>
      <c r="E871" s="5" t="n"/>
      <c r="F871" s="6">
        <f>IF(B871&amp;""="","",IFERROR(INDEX('الاستلامات'!$F$6:$F$1005,MATCH(B871&amp;"",'الاستلامات'!$A$6:$A$1005,0))&amp;"","استلام غير موجود"))</f>
        <v/>
      </c>
      <c r="G871" s="6">
        <f>IF(B871&amp;""="","",IFERROR(INDEX('الاستلامات'!$G$6:$G$1005,MATCH(B871&amp;"",'الاستلامات'!$A$6:$A$1005,0))&amp;"","استلام غير موجود"))</f>
        <v/>
      </c>
    </row>
    <row r="872">
      <c r="A872" s="13" t="n"/>
      <c r="B872" s="5" t="n"/>
      <c r="C872" s="19" t="n"/>
      <c r="D872" s="5" t="n"/>
      <c r="E872" s="5" t="n"/>
      <c r="F872" s="6">
        <f>IF(B872&amp;""="","",IFERROR(INDEX('الاستلامات'!$F$6:$F$1005,MATCH(B872&amp;"",'الاستلامات'!$A$6:$A$1005,0))&amp;"","استلام غير موجود"))</f>
        <v/>
      </c>
      <c r="G872" s="6">
        <f>IF(B872&amp;""="","",IFERROR(INDEX('الاستلامات'!$G$6:$G$1005,MATCH(B872&amp;"",'الاستلامات'!$A$6:$A$1005,0))&amp;"","استلام غير موجود"))</f>
        <v/>
      </c>
    </row>
    <row r="873">
      <c r="A873" s="13" t="n"/>
      <c r="B873" s="5" t="n"/>
      <c r="C873" s="19" t="n"/>
      <c r="D873" s="5" t="n"/>
      <c r="E873" s="5" t="n"/>
      <c r="F873" s="6">
        <f>IF(B873&amp;""="","",IFERROR(INDEX('الاستلامات'!$F$6:$F$1005,MATCH(B873&amp;"",'الاستلامات'!$A$6:$A$1005,0))&amp;"","استلام غير موجود"))</f>
        <v/>
      </c>
      <c r="G873" s="6">
        <f>IF(B873&amp;""="","",IFERROR(INDEX('الاستلامات'!$G$6:$G$1005,MATCH(B873&amp;"",'الاستلامات'!$A$6:$A$1005,0))&amp;"","استلام غير موجود"))</f>
        <v/>
      </c>
    </row>
    <row r="874">
      <c r="A874" s="13" t="n"/>
      <c r="B874" s="5" t="n"/>
      <c r="C874" s="19" t="n"/>
      <c r="D874" s="5" t="n"/>
      <c r="E874" s="5" t="n"/>
      <c r="F874" s="6">
        <f>IF(B874&amp;""="","",IFERROR(INDEX('الاستلامات'!$F$6:$F$1005,MATCH(B874&amp;"",'الاستلامات'!$A$6:$A$1005,0))&amp;"","استلام غير موجود"))</f>
        <v/>
      </c>
      <c r="G874" s="6">
        <f>IF(B874&amp;""="","",IFERROR(INDEX('الاستلامات'!$G$6:$G$1005,MATCH(B874&amp;"",'الاستلامات'!$A$6:$A$1005,0))&amp;"","استلام غير موجود"))</f>
        <v/>
      </c>
    </row>
    <row r="875">
      <c r="A875" s="13" t="n"/>
      <c r="B875" s="5" t="n"/>
      <c r="C875" s="19" t="n"/>
      <c r="D875" s="5" t="n"/>
      <c r="E875" s="5" t="n"/>
      <c r="F875" s="6">
        <f>IF(B875&amp;""="","",IFERROR(INDEX('الاستلامات'!$F$6:$F$1005,MATCH(B875&amp;"",'الاستلامات'!$A$6:$A$1005,0))&amp;"","استلام غير موجود"))</f>
        <v/>
      </c>
      <c r="G875" s="6">
        <f>IF(B875&amp;""="","",IFERROR(INDEX('الاستلامات'!$G$6:$G$1005,MATCH(B875&amp;"",'الاستلامات'!$A$6:$A$1005,0))&amp;"","استلام غير موجود"))</f>
        <v/>
      </c>
    </row>
    <row r="876">
      <c r="A876" s="13" t="n"/>
      <c r="B876" s="5" t="n"/>
      <c r="C876" s="19" t="n"/>
      <c r="D876" s="5" t="n"/>
      <c r="E876" s="5" t="n"/>
      <c r="F876" s="6">
        <f>IF(B876&amp;""="","",IFERROR(INDEX('الاستلامات'!$F$6:$F$1005,MATCH(B876&amp;"",'الاستلامات'!$A$6:$A$1005,0))&amp;"","استلام غير موجود"))</f>
        <v/>
      </c>
      <c r="G876" s="6">
        <f>IF(B876&amp;""="","",IFERROR(INDEX('الاستلامات'!$G$6:$G$1005,MATCH(B876&amp;"",'الاستلامات'!$A$6:$A$1005,0))&amp;"","استلام غير موجود"))</f>
        <v/>
      </c>
    </row>
    <row r="877">
      <c r="A877" s="13" t="n"/>
      <c r="B877" s="5" t="n"/>
      <c r="C877" s="19" t="n"/>
      <c r="D877" s="5" t="n"/>
      <c r="E877" s="5" t="n"/>
      <c r="F877" s="6">
        <f>IF(B877&amp;""="","",IFERROR(INDEX('الاستلامات'!$F$6:$F$1005,MATCH(B877&amp;"",'الاستلامات'!$A$6:$A$1005,0))&amp;"","استلام غير موجود"))</f>
        <v/>
      </c>
      <c r="G877" s="6">
        <f>IF(B877&amp;""="","",IFERROR(INDEX('الاستلامات'!$G$6:$G$1005,MATCH(B877&amp;"",'الاستلامات'!$A$6:$A$1005,0))&amp;"","استلام غير موجود"))</f>
        <v/>
      </c>
    </row>
    <row r="878">
      <c r="A878" s="13" t="n"/>
      <c r="B878" s="5" t="n"/>
      <c r="C878" s="19" t="n"/>
      <c r="D878" s="5" t="n"/>
      <c r="E878" s="5" t="n"/>
      <c r="F878" s="6">
        <f>IF(B878&amp;""="","",IFERROR(INDEX('الاستلامات'!$F$6:$F$1005,MATCH(B878&amp;"",'الاستلامات'!$A$6:$A$1005,0))&amp;"","استلام غير موجود"))</f>
        <v/>
      </c>
      <c r="G878" s="6">
        <f>IF(B878&amp;""="","",IFERROR(INDEX('الاستلامات'!$G$6:$G$1005,MATCH(B878&amp;"",'الاستلامات'!$A$6:$A$1005,0))&amp;"","استلام غير موجود"))</f>
        <v/>
      </c>
    </row>
    <row r="879">
      <c r="A879" s="13" t="n"/>
      <c r="B879" s="5" t="n"/>
      <c r="C879" s="19" t="n"/>
      <c r="D879" s="5" t="n"/>
      <c r="E879" s="5" t="n"/>
      <c r="F879" s="6">
        <f>IF(B879&amp;""="","",IFERROR(INDEX('الاستلامات'!$F$6:$F$1005,MATCH(B879&amp;"",'الاستلامات'!$A$6:$A$1005,0))&amp;"","استلام غير موجود"))</f>
        <v/>
      </c>
      <c r="G879" s="6">
        <f>IF(B879&amp;""="","",IFERROR(INDEX('الاستلامات'!$G$6:$G$1005,MATCH(B879&amp;"",'الاستلامات'!$A$6:$A$1005,0))&amp;"","استلام غير موجود"))</f>
        <v/>
      </c>
    </row>
    <row r="880">
      <c r="A880" s="13" t="n"/>
      <c r="B880" s="5" t="n"/>
      <c r="C880" s="19" t="n"/>
      <c r="D880" s="5" t="n"/>
      <c r="E880" s="5" t="n"/>
      <c r="F880" s="6">
        <f>IF(B880&amp;""="","",IFERROR(INDEX('الاستلامات'!$F$6:$F$1005,MATCH(B880&amp;"",'الاستلامات'!$A$6:$A$1005,0))&amp;"","استلام غير موجود"))</f>
        <v/>
      </c>
      <c r="G880" s="6">
        <f>IF(B880&amp;""="","",IFERROR(INDEX('الاستلامات'!$G$6:$G$1005,MATCH(B880&amp;"",'الاستلامات'!$A$6:$A$1005,0))&amp;"","استلام غير موجود"))</f>
        <v/>
      </c>
    </row>
    <row r="881">
      <c r="A881" s="13" t="n"/>
      <c r="B881" s="5" t="n"/>
      <c r="C881" s="19" t="n"/>
      <c r="D881" s="5" t="n"/>
      <c r="E881" s="5" t="n"/>
      <c r="F881" s="6">
        <f>IF(B881&amp;""="","",IFERROR(INDEX('الاستلامات'!$F$6:$F$1005,MATCH(B881&amp;"",'الاستلامات'!$A$6:$A$1005,0))&amp;"","استلام غير موجود"))</f>
        <v/>
      </c>
      <c r="G881" s="6">
        <f>IF(B881&amp;""="","",IFERROR(INDEX('الاستلامات'!$G$6:$G$1005,MATCH(B881&amp;"",'الاستلامات'!$A$6:$A$1005,0))&amp;"","استلام غير موجود"))</f>
        <v/>
      </c>
    </row>
    <row r="882">
      <c r="A882" s="13" t="n"/>
      <c r="B882" s="5" t="n"/>
      <c r="C882" s="19" t="n"/>
      <c r="D882" s="5" t="n"/>
      <c r="E882" s="5" t="n"/>
      <c r="F882" s="6">
        <f>IF(B882&amp;""="","",IFERROR(INDEX('الاستلامات'!$F$6:$F$1005,MATCH(B882&amp;"",'الاستلامات'!$A$6:$A$1005,0))&amp;"","استلام غير موجود"))</f>
        <v/>
      </c>
      <c r="G882" s="6">
        <f>IF(B882&amp;""="","",IFERROR(INDEX('الاستلامات'!$G$6:$G$1005,MATCH(B882&amp;"",'الاستلامات'!$A$6:$A$1005,0))&amp;"","استلام غير موجود"))</f>
        <v/>
      </c>
    </row>
    <row r="883">
      <c r="A883" s="13" t="n"/>
      <c r="B883" s="5" t="n"/>
      <c r="C883" s="19" t="n"/>
      <c r="D883" s="5" t="n"/>
      <c r="E883" s="5" t="n"/>
      <c r="F883" s="6">
        <f>IF(B883&amp;""="","",IFERROR(INDEX('الاستلامات'!$F$6:$F$1005,MATCH(B883&amp;"",'الاستلامات'!$A$6:$A$1005,0))&amp;"","استلام غير موجود"))</f>
        <v/>
      </c>
      <c r="G883" s="6">
        <f>IF(B883&amp;""="","",IFERROR(INDEX('الاستلامات'!$G$6:$G$1005,MATCH(B883&amp;"",'الاستلامات'!$A$6:$A$1005,0))&amp;"","استلام غير موجود"))</f>
        <v/>
      </c>
    </row>
    <row r="884">
      <c r="A884" s="13" t="n"/>
      <c r="B884" s="5" t="n"/>
      <c r="C884" s="19" t="n"/>
      <c r="D884" s="5" t="n"/>
      <c r="E884" s="5" t="n"/>
      <c r="F884" s="6">
        <f>IF(B884&amp;""="","",IFERROR(INDEX('الاستلامات'!$F$6:$F$1005,MATCH(B884&amp;"",'الاستلامات'!$A$6:$A$1005,0))&amp;"","استلام غير موجود"))</f>
        <v/>
      </c>
      <c r="G884" s="6">
        <f>IF(B884&amp;""="","",IFERROR(INDEX('الاستلامات'!$G$6:$G$1005,MATCH(B884&amp;"",'الاستلامات'!$A$6:$A$1005,0))&amp;"","استلام غير موجود"))</f>
        <v/>
      </c>
    </row>
    <row r="885">
      <c r="A885" s="13" t="n"/>
      <c r="B885" s="5" t="n"/>
      <c r="C885" s="19" t="n"/>
      <c r="D885" s="5" t="n"/>
      <c r="E885" s="5" t="n"/>
      <c r="F885" s="6">
        <f>IF(B885&amp;""="","",IFERROR(INDEX('الاستلامات'!$F$6:$F$1005,MATCH(B885&amp;"",'الاستلامات'!$A$6:$A$1005,0))&amp;"","استلام غير موجود"))</f>
        <v/>
      </c>
      <c r="G885" s="6">
        <f>IF(B885&amp;""="","",IFERROR(INDEX('الاستلامات'!$G$6:$G$1005,MATCH(B885&amp;"",'الاستلامات'!$A$6:$A$1005,0))&amp;"","استلام غير موجود"))</f>
        <v/>
      </c>
    </row>
    <row r="886">
      <c r="A886" s="13" t="n"/>
      <c r="B886" s="5" t="n"/>
      <c r="C886" s="19" t="n"/>
      <c r="D886" s="5" t="n"/>
      <c r="E886" s="5" t="n"/>
      <c r="F886" s="6">
        <f>IF(B886&amp;""="","",IFERROR(INDEX('الاستلامات'!$F$6:$F$1005,MATCH(B886&amp;"",'الاستلامات'!$A$6:$A$1005,0))&amp;"","استلام غير موجود"))</f>
        <v/>
      </c>
      <c r="G886" s="6">
        <f>IF(B886&amp;""="","",IFERROR(INDEX('الاستلامات'!$G$6:$G$1005,MATCH(B886&amp;"",'الاستلامات'!$A$6:$A$1005,0))&amp;"","استلام غير موجود"))</f>
        <v/>
      </c>
    </row>
    <row r="887">
      <c r="A887" s="13" t="n"/>
      <c r="B887" s="5" t="n"/>
      <c r="C887" s="19" t="n"/>
      <c r="D887" s="5" t="n"/>
      <c r="E887" s="5" t="n"/>
      <c r="F887" s="6">
        <f>IF(B887&amp;""="","",IFERROR(INDEX('الاستلامات'!$F$6:$F$1005,MATCH(B887&amp;"",'الاستلامات'!$A$6:$A$1005,0))&amp;"","استلام غير موجود"))</f>
        <v/>
      </c>
      <c r="G887" s="6">
        <f>IF(B887&amp;""="","",IFERROR(INDEX('الاستلامات'!$G$6:$G$1005,MATCH(B887&amp;"",'الاستلامات'!$A$6:$A$1005,0))&amp;"","استلام غير موجود"))</f>
        <v/>
      </c>
    </row>
    <row r="888">
      <c r="A888" s="13" t="n"/>
      <c r="B888" s="5" t="n"/>
      <c r="C888" s="19" t="n"/>
      <c r="D888" s="5" t="n"/>
      <c r="E888" s="5" t="n"/>
      <c r="F888" s="6">
        <f>IF(B888&amp;""="","",IFERROR(INDEX('الاستلامات'!$F$6:$F$1005,MATCH(B888&amp;"",'الاستلامات'!$A$6:$A$1005,0))&amp;"","استلام غير موجود"))</f>
        <v/>
      </c>
      <c r="G888" s="6">
        <f>IF(B888&amp;""="","",IFERROR(INDEX('الاستلامات'!$G$6:$G$1005,MATCH(B888&amp;"",'الاستلامات'!$A$6:$A$1005,0))&amp;"","استلام غير موجود"))</f>
        <v/>
      </c>
    </row>
    <row r="889">
      <c r="A889" s="13" t="n"/>
      <c r="B889" s="5" t="n"/>
      <c r="C889" s="19" t="n"/>
      <c r="D889" s="5" t="n"/>
      <c r="E889" s="5" t="n"/>
      <c r="F889" s="6">
        <f>IF(B889&amp;""="","",IFERROR(INDEX('الاستلامات'!$F$6:$F$1005,MATCH(B889&amp;"",'الاستلامات'!$A$6:$A$1005,0))&amp;"","استلام غير موجود"))</f>
        <v/>
      </c>
      <c r="G889" s="6">
        <f>IF(B889&amp;""="","",IFERROR(INDEX('الاستلامات'!$G$6:$G$1005,MATCH(B889&amp;"",'الاستلامات'!$A$6:$A$1005,0))&amp;"","استلام غير موجود"))</f>
        <v/>
      </c>
    </row>
    <row r="890">
      <c r="A890" s="13" t="n"/>
      <c r="B890" s="5" t="n"/>
      <c r="C890" s="19" t="n"/>
      <c r="D890" s="5" t="n"/>
      <c r="E890" s="5" t="n"/>
      <c r="F890" s="6">
        <f>IF(B890&amp;""="","",IFERROR(INDEX('الاستلامات'!$F$6:$F$1005,MATCH(B890&amp;"",'الاستلامات'!$A$6:$A$1005,0))&amp;"","استلام غير موجود"))</f>
        <v/>
      </c>
      <c r="G890" s="6">
        <f>IF(B890&amp;""="","",IFERROR(INDEX('الاستلامات'!$G$6:$G$1005,MATCH(B890&amp;"",'الاستلامات'!$A$6:$A$1005,0))&amp;"","استلام غير موجود"))</f>
        <v/>
      </c>
    </row>
    <row r="891">
      <c r="A891" s="13" t="n"/>
      <c r="B891" s="5" t="n"/>
      <c r="C891" s="19" t="n"/>
      <c r="D891" s="5" t="n"/>
      <c r="E891" s="5" t="n"/>
      <c r="F891" s="6">
        <f>IF(B891&amp;""="","",IFERROR(INDEX('الاستلامات'!$F$6:$F$1005,MATCH(B891&amp;"",'الاستلامات'!$A$6:$A$1005,0))&amp;"","استلام غير موجود"))</f>
        <v/>
      </c>
      <c r="G891" s="6">
        <f>IF(B891&amp;""="","",IFERROR(INDEX('الاستلامات'!$G$6:$G$1005,MATCH(B891&amp;"",'الاستلامات'!$A$6:$A$1005,0))&amp;"","استلام غير موجود"))</f>
        <v/>
      </c>
    </row>
    <row r="892">
      <c r="A892" s="13" t="n"/>
      <c r="B892" s="5" t="n"/>
      <c r="C892" s="19" t="n"/>
      <c r="D892" s="5" t="n"/>
      <c r="E892" s="5" t="n"/>
      <c r="F892" s="6">
        <f>IF(B892&amp;""="","",IFERROR(INDEX('الاستلامات'!$F$6:$F$1005,MATCH(B892&amp;"",'الاستلامات'!$A$6:$A$1005,0))&amp;"","استلام غير موجود"))</f>
        <v/>
      </c>
      <c r="G892" s="6">
        <f>IF(B892&amp;""="","",IFERROR(INDEX('الاستلامات'!$G$6:$G$1005,MATCH(B892&amp;"",'الاستلامات'!$A$6:$A$1005,0))&amp;"","استلام غير موجود"))</f>
        <v/>
      </c>
    </row>
    <row r="893">
      <c r="A893" s="13" t="n"/>
      <c r="B893" s="5" t="n"/>
      <c r="C893" s="19" t="n"/>
      <c r="D893" s="5" t="n"/>
      <c r="E893" s="5" t="n"/>
      <c r="F893" s="6">
        <f>IF(B893&amp;""="","",IFERROR(INDEX('الاستلامات'!$F$6:$F$1005,MATCH(B893&amp;"",'الاستلامات'!$A$6:$A$1005,0))&amp;"","استلام غير موجود"))</f>
        <v/>
      </c>
      <c r="G893" s="6">
        <f>IF(B893&amp;""="","",IFERROR(INDEX('الاستلامات'!$G$6:$G$1005,MATCH(B893&amp;"",'الاستلامات'!$A$6:$A$1005,0))&amp;"","استلام غير موجود"))</f>
        <v/>
      </c>
    </row>
    <row r="894">
      <c r="A894" s="13" t="n"/>
      <c r="B894" s="5" t="n"/>
      <c r="C894" s="19" t="n"/>
      <c r="D894" s="5" t="n"/>
      <c r="E894" s="5" t="n"/>
      <c r="F894" s="6">
        <f>IF(B894&amp;""="","",IFERROR(INDEX('الاستلامات'!$F$6:$F$1005,MATCH(B894&amp;"",'الاستلامات'!$A$6:$A$1005,0))&amp;"","استلام غير موجود"))</f>
        <v/>
      </c>
      <c r="G894" s="6">
        <f>IF(B894&amp;""="","",IFERROR(INDEX('الاستلامات'!$G$6:$G$1005,MATCH(B894&amp;"",'الاستلامات'!$A$6:$A$1005,0))&amp;"","استلام غير موجود"))</f>
        <v/>
      </c>
    </row>
    <row r="895">
      <c r="A895" s="13" t="n"/>
      <c r="B895" s="5" t="n"/>
      <c r="C895" s="19" t="n"/>
      <c r="D895" s="5" t="n"/>
      <c r="E895" s="5" t="n"/>
      <c r="F895" s="6">
        <f>IF(B895&amp;""="","",IFERROR(INDEX('الاستلامات'!$F$6:$F$1005,MATCH(B895&amp;"",'الاستلامات'!$A$6:$A$1005,0))&amp;"","استلام غير موجود"))</f>
        <v/>
      </c>
      <c r="G895" s="6">
        <f>IF(B895&amp;""="","",IFERROR(INDEX('الاستلامات'!$G$6:$G$1005,MATCH(B895&amp;"",'الاستلامات'!$A$6:$A$1005,0))&amp;"","استلام غير موجود"))</f>
        <v/>
      </c>
    </row>
    <row r="896">
      <c r="A896" s="13" t="n"/>
      <c r="B896" s="5" t="n"/>
      <c r="C896" s="19" t="n"/>
      <c r="D896" s="5" t="n"/>
      <c r="E896" s="5" t="n"/>
      <c r="F896" s="6">
        <f>IF(B896&amp;""="","",IFERROR(INDEX('الاستلامات'!$F$6:$F$1005,MATCH(B896&amp;"",'الاستلامات'!$A$6:$A$1005,0))&amp;"","استلام غير موجود"))</f>
        <v/>
      </c>
      <c r="G896" s="6">
        <f>IF(B896&amp;""="","",IFERROR(INDEX('الاستلامات'!$G$6:$G$1005,MATCH(B896&amp;"",'الاستلامات'!$A$6:$A$1005,0))&amp;"","استلام غير موجود"))</f>
        <v/>
      </c>
    </row>
    <row r="897">
      <c r="A897" s="13" t="n"/>
      <c r="B897" s="5" t="n"/>
      <c r="C897" s="19" t="n"/>
      <c r="D897" s="5" t="n"/>
      <c r="E897" s="5" t="n"/>
      <c r="F897" s="6">
        <f>IF(B897&amp;""="","",IFERROR(INDEX('الاستلامات'!$F$6:$F$1005,MATCH(B897&amp;"",'الاستلامات'!$A$6:$A$1005,0))&amp;"","استلام غير موجود"))</f>
        <v/>
      </c>
      <c r="G897" s="6">
        <f>IF(B897&amp;""="","",IFERROR(INDEX('الاستلامات'!$G$6:$G$1005,MATCH(B897&amp;"",'الاستلامات'!$A$6:$A$1005,0))&amp;"","استلام غير موجود"))</f>
        <v/>
      </c>
    </row>
    <row r="898">
      <c r="A898" s="13" t="n"/>
      <c r="B898" s="5" t="n"/>
      <c r="C898" s="19" t="n"/>
      <c r="D898" s="5" t="n"/>
      <c r="E898" s="5" t="n"/>
      <c r="F898" s="6">
        <f>IF(B898&amp;""="","",IFERROR(INDEX('الاستلامات'!$F$6:$F$1005,MATCH(B898&amp;"",'الاستلامات'!$A$6:$A$1005,0))&amp;"","استلام غير موجود"))</f>
        <v/>
      </c>
      <c r="G898" s="6">
        <f>IF(B898&amp;""="","",IFERROR(INDEX('الاستلامات'!$G$6:$G$1005,MATCH(B898&amp;"",'الاستلامات'!$A$6:$A$1005,0))&amp;"","استلام غير موجود"))</f>
        <v/>
      </c>
    </row>
    <row r="899">
      <c r="A899" s="13" t="n"/>
      <c r="B899" s="5" t="n"/>
      <c r="C899" s="19" t="n"/>
      <c r="D899" s="5" t="n"/>
      <c r="E899" s="5" t="n"/>
      <c r="F899" s="6">
        <f>IF(B899&amp;""="","",IFERROR(INDEX('الاستلامات'!$F$6:$F$1005,MATCH(B899&amp;"",'الاستلامات'!$A$6:$A$1005,0))&amp;"","استلام غير موجود"))</f>
        <v/>
      </c>
      <c r="G899" s="6">
        <f>IF(B899&amp;""="","",IFERROR(INDEX('الاستلامات'!$G$6:$G$1005,MATCH(B899&amp;"",'الاستلامات'!$A$6:$A$1005,0))&amp;"","استلام غير موجود"))</f>
        <v/>
      </c>
    </row>
    <row r="900">
      <c r="A900" s="13" t="n"/>
      <c r="B900" s="5" t="n"/>
      <c r="C900" s="19" t="n"/>
      <c r="D900" s="5" t="n"/>
      <c r="E900" s="5" t="n"/>
      <c r="F900" s="6">
        <f>IF(B900&amp;""="","",IFERROR(INDEX('الاستلامات'!$F$6:$F$1005,MATCH(B900&amp;"",'الاستلامات'!$A$6:$A$1005,0))&amp;"","استلام غير موجود"))</f>
        <v/>
      </c>
      <c r="G900" s="6">
        <f>IF(B900&amp;""="","",IFERROR(INDEX('الاستلامات'!$G$6:$G$1005,MATCH(B900&amp;"",'الاستلامات'!$A$6:$A$1005,0))&amp;"","استلام غير موجود"))</f>
        <v/>
      </c>
    </row>
    <row r="901">
      <c r="A901" s="13" t="n"/>
      <c r="B901" s="5" t="n"/>
      <c r="C901" s="19" t="n"/>
      <c r="D901" s="5" t="n"/>
      <c r="E901" s="5" t="n"/>
      <c r="F901" s="6">
        <f>IF(B901&amp;""="","",IFERROR(INDEX('الاستلامات'!$F$6:$F$1005,MATCH(B901&amp;"",'الاستلامات'!$A$6:$A$1005,0))&amp;"","استلام غير موجود"))</f>
        <v/>
      </c>
      <c r="G901" s="6">
        <f>IF(B901&amp;""="","",IFERROR(INDEX('الاستلامات'!$G$6:$G$1005,MATCH(B901&amp;"",'الاستلامات'!$A$6:$A$1005,0))&amp;"","استلام غير موجود"))</f>
        <v/>
      </c>
    </row>
    <row r="902">
      <c r="A902" s="13" t="n"/>
      <c r="B902" s="5" t="n"/>
      <c r="C902" s="19" t="n"/>
      <c r="D902" s="5" t="n"/>
      <c r="E902" s="5" t="n"/>
      <c r="F902" s="6">
        <f>IF(B902&amp;""="","",IFERROR(INDEX('الاستلامات'!$F$6:$F$1005,MATCH(B902&amp;"",'الاستلامات'!$A$6:$A$1005,0))&amp;"","استلام غير موجود"))</f>
        <v/>
      </c>
      <c r="G902" s="6">
        <f>IF(B902&amp;""="","",IFERROR(INDEX('الاستلامات'!$G$6:$G$1005,MATCH(B902&amp;"",'الاستلامات'!$A$6:$A$1005,0))&amp;"","استلام غير موجود"))</f>
        <v/>
      </c>
    </row>
    <row r="903">
      <c r="A903" s="13" t="n"/>
      <c r="B903" s="5" t="n"/>
      <c r="C903" s="19" t="n"/>
      <c r="D903" s="5" t="n"/>
      <c r="E903" s="5" t="n"/>
      <c r="F903" s="6">
        <f>IF(B903&amp;""="","",IFERROR(INDEX('الاستلامات'!$F$6:$F$1005,MATCH(B903&amp;"",'الاستلامات'!$A$6:$A$1005,0))&amp;"","استلام غير موجود"))</f>
        <v/>
      </c>
      <c r="G903" s="6">
        <f>IF(B903&amp;""="","",IFERROR(INDEX('الاستلامات'!$G$6:$G$1005,MATCH(B903&amp;"",'الاستلامات'!$A$6:$A$1005,0))&amp;"","استلام غير موجود"))</f>
        <v/>
      </c>
    </row>
    <row r="904">
      <c r="A904" s="13" t="n"/>
      <c r="B904" s="5" t="n"/>
      <c r="C904" s="19" t="n"/>
      <c r="D904" s="5" t="n"/>
      <c r="E904" s="5" t="n"/>
      <c r="F904" s="6">
        <f>IF(B904&amp;""="","",IFERROR(INDEX('الاستلامات'!$F$6:$F$1005,MATCH(B904&amp;"",'الاستلامات'!$A$6:$A$1005,0))&amp;"","استلام غير موجود"))</f>
        <v/>
      </c>
      <c r="G904" s="6">
        <f>IF(B904&amp;""="","",IFERROR(INDEX('الاستلامات'!$G$6:$G$1005,MATCH(B904&amp;"",'الاستلامات'!$A$6:$A$1005,0))&amp;"","استلام غير موجود"))</f>
        <v/>
      </c>
    </row>
    <row r="905">
      <c r="A905" s="13" t="n"/>
      <c r="B905" s="5" t="n"/>
      <c r="C905" s="19" t="n"/>
      <c r="D905" s="5" t="n"/>
      <c r="E905" s="5" t="n"/>
      <c r="F905" s="6">
        <f>IF(B905&amp;""="","",IFERROR(INDEX('الاستلامات'!$F$6:$F$1005,MATCH(B905&amp;"",'الاستلامات'!$A$6:$A$1005,0))&amp;"","استلام غير موجود"))</f>
        <v/>
      </c>
      <c r="G905" s="6">
        <f>IF(B905&amp;""="","",IFERROR(INDEX('الاستلامات'!$G$6:$G$1005,MATCH(B905&amp;"",'الاستلامات'!$A$6:$A$1005,0))&amp;"","استلام غير موجود"))</f>
        <v/>
      </c>
    </row>
    <row r="906">
      <c r="A906" s="13" t="n"/>
      <c r="B906" s="5" t="n"/>
      <c r="C906" s="19" t="n"/>
      <c r="D906" s="5" t="n"/>
      <c r="E906" s="5" t="n"/>
      <c r="F906" s="6">
        <f>IF(B906&amp;""="","",IFERROR(INDEX('الاستلامات'!$F$6:$F$1005,MATCH(B906&amp;"",'الاستلامات'!$A$6:$A$1005,0))&amp;"","استلام غير موجود"))</f>
        <v/>
      </c>
      <c r="G906" s="6">
        <f>IF(B906&amp;""="","",IFERROR(INDEX('الاستلامات'!$G$6:$G$1005,MATCH(B906&amp;"",'الاستلامات'!$A$6:$A$1005,0))&amp;"","استلام غير موجود"))</f>
        <v/>
      </c>
    </row>
    <row r="907">
      <c r="A907" s="13" t="n"/>
      <c r="B907" s="5" t="n"/>
      <c r="C907" s="19" t="n"/>
      <c r="D907" s="5" t="n"/>
      <c r="E907" s="5" t="n"/>
      <c r="F907" s="6">
        <f>IF(B907&amp;""="","",IFERROR(INDEX('الاستلامات'!$F$6:$F$1005,MATCH(B907&amp;"",'الاستلامات'!$A$6:$A$1005,0))&amp;"","استلام غير موجود"))</f>
        <v/>
      </c>
      <c r="G907" s="6">
        <f>IF(B907&amp;""="","",IFERROR(INDEX('الاستلامات'!$G$6:$G$1005,MATCH(B907&amp;"",'الاستلامات'!$A$6:$A$1005,0))&amp;"","استلام غير موجود"))</f>
        <v/>
      </c>
    </row>
    <row r="908">
      <c r="A908" s="13" t="n"/>
      <c r="B908" s="5" t="n"/>
      <c r="C908" s="19" t="n"/>
      <c r="D908" s="5" t="n"/>
      <c r="E908" s="5" t="n"/>
      <c r="F908" s="6">
        <f>IF(B908&amp;""="","",IFERROR(INDEX('الاستلامات'!$F$6:$F$1005,MATCH(B908&amp;"",'الاستلامات'!$A$6:$A$1005,0))&amp;"","استلام غير موجود"))</f>
        <v/>
      </c>
      <c r="G908" s="6">
        <f>IF(B908&amp;""="","",IFERROR(INDEX('الاستلامات'!$G$6:$G$1005,MATCH(B908&amp;"",'الاستلامات'!$A$6:$A$1005,0))&amp;"","استلام غير موجود"))</f>
        <v/>
      </c>
    </row>
    <row r="909">
      <c r="A909" s="13" t="n"/>
      <c r="B909" s="5" t="n"/>
      <c r="C909" s="19" t="n"/>
      <c r="D909" s="5" t="n"/>
      <c r="E909" s="5" t="n"/>
      <c r="F909" s="6">
        <f>IF(B909&amp;""="","",IFERROR(INDEX('الاستلامات'!$F$6:$F$1005,MATCH(B909&amp;"",'الاستلامات'!$A$6:$A$1005,0))&amp;"","استلام غير موجود"))</f>
        <v/>
      </c>
      <c r="G909" s="6">
        <f>IF(B909&amp;""="","",IFERROR(INDEX('الاستلامات'!$G$6:$G$1005,MATCH(B909&amp;"",'الاستلامات'!$A$6:$A$1005,0))&amp;"","استلام غير موجود"))</f>
        <v/>
      </c>
    </row>
    <row r="910">
      <c r="A910" s="13" t="n"/>
      <c r="B910" s="5" t="n"/>
      <c r="C910" s="19" t="n"/>
      <c r="D910" s="5" t="n"/>
      <c r="E910" s="5" t="n"/>
      <c r="F910" s="6">
        <f>IF(B910&amp;""="","",IFERROR(INDEX('الاستلامات'!$F$6:$F$1005,MATCH(B910&amp;"",'الاستلامات'!$A$6:$A$1005,0))&amp;"","استلام غير موجود"))</f>
        <v/>
      </c>
      <c r="G910" s="6">
        <f>IF(B910&amp;""="","",IFERROR(INDEX('الاستلامات'!$G$6:$G$1005,MATCH(B910&amp;"",'الاستلامات'!$A$6:$A$1005,0))&amp;"","استلام غير موجود"))</f>
        <v/>
      </c>
    </row>
    <row r="911">
      <c r="A911" s="13" t="n"/>
      <c r="B911" s="5" t="n"/>
      <c r="C911" s="19" t="n"/>
      <c r="D911" s="5" t="n"/>
      <c r="E911" s="5" t="n"/>
      <c r="F911" s="6">
        <f>IF(B911&amp;""="","",IFERROR(INDEX('الاستلامات'!$F$6:$F$1005,MATCH(B911&amp;"",'الاستلامات'!$A$6:$A$1005,0))&amp;"","استلام غير موجود"))</f>
        <v/>
      </c>
      <c r="G911" s="6">
        <f>IF(B911&amp;""="","",IFERROR(INDEX('الاستلامات'!$G$6:$G$1005,MATCH(B911&amp;"",'الاستلامات'!$A$6:$A$1005,0))&amp;"","استلام غير موجود"))</f>
        <v/>
      </c>
    </row>
    <row r="912">
      <c r="A912" s="13" t="n"/>
      <c r="B912" s="5" t="n"/>
      <c r="C912" s="19" t="n"/>
      <c r="D912" s="5" t="n"/>
      <c r="E912" s="5" t="n"/>
      <c r="F912" s="6">
        <f>IF(B912&amp;""="","",IFERROR(INDEX('الاستلامات'!$F$6:$F$1005,MATCH(B912&amp;"",'الاستلامات'!$A$6:$A$1005,0))&amp;"","استلام غير موجود"))</f>
        <v/>
      </c>
      <c r="G912" s="6">
        <f>IF(B912&amp;""="","",IFERROR(INDEX('الاستلامات'!$G$6:$G$1005,MATCH(B912&amp;"",'الاستلامات'!$A$6:$A$1005,0))&amp;"","استلام غير موجود"))</f>
        <v/>
      </c>
    </row>
    <row r="913">
      <c r="A913" s="13" t="n"/>
      <c r="B913" s="5" t="n"/>
      <c r="C913" s="19" t="n"/>
      <c r="D913" s="5" t="n"/>
      <c r="E913" s="5" t="n"/>
      <c r="F913" s="6">
        <f>IF(B913&amp;""="","",IFERROR(INDEX('الاستلامات'!$F$6:$F$1005,MATCH(B913&amp;"",'الاستلامات'!$A$6:$A$1005,0))&amp;"","استلام غير موجود"))</f>
        <v/>
      </c>
      <c r="G913" s="6">
        <f>IF(B913&amp;""="","",IFERROR(INDEX('الاستلامات'!$G$6:$G$1005,MATCH(B913&amp;"",'الاستلامات'!$A$6:$A$1005,0))&amp;"","استلام غير موجود"))</f>
        <v/>
      </c>
    </row>
    <row r="914">
      <c r="A914" s="13" t="n"/>
      <c r="B914" s="5" t="n"/>
      <c r="C914" s="19" t="n"/>
      <c r="D914" s="5" t="n"/>
      <c r="E914" s="5" t="n"/>
      <c r="F914" s="6">
        <f>IF(B914&amp;""="","",IFERROR(INDEX('الاستلامات'!$F$6:$F$1005,MATCH(B914&amp;"",'الاستلامات'!$A$6:$A$1005,0))&amp;"","استلام غير موجود"))</f>
        <v/>
      </c>
      <c r="G914" s="6">
        <f>IF(B914&amp;""="","",IFERROR(INDEX('الاستلامات'!$G$6:$G$1005,MATCH(B914&amp;"",'الاستلامات'!$A$6:$A$1005,0))&amp;"","استلام غير موجود"))</f>
        <v/>
      </c>
    </row>
    <row r="915">
      <c r="A915" s="13" t="n"/>
      <c r="B915" s="5" t="n"/>
      <c r="C915" s="19" t="n"/>
      <c r="D915" s="5" t="n"/>
      <c r="E915" s="5" t="n"/>
      <c r="F915" s="6">
        <f>IF(B915&amp;""="","",IFERROR(INDEX('الاستلامات'!$F$6:$F$1005,MATCH(B915&amp;"",'الاستلامات'!$A$6:$A$1005,0))&amp;"","استلام غير موجود"))</f>
        <v/>
      </c>
      <c r="G915" s="6">
        <f>IF(B915&amp;""="","",IFERROR(INDEX('الاستلامات'!$G$6:$G$1005,MATCH(B915&amp;"",'الاستلامات'!$A$6:$A$1005,0))&amp;"","استلام غير موجود"))</f>
        <v/>
      </c>
    </row>
    <row r="916">
      <c r="A916" s="13" t="n"/>
      <c r="B916" s="5" t="n"/>
      <c r="C916" s="19" t="n"/>
      <c r="D916" s="5" t="n"/>
      <c r="E916" s="5" t="n"/>
      <c r="F916" s="6">
        <f>IF(B916&amp;""="","",IFERROR(INDEX('الاستلامات'!$F$6:$F$1005,MATCH(B916&amp;"",'الاستلامات'!$A$6:$A$1005,0))&amp;"","استلام غير موجود"))</f>
        <v/>
      </c>
      <c r="G916" s="6">
        <f>IF(B916&amp;""="","",IFERROR(INDEX('الاستلامات'!$G$6:$G$1005,MATCH(B916&amp;"",'الاستلامات'!$A$6:$A$1005,0))&amp;"","استلام غير موجود"))</f>
        <v/>
      </c>
    </row>
    <row r="917">
      <c r="A917" s="13" t="n"/>
      <c r="B917" s="5" t="n"/>
      <c r="C917" s="19" t="n"/>
      <c r="D917" s="5" t="n"/>
      <c r="E917" s="5" t="n"/>
      <c r="F917" s="6">
        <f>IF(B917&amp;""="","",IFERROR(INDEX('الاستلامات'!$F$6:$F$1005,MATCH(B917&amp;"",'الاستلامات'!$A$6:$A$1005,0))&amp;"","استلام غير موجود"))</f>
        <v/>
      </c>
      <c r="G917" s="6">
        <f>IF(B917&amp;""="","",IFERROR(INDEX('الاستلامات'!$G$6:$G$1005,MATCH(B917&amp;"",'الاستلامات'!$A$6:$A$1005,0))&amp;"","استلام غير موجود"))</f>
        <v/>
      </c>
    </row>
    <row r="918">
      <c r="A918" s="13" t="n"/>
      <c r="B918" s="5" t="n"/>
      <c r="C918" s="19" t="n"/>
      <c r="D918" s="5" t="n"/>
      <c r="E918" s="5" t="n"/>
      <c r="F918" s="6">
        <f>IF(B918&amp;""="","",IFERROR(INDEX('الاستلامات'!$F$6:$F$1005,MATCH(B918&amp;"",'الاستلامات'!$A$6:$A$1005,0))&amp;"","استلام غير موجود"))</f>
        <v/>
      </c>
      <c r="G918" s="6">
        <f>IF(B918&amp;""="","",IFERROR(INDEX('الاستلامات'!$G$6:$G$1005,MATCH(B918&amp;"",'الاستلامات'!$A$6:$A$1005,0))&amp;"","استلام غير موجود"))</f>
        <v/>
      </c>
    </row>
    <row r="919">
      <c r="A919" s="13" t="n"/>
      <c r="B919" s="5" t="n"/>
      <c r="C919" s="19" t="n"/>
      <c r="D919" s="5" t="n"/>
      <c r="E919" s="5" t="n"/>
      <c r="F919" s="6">
        <f>IF(B919&amp;""="","",IFERROR(INDEX('الاستلامات'!$F$6:$F$1005,MATCH(B919&amp;"",'الاستلامات'!$A$6:$A$1005,0))&amp;"","استلام غير موجود"))</f>
        <v/>
      </c>
      <c r="G919" s="6">
        <f>IF(B919&amp;""="","",IFERROR(INDEX('الاستلامات'!$G$6:$G$1005,MATCH(B919&amp;"",'الاستلامات'!$A$6:$A$1005,0))&amp;"","استلام غير موجود"))</f>
        <v/>
      </c>
    </row>
    <row r="920">
      <c r="A920" s="13" t="n"/>
      <c r="B920" s="5" t="n"/>
      <c r="C920" s="19" t="n"/>
      <c r="D920" s="5" t="n"/>
      <c r="E920" s="5" t="n"/>
      <c r="F920" s="6">
        <f>IF(B920&amp;""="","",IFERROR(INDEX('الاستلامات'!$F$6:$F$1005,MATCH(B920&amp;"",'الاستلامات'!$A$6:$A$1005,0))&amp;"","استلام غير موجود"))</f>
        <v/>
      </c>
      <c r="G920" s="6">
        <f>IF(B920&amp;""="","",IFERROR(INDEX('الاستلامات'!$G$6:$G$1005,MATCH(B920&amp;"",'الاستلامات'!$A$6:$A$1005,0))&amp;"","استلام غير موجود"))</f>
        <v/>
      </c>
    </row>
    <row r="921">
      <c r="A921" s="13" t="n"/>
      <c r="B921" s="5" t="n"/>
      <c r="C921" s="19" t="n"/>
      <c r="D921" s="5" t="n"/>
      <c r="E921" s="5" t="n"/>
      <c r="F921" s="6">
        <f>IF(B921&amp;""="","",IFERROR(INDEX('الاستلامات'!$F$6:$F$1005,MATCH(B921&amp;"",'الاستلامات'!$A$6:$A$1005,0))&amp;"","استلام غير موجود"))</f>
        <v/>
      </c>
      <c r="G921" s="6">
        <f>IF(B921&amp;""="","",IFERROR(INDEX('الاستلامات'!$G$6:$G$1005,MATCH(B921&amp;"",'الاستلامات'!$A$6:$A$1005,0))&amp;"","استلام غير موجود"))</f>
        <v/>
      </c>
    </row>
    <row r="922">
      <c r="A922" s="13" t="n"/>
      <c r="B922" s="5" t="n"/>
      <c r="C922" s="19" t="n"/>
      <c r="D922" s="5" t="n"/>
      <c r="E922" s="5" t="n"/>
      <c r="F922" s="6">
        <f>IF(B922&amp;""="","",IFERROR(INDEX('الاستلامات'!$F$6:$F$1005,MATCH(B922&amp;"",'الاستلامات'!$A$6:$A$1005,0))&amp;"","استلام غير موجود"))</f>
        <v/>
      </c>
      <c r="G922" s="6">
        <f>IF(B922&amp;""="","",IFERROR(INDEX('الاستلامات'!$G$6:$G$1005,MATCH(B922&amp;"",'الاستلامات'!$A$6:$A$1005,0))&amp;"","استلام غير موجود"))</f>
        <v/>
      </c>
    </row>
    <row r="923">
      <c r="A923" s="13" t="n"/>
      <c r="B923" s="5" t="n"/>
      <c r="C923" s="19" t="n"/>
      <c r="D923" s="5" t="n"/>
      <c r="E923" s="5" t="n"/>
      <c r="F923" s="6">
        <f>IF(B923&amp;""="","",IFERROR(INDEX('الاستلامات'!$F$6:$F$1005,MATCH(B923&amp;"",'الاستلامات'!$A$6:$A$1005,0))&amp;"","استلام غير موجود"))</f>
        <v/>
      </c>
      <c r="G923" s="6">
        <f>IF(B923&amp;""="","",IFERROR(INDEX('الاستلامات'!$G$6:$G$1005,MATCH(B923&amp;"",'الاستلامات'!$A$6:$A$1005,0))&amp;"","استلام غير موجود"))</f>
        <v/>
      </c>
    </row>
    <row r="924">
      <c r="A924" s="13" t="n"/>
      <c r="B924" s="5" t="n"/>
      <c r="C924" s="19" t="n"/>
      <c r="D924" s="5" t="n"/>
      <c r="E924" s="5" t="n"/>
      <c r="F924" s="6">
        <f>IF(B924&amp;""="","",IFERROR(INDEX('الاستلامات'!$F$6:$F$1005,MATCH(B924&amp;"",'الاستلامات'!$A$6:$A$1005,0))&amp;"","استلام غير موجود"))</f>
        <v/>
      </c>
      <c r="G924" s="6">
        <f>IF(B924&amp;""="","",IFERROR(INDEX('الاستلامات'!$G$6:$G$1005,MATCH(B924&amp;"",'الاستلامات'!$A$6:$A$1005,0))&amp;"","استلام غير موجود"))</f>
        <v/>
      </c>
    </row>
    <row r="925">
      <c r="A925" s="13" t="n"/>
      <c r="B925" s="5" t="n"/>
      <c r="C925" s="19" t="n"/>
      <c r="D925" s="5" t="n"/>
      <c r="E925" s="5" t="n"/>
      <c r="F925" s="6">
        <f>IF(B925&amp;""="","",IFERROR(INDEX('الاستلامات'!$F$6:$F$1005,MATCH(B925&amp;"",'الاستلامات'!$A$6:$A$1005,0))&amp;"","استلام غير موجود"))</f>
        <v/>
      </c>
      <c r="G925" s="6">
        <f>IF(B925&amp;""="","",IFERROR(INDEX('الاستلامات'!$G$6:$G$1005,MATCH(B925&amp;"",'الاستلامات'!$A$6:$A$1005,0))&amp;"","استلام غير موجود"))</f>
        <v/>
      </c>
    </row>
    <row r="926">
      <c r="A926" s="13" t="n"/>
      <c r="B926" s="5" t="n"/>
      <c r="C926" s="19" t="n"/>
      <c r="D926" s="5" t="n"/>
      <c r="E926" s="5" t="n"/>
      <c r="F926" s="6">
        <f>IF(B926&amp;""="","",IFERROR(INDEX('الاستلامات'!$F$6:$F$1005,MATCH(B926&amp;"",'الاستلامات'!$A$6:$A$1005,0))&amp;"","استلام غير موجود"))</f>
        <v/>
      </c>
      <c r="G926" s="6">
        <f>IF(B926&amp;""="","",IFERROR(INDEX('الاستلامات'!$G$6:$G$1005,MATCH(B926&amp;"",'الاستلامات'!$A$6:$A$1005,0))&amp;"","استلام غير موجود"))</f>
        <v/>
      </c>
    </row>
    <row r="927">
      <c r="A927" s="13" t="n"/>
      <c r="B927" s="5" t="n"/>
      <c r="C927" s="19" t="n"/>
      <c r="D927" s="5" t="n"/>
      <c r="E927" s="5" t="n"/>
      <c r="F927" s="6">
        <f>IF(B927&amp;""="","",IFERROR(INDEX('الاستلامات'!$F$6:$F$1005,MATCH(B927&amp;"",'الاستلامات'!$A$6:$A$1005,0))&amp;"","استلام غير موجود"))</f>
        <v/>
      </c>
      <c r="G927" s="6">
        <f>IF(B927&amp;""="","",IFERROR(INDEX('الاستلامات'!$G$6:$G$1005,MATCH(B927&amp;"",'الاستلامات'!$A$6:$A$1005,0))&amp;"","استلام غير موجود"))</f>
        <v/>
      </c>
    </row>
    <row r="928">
      <c r="A928" s="13" t="n"/>
      <c r="B928" s="5" t="n"/>
      <c r="C928" s="19" t="n"/>
      <c r="D928" s="5" t="n"/>
      <c r="E928" s="5" t="n"/>
      <c r="F928" s="6">
        <f>IF(B928&amp;""="","",IFERROR(INDEX('الاستلامات'!$F$6:$F$1005,MATCH(B928&amp;"",'الاستلامات'!$A$6:$A$1005,0))&amp;"","استلام غير موجود"))</f>
        <v/>
      </c>
      <c r="G928" s="6">
        <f>IF(B928&amp;""="","",IFERROR(INDEX('الاستلامات'!$G$6:$G$1005,MATCH(B928&amp;"",'الاستلامات'!$A$6:$A$1005,0))&amp;"","استلام غير موجود"))</f>
        <v/>
      </c>
    </row>
    <row r="929">
      <c r="A929" s="13" t="n"/>
      <c r="B929" s="5" t="n"/>
      <c r="C929" s="19" t="n"/>
      <c r="D929" s="5" t="n"/>
      <c r="E929" s="5" t="n"/>
      <c r="F929" s="6">
        <f>IF(B929&amp;""="","",IFERROR(INDEX('الاستلامات'!$F$6:$F$1005,MATCH(B929&amp;"",'الاستلامات'!$A$6:$A$1005,0))&amp;"","استلام غير موجود"))</f>
        <v/>
      </c>
      <c r="G929" s="6">
        <f>IF(B929&amp;""="","",IFERROR(INDEX('الاستلامات'!$G$6:$G$1005,MATCH(B929&amp;"",'الاستلامات'!$A$6:$A$1005,0))&amp;"","استلام غير موجود"))</f>
        <v/>
      </c>
    </row>
    <row r="930">
      <c r="A930" s="13" t="n"/>
      <c r="B930" s="5" t="n"/>
      <c r="C930" s="19" t="n"/>
      <c r="D930" s="5" t="n"/>
      <c r="E930" s="5" t="n"/>
      <c r="F930" s="6">
        <f>IF(B930&amp;""="","",IFERROR(INDEX('الاستلامات'!$F$6:$F$1005,MATCH(B930&amp;"",'الاستلامات'!$A$6:$A$1005,0))&amp;"","استلام غير موجود"))</f>
        <v/>
      </c>
      <c r="G930" s="6">
        <f>IF(B930&amp;""="","",IFERROR(INDEX('الاستلامات'!$G$6:$G$1005,MATCH(B930&amp;"",'الاستلامات'!$A$6:$A$1005,0))&amp;"","استلام غير موجود"))</f>
        <v/>
      </c>
    </row>
    <row r="931">
      <c r="A931" s="13" t="n"/>
      <c r="B931" s="5" t="n"/>
      <c r="C931" s="19" t="n"/>
      <c r="D931" s="5" t="n"/>
      <c r="E931" s="5" t="n"/>
      <c r="F931" s="6">
        <f>IF(B931&amp;""="","",IFERROR(INDEX('الاستلامات'!$F$6:$F$1005,MATCH(B931&amp;"",'الاستلامات'!$A$6:$A$1005,0))&amp;"","استلام غير موجود"))</f>
        <v/>
      </c>
      <c r="G931" s="6">
        <f>IF(B931&amp;""="","",IFERROR(INDEX('الاستلامات'!$G$6:$G$1005,MATCH(B931&amp;"",'الاستلامات'!$A$6:$A$1005,0))&amp;"","استلام غير موجود"))</f>
        <v/>
      </c>
    </row>
    <row r="932">
      <c r="A932" s="13" t="n"/>
      <c r="B932" s="5" t="n"/>
      <c r="C932" s="19" t="n"/>
      <c r="D932" s="5" t="n"/>
      <c r="E932" s="5" t="n"/>
      <c r="F932" s="6">
        <f>IF(B932&amp;""="","",IFERROR(INDEX('الاستلامات'!$F$6:$F$1005,MATCH(B932&amp;"",'الاستلامات'!$A$6:$A$1005,0))&amp;"","استلام غير موجود"))</f>
        <v/>
      </c>
      <c r="G932" s="6">
        <f>IF(B932&amp;""="","",IFERROR(INDEX('الاستلامات'!$G$6:$G$1005,MATCH(B932&amp;"",'الاستلامات'!$A$6:$A$1005,0))&amp;"","استلام غير موجود"))</f>
        <v/>
      </c>
    </row>
    <row r="933">
      <c r="A933" s="13" t="n"/>
      <c r="B933" s="5" t="n"/>
      <c r="C933" s="19" t="n"/>
      <c r="D933" s="5" t="n"/>
      <c r="E933" s="5" t="n"/>
      <c r="F933" s="6">
        <f>IF(B933&amp;""="","",IFERROR(INDEX('الاستلامات'!$F$6:$F$1005,MATCH(B933&amp;"",'الاستلامات'!$A$6:$A$1005,0))&amp;"","استلام غير موجود"))</f>
        <v/>
      </c>
      <c r="G933" s="6">
        <f>IF(B933&amp;""="","",IFERROR(INDEX('الاستلامات'!$G$6:$G$1005,MATCH(B933&amp;"",'الاستلامات'!$A$6:$A$1005,0))&amp;"","استلام غير موجود"))</f>
        <v/>
      </c>
    </row>
    <row r="934">
      <c r="A934" s="13" t="n"/>
      <c r="B934" s="5" t="n"/>
      <c r="C934" s="19" t="n"/>
      <c r="D934" s="5" t="n"/>
      <c r="E934" s="5" t="n"/>
      <c r="F934" s="6">
        <f>IF(B934&amp;""="","",IFERROR(INDEX('الاستلامات'!$F$6:$F$1005,MATCH(B934&amp;"",'الاستلامات'!$A$6:$A$1005,0))&amp;"","استلام غير موجود"))</f>
        <v/>
      </c>
      <c r="G934" s="6">
        <f>IF(B934&amp;""="","",IFERROR(INDEX('الاستلامات'!$G$6:$G$1005,MATCH(B934&amp;"",'الاستلامات'!$A$6:$A$1005,0))&amp;"","استلام غير موجود"))</f>
        <v/>
      </c>
    </row>
    <row r="935">
      <c r="A935" s="13" t="n"/>
      <c r="B935" s="5" t="n"/>
      <c r="C935" s="19" t="n"/>
      <c r="D935" s="5" t="n"/>
      <c r="E935" s="5" t="n"/>
      <c r="F935" s="6">
        <f>IF(B935&amp;""="","",IFERROR(INDEX('الاستلامات'!$F$6:$F$1005,MATCH(B935&amp;"",'الاستلامات'!$A$6:$A$1005,0))&amp;"","استلام غير موجود"))</f>
        <v/>
      </c>
      <c r="G935" s="6">
        <f>IF(B935&amp;""="","",IFERROR(INDEX('الاستلامات'!$G$6:$G$1005,MATCH(B935&amp;"",'الاستلامات'!$A$6:$A$1005,0))&amp;"","استلام غير موجود"))</f>
        <v/>
      </c>
    </row>
    <row r="936">
      <c r="A936" s="13" t="n"/>
      <c r="B936" s="5" t="n"/>
      <c r="C936" s="19" t="n"/>
      <c r="D936" s="5" t="n"/>
      <c r="E936" s="5" t="n"/>
      <c r="F936" s="6">
        <f>IF(B936&amp;""="","",IFERROR(INDEX('الاستلامات'!$F$6:$F$1005,MATCH(B936&amp;"",'الاستلامات'!$A$6:$A$1005,0))&amp;"","استلام غير موجود"))</f>
        <v/>
      </c>
      <c r="G936" s="6">
        <f>IF(B936&amp;""="","",IFERROR(INDEX('الاستلامات'!$G$6:$G$1005,MATCH(B936&amp;"",'الاستلامات'!$A$6:$A$1005,0))&amp;"","استلام غير موجود"))</f>
        <v/>
      </c>
    </row>
    <row r="937">
      <c r="A937" s="13" t="n"/>
      <c r="B937" s="5" t="n"/>
      <c r="C937" s="19" t="n"/>
      <c r="D937" s="5" t="n"/>
      <c r="E937" s="5" t="n"/>
      <c r="F937" s="6">
        <f>IF(B937&amp;""="","",IFERROR(INDEX('الاستلامات'!$F$6:$F$1005,MATCH(B937&amp;"",'الاستلامات'!$A$6:$A$1005,0))&amp;"","استلام غير موجود"))</f>
        <v/>
      </c>
      <c r="G937" s="6">
        <f>IF(B937&amp;""="","",IFERROR(INDEX('الاستلامات'!$G$6:$G$1005,MATCH(B937&amp;"",'الاستلامات'!$A$6:$A$1005,0))&amp;"","استلام غير موجود"))</f>
        <v/>
      </c>
    </row>
    <row r="938">
      <c r="A938" s="13" t="n"/>
      <c r="B938" s="5" t="n"/>
      <c r="C938" s="19" t="n"/>
      <c r="D938" s="5" t="n"/>
      <c r="E938" s="5" t="n"/>
      <c r="F938" s="6">
        <f>IF(B938&amp;""="","",IFERROR(INDEX('الاستلامات'!$F$6:$F$1005,MATCH(B938&amp;"",'الاستلامات'!$A$6:$A$1005,0))&amp;"","استلام غير موجود"))</f>
        <v/>
      </c>
      <c r="G938" s="6">
        <f>IF(B938&amp;""="","",IFERROR(INDEX('الاستلامات'!$G$6:$G$1005,MATCH(B938&amp;"",'الاستلامات'!$A$6:$A$1005,0))&amp;"","استلام غير موجود"))</f>
        <v/>
      </c>
    </row>
    <row r="939">
      <c r="A939" s="13" t="n"/>
      <c r="B939" s="5" t="n"/>
      <c r="C939" s="19" t="n"/>
      <c r="D939" s="5" t="n"/>
      <c r="E939" s="5" t="n"/>
      <c r="F939" s="6">
        <f>IF(B939&amp;""="","",IFERROR(INDEX('الاستلامات'!$F$6:$F$1005,MATCH(B939&amp;"",'الاستلامات'!$A$6:$A$1005,0))&amp;"","استلام غير موجود"))</f>
        <v/>
      </c>
      <c r="G939" s="6">
        <f>IF(B939&amp;""="","",IFERROR(INDEX('الاستلامات'!$G$6:$G$1005,MATCH(B939&amp;"",'الاستلامات'!$A$6:$A$1005,0))&amp;"","استلام غير موجود"))</f>
        <v/>
      </c>
    </row>
    <row r="940">
      <c r="A940" s="13" t="n"/>
      <c r="B940" s="5" t="n"/>
      <c r="C940" s="19" t="n"/>
      <c r="D940" s="5" t="n"/>
      <c r="E940" s="5" t="n"/>
      <c r="F940" s="6">
        <f>IF(B940&amp;""="","",IFERROR(INDEX('الاستلامات'!$F$6:$F$1005,MATCH(B940&amp;"",'الاستلامات'!$A$6:$A$1005,0))&amp;"","استلام غير موجود"))</f>
        <v/>
      </c>
      <c r="G940" s="6">
        <f>IF(B940&amp;""="","",IFERROR(INDEX('الاستلامات'!$G$6:$G$1005,MATCH(B940&amp;"",'الاستلامات'!$A$6:$A$1005,0))&amp;"","استلام غير موجود"))</f>
        <v/>
      </c>
    </row>
    <row r="941">
      <c r="A941" s="13" t="n"/>
      <c r="B941" s="5" t="n"/>
      <c r="C941" s="19" t="n"/>
      <c r="D941" s="5" t="n"/>
      <c r="E941" s="5" t="n"/>
      <c r="F941" s="6">
        <f>IF(B941&amp;""="","",IFERROR(INDEX('الاستلامات'!$F$6:$F$1005,MATCH(B941&amp;"",'الاستلامات'!$A$6:$A$1005,0))&amp;"","استلام غير موجود"))</f>
        <v/>
      </c>
      <c r="G941" s="6">
        <f>IF(B941&amp;""="","",IFERROR(INDEX('الاستلامات'!$G$6:$G$1005,MATCH(B941&amp;"",'الاستلامات'!$A$6:$A$1005,0))&amp;"","استلام غير موجود"))</f>
        <v/>
      </c>
    </row>
    <row r="942">
      <c r="A942" s="13" t="n"/>
      <c r="B942" s="5" t="n"/>
      <c r="C942" s="19" t="n"/>
      <c r="D942" s="5" t="n"/>
      <c r="E942" s="5" t="n"/>
      <c r="F942" s="6">
        <f>IF(B942&amp;""="","",IFERROR(INDEX('الاستلامات'!$F$6:$F$1005,MATCH(B942&amp;"",'الاستلامات'!$A$6:$A$1005,0))&amp;"","استلام غير موجود"))</f>
        <v/>
      </c>
      <c r="G942" s="6">
        <f>IF(B942&amp;""="","",IFERROR(INDEX('الاستلامات'!$G$6:$G$1005,MATCH(B942&amp;"",'الاستلامات'!$A$6:$A$1005,0))&amp;"","استلام غير موجود"))</f>
        <v/>
      </c>
    </row>
    <row r="943">
      <c r="A943" s="13" t="n"/>
      <c r="B943" s="5" t="n"/>
      <c r="C943" s="19" t="n"/>
      <c r="D943" s="5" t="n"/>
      <c r="E943" s="5" t="n"/>
      <c r="F943" s="6">
        <f>IF(B943&amp;""="","",IFERROR(INDEX('الاستلامات'!$F$6:$F$1005,MATCH(B943&amp;"",'الاستلامات'!$A$6:$A$1005,0))&amp;"","استلام غير موجود"))</f>
        <v/>
      </c>
      <c r="G943" s="6">
        <f>IF(B943&amp;""="","",IFERROR(INDEX('الاستلامات'!$G$6:$G$1005,MATCH(B943&amp;"",'الاستلامات'!$A$6:$A$1005,0))&amp;"","استلام غير موجود"))</f>
        <v/>
      </c>
    </row>
    <row r="944">
      <c r="A944" s="13" t="n"/>
      <c r="B944" s="5" t="n"/>
      <c r="C944" s="19" t="n"/>
      <c r="D944" s="5" t="n"/>
      <c r="E944" s="5" t="n"/>
      <c r="F944" s="6">
        <f>IF(B944&amp;""="","",IFERROR(INDEX('الاستلامات'!$F$6:$F$1005,MATCH(B944&amp;"",'الاستلامات'!$A$6:$A$1005,0))&amp;"","استلام غير موجود"))</f>
        <v/>
      </c>
      <c r="G944" s="6">
        <f>IF(B944&amp;""="","",IFERROR(INDEX('الاستلامات'!$G$6:$G$1005,MATCH(B944&amp;"",'الاستلامات'!$A$6:$A$1005,0))&amp;"","استلام غير موجود"))</f>
        <v/>
      </c>
    </row>
    <row r="945">
      <c r="A945" s="13" t="n"/>
      <c r="B945" s="5" t="n"/>
      <c r="C945" s="19" t="n"/>
      <c r="D945" s="5" t="n"/>
      <c r="E945" s="5" t="n"/>
      <c r="F945" s="6">
        <f>IF(B945&amp;""="","",IFERROR(INDEX('الاستلامات'!$F$6:$F$1005,MATCH(B945&amp;"",'الاستلامات'!$A$6:$A$1005,0))&amp;"","استلام غير موجود"))</f>
        <v/>
      </c>
      <c r="G945" s="6">
        <f>IF(B945&amp;""="","",IFERROR(INDEX('الاستلامات'!$G$6:$G$1005,MATCH(B945&amp;"",'الاستلامات'!$A$6:$A$1005,0))&amp;"","استلام غير موجود"))</f>
        <v/>
      </c>
    </row>
    <row r="946">
      <c r="A946" s="13" t="n"/>
      <c r="B946" s="5" t="n"/>
      <c r="C946" s="19" t="n"/>
      <c r="D946" s="5" t="n"/>
      <c r="E946" s="5" t="n"/>
      <c r="F946" s="6">
        <f>IF(B946&amp;""="","",IFERROR(INDEX('الاستلامات'!$F$6:$F$1005,MATCH(B946&amp;"",'الاستلامات'!$A$6:$A$1005,0))&amp;"","استلام غير موجود"))</f>
        <v/>
      </c>
      <c r="G946" s="6">
        <f>IF(B946&amp;""="","",IFERROR(INDEX('الاستلامات'!$G$6:$G$1005,MATCH(B946&amp;"",'الاستلامات'!$A$6:$A$1005,0))&amp;"","استلام غير موجود"))</f>
        <v/>
      </c>
    </row>
    <row r="947">
      <c r="A947" s="13" t="n"/>
      <c r="B947" s="5" t="n"/>
      <c r="C947" s="19" t="n"/>
      <c r="D947" s="5" t="n"/>
      <c r="E947" s="5" t="n"/>
      <c r="F947" s="6">
        <f>IF(B947&amp;""="","",IFERROR(INDEX('الاستلامات'!$F$6:$F$1005,MATCH(B947&amp;"",'الاستلامات'!$A$6:$A$1005,0))&amp;"","استلام غير موجود"))</f>
        <v/>
      </c>
      <c r="G947" s="6">
        <f>IF(B947&amp;""="","",IFERROR(INDEX('الاستلامات'!$G$6:$G$1005,MATCH(B947&amp;"",'الاستلامات'!$A$6:$A$1005,0))&amp;"","استلام غير موجود"))</f>
        <v/>
      </c>
    </row>
    <row r="948">
      <c r="A948" s="13" t="n"/>
      <c r="B948" s="5" t="n"/>
      <c r="C948" s="19" t="n"/>
      <c r="D948" s="5" t="n"/>
      <c r="E948" s="5" t="n"/>
      <c r="F948" s="6">
        <f>IF(B948&amp;""="","",IFERROR(INDEX('الاستلامات'!$F$6:$F$1005,MATCH(B948&amp;"",'الاستلامات'!$A$6:$A$1005,0))&amp;"","استلام غير موجود"))</f>
        <v/>
      </c>
      <c r="G948" s="6">
        <f>IF(B948&amp;""="","",IFERROR(INDEX('الاستلامات'!$G$6:$G$1005,MATCH(B948&amp;"",'الاستلامات'!$A$6:$A$1005,0))&amp;"","استلام غير موجود"))</f>
        <v/>
      </c>
    </row>
    <row r="949">
      <c r="A949" s="13" t="n"/>
      <c r="B949" s="5" t="n"/>
      <c r="C949" s="19" t="n"/>
      <c r="D949" s="5" t="n"/>
      <c r="E949" s="5" t="n"/>
      <c r="F949" s="6">
        <f>IF(B949&amp;""="","",IFERROR(INDEX('الاستلامات'!$F$6:$F$1005,MATCH(B949&amp;"",'الاستلامات'!$A$6:$A$1005,0))&amp;"","استلام غير موجود"))</f>
        <v/>
      </c>
      <c r="G949" s="6">
        <f>IF(B949&amp;""="","",IFERROR(INDEX('الاستلامات'!$G$6:$G$1005,MATCH(B949&amp;"",'الاستلامات'!$A$6:$A$1005,0))&amp;"","استلام غير موجود"))</f>
        <v/>
      </c>
    </row>
    <row r="950">
      <c r="A950" s="13" t="n"/>
      <c r="B950" s="5" t="n"/>
      <c r="C950" s="19" t="n"/>
      <c r="D950" s="5" t="n"/>
      <c r="E950" s="5" t="n"/>
      <c r="F950" s="6">
        <f>IF(B950&amp;""="","",IFERROR(INDEX('الاستلامات'!$F$6:$F$1005,MATCH(B950&amp;"",'الاستلامات'!$A$6:$A$1005,0))&amp;"","استلام غير موجود"))</f>
        <v/>
      </c>
      <c r="G950" s="6">
        <f>IF(B950&amp;""="","",IFERROR(INDEX('الاستلامات'!$G$6:$G$1005,MATCH(B950&amp;"",'الاستلامات'!$A$6:$A$1005,0))&amp;"","استلام غير موجود"))</f>
        <v/>
      </c>
    </row>
    <row r="951">
      <c r="A951" s="13" t="n"/>
      <c r="B951" s="5" t="n"/>
      <c r="C951" s="19" t="n"/>
      <c r="D951" s="5" t="n"/>
      <c r="E951" s="5" t="n"/>
      <c r="F951" s="6">
        <f>IF(B951&amp;""="","",IFERROR(INDEX('الاستلامات'!$F$6:$F$1005,MATCH(B951&amp;"",'الاستلامات'!$A$6:$A$1005,0))&amp;"","استلام غير موجود"))</f>
        <v/>
      </c>
      <c r="G951" s="6">
        <f>IF(B951&amp;""="","",IFERROR(INDEX('الاستلامات'!$G$6:$G$1005,MATCH(B951&amp;"",'الاستلامات'!$A$6:$A$1005,0))&amp;"","استلام غير موجود"))</f>
        <v/>
      </c>
    </row>
    <row r="952">
      <c r="A952" s="13" t="n"/>
      <c r="B952" s="5" t="n"/>
      <c r="C952" s="19" t="n"/>
      <c r="D952" s="5" t="n"/>
      <c r="E952" s="5" t="n"/>
      <c r="F952" s="6">
        <f>IF(B952&amp;""="","",IFERROR(INDEX('الاستلامات'!$F$6:$F$1005,MATCH(B952&amp;"",'الاستلامات'!$A$6:$A$1005,0))&amp;"","استلام غير موجود"))</f>
        <v/>
      </c>
      <c r="G952" s="6">
        <f>IF(B952&amp;""="","",IFERROR(INDEX('الاستلامات'!$G$6:$G$1005,MATCH(B952&amp;"",'الاستلامات'!$A$6:$A$1005,0))&amp;"","استلام غير موجود"))</f>
        <v/>
      </c>
    </row>
    <row r="953">
      <c r="A953" s="13" t="n"/>
      <c r="B953" s="5" t="n"/>
      <c r="C953" s="19" t="n"/>
      <c r="D953" s="5" t="n"/>
      <c r="E953" s="5" t="n"/>
      <c r="F953" s="6">
        <f>IF(B953&amp;""="","",IFERROR(INDEX('الاستلامات'!$F$6:$F$1005,MATCH(B953&amp;"",'الاستلامات'!$A$6:$A$1005,0))&amp;"","استلام غير موجود"))</f>
        <v/>
      </c>
      <c r="G953" s="6">
        <f>IF(B953&amp;""="","",IFERROR(INDEX('الاستلامات'!$G$6:$G$1005,MATCH(B953&amp;"",'الاستلامات'!$A$6:$A$1005,0))&amp;"","استلام غير موجود"))</f>
        <v/>
      </c>
    </row>
    <row r="954">
      <c r="A954" s="13" t="n"/>
      <c r="B954" s="5" t="n"/>
      <c r="C954" s="19" t="n"/>
      <c r="D954" s="5" t="n"/>
      <c r="E954" s="5" t="n"/>
      <c r="F954" s="6">
        <f>IF(B954&amp;""="","",IFERROR(INDEX('الاستلامات'!$F$6:$F$1005,MATCH(B954&amp;"",'الاستلامات'!$A$6:$A$1005,0))&amp;"","استلام غير موجود"))</f>
        <v/>
      </c>
      <c r="G954" s="6">
        <f>IF(B954&amp;""="","",IFERROR(INDEX('الاستلامات'!$G$6:$G$1005,MATCH(B954&amp;"",'الاستلامات'!$A$6:$A$1005,0))&amp;"","استلام غير موجود"))</f>
        <v/>
      </c>
    </row>
    <row r="955">
      <c r="A955" s="13" t="n"/>
      <c r="B955" s="5" t="n"/>
      <c r="C955" s="19" t="n"/>
      <c r="D955" s="5" t="n"/>
      <c r="E955" s="5" t="n"/>
      <c r="F955" s="6">
        <f>IF(B955&amp;""="","",IFERROR(INDEX('الاستلامات'!$F$6:$F$1005,MATCH(B955&amp;"",'الاستلامات'!$A$6:$A$1005,0))&amp;"","استلام غير موجود"))</f>
        <v/>
      </c>
      <c r="G955" s="6">
        <f>IF(B955&amp;""="","",IFERROR(INDEX('الاستلامات'!$G$6:$G$1005,MATCH(B955&amp;"",'الاستلامات'!$A$6:$A$1005,0))&amp;"","استلام غير موجود"))</f>
        <v/>
      </c>
    </row>
    <row r="956">
      <c r="A956" s="13" t="n"/>
      <c r="B956" s="5" t="n"/>
      <c r="C956" s="19" t="n"/>
      <c r="D956" s="5" t="n"/>
      <c r="E956" s="5" t="n"/>
      <c r="F956" s="6">
        <f>IF(B956&amp;""="","",IFERROR(INDEX('الاستلامات'!$F$6:$F$1005,MATCH(B956&amp;"",'الاستلامات'!$A$6:$A$1005,0))&amp;"","استلام غير موجود"))</f>
        <v/>
      </c>
      <c r="G956" s="6">
        <f>IF(B956&amp;""="","",IFERROR(INDEX('الاستلامات'!$G$6:$G$1005,MATCH(B956&amp;"",'الاستلامات'!$A$6:$A$1005,0))&amp;"","استلام غير موجود"))</f>
        <v/>
      </c>
    </row>
    <row r="957">
      <c r="A957" s="13" t="n"/>
      <c r="B957" s="5" t="n"/>
      <c r="C957" s="19" t="n"/>
      <c r="D957" s="5" t="n"/>
      <c r="E957" s="5" t="n"/>
      <c r="F957" s="6">
        <f>IF(B957&amp;""="","",IFERROR(INDEX('الاستلامات'!$F$6:$F$1005,MATCH(B957&amp;"",'الاستلامات'!$A$6:$A$1005,0))&amp;"","استلام غير موجود"))</f>
        <v/>
      </c>
      <c r="G957" s="6">
        <f>IF(B957&amp;""="","",IFERROR(INDEX('الاستلامات'!$G$6:$G$1005,MATCH(B957&amp;"",'الاستلامات'!$A$6:$A$1005,0))&amp;"","استلام غير موجود"))</f>
        <v/>
      </c>
    </row>
    <row r="958">
      <c r="A958" s="13" t="n"/>
      <c r="B958" s="5" t="n"/>
      <c r="C958" s="19" t="n"/>
      <c r="D958" s="5" t="n"/>
      <c r="E958" s="5" t="n"/>
      <c r="F958" s="6">
        <f>IF(B958&amp;""="","",IFERROR(INDEX('الاستلامات'!$F$6:$F$1005,MATCH(B958&amp;"",'الاستلامات'!$A$6:$A$1005,0))&amp;"","استلام غير موجود"))</f>
        <v/>
      </c>
      <c r="G958" s="6">
        <f>IF(B958&amp;""="","",IFERROR(INDEX('الاستلامات'!$G$6:$G$1005,MATCH(B958&amp;"",'الاستلامات'!$A$6:$A$1005,0))&amp;"","استلام غير موجود"))</f>
        <v/>
      </c>
    </row>
    <row r="959">
      <c r="A959" s="13" t="n"/>
      <c r="B959" s="5" t="n"/>
      <c r="C959" s="19" t="n"/>
      <c r="D959" s="5" t="n"/>
      <c r="E959" s="5" t="n"/>
      <c r="F959" s="6">
        <f>IF(B959&amp;""="","",IFERROR(INDEX('الاستلامات'!$F$6:$F$1005,MATCH(B959&amp;"",'الاستلامات'!$A$6:$A$1005,0))&amp;"","استلام غير موجود"))</f>
        <v/>
      </c>
      <c r="G959" s="6">
        <f>IF(B959&amp;""="","",IFERROR(INDEX('الاستلامات'!$G$6:$G$1005,MATCH(B959&amp;"",'الاستلامات'!$A$6:$A$1005,0))&amp;"","استلام غير موجود"))</f>
        <v/>
      </c>
    </row>
    <row r="960">
      <c r="A960" s="13" t="n"/>
      <c r="B960" s="5" t="n"/>
      <c r="C960" s="19" t="n"/>
      <c r="D960" s="5" t="n"/>
      <c r="E960" s="5" t="n"/>
      <c r="F960" s="6">
        <f>IF(B960&amp;""="","",IFERROR(INDEX('الاستلامات'!$F$6:$F$1005,MATCH(B960&amp;"",'الاستلامات'!$A$6:$A$1005,0))&amp;"","استلام غير موجود"))</f>
        <v/>
      </c>
      <c r="G960" s="6">
        <f>IF(B960&amp;""="","",IFERROR(INDEX('الاستلامات'!$G$6:$G$1005,MATCH(B960&amp;"",'الاستلامات'!$A$6:$A$1005,0))&amp;"","استلام غير موجود"))</f>
        <v/>
      </c>
    </row>
    <row r="961">
      <c r="A961" s="13" t="n"/>
      <c r="B961" s="5" t="n"/>
      <c r="C961" s="19" t="n"/>
      <c r="D961" s="5" t="n"/>
      <c r="E961" s="5" t="n"/>
      <c r="F961" s="6">
        <f>IF(B961&amp;""="","",IFERROR(INDEX('الاستلامات'!$F$6:$F$1005,MATCH(B961&amp;"",'الاستلامات'!$A$6:$A$1005,0))&amp;"","استلام غير موجود"))</f>
        <v/>
      </c>
      <c r="G961" s="6">
        <f>IF(B961&amp;""="","",IFERROR(INDEX('الاستلامات'!$G$6:$G$1005,MATCH(B961&amp;"",'الاستلامات'!$A$6:$A$1005,0))&amp;"","استلام غير موجود"))</f>
        <v/>
      </c>
    </row>
    <row r="962">
      <c r="A962" s="13" t="n"/>
      <c r="B962" s="5" t="n"/>
      <c r="C962" s="19" t="n"/>
      <c r="D962" s="5" t="n"/>
      <c r="E962" s="5" t="n"/>
      <c r="F962" s="6">
        <f>IF(B962&amp;""="","",IFERROR(INDEX('الاستلامات'!$F$6:$F$1005,MATCH(B962&amp;"",'الاستلامات'!$A$6:$A$1005,0))&amp;"","استلام غير موجود"))</f>
        <v/>
      </c>
      <c r="G962" s="6">
        <f>IF(B962&amp;""="","",IFERROR(INDEX('الاستلامات'!$G$6:$G$1005,MATCH(B962&amp;"",'الاستلامات'!$A$6:$A$1005,0))&amp;"","استلام غير موجود"))</f>
        <v/>
      </c>
    </row>
    <row r="963">
      <c r="A963" s="13" t="n"/>
      <c r="B963" s="5" t="n"/>
      <c r="C963" s="19" t="n"/>
      <c r="D963" s="5" t="n"/>
      <c r="E963" s="5" t="n"/>
      <c r="F963" s="6">
        <f>IF(B963&amp;""="","",IFERROR(INDEX('الاستلامات'!$F$6:$F$1005,MATCH(B963&amp;"",'الاستلامات'!$A$6:$A$1005,0))&amp;"","استلام غير موجود"))</f>
        <v/>
      </c>
      <c r="G963" s="6">
        <f>IF(B963&amp;""="","",IFERROR(INDEX('الاستلامات'!$G$6:$G$1005,MATCH(B963&amp;"",'الاستلامات'!$A$6:$A$1005,0))&amp;"","استلام غير موجود"))</f>
        <v/>
      </c>
    </row>
    <row r="964">
      <c r="A964" s="13" t="n"/>
      <c r="B964" s="5" t="n"/>
      <c r="C964" s="19" t="n"/>
      <c r="D964" s="5" t="n"/>
      <c r="E964" s="5" t="n"/>
      <c r="F964" s="6">
        <f>IF(B964&amp;""="","",IFERROR(INDEX('الاستلامات'!$F$6:$F$1005,MATCH(B964&amp;"",'الاستلامات'!$A$6:$A$1005,0))&amp;"","استلام غير موجود"))</f>
        <v/>
      </c>
      <c r="G964" s="6">
        <f>IF(B964&amp;""="","",IFERROR(INDEX('الاستلامات'!$G$6:$G$1005,MATCH(B964&amp;"",'الاستلامات'!$A$6:$A$1005,0))&amp;"","استلام غير موجود"))</f>
        <v/>
      </c>
    </row>
    <row r="965">
      <c r="A965" s="13" t="n"/>
      <c r="B965" s="5" t="n"/>
      <c r="C965" s="19" t="n"/>
      <c r="D965" s="5" t="n"/>
      <c r="E965" s="5" t="n"/>
      <c r="F965" s="6">
        <f>IF(B965&amp;""="","",IFERROR(INDEX('الاستلامات'!$F$6:$F$1005,MATCH(B965&amp;"",'الاستلامات'!$A$6:$A$1005,0))&amp;"","استلام غير موجود"))</f>
        <v/>
      </c>
      <c r="G965" s="6">
        <f>IF(B965&amp;""="","",IFERROR(INDEX('الاستلامات'!$G$6:$G$1005,MATCH(B965&amp;"",'الاستلامات'!$A$6:$A$1005,0))&amp;"","استلام غير موجود"))</f>
        <v/>
      </c>
    </row>
    <row r="966">
      <c r="A966" s="13" t="n"/>
      <c r="B966" s="5" t="n"/>
      <c r="C966" s="19" t="n"/>
      <c r="D966" s="5" t="n"/>
      <c r="E966" s="5" t="n"/>
      <c r="F966" s="6">
        <f>IF(B966&amp;""="","",IFERROR(INDEX('الاستلامات'!$F$6:$F$1005,MATCH(B966&amp;"",'الاستلامات'!$A$6:$A$1005,0))&amp;"","استلام غير موجود"))</f>
        <v/>
      </c>
      <c r="G966" s="6">
        <f>IF(B966&amp;""="","",IFERROR(INDEX('الاستلامات'!$G$6:$G$1005,MATCH(B966&amp;"",'الاستلامات'!$A$6:$A$1005,0))&amp;"","استلام غير موجود"))</f>
        <v/>
      </c>
    </row>
    <row r="967">
      <c r="A967" s="13" t="n"/>
      <c r="B967" s="5" t="n"/>
      <c r="C967" s="19" t="n"/>
      <c r="D967" s="5" t="n"/>
      <c r="E967" s="5" t="n"/>
      <c r="F967" s="6">
        <f>IF(B967&amp;""="","",IFERROR(INDEX('الاستلامات'!$F$6:$F$1005,MATCH(B967&amp;"",'الاستلامات'!$A$6:$A$1005,0))&amp;"","استلام غير موجود"))</f>
        <v/>
      </c>
      <c r="G967" s="6">
        <f>IF(B967&amp;""="","",IFERROR(INDEX('الاستلامات'!$G$6:$G$1005,MATCH(B967&amp;"",'الاستلامات'!$A$6:$A$1005,0))&amp;"","استلام غير موجود"))</f>
        <v/>
      </c>
    </row>
    <row r="968">
      <c r="A968" s="13" t="n"/>
      <c r="B968" s="5" t="n"/>
      <c r="C968" s="19" t="n"/>
      <c r="D968" s="5" t="n"/>
      <c r="E968" s="5" t="n"/>
      <c r="F968" s="6">
        <f>IF(B968&amp;""="","",IFERROR(INDEX('الاستلامات'!$F$6:$F$1005,MATCH(B968&amp;"",'الاستلامات'!$A$6:$A$1005,0))&amp;"","استلام غير موجود"))</f>
        <v/>
      </c>
      <c r="G968" s="6">
        <f>IF(B968&amp;""="","",IFERROR(INDEX('الاستلامات'!$G$6:$G$1005,MATCH(B968&amp;"",'الاستلامات'!$A$6:$A$1005,0))&amp;"","استلام غير موجود"))</f>
        <v/>
      </c>
    </row>
    <row r="969">
      <c r="A969" s="13" t="n"/>
      <c r="B969" s="5" t="n"/>
      <c r="C969" s="19" t="n"/>
      <c r="D969" s="5" t="n"/>
      <c r="E969" s="5" t="n"/>
      <c r="F969" s="6">
        <f>IF(B969&amp;""="","",IFERROR(INDEX('الاستلامات'!$F$6:$F$1005,MATCH(B969&amp;"",'الاستلامات'!$A$6:$A$1005,0))&amp;"","استلام غير موجود"))</f>
        <v/>
      </c>
      <c r="G969" s="6">
        <f>IF(B969&amp;""="","",IFERROR(INDEX('الاستلامات'!$G$6:$G$1005,MATCH(B969&amp;"",'الاستلامات'!$A$6:$A$1005,0))&amp;"","استلام غير موجود"))</f>
        <v/>
      </c>
    </row>
    <row r="970">
      <c r="A970" s="13" t="n"/>
      <c r="B970" s="5" t="n"/>
      <c r="C970" s="19" t="n"/>
      <c r="D970" s="5" t="n"/>
      <c r="E970" s="5" t="n"/>
      <c r="F970" s="6">
        <f>IF(B970&amp;""="","",IFERROR(INDEX('الاستلامات'!$F$6:$F$1005,MATCH(B970&amp;"",'الاستلامات'!$A$6:$A$1005,0))&amp;"","استلام غير موجود"))</f>
        <v/>
      </c>
      <c r="G970" s="6">
        <f>IF(B970&amp;""="","",IFERROR(INDEX('الاستلامات'!$G$6:$G$1005,MATCH(B970&amp;"",'الاستلامات'!$A$6:$A$1005,0))&amp;"","استلام غير موجود"))</f>
        <v/>
      </c>
    </row>
    <row r="971">
      <c r="A971" s="13" t="n"/>
      <c r="B971" s="5" t="n"/>
      <c r="C971" s="19" t="n"/>
      <c r="D971" s="5" t="n"/>
      <c r="E971" s="5" t="n"/>
      <c r="F971" s="6">
        <f>IF(B971&amp;""="","",IFERROR(INDEX('الاستلامات'!$F$6:$F$1005,MATCH(B971&amp;"",'الاستلامات'!$A$6:$A$1005,0))&amp;"","استلام غير موجود"))</f>
        <v/>
      </c>
      <c r="G971" s="6">
        <f>IF(B971&amp;""="","",IFERROR(INDEX('الاستلامات'!$G$6:$G$1005,MATCH(B971&amp;"",'الاستلامات'!$A$6:$A$1005,0))&amp;"","استلام غير موجود"))</f>
        <v/>
      </c>
    </row>
    <row r="972">
      <c r="A972" s="13" t="n"/>
      <c r="B972" s="5" t="n"/>
      <c r="C972" s="19" t="n"/>
      <c r="D972" s="5" t="n"/>
      <c r="E972" s="5" t="n"/>
      <c r="F972" s="6">
        <f>IF(B972&amp;""="","",IFERROR(INDEX('الاستلامات'!$F$6:$F$1005,MATCH(B972&amp;"",'الاستلامات'!$A$6:$A$1005,0))&amp;"","استلام غير موجود"))</f>
        <v/>
      </c>
      <c r="G972" s="6">
        <f>IF(B972&amp;""="","",IFERROR(INDEX('الاستلامات'!$G$6:$G$1005,MATCH(B972&amp;"",'الاستلامات'!$A$6:$A$1005,0))&amp;"","استلام غير موجود"))</f>
        <v/>
      </c>
    </row>
    <row r="973">
      <c r="A973" s="13" t="n"/>
      <c r="B973" s="5" t="n"/>
      <c r="C973" s="19" t="n"/>
      <c r="D973" s="5" t="n"/>
      <c r="E973" s="5" t="n"/>
      <c r="F973" s="6">
        <f>IF(B973&amp;""="","",IFERROR(INDEX('الاستلامات'!$F$6:$F$1005,MATCH(B973&amp;"",'الاستلامات'!$A$6:$A$1005,0))&amp;"","استلام غير موجود"))</f>
        <v/>
      </c>
      <c r="G973" s="6">
        <f>IF(B973&amp;""="","",IFERROR(INDEX('الاستلامات'!$G$6:$G$1005,MATCH(B973&amp;"",'الاستلامات'!$A$6:$A$1005,0))&amp;"","استلام غير موجود"))</f>
        <v/>
      </c>
    </row>
    <row r="974">
      <c r="A974" s="13" t="n"/>
      <c r="B974" s="5" t="n"/>
      <c r="C974" s="19" t="n"/>
      <c r="D974" s="5" t="n"/>
      <c r="E974" s="5" t="n"/>
      <c r="F974" s="6">
        <f>IF(B974&amp;""="","",IFERROR(INDEX('الاستلامات'!$F$6:$F$1005,MATCH(B974&amp;"",'الاستلامات'!$A$6:$A$1005,0))&amp;"","استلام غير موجود"))</f>
        <v/>
      </c>
      <c r="G974" s="6">
        <f>IF(B974&amp;""="","",IFERROR(INDEX('الاستلامات'!$G$6:$G$1005,MATCH(B974&amp;"",'الاستلامات'!$A$6:$A$1005,0))&amp;"","استلام غير موجود"))</f>
        <v/>
      </c>
    </row>
    <row r="975">
      <c r="A975" s="13" t="n"/>
      <c r="B975" s="5" t="n"/>
      <c r="C975" s="19" t="n"/>
      <c r="D975" s="5" t="n"/>
      <c r="E975" s="5" t="n"/>
      <c r="F975" s="6">
        <f>IF(B975&amp;""="","",IFERROR(INDEX('الاستلامات'!$F$6:$F$1005,MATCH(B975&amp;"",'الاستلامات'!$A$6:$A$1005,0))&amp;"","استلام غير موجود"))</f>
        <v/>
      </c>
      <c r="G975" s="6">
        <f>IF(B975&amp;""="","",IFERROR(INDEX('الاستلامات'!$G$6:$G$1005,MATCH(B975&amp;"",'الاستلامات'!$A$6:$A$1005,0))&amp;"","استلام غير موجود"))</f>
        <v/>
      </c>
    </row>
    <row r="976">
      <c r="A976" s="13" t="n"/>
      <c r="B976" s="5" t="n"/>
      <c r="C976" s="19" t="n"/>
      <c r="D976" s="5" t="n"/>
      <c r="E976" s="5" t="n"/>
      <c r="F976" s="6">
        <f>IF(B976&amp;""="","",IFERROR(INDEX('الاستلامات'!$F$6:$F$1005,MATCH(B976&amp;"",'الاستلامات'!$A$6:$A$1005,0))&amp;"","استلام غير موجود"))</f>
        <v/>
      </c>
      <c r="G976" s="6">
        <f>IF(B976&amp;""="","",IFERROR(INDEX('الاستلامات'!$G$6:$G$1005,MATCH(B976&amp;"",'الاستلامات'!$A$6:$A$1005,0))&amp;"","استلام غير موجود"))</f>
        <v/>
      </c>
    </row>
    <row r="977">
      <c r="A977" s="13" t="n"/>
      <c r="B977" s="5" t="n"/>
      <c r="C977" s="19" t="n"/>
      <c r="D977" s="5" t="n"/>
      <c r="E977" s="5" t="n"/>
      <c r="F977" s="6">
        <f>IF(B977&amp;""="","",IFERROR(INDEX('الاستلامات'!$F$6:$F$1005,MATCH(B977&amp;"",'الاستلامات'!$A$6:$A$1005,0))&amp;"","استلام غير موجود"))</f>
        <v/>
      </c>
      <c r="G977" s="6">
        <f>IF(B977&amp;""="","",IFERROR(INDEX('الاستلامات'!$G$6:$G$1005,MATCH(B977&amp;"",'الاستلامات'!$A$6:$A$1005,0))&amp;"","استلام غير موجود"))</f>
        <v/>
      </c>
    </row>
    <row r="978">
      <c r="A978" s="13" t="n"/>
      <c r="B978" s="5" t="n"/>
      <c r="C978" s="19" t="n"/>
      <c r="D978" s="5" t="n"/>
      <c r="E978" s="5" t="n"/>
      <c r="F978" s="6">
        <f>IF(B978&amp;""="","",IFERROR(INDEX('الاستلامات'!$F$6:$F$1005,MATCH(B978&amp;"",'الاستلامات'!$A$6:$A$1005,0))&amp;"","استلام غير موجود"))</f>
        <v/>
      </c>
      <c r="G978" s="6">
        <f>IF(B978&amp;""="","",IFERROR(INDEX('الاستلامات'!$G$6:$G$1005,MATCH(B978&amp;"",'الاستلامات'!$A$6:$A$1005,0))&amp;"","استلام غير موجود"))</f>
        <v/>
      </c>
    </row>
    <row r="979">
      <c r="A979" s="13" t="n"/>
      <c r="B979" s="5" t="n"/>
      <c r="C979" s="19" t="n"/>
      <c r="D979" s="5" t="n"/>
      <c r="E979" s="5" t="n"/>
      <c r="F979" s="6">
        <f>IF(B979&amp;""="","",IFERROR(INDEX('الاستلامات'!$F$6:$F$1005,MATCH(B979&amp;"",'الاستلامات'!$A$6:$A$1005,0))&amp;"","استلام غير موجود"))</f>
        <v/>
      </c>
      <c r="G979" s="6">
        <f>IF(B979&amp;""="","",IFERROR(INDEX('الاستلامات'!$G$6:$G$1005,MATCH(B979&amp;"",'الاستلامات'!$A$6:$A$1005,0))&amp;"","استلام غير موجود"))</f>
        <v/>
      </c>
    </row>
    <row r="980">
      <c r="A980" s="13" t="n"/>
      <c r="B980" s="5" t="n"/>
      <c r="C980" s="19" t="n"/>
      <c r="D980" s="5" t="n"/>
      <c r="E980" s="5" t="n"/>
      <c r="F980" s="6">
        <f>IF(B980&amp;""="","",IFERROR(INDEX('الاستلامات'!$F$6:$F$1005,MATCH(B980&amp;"",'الاستلامات'!$A$6:$A$1005,0))&amp;"","استلام غير موجود"))</f>
        <v/>
      </c>
      <c r="G980" s="6">
        <f>IF(B980&amp;""="","",IFERROR(INDEX('الاستلامات'!$G$6:$G$1005,MATCH(B980&amp;"",'الاستلامات'!$A$6:$A$1005,0))&amp;"","استلام غير موجود"))</f>
        <v/>
      </c>
    </row>
    <row r="981">
      <c r="A981" s="13" t="n"/>
      <c r="B981" s="5" t="n"/>
      <c r="C981" s="19" t="n"/>
      <c r="D981" s="5" t="n"/>
      <c r="E981" s="5" t="n"/>
      <c r="F981" s="6">
        <f>IF(B981&amp;""="","",IFERROR(INDEX('الاستلامات'!$F$6:$F$1005,MATCH(B981&amp;"",'الاستلامات'!$A$6:$A$1005,0))&amp;"","استلام غير موجود"))</f>
        <v/>
      </c>
      <c r="G981" s="6">
        <f>IF(B981&amp;""="","",IFERROR(INDEX('الاستلامات'!$G$6:$G$1005,MATCH(B981&amp;"",'الاستلامات'!$A$6:$A$1005,0))&amp;"","استلام غير موجود"))</f>
        <v/>
      </c>
    </row>
    <row r="982">
      <c r="A982" s="13" t="n"/>
      <c r="B982" s="5" t="n"/>
      <c r="C982" s="19" t="n"/>
      <c r="D982" s="5" t="n"/>
      <c r="E982" s="5" t="n"/>
      <c r="F982" s="6">
        <f>IF(B982&amp;""="","",IFERROR(INDEX('الاستلامات'!$F$6:$F$1005,MATCH(B982&amp;"",'الاستلامات'!$A$6:$A$1005,0))&amp;"","استلام غير موجود"))</f>
        <v/>
      </c>
      <c r="G982" s="6">
        <f>IF(B982&amp;""="","",IFERROR(INDEX('الاستلامات'!$G$6:$G$1005,MATCH(B982&amp;"",'الاستلامات'!$A$6:$A$1005,0))&amp;"","استلام غير موجود"))</f>
        <v/>
      </c>
    </row>
    <row r="983">
      <c r="A983" s="13" t="n"/>
      <c r="B983" s="5" t="n"/>
      <c r="C983" s="19" t="n"/>
      <c r="D983" s="5" t="n"/>
      <c r="E983" s="5" t="n"/>
      <c r="F983" s="6">
        <f>IF(B983&amp;""="","",IFERROR(INDEX('الاستلامات'!$F$6:$F$1005,MATCH(B983&amp;"",'الاستلامات'!$A$6:$A$1005,0))&amp;"","استلام غير موجود"))</f>
        <v/>
      </c>
      <c r="G983" s="6">
        <f>IF(B983&amp;""="","",IFERROR(INDEX('الاستلامات'!$G$6:$G$1005,MATCH(B983&amp;"",'الاستلامات'!$A$6:$A$1005,0))&amp;"","استلام غير موجود"))</f>
        <v/>
      </c>
    </row>
    <row r="984">
      <c r="A984" s="13" t="n"/>
      <c r="B984" s="5" t="n"/>
      <c r="C984" s="19" t="n"/>
      <c r="D984" s="5" t="n"/>
      <c r="E984" s="5" t="n"/>
      <c r="F984" s="6">
        <f>IF(B984&amp;""="","",IFERROR(INDEX('الاستلامات'!$F$6:$F$1005,MATCH(B984&amp;"",'الاستلامات'!$A$6:$A$1005,0))&amp;"","استلام غير موجود"))</f>
        <v/>
      </c>
      <c r="G984" s="6">
        <f>IF(B984&amp;""="","",IFERROR(INDEX('الاستلامات'!$G$6:$G$1005,MATCH(B984&amp;"",'الاستلامات'!$A$6:$A$1005,0))&amp;"","استلام غير موجود"))</f>
        <v/>
      </c>
    </row>
    <row r="985">
      <c r="A985" s="13" t="n"/>
      <c r="B985" s="5" t="n"/>
      <c r="C985" s="19" t="n"/>
      <c r="D985" s="5" t="n"/>
      <c r="E985" s="5" t="n"/>
      <c r="F985" s="6">
        <f>IF(B985&amp;""="","",IFERROR(INDEX('الاستلامات'!$F$6:$F$1005,MATCH(B985&amp;"",'الاستلامات'!$A$6:$A$1005,0))&amp;"","استلام غير موجود"))</f>
        <v/>
      </c>
      <c r="G985" s="6">
        <f>IF(B985&amp;""="","",IFERROR(INDEX('الاستلامات'!$G$6:$G$1005,MATCH(B985&amp;"",'الاستلامات'!$A$6:$A$1005,0))&amp;"","استلام غير موجود"))</f>
        <v/>
      </c>
    </row>
    <row r="986">
      <c r="A986" s="13" t="n"/>
      <c r="B986" s="5" t="n"/>
      <c r="C986" s="19" t="n"/>
      <c r="D986" s="5" t="n"/>
      <c r="E986" s="5" t="n"/>
      <c r="F986" s="6">
        <f>IF(B986&amp;""="","",IFERROR(INDEX('الاستلامات'!$F$6:$F$1005,MATCH(B986&amp;"",'الاستلامات'!$A$6:$A$1005,0))&amp;"","استلام غير موجود"))</f>
        <v/>
      </c>
      <c r="G986" s="6">
        <f>IF(B986&amp;""="","",IFERROR(INDEX('الاستلامات'!$G$6:$G$1005,MATCH(B986&amp;"",'الاستلامات'!$A$6:$A$1005,0))&amp;"","استلام غير موجود"))</f>
        <v/>
      </c>
    </row>
    <row r="987">
      <c r="A987" s="13" t="n"/>
      <c r="B987" s="5" t="n"/>
      <c r="C987" s="19" t="n"/>
      <c r="D987" s="5" t="n"/>
      <c r="E987" s="5" t="n"/>
      <c r="F987" s="6">
        <f>IF(B987&amp;""="","",IFERROR(INDEX('الاستلامات'!$F$6:$F$1005,MATCH(B987&amp;"",'الاستلامات'!$A$6:$A$1005,0))&amp;"","استلام غير موجود"))</f>
        <v/>
      </c>
      <c r="G987" s="6">
        <f>IF(B987&amp;""="","",IFERROR(INDEX('الاستلامات'!$G$6:$G$1005,MATCH(B987&amp;"",'الاستلامات'!$A$6:$A$1005,0))&amp;"","استلام غير موجود"))</f>
        <v/>
      </c>
    </row>
    <row r="988">
      <c r="A988" s="13" t="n"/>
      <c r="B988" s="5" t="n"/>
      <c r="C988" s="19" t="n"/>
      <c r="D988" s="5" t="n"/>
      <c r="E988" s="5" t="n"/>
      <c r="F988" s="6">
        <f>IF(B988&amp;""="","",IFERROR(INDEX('الاستلامات'!$F$6:$F$1005,MATCH(B988&amp;"",'الاستلامات'!$A$6:$A$1005,0))&amp;"","استلام غير موجود"))</f>
        <v/>
      </c>
      <c r="G988" s="6">
        <f>IF(B988&amp;""="","",IFERROR(INDEX('الاستلامات'!$G$6:$G$1005,MATCH(B988&amp;"",'الاستلامات'!$A$6:$A$1005,0))&amp;"","استلام غير موجود"))</f>
        <v/>
      </c>
    </row>
    <row r="989">
      <c r="A989" s="13" t="n"/>
      <c r="B989" s="5" t="n"/>
      <c r="C989" s="19" t="n"/>
      <c r="D989" s="5" t="n"/>
      <c r="E989" s="5" t="n"/>
      <c r="F989" s="6">
        <f>IF(B989&amp;""="","",IFERROR(INDEX('الاستلامات'!$F$6:$F$1005,MATCH(B989&amp;"",'الاستلامات'!$A$6:$A$1005,0))&amp;"","استلام غير موجود"))</f>
        <v/>
      </c>
      <c r="G989" s="6">
        <f>IF(B989&amp;""="","",IFERROR(INDEX('الاستلامات'!$G$6:$G$1005,MATCH(B989&amp;"",'الاستلامات'!$A$6:$A$1005,0))&amp;"","استلام غير موجود"))</f>
        <v/>
      </c>
    </row>
    <row r="990">
      <c r="A990" s="13" t="n"/>
      <c r="B990" s="5" t="n"/>
      <c r="C990" s="19" t="n"/>
      <c r="D990" s="5" t="n"/>
      <c r="E990" s="5" t="n"/>
      <c r="F990" s="6">
        <f>IF(B990&amp;""="","",IFERROR(INDEX('الاستلامات'!$F$6:$F$1005,MATCH(B990&amp;"",'الاستلامات'!$A$6:$A$1005,0))&amp;"","استلام غير موجود"))</f>
        <v/>
      </c>
      <c r="G990" s="6">
        <f>IF(B990&amp;""="","",IFERROR(INDEX('الاستلامات'!$G$6:$G$1005,MATCH(B990&amp;"",'الاستلامات'!$A$6:$A$1005,0))&amp;"","استلام غير موجود"))</f>
        <v/>
      </c>
    </row>
    <row r="991">
      <c r="A991" s="13" t="n"/>
      <c r="B991" s="5" t="n"/>
      <c r="C991" s="19" t="n"/>
      <c r="D991" s="5" t="n"/>
      <c r="E991" s="5" t="n"/>
      <c r="F991" s="6">
        <f>IF(B991&amp;""="","",IFERROR(INDEX('الاستلامات'!$F$6:$F$1005,MATCH(B991&amp;"",'الاستلامات'!$A$6:$A$1005,0))&amp;"","استلام غير موجود"))</f>
        <v/>
      </c>
      <c r="G991" s="6">
        <f>IF(B991&amp;""="","",IFERROR(INDEX('الاستلامات'!$G$6:$G$1005,MATCH(B991&amp;"",'الاستلامات'!$A$6:$A$1005,0))&amp;"","استلام غير موجود"))</f>
        <v/>
      </c>
    </row>
    <row r="992">
      <c r="A992" s="13" t="n"/>
      <c r="B992" s="5" t="n"/>
      <c r="C992" s="19" t="n"/>
      <c r="D992" s="5" t="n"/>
      <c r="E992" s="5" t="n"/>
      <c r="F992" s="6">
        <f>IF(B992&amp;""="","",IFERROR(INDEX('الاستلامات'!$F$6:$F$1005,MATCH(B992&amp;"",'الاستلامات'!$A$6:$A$1005,0))&amp;"","استلام غير موجود"))</f>
        <v/>
      </c>
      <c r="G992" s="6">
        <f>IF(B992&amp;""="","",IFERROR(INDEX('الاستلامات'!$G$6:$G$1005,MATCH(B992&amp;"",'الاستلامات'!$A$6:$A$1005,0))&amp;"","استلام غير موجود"))</f>
        <v/>
      </c>
    </row>
    <row r="993">
      <c r="A993" s="13" t="n"/>
      <c r="B993" s="5" t="n"/>
      <c r="C993" s="19" t="n"/>
      <c r="D993" s="5" t="n"/>
      <c r="E993" s="5" t="n"/>
      <c r="F993" s="6">
        <f>IF(B993&amp;""="","",IFERROR(INDEX('الاستلامات'!$F$6:$F$1005,MATCH(B993&amp;"",'الاستلامات'!$A$6:$A$1005,0))&amp;"","استلام غير موجود"))</f>
        <v/>
      </c>
      <c r="G993" s="6">
        <f>IF(B993&amp;""="","",IFERROR(INDEX('الاستلامات'!$G$6:$G$1005,MATCH(B993&amp;"",'الاستلامات'!$A$6:$A$1005,0))&amp;"","استلام غير موجود"))</f>
        <v/>
      </c>
    </row>
    <row r="994">
      <c r="A994" s="13" t="n"/>
      <c r="B994" s="5" t="n"/>
      <c r="C994" s="19" t="n"/>
      <c r="D994" s="5" t="n"/>
      <c r="E994" s="5" t="n"/>
      <c r="F994" s="6">
        <f>IF(B994&amp;""="","",IFERROR(INDEX('الاستلامات'!$F$6:$F$1005,MATCH(B994&amp;"",'الاستلامات'!$A$6:$A$1005,0))&amp;"","استلام غير موجود"))</f>
        <v/>
      </c>
      <c r="G994" s="6">
        <f>IF(B994&amp;""="","",IFERROR(INDEX('الاستلامات'!$G$6:$G$1005,MATCH(B994&amp;"",'الاستلامات'!$A$6:$A$1005,0))&amp;"","استلام غير موجود"))</f>
        <v/>
      </c>
    </row>
    <row r="995">
      <c r="A995" s="13" t="n"/>
      <c r="B995" s="5" t="n"/>
      <c r="C995" s="19" t="n"/>
      <c r="D995" s="5" t="n"/>
      <c r="E995" s="5" t="n"/>
      <c r="F995" s="6">
        <f>IF(B995&amp;""="","",IFERROR(INDEX('الاستلامات'!$F$6:$F$1005,MATCH(B995&amp;"",'الاستلامات'!$A$6:$A$1005,0))&amp;"","استلام غير موجود"))</f>
        <v/>
      </c>
      <c r="G995" s="6">
        <f>IF(B995&amp;""="","",IFERROR(INDEX('الاستلامات'!$G$6:$G$1005,MATCH(B995&amp;"",'الاستلامات'!$A$6:$A$1005,0))&amp;"","استلام غير موجود"))</f>
        <v/>
      </c>
    </row>
    <row r="996">
      <c r="A996" s="13" t="n"/>
      <c r="B996" s="5" t="n"/>
      <c r="C996" s="19" t="n"/>
      <c r="D996" s="5" t="n"/>
      <c r="E996" s="5" t="n"/>
      <c r="F996" s="6">
        <f>IF(B996&amp;""="","",IFERROR(INDEX('الاستلامات'!$F$6:$F$1005,MATCH(B996&amp;"",'الاستلامات'!$A$6:$A$1005,0))&amp;"","استلام غير موجود"))</f>
        <v/>
      </c>
      <c r="G996" s="6">
        <f>IF(B996&amp;""="","",IFERROR(INDEX('الاستلامات'!$G$6:$G$1005,MATCH(B996&amp;"",'الاستلامات'!$A$6:$A$1005,0))&amp;"","استلام غير موجود"))</f>
        <v/>
      </c>
    </row>
    <row r="997">
      <c r="A997" s="13" t="n"/>
      <c r="B997" s="5" t="n"/>
      <c r="C997" s="19" t="n"/>
      <c r="D997" s="5" t="n"/>
      <c r="E997" s="5" t="n"/>
      <c r="F997" s="6">
        <f>IF(B997&amp;""="","",IFERROR(INDEX('الاستلامات'!$F$6:$F$1005,MATCH(B997&amp;"",'الاستلامات'!$A$6:$A$1005,0))&amp;"","استلام غير موجود"))</f>
        <v/>
      </c>
      <c r="G997" s="6">
        <f>IF(B997&amp;""="","",IFERROR(INDEX('الاستلامات'!$G$6:$G$1005,MATCH(B997&amp;"",'الاستلامات'!$A$6:$A$1005,0))&amp;"","استلام غير موجود"))</f>
        <v/>
      </c>
    </row>
    <row r="998">
      <c r="A998" s="13" t="n"/>
      <c r="B998" s="5" t="n"/>
      <c r="C998" s="19" t="n"/>
      <c r="D998" s="5" t="n"/>
      <c r="E998" s="5" t="n"/>
      <c r="F998" s="6">
        <f>IF(B998&amp;""="","",IFERROR(INDEX('الاستلامات'!$F$6:$F$1005,MATCH(B998&amp;"",'الاستلامات'!$A$6:$A$1005,0))&amp;"","استلام غير موجود"))</f>
        <v/>
      </c>
      <c r="G998" s="6">
        <f>IF(B998&amp;""="","",IFERROR(INDEX('الاستلامات'!$G$6:$G$1005,MATCH(B998&amp;"",'الاستلامات'!$A$6:$A$1005,0))&amp;"","استلام غير موجود"))</f>
        <v/>
      </c>
    </row>
    <row r="999">
      <c r="A999" s="13" t="n"/>
      <c r="B999" s="5" t="n"/>
      <c r="C999" s="19" t="n"/>
      <c r="D999" s="5" t="n"/>
      <c r="E999" s="5" t="n"/>
      <c r="F999" s="6">
        <f>IF(B999&amp;""="","",IFERROR(INDEX('الاستلامات'!$F$6:$F$1005,MATCH(B999&amp;"",'الاستلامات'!$A$6:$A$1005,0))&amp;"","استلام غير موجود"))</f>
        <v/>
      </c>
      <c r="G999" s="6">
        <f>IF(B999&amp;""="","",IFERROR(INDEX('الاستلامات'!$G$6:$G$1005,MATCH(B999&amp;"",'الاستلامات'!$A$6:$A$1005,0))&amp;"","استلام غير موجود"))</f>
        <v/>
      </c>
    </row>
    <row r="1000">
      <c r="A1000" s="13" t="n"/>
      <c r="B1000" s="5" t="n"/>
      <c r="C1000" s="19" t="n"/>
      <c r="D1000" s="5" t="n"/>
      <c r="E1000" s="5" t="n"/>
      <c r="F1000" s="6">
        <f>IF(B1000&amp;""="","",IFERROR(INDEX('الاستلامات'!$F$6:$F$1005,MATCH(B1000&amp;"",'الاستلامات'!$A$6:$A$1005,0))&amp;"","استلام غير موجود"))</f>
        <v/>
      </c>
      <c r="G1000" s="6">
        <f>IF(B1000&amp;""="","",IFERROR(INDEX('الاستلامات'!$G$6:$G$1005,MATCH(B1000&amp;"",'الاستلامات'!$A$6:$A$1005,0))&amp;"","استلام غير موجود"))</f>
        <v/>
      </c>
    </row>
    <row r="1001">
      <c r="A1001" s="13" t="n"/>
      <c r="B1001" s="5" t="n"/>
      <c r="C1001" s="19" t="n"/>
      <c r="D1001" s="5" t="n"/>
      <c r="E1001" s="5" t="n"/>
      <c r="F1001" s="6">
        <f>IF(B1001&amp;""="","",IFERROR(INDEX('الاستلامات'!$F$6:$F$1005,MATCH(B1001&amp;"",'الاستلامات'!$A$6:$A$1005,0))&amp;"","استلام غير موجود"))</f>
        <v/>
      </c>
      <c r="G1001" s="6">
        <f>IF(B1001&amp;""="","",IFERROR(INDEX('الاستلامات'!$G$6:$G$1005,MATCH(B1001&amp;"",'الاستلامات'!$A$6:$A$1005,0))&amp;"","استلام غير موجود"))</f>
        <v/>
      </c>
    </row>
    <row r="1002">
      <c r="A1002" s="13" t="n"/>
      <c r="B1002" s="5" t="n"/>
      <c r="C1002" s="19" t="n"/>
      <c r="D1002" s="5" t="n"/>
      <c r="E1002" s="5" t="n"/>
      <c r="F1002" s="6">
        <f>IF(B1002&amp;""="","",IFERROR(INDEX('الاستلامات'!$F$6:$F$1005,MATCH(B1002&amp;"",'الاستلامات'!$A$6:$A$1005,0))&amp;"","استلام غير موجود"))</f>
        <v/>
      </c>
      <c r="G1002" s="6">
        <f>IF(B1002&amp;""="","",IFERROR(INDEX('الاستلامات'!$G$6:$G$1005,MATCH(B1002&amp;"",'الاستلامات'!$A$6:$A$1005,0))&amp;"","استلام غير موجود"))</f>
        <v/>
      </c>
    </row>
    <row r="1003">
      <c r="A1003" s="13" t="n"/>
      <c r="B1003" s="5" t="n"/>
      <c r="C1003" s="19" t="n"/>
      <c r="D1003" s="5" t="n"/>
      <c r="E1003" s="5" t="n"/>
      <c r="F1003" s="6">
        <f>IF(B1003&amp;""="","",IFERROR(INDEX('الاستلامات'!$F$6:$F$1005,MATCH(B1003&amp;"",'الاستلامات'!$A$6:$A$1005,0))&amp;"","استلام غير موجود"))</f>
        <v/>
      </c>
      <c r="G1003" s="6">
        <f>IF(B1003&amp;""="","",IFERROR(INDEX('الاستلامات'!$G$6:$G$1005,MATCH(B1003&amp;"",'الاستلامات'!$A$6:$A$1005,0))&amp;"","استلام غير موجود"))</f>
        <v/>
      </c>
    </row>
    <row r="1004">
      <c r="A1004" s="13" t="n"/>
      <c r="B1004" s="5" t="n"/>
      <c r="C1004" s="19" t="n"/>
      <c r="D1004" s="5" t="n"/>
      <c r="E1004" s="5" t="n"/>
      <c r="F1004" s="6">
        <f>IF(B1004&amp;""="","",IFERROR(INDEX('الاستلامات'!$F$6:$F$1005,MATCH(B1004&amp;"",'الاستلامات'!$A$6:$A$1005,0))&amp;"","استلام غير موجود"))</f>
        <v/>
      </c>
      <c r="G1004" s="6">
        <f>IF(B1004&amp;""="","",IFERROR(INDEX('الاستلامات'!$G$6:$G$1005,MATCH(B1004&amp;"",'الاستلامات'!$A$6:$A$1005,0))&amp;"","استلام غير موجود"))</f>
        <v/>
      </c>
    </row>
    <row r="1005">
      <c r="A1005" s="13" t="n"/>
      <c r="B1005" s="5" t="n"/>
      <c r="C1005" s="19" t="n"/>
      <c r="D1005" s="5" t="n"/>
      <c r="E1005" s="5" t="n"/>
      <c r="F1005" s="6">
        <f>IF(B1005&amp;""="","",IFERROR(INDEX('الاستلامات'!$F$6:$F$1005,MATCH(B1005&amp;"",'الاستلامات'!$A$6:$A$1005,0))&amp;"","استلام غير موجود"))</f>
        <v/>
      </c>
      <c r="G1005" s="6">
        <f>IF(B1005&amp;""="","",IFERROR(INDEX('الاستلامات'!$G$6:$G$1005,MATCH(B1005&amp;"",'الاستلامات'!$A$6:$A$1005,0))&amp;"","استلام غير موجود"))</f>
        <v/>
      </c>
    </row>
  </sheetData>
  <autoFilter ref="A5:G1005"/>
  <mergeCells count="2">
    <mergeCell ref="A2:G2"/>
    <mergeCell ref="A1:G1"/>
  </mergeCells>
  <conditionalFormatting sqref="F6:G1005">
    <cfRule type="expression" priority="1" dxfId="2">
      <formula>F6="استلام غير موجود"</formula>
    </cfRule>
  </conditionalFormatting>
  <dataValidations count="2">
    <dataValidation sqref="B6:B1005" showDropDown="0" showInputMessage="0" showErrorMessage="0" allowBlank="1" type="list">
      <formula1>='الاستلامات'!$A$6:$A$1005</formula1>
    </dataValidation>
    <dataValidation sqref="D6:D1005" showDropDown="0" showInputMessage="0" showErrorMessage="0" allowBlank="1" type="list">
      <formula1>"نقدًا,تحويل بنكي,شيك"</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6" customWidth="1" min="2" max="2"/>
    <col width="16" customWidth="1" min="3" max="3"/>
    <col width="16" customWidth="1" min="4" max="4"/>
    <col width="18" customWidth="1" min="5" max="5"/>
    <col width="18" customWidth="1" min="6" max="6"/>
    <col width="18" customWidth="1" min="7" max="7"/>
    <col width="14" customWidth="1" min="8" max="8"/>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إجمالي كل الموردين</t>
        </is>
      </c>
      <c r="B4" s="22" t="n"/>
      <c r="C4" s="23">
        <f>SUM(C6:C205)</f>
        <v/>
      </c>
      <c r="D4" s="23">
        <f>SUM(D6:D205)</f>
        <v/>
      </c>
      <c r="E4" s="23">
        <f>SUM(E6:E205)</f>
        <v/>
      </c>
      <c r="F4" s="23">
        <f>SUM(F6:F205)</f>
        <v/>
      </c>
      <c r="G4" s="23">
        <f>SUM(G6:G205)</f>
        <v/>
      </c>
      <c r="H4" s="24">
        <f>SUM(H6:H205)</f>
        <v/>
      </c>
    </row>
    <row r="5" ht="32" customHeight="1">
      <c r="A5" s="14" t="inlineStr">
        <is>
          <t>كود المورد</t>
        </is>
      </c>
      <c r="B5" s="14" t="inlineStr">
        <is>
          <t>المورد</t>
        </is>
      </c>
      <c r="C5" s="14" t="inlineStr">
        <is>
          <t>إجمالي المتبقي</t>
        </is>
      </c>
      <c r="D5" s="14" t="inlineStr">
        <is>
          <t>لم يحن</t>
        </is>
      </c>
      <c r="E5" s="14" t="inlineStr">
        <is>
          <t>من 1 إلى 30 يوم</t>
        </is>
      </c>
      <c r="F5" s="14" t="inlineStr">
        <is>
          <t>من 31 إلى 60 يوم</t>
        </is>
      </c>
      <c r="G5" s="14" t="inlineStr">
        <is>
          <t>أكثر من 60 يوم</t>
        </is>
      </c>
      <c r="H5" s="14" t="inlineStr">
        <is>
          <t>استلامات غير مسددة</t>
        </is>
      </c>
    </row>
    <row r="6">
      <c r="A6" s="6">
        <f>IF('الموردون'!A6&amp;""="","",'الموردون'!A6&amp;"")</f>
        <v/>
      </c>
      <c r="B6" s="6">
        <f>IF(A6="","",'الموردون'!B6&amp;"")</f>
        <v/>
      </c>
      <c r="C6" s="18">
        <f>IF(A6="","",SUMIFS('الاستلامات'!$K$6:$K$1005,'الاستلامات'!$F$6:$F$1005,A6))</f>
        <v/>
      </c>
      <c r="D6" s="18">
        <f>IF(A6="","",SUMIFS('الاستلامات'!$K$6:$K$1005,'الاستلامات'!$F$6:$F$1005,A6,'الاستلامات'!$M$6:$M$1005,$D$5))</f>
        <v/>
      </c>
      <c r="E6" s="18">
        <f>IF(A6="","",SUMIFS('الاستلامات'!$K$6:$K$1005,'الاستلامات'!$F$6:$F$1005,A6,'الاستلامات'!$M$6:$M$1005,$E$5))</f>
        <v/>
      </c>
      <c r="F6" s="18">
        <f>IF(A6="","",SUMIFS('الاستلامات'!$K$6:$K$1005,'الاستلامات'!$F$6:$F$1005,A6,'الاستلامات'!$M$6:$M$1005,$F$5))</f>
        <v/>
      </c>
      <c r="G6" s="18">
        <f>IF(A6="","",SUMIFS('الاستلامات'!$K$6:$K$1005,'الاستلامات'!$F$6:$F$1005,A6,'الاستلامات'!$M$6:$M$1005,$G$5))</f>
        <v/>
      </c>
      <c r="H6" s="17">
        <f>IF(A6="","",COUNTIFS('الاستلامات'!$F$6:$F$1005,A6,'الاستلامات'!$K$6:$K$1005,"&gt;0"))</f>
        <v/>
      </c>
    </row>
    <row r="7">
      <c r="A7" s="6">
        <f>IF('الموردون'!A7&amp;""="","",'الموردون'!A7&amp;"")</f>
        <v/>
      </c>
      <c r="B7" s="6">
        <f>IF(A7="","",'الموردون'!B7&amp;"")</f>
        <v/>
      </c>
      <c r="C7" s="18">
        <f>IF(A7="","",SUMIFS('الاستلامات'!$K$6:$K$1005,'الاستلامات'!$F$6:$F$1005,A7))</f>
        <v/>
      </c>
      <c r="D7" s="18">
        <f>IF(A7="","",SUMIFS('الاستلامات'!$K$6:$K$1005,'الاستلامات'!$F$6:$F$1005,A7,'الاستلامات'!$M$6:$M$1005,$D$5))</f>
        <v/>
      </c>
      <c r="E7" s="18">
        <f>IF(A7="","",SUMIFS('الاستلامات'!$K$6:$K$1005,'الاستلامات'!$F$6:$F$1005,A7,'الاستلامات'!$M$6:$M$1005,$E$5))</f>
        <v/>
      </c>
      <c r="F7" s="18">
        <f>IF(A7="","",SUMIFS('الاستلامات'!$K$6:$K$1005,'الاستلامات'!$F$6:$F$1005,A7,'الاستلامات'!$M$6:$M$1005,$F$5))</f>
        <v/>
      </c>
      <c r="G7" s="18">
        <f>IF(A7="","",SUMIFS('الاستلامات'!$K$6:$K$1005,'الاستلامات'!$F$6:$F$1005,A7,'الاستلامات'!$M$6:$M$1005,$G$5))</f>
        <v/>
      </c>
      <c r="H7" s="17">
        <f>IF(A7="","",COUNTIFS('الاستلامات'!$F$6:$F$1005,A7,'الاستلامات'!$K$6:$K$1005,"&gt;0"))</f>
        <v/>
      </c>
    </row>
    <row r="8">
      <c r="A8" s="6">
        <f>IF('الموردون'!A8&amp;""="","",'الموردون'!A8&amp;"")</f>
        <v/>
      </c>
      <c r="B8" s="6">
        <f>IF(A8="","",'الموردون'!B8&amp;"")</f>
        <v/>
      </c>
      <c r="C8" s="18">
        <f>IF(A8="","",SUMIFS('الاستلامات'!$K$6:$K$1005,'الاستلامات'!$F$6:$F$1005,A8))</f>
        <v/>
      </c>
      <c r="D8" s="18">
        <f>IF(A8="","",SUMIFS('الاستلامات'!$K$6:$K$1005,'الاستلامات'!$F$6:$F$1005,A8,'الاستلامات'!$M$6:$M$1005,$D$5))</f>
        <v/>
      </c>
      <c r="E8" s="18">
        <f>IF(A8="","",SUMIFS('الاستلامات'!$K$6:$K$1005,'الاستلامات'!$F$6:$F$1005,A8,'الاستلامات'!$M$6:$M$1005,$E$5))</f>
        <v/>
      </c>
      <c r="F8" s="18">
        <f>IF(A8="","",SUMIFS('الاستلامات'!$K$6:$K$1005,'الاستلامات'!$F$6:$F$1005,A8,'الاستلامات'!$M$6:$M$1005,$F$5))</f>
        <v/>
      </c>
      <c r="G8" s="18">
        <f>IF(A8="","",SUMIFS('الاستلامات'!$K$6:$K$1005,'الاستلامات'!$F$6:$F$1005,A8,'الاستلامات'!$M$6:$M$1005,$G$5))</f>
        <v/>
      </c>
      <c r="H8" s="17">
        <f>IF(A8="","",COUNTIFS('الاستلامات'!$F$6:$F$1005,A8,'الاستلامات'!$K$6:$K$1005,"&gt;0"))</f>
        <v/>
      </c>
    </row>
    <row r="9">
      <c r="A9" s="6">
        <f>IF('الموردون'!A9&amp;""="","",'الموردون'!A9&amp;"")</f>
        <v/>
      </c>
      <c r="B9" s="6">
        <f>IF(A9="","",'الموردون'!B9&amp;"")</f>
        <v/>
      </c>
      <c r="C9" s="18">
        <f>IF(A9="","",SUMIFS('الاستلامات'!$K$6:$K$1005,'الاستلامات'!$F$6:$F$1005,A9))</f>
        <v/>
      </c>
      <c r="D9" s="18">
        <f>IF(A9="","",SUMIFS('الاستلامات'!$K$6:$K$1005,'الاستلامات'!$F$6:$F$1005,A9,'الاستلامات'!$M$6:$M$1005,$D$5))</f>
        <v/>
      </c>
      <c r="E9" s="18">
        <f>IF(A9="","",SUMIFS('الاستلامات'!$K$6:$K$1005,'الاستلامات'!$F$6:$F$1005,A9,'الاستلامات'!$M$6:$M$1005,$E$5))</f>
        <v/>
      </c>
      <c r="F9" s="18">
        <f>IF(A9="","",SUMIFS('الاستلامات'!$K$6:$K$1005,'الاستلامات'!$F$6:$F$1005,A9,'الاستلامات'!$M$6:$M$1005,$F$5))</f>
        <v/>
      </c>
      <c r="G9" s="18">
        <f>IF(A9="","",SUMIFS('الاستلامات'!$K$6:$K$1005,'الاستلامات'!$F$6:$F$1005,A9,'الاستلامات'!$M$6:$M$1005,$G$5))</f>
        <v/>
      </c>
      <c r="H9" s="17">
        <f>IF(A9="","",COUNTIFS('الاستلامات'!$F$6:$F$1005,A9,'الاستلامات'!$K$6:$K$1005,"&gt;0"))</f>
        <v/>
      </c>
    </row>
    <row r="10">
      <c r="A10" s="6">
        <f>IF('الموردون'!A10&amp;""="","",'الموردون'!A10&amp;"")</f>
        <v/>
      </c>
      <c r="B10" s="6">
        <f>IF(A10="","",'الموردون'!B10&amp;"")</f>
        <v/>
      </c>
      <c r="C10" s="18">
        <f>IF(A10="","",SUMIFS('الاستلامات'!$K$6:$K$1005,'الاستلامات'!$F$6:$F$1005,A10))</f>
        <v/>
      </c>
      <c r="D10" s="18">
        <f>IF(A10="","",SUMIFS('الاستلامات'!$K$6:$K$1005,'الاستلامات'!$F$6:$F$1005,A10,'الاستلامات'!$M$6:$M$1005,$D$5))</f>
        <v/>
      </c>
      <c r="E10" s="18">
        <f>IF(A10="","",SUMIFS('الاستلامات'!$K$6:$K$1005,'الاستلامات'!$F$6:$F$1005,A10,'الاستلامات'!$M$6:$M$1005,$E$5))</f>
        <v/>
      </c>
      <c r="F10" s="18">
        <f>IF(A10="","",SUMIFS('الاستلامات'!$K$6:$K$1005,'الاستلامات'!$F$6:$F$1005,A10,'الاستلامات'!$M$6:$M$1005,$F$5))</f>
        <v/>
      </c>
      <c r="G10" s="18">
        <f>IF(A10="","",SUMIFS('الاستلامات'!$K$6:$K$1005,'الاستلامات'!$F$6:$F$1005,A10,'الاستلامات'!$M$6:$M$1005,$G$5))</f>
        <v/>
      </c>
      <c r="H10" s="17">
        <f>IF(A10="","",COUNTIFS('الاستلامات'!$F$6:$F$1005,A10,'الاستلامات'!$K$6:$K$1005,"&gt;0"))</f>
        <v/>
      </c>
    </row>
    <row r="11">
      <c r="A11" s="6">
        <f>IF('الموردون'!A11&amp;""="","",'الموردون'!A11&amp;"")</f>
        <v/>
      </c>
      <c r="B11" s="6">
        <f>IF(A11="","",'الموردون'!B11&amp;"")</f>
        <v/>
      </c>
      <c r="C11" s="18">
        <f>IF(A11="","",SUMIFS('الاستلامات'!$K$6:$K$1005,'الاستلامات'!$F$6:$F$1005,A11))</f>
        <v/>
      </c>
      <c r="D11" s="18">
        <f>IF(A11="","",SUMIFS('الاستلامات'!$K$6:$K$1005,'الاستلامات'!$F$6:$F$1005,A11,'الاستلامات'!$M$6:$M$1005,$D$5))</f>
        <v/>
      </c>
      <c r="E11" s="18">
        <f>IF(A11="","",SUMIFS('الاستلامات'!$K$6:$K$1005,'الاستلامات'!$F$6:$F$1005,A11,'الاستلامات'!$M$6:$M$1005,$E$5))</f>
        <v/>
      </c>
      <c r="F11" s="18">
        <f>IF(A11="","",SUMIFS('الاستلامات'!$K$6:$K$1005,'الاستلامات'!$F$6:$F$1005,A11,'الاستلامات'!$M$6:$M$1005,$F$5))</f>
        <v/>
      </c>
      <c r="G11" s="18">
        <f>IF(A11="","",SUMIFS('الاستلامات'!$K$6:$K$1005,'الاستلامات'!$F$6:$F$1005,A11,'الاستلامات'!$M$6:$M$1005,$G$5))</f>
        <v/>
      </c>
      <c r="H11" s="17">
        <f>IF(A11="","",COUNTIFS('الاستلامات'!$F$6:$F$1005,A11,'الاستلامات'!$K$6:$K$1005,"&gt;0"))</f>
        <v/>
      </c>
    </row>
    <row r="12">
      <c r="A12" s="6">
        <f>IF('الموردون'!A12&amp;""="","",'الموردون'!A12&amp;"")</f>
        <v/>
      </c>
      <c r="B12" s="6">
        <f>IF(A12="","",'الموردون'!B12&amp;"")</f>
        <v/>
      </c>
      <c r="C12" s="18">
        <f>IF(A12="","",SUMIFS('الاستلامات'!$K$6:$K$1005,'الاستلامات'!$F$6:$F$1005,A12))</f>
        <v/>
      </c>
      <c r="D12" s="18">
        <f>IF(A12="","",SUMIFS('الاستلامات'!$K$6:$K$1005,'الاستلامات'!$F$6:$F$1005,A12,'الاستلامات'!$M$6:$M$1005,$D$5))</f>
        <v/>
      </c>
      <c r="E12" s="18">
        <f>IF(A12="","",SUMIFS('الاستلامات'!$K$6:$K$1005,'الاستلامات'!$F$6:$F$1005,A12,'الاستلامات'!$M$6:$M$1005,$E$5))</f>
        <v/>
      </c>
      <c r="F12" s="18">
        <f>IF(A12="","",SUMIFS('الاستلامات'!$K$6:$K$1005,'الاستلامات'!$F$6:$F$1005,A12,'الاستلامات'!$M$6:$M$1005,$F$5))</f>
        <v/>
      </c>
      <c r="G12" s="18">
        <f>IF(A12="","",SUMIFS('الاستلامات'!$K$6:$K$1005,'الاستلامات'!$F$6:$F$1005,A12,'الاستلامات'!$M$6:$M$1005,$G$5))</f>
        <v/>
      </c>
      <c r="H12" s="17">
        <f>IF(A12="","",COUNTIFS('الاستلامات'!$F$6:$F$1005,A12,'الاستلامات'!$K$6:$K$1005,"&gt;0"))</f>
        <v/>
      </c>
    </row>
    <row r="13">
      <c r="A13" s="6">
        <f>IF('الموردون'!A13&amp;""="","",'الموردون'!A13&amp;"")</f>
        <v/>
      </c>
      <c r="B13" s="6">
        <f>IF(A13="","",'الموردون'!B13&amp;"")</f>
        <v/>
      </c>
      <c r="C13" s="18">
        <f>IF(A13="","",SUMIFS('الاستلامات'!$K$6:$K$1005,'الاستلامات'!$F$6:$F$1005,A13))</f>
        <v/>
      </c>
      <c r="D13" s="18">
        <f>IF(A13="","",SUMIFS('الاستلامات'!$K$6:$K$1005,'الاستلامات'!$F$6:$F$1005,A13,'الاستلامات'!$M$6:$M$1005,$D$5))</f>
        <v/>
      </c>
      <c r="E13" s="18">
        <f>IF(A13="","",SUMIFS('الاستلامات'!$K$6:$K$1005,'الاستلامات'!$F$6:$F$1005,A13,'الاستلامات'!$M$6:$M$1005,$E$5))</f>
        <v/>
      </c>
      <c r="F13" s="18">
        <f>IF(A13="","",SUMIFS('الاستلامات'!$K$6:$K$1005,'الاستلامات'!$F$6:$F$1005,A13,'الاستلامات'!$M$6:$M$1005,$F$5))</f>
        <v/>
      </c>
      <c r="G13" s="18">
        <f>IF(A13="","",SUMIFS('الاستلامات'!$K$6:$K$1005,'الاستلامات'!$F$6:$F$1005,A13,'الاستلامات'!$M$6:$M$1005,$G$5))</f>
        <v/>
      </c>
      <c r="H13" s="17">
        <f>IF(A13="","",COUNTIFS('الاستلامات'!$F$6:$F$1005,A13,'الاستلامات'!$K$6:$K$1005,"&gt;0"))</f>
        <v/>
      </c>
    </row>
    <row r="14">
      <c r="A14" s="6">
        <f>IF('الموردون'!A14&amp;""="","",'الموردون'!A14&amp;"")</f>
        <v/>
      </c>
      <c r="B14" s="6">
        <f>IF(A14="","",'الموردون'!B14&amp;"")</f>
        <v/>
      </c>
      <c r="C14" s="18">
        <f>IF(A14="","",SUMIFS('الاستلامات'!$K$6:$K$1005,'الاستلامات'!$F$6:$F$1005,A14))</f>
        <v/>
      </c>
      <c r="D14" s="18">
        <f>IF(A14="","",SUMIFS('الاستلامات'!$K$6:$K$1005,'الاستلامات'!$F$6:$F$1005,A14,'الاستلامات'!$M$6:$M$1005,$D$5))</f>
        <v/>
      </c>
      <c r="E14" s="18">
        <f>IF(A14="","",SUMIFS('الاستلامات'!$K$6:$K$1005,'الاستلامات'!$F$6:$F$1005,A14,'الاستلامات'!$M$6:$M$1005,$E$5))</f>
        <v/>
      </c>
      <c r="F14" s="18">
        <f>IF(A14="","",SUMIFS('الاستلامات'!$K$6:$K$1005,'الاستلامات'!$F$6:$F$1005,A14,'الاستلامات'!$M$6:$M$1005,$F$5))</f>
        <v/>
      </c>
      <c r="G14" s="18">
        <f>IF(A14="","",SUMIFS('الاستلامات'!$K$6:$K$1005,'الاستلامات'!$F$6:$F$1005,A14,'الاستلامات'!$M$6:$M$1005,$G$5))</f>
        <v/>
      </c>
      <c r="H14" s="17">
        <f>IF(A14="","",COUNTIFS('الاستلامات'!$F$6:$F$1005,A14,'الاستلامات'!$K$6:$K$1005,"&gt;0"))</f>
        <v/>
      </c>
    </row>
    <row r="15">
      <c r="A15" s="6">
        <f>IF('الموردون'!A15&amp;""="","",'الموردون'!A15&amp;"")</f>
        <v/>
      </c>
      <c r="B15" s="6">
        <f>IF(A15="","",'الموردون'!B15&amp;"")</f>
        <v/>
      </c>
      <c r="C15" s="18">
        <f>IF(A15="","",SUMIFS('الاستلامات'!$K$6:$K$1005,'الاستلامات'!$F$6:$F$1005,A15))</f>
        <v/>
      </c>
      <c r="D15" s="18">
        <f>IF(A15="","",SUMIFS('الاستلامات'!$K$6:$K$1005,'الاستلامات'!$F$6:$F$1005,A15,'الاستلامات'!$M$6:$M$1005,$D$5))</f>
        <v/>
      </c>
      <c r="E15" s="18">
        <f>IF(A15="","",SUMIFS('الاستلامات'!$K$6:$K$1005,'الاستلامات'!$F$6:$F$1005,A15,'الاستلامات'!$M$6:$M$1005,$E$5))</f>
        <v/>
      </c>
      <c r="F15" s="18">
        <f>IF(A15="","",SUMIFS('الاستلامات'!$K$6:$K$1005,'الاستلامات'!$F$6:$F$1005,A15,'الاستلامات'!$M$6:$M$1005,$F$5))</f>
        <v/>
      </c>
      <c r="G15" s="18">
        <f>IF(A15="","",SUMIFS('الاستلامات'!$K$6:$K$1005,'الاستلامات'!$F$6:$F$1005,A15,'الاستلامات'!$M$6:$M$1005,$G$5))</f>
        <v/>
      </c>
      <c r="H15" s="17">
        <f>IF(A15="","",COUNTIFS('الاستلامات'!$F$6:$F$1005,A15,'الاستلامات'!$K$6:$K$1005,"&gt;0"))</f>
        <v/>
      </c>
    </row>
    <row r="16">
      <c r="A16" s="6">
        <f>IF('الموردون'!A16&amp;""="","",'الموردون'!A16&amp;"")</f>
        <v/>
      </c>
      <c r="B16" s="6">
        <f>IF(A16="","",'الموردون'!B16&amp;"")</f>
        <v/>
      </c>
      <c r="C16" s="18">
        <f>IF(A16="","",SUMIFS('الاستلامات'!$K$6:$K$1005,'الاستلامات'!$F$6:$F$1005,A16))</f>
        <v/>
      </c>
      <c r="D16" s="18">
        <f>IF(A16="","",SUMIFS('الاستلامات'!$K$6:$K$1005,'الاستلامات'!$F$6:$F$1005,A16,'الاستلامات'!$M$6:$M$1005,$D$5))</f>
        <v/>
      </c>
      <c r="E16" s="18">
        <f>IF(A16="","",SUMIFS('الاستلامات'!$K$6:$K$1005,'الاستلامات'!$F$6:$F$1005,A16,'الاستلامات'!$M$6:$M$1005,$E$5))</f>
        <v/>
      </c>
      <c r="F16" s="18">
        <f>IF(A16="","",SUMIFS('الاستلامات'!$K$6:$K$1005,'الاستلامات'!$F$6:$F$1005,A16,'الاستلامات'!$M$6:$M$1005,$F$5))</f>
        <v/>
      </c>
      <c r="G16" s="18">
        <f>IF(A16="","",SUMIFS('الاستلامات'!$K$6:$K$1005,'الاستلامات'!$F$6:$F$1005,A16,'الاستلامات'!$M$6:$M$1005,$G$5))</f>
        <v/>
      </c>
      <c r="H16" s="17">
        <f>IF(A16="","",COUNTIFS('الاستلامات'!$F$6:$F$1005,A16,'الاستلامات'!$K$6:$K$1005,"&gt;0"))</f>
        <v/>
      </c>
    </row>
    <row r="17">
      <c r="A17" s="6">
        <f>IF('الموردون'!A17&amp;""="","",'الموردون'!A17&amp;"")</f>
        <v/>
      </c>
      <c r="B17" s="6">
        <f>IF(A17="","",'الموردون'!B17&amp;"")</f>
        <v/>
      </c>
      <c r="C17" s="18">
        <f>IF(A17="","",SUMIFS('الاستلامات'!$K$6:$K$1005,'الاستلامات'!$F$6:$F$1005,A17))</f>
        <v/>
      </c>
      <c r="D17" s="18">
        <f>IF(A17="","",SUMIFS('الاستلامات'!$K$6:$K$1005,'الاستلامات'!$F$6:$F$1005,A17,'الاستلامات'!$M$6:$M$1005,$D$5))</f>
        <v/>
      </c>
      <c r="E17" s="18">
        <f>IF(A17="","",SUMIFS('الاستلامات'!$K$6:$K$1005,'الاستلامات'!$F$6:$F$1005,A17,'الاستلامات'!$M$6:$M$1005,$E$5))</f>
        <v/>
      </c>
      <c r="F17" s="18">
        <f>IF(A17="","",SUMIFS('الاستلامات'!$K$6:$K$1005,'الاستلامات'!$F$6:$F$1005,A17,'الاستلامات'!$M$6:$M$1005,$F$5))</f>
        <v/>
      </c>
      <c r="G17" s="18">
        <f>IF(A17="","",SUMIFS('الاستلامات'!$K$6:$K$1005,'الاستلامات'!$F$6:$F$1005,A17,'الاستلامات'!$M$6:$M$1005,$G$5))</f>
        <v/>
      </c>
      <c r="H17" s="17">
        <f>IF(A17="","",COUNTIFS('الاستلامات'!$F$6:$F$1005,A17,'الاستلامات'!$K$6:$K$1005,"&gt;0"))</f>
        <v/>
      </c>
    </row>
    <row r="18">
      <c r="A18" s="6">
        <f>IF('الموردون'!A18&amp;""="","",'الموردون'!A18&amp;"")</f>
        <v/>
      </c>
      <c r="B18" s="6">
        <f>IF(A18="","",'الموردون'!B18&amp;"")</f>
        <v/>
      </c>
      <c r="C18" s="18">
        <f>IF(A18="","",SUMIFS('الاستلامات'!$K$6:$K$1005,'الاستلامات'!$F$6:$F$1005,A18))</f>
        <v/>
      </c>
      <c r="D18" s="18">
        <f>IF(A18="","",SUMIFS('الاستلامات'!$K$6:$K$1005,'الاستلامات'!$F$6:$F$1005,A18,'الاستلامات'!$M$6:$M$1005,$D$5))</f>
        <v/>
      </c>
      <c r="E18" s="18">
        <f>IF(A18="","",SUMIFS('الاستلامات'!$K$6:$K$1005,'الاستلامات'!$F$6:$F$1005,A18,'الاستلامات'!$M$6:$M$1005,$E$5))</f>
        <v/>
      </c>
      <c r="F18" s="18">
        <f>IF(A18="","",SUMIFS('الاستلامات'!$K$6:$K$1005,'الاستلامات'!$F$6:$F$1005,A18,'الاستلامات'!$M$6:$M$1005,$F$5))</f>
        <v/>
      </c>
      <c r="G18" s="18">
        <f>IF(A18="","",SUMIFS('الاستلامات'!$K$6:$K$1005,'الاستلامات'!$F$6:$F$1005,A18,'الاستلامات'!$M$6:$M$1005,$G$5))</f>
        <v/>
      </c>
      <c r="H18" s="17">
        <f>IF(A18="","",COUNTIFS('الاستلامات'!$F$6:$F$1005,A18,'الاستلامات'!$K$6:$K$1005,"&gt;0"))</f>
        <v/>
      </c>
    </row>
    <row r="19">
      <c r="A19" s="6">
        <f>IF('الموردون'!A19&amp;""="","",'الموردون'!A19&amp;"")</f>
        <v/>
      </c>
      <c r="B19" s="6">
        <f>IF(A19="","",'الموردون'!B19&amp;"")</f>
        <v/>
      </c>
      <c r="C19" s="18">
        <f>IF(A19="","",SUMIFS('الاستلامات'!$K$6:$K$1005,'الاستلامات'!$F$6:$F$1005,A19))</f>
        <v/>
      </c>
      <c r="D19" s="18">
        <f>IF(A19="","",SUMIFS('الاستلامات'!$K$6:$K$1005,'الاستلامات'!$F$6:$F$1005,A19,'الاستلامات'!$M$6:$M$1005,$D$5))</f>
        <v/>
      </c>
      <c r="E19" s="18">
        <f>IF(A19="","",SUMIFS('الاستلامات'!$K$6:$K$1005,'الاستلامات'!$F$6:$F$1005,A19,'الاستلامات'!$M$6:$M$1005,$E$5))</f>
        <v/>
      </c>
      <c r="F19" s="18">
        <f>IF(A19="","",SUMIFS('الاستلامات'!$K$6:$K$1005,'الاستلامات'!$F$6:$F$1005,A19,'الاستلامات'!$M$6:$M$1005,$F$5))</f>
        <v/>
      </c>
      <c r="G19" s="18">
        <f>IF(A19="","",SUMIFS('الاستلامات'!$K$6:$K$1005,'الاستلامات'!$F$6:$F$1005,A19,'الاستلامات'!$M$6:$M$1005,$G$5))</f>
        <v/>
      </c>
      <c r="H19" s="17">
        <f>IF(A19="","",COUNTIFS('الاستلامات'!$F$6:$F$1005,A19,'الاستلامات'!$K$6:$K$1005,"&gt;0"))</f>
        <v/>
      </c>
    </row>
    <row r="20">
      <c r="A20" s="6">
        <f>IF('الموردون'!A20&amp;""="","",'الموردون'!A20&amp;"")</f>
        <v/>
      </c>
      <c r="B20" s="6">
        <f>IF(A20="","",'الموردون'!B20&amp;"")</f>
        <v/>
      </c>
      <c r="C20" s="18">
        <f>IF(A20="","",SUMIFS('الاستلامات'!$K$6:$K$1005,'الاستلامات'!$F$6:$F$1005,A20))</f>
        <v/>
      </c>
      <c r="D20" s="18">
        <f>IF(A20="","",SUMIFS('الاستلامات'!$K$6:$K$1005,'الاستلامات'!$F$6:$F$1005,A20,'الاستلامات'!$M$6:$M$1005,$D$5))</f>
        <v/>
      </c>
      <c r="E20" s="18">
        <f>IF(A20="","",SUMIFS('الاستلامات'!$K$6:$K$1005,'الاستلامات'!$F$6:$F$1005,A20,'الاستلامات'!$M$6:$M$1005,$E$5))</f>
        <v/>
      </c>
      <c r="F20" s="18">
        <f>IF(A20="","",SUMIFS('الاستلامات'!$K$6:$K$1005,'الاستلامات'!$F$6:$F$1005,A20,'الاستلامات'!$M$6:$M$1005,$F$5))</f>
        <v/>
      </c>
      <c r="G20" s="18">
        <f>IF(A20="","",SUMIFS('الاستلامات'!$K$6:$K$1005,'الاستلامات'!$F$6:$F$1005,A20,'الاستلامات'!$M$6:$M$1005,$G$5))</f>
        <v/>
      </c>
      <c r="H20" s="17">
        <f>IF(A20="","",COUNTIFS('الاستلامات'!$F$6:$F$1005,A20,'الاستلامات'!$K$6:$K$1005,"&gt;0"))</f>
        <v/>
      </c>
    </row>
    <row r="21">
      <c r="A21" s="6">
        <f>IF('الموردون'!A21&amp;""="","",'الموردون'!A21&amp;"")</f>
        <v/>
      </c>
      <c r="B21" s="6">
        <f>IF(A21="","",'الموردون'!B21&amp;"")</f>
        <v/>
      </c>
      <c r="C21" s="18">
        <f>IF(A21="","",SUMIFS('الاستلامات'!$K$6:$K$1005,'الاستلامات'!$F$6:$F$1005,A21))</f>
        <v/>
      </c>
      <c r="D21" s="18">
        <f>IF(A21="","",SUMIFS('الاستلامات'!$K$6:$K$1005,'الاستلامات'!$F$6:$F$1005,A21,'الاستلامات'!$M$6:$M$1005,$D$5))</f>
        <v/>
      </c>
      <c r="E21" s="18">
        <f>IF(A21="","",SUMIFS('الاستلامات'!$K$6:$K$1005,'الاستلامات'!$F$6:$F$1005,A21,'الاستلامات'!$M$6:$M$1005,$E$5))</f>
        <v/>
      </c>
      <c r="F21" s="18">
        <f>IF(A21="","",SUMIFS('الاستلامات'!$K$6:$K$1005,'الاستلامات'!$F$6:$F$1005,A21,'الاستلامات'!$M$6:$M$1005,$F$5))</f>
        <v/>
      </c>
      <c r="G21" s="18">
        <f>IF(A21="","",SUMIFS('الاستلامات'!$K$6:$K$1005,'الاستلامات'!$F$6:$F$1005,A21,'الاستلامات'!$M$6:$M$1005,$G$5))</f>
        <v/>
      </c>
      <c r="H21" s="17">
        <f>IF(A21="","",COUNTIFS('الاستلامات'!$F$6:$F$1005,A21,'الاستلامات'!$K$6:$K$1005,"&gt;0"))</f>
        <v/>
      </c>
    </row>
    <row r="22">
      <c r="A22" s="6">
        <f>IF('الموردون'!A22&amp;""="","",'الموردون'!A22&amp;"")</f>
        <v/>
      </c>
      <c r="B22" s="6">
        <f>IF(A22="","",'الموردون'!B22&amp;"")</f>
        <v/>
      </c>
      <c r="C22" s="18">
        <f>IF(A22="","",SUMIFS('الاستلامات'!$K$6:$K$1005,'الاستلامات'!$F$6:$F$1005,A22))</f>
        <v/>
      </c>
      <c r="D22" s="18">
        <f>IF(A22="","",SUMIFS('الاستلامات'!$K$6:$K$1005,'الاستلامات'!$F$6:$F$1005,A22,'الاستلامات'!$M$6:$M$1005,$D$5))</f>
        <v/>
      </c>
      <c r="E22" s="18">
        <f>IF(A22="","",SUMIFS('الاستلامات'!$K$6:$K$1005,'الاستلامات'!$F$6:$F$1005,A22,'الاستلامات'!$M$6:$M$1005,$E$5))</f>
        <v/>
      </c>
      <c r="F22" s="18">
        <f>IF(A22="","",SUMIFS('الاستلامات'!$K$6:$K$1005,'الاستلامات'!$F$6:$F$1005,A22,'الاستلامات'!$M$6:$M$1005,$F$5))</f>
        <v/>
      </c>
      <c r="G22" s="18">
        <f>IF(A22="","",SUMIFS('الاستلامات'!$K$6:$K$1005,'الاستلامات'!$F$6:$F$1005,A22,'الاستلامات'!$M$6:$M$1005,$G$5))</f>
        <v/>
      </c>
      <c r="H22" s="17">
        <f>IF(A22="","",COUNTIFS('الاستلامات'!$F$6:$F$1005,A22,'الاستلامات'!$K$6:$K$1005,"&gt;0"))</f>
        <v/>
      </c>
    </row>
    <row r="23">
      <c r="A23" s="6">
        <f>IF('الموردون'!A23&amp;""="","",'الموردون'!A23&amp;"")</f>
        <v/>
      </c>
      <c r="B23" s="6">
        <f>IF(A23="","",'الموردون'!B23&amp;"")</f>
        <v/>
      </c>
      <c r="C23" s="18">
        <f>IF(A23="","",SUMIFS('الاستلامات'!$K$6:$K$1005,'الاستلامات'!$F$6:$F$1005,A23))</f>
        <v/>
      </c>
      <c r="D23" s="18">
        <f>IF(A23="","",SUMIFS('الاستلامات'!$K$6:$K$1005,'الاستلامات'!$F$6:$F$1005,A23,'الاستلامات'!$M$6:$M$1005,$D$5))</f>
        <v/>
      </c>
      <c r="E23" s="18">
        <f>IF(A23="","",SUMIFS('الاستلامات'!$K$6:$K$1005,'الاستلامات'!$F$6:$F$1005,A23,'الاستلامات'!$M$6:$M$1005,$E$5))</f>
        <v/>
      </c>
      <c r="F23" s="18">
        <f>IF(A23="","",SUMIFS('الاستلامات'!$K$6:$K$1005,'الاستلامات'!$F$6:$F$1005,A23,'الاستلامات'!$M$6:$M$1005,$F$5))</f>
        <v/>
      </c>
      <c r="G23" s="18">
        <f>IF(A23="","",SUMIFS('الاستلامات'!$K$6:$K$1005,'الاستلامات'!$F$6:$F$1005,A23,'الاستلامات'!$M$6:$M$1005,$G$5))</f>
        <v/>
      </c>
      <c r="H23" s="17">
        <f>IF(A23="","",COUNTIFS('الاستلامات'!$F$6:$F$1005,A23,'الاستلامات'!$K$6:$K$1005,"&gt;0"))</f>
        <v/>
      </c>
    </row>
    <row r="24">
      <c r="A24" s="6">
        <f>IF('الموردون'!A24&amp;""="","",'الموردون'!A24&amp;"")</f>
        <v/>
      </c>
      <c r="B24" s="6">
        <f>IF(A24="","",'الموردون'!B24&amp;"")</f>
        <v/>
      </c>
      <c r="C24" s="18">
        <f>IF(A24="","",SUMIFS('الاستلامات'!$K$6:$K$1005,'الاستلامات'!$F$6:$F$1005,A24))</f>
        <v/>
      </c>
      <c r="D24" s="18">
        <f>IF(A24="","",SUMIFS('الاستلامات'!$K$6:$K$1005,'الاستلامات'!$F$6:$F$1005,A24,'الاستلامات'!$M$6:$M$1005,$D$5))</f>
        <v/>
      </c>
      <c r="E24" s="18">
        <f>IF(A24="","",SUMIFS('الاستلامات'!$K$6:$K$1005,'الاستلامات'!$F$6:$F$1005,A24,'الاستلامات'!$M$6:$M$1005,$E$5))</f>
        <v/>
      </c>
      <c r="F24" s="18">
        <f>IF(A24="","",SUMIFS('الاستلامات'!$K$6:$K$1005,'الاستلامات'!$F$6:$F$1005,A24,'الاستلامات'!$M$6:$M$1005,$F$5))</f>
        <v/>
      </c>
      <c r="G24" s="18">
        <f>IF(A24="","",SUMIFS('الاستلامات'!$K$6:$K$1005,'الاستلامات'!$F$6:$F$1005,A24,'الاستلامات'!$M$6:$M$1005,$G$5))</f>
        <v/>
      </c>
      <c r="H24" s="17">
        <f>IF(A24="","",COUNTIFS('الاستلامات'!$F$6:$F$1005,A24,'الاستلامات'!$K$6:$K$1005,"&gt;0"))</f>
        <v/>
      </c>
    </row>
    <row r="25">
      <c r="A25" s="6">
        <f>IF('الموردون'!A25&amp;""="","",'الموردون'!A25&amp;"")</f>
        <v/>
      </c>
      <c r="B25" s="6">
        <f>IF(A25="","",'الموردون'!B25&amp;"")</f>
        <v/>
      </c>
      <c r="C25" s="18">
        <f>IF(A25="","",SUMIFS('الاستلامات'!$K$6:$K$1005,'الاستلامات'!$F$6:$F$1005,A25))</f>
        <v/>
      </c>
      <c r="D25" s="18">
        <f>IF(A25="","",SUMIFS('الاستلامات'!$K$6:$K$1005,'الاستلامات'!$F$6:$F$1005,A25,'الاستلامات'!$M$6:$M$1005,$D$5))</f>
        <v/>
      </c>
      <c r="E25" s="18">
        <f>IF(A25="","",SUMIFS('الاستلامات'!$K$6:$K$1005,'الاستلامات'!$F$6:$F$1005,A25,'الاستلامات'!$M$6:$M$1005,$E$5))</f>
        <v/>
      </c>
      <c r="F25" s="18">
        <f>IF(A25="","",SUMIFS('الاستلامات'!$K$6:$K$1005,'الاستلامات'!$F$6:$F$1005,A25,'الاستلامات'!$M$6:$M$1005,$F$5))</f>
        <v/>
      </c>
      <c r="G25" s="18">
        <f>IF(A25="","",SUMIFS('الاستلامات'!$K$6:$K$1005,'الاستلامات'!$F$6:$F$1005,A25,'الاستلامات'!$M$6:$M$1005,$G$5))</f>
        <v/>
      </c>
      <c r="H25" s="17">
        <f>IF(A25="","",COUNTIFS('الاستلامات'!$F$6:$F$1005,A25,'الاستلامات'!$K$6:$K$1005,"&gt;0"))</f>
        <v/>
      </c>
    </row>
    <row r="26">
      <c r="A26" s="6">
        <f>IF('الموردون'!A26&amp;""="","",'الموردون'!A26&amp;"")</f>
        <v/>
      </c>
      <c r="B26" s="6">
        <f>IF(A26="","",'الموردون'!B26&amp;"")</f>
        <v/>
      </c>
      <c r="C26" s="18">
        <f>IF(A26="","",SUMIFS('الاستلامات'!$K$6:$K$1005,'الاستلامات'!$F$6:$F$1005,A26))</f>
        <v/>
      </c>
      <c r="D26" s="18">
        <f>IF(A26="","",SUMIFS('الاستلامات'!$K$6:$K$1005,'الاستلامات'!$F$6:$F$1005,A26,'الاستلامات'!$M$6:$M$1005,$D$5))</f>
        <v/>
      </c>
      <c r="E26" s="18">
        <f>IF(A26="","",SUMIFS('الاستلامات'!$K$6:$K$1005,'الاستلامات'!$F$6:$F$1005,A26,'الاستلامات'!$M$6:$M$1005,$E$5))</f>
        <v/>
      </c>
      <c r="F26" s="18">
        <f>IF(A26="","",SUMIFS('الاستلامات'!$K$6:$K$1005,'الاستلامات'!$F$6:$F$1005,A26,'الاستلامات'!$M$6:$M$1005,$F$5))</f>
        <v/>
      </c>
      <c r="G26" s="18">
        <f>IF(A26="","",SUMIFS('الاستلامات'!$K$6:$K$1005,'الاستلامات'!$F$6:$F$1005,A26,'الاستلامات'!$M$6:$M$1005,$G$5))</f>
        <v/>
      </c>
      <c r="H26" s="17">
        <f>IF(A26="","",COUNTIFS('الاستلامات'!$F$6:$F$1005,A26,'الاستلامات'!$K$6:$K$1005,"&gt;0"))</f>
        <v/>
      </c>
    </row>
    <row r="27">
      <c r="A27" s="6">
        <f>IF('الموردون'!A27&amp;""="","",'الموردون'!A27&amp;"")</f>
        <v/>
      </c>
      <c r="B27" s="6">
        <f>IF(A27="","",'الموردون'!B27&amp;"")</f>
        <v/>
      </c>
      <c r="C27" s="18">
        <f>IF(A27="","",SUMIFS('الاستلامات'!$K$6:$K$1005,'الاستلامات'!$F$6:$F$1005,A27))</f>
        <v/>
      </c>
      <c r="D27" s="18">
        <f>IF(A27="","",SUMIFS('الاستلامات'!$K$6:$K$1005,'الاستلامات'!$F$6:$F$1005,A27,'الاستلامات'!$M$6:$M$1005,$D$5))</f>
        <v/>
      </c>
      <c r="E27" s="18">
        <f>IF(A27="","",SUMIFS('الاستلامات'!$K$6:$K$1005,'الاستلامات'!$F$6:$F$1005,A27,'الاستلامات'!$M$6:$M$1005,$E$5))</f>
        <v/>
      </c>
      <c r="F27" s="18">
        <f>IF(A27="","",SUMIFS('الاستلامات'!$K$6:$K$1005,'الاستلامات'!$F$6:$F$1005,A27,'الاستلامات'!$M$6:$M$1005,$F$5))</f>
        <v/>
      </c>
      <c r="G27" s="18">
        <f>IF(A27="","",SUMIFS('الاستلامات'!$K$6:$K$1005,'الاستلامات'!$F$6:$F$1005,A27,'الاستلامات'!$M$6:$M$1005,$G$5))</f>
        <v/>
      </c>
      <c r="H27" s="17">
        <f>IF(A27="","",COUNTIFS('الاستلامات'!$F$6:$F$1005,A27,'الاستلامات'!$K$6:$K$1005,"&gt;0"))</f>
        <v/>
      </c>
    </row>
    <row r="28">
      <c r="A28" s="6">
        <f>IF('الموردون'!A28&amp;""="","",'الموردون'!A28&amp;"")</f>
        <v/>
      </c>
      <c r="B28" s="6">
        <f>IF(A28="","",'الموردون'!B28&amp;"")</f>
        <v/>
      </c>
      <c r="C28" s="18">
        <f>IF(A28="","",SUMIFS('الاستلامات'!$K$6:$K$1005,'الاستلامات'!$F$6:$F$1005,A28))</f>
        <v/>
      </c>
      <c r="D28" s="18">
        <f>IF(A28="","",SUMIFS('الاستلامات'!$K$6:$K$1005,'الاستلامات'!$F$6:$F$1005,A28,'الاستلامات'!$M$6:$M$1005,$D$5))</f>
        <v/>
      </c>
      <c r="E28" s="18">
        <f>IF(A28="","",SUMIFS('الاستلامات'!$K$6:$K$1005,'الاستلامات'!$F$6:$F$1005,A28,'الاستلامات'!$M$6:$M$1005,$E$5))</f>
        <v/>
      </c>
      <c r="F28" s="18">
        <f>IF(A28="","",SUMIFS('الاستلامات'!$K$6:$K$1005,'الاستلامات'!$F$6:$F$1005,A28,'الاستلامات'!$M$6:$M$1005,$F$5))</f>
        <v/>
      </c>
      <c r="G28" s="18">
        <f>IF(A28="","",SUMIFS('الاستلامات'!$K$6:$K$1005,'الاستلامات'!$F$6:$F$1005,A28,'الاستلامات'!$M$6:$M$1005,$G$5))</f>
        <v/>
      </c>
      <c r="H28" s="17">
        <f>IF(A28="","",COUNTIFS('الاستلامات'!$F$6:$F$1005,A28,'الاستلامات'!$K$6:$K$1005,"&gt;0"))</f>
        <v/>
      </c>
    </row>
    <row r="29">
      <c r="A29" s="6">
        <f>IF('الموردون'!A29&amp;""="","",'الموردون'!A29&amp;"")</f>
        <v/>
      </c>
      <c r="B29" s="6">
        <f>IF(A29="","",'الموردون'!B29&amp;"")</f>
        <v/>
      </c>
      <c r="C29" s="18">
        <f>IF(A29="","",SUMIFS('الاستلامات'!$K$6:$K$1005,'الاستلامات'!$F$6:$F$1005,A29))</f>
        <v/>
      </c>
      <c r="D29" s="18">
        <f>IF(A29="","",SUMIFS('الاستلامات'!$K$6:$K$1005,'الاستلامات'!$F$6:$F$1005,A29,'الاستلامات'!$M$6:$M$1005,$D$5))</f>
        <v/>
      </c>
      <c r="E29" s="18">
        <f>IF(A29="","",SUMIFS('الاستلامات'!$K$6:$K$1005,'الاستلامات'!$F$6:$F$1005,A29,'الاستلامات'!$M$6:$M$1005,$E$5))</f>
        <v/>
      </c>
      <c r="F29" s="18">
        <f>IF(A29="","",SUMIFS('الاستلامات'!$K$6:$K$1005,'الاستلامات'!$F$6:$F$1005,A29,'الاستلامات'!$M$6:$M$1005,$F$5))</f>
        <v/>
      </c>
      <c r="G29" s="18">
        <f>IF(A29="","",SUMIFS('الاستلامات'!$K$6:$K$1005,'الاستلامات'!$F$6:$F$1005,A29,'الاستلامات'!$M$6:$M$1005,$G$5))</f>
        <v/>
      </c>
      <c r="H29" s="17">
        <f>IF(A29="","",COUNTIFS('الاستلامات'!$F$6:$F$1005,A29,'الاستلامات'!$K$6:$K$1005,"&gt;0"))</f>
        <v/>
      </c>
    </row>
    <row r="30">
      <c r="A30" s="6">
        <f>IF('الموردون'!A30&amp;""="","",'الموردون'!A30&amp;"")</f>
        <v/>
      </c>
      <c r="B30" s="6">
        <f>IF(A30="","",'الموردون'!B30&amp;"")</f>
        <v/>
      </c>
      <c r="C30" s="18">
        <f>IF(A30="","",SUMIFS('الاستلامات'!$K$6:$K$1005,'الاستلامات'!$F$6:$F$1005,A30))</f>
        <v/>
      </c>
      <c r="D30" s="18">
        <f>IF(A30="","",SUMIFS('الاستلامات'!$K$6:$K$1005,'الاستلامات'!$F$6:$F$1005,A30,'الاستلامات'!$M$6:$M$1005,$D$5))</f>
        <v/>
      </c>
      <c r="E30" s="18">
        <f>IF(A30="","",SUMIFS('الاستلامات'!$K$6:$K$1005,'الاستلامات'!$F$6:$F$1005,A30,'الاستلامات'!$M$6:$M$1005,$E$5))</f>
        <v/>
      </c>
      <c r="F30" s="18">
        <f>IF(A30="","",SUMIFS('الاستلامات'!$K$6:$K$1005,'الاستلامات'!$F$6:$F$1005,A30,'الاستلامات'!$M$6:$M$1005,$F$5))</f>
        <v/>
      </c>
      <c r="G30" s="18">
        <f>IF(A30="","",SUMIFS('الاستلامات'!$K$6:$K$1005,'الاستلامات'!$F$6:$F$1005,A30,'الاستلامات'!$M$6:$M$1005,$G$5))</f>
        <v/>
      </c>
      <c r="H30" s="17">
        <f>IF(A30="","",COUNTIFS('الاستلامات'!$F$6:$F$1005,A30,'الاستلامات'!$K$6:$K$1005,"&gt;0"))</f>
        <v/>
      </c>
    </row>
    <row r="31">
      <c r="A31" s="6">
        <f>IF('الموردون'!A31&amp;""="","",'الموردون'!A31&amp;"")</f>
        <v/>
      </c>
      <c r="B31" s="6">
        <f>IF(A31="","",'الموردون'!B31&amp;"")</f>
        <v/>
      </c>
      <c r="C31" s="18">
        <f>IF(A31="","",SUMIFS('الاستلامات'!$K$6:$K$1005,'الاستلامات'!$F$6:$F$1005,A31))</f>
        <v/>
      </c>
      <c r="D31" s="18">
        <f>IF(A31="","",SUMIFS('الاستلامات'!$K$6:$K$1005,'الاستلامات'!$F$6:$F$1005,A31,'الاستلامات'!$M$6:$M$1005,$D$5))</f>
        <v/>
      </c>
      <c r="E31" s="18">
        <f>IF(A31="","",SUMIFS('الاستلامات'!$K$6:$K$1005,'الاستلامات'!$F$6:$F$1005,A31,'الاستلامات'!$M$6:$M$1005,$E$5))</f>
        <v/>
      </c>
      <c r="F31" s="18">
        <f>IF(A31="","",SUMIFS('الاستلامات'!$K$6:$K$1005,'الاستلامات'!$F$6:$F$1005,A31,'الاستلامات'!$M$6:$M$1005,$F$5))</f>
        <v/>
      </c>
      <c r="G31" s="18">
        <f>IF(A31="","",SUMIFS('الاستلامات'!$K$6:$K$1005,'الاستلامات'!$F$6:$F$1005,A31,'الاستلامات'!$M$6:$M$1005,$G$5))</f>
        <v/>
      </c>
      <c r="H31" s="17">
        <f>IF(A31="","",COUNTIFS('الاستلامات'!$F$6:$F$1005,A31,'الاستلامات'!$K$6:$K$1005,"&gt;0"))</f>
        <v/>
      </c>
    </row>
    <row r="32">
      <c r="A32" s="6">
        <f>IF('الموردون'!A32&amp;""="","",'الموردون'!A32&amp;"")</f>
        <v/>
      </c>
      <c r="B32" s="6">
        <f>IF(A32="","",'الموردون'!B32&amp;"")</f>
        <v/>
      </c>
      <c r="C32" s="18">
        <f>IF(A32="","",SUMIFS('الاستلامات'!$K$6:$K$1005,'الاستلامات'!$F$6:$F$1005,A32))</f>
        <v/>
      </c>
      <c r="D32" s="18">
        <f>IF(A32="","",SUMIFS('الاستلامات'!$K$6:$K$1005,'الاستلامات'!$F$6:$F$1005,A32,'الاستلامات'!$M$6:$M$1005,$D$5))</f>
        <v/>
      </c>
      <c r="E32" s="18">
        <f>IF(A32="","",SUMIFS('الاستلامات'!$K$6:$K$1005,'الاستلامات'!$F$6:$F$1005,A32,'الاستلامات'!$M$6:$M$1005,$E$5))</f>
        <v/>
      </c>
      <c r="F32" s="18">
        <f>IF(A32="","",SUMIFS('الاستلامات'!$K$6:$K$1005,'الاستلامات'!$F$6:$F$1005,A32,'الاستلامات'!$M$6:$M$1005,$F$5))</f>
        <v/>
      </c>
      <c r="G32" s="18">
        <f>IF(A32="","",SUMIFS('الاستلامات'!$K$6:$K$1005,'الاستلامات'!$F$6:$F$1005,A32,'الاستلامات'!$M$6:$M$1005,$G$5))</f>
        <v/>
      </c>
      <c r="H32" s="17">
        <f>IF(A32="","",COUNTIFS('الاستلامات'!$F$6:$F$1005,A32,'الاستلامات'!$K$6:$K$1005,"&gt;0"))</f>
        <v/>
      </c>
    </row>
    <row r="33">
      <c r="A33" s="6">
        <f>IF('الموردون'!A33&amp;""="","",'الموردون'!A33&amp;"")</f>
        <v/>
      </c>
      <c r="B33" s="6">
        <f>IF(A33="","",'الموردون'!B33&amp;"")</f>
        <v/>
      </c>
      <c r="C33" s="18">
        <f>IF(A33="","",SUMIFS('الاستلامات'!$K$6:$K$1005,'الاستلامات'!$F$6:$F$1005,A33))</f>
        <v/>
      </c>
      <c r="D33" s="18">
        <f>IF(A33="","",SUMIFS('الاستلامات'!$K$6:$K$1005,'الاستلامات'!$F$6:$F$1005,A33,'الاستلامات'!$M$6:$M$1005,$D$5))</f>
        <v/>
      </c>
      <c r="E33" s="18">
        <f>IF(A33="","",SUMIFS('الاستلامات'!$K$6:$K$1005,'الاستلامات'!$F$6:$F$1005,A33,'الاستلامات'!$M$6:$M$1005,$E$5))</f>
        <v/>
      </c>
      <c r="F33" s="18">
        <f>IF(A33="","",SUMIFS('الاستلامات'!$K$6:$K$1005,'الاستلامات'!$F$6:$F$1005,A33,'الاستلامات'!$M$6:$M$1005,$F$5))</f>
        <v/>
      </c>
      <c r="G33" s="18">
        <f>IF(A33="","",SUMIFS('الاستلامات'!$K$6:$K$1005,'الاستلامات'!$F$6:$F$1005,A33,'الاستلامات'!$M$6:$M$1005,$G$5))</f>
        <v/>
      </c>
      <c r="H33" s="17">
        <f>IF(A33="","",COUNTIFS('الاستلامات'!$F$6:$F$1005,A33,'الاستلامات'!$K$6:$K$1005,"&gt;0"))</f>
        <v/>
      </c>
    </row>
    <row r="34">
      <c r="A34" s="6">
        <f>IF('الموردون'!A34&amp;""="","",'الموردون'!A34&amp;"")</f>
        <v/>
      </c>
      <c r="B34" s="6">
        <f>IF(A34="","",'الموردون'!B34&amp;"")</f>
        <v/>
      </c>
      <c r="C34" s="18">
        <f>IF(A34="","",SUMIFS('الاستلامات'!$K$6:$K$1005,'الاستلامات'!$F$6:$F$1005,A34))</f>
        <v/>
      </c>
      <c r="D34" s="18">
        <f>IF(A34="","",SUMIFS('الاستلامات'!$K$6:$K$1005,'الاستلامات'!$F$6:$F$1005,A34,'الاستلامات'!$M$6:$M$1005,$D$5))</f>
        <v/>
      </c>
      <c r="E34" s="18">
        <f>IF(A34="","",SUMIFS('الاستلامات'!$K$6:$K$1005,'الاستلامات'!$F$6:$F$1005,A34,'الاستلامات'!$M$6:$M$1005,$E$5))</f>
        <v/>
      </c>
      <c r="F34" s="18">
        <f>IF(A34="","",SUMIFS('الاستلامات'!$K$6:$K$1005,'الاستلامات'!$F$6:$F$1005,A34,'الاستلامات'!$M$6:$M$1005,$F$5))</f>
        <v/>
      </c>
      <c r="G34" s="18">
        <f>IF(A34="","",SUMIFS('الاستلامات'!$K$6:$K$1005,'الاستلامات'!$F$6:$F$1005,A34,'الاستلامات'!$M$6:$M$1005,$G$5))</f>
        <v/>
      </c>
      <c r="H34" s="17">
        <f>IF(A34="","",COUNTIFS('الاستلامات'!$F$6:$F$1005,A34,'الاستلامات'!$K$6:$K$1005,"&gt;0"))</f>
        <v/>
      </c>
    </row>
    <row r="35">
      <c r="A35" s="6">
        <f>IF('الموردون'!A35&amp;""="","",'الموردون'!A35&amp;"")</f>
        <v/>
      </c>
      <c r="B35" s="6">
        <f>IF(A35="","",'الموردون'!B35&amp;"")</f>
        <v/>
      </c>
      <c r="C35" s="18">
        <f>IF(A35="","",SUMIFS('الاستلامات'!$K$6:$K$1005,'الاستلامات'!$F$6:$F$1005,A35))</f>
        <v/>
      </c>
      <c r="D35" s="18">
        <f>IF(A35="","",SUMIFS('الاستلامات'!$K$6:$K$1005,'الاستلامات'!$F$6:$F$1005,A35,'الاستلامات'!$M$6:$M$1005,$D$5))</f>
        <v/>
      </c>
      <c r="E35" s="18">
        <f>IF(A35="","",SUMIFS('الاستلامات'!$K$6:$K$1005,'الاستلامات'!$F$6:$F$1005,A35,'الاستلامات'!$M$6:$M$1005,$E$5))</f>
        <v/>
      </c>
      <c r="F35" s="18">
        <f>IF(A35="","",SUMIFS('الاستلامات'!$K$6:$K$1005,'الاستلامات'!$F$6:$F$1005,A35,'الاستلامات'!$M$6:$M$1005,$F$5))</f>
        <v/>
      </c>
      <c r="G35" s="18">
        <f>IF(A35="","",SUMIFS('الاستلامات'!$K$6:$K$1005,'الاستلامات'!$F$6:$F$1005,A35,'الاستلامات'!$M$6:$M$1005,$G$5))</f>
        <v/>
      </c>
      <c r="H35" s="17">
        <f>IF(A35="","",COUNTIFS('الاستلامات'!$F$6:$F$1005,A35,'الاستلامات'!$K$6:$K$1005,"&gt;0"))</f>
        <v/>
      </c>
    </row>
    <row r="36">
      <c r="A36" s="6">
        <f>IF('الموردون'!A36&amp;""="","",'الموردون'!A36&amp;"")</f>
        <v/>
      </c>
      <c r="B36" s="6">
        <f>IF(A36="","",'الموردون'!B36&amp;"")</f>
        <v/>
      </c>
      <c r="C36" s="18">
        <f>IF(A36="","",SUMIFS('الاستلامات'!$K$6:$K$1005,'الاستلامات'!$F$6:$F$1005,A36))</f>
        <v/>
      </c>
      <c r="D36" s="18">
        <f>IF(A36="","",SUMIFS('الاستلامات'!$K$6:$K$1005,'الاستلامات'!$F$6:$F$1005,A36,'الاستلامات'!$M$6:$M$1005,$D$5))</f>
        <v/>
      </c>
      <c r="E36" s="18">
        <f>IF(A36="","",SUMIFS('الاستلامات'!$K$6:$K$1005,'الاستلامات'!$F$6:$F$1005,A36,'الاستلامات'!$M$6:$M$1005,$E$5))</f>
        <v/>
      </c>
      <c r="F36" s="18">
        <f>IF(A36="","",SUMIFS('الاستلامات'!$K$6:$K$1005,'الاستلامات'!$F$6:$F$1005,A36,'الاستلامات'!$M$6:$M$1005,$F$5))</f>
        <v/>
      </c>
      <c r="G36" s="18">
        <f>IF(A36="","",SUMIFS('الاستلامات'!$K$6:$K$1005,'الاستلامات'!$F$6:$F$1005,A36,'الاستلامات'!$M$6:$M$1005,$G$5))</f>
        <v/>
      </c>
      <c r="H36" s="17">
        <f>IF(A36="","",COUNTIFS('الاستلامات'!$F$6:$F$1005,A36,'الاستلامات'!$K$6:$K$1005,"&gt;0"))</f>
        <v/>
      </c>
    </row>
    <row r="37">
      <c r="A37" s="6">
        <f>IF('الموردون'!A37&amp;""="","",'الموردون'!A37&amp;"")</f>
        <v/>
      </c>
      <c r="B37" s="6">
        <f>IF(A37="","",'الموردون'!B37&amp;"")</f>
        <v/>
      </c>
      <c r="C37" s="18">
        <f>IF(A37="","",SUMIFS('الاستلامات'!$K$6:$K$1005,'الاستلامات'!$F$6:$F$1005,A37))</f>
        <v/>
      </c>
      <c r="D37" s="18">
        <f>IF(A37="","",SUMIFS('الاستلامات'!$K$6:$K$1005,'الاستلامات'!$F$6:$F$1005,A37,'الاستلامات'!$M$6:$M$1005,$D$5))</f>
        <v/>
      </c>
      <c r="E37" s="18">
        <f>IF(A37="","",SUMIFS('الاستلامات'!$K$6:$K$1005,'الاستلامات'!$F$6:$F$1005,A37,'الاستلامات'!$M$6:$M$1005,$E$5))</f>
        <v/>
      </c>
      <c r="F37" s="18">
        <f>IF(A37="","",SUMIFS('الاستلامات'!$K$6:$K$1005,'الاستلامات'!$F$6:$F$1005,A37,'الاستلامات'!$M$6:$M$1005,$F$5))</f>
        <v/>
      </c>
      <c r="G37" s="18">
        <f>IF(A37="","",SUMIFS('الاستلامات'!$K$6:$K$1005,'الاستلامات'!$F$6:$F$1005,A37,'الاستلامات'!$M$6:$M$1005,$G$5))</f>
        <v/>
      </c>
      <c r="H37" s="17">
        <f>IF(A37="","",COUNTIFS('الاستلامات'!$F$6:$F$1005,A37,'الاستلامات'!$K$6:$K$1005,"&gt;0"))</f>
        <v/>
      </c>
    </row>
    <row r="38">
      <c r="A38" s="6">
        <f>IF('الموردون'!A38&amp;""="","",'الموردون'!A38&amp;"")</f>
        <v/>
      </c>
      <c r="B38" s="6">
        <f>IF(A38="","",'الموردون'!B38&amp;"")</f>
        <v/>
      </c>
      <c r="C38" s="18">
        <f>IF(A38="","",SUMIFS('الاستلامات'!$K$6:$K$1005,'الاستلامات'!$F$6:$F$1005,A38))</f>
        <v/>
      </c>
      <c r="D38" s="18">
        <f>IF(A38="","",SUMIFS('الاستلامات'!$K$6:$K$1005,'الاستلامات'!$F$6:$F$1005,A38,'الاستلامات'!$M$6:$M$1005,$D$5))</f>
        <v/>
      </c>
      <c r="E38" s="18">
        <f>IF(A38="","",SUMIFS('الاستلامات'!$K$6:$K$1005,'الاستلامات'!$F$6:$F$1005,A38,'الاستلامات'!$M$6:$M$1005,$E$5))</f>
        <v/>
      </c>
      <c r="F38" s="18">
        <f>IF(A38="","",SUMIFS('الاستلامات'!$K$6:$K$1005,'الاستلامات'!$F$6:$F$1005,A38,'الاستلامات'!$M$6:$M$1005,$F$5))</f>
        <v/>
      </c>
      <c r="G38" s="18">
        <f>IF(A38="","",SUMIFS('الاستلامات'!$K$6:$K$1005,'الاستلامات'!$F$6:$F$1005,A38,'الاستلامات'!$M$6:$M$1005,$G$5))</f>
        <v/>
      </c>
      <c r="H38" s="17">
        <f>IF(A38="","",COUNTIFS('الاستلامات'!$F$6:$F$1005,A38,'الاستلامات'!$K$6:$K$1005,"&gt;0"))</f>
        <v/>
      </c>
    </row>
    <row r="39">
      <c r="A39" s="6">
        <f>IF('الموردون'!A39&amp;""="","",'الموردون'!A39&amp;"")</f>
        <v/>
      </c>
      <c r="B39" s="6">
        <f>IF(A39="","",'الموردون'!B39&amp;"")</f>
        <v/>
      </c>
      <c r="C39" s="18">
        <f>IF(A39="","",SUMIFS('الاستلامات'!$K$6:$K$1005,'الاستلامات'!$F$6:$F$1005,A39))</f>
        <v/>
      </c>
      <c r="D39" s="18">
        <f>IF(A39="","",SUMIFS('الاستلامات'!$K$6:$K$1005,'الاستلامات'!$F$6:$F$1005,A39,'الاستلامات'!$M$6:$M$1005,$D$5))</f>
        <v/>
      </c>
      <c r="E39" s="18">
        <f>IF(A39="","",SUMIFS('الاستلامات'!$K$6:$K$1005,'الاستلامات'!$F$6:$F$1005,A39,'الاستلامات'!$M$6:$M$1005,$E$5))</f>
        <v/>
      </c>
      <c r="F39" s="18">
        <f>IF(A39="","",SUMIFS('الاستلامات'!$K$6:$K$1005,'الاستلامات'!$F$6:$F$1005,A39,'الاستلامات'!$M$6:$M$1005,$F$5))</f>
        <v/>
      </c>
      <c r="G39" s="18">
        <f>IF(A39="","",SUMIFS('الاستلامات'!$K$6:$K$1005,'الاستلامات'!$F$6:$F$1005,A39,'الاستلامات'!$M$6:$M$1005,$G$5))</f>
        <v/>
      </c>
      <c r="H39" s="17">
        <f>IF(A39="","",COUNTIFS('الاستلامات'!$F$6:$F$1005,A39,'الاستلامات'!$K$6:$K$1005,"&gt;0"))</f>
        <v/>
      </c>
    </row>
    <row r="40">
      <c r="A40" s="6">
        <f>IF('الموردون'!A40&amp;""="","",'الموردون'!A40&amp;"")</f>
        <v/>
      </c>
      <c r="B40" s="6">
        <f>IF(A40="","",'الموردون'!B40&amp;"")</f>
        <v/>
      </c>
      <c r="C40" s="18">
        <f>IF(A40="","",SUMIFS('الاستلامات'!$K$6:$K$1005,'الاستلامات'!$F$6:$F$1005,A40))</f>
        <v/>
      </c>
      <c r="D40" s="18">
        <f>IF(A40="","",SUMIFS('الاستلامات'!$K$6:$K$1005,'الاستلامات'!$F$6:$F$1005,A40,'الاستلامات'!$M$6:$M$1005,$D$5))</f>
        <v/>
      </c>
      <c r="E40" s="18">
        <f>IF(A40="","",SUMIFS('الاستلامات'!$K$6:$K$1005,'الاستلامات'!$F$6:$F$1005,A40,'الاستلامات'!$M$6:$M$1005,$E$5))</f>
        <v/>
      </c>
      <c r="F40" s="18">
        <f>IF(A40="","",SUMIFS('الاستلامات'!$K$6:$K$1005,'الاستلامات'!$F$6:$F$1005,A40,'الاستلامات'!$M$6:$M$1005,$F$5))</f>
        <v/>
      </c>
      <c r="G40" s="18">
        <f>IF(A40="","",SUMIFS('الاستلامات'!$K$6:$K$1005,'الاستلامات'!$F$6:$F$1005,A40,'الاستلامات'!$M$6:$M$1005,$G$5))</f>
        <v/>
      </c>
      <c r="H40" s="17">
        <f>IF(A40="","",COUNTIFS('الاستلامات'!$F$6:$F$1005,A40,'الاستلامات'!$K$6:$K$1005,"&gt;0"))</f>
        <v/>
      </c>
    </row>
    <row r="41">
      <c r="A41" s="6">
        <f>IF('الموردون'!A41&amp;""="","",'الموردون'!A41&amp;"")</f>
        <v/>
      </c>
      <c r="B41" s="6">
        <f>IF(A41="","",'الموردون'!B41&amp;"")</f>
        <v/>
      </c>
      <c r="C41" s="18">
        <f>IF(A41="","",SUMIFS('الاستلامات'!$K$6:$K$1005,'الاستلامات'!$F$6:$F$1005,A41))</f>
        <v/>
      </c>
      <c r="D41" s="18">
        <f>IF(A41="","",SUMIFS('الاستلامات'!$K$6:$K$1005,'الاستلامات'!$F$6:$F$1005,A41,'الاستلامات'!$M$6:$M$1005,$D$5))</f>
        <v/>
      </c>
      <c r="E41" s="18">
        <f>IF(A41="","",SUMIFS('الاستلامات'!$K$6:$K$1005,'الاستلامات'!$F$6:$F$1005,A41,'الاستلامات'!$M$6:$M$1005,$E$5))</f>
        <v/>
      </c>
      <c r="F41" s="18">
        <f>IF(A41="","",SUMIFS('الاستلامات'!$K$6:$K$1005,'الاستلامات'!$F$6:$F$1005,A41,'الاستلامات'!$M$6:$M$1005,$F$5))</f>
        <v/>
      </c>
      <c r="G41" s="18">
        <f>IF(A41="","",SUMIFS('الاستلامات'!$K$6:$K$1005,'الاستلامات'!$F$6:$F$1005,A41,'الاستلامات'!$M$6:$M$1005,$G$5))</f>
        <v/>
      </c>
      <c r="H41" s="17">
        <f>IF(A41="","",COUNTIFS('الاستلامات'!$F$6:$F$1005,A41,'الاستلامات'!$K$6:$K$1005,"&gt;0"))</f>
        <v/>
      </c>
    </row>
    <row r="42">
      <c r="A42" s="6">
        <f>IF('الموردون'!A42&amp;""="","",'الموردون'!A42&amp;"")</f>
        <v/>
      </c>
      <c r="B42" s="6">
        <f>IF(A42="","",'الموردون'!B42&amp;"")</f>
        <v/>
      </c>
      <c r="C42" s="18">
        <f>IF(A42="","",SUMIFS('الاستلامات'!$K$6:$K$1005,'الاستلامات'!$F$6:$F$1005,A42))</f>
        <v/>
      </c>
      <c r="D42" s="18">
        <f>IF(A42="","",SUMIFS('الاستلامات'!$K$6:$K$1005,'الاستلامات'!$F$6:$F$1005,A42,'الاستلامات'!$M$6:$M$1005,$D$5))</f>
        <v/>
      </c>
      <c r="E42" s="18">
        <f>IF(A42="","",SUMIFS('الاستلامات'!$K$6:$K$1005,'الاستلامات'!$F$6:$F$1005,A42,'الاستلامات'!$M$6:$M$1005,$E$5))</f>
        <v/>
      </c>
      <c r="F42" s="18">
        <f>IF(A42="","",SUMIFS('الاستلامات'!$K$6:$K$1005,'الاستلامات'!$F$6:$F$1005,A42,'الاستلامات'!$M$6:$M$1005,$F$5))</f>
        <v/>
      </c>
      <c r="G42" s="18">
        <f>IF(A42="","",SUMIFS('الاستلامات'!$K$6:$K$1005,'الاستلامات'!$F$6:$F$1005,A42,'الاستلامات'!$M$6:$M$1005,$G$5))</f>
        <v/>
      </c>
      <c r="H42" s="17">
        <f>IF(A42="","",COUNTIFS('الاستلامات'!$F$6:$F$1005,A42,'الاستلامات'!$K$6:$K$1005,"&gt;0"))</f>
        <v/>
      </c>
    </row>
    <row r="43">
      <c r="A43" s="6">
        <f>IF('الموردون'!A43&amp;""="","",'الموردون'!A43&amp;"")</f>
        <v/>
      </c>
      <c r="B43" s="6">
        <f>IF(A43="","",'الموردون'!B43&amp;"")</f>
        <v/>
      </c>
      <c r="C43" s="18">
        <f>IF(A43="","",SUMIFS('الاستلامات'!$K$6:$K$1005,'الاستلامات'!$F$6:$F$1005,A43))</f>
        <v/>
      </c>
      <c r="D43" s="18">
        <f>IF(A43="","",SUMIFS('الاستلامات'!$K$6:$K$1005,'الاستلامات'!$F$6:$F$1005,A43,'الاستلامات'!$M$6:$M$1005,$D$5))</f>
        <v/>
      </c>
      <c r="E43" s="18">
        <f>IF(A43="","",SUMIFS('الاستلامات'!$K$6:$K$1005,'الاستلامات'!$F$6:$F$1005,A43,'الاستلامات'!$M$6:$M$1005,$E$5))</f>
        <v/>
      </c>
      <c r="F43" s="18">
        <f>IF(A43="","",SUMIFS('الاستلامات'!$K$6:$K$1005,'الاستلامات'!$F$6:$F$1005,A43,'الاستلامات'!$M$6:$M$1005,$F$5))</f>
        <v/>
      </c>
      <c r="G43" s="18">
        <f>IF(A43="","",SUMIFS('الاستلامات'!$K$6:$K$1005,'الاستلامات'!$F$6:$F$1005,A43,'الاستلامات'!$M$6:$M$1005,$G$5))</f>
        <v/>
      </c>
      <c r="H43" s="17">
        <f>IF(A43="","",COUNTIFS('الاستلامات'!$F$6:$F$1005,A43,'الاستلامات'!$K$6:$K$1005,"&gt;0"))</f>
        <v/>
      </c>
    </row>
    <row r="44">
      <c r="A44" s="6">
        <f>IF('الموردون'!A44&amp;""="","",'الموردون'!A44&amp;"")</f>
        <v/>
      </c>
      <c r="B44" s="6">
        <f>IF(A44="","",'الموردون'!B44&amp;"")</f>
        <v/>
      </c>
      <c r="C44" s="18">
        <f>IF(A44="","",SUMIFS('الاستلامات'!$K$6:$K$1005,'الاستلامات'!$F$6:$F$1005,A44))</f>
        <v/>
      </c>
      <c r="D44" s="18">
        <f>IF(A44="","",SUMIFS('الاستلامات'!$K$6:$K$1005,'الاستلامات'!$F$6:$F$1005,A44,'الاستلامات'!$M$6:$M$1005,$D$5))</f>
        <v/>
      </c>
      <c r="E44" s="18">
        <f>IF(A44="","",SUMIFS('الاستلامات'!$K$6:$K$1005,'الاستلامات'!$F$6:$F$1005,A44,'الاستلامات'!$M$6:$M$1005,$E$5))</f>
        <v/>
      </c>
      <c r="F44" s="18">
        <f>IF(A44="","",SUMIFS('الاستلامات'!$K$6:$K$1005,'الاستلامات'!$F$6:$F$1005,A44,'الاستلامات'!$M$6:$M$1005,$F$5))</f>
        <v/>
      </c>
      <c r="G44" s="18">
        <f>IF(A44="","",SUMIFS('الاستلامات'!$K$6:$K$1005,'الاستلامات'!$F$6:$F$1005,A44,'الاستلامات'!$M$6:$M$1005,$G$5))</f>
        <v/>
      </c>
      <c r="H44" s="17">
        <f>IF(A44="","",COUNTIFS('الاستلامات'!$F$6:$F$1005,A44,'الاستلامات'!$K$6:$K$1005,"&gt;0"))</f>
        <v/>
      </c>
    </row>
    <row r="45">
      <c r="A45" s="6">
        <f>IF('الموردون'!A45&amp;""="","",'الموردون'!A45&amp;"")</f>
        <v/>
      </c>
      <c r="B45" s="6">
        <f>IF(A45="","",'الموردون'!B45&amp;"")</f>
        <v/>
      </c>
      <c r="C45" s="18">
        <f>IF(A45="","",SUMIFS('الاستلامات'!$K$6:$K$1005,'الاستلامات'!$F$6:$F$1005,A45))</f>
        <v/>
      </c>
      <c r="D45" s="18">
        <f>IF(A45="","",SUMIFS('الاستلامات'!$K$6:$K$1005,'الاستلامات'!$F$6:$F$1005,A45,'الاستلامات'!$M$6:$M$1005,$D$5))</f>
        <v/>
      </c>
      <c r="E45" s="18">
        <f>IF(A45="","",SUMIFS('الاستلامات'!$K$6:$K$1005,'الاستلامات'!$F$6:$F$1005,A45,'الاستلامات'!$M$6:$M$1005,$E$5))</f>
        <v/>
      </c>
      <c r="F45" s="18">
        <f>IF(A45="","",SUMIFS('الاستلامات'!$K$6:$K$1005,'الاستلامات'!$F$6:$F$1005,A45,'الاستلامات'!$M$6:$M$1005,$F$5))</f>
        <v/>
      </c>
      <c r="G45" s="18">
        <f>IF(A45="","",SUMIFS('الاستلامات'!$K$6:$K$1005,'الاستلامات'!$F$6:$F$1005,A45,'الاستلامات'!$M$6:$M$1005,$G$5))</f>
        <v/>
      </c>
      <c r="H45" s="17">
        <f>IF(A45="","",COUNTIFS('الاستلامات'!$F$6:$F$1005,A45,'الاستلامات'!$K$6:$K$1005,"&gt;0"))</f>
        <v/>
      </c>
    </row>
    <row r="46">
      <c r="A46" s="6">
        <f>IF('الموردون'!A46&amp;""="","",'الموردون'!A46&amp;"")</f>
        <v/>
      </c>
      <c r="B46" s="6">
        <f>IF(A46="","",'الموردون'!B46&amp;"")</f>
        <v/>
      </c>
      <c r="C46" s="18">
        <f>IF(A46="","",SUMIFS('الاستلامات'!$K$6:$K$1005,'الاستلامات'!$F$6:$F$1005,A46))</f>
        <v/>
      </c>
      <c r="D46" s="18">
        <f>IF(A46="","",SUMIFS('الاستلامات'!$K$6:$K$1005,'الاستلامات'!$F$6:$F$1005,A46,'الاستلامات'!$M$6:$M$1005,$D$5))</f>
        <v/>
      </c>
      <c r="E46" s="18">
        <f>IF(A46="","",SUMIFS('الاستلامات'!$K$6:$K$1005,'الاستلامات'!$F$6:$F$1005,A46,'الاستلامات'!$M$6:$M$1005,$E$5))</f>
        <v/>
      </c>
      <c r="F46" s="18">
        <f>IF(A46="","",SUMIFS('الاستلامات'!$K$6:$K$1005,'الاستلامات'!$F$6:$F$1005,A46,'الاستلامات'!$M$6:$M$1005,$F$5))</f>
        <v/>
      </c>
      <c r="G46" s="18">
        <f>IF(A46="","",SUMIFS('الاستلامات'!$K$6:$K$1005,'الاستلامات'!$F$6:$F$1005,A46,'الاستلامات'!$M$6:$M$1005,$G$5))</f>
        <v/>
      </c>
      <c r="H46" s="17">
        <f>IF(A46="","",COUNTIFS('الاستلامات'!$F$6:$F$1005,A46,'الاستلامات'!$K$6:$K$1005,"&gt;0"))</f>
        <v/>
      </c>
    </row>
    <row r="47">
      <c r="A47" s="6">
        <f>IF('الموردون'!A47&amp;""="","",'الموردون'!A47&amp;"")</f>
        <v/>
      </c>
      <c r="B47" s="6">
        <f>IF(A47="","",'الموردون'!B47&amp;"")</f>
        <v/>
      </c>
      <c r="C47" s="18">
        <f>IF(A47="","",SUMIFS('الاستلامات'!$K$6:$K$1005,'الاستلامات'!$F$6:$F$1005,A47))</f>
        <v/>
      </c>
      <c r="D47" s="18">
        <f>IF(A47="","",SUMIFS('الاستلامات'!$K$6:$K$1005,'الاستلامات'!$F$6:$F$1005,A47,'الاستلامات'!$M$6:$M$1005,$D$5))</f>
        <v/>
      </c>
      <c r="E47" s="18">
        <f>IF(A47="","",SUMIFS('الاستلامات'!$K$6:$K$1005,'الاستلامات'!$F$6:$F$1005,A47,'الاستلامات'!$M$6:$M$1005,$E$5))</f>
        <v/>
      </c>
      <c r="F47" s="18">
        <f>IF(A47="","",SUMIFS('الاستلامات'!$K$6:$K$1005,'الاستلامات'!$F$6:$F$1005,A47,'الاستلامات'!$M$6:$M$1005,$F$5))</f>
        <v/>
      </c>
      <c r="G47" s="18">
        <f>IF(A47="","",SUMIFS('الاستلامات'!$K$6:$K$1005,'الاستلامات'!$F$6:$F$1005,A47,'الاستلامات'!$M$6:$M$1005,$G$5))</f>
        <v/>
      </c>
      <c r="H47" s="17">
        <f>IF(A47="","",COUNTIFS('الاستلامات'!$F$6:$F$1005,A47,'الاستلامات'!$K$6:$K$1005,"&gt;0"))</f>
        <v/>
      </c>
    </row>
    <row r="48">
      <c r="A48" s="6">
        <f>IF('الموردون'!A48&amp;""="","",'الموردون'!A48&amp;"")</f>
        <v/>
      </c>
      <c r="B48" s="6">
        <f>IF(A48="","",'الموردون'!B48&amp;"")</f>
        <v/>
      </c>
      <c r="C48" s="18">
        <f>IF(A48="","",SUMIFS('الاستلامات'!$K$6:$K$1005,'الاستلامات'!$F$6:$F$1005,A48))</f>
        <v/>
      </c>
      <c r="D48" s="18">
        <f>IF(A48="","",SUMIFS('الاستلامات'!$K$6:$K$1005,'الاستلامات'!$F$6:$F$1005,A48,'الاستلامات'!$M$6:$M$1005,$D$5))</f>
        <v/>
      </c>
      <c r="E48" s="18">
        <f>IF(A48="","",SUMIFS('الاستلامات'!$K$6:$K$1005,'الاستلامات'!$F$6:$F$1005,A48,'الاستلامات'!$M$6:$M$1005,$E$5))</f>
        <v/>
      </c>
      <c r="F48" s="18">
        <f>IF(A48="","",SUMIFS('الاستلامات'!$K$6:$K$1005,'الاستلامات'!$F$6:$F$1005,A48,'الاستلامات'!$M$6:$M$1005,$F$5))</f>
        <v/>
      </c>
      <c r="G48" s="18">
        <f>IF(A48="","",SUMIFS('الاستلامات'!$K$6:$K$1005,'الاستلامات'!$F$6:$F$1005,A48,'الاستلامات'!$M$6:$M$1005,$G$5))</f>
        <v/>
      </c>
      <c r="H48" s="17">
        <f>IF(A48="","",COUNTIFS('الاستلامات'!$F$6:$F$1005,A48,'الاستلامات'!$K$6:$K$1005,"&gt;0"))</f>
        <v/>
      </c>
    </row>
    <row r="49">
      <c r="A49" s="6">
        <f>IF('الموردون'!A49&amp;""="","",'الموردون'!A49&amp;"")</f>
        <v/>
      </c>
      <c r="B49" s="6">
        <f>IF(A49="","",'الموردون'!B49&amp;"")</f>
        <v/>
      </c>
      <c r="C49" s="18">
        <f>IF(A49="","",SUMIFS('الاستلامات'!$K$6:$K$1005,'الاستلامات'!$F$6:$F$1005,A49))</f>
        <v/>
      </c>
      <c r="D49" s="18">
        <f>IF(A49="","",SUMIFS('الاستلامات'!$K$6:$K$1005,'الاستلامات'!$F$6:$F$1005,A49,'الاستلامات'!$M$6:$M$1005,$D$5))</f>
        <v/>
      </c>
      <c r="E49" s="18">
        <f>IF(A49="","",SUMIFS('الاستلامات'!$K$6:$K$1005,'الاستلامات'!$F$6:$F$1005,A49,'الاستلامات'!$M$6:$M$1005,$E$5))</f>
        <v/>
      </c>
      <c r="F49" s="18">
        <f>IF(A49="","",SUMIFS('الاستلامات'!$K$6:$K$1005,'الاستلامات'!$F$6:$F$1005,A49,'الاستلامات'!$M$6:$M$1005,$F$5))</f>
        <v/>
      </c>
      <c r="G49" s="18">
        <f>IF(A49="","",SUMIFS('الاستلامات'!$K$6:$K$1005,'الاستلامات'!$F$6:$F$1005,A49,'الاستلامات'!$M$6:$M$1005,$G$5))</f>
        <v/>
      </c>
      <c r="H49" s="17">
        <f>IF(A49="","",COUNTIFS('الاستلامات'!$F$6:$F$1005,A49,'الاستلامات'!$K$6:$K$1005,"&gt;0"))</f>
        <v/>
      </c>
    </row>
    <row r="50">
      <c r="A50" s="6">
        <f>IF('الموردون'!A50&amp;""="","",'الموردون'!A50&amp;"")</f>
        <v/>
      </c>
      <c r="B50" s="6">
        <f>IF(A50="","",'الموردون'!B50&amp;"")</f>
        <v/>
      </c>
      <c r="C50" s="18">
        <f>IF(A50="","",SUMIFS('الاستلامات'!$K$6:$K$1005,'الاستلامات'!$F$6:$F$1005,A50))</f>
        <v/>
      </c>
      <c r="D50" s="18">
        <f>IF(A50="","",SUMIFS('الاستلامات'!$K$6:$K$1005,'الاستلامات'!$F$6:$F$1005,A50,'الاستلامات'!$M$6:$M$1005,$D$5))</f>
        <v/>
      </c>
      <c r="E50" s="18">
        <f>IF(A50="","",SUMIFS('الاستلامات'!$K$6:$K$1005,'الاستلامات'!$F$6:$F$1005,A50,'الاستلامات'!$M$6:$M$1005,$E$5))</f>
        <v/>
      </c>
      <c r="F50" s="18">
        <f>IF(A50="","",SUMIFS('الاستلامات'!$K$6:$K$1005,'الاستلامات'!$F$6:$F$1005,A50,'الاستلامات'!$M$6:$M$1005,$F$5))</f>
        <v/>
      </c>
      <c r="G50" s="18">
        <f>IF(A50="","",SUMIFS('الاستلامات'!$K$6:$K$1005,'الاستلامات'!$F$6:$F$1005,A50,'الاستلامات'!$M$6:$M$1005,$G$5))</f>
        <v/>
      </c>
      <c r="H50" s="17">
        <f>IF(A50="","",COUNTIFS('الاستلامات'!$F$6:$F$1005,A50,'الاستلامات'!$K$6:$K$1005,"&gt;0"))</f>
        <v/>
      </c>
    </row>
    <row r="51">
      <c r="A51" s="6">
        <f>IF('الموردون'!A51&amp;""="","",'الموردون'!A51&amp;"")</f>
        <v/>
      </c>
      <c r="B51" s="6">
        <f>IF(A51="","",'الموردون'!B51&amp;"")</f>
        <v/>
      </c>
      <c r="C51" s="18">
        <f>IF(A51="","",SUMIFS('الاستلامات'!$K$6:$K$1005,'الاستلامات'!$F$6:$F$1005,A51))</f>
        <v/>
      </c>
      <c r="D51" s="18">
        <f>IF(A51="","",SUMIFS('الاستلامات'!$K$6:$K$1005,'الاستلامات'!$F$6:$F$1005,A51,'الاستلامات'!$M$6:$M$1005,$D$5))</f>
        <v/>
      </c>
      <c r="E51" s="18">
        <f>IF(A51="","",SUMIFS('الاستلامات'!$K$6:$K$1005,'الاستلامات'!$F$6:$F$1005,A51,'الاستلامات'!$M$6:$M$1005,$E$5))</f>
        <v/>
      </c>
      <c r="F51" s="18">
        <f>IF(A51="","",SUMIFS('الاستلامات'!$K$6:$K$1005,'الاستلامات'!$F$6:$F$1005,A51,'الاستلامات'!$M$6:$M$1005,$F$5))</f>
        <v/>
      </c>
      <c r="G51" s="18">
        <f>IF(A51="","",SUMIFS('الاستلامات'!$K$6:$K$1005,'الاستلامات'!$F$6:$F$1005,A51,'الاستلامات'!$M$6:$M$1005,$G$5))</f>
        <v/>
      </c>
      <c r="H51" s="17">
        <f>IF(A51="","",COUNTIFS('الاستلامات'!$F$6:$F$1005,A51,'الاستلامات'!$K$6:$K$1005,"&gt;0"))</f>
        <v/>
      </c>
    </row>
    <row r="52">
      <c r="A52" s="6">
        <f>IF('الموردون'!A52&amp;""="","",'الموردون'!A52&amp;"")</f>
        <v/>
      </c>
      <c r="B52" s="6">
        <f>IF(A52="","",'الموردون'!B52&amp;"")</f>
        <v/>
      </c>
      <c r="C52" s="18">
        <f>IF(A52="","",SUMIFS('الاستلامات'!$K$6:$K$1005,'الاستلامات'!$F$6:$F$1005,A52))</f>
        <v/>
      </c>
      <c r="D52" s="18">
        <f>IF(A52="","",SUMIFS('الاستلامات'!$K$6:$K$1005,'الاستلامات'!$F$6:$F$1005,A52,'الاستلامات'!$M$6:$M$1005,$D$5))</f>
        <v/>
      </c>
      <c r="E52" s="18">
        <f>IF(A52="","",SUMIFS('الاستلامات'!$K$6:$K$1005,'الاستلامات'!$F$6:$F$1005,A52,'الاستلامات'!$M$6:$M$1005,$E$5))</f>
        <v/>
      </c>
      <c r="F52" s="18">
        <f>IF(A52="","",SUMIFS('الاستلامات'!$K$6:$K$1005,'الاستلامات'!$F$6:$F$1005,A52,'الاستلامات'!$M$6:$M$1005,$F$5))</f>
        <v/>
      </c>
      <c r="G52" s="18">
        <f>IF(A52="","",SUMIFS('الاستلامات'!$K$6:$K$1005,'الاستلامات'!$F$6:$F$1005,A52,'الاستلامات'!$M$6:$M$1005,$G$5))</f>
        <v/>
      </c>
      <c r="H52" s="17">
        <f>IF(A52="","",COUNTIFS('الاستلامات'!$F$6:$F$1005,A52,'الاستلامات'!$K$6:$K$1005,"&gt;0"))</f>
        <v/>
      </c>
    </row>
    <row r="53">
      <c r="A53" s="6">
        <f>IF('الموردون'!A53&amp;""="","",'الموردون'!A53&amp;"")</f>
        <v/>
      </c>
      <c r="B53" s="6">
        <f>IF(A53="","",'الموردون'!B53&amp;"")</f>
        <v/>
      </c>
      <c r="C53" s="18">
        <f>IF(A53="","",SUMIFS('الاستلامات'!$K$6:$K$1005,'الاستلامات'!$F$6:$F$1005,A53))</f>
        <v/>
      </c>
      <c r="D53" s="18">
        <f>IF(A53="","",SUMIFS('الاستلامات'!$K$6:$K$1005,'الاستلامات'!$F$6:$F$1005,A53,'الاستلامات'!$M$6:$M$1005,$D$5))</f>
        <v/>
      </c>
      <c r="E53" s="18">
        <f>IF(A53="","",SUMIFS('الاستلامات'!$K$6:$K$1005,'الاستلامات'!$F$6:$F$1005,A53,'الاستلامات'!$M$6:$M$1005,$E$5))</f>
        <v/>
      </c>
      <c r="F53" s="18">
        <f>IF(A53="","",SUMIFS('الاستلامات'!$K$6:$K$1005,'الاستلامات'!$F$6:$F$1005,A53,'الاستلامات'!$M$6:$M$1005,$F$5))</f>
        <v/>
      </c>
      <c r="G53" s="18">
        <f>IF(A53="","",SUMIFS('الاستلامات'!$K$6:$K$1005,'الاستلامات'!$F$6:$F$1005,A53,'الاستلامات'!$M$6:$M$1005,$G$5))</f>
        <v/>
      </c>
      <c r="H53" s="17">
        <f>IF(A53="","",COUNTIFS('الاستلامات'!$F$6:$F$1005,A53,'الاستلامات'!$K$6:$K$1005,"&gt;0"))</f>
        <v/>
      </c>
    </row>
    <row r="54">
      <c r="A54" s="6">
        <f>IF('الموردون'!A54&amp;""="","",'الموردون'!A54&amp;"")</f>
        <v/>
      </c>
      <c r="B54" s="6">
        <f>IF(A54="","",'الموردون'!B54&amp;"")</f>
        <v/>
      </c>
      <c r="C54" s="18">
        <f>IF(A54="","",SUMIFS('الاستلامات'!$K$6:$K$1005,'الاستلامات'!$F$6:$F$1005,A54))</f>
        <v/>
      </c>
      <c r="D54" s="18">
        <f>IF(A54="","",SUMIFS('الاستلامات'!$K$6:$K$1005,'الاستلامات'!$F$6:$F$1005,A54,'الاستلامات'!$M$6:$M$1005,$D$5))</f>
        <v/>
      </c>
      <c r="E54" s="18">
        <f>IF(A54="","",SUMIFS('الاستلامات'!$K$6:$K$1005,'الاستلامات'!$F$6:$F$1005,A54,'الاستلامات'!$M$6:$M$1005,$E$5))</f>
        <v/>
      </c>
      <c r="F54" s="18">
        <f>IF(A54="","",SUMIFS('الاستلامات'!$K$6:$K$1005,'الاستلامات'!$F$6:$F$1005,A54,'الاستلامات'!$M$6:$M$1005,$F$5))</f>
        <v/>
      </c>
      <c r="G54" s="18">
        <f>IF(A54="","",SUMIFS('الاستلامات'!$K$6:$K$1005,'الاستلامات'!$F$6:$F$1005,A54,'الاستلامات'!$M$6:$M$1005,$G$5))</f>
        <v/>
      </c>
      <c r="H54" s="17">
        <f>IF(A54="","",COUNTIFS('الاستلامات'!$F$6:$F$1005,A54,'الاستلامات'!$K$6:$K$1005,"&gt;0"))</f>
        <v/>
      </c>
    </row>
    <row r="55">
      <c r="A55" s="6">
        <f>IF('الموردون'!A55&amp;""="","",'الموردون'!A55&amp;"")</f>
        <v/>
      </c>
      <c r="B55" s="6">
        <f>IF(A55="","",'الموردون'!B55&amp;"")</f>
        <v/>
      </c>
      <c r="C55" s="18">
        <f>IF(A55="","",SUMIFS('الاستلامات'!$K$6:$K$1005,'الاستلامات'!$F$6:$F$1005,A55))</f>
        <v/>
      </c>
      <c r="D55" s="18">
        <f>IF(A55="","",SUMIFS('الاستلامات'!$K$6:$K$1005,'الاستلامات'!$F$6:$F$1005,A55,'الاستلامات'!$M$6:$M$1005,$D$5))</f>
        <v/>
      </c>
      <c r="E55" s="18">
        <f>IF(A55="","",SUMIFS('الاستلامات'!$K$6:$K$1005,'الاستلامات'!$F$6:$F$1005,A55,'الاستلامات'!$M$6:$M$1005,$E$5))</f>
        <v/>
      </c>
      <c r="F55" s="18">
        <f>IF(A55="","",SUMIFS('الاستلامات'!$K$6:$K$1005,'الاستلامات'!$F$6:$F$1005,A55,'الاستلامات'!$M$6:$M$1005,$F$5))</f>
        <v/>
      </c>
      <c r="G55" s="18">
        <f>IF(A55="","",SUMIFS('الاستلامات'!$K$6:$K$1005,'الاستلامات'!$F$6:$F$1005,A55,'الاستلامات'!$M$6:$M$1005,$G$5))</f>
        <v/>
      </c>
      <c r="H55" s="17">
        <f>IF(A55="","",COUNTIFS('الاستلامات'!$F$6:$F$1005,A55,'الاستلامات'!$K$6:$K$1005,"&gt;0"))</f>
        <v/>
      </c>
    </row>
    <row r="56">
      <c r="A56" s="6">
        <f>IF('الموردون'!A56&amp;""="","",'الموردون'!A56&amp;"")</f>
        <v/>
      </c>
      <c r="B56" s="6">
        <f>IF(A56="","",'الموردون'!B56&amp;"")</f>
        <v/>
      </c>
      <c r="C56" s="18">
        <f>IF(A56="","",SUMIFS('الاستلامات'!$K$6:$K$1005,'الاستلامات'!$F$6:$F$1005,A56))</f>
        <v/>
      </c>
      <c r="D56" s="18">
        <f>IF(A56="","",SUMIFS('الاستلامات'!$K$6:$K$1005,'الاستلامات'!$F$6:$F$1005,A56,'الاستلامات'!$M$6:$M$1005,$D$5))</f>
        <v/>
      </c>
      <c r="E56" s="18">
        <f>IF(A56="","",SUMIFS('الاستلامات'!$K$6:$K$1005,'الاستلامات'!$F$6:$F$1005,A56,'الاستلامات'!$M$6:$M$1005,$E$5))</f>
        <v/>
      </c>
      <c r="F56" s="18">
        <f>IF(A56="","",SUMIFS('الاستلامات'!$K$6:$K$1005,'الاستلامات'!$F$6:$F$1005,A56,'الاستلامات'!$M$6:$M$1005,$F$5))</f>
        <v/>
      </c>
      <c r="G56" s="18">
        <f>IF(A56="","",SUMIFS('الاستلامات'!$K$6:$K$1005,'الاستلامات'!$F$6:$F$1005,A56,'الاستلامات'!$M$6:$M$1005,$G$5))</f>
        <v/>
      </c>
      <c r="H56" s="17">
        <f>IF(A56="","",COUNTIFS('الاستلامات'!$F$6:$F$1005,A56,'الاستلامات'!$K$6:$K$1005,"&gt;0"))</f>
        <v/>
      </c>
    </row>
    <row r="57">
      <c r="A57" s="6">
        <f>IF('الموردون'!A57&amp;""="","",'الموردون'!A57&amp;"")</f>
        <v/>
      </c>
      <c r="B57" s="6">
        <f>IF(A57="","",'الموردون'!B57&amp;"")</f>
        <v/>
      </c>
      <c r="C57" s="18">
        <f>IF(A57="","",SUMIFS('الاستلامات'!$K$6:$K$1005,'الاستلامات'!$F$6:$F$1005,A57))</f>
        <v/>
      </c>
      <c r="D57" s="18">
        <f>IF(A57="","",SUMIFS('الاستلامات'!$K$6:$K$1005,'الاستلامات'!$F$6:$F$1005,A57,'الاستلامات'!$M$6:$M$1005,$D$5))</f>
        <v/>
      </c>
      <c r="E57" s="18">
        <f>IF(A57="","",SUMIFS('الاستلامات'!$K$6:$K$1005,'الاستلامات'!$F$6:$F$1005,A57,'الاستلامات'!$M$6:$M$1005,$E$5))</f>
        <v/>
      </c>
      <c r="F57" s="18">
        <f>IF(A57="","",SUMIFS('الاستلامات'!$K$6:$K$1005,'الاستلامات'!$F$6:$F$1005,A57,'الاستلامات'!$M$6:$M$1005,$F$5))</f>
        <v/>
      </c>
      <c r="G57" s="18">
        <f>IF(A57="","",SUMIFS('الاستلامات'!$K$6:$K$1005,'الاستلامات'!$F$6:$F$1005,A57,'الاستلامات'!$M$6:$M$1005,$G$5))</f>
        <v/>
      </c>
      <c r="H57" s="17">
        <f>IF(A57="","",COUNTIFS('الاستلامات'!$F$6:$F$1005,A57,'الاستلامات'!$K$6:$K$1005,"&gt;0"))</f>
        <v/>
      </c>
    </row>
    <row r="58">
      <c r="A58" s="6">
        <f>IF('الموردون'!A58&amp;""="","",'الموردون'!A58&amp;"")</f>
        <v/>
      </c>
      <c r="B58" s="6">
        <f>IF(A58="","",'الموردون'!B58&amp;"")</f>
        <v/>
      </c>
      <c r="C58" s="18">
        <f>IF(A58="","",SUMIFS('الاستلامات'!$K$6:$K$1005,'الاستلامات'!$F$6:$F$1005,A58))</f>
        <v/>
      </c>
      <c r="D58" s="18">
        <f>IF(A58="","",SUMIFS('الاستلامات'!$K$6:$K$1005,'الاستلامات'!$F$6:$F$1005,A58,'الاستلامات'!$M$6:$M$1005,$D$5))</f>
        <v/>
      </c>
      <c r="E58" s="18">
        <f>IF(A58="","",SUMIFS('الاستلامات'!$K$6:$K$1005,'الاستلامات'!$F$6:$F$1005,A58,'الاستلامات'!$M$6:$M$1005,$E$5))</f>
        <v/>
      </c>
      <c r="F58" s="18">
        <f>IF(A58="","",SUMIFS('الاستلامات'!$K$6:$K$1005,'الاستلامات'!$F$6:$F$1005,A58,'الاستلامات'!$M$6:$M$1005,$F$5))</f>
        <v/>
      </c>
      <c r="G58" s="18">
        <f>IF(A58="","",SUMIFS('الاستلامات'!$K$6:$K$1005,'الاستلامات'!$F$6:$F$1005,A58,'الاستلامات'!$M$6:$M$1005,$G$5))</f>
        <v/>
      </c>
      <c r="H58" s="17">
        <f>IF(A58="","",COUNTIFS('الاستلامات'!$F$6:$F$1005,A58,'الاستلامات'!$K$6:$K$1005,"&gt;0"))</f>
        <v/>
      </c>
    </row>
    <row r="59">
      <c r="A59" s="6">
        <f>IF('الموردون'!A59&amp;""="","",'الموردون'!A59&amp;"")</f>
        <v/>
      </c>
      <c r="B59" s="6">
        <f>IF(A59="","",'الموردون'!B59&amp;"")</f>
        <v/>
      </c>
      <c r="C59" s="18">
        <f>IF(A59="","",SUMIFS('الاستلامات'!$K$6:$K$1005,'الاستلامات'!$F$6:$F$1005,A59))</f>
        <v/>
      </c>
      <c r="D59" s="18">
        <f>IF(A59="","",SUMIFS('الاستلامات'!$K$6:$K$1005,'الاستلامات'!$F$6:$F$1005,A59,'الاستلامات'!$M$6:$M$1005,$D$5))</f>
        <v/>
      </c>
      <c r="E59" s="18">
        <f>IF(A59="","",SUMIFS('الاستلامات'!$K$6:$K$1005,'الاستلامات'!$F$6:$F$1005,A59,'الاستلامات'!$M$6:$M$1005,$E$5))</f>
        <v/>
      </c>
      <c r="F59" s="18">
        <f>IF(A59="","",SUMIFS('الاستلامات'!$K$6:$K$1005,'الاستلامات'!$F$6:$F$1005,A59,'الاستلامات'!$M$6:$M$1005,$F$5))</f>
        <v/>
      </c>
      <c r="G59" s="18">
        <f>IF(A59="","",SUMIFS('الاستلامات'!$K$6:$K$1005,'الاستلامات'!$F$6:$F$1005,A59,'الاستلامات'!$M$6:$M$1005,$G$5))</f>
        <v/>
      </c>
      <c r="H59" s="17">
        <f>IF(A59="","",COUNTIFS('الاستلامات'!$F$6:$F$1005,A59,'الاستلامات'!$K$6:$K$1005,"&gt;0"))</f>
        <v/>
      </c>
    </row>
    <row r="60">
      <c r="A60" s="6">
        <f>IF('الموردون'!A60&amp;""="","",'الموردون'!A60&amp;"")</f>
        <v/>
      </c>
      <c r="B60" s="6">
        <f>IF(A60="","",'الموردون'!B60&amp;"")</f>
        <v/>
      </c>
      <c r="C60" s="18">
        <f>IF(A60="","",SUMIFS('الاستلامات'!$K$6:$K$1005,'الاستلامات'!$F$6:$F$1005,A60))</f>
        <v/>
      </c>
      <c r="D60" s="18">
        <f>IF(A60="","",SUMIFS('الاستلامات'!$K$6:$K$1005,'الاستلامات'!$F$6:$F$1005,A60,'الاستلامات'!$M$6:$M$1005,$D$5))</f>
        <v/>
      </c>
      <c r="E60" s="18">
        <f>IF(A60="","",SUMIFS('الاستلامات'!$K$6:$K$1005,'الاستلامات'!$F$6:$F$1005,A60,'الاستلامات'!$M$6:$M$1005,$E$5))</f>
        <v/>
      </c>
      <c r="F60" s="18">
        <f>IF(A60="","",SUMIFS('الاستلامات'!$K$6:$K$1005,'الاستلامات'!$F$6:$F$1005,A60,'الاستلامات'!$M$6:$M$1005,$F$5))</f>
        <v/>
      </c>
      <c r="G60" s="18">
        <f>IF(A60="","",SUMIFS('الاستلامات'!$K$6:$K$1005,'الاستلامات'!$F$6:$F$1005,A60,'الاستلامات'!$M$6:$M$1005,$G$5))</f>
        <v/>
      </c>
      <c r="H60" s="17">
        <f>IF(A60="","",COUNTIFS('الاستلامات'!$F$6:$F$1005,A60,'الاستلامات'!$K$6:$K$1005,"&gt;0"))</f>
        <v/>
      </c>
    </row>
    <row r="61">
      <c r="A61" s="6">
        <f>IF('الموردون'!A61&amp;""="","",'الموردون'!A61&amp;"")</f>
        <v/>
      </c>
      <c r="B61" s="6">
        <f>IF(A61="","",'الموردون'!B61&amp;"")</f>
        <v/>
      </c>
      <c r="C61" s="18">
        <f>IF(A61="","",SUMIFS('الاستلامات'!$K$6:$K$1005,'الاستلامات'!$F$6:$F$1005,A61))</f>
        <v/>
      </c>
      <c r="D61" s="18">
        <f>IF(A61="","",SUMIFS('الاستلامات'!$K$6:$K$1005,'الاستلامات'!$F$6:$F$1005,A61,'الاستلامات'!$M$6:$M$1005,$D$5))</f>
        <v/>
      </c>
      <c r="E61" s="18">
        <f>IF(A61="","",SUMIFS('الاستلامات'!$K$6:$K$1005,'الاستلامات'!$F$6:$F$1005,A61,'الاستلامات'!$M$6:$M$1005,$E$5))</f>
        <v/>
      </c>
      <c r="F61" s="18">
        <f>IF(A61="","",SUMIFS('الاستلامات'!$K$6:$K$1005,'الاستلامات'!$F$6:$F$1005,A61,'الاستلامات'!$M$6:$M$1005,$F$5))</f>
        <v/>
      </c>
      <c r="G61" s="18">
        <f>IF(A61="","",SUMIFS('الاستلامات'!$K$6:$K$1005,'الاستلامات'!$F$6:$F$1005,A61,'الاستلامات'!$M$6:$M$1005,$G$5))</f>
        <v/>
      </c>
      <c r="H61" s="17">
        <f>IF(A61="","",COUNTIFS('الاستلامات'!$F$6:$F$1005,A61,'الاستلامات'!$K$6:$K$1005,"&gt;0"))</f>
        <v/>
      </c>
    </row>
    <row r="62">
      <c r="A62" s="6">
        <f>IF('الموردون'!A62&amp;""="","",'الموردون'!A62&amp;"")</f>
        <v/>
      </c>
      <c r="B62" s="6">
        <f>IF(A62="","",'الموردون'!B62&amp;"")</f>
        <v/>
      </c>
      <c r="C62" s="18">
        <f>IF(A62="","",SUMIFS('الاستلامات'!$K$6:$K$1005,'الاستلامات'!$F$6:$F$1005,A62))</f>
        <v/>
      </c>
      <c r="D62" s="18">
        <f>IF(A62="","",SUMIFS('الاستلامات'!$K$6:$K$1005,'الاستلامات'!$F$6:$F$1005,A62,'الاستلامات'!$M$6:$M$1005,$D$5))</f>
        <v/>
      </c>
      <c r="E62" s="18">
        <f>IF(A62="","",SUMIFS('الاستلامات'!$K$6:$K$1005,'الاستلامات'!$F$6:$F$1005,A62,'الاستلامات'!$M$6:$M$1005,$E$5))</f>
        <v/>
      </c>
      <c r="F62" s="18">
        <f>IF(A62="","",SUMIFS('الاستلامات'!$K$6:$K$1005,'الاستلامات'!$F$6:$F$1005,A62,'الاستلامات'!$M$6:$M$1005,$F$5))</f>
        <v/>
      </c>
      <c r="G62" s="18">
        <f>IF(A62="","",SUMIFS('الاستلامات'!$K$6:$K$1005,'الاستلامات'!$F$6:$F$1005,A62,'الاستلامات'!$M$6:$M$1005,$G$5))</f>
        <v/>
      </c>
      <c r="H62" s="17">
        <f>IF(A62="","",COUNTIFS('الاستلامات'!$F$6:$F$1005,A62,'الاستلامات'!$K$6:$K$1005,"&gt;0"))</f>
        <v/>
      </c>
    </row>
    <row r="63">
      <c r="A63" s="6">
        <f>IF('الموردون'!A63&amp;""="","",'الموردون'!A63&amp;"")</f>
        <v/>
      </c>
      <c r="B63" s="6">
        <f>IF(A63="","",'الموردون'!B63&amp;"")</f>
        <v/>
      </c>
      <c r="C63" s="18">
        <f>IF(A63="","",SUMIFS('الاستلامات'!$K$6:$K$1005,'الاستلامات'!$F$6:$F$1005,A63))</f>
        <v/>
      </c>
      <c r="D63" s="18">
        <f>IF(A63="","",SUMIFS('الاستلامات'!$K$6:$K$1005,'الاستلامات'!$F$6:$F$1005,A63,'الاستلامات'!$M$6:$M$1005,$D$5))</f>
        <v/>
      </c>
      <c r="E63" s="18">
        <f>IF(A63="","",SUMIFS('الاستلامات'!$K$6:$K$1005,'الاستلامات'!$F$6:$F$1005,A63,'الاستلامات'!$M$6:$M$1005,$E$5))</f>
        <v/>
      </c>
      <c r="F63" s="18">
        <f>IF(A63="","",SUMIFS('الاستلامات'!$K$6:$K$1005,'الاستلامات'!$F$6:$F$1005,A63,'الاستلامات'!$M$6:$M$1005,$F$5))</f>
        <v/>
      </c>
      <c r="G63" s="18">
        <f>IF(A63="","",SUMIFS('الاستلامات'!$K$6:$K$1005,'الاستلامات'!$F$6:$F$1005,A63,'الاستلامات'!$M$6:$M$1005,$G$5))</f>
        <v/>
      </c>
      <c r="H63" s="17">
        <f>IF(A63="","",COUNTIFS('الاستلامات'!$F$6:$F$1005,A63,'الاستلامات'!$K$6:$K$1005,"&gt;0"))</f>
        <v/>
      </c>
    </row>
    <row r="64">
      <c r="A64" s="6">
        <f>IF('الموردون'!A64&amp;""="","",'الموردون'!A64&amp;"")</f>
        <v/>
      </c>
      <c r="B64" s="6">
        <f>IF(A64="","",'الموردون'!B64&amp;"")</f>
        <v/>
      </c>
      <c r="C64" s="18">
        <f>IF(A64="","",SUMIFS('الاستلامات'!$K$6:$K$1005,'الاستلامات'!$F$6:$F$1005,A64))</f>
        <v/>
      </c>
      <c r="D64" s="18">
        <f>IF(A64="","",SUMIFS('الاستلامات'!$K$6:$K$1005,'الاستلامات'!$F$6:$F$1005,A64,'الاستلامات'!$M$6:$M$1005,$D$5))</f>
        <v/>
      </c>
      <c r="E64" s="18">
        <f>IF(A64="","",SUMIFS('الاستلامات'!$K$6:$K$1005,'الاستلامات'!$F$6:$F$1005,A64,'الاستلامات'!$M$6:$M$1005,$E$5))</f>
        <v/>
      </c>
      <c r="F64" s="18">
        <f>IF(A64="","",SUMIFS('الاستلامات'!$K$6:$K$1005,'الاستلامات'!$F$6:$F$1005,A64,'الاستلامات'!$M$6:$M$1005,$F$5))</f>
        <v/>
      </c>
      <c r="G64" s="18">
        <f>IF(A64="","",SUMIFS('الاستلامات'!$K$6:$K$1005,'الاستلامات'!$F$6:$F$1005,A64,'الاستلامات'!$M$6:$M$1005,$G$5))</f>
        <v/>
      </c>
      <c r="H64" s="17">
        <f>IF(A64="","",COUNTIFS('الاستلامات'!$F$6:$F$1005,A64,'الاستلامات'!$K$6:$K$1005,"&gt;0"))</f>
        <v/>
      </c>
    </row>
    <row r="65">
      <c r="A65" s="6">
        <f>IF('الموردون'!A65&amp;""="","",'الموردون'!A65&amp;"")</f>
        <v/>
      </c>
      <c r="B65" s="6">
        <f>IF(A65="","",'الموردون'!B65&amp;"")</f>
        <v/>
      </c>
      <c r="C65" s="18">
        <f>IF(A65="","",SUMIFS('الاستلامات'!$K$6:$K$1005,'الاستلامات'!$F$6:$F$1005,A65))</f>
        <v/>
      </c>
      <c r="D65" s="18">
        <f>IF(A65="","",SUMIFS('الاستلامات'!$K$6:$K$1005,'الاستلامات'!$F$6:$F$1005,A65,'الاستلامات'!$M$6:$M$1005,$D$5))</f>
        <v/>
      </c>
      <c r="E65" s="18">
        <f>IF(A65="","",SUMIFS('الاستلامات'!$K$6:$K$1005,'الاستلامات'!$F$6:$F$1005,A65,'الاستلامات'!$M$6:$M$1005,$E$5))</f>
        <v/>
      </c>
      <c r="F65" s="18">
        <f>IF(A65="","",SUMIFS('الاستلامات'!$K$6:$K$1005,'الاستلامات'!$F$6:$F$1005,A65,'الاستلامات'!$M$6:$M$1005,$F$5))</f>
        <v/>
      </c>
      <c r="G65" s="18">
        <f>IF(A65="","",SUMIFS('الاستلامات'!$K$6:$K$1005,'الاستلامات'!$F$6:$F$1005,A65,'الاستلامات'!$M$6:$M$1005,$G$5))</f>
        <v/>
      </c>
      <c r="H65" s="17">
        <f>IF(A65="","",COUNTIFS('الاستلامات'!$F$6:$F$1005,A65,'الاستلامات'!$K$6:$K$1005,"&gt;0"))</f>
        <v/>
      </c>
    </row>
    <row r="66">
      <c r="A66" s="6">
        <f>IF('الموردون'!A66&amp;""="","",'الموردون'!A66&amp;"")</f>
        <v/>
      </c>
      <c r="B66" s="6">
        <f>IF(A66="","",'الموردون'!B66&amp;"")</f>
        <v/>
      </c>
      <c r="C66" s="18">
        <f>IF(A66="","",SUMIFS('الاستلامات'!$K$6:$K$1005,'الاستلامات'!$F$6:$F$1005,A66))</f>
        <v/>
      </c>
      <c r="D66" s="18">
        <f>IF(A66="","",SUMIFS('الاستلامات'!$K$6:$K$1005,'الاستلامات'!$F$6:$F$1005,A66,'الاستلامات'!$M$6:$M$1005,$D$5))</f>
        <v/>
      </c>
      <c r="E66" s="18">
        <f>IF(A66="","",SUMIFS('الاستلامات'!$K$6:$K$1005,'الاستلامات'!$F$6:$F$1005,A66,'الاستلامات'!$M$6:$M$1005,$E$5))</f>
        <v/>
      </c>
      <c r="F66" s="18">
        <f>IF(A66="","",SUMIFS('الاستلامات'!$K$6:$K$1005,'الاستلامات'!$F$6:$F$1005,A66,'الاستلامات'!$M$6:$M$1005,$F$5))</f>
        <v/>
      </c>
      <c r="G66" s="18">
        <f>IF(A66="","",SUMIFS('الاستلامات'!$K$6:$K$1005,'الاستلامات'!$F$6:$F$1005,A66,'الاستلامات'!$M$6:$M$1005,$G$5))</f>
        <v/>
      </c>
      <c r="H66" s="17">
        <f>IF(A66="","",COUNTIFS('الاستلامات'!$F$6:$F$1005,A66,'الاستلامات'!$K$6:$K$1005,"&gt;0"))</f>
        <v/>
      </c>
    </row>
    <row r="67">
      <c r="A67" s="6">
        <f>IF('الموردون'!A67&amp;""="","",'الموردون'!A67&amp;"")</f>
        <v/>
      </c>
      <c r="B67" s="6">
        <f>IF(A67="","",'الموردون'!B67&amp;"")</f>
        <v/>
      </c>
      <c r="C67" s="18">
        <f>IF(A67="","",SUMIFS('الاستلامات'!$K$6:$K$1005,'الاستلامات'!$F$6:$F$1005,A67))</f>
        <v/>
      </c>
      <c r="D67" s="18">
        <f>IF(A67="","",SUMIFS('الاستلامات'!$K$6:$K$1005,'الاستلامات'!$F$6:$F$1005,A67,'الاستلامات'!$M$6:$M$1005,$D$5))</f>
        <v/>
      </c>
      <c r="E67" s="18">
        <f>IF(A67="","",SUMIFS('الاستلامات'!$K$6:$K$1005,'الاستلامات'!$F$6:$F$1005,A67,'الاستلامات'!$M$6:$M$1005,$E$5))</f>
        <v/>
      </c>
      <c r="F67" s="18">
        <f>IF(A67="","",SUMIFS('الاستلامات'!$K$6:$K$1005,'الاستلامات'!$F$6:$F$1005,A67,'الاستلامات'!$M$6:$M$1005,$F$5))</f>
        <v/>
      </c>
      <c r="G67" s="18">
        <f>IF(A67="","",SUMIFS('الاستلامات'!$K$6:$K$1005,'الاستلامات'!$F$6:$F$1005,A67,'الاستلامات'!$M$6:$M$1005,$G$5))</f>
        <v/>
      </c>
      <c r="H67" s="17">
        <f>IF(A67="","",COUNTIFS('الاستلامات'!$F$6:$F$1005,A67,'الاستلامات'!$K$6:$K$1005,"&gt;0"))</f>
        <v/>
      </c>
    </row>
    <row r="68">
      <c r="A68" s="6">
        <f>IF('الموردون'!A68&amp;""="","",'الموردون'!A68&amp;"")</f>
        <v/>
      </c>
      <c r="B68" s="6">
        <f>IF(A68="","",'الموردون'!B68&amp;"")</f>
        <v/>
      </c>
      <c r="C68" s="18">
        <f>IF(A68="","",SUMIFS('الاستلامات'!$K$6:$K$1005,'الاستلامات'!$F$6:$F$1005,A68))</f>
        <v/>
      </c>
      <c r="D68" s="18">
        <f>IF(A68="","",SUMIFS('الاستلامات'!$K$6:$K$1005,'الاستلامات'!$F$6:$F$1005,A68,'الاستلامات'!$M$6:$M$1005,$D$5))</f>
        <v/>
      </c>
      <c r="E68" s="18">
        <f>IF(A68="","",SUMIFS('الاستلامات'!$K$6:$K$1005,'الاستلامات'!$F$6:$F$1005,A68,'الاستلامات'!$M$6:$M$1005,$E$5))</f>
        <v/>
      </c>
      <c r="F68" s="18">
        <f>IF(A68="","",SUMIFS('الاستلامات'!$K$6:$K$1005,'الاستلامات'!$F$6:$F$1005,A68,'الاستلامات'!$M$6:$M$1005,$F$5))</f>
        <v/>
      </c>
      <c r="G68" s="18">
        <f>IF(A68="","",SUMIFS('الاستلامات'!$K$6:$K$1005,'الاستلامات'!$F$6:$F$1005,A68,'الاستلامات'!$M$6:$M$1005,$G$5))</f>
        <v/>
      </c>
      <c r="H68" s="17">
        <f>IF(A68="","",COUNTIFS('الاستلامات'!$F$6:$F$1005,A68,'الاستلامات'!$K$6:$K$1005,"&gt;0"))</f>
        <v/>
      </c>
    </row>
    <row r="69">
      <c r="A69" s="6">
        <f>IF('الموردون'!A69&amp;""="","",'الموردون'!A69&amp;"")</f>
        <v/>
      </c>
      <c r="B69" s="6">
        <f>IF(A69="","",'الموردون'!B69&amp;"")</f>
        <v/>
      </c>
      <c r="C69" s="18">
        <f>IF(A69="","",SUMIFS('الاستلامات'!$K$6:$K$1005,'الاستلامات'!$F$6:$F$1005,A69))</f>
        <v/>
      </c>
      <c r="D69" s="18">
        <f>IF(A69="","",SUMIFS('الاستلامات'!$K$6:$K$1005,'الاستلامات'!$F$6:$F$1005,A69,'الاستلامات'!$M$6:$M$1005,$D$5))</f>
        <v/>
      </c>
      <c r="E69" s="18">
        <f>IF(A69="","",SUMIFS('الاستلامات'!$K$6:$K$1005,'الاستلامات'!$F$6:$F$1005,A69,'الاستلامات'!$M$6:$M$1005,$E$5))</f>
        <v/>
      </c>
      <c r="F69" s="18">
        <f>IF(A69="","",SUMIFS('الاستلامات'!$K$6:$K$1005,'الاستلامات'!$F$6:$F$1005,A69,'الاستلامات'!$M$6:$M$1005,$F$5))</f>
        <v/>
      </c>
      <c r="G69" s="18">
        <f>IF(A69="","",SUMIFS('الاستلامات'!$K$6:$K$1005,'الاستلامات'!$F$6:$F$1005,A69,'الاستلامات'!$M$6:$M$1005,$G$5))</f>
        <v/>
      </c>
      <c r="H69" s="17">
        <f>IF(A69="","",COUNTIFS('الاستلامات'!$F$6:$F$1005,A69,'الاستلامات'!$K$6:$K$1005,"&gt;0"))</f>
        <v/>
      </c>
    </row>
    <row r="70">
      <c r="A70" s="6">
        <f>IF('الموردون'!A70&amp;""="","",'الموردون'!A70&amp;"")</f>
        <v/>
      </c>
      <c r="B70" s="6">
        <f>IF(A70="","",'الموردون'!B70&amp;"")</f>
        <v/>
      </c>
      <c r="C70" s="18">
        <f>IF(A70="","",SUMIFS('الاستلامات'!$K$6:$K$1005,'الاستلامات'!$F$6:$F$1005,A70))</f>
        <v/>
      </c>
      <c r="D70" s="18">
        <f>IF(A70="","",SUMIFS('الاستلامات'!$K$6:$K$1005,'الاستلامات'!$F$6:$F$1005,A70,'الاستلامات'!$M$6:$M$1005,$D$5))</f>
        <v/>
      </c>
      <c r="E70" s="18">
        <f>IF(A70="","",SUMIFS('الاستلامات'!$K$6:$K$1005,'الاستلامات'!$F$6:$F$1005,A70,'الاستلامات'!$M$6:$M$1005,$E$5))</f>
        <v/>
      </c>
      <c r="F70" s="18">
        <f>IF(A70="","",SUMIFS('الاستلامات'!$K$6:$K$1005,'الاستلامات'!$F$6:$F$1005,A70,'الاستلامات'!$M$6:$M$1005,$F$5))</f>
        <v/>
      </c>
      <c r="G70" s="18">
        <f>IF(A70="","",SUMIFS('الاستلامات'!$K$6:$K$1005,'الاستلامات'!$F$6:$F$1005,A70,'الاستلامات'!$M$6:$M$1005,$G$5))</f>
        <v/>
      </c>
      <c r="H70" s="17">
        <f>IF(A70="","",COUNTIFS('الاستلامات'!$F$6:$F$1005,A70,'الاستلامات'!$K$6:$K$1005,"&gt;0"))</f>
        <v/>
      </c>
    </row>
    <row r="71">
      <c r="A71" s="6">
        <f>IF('الموردون'!A71&amp;""="","",'الموردون'!A71&amp;"")</f>
        <v/>
      </c>
      <c r="B71" s="6">
        <f>IF(A71="","",'الموردون'!B71&amp;"")</f>
        <v/>
      </c>
      <c r="C71" s="18">
        <f>IF(A71="","",SUMIFS('الاستلامات'!$K$6:$K$1005,'الاستلامات'!$F$6:$F$1005,A71))</f>
        <v/>
      </c>
      <c r="D71" s="18">
        <f>IF(A71="","",SUMIFS('الاستلامات'!$K$6:$K$1005,'الاستلامات'!$F$6:$F$1005,A71,'الاستلامات'!$M$6:$M$1005,$D$5))</f>
        <v/>
      </c>
      <c r="E71" s="18">
        <f>IF(A71="","",SUMIFS('الاستلامات'!$K$6:$K$1005,'الاستلامات'!$F$6:$F$1005,A71,'الاستلامات'!$M$6:$M$1005,$E$5))</f>
        <v/>
      </c>
      <c r="F71" s="18">
        <f>IF(A71="","",SUMIFS('الاستلامات'!$K$6:$K$1005,'الاستلامات'!$F$6:$F$1005,A71,'الاستلامات'!$M$6:$M$1005,$F$5))</f>
        <v/>
      </c>
      <c r="G71" s="18">
        <f>IF(A71="","",SUMIFS('الاستلامات'!$K$6:$K$1005,'الاستلامات'!$F$6:$F$1005,A71,'الاستلامات'!$M$6:$M$1005,$G$5))</f>
        <v/>
      </c>
      <c r="H71" s="17">
        <f>IF(A71="","",COUNTIFS('الاستلامات'!$F$6:$F$1005,A71,'الاستلامات'!$K$6:$K$1005,"&gt;0"))</f>
        <v/>
      </c>
    </row>
    <row r="72">
      <c r="A72" s="6">
        <f>IF('الموردون'!A72&amp;""="","",'الموردون'!A72&amp;"")</f>
        <v/>
      </c>
      <c r="B72" s="6">
        <f>IF(A72="","",'الموردون'!B72&amp;"")</f>
        <v/>
      </c>
      <c r="C72" s="18">
        <f>IF(A72="","",SUMIFS('الاستلامات'!$K$6:$K$1005,'الاستلامات'!$F$6:$F$1005,A72))</f>
        <v/>
      </c>
      <c r="D72" s="18">
        <f>IF(A72="","",SUMIFS('الاستلامات'!$K$6:$K$1005,'الاستلامات'!$F$6:$F$1005,A72,'الاستلامات'!$M$6:$M$1005,$D$5))</f>
        <v/>
      </c>
      <c r="E72" s="18">
        <f>IF(A72="","",SUMIFS('الاستلامات'!$K$6:$K$1005,'الاستلامات'!$F$6:$F$1005,A72,'الاستلامات'!$M$6:$M$1005,$E$5))</f>
        <v/>
      </c>
      <c r="F72" s="18">
        <f>IF(A72="","",SUMIFS('الاستلامات'!$K$6:$K$1005,'الاستلامات'!$F$6:$F$1005,A72,'الاستلامات'!$M$6:$M$1005,$F$5))</f>
        <v/>
      </c>
      <c r="G72" s="18">
        <f>IF(A72="","",SUMIFS('الاستلامات'!$K$6:$K$1005,'الاستلامات'!$F$6:$F$1005,A72,'الاستلامات'!$M$6:$M$1005,$G$5))</f>
        <v/>
      </c>
      <c r="H72" s="17">
        <f>IF(A72="","",COUNTIFS('الاستلامات'!$F$6:$F$1005,A72,'الاستلامات'!$K$6:$K$1005,"&gt;0"))</f>
        <v/>
      </c>
    </row>
    <row r="73">
      <c r="A73" s="6">
        <f>IF('الموردون'!A73&amp;""="","",'الموردون'!A73&amp;"")</f>
        <v/>
      </c>
      <c r="B73" s="6">
        <f>IF(A73="","",'الموردون'!B73&amp;"")</f>
        <v/>
      </c>
      <c r="C73" s="18">
        <f>IF(A73="","",SUMIFS('الاستلامات'!$K$6:$K$1005,'الاستلامات'!$F$6:$F$1005,A73))</f>
        <v/>
      </c>
      <c r="D73" s="18">
        <f>IF(A73="","",SUMIFS('الاستلامات'!$K$6:$K$1005,'الاستلامات'!$F$6:$F$1005,A73,'الاستلامات'!$M$6:$M$1005,$D$5))</f>
        <v/>
      </c>
      <c r="E73" s="18">
        <f>IF(A73="","",SUMIFS('الاستلامات'!$K$6:$K$1005,'الاستلامات'!$F$6:$F$1005,A73,'الاستلامات'!$M$6:$M$1005,$E$5))</f>
        <v/>
      </c>
      <c r="F73" s="18">
        <f>IF(A73="","",SUMIFS('الاستلامات'!$K$6:$K$1005,'الاستلامات'!$F$6:$F$1005,A73,'الاستلامات'!$M$6:$M$1005,$F$5))</f>
        <v/>
      </c>
      <c r="G73" s="18">
        <f>IF(A73="","",SUMIFS('الاستلامات'!$K$6:$K$1005,'الاستلامات'!$F$6:$F$1005,A73,'الاستلامات'!$M$6:$M$1005,$G$5))</f>
        <v/>
      </c>
      <c r="H73" s="17">
        <f>IF(A73="","",COUNTIFS('الاستلامات'!$F$6:$F$1005,A73,'الاستلامات'!$K$6:$K$1005,"&gt;0"))</f>
        <v/>
      </c>
    </row>
    <row r="74">
      <c r="A74" s="6">
        <f>IF('الموردون'!A74&amp;""="","",'الموردون'!A74&amp;"")</f>
        <v/>
      </c>
      <c r="B74" s="6">
        <f>IF(A74="","",'الموردون'!B74&amp;"")</f>
        <v/>
      </c>
      <c r="C74" s="18">
        <f>IF(A74="","",SUMIFS('الاستلامات'!$K$6:$K$1005,'الاستلامات'!$F$6:$F$1005,A74))</f>
        <v/>
      </c>
      <c r="D74" s="18">
        <f>IF(A74="","",SUMIFS('الاستلامات'!$K$6:$K$1005,'الاستلامات'!$F$6:$F$1005,A74,'الاستلامات'!$M$6:$M$1005,$D$5))</f>
        <v/>
      </c>
      <c r="E74" s="18">
        <f>IF(A74="","",SUMIFS('الاستلامات'!$K$6:$K$1005,'الاستلامات'!$F$6:$F$1005,A74,'الاستلامات'!$M$6:$M$1005,$E$5))</f>
        <v/>
      </c>
      <c r="F74" s="18">
        <f>IF(A74="","",SUMIFS('الاستلامات'!$K$6:$K$1005,'الاستلامات'!$F$6:$F$1005,A74,'الاستلامات'!$M$6:$M$1005,$F$5))</f>
        <v/>
      </c>
      <c r="G74" s="18">
        <f>IF(A74="","",SUMIFS('الاستلامات'!$K$6:$K$1005,'الاستلامات'!$F$6:$F$1005,A74,'الاستلامات'!$M$6:$M$1005,$G$5))</f>
        <v/>
      </c>
      <c r="H74" s="17">
        <f>IF(A74="","",COUNTIFS('الاستلامات'!$F$6:$F$1005,A74,'الاستلامات'!$K$6:$K$1005,"&gt;0"))</f>
        <v/>
      </c>
    </row>
    <row r="75">
      <c r="A75" s="6">
        <f>IF('الموردون'!A75&amp;""="","",'الموردون'!A75&amp;"")</f>
        <v/>
      </c>
      <c r="B75" s="6">
        <f>IF(A75="","",'الموردون'!B75&amp;"")</f>
        <v/>
      </c>
      <c r="C75" s="18">
        <f>IF(A75="","",SUMIFS('الاستلامات'!$K$6:$K$1005,'الاستلامات'!$F$6:$F$1005,A75))</f>
        <v/>
      </c>
      <c r="D75" s="18">
        <f>IF(A75="","",SUMIFS('الاستلامات'!$K$6:$K$1005,'الاستلامات'!$F$6:$F$1005,A75,'الاستلامات'!$M$6:$M$1005,$D$5))</f>
        <v/>
      </c>
      <c r="E75" s="18">
        <f>IF(A75="","",SUMIFS('الاستلامات'!$K$6:$K$1005,'الاستلامات'!$F$6:$F$1005,A75,'الاستلامات'!$M$6:$M$1005,$E$5))</f>
        <v/>
      </c>
      <c r="F75" s="18">
        <f>IF(A75="","",SUMIFS('الاستلامات'!$K$6:$K$1005,'الاستلامات'!$F$6:$F$1005,A75,'الاستلامات'!$M$6:$M$1005,$F$5))</f>
        <v/>
      </c>
      <c r="G75" s="18">
        <f>IF(A75="","",SUMIFS('الاستلامات'!$K$6:$K$1005,'الاستلامات'!$F$6:$F$1005,A75,'الاستلامات'!$M$6:$M$1005,$G$5))</f>
        <v/>
      </c>
      <c r="H75" s="17">
        <f>IF(A75="","",COUNTIFS('الاستلامات'!$F$6:$F$1005,A75,'الاستلامات'!$K$6:$K$1005,"&gt;0"))</f>
        <v/>
      </c>
    </row>
    <row r="76">
      <c r="A76" s="6">
        <f>IF('الموردون'!A76&amp;""="","",'الموردون'!A76&amp;"")</f>
        <v/>
      </c>
      <c r="B76" s="6">
        <f>IF(A76="","",'الموردون'!B76&amp;"")</f>
        <v/>
      </c>
      <c r="C76" s="18">
        <f>IF(A76="","",SUMIFS('الاستلامات'!$K$6:$K$1005,'الاستلامات'!$F$6:$F$1005,A76))</f>
        <v/>
      </c>
      <c r="D76" s="18">
        <f>IF(A76="","",SUMIFS('الاستلامات'!$K$6:$K$1005,'الاستلامات'!$F$6:$F$1005,A76,'الاستلامات'!$M$6:$M$1005,$D$5))</f>
        <v/>
      </c>
      <c r="E76" s="18">
        <f>IF(A76="","",SUMIFS('الاستلامات'!$K$6:$K$1005,'الاستلامات'!$F$6:$F$1005,A76,'الاستلامات'!$M$6:$M$1005,$E$5))</f>
        <v/>
      </c>
      <c r="F76" s="18">
        <f>IF(A76="","",SUMIFS('الاستلامات'!$K$6:$K$1005,'الاستلامات'!$F$6:$F$1005,A76,'الاستلامات'!$M$6:$M$1005,$F$5))</f>
        <v/>
      </c>
      <c r="G76" s="18">
        <f>IF(A76="","",SUMIFS('الاستلامات'!$K$6:$K$1005,'الاستلامات'!$F$6:$F$1005,A76,'الاستلامات'!$M$6:$M$1005,$G$5))</f>
        <v/>
      </c>
      <c r="H76" s="17">
        <f>IF(A76="","",COUNTIFS('الاستلامات'!$F$6:$F$1005,A76,'الاستلامات'!$K$6:$K$1005,"&gt;0"))</f>
        <v/>
      </c>
    </row>
    <row r="77">
      <c r="A77" s="6">
        <f>IF('الموردون'!A77&amp;""="","",'الموردون'!A77&amp;"")</f>
        <v/>
      </c>
      <c r="B77" s="6">
        <f>IF(A77="","",'الموردون'!B77&amp;"")</f>
        <v/>
      </c>
      <c r="C77" s="18">
        <f>IF(A77="","",SUMIFS('الاستلامات'!$K$6:$K$1005,'الاستلامات'!$F$6:$F$1005,A77))</f>
        <v/>
      </c>
      <c r="D77" s="18">
        <f>IF(A77="","",SUMIFS('الاستلامات'!$K$6:$K$1005,'الاستلامات'!$F$6:$F$1005,A77,'الاستلامات'!$M$6:$M$1005,$D$5))</f>
        <v/>
      </c>
      <c r="E77" s="18">
        <f>IF(A77="","",SUMIFS('الاستلامات'!$K$6:$K$1005,'الاستلامات'!$F$6:$F$1005,A77,'الاستلامات'!$M$6:$M$1005,$E$5))</f>
        <v/>
      </c>
      <c r="F77" s="18">
        <f>IF(A77="","",SUMIFS('الاستلامات'!$K$6:$K$1005,'الاستلامات'!$F$6:$F$1005,A77,'الاستلامات'!$M$6:$M$1005,$F$5))</f>
        <v/>
      </c>
      <c r="G77" s="18">
        <f>IF(A77="","",SUMIFS('الاستلامات'!$K$6:$K$1005,'الاستلامات'!$F$6:$F$1005,A77,'الاستلامات'!$M$6:$M$1005,$G$5))</f>
        <v/>
      </c>
      <c r="H77" s="17">
        <f>IF(A77="","",COUNTIFS('الاستلامات'!$F$6:$F$1005,A77,'الاستلامات'!$K$6:$K$1005,"&gt;0"))</f>
        <v/>
      </c>
    </row>
    <row r="78">
      <c r="A78" s="6">
        <f>IF('الموردون'!A78&amp;""="","",'الموردون'!A78&amp;"")</f>
        <v/>
      </c>
      <c r="B78" s="6">
        <f>IF(A78="","",'الموردون'!B78&amp;"")</f>
        <v/>
      </c>
      <c r="C78" s="18">
        <f>IF(A78="","",SUMIFS('الاستلامات'!$K$6:$K$1005,'الاستلامات'!$F$6:$F$1005,A78))</f>
        <v/>
      </c>
      <c r="D78" s="18">
        <f>IF(A78="","",SUMIFS('الاستلامات'!$K$6:$K$1005,'الاستلامات'!$F$6:$F$1005,A78,'الاستلامات'!$M$6:$M$1005,$D$5))</f>
        <v/>
      </c>
      <c r="E78" s="18">
        <f>IF(A78="","",SUMIFS('الاستلامات'!$K$6:$K$1005,'الاستلامات'!$F$6:$F$1005,A78,'الاستلامات'!$M$6:$M$1005,$E$5))</f>
        <v/>
      </c>
      <c r="F78" s="18">
        <f>IF(A78="","",SUMIFS('الاستلامات'!$K$6:$K$1005,'الاستلامات'!$F$6:$F$1005,A78,'الاستلامات'!$M$6:$M$1005,$F$5))</f>
        <v/>
      </c>
      <c r="G78" s="18">
        <f>IF(A78="","",SUMIFS('الاستلامات'!$K$6:$K$1005,'الاستلامات'!$F$6:$F$1005,A78,'الاستلامات'!$M$6:$M$1005,$G$5))</f>
        <v/>
      </c>
      <c r="H78" s="17">
        <f>IF(A78="","",COUNTIFS('الاستلامات'!$F$6:$F$1005,A78,'الاستلامات'!$K$6:$K$1005,"&gt;0"))</f>
        <v/>
      </c>
    </row>
    <row r="79">
      <c r="A79" s="6">
        <f>IF('الموردون'!A79&amp;""="","",'الموردون'!A79&amp;"")</f>
        <v/>
      </c>
      <c r="B79" s="6">
        <f>IF(A79="","",'الموردون'!B79&amp;"")</f>
        <v/>
      </c>
      <c r="C79" s="18">
        <f>IF(A79="","",SUMIFS('الاستلامات'!$K$6:$K$1005,'الاستلامات'!$F$6:$F$1005,A79))</f>
        <v/>
      </c>
      <c r="D79" s="18">
        <f>IF(A79="","",SUMIFS('الاستلامات'!$K$6:$K$1005,'الاستلامات'!$F$6:$F$1005,A79,'الاستلامات'!$M$6:$M$1005,$D$5))</f>
        <v/>
      </c>
      <c r="E79" s="18">
        <f>IF(A79="","",SUMIFS('الاستلامات'!$K$6:$K$1005,'الاستلامات'!$F$6:$F$1005,A79,'الاستلامات'!$M$6:$M$1005,$E$5))</f>
        <v/>
      </c>
      <c r="F79" s="18">
        <f>IF(A79="","",SUMIFS('الاستلامات'!$K$6:$K$1005,'الاستلامات'!$F$6:$F$1005,A79,'الاستلامات'!$M$6:$M$1005,$F$5))</f>
        <v/>
      </c>
      <c r="G79" s="18">
        <f>IF(A79="","",SUMIFS('الاستلامات'!$K$6:$K$1005,'الاستلامات'!$F$6:$F$1005,A79,'الاستلامات'!$M$6:$M$1005,$G$5))</f>
        <v/>
      </c>
      <c r="H79" s="17">
        <f>IF(A79="","",COUNTIFS('الاستلامات'!$F$6:$F$1005,A79,'الاستلامات'!$K$6:$K$1005,"&gt;0"))</f>
        <v/>
      </c>
    </row>
    <row r="80">
      <c r="A80" s="6">
        <f>IF('الموردون'!A80&amp;""="","",'الموردون'!A80&amp;"")</f>
        <v/>
      </c>
      <c r="B80" s="6">
        <f>IF(A80="","",'الموردون'!B80&amp;"")</f>
        <v/>
      </c>
      <c r="C80" s="18">
        <f>IF(A80="","",SUMIFS('الاستلامات'!$K$6:$K$1005,'الاستلامات'!$F$6:$F$1005,A80))</f>
        <v/>
      </c>
      <c r="D80" s="18">
        <f>IF(A80="","",SUMIFS('الاستلامات'!$K$6:$K$1005,'الاستلامات'!$F$6:$F$1005,A80,'الاستلامات'!$M$6:$M$1005,$D$5))</f>
        <v/>
      </c>
      <c r="E80" s="18">
        <f>IF(A80="","",SUMIFS('الاستلامات'!$K$6:$K$1005,'الاستلامات'!$F$6:$F$1005,A80,'الاستلامات'!$M$6:$M$1005,$E$5))</f>
        <v/>
      </c>
      <c r="F80" s="18">
        <f>IF(A80="","",SUMIFS('الاستلامات'!$K$6:$K$1005,'الاستلامات'!$F$6:$F$1005,A80,'الاستلامات'!$M$6:$M$1005,$F$5))</f>
        <v/>
      </c>
      <c r="G80" s="18">
        <f>IF(A80="","",SUMIFS('الاستلامات'!$K$6:$K$1005,'الاستلامات'!$F$6:$F$1005,A80,'الاستلامات'!$M$6:$M$1005,$G$5))</f>
        <v/>
      </c>
      <c r="H80" s="17">
        <f>IF(A80="","",COUNTIFS('الاستلامات'!$F$6:$F$1005,A80,'الاستلامات'!$K$6:$K$1005,"&gt;0"))</f>
        <v/>
      </c>
    </row>
    <row r="81">
      <c r="A81" s="6">
        <f>IF('الموردون'!A81&amp;""="","",'الموردون'!A81&amp;"")</f>
        <v/>
      </c>
      <c r="B81" s="6">
        <f>IF(A81="","",'الموردون'!B81&amp;"")</f>
        <v/>
      </c>
      <c r="C81" s="18">
        <f>IF(A81="","",SUMIFS('الاستلامات'!$K$6:$K$1005,'الاستلامات'!$F$6:$F$1005,A81))</f>
        <v/>
      </c>
      <c r="D81" s="18">
        <f>IF(A81="","",SUMIFS('الاستلامات'!$K$6:$K$1005,'الاستلامات'!$F$6:$F$1005,A81,'الاستلامات'!$M$6:$M$1005,$D$5))</f>
        <v/>
      </c>
      <c r="E81" s="18">
        <f>IF(A81="","",SUMIFS('الاستلامات'!$K$6:$K$1005,'الاستلامات'!$F$6:$F$1005,A81,'الاستلامات'!$M$6:$M$1005,$E$5))</f>
        <v/>
      </c>
      <c r="F81" s="18">
        <f>IF(A81="","",SUMIFS('الاستلامات'!$K$6:$K$1005,'الاستلامات'!$F$6:$F$1005,A81,'الاستلامات'!$M$6:$M$1005,$F$5))</f>
        <v/>
      </c>
      <c r="G81" s="18">
        <f>IF(A81="","",SUMIFS('الاستلامات'!$K$6:$K$1005,'الاستلامات'!$F$6:$F$1005,A81,'الاستلامات'!$M$6:$M$1005,$G$5))</f>
        <v/>
      </c>
      <c r="H81" s="17">
        <f>IF(A81="","",COUNTIFS('الاستلامات'!$F$6:$F$1005,A81,'الاستلامات'!$K$6:$K$1005,"&gt;0"))</f>
        <v/>
      </c>
    </row>
    <row r="82">
      <c r="A82" s="6">
        <f>IF('الموردون'!A82&amp;""="","",'الموردون'!A82&amp;"")</f>
        <v/>
      </c>
      <c r="B82" s="6">
        <f>IF(A82="","",'الموردون'!B82&amp;"")</f>
        <v/>
      </c>
      <c r="C82" s="18">
        <f>IF(A82="","",SUMIFS('الاستلامات'!$K$6:$K$1005,'الاستلامات'!$F$6:$F$1005,A82))</f>
        <v/>
      </c>
      <c r="D82" s="18">
        <f>IF(A82="","",SUMIFS('الاستلامات'!$K$6:$K$1005,'الاستلامات'!$F$6:$F$1005,A82,'الاستلامات'!$M$6:$M$1005,$D$5))</f>
        <v/>
      </c>
      <c r="E82" s="18">
        <f>IF(A82="","",SUMIFS('الاستلامات'!$K$6:$K$1005,'الاستلامات'!$F$6:$F$1005,A82,'الاستلامات'!$M$6:$M$1005,$E$5))</f>
        <v/>
      </c>
      <c r="F82" s="18">
        <f>IF(A82="","",SUMIFS('الاستلامات'!$K$6:$K$1005,'الاستلامات'!$F$6:$F$1005,A82,'الاستلامات'!$M$6:$M$1005,$F$5))</f>
        <v/>
      </c>
      <c r="G82" s="18">
        <f>IF(A82="","",SUMIFS('الاستلامات'!$K$6:$K$1005,'الاستلامات'!$F$6:$F$1005,A82,'الاستلامات'!$M$6:$M$1005,$G$5))</f>
        <v/>
      </c>
      <c r="H82" s="17">
        <f>IF(A82="","",COUNTIFS('الاستلامات'!$F$6:$F$1005,A82,'الاستلامات'!$K$6:$K$1005,"&gt;0"))</f>
        <v/>
      </c>
    </row>
    <row r="83">
      <c r="A83" s="6">
        <f>IF('الموردون'!A83&amp;""="","",'الموردون'!A83&amp;"")</f>
        <v/>
      </c>
      <c r="B83" s="6">
        <f>IF(A83="","",'الموردون'!B83&amp;"")</f>
        <v/>
      </c>
      <c r="C83" s="18">
        <f>IF(A83="","",SUMIFS('الاستلامات'!$K$6:$K$1005,'الاستلامات'!$F$6:$F$1005,A83))</f>
        <v/>
      </c>
      <c r="D83" s="18">
        <f>IF(A83="","",SUMIFS('الاستلامات'!$K$6:$K$1005,'الاستلامات'!$F$6:$F$1005,A83,'الاستلامات'!$M$6:$M$1005,$D$5))</f>
        <v/>
      </c>
      <c r="E83" s="18">
        <f>IF(A83="","",SUMIFS('الاستلامات'!$K$6:$K$1005,'الاستلامات'!$F$6:$F$1005,A83,'الاستلامات'!$M$6:$M$1005,$E$5))</f>
        <v/>
      </c>
      <c r="F83" s="18">
        <f>IF(A83="","",SUMIFS('الاستلامات'!$K$6:$K$1005,'الاستلامات'!$F$6:$F$1005,A83,'الاستلامات'!$M$6:$M$1005,$F$5))</f>
        <v/>
      </c>
      <c r="G83" s="18">
        <f>IF(A83="","",SUMIFS('الاستلامات'!$K$6:$K$1005,'الاستلامات'!$F$6:$F$1005,A83,'الاستلامات'!$M$6:$M$1005,$G$5))</f>
        <v/>
      </c>
      <c r="H83" s="17">
        <f>IF(A83="","",COUNTIFS('الاستلامات'!$F$6:$F$1005,A83,'الاستلامات'!$K$6:$K$1005,"&gt;0"))</f>
        <v/>
      </c>
    </row>
    <row r="84">
      <c r="A84" s="6">
        <f>IF('الموردون'!A84&amp;""="","",'الموردون'!A84&amp;"")</f>
        <v/>
      </c>
      <c r="B84" s="6">
        <f>IF(A84="","",'الموردون'!B84&amp;"")</f>
        <v/>
      </c>
      <c r="C84" s="18">
        <f>IF(A84="","",SUMIFS('الاستلامات'!$K$6:$K$1005,'الاستلامات'!$F$6:$F$1005,A84))</f>
        <v/>
      </c>
      <c r="D84" s="18">
        <f>IF(A84="","",SUMIFS('الاستلامات'!$K$6:$K$1005,'الاستلامات'!$F$6:$F$1005,A84,'الاستلامات'!$M$6:$M$1005,$D$5))</f>
        <v/>
      </c>
      <c r="E84" s="18">
        <f>IF(A84="","",SUMIFS('الاستلامات'!$K$6:$K$1005,'الاستلامات'!$F$6:$F$1005,A84,'الاستلامات'!$M$6:$M$1005,$E$5))</f>
        <v/>
      </c>
      <c r="F84" s="18">
        <f>IF(A84="","",SUMIFS('الاستلامات'!$K$6:$K$1005,'الاستلامات'!$F$6:$F$1005,A84,'الاستلامات'!$M$6:$M$1005,$F$5))</f>
        <v/>
      </c>
      <c r="G84" s="18">
        <f>IF(A84="","",SUMIFS('الاستلامات'!$K$6:$K$1005,'الاستلامات'!$F$6:$F$1005,A84,'الاستلامات'!$M$6:$M$1005,$G$5))</f>
        <v/>
      </c>
      <c r="H84" s="17">
        <f>IF(A84="","",COUNTIFS('الاستلامات'!$F$6:$F$1005,A84,'الاستلامات'!$K$6:$K$1005,"&gt;0"))</f>
        <v/>
      </c>
    </row>
    <row r="85">
      <c r="A85" s="6">
        <f>IF('الموردون'!A85&amp;""="","",'الموردون'!A85&amp;"")</f>
        <v/>
      </c>
      <c r="B85" s="6">
        <f>IF(A85="","",'الموردون'!B85&amp;"")</f>
        <v/>
      </c>
      <c r="C85" s="18">
        <f>IF(A85="","",SUMIFS('الاستلامات'!$K$6:$K$1005,'الاستلامات'!$F$6:$F$1005,A85))</f>
        <v/>
      </c>
      <c r="D85" s="18">
        <f>IF(A85="","",SUMIFS('الاستلامات'!$K$6:$K$1005,'الاستلامات'!$F$6:$F$1005,A85,'الاستلامات'!$M$6:$M$1005,$D$5))</f>
        <v/>
      </c>
      <c r="E85" s="18">
        <f>IF(A85="","",SUMIFS('الاستلامات'!$K$6:$K$1005,'الاستلامات'!$F$6:$F$1005,A85,'الاستلامات'!$M$6:$M$1005,$E$5))</f>
        <v/>
      </c>
      <c r="F85" s="18">
        <f>IF(A85="","",SUMIFS('الاستلامات'!$K$6:$K$1005,'الاستلامات'!$F$6:$F$1005,A85,'الاستلامات'!$M$6:$M$1005,$F$5))</f>
        <v/>
      </c>
      <c r="G85" s="18">
        <f>IF(A85="","",SUMIFS('الاستلامات'!$K$6:$K$1005,'الاستلامات'!$F$6:$F$1005,A85,'الاستلامات'!$M$6:$M$1005,$G$5))</f>
        <v/>
      </c>
      <c r="H85" s="17">
        <f>IF(A85="","",COUNTIFS('الاستلامات'!$F$6:$F$1005,A85,'الاستلامات'!$K$6:$K$1005,"&gt;0"))</f>
        <v/>
      </c>
    </row>
    <row r="86">
      <c r="A86" s="6">
        <f>IF('الموردون'!A86&amp;""="","",'الموردون'!A86&amp;"")</f>
        <v/>
      </c>
      <c r="B86" s="6">
        <f>IF(A86="","",'الموردون'!B86&amp;"")</f>
        <v/>
      </c>
      <c r="C86" s="18">
        <f>IF(A86="","",SUMIFS('الاستلامات'!$K$6:$K$1005,'الاستلامات'!$F$6:$F$1005,A86))</f>
        <v/>
      </c>
      <c r="D86" s="18">
        <f>IF(A86="","",SUMIFS('الاستلامات'!$K$6:$K$1005,'الاستلامات'!$F$6:$F$1005,A86,'الاستلامات'!$M$6:$M$1005,$D$5))</f>
        <v/>
      </c>
      <c r="E86" s="18">
        <f>IF(A86="","",SUMIFS('الاستلامات'!$K$6:$K$1005,'الاستلامات'!$F$6:$F$1005,A86,'الاستلامات'!$M$6:$M$1005,$E$5))</f>
        <v/>
      </c>
      <c r="F86" s="18">
        <f>IF(A86="","",SUMIFS('الاستلامات'!$K$6:$K$1005,'الاستلامات'!$F$6:$F$1005,A86,'الاستلامات'!$M$6:$M$1005,$F$5))</f>
        <v/>
      </c>
      <c r="G86" s="18">
        <f>IF(A86="","",SUMIFS('الاستلامات'!$K$6:$K$1005,'الاستلامات'!$F$6:$F$1005,A86,'الاستلامات'!$M$6:$M$1005,$G$5))</f>
        <v/>
      </c>
      <c r="H86" s="17">
        <f>IF(A86="","",COUNTIFS('الاستلامات'!$F$6:$F$1005,A86,'الاستلامات'!$K$6:$K$1005,"&gt;0"))</f>
        <v/>
      </c>
    </row>
    <row r="87">
      <c r="A87" s="6">
        <f>IF('الموردون'!A87&amp;""="","",'الموردون'!A87&amp;"")</f>
        <v/>
      </c>
      <c r="B87" s="6">
        <f>IF(A87="","",'الموردون'!B87&amp;"")</f>
        <v/>
      </c>
      <c r="C87" s="18">
        <f>IF(A87="","",SUMIFS('الاستلامات'!$K$6:$K$1005,'الاستلامات'!$F$6:$F$1005,A87))</f>
        <v/>
      </c>
      <c r="D87" s="18">
        <f>IF(A87="","",SUMIFS('الاستلامات'!$K$6:$K$1005,'الاستلامات'!$F$6:$F$1005,A87,'الاستلامات'!$M$6:$M$1005,$D$5))</f>
        <v/>
      </c>
      <c r="E87" s="18">
        <f>IF(A87="","",SUMIFS('الاستلامات'!$K$6:$K$1005,'الاستلامات'!$F$6:$F$1005,A87,'الاستلامات'!$M$6:$M$1005,$E$5))</f>
        <v/>
      </c>
      <c r="F87" s="18">
        <f>IF(A87="","",SUMIFS('الاستلامات'!$K$6:$K$1005,'الاستلامات'!$F$6:$F$1005,A87,'الاستلامات'!$M$6:$M$1005,$F$5))</f>
        <v/>
      </c>
      <c r="G87" s="18">
        <f>IF(A87="","",SUMIFS('الاستلامات'!$K$6:$K$1005,'الاستلامات'!$F$6:$F$1005,A87,'الاستلامات'!$M$6:$M$1005,$G$5))</f>
        <v/>
      </c>
      <c r="H87" s="17">
        <f>IF(A87="","",COUNTIFS('الاستلامات'!$F$6:$F$1005,A87,'الاستلامات'!$K$6:$K$1005,"&gt;0"))</f>
        <v/>
      </c>
    </row>
    <row r="88">
      <c r="A88" s="6">
        <f>IF('الموردون'!A88&amp;""="","",'الموردون'!A88&amp;"")</f>
        <v/>
      </c>
      <c r="B88" s="6">
        <f>IF(A88="","",'الموردون'!B88&amp;"")</f>
        <v/>
      </c>
      <c r="C88" s="18">
        <f>IF(A88="","",SUMIFS('الاستلامات'!$K$6:$K$1005,'الاستلامات'!$F$6:$F$1005,A88))</f>
        <v/>
      </c>
      <c r="D88" s="18">
        <f>IF(A88="","",SUMIFS('الاستلامات'!$K$6:$K$1005,'الاستلامات'!$F$6:$F$1005,A88,'الاستلامات'!$M$6:$M$1005,$D$5))</f>
        <v/>
      </c>
      <c r="E88" s="18">
        <f>IF(A88="","",SUMIFS('الاستلامات'!$K$6:$K$1005,'الاستلامات'!$F$6:$F$1005,A88,'الاستلامات'!$M$6:$M$1005,$E$5))</f>
        <v/>
      </c>
      <c r="F88" s="18">
        <f>IF(A88="","",SUMIFS('الاستلامات'!$K$6:$K$1005,'الاستلامات'!$F$6:$F$1005,A88,'الاستلامات'!$M$6:$M$1005,$F$5))</f>
        <v/>
      </c>
      <c r="G88" s="18">
        <f>IF(A88="","",SUMIFS('الاستلامات'!$K$6:$K$1005,'الاستلامات'!$F$6:$F$1005,A88,'الاستلامات'!$M$6:$M$1005,$G$5))</f>
        <v/>
      </c>
      <c r="H88" s="17">
        <f>IF(A88="","",COUNTIFS('الاستلامات'!$F$6:$F$1005,A88,'الاستلامات'!$K$6:$K$1005,"&gt;0"))</f>
        <v/>
      </c>
    </row>
    <row r="89">
      <c r="A89" s="6">
        <f>IF('الموردون'!A89&amp;""="","",'الموردون'!A89&amp;"")</f>
        <v/>
      </c>
      <c r="B89" s="6">
        <f>IF(A89="","",'الموردون'!B89&amp;"")</f>
        <v/>
      </c>
      <c r="C89" s="18">
        <f>IF(A89="","",SUMIFS('الاستلامات'!$K$6:$K$1005,'الاستلامات'!$F$6:$F$1005,A89))</f>
        <v/>
      </c>
      <c r="D89" s="18">
        <f>IF(A89="","",SUMIFS('الاستلامات'!$K$6:$K$1005,'الاستلامات'!$F$6:$F$1005,A89,'الاستلامات'!$M$6:$M$1005,$D$5))</f>
        <v/>
      </c>
      <c r="E89" s="18">
        <f>IF(A89="","",SUMIFS('الاستلامات'!$K$6:$K$1005,'الاستلامات'!$F$6:$F$1005,A89,'الاستلامات'!$M$6:$M$1005,$E$5))</f>
        <v/>
      </c>
      <c r="F89" s="18">
        <f>IF(A89="","",SUMIFS('الاستلامات'!$K$6:$K$1005,'الاستلامات'!$F$6:$F$1005,A89,'الاستلامات'!$M$6:$M$1005,$F$5))</f>
        <v/>
      </c>
      <c r="G89" s="18">
        <f>IF(A89="","",SUMIFS('الاستلامات'!$K$6:$K$1005,'الاستلامات'!$F$6:$F$1005,A89,'الاستلامات'!$M$6:$M$1005,$G$5))</f>
        <v/>
      </c>
      <c r="H89" s="17">
        <f>IF(A89="","",COUNTIFS('الاستلامات'!$F$6:$F$1005,A89,'الاستلامات'!$K$6:$K$1005,"&gt;0"))</f>
        <v/>
      </c>
    </row>
    <row r="90">
      <c r="A90" s="6">
        <f>IF('الموردون'!A90&amp;""="","",'الموردون'!A90&amp;"")</f>
        <v/>
      </c>
      <c r="B90" s="6">
        <f>IF(A90="","",'الموردون'!B90&amp;"")</f>
        <v/>
      </c>
      <c r="C90" s="18">
        <f>IF(A90="","",SUMIFS('الاستلامات'!$K$6:$K$1005,'الاستلامات'!$F$6:$F$1005,A90))</f>
        <v/>
      </c>
      <c r="D90" s="18">
        <f>IF(A90="","",SUMIFS('الاستلامات'!$K$6:$K$1005,'الاستلامات'!$F$6:$F$1005,A90,'الاستلامات'!$M$6:$M$1005,$D$5))</f>
        <v/>
      </c>
      <c r="E90" s="18">
        <f>IF(A90="","",SUMIFS('الاستلامات'!$K$6:$K$1005,'الاستلامات'!$F$6:$F$1005,A90,'الاستلامات'!$M$6:$M$1005,$E$5))</f>
        <v/>
      </c>
      <c r="F90" s="18">
        <f>IF(A90="","",SUMIFS('الاستلامات'!$K$6:$K$1005,'الاستلامات'!$F$6:$F$1005,A90,'الاستلامات'!$M$6:$M$1005,$F$5))</f>
        <v/>
      </c>
      <c r="G90" s="18">
        <f>IF(A90="","",SUMIFS('الاستلامات'!$K$6:$K$1005,'الاستلامات'!$F$6:$F$1005,A90,'الاستلامات'!$M$6:$M$1005,$G$5))</f>
        <v/>
      </c>
      <c r="H90" s="17">
        <f>IF(A90="","",COUNTIFS('الاستلامات'!$F$6:$F$1005,A90,'الاستلامات'!$K$6:$K$1005,"&gt;0"))</f>
        <v/>
      </c>
    </row>
    <row r="91">
      <c r="A91" s="6">
        <f>IF('الموردون'!A91&amp;""="","",'الموردون'!A91&amp;"")</f>
        <v/>
      </c>
      <c r="B91" s="6">
        <f>IF(A91="","",'الموردون'!B91&amp;"")</f>
        <v/>
      </c>
      <c r="C91" s="18">
        <f>IF(A91="","",SUMIFS('الاستلامات'!$K$6:$K$1005,'الاستلامات'!$F$6:$F$1005,A91))</f>
        <v/>
      </c>
      <c r="D91" s="18">
        <f>IF(A91="","",SUMIFS('الاستلامات'!$K$6:$K$1005,'الاستلامات'!$F$6:$F$1005,A91,'الاستلامات'!$M$6:$M$1005,$D$5))</f>
        <v/>
      </c>
      <c r="E91" s="18">
        <f>IF(A91="","",SUMIFS('الاستلامات'!$K$6:$K$1005,'الاستلامات'!$F$6:$F$1005,A91,'الاستلامات'!$M$6:$M$1005,$E$5))</f>
        <v/>
      </c>
      <c r="F91" s="18">
        <f>IF(A91="","",SUMIFS('الاستلامات'!$K$6:$K$1005,'الاستلامات'!$F$6:$F$1005,A91,'الاستلامات'!$M$6:$M$1005,$F$5))</f>
        <v/>
      </c>
      <c r="G91" s="18">
        <f>IF(A91="","",SUMIFS('الاستلامات'!$K$6:$K$1005,'الاستلامات'!$F$6:$F$1005,A91,'الاستلامات'!$M$6:$M$1005,$G$5))</f>
        <v/>
      </c>
      <c r="H91" s="17">
        <f>IF(A91="","",COUNTIFS('الاستلامات'!$F$6:$F$1005,A91,'الاستلامات'!$K$6:$K$1005,"&gt;0"))</f>
        <v/>
      </c>
    </row>
    <row r="92">
      <c r="A92" s="6">
        <f>IF('الموردون'!A92&amp;""="","",'الموردون'!A92&amp;"")</f>
        <v/>
      </c>
      <c r="B92" s="6">
        <f>IF(A92="","",'الموردون'!B92&amp;"")</f>
        <v/>
      </c>
      <c r="C92" s="18">
        <f>IF(A92="","",SUMIFS('الاستلامات'!$K$6:$K$1005,'الاستلامات'!$F$6:$F$1005,A92))</f>
        <v/>
      </c>
      <c r="D92" s="18">
        <f>IF(A92="","",SUMIFS('الاستلامات'!$K$6:$K$1005,'الاستلامات'!$F$6:$F$1005,A92,'الاستلامات'!$M$6:$M$1005,$D$5))</f>
        <v/>
      </c>
      <c r="E92" s="18">
        <f>IF(A92="","",SUMIFS('الاستلامات'!$K$6:$K$1005,'الاستلامات'!$F$6:$F$1005,A92,'الاستلامات'!$M$6:$M$1005,$E$5))</f>
        <v/>
      </c>
      <c r="F92" s="18">
        <f>IF(A92="","",SUMIFS('الاستلامات'!$K$6:$K$1005,'الاستلامات'!$F$6:$F$1005,A92,'الاستلامات'!$M$6:$M$1005,$F$5))</f>
        <v/>
      </c>
      <c r="G92" s="18">
        <f>IF(A92="","",SUMIFS('الاستلامات'!$K$6:$K$1005,'الاستلامات'!$F$6:$F$1005,A92,'الاستلامات'!$M$6:$M$1005,$G$5))</f>
        <v/>
      </c>
      <c r="H92" s="17">
        <f>IF(A92="","",COUNTIFS('الاستلامات'!$F$6:$F$1005,A92,'الاستلامات'!$K$6:$K$1005,"&gt;0"))</f>
        <v/>
      </c>
    </row>
    <row r="93">
      <c r="A93" s="6">
        <f>IF('الموردون'!A93&amp;""="","",'الموردون'!A93&amp;"")</f>
        <v/>
      </c>
      <c r="B93" s="6">
        <f>IF(A93="","",'الموردون'!B93&amp;"")</f>
        <v/>
      </c>
      <c r="C93" s="18">
        <f>IF(A93="","",SUMIFS('الاستلامات'!$K$6:$K$1005,'الاستلامات'!$F$6:$F$1005,A93))</f>
        <v/>
      </c>
      <c r="D93" s="18">
        <f>IF(A93="","",SUMIFS('الاستلامات'!$K$6:$K$1005,'الاستلامات'!$F$6:$F$1005,A93,'الاستلامات'!$M$6:$M$1005,$D$5))</f>
        <v/>
      </c>
      <c r="E93" s="18">
        <f>IF(A93="","",SUMIFS('الاستلامات'!$K$6:$K$1005,'الاستلامات'!$F$6:$F$1005,A93,'الاستلامات'!$M$6:$M$1005,$E$5))</f>
        <v/>
      </c>
      <c r="F93" s="18">
        <f>IF(A93="","",SUMIFS('الاستلامات'!$K$6:$K$1005,'الاستلامات'!$F$6:$F$1005,A93,'الاستلامات'!$M$6:$M$1005,$F$5))</f>
        <v/>
      </c>
      <c r="G93" s="18">
        <f>IF(A93="","",SUMIFS('الاستلامات'!$K$6:$K$1005,'الاستلامات'!$F$6:$F$1005,A93,'الاستلامات'!$M$6:$M$1005,$G$5))</f>
        <v/>
      </c>
      <c r="H93" s="17">
        <f>IF(A93="","",COUNTIFS('الاستلامات'!$F$6:$F$1005,A93,'الاستلامات'!$K$6:$K$1005,"&gt;0"))</f>
        <v/>
      </c>
    </row>
    <row r="94">
      <c r="A94" s="6">
        <f>IF('الموردون'!A94&amp;""="","",'الموردون'!A94&amp;"")</f>
        <v/>
      </c>
      <c r="B94" s="6">
        <f>IF(A94="","",'الموردون'!B94&amp;"")</f>
        <v/>
      </c>
      <c r="C94" s="18">
        <f>IF(A94="","",SUMIFS('الاستلامات'!$K$6:$K$1005,'الاستلامات'!$F$6:$F$1005,A94))</f>
        <v/>
      </c>
      <c r="D94" s="18">
        <f>IF(A94="","",SUMIFS('الاستلامات'!$K$6:$K$1005,'الاستلامات'!$F$6:$F$1005,A94,'الاستلامات'!$M$6:$M$1005,$D$5))</f>
        <v/>
      </c>
      <c r="E94" s="18">
        <f>IF(A94="","",SUMIFS('الاستلامات'!$K$6:$K$1005,'الاستلامات'!$F$6:$F$1005,A94,'الاستلامات'!$M$6:$M$1005,$E$5))</f>
        <v/>
      </c>
      <c r="F94" s="18">
        <f>IF(A94="","",SUMIFS('الاستلامات'!$K$6:$K$1005,'الاستلامات'!$F$6:$F$1005,A94,'الاستلامات'!$M$6:$M$1005,$F$5))</f>
        <v/>
      </c>
      <c r="G94" s="18">
        <f>IF(A94="","",SUMIFS('الاستلامات'!$K$6:$K$1005,'الاستلامات'!$F$6:$F$1005,A94,'الاستلامات'!$M$6:$M$1005,$G$5))</f>
        <v/>
      </c>
      <c r="H94" s="17">
        <f>IF(A94="","",COUNTIFS('الاستلامات'!$F$6:$F$1005,A94,'الاستلامات'!$K$6:$K$1005,"&gt;0"))</f>
        <v/>
      </c>
    </row>
    <row r="95">
      <c r="A95" s="6">
        <f>IF('الموردون'!A95&amp;""="","",'الموردون'!A95&amp;"")</f>
        <v/>
      </c>
      <c r="B95" s="6">
        <f>IF(A95="","",'الموردون'!B95&amp;"")</f>
        <v/>
      </c>
      <c r="C95" s="18">
        <f>IF(A95="","",SUMIFS('الاستلامات'!$K$6:$K$1005,'الاستلامات'!$F$6:$F$1005,A95))</f>
        <v/>
      </c>
      <c r="D95" s="18">
        <f>IF(A95="","",SUMIFS('الاستلامات'!$K$6:$K$1005,'الاستلامات'!$F$6:$F$1005,A95,'الاستلامات'!$M$6:$M$1005,$D$5))</f>
        <v/>
      </c>
      <c r="E95" s="18">
        <f>IF(A95="","",SUMIFS('الاستلامات'!$K$6:$K$1005,'الاستلامات'!$F$6:$F$1005,A95,'الاستلامات'!$M$6:$M$1005,$E$5))</f>
        <v/>
      </c>
      <c r="F95" s="18">
        <f>IF(A95="","",SUMIFS('الاستلامات'!$K$6:$K$1005,'الاستلامات'!$F$6:$F$1005,A95,'الاستلامات'!$M$6:$M$1005,$F$5))</f>
        <v/>
      </c>
      <c r="G95" s="18">
        <f>IF(A95="","",SUMIFS('الاستلامات'!$K$6:$K$1005,'الاستلامات'!$F$6:$F$1005,A95,'الاستلامات'!$M$6:$M$1005,$G$5))</f>
        <v/>
      </c>
      <c r="H95" s="17">
        <f>IF(A95="","",COUNTIFS('الاستلامات'!$F$6:$F$1005,A95,'الاستلامات'!$K$6:$K$1005,"&gt;0"))</f>
        <v/>
      </c>
    </row>
    <row r="96">
      <c r="A96" s="6">
        <f>IF('الموردون'!A96&amp;""="","",'الموردون'!A96&amp;"")</f>
        <v/>
      </c>
      <c r="B96" s="6">
        <f>IF(A96="","",'الموردون'!B96&amp;"")</f>
        <v/>
      </c>
      <c r="C96" s="18">
        <f>IF(A96="","",SUMIFS('الاستلامات'!$K$6:$K$1005,'الاستلامات'!$F$6:$F$1005,A96))</f>
        <v/>
      </c>
      <c r="D96" s="18">
        <f>IF(A96="","",SUMIFS('الاستلامات'!$K$6:$K$1005,'الاستلامات'!$F$6:$F$1005,A96,'الاستلامات'!$M$6:$M$1005,$D$5))</f>
        <v/>
      </c>
      <c r="E96" s="18">
        <f>IF(A96="","",SUMIFS('الاستلامات'!$K$6:$K$1005,'الاستلامات'!$F$6:$F$1005,A96,'الاستلامات'!$M$6:$M$1005,$E$5))</f>
        <v/>
      </c>
      <c r="F96" s="18">
        <f>IF(A96="","",SUMIFS('الاستلامات'!$K$6:$K$1005,'الاستلامات'!$F$6:$F$1005,A96,'الاستلامات'!$M$6:$M$1005,$F$5))</f>
        <v/>
      </c>
      <c r="G96" s="18">
        <f>IF(A96="","",SUMIFS('الاستلامات'!$K$6:$K$1005,'الاستلامات'!$F$6:$F$1005,A96,'الاستلامات'!$M$6:$M$1005,$G$5))</f>
        <v/>
      </c>
      <c r="H96" s="17">
        <f>IF(A96="","",COUNTIFS('الاستلامات'!$F$6:$F$1005,A96,'الاستلامات'!$K$6:$K$1005,"&gt;0"))</f>
        <v/>
      </c>
    </row>
    <row r="97">
      <c r="A97" s="6">
        <f>IF('الموردون'!A97&amp;""="","",'الموردون'!A97&amp;"")</f>
        <v/>
      </c>
      <c r="B97" s="6">
        <f>IF(A97="","",'الموردون'!B97&amp;"")</f>
        <v/>
      </c>
      <c r="C97" s="18">
        <f>IF(A97="","",SUMIFS('الاستلامات'!$K$6:$K$1005,'الاستلامات'!$F$6:$F$1005,A97))</f>
        <v/>
      </c>
      <c r="D97" s="18">
        <f>IF(A97="","",SUMIFS('الاستلامات'!$K$6:$K$1005,'الاستلامات'!$F$6:$F$1005,A97,'الاستلامات'!$M$6:$M$1005,$D$5))</f>
        <v/>
      </c>
      <c r="E97" s="18">
        <f>IF(A97="","",SUMIFS('الاستلامات'!$K$6:$K$1005,'الاستلامات'!$F$6:$F$1005,A97,'الاستلامات'!$M$6:$M$1005,$E$5))</f>
        <v/>
      </c>
      <c r="F97" s="18">
        <f>IF(A97="","",SUMIFS('الاستلامات'!$K$6:$K$1005,'الاستلامات'!$F$6:$F$1005,A97,'الاستلامات'!$M$6:$M$1005,$F$5))</f>
        <v/>
      </c>
      <c r="G97" s="18">
        <f>IF(A97="","",SUMIFS('الاستلامات'!$K$6:$K$1005,'الاستلامات'!$F$6:$F$1005,A97,'الاستلامات'!$M$6:$M$1005,$G$5))</f>
        <v/>
      </c>
      <c r="H97" s="17">
        <f>IF(A97="","",COUNTIFS('الاستلامات'!$F$6:$F$1005,A97,'الاستلامات'!$K$6:$K$1005,"&gt;0"))</f>
        <v/>
      </c>
    </row>
    <row r="98">
      <c r="A98" s="6">
        <f>IF('الموردون'!A98&amp;""="","",'الموردون'!A98&amp;"")</f>
        <v/>
      </c>
      <c r="B98" s="6">
        <f>IF(A98="","",'الموردون'!B98&amp;"")</f>
        <v/>
      </c>
      <c r="C98" s="18">
        <f>IF(A98="","",SUMIFS('الاستلامات'!$K$6:$K$1005,'الاستلامات'!$F$6:$F$1005,A98))</f>
        <v/>
      </c>
      <c r="D98" s="18">
        <f>IF(A98="","",SUMIFS('الاستلامات'!$K$6:$K$1005,'الاستلامات'!$F$6:$F$1005,A98,'الاستلامات'!$M$6:$M$1005,$D$5))</f>
        <v/>
      </c>
      <c r="E98" s="18">
        <f>IF(A98="","",SUMIFS('الاستلامات'!$K$6:$K$1005,'الاستلامات'!$F$6:$F$1005,A98,'الاستلامات'!$M$6:$M$1005,$E$5))</f>
        <v/>
      </c>
      <c r="F98" s="18">
        <f>IF(A98="","",SUMIFS('الاستلامات'!$K$6:$K$1005,'الاستلامات'!$F$6:$F$1005,A98,'الاستلامات'!$M$6:$M$1005,$F$5))</f>
        <v/>
      </c>
      <c r="G98" s="18">
        <f>IF(A98="","",SUMIFS('الاستلامات'!$K$6:$K$1005,'الاستلامات'!$F$6:$F$1005,A98,'الاستلامات'!$M$6:$M$1005,$G$5))</f>
        <v/>
      </c>
      <c r="H98" s="17">
        <f>IF(A98="","",COUNTIFS('الاستلامات'!$F$6:$F$1005,A98,'الاستلامات'!$K$6:$K$1005,"&gt;0"))</f>
        <v/>
      </c>
    </row>
    <row r="99">
      <c r="A99" s="6">
        <f>IF('الموردون'!A99&amp;""="","",'الموردون'!A99&amp;"")</f>
        <v/>
      </c>
      <c r="B99" s="6">
        <f>IF(A99="","",'الموردون'!B99&amp;"")</f>
        <v/>
      </c>
      <c r="C99" s="18">
        <f>IF(A99="","",SUMIFS('الاستلامات'!$K$6:$K$1005,'الاستلامات'!$F$6:$F$1005,A99))</f>
        <v/>
      </c>
      <c r="D99" s="18">
        <f>IF(A99="","",SUMIFS('الاستلامات'!$K$6:$K$1005,'الاستلامات'!$F$6:$F$1005,A99,'الاستلامات'!$M$6:$M$1005,$D$5))</f>
        <v/>
      </c>
      <c r="E99" s="18">
        <f>IF(A99="","",SUMIFS('الاستلامات'!$K$6:$K$1005,'الاستلامات'!$F$6:$F$1005,A99,'الاستلامات'!$M$6:$M$1005,$E$5))</f>
        <v/>
      </c>
      <c r="F99" s="18">
        <f>IF(A99="","",SUMIFS('الاستلامات'!$K$6:$K$1005,'الاستلامات'!$F$6:$F$1005,A99,'الاستلامات'!$M$6:$M$1005,$F$5))</f>
        <v/>
      </c>
      <c r="G99" s="18">
        <f>IF(A99="","",SUMIFS('الاستلامات'!$K$6:$K$1005,'الاستلامات'!$F$6:$F$1005,A99,'الاستلامات'!$M$6:$M$1005,$G$5))</f>
        <v/>
      </c>
      <c r="H99" s="17">
        <f>IF(A99="","",COUNTIFS('الاستلامات'!$F$6:$F$1005,A99,'الاستلامات'!$K$6:$K$1005,"&gt;0"))</f>
        <v/>
      </c>
    </row>
    <row r="100">
      <c r="A100" s="6">
        <f>IF('الموردون'!A100&amp;""="","",'الموردون'!A100&amp;"")</f>
        <v/>
      </c>
      <c r="B100" s="6">
        <f>IF(A100="","",'الموردون'!B100&amp;"")</f>
        <v/>
      </c>
      <c r="C100" s="18">
        <f>IF(A100="","",SUMIFS('الاستلامات'!$K$6:$K$1005,'الاستلامات'!$F$6:$F$1005,A100))</f>
        <v/>
      </c>
      <c r="D100" s="18">
        <f>IF(A100="","",SUMIFS('الاستلامات'!$K$6:$K$1005,'الاستلامات'!$F$6:$F$1005,A100,'الاستلامات'!$M$6:$M$1005,$D$5))</f>
        <v/>
      </c>
      <c r="E100" s="18">
        <f>IF(A100="","",SUMIFS('الاستلامات'!$K$6:$K$1005,'الاستلامات'!$F$6:$F$1005,A100,'الاستلامات'!$M$6:$M$1005,$E$5))</f>
        <v/>
      </c>
      <c r="F100" s="18">
        <f>IF(A100="","",SUMIFS('الاستلامات'!$K$6:$K$1005,'الاستلامات'!$F$6:$F$1005,A100,'الاستلامات'!$M$6:$M$1005,$F$5))</f>
        <v/>
      </c>
      <c r="G100" s="18">
        <f>IF(A100="","",SUMIFS('الاستلامات'!$K$6:$K$1005,'الاستلامات'!$F$6:$F$1005,A100,'الاستلامات'!$M$6:$M$1005,$G$5))</f>
        <v/>
      </c>
      <c r="H100" s="17">
        <f>IF(A100="","",COUNTIFS('الاستلامات'!$F$6:$F$1005,A100,'الاستلامات'!$K$6:$K$1005,"&gt;0"))</f>
        <v/>
      </c>
    </row>
    <row r="101">
      <c r="A101" s="6">
        <f>IF('الموردون'!A101&amp;""="","",'الموردون'!A101&amp;"")</f>
        <v/>
      </c>
      <c r="B101" s="6">
        <f>IF(A101="","",'الموردون'!B101&amp;"")</f>
        <v/>
      </c>
      <c r="C101" s="18">
        <f>IF(A101="","",SUMIFS('الاستلامات'!$K$6:$K$1005,'الاستلامات'!$F$6:$F$1005,A101))</f>
        <v/>
      </c>
      <c r="D101" s="18">
        <f>IF(A101="","",SUMIFS('الاستلامات'!$K$6:$K$1005,'الاستلامات'!$F$6:$F$1005,A101,'الاستلامات'!$M$6:$M$1005,$D$5))</f>
        <v/>
      </c>
      <c r="E101" s="18">
        <f>IF(A101="","",SUMIFS('الاستلامات'!$K$6:$K$1005,'الاستلامات'!$F$6:$F$1005,A101,'الاستلامات'!$M$6:$M$1005,$E$5))</f>
        <v/>
      </c>
      <c r="F101" s="18">
        <f>IF(A101="","",SUMIFS('الاستلامات'!$K$6:$K$1005,'الاستلامات'!$F$6:$F$1005,A101,'الاستلامات'!$M$6:$M$1005,$F$5))</f>
        <v/>
      </c>
      <c r="G101" s="18">
        <f>IF(A101="","",SUMIFS('الاستلامات'!$K$6:$K$1005,'الاستلامات'!$F$6:$F$1005,A101,'الاستلامات'!$M$6:$M$1005,$G$5))</f>
        <v/>
      </c>
      <c r="H101" s="17">
        <f>IF(A101="","",COUNTIFS('الاستلامات'!$F$6:$F$1005,A101,'الاستلامات'!$K$6:$K$1005,"&gt;0"))</f>
        <v/>
      </c>
    </row>
    <row r="102">
      <c r="A102" s="6">
        <f>IF('الموردون'!A102&amp;""="","",'الموردون'!A102&amp;"")</f>
        <v/>
      </c>
      <c r="B102" s="6">
        <f>IF(A102="","",'الموردون'!B102&amp;"")</f>
        <v/>
      </c>
      <c r="C102" s="18">
        <f>IF(A102="","",SUMIFS('الاستلامات'!$K$6:$K$1005,'الاستلامات'!$F$6:$F$1005,A102))</f>
        <v/>
      </c>
      <c r="D102" s="18">
        <f>IF(A102="","",SUMIFS('الاستلامات'!$K$6:$K$1005,'الاستلامات'!$F$6:$F$1005,A102,'الاستلامات'!$M$6:$M$1005,$D$5))</f>
        <v/>
      </c>
      <c r="E102" s="18">
        <f>IF(A102="","",SUMIFS('الاستلامات'!$K$6:$K$1005,'الاستلامات'!$F$6:$F$1005,A102,'الاستلامات'!$M$6:$M$1005,$E$5))</f>
        <v/>
      </c>
      <c r="F102" s="18">
        <f>IF(A102="","",SUMIFS('الاستلامات'!$K$6:$K$1005,'الاستلامات'!$F$6:$F$1005,A102,'الاستلامات'!$M$6:$M$1005,$F$5))</f>
        <v/>
      </c>
      <c r="G102" s="18">
        <f>IF(A102="","",SUMIFS('الاستلامات'!$K$6:$K$1005,'الاستلامات'!$F$6:$F$1005,A102,'الاستلامات'!$M$6:$M$1005,$G$5))</f>
        <v/>
      </c>
      <c r="H102" s="17">
        <f>IF(A102="","",COUNTIFS('الاستلامات'!$F$6:$F$1005,A102,'الاستلامات'!$K$6:$K$1005,"&gt;0"))</f>
        <v/>
      </c>
    </row>
    <row r="103">
      <c r="A103" s="6">
        <f>IF('الموردون'!A103&amp;""="","",'الموردون'!A103&amp;"")</f>
        <v/>
      </c>
      <c r="B103" s="6">
        <f>IF(A103="","",'الموردون'!B103&amp;"")</f>
        <v/>
      </c>
      <c r="C103" s="18">
        <f>IF(A103="","",SUMIFS('الاستلامات'!$K$6:$K$1005,'الاستلامات'!$F$6:$F$1005,A103))</f>
        <v/>
      </c>
      <c r="D103" s="18">
        <f>IF(A103="","",SUMIFS('الاستلامات'!$K$6:$K$1005,'الاستلامات'!$F$6:$F$1005,A103,'الاستلامات'!$M$6:$M$1005,$D$5))</f>
        <v/>
      </c>
      <c r="E103" s="18">
        <f>IF(A103="","",SUMIFS('الاستلامات'!$K$6:$K$1005,'الاستلامات'!$F$6:$F$1005,A103,'الاستلامات'!$M$6:$M$1005,$E$5))</f>
        <v/>
      </c>
      <c r="F103" s="18">
        <f>IF(A103="","",SUMIFS('الاستلامات'!$K$6:$K$1005,'الاستلامات'!$F$6:$F$1005,A103,'الاستلامات'!$M$6:$M$1005,$F$5))</f>
        <v/>
      </c>
      <c r="G103" s="18">
        <f>IF(A103="","",SUMIFS('الاستلامات'!$K$6:$K$1005,'الاستلامات'!$F$6:$F$1005,A103,'الاستلامات'!$M$6:$M$1005,$G$5))</f>
        <v/>
      </c>
      <c r="H103" s="17">
        <f>IF(A103="","",COUNTIFS('الاستلامات'!$F$6:$F$1005,A103,'الاستلامات'!$K$6:$K$1005,"&gt;0"))</f>
        <v/>
      </c>
    </row>
    <row r="104">
      <c r="A104" s="6">
        <f>IF('الموردون'!A104&amp;""="","",'الموردون'!A104&amp;"")</f>
        <v/>
      </c>
      <c r="B104" s="6">
        <f>IF(A104="","",'الموردون'!B104&amp;"")</f>
        <v/>
      </c>
      <c r="C104" s="18">
        <f>IF(A104="","",SUMIFS('الاستلامات'!$K$6:$K$1005,'الاستلامات'!$F$6:$F$1005,A104))</f>
        <v/>
      </c>
      <c r="D104" s="18">
        <f>IF(A104="","",SUMIFS('الاستلامات'!$K$6:$K$1005,'الاستلامات'!$F$6:$F$1005,A104,'الاستلامات'!$M$6:$M$1005,$D$5))</f>
        <v/>
      </c>
      <c r="E104" s="18">
        <f>IF(A104="","",SUMIFS('الاستلامات'!$K$6:$K$1005,'الاستلامات'!$F$6:$F$1005,A104,'الاستلامات'!$M$6:$M$1005,$E$5))</f>
        <v/>
      </c>
      <c r="F104" s="18">
        <f>IF(A104="","",SUMIFS('الاستلامات'!$K$6:$K$1005,'الاستلامات'!$F$6:$F$1005,A104,'الاستلامات'!$M$6:$M$1005,$F$5))</f>
        <v/>
      </c>
      <c r="G104" s="18">
        <f>IF(A104="","",SUMIFS('الاستلامات'!$K$6:$K$1005,'الاستلامات'!$F$6:$F$1005,A104,'الاستلامات'!$M$6:$M$1005,$G$5))</f>
        <v/>
      </c>
      <c r="H104" s="17">
        <f>IF(A104="","",COUNTIFS('الاستلامات'!$F$6:$F$1005,A104,'الاستلامات'!$K$6:$K$1005,"&gt;0"))</f>
        <v/>
      </c>
    </row>
    <row r="105">
      <c r="A105" s="6">
        <f>IF('الموردون'!A105&amp;""="","",'الموردون'!A105&amp;"")</f>
        <v/>
      </c>
      <c r="B105" s="6">
        <f>IF(A105="","",'الموردون'!B105&amp;"")</f>
        <v/>
      </c>
      <c r="C105" s="18">
        <f>IF(A105="","",SUMIFS('الاستلامات'!$K$6:$K$1005,'الاستلامات'!$F$6:$F$1005,A105))</f>
        <v/>
      </c>
      <c r="D105" s="18">
        <f>IF(A105="","",SUMIFS('الاستلامات'!$K$6:$K$1005,'الاستلامات'!$F$6:$F$1005,A105,'الاستلامات'!$M$6:$M$1005,$D$5))</f>
        <v/>
      </c>
      <c r="E105" s="18">
        <f>IF(A105="","",SUMIFS('الاستلامات'!$K$6:$K$1005,'الاستلامات'!$F$6:$F$1005,A105,'الاستلامات'!$M$6:$M$1005,$E$5))</f>
        <v/>
      </c>
      <c r="F105" s="18">
        <f>IF(A105="","",SUMIFS('الاستلامات'!$K$6:$K$1005,'الاستلامات'!$F$6:$F$1005,A105,'الاستلامات'!$M$6:$M$1005,$F$5))</f>
        <v/>
      </c>
      <c r="G105" s="18">
        <f>IF(A105="","",SUMIFS('الاستلامات'!$K$6:$K$1005,'الاستلامات'!$F$6:$F$1005,A105,'الاستلامات'!$M$6:$M$1005,$G$5))</f>
        <v/>
      </c>
      <c r="H105" s="17">
        <f>IF(A105="","",COUNTIFS('الاستلامات'!$F$6:$F$1005,A105,'الاستلامات'!$K$6:$K$1005,"&gt;0"))</f>
        <v/>
      </c>
    </row>
    <row r="106">
      <c r="A106" s="6">
        <f>IF('الموردون'!A106&amp;""="","",'الموردون'!A106&amp;"")</f>
        <v/>
      </c>
      <c r="B106" s="6">
        <f>IF(A106="","",'الموردون'!B106&amp;"")</f>
        <v/>
      </c>
      <c r="C106" s="18">
        <f>IF(A106="","",SUMIFS('الاستلامات'!$K$6:$K$1005,'الاستلامات'!$F$6:$F$1005,A106))</f>
        <v/>
      </c>
      <c r="D106" s="18">
        <f>IF(A106="","",SUMIFS('الاستلامات'!$K$6:$K$1005,'الاستلامات'!$F$6:$F$1005,A106,'الاستلامات'!$M$6:$M$1005,$D$5))</f>
        <v/>
      </c>
      <c r="E106" s="18">
        <f>IF(A106="","",SUMIFS('الاستلامات'!$K$6:$K$1005,'الاستلامات'!$F$6:$F$1005,A106,'الاستلامات'!$M$6:$M$1005,$E$5))</f>
        <v/>
      </c>
      <c r="F106" s="18">
        <f>IF(A106="","",SUMIFS('الاستلامات'!$K$6:$K$1005,'الاستلامات'!$F$6:$F$1005,A106,'الاستلامات'!$M$6:$M$1005,$F$5))</f>
        <v/>
      </c>
      <c r="G106" s="18">
        <f>IF(A106="","",SUMIFS('الاستلامات'!$K$6:$K$1005,'الاستلامات'!$F$6:$F$1005,A106,'الاستلامات'!$M$6:$M$1005,$G$5))</f>
        <v/>
      </c>
      <c r="H106" s="17">
        <f>IF(A106="","",COUNTIFS('الاستلامات'!$F$6:$F$1005,A106,'الاستلامات'!$K$6:$K$1005,"&gt;0"))</f>
        <v/>
      </c>
    </row>
    <row r="107">
      <c r="A107" s="6">
        <f>IF('الموردون'!A107&amp;""="","",'الموردون'!A107&amp;"")</f>
        <v/>
      </c>
      <c r="B107" s="6">
        <f>IF(A107="","",'الموردون'!B107&amp;"")</f>
        <v/>
      </c>
      <c r="C107" s="18">
        <f>IF(A107="","",SUMIFS('الاستلامات'!$K$6:$K$1005,'الاستلامات'!$F$6:$F$1005,A107))</f>
        <v/>
      </c>
      <c r="D107" s="18">
        <f>IF(A107="","",SUMIFS('الاستلامات'!$K$6:$K$1005,'الاستلامات'!$F$6:$F$1005,A107,'الاستلامات'!$M$6:$M$1005,$D$5))</f>
        <v/>
      </c>
      <c r="E107" s="18">
        <f>IF(A107="","",SUMIFS('الاستلامات'!$K$6:$K$1005,'الاستلامات'!$F$6:$F$1005,A107,'الاستلامات'!$M$6:$M$1005,$E$5))</f>
        <v/>
      </c>
      <c r="F107" s="18">
        <f>IF(A107="","",SUMIFS('الاستلامات'!$K$6:$K$1005,'الاستلامات'!$F$6:$F$1005,A107,'الاستلامات'!$M$6:$M$1005,$F$5))</f>
        <v/>
      </c>
      <c r="G107" s="18">
        <f>IF(A107="","",SUMIFS('الاستلامات'!$K$6:$K$1005,'الاستلامات'!$F$6:$F$1005,A107,'الاستلامات'!$M$6:$M$1005,$G$5))</f>
        <v/>
      </c>
      <c r="H107" s="17">
        <f>IF(A107="","",COUNTIFS('الاستلامات'!$F$6:$F$1005,A107,'الاستلامات'!$K$6:$K$1005,"&gt;0"))</f>
        <v/>
      </c>
    </row>
    <row r="108">
      <c r="A108" s="6">
        <f>IF('الموردون'!A108&amp;""="","",'الموردون'!A108&amp;"")</f>
        <v/>
      </c>
      <c r="B108" s="6">
        <f>IF(A108="","",'الموردون'!B108&amp;"")</f>
        <v/>
      </c>
      <c r="C108" s="18">
        <f>IF(A108="","",SUMIFS('الاستلامات'!$K$6:$K$1005,'الاستلامات'!$F$6:$F$1005,A108))</f>
        <v/>
      </c>
      <c r="D108" s="18">
        <f>IF(A108="","",SUMIFS('الاستلامات'!$K$6:$K$1005,'الاستلامات'!$F$6:$F$1005,A108,'الاستلامات'!$M$6:$M$1005,$D$5))</f>
        <v/>
      </c>
      <c r="E108" s="18">
        <f>IF(A108="","",SUMIFS('الاستلامات'!$K$6:$K$1005,'الاستلامات'!$F$6:$F$1005,A108,'الاستلامات'!$M$6:$M$1005,$E$5))</f>
        <v/>
      </c>
      <c r="F108" s="18">
        <f>IF(A108="","",SUMIFS('الاستلامات'!$K$6:$K$1005,'الاستلامات'!$F$6:$F$1005,A108,'الاستلامات'!$M$6:$M$1005,$F$5))</f>
        <v/>
      </c>
      <c r="G108" s="18">
        <f>IF(A108="","",SUMIFS('الاستلامات'!$K$6:$K$1005,'الاستلامات'!$F$6:$F$1005,A108,'الاستلامات'!$M$6:$M$1005,$G$5))</f>
        <v/>
      </c>
      <c r="H108" s="17">
        <f>IF(A108="","",COUNTIFS('الاستلامات'!$F$6:$F$1005,A108,'الاستلامات'!$K$6:$K$1005,"&gt;0"))</f>
        <v/>
      </c>
    </row>
    <row r="109">
      <c r="A109" s="6">
        <f>IF('الموردون'!A109&amp;""="","",'الموردون'!A109&amp;"")</f>
        <v/>
      </c>
      <c r="B109" s="6">
        <f>IF(A109="","",'الموردون'!B109&amp;"")</f>
        <v/>
      </c>
      <c r="C109" s="18">
        <f>IF(A109="","",SUMIFS('الاستلامات'!$K$6:$K$1005,'الاستلامات'!$F$6:$F$1005,A109))</f>
        <v/>
      </c>
      <c r="D109" s="18">
        <f>IF(A109="","",SUMIFS('الاستلامات'!$K$6:$K$1005,'الاستلامات'!$F$6:$F$1005,A109,'الاستلامات'!$M$6:$M$1005,$D$5))</f>
        <v/>
      </c>
      <c r="E109" s="18">
        <f>IF(A109="","",SUMIFS('الاستلامات'!$K$6:$K$1005,'الاستلامات'!$F$6:$F$1005,A109,'الاستلامات'!$M$6:$M$1005,$E$5))</f>
        <v/>
      </c>
      <c r="F109" s="18">
        <f>IF(A109="","",SUMIFS('الاستلامات'!$K$6:$K$1005,'الاستلامات'!$F$6:$F$1005,A109,'الاستلامات'!$M$6:$M$1005,$F$5))</f>
        <v/>
      </c>
      <c r="G109" s="18">
        <f>IF(A109="","",SUMIFS('الاستلامات'!$K$6:$K$1005,'الاستلامات'!$F$6:$F$1005,A109,'الاستلامات'!$M$6:$M$1005,$G$5))</f>
        <v/>
      </c>
      <c r="H109" s="17">
        <f>IF(A109="","",COUNTIFS('الاستلامات'!$F$6:$F$1005,A109,'الاستلامات'!$K$6:$K$1005,"&gt;0"))</f>
        <v/>
      </c>
    </row>
    <row r="110">
      <c r="A110" s="6">
        <f>IF('الموردون'!A110&amp;""="","",'الموردون'!A110&amp;"")</f>
        <v/>
      </c>
      <c r="B110" s="6">
        <f>IF(A110="","",'الموردون'!B110&amp;"")</f>
        <v/>
      </c>
      <c r="C110" s="18">
        <f>IF(A110="","",SUMIFS('الاستلامات'!$K$6:$K$1005,'الاستلامات'!$F$6:$F$1005,A110))</f>
        <v/>
      </c>
      <c r="D110" s="18">
        <f>IF(A110="","",SUMIFS('الاستلامات'!$K$6:$K$1005,'الاستلامات'!$F$6:$F$1005,A110,'الاستلامات'!$M$6:$M$1005,$D$5))</f>
        <v/>
      </c>
      <c r="E110" s="18">
        <f>IF(A110="","",SUMIFS('الاستلامات'!$K$6:$K$1005,'الاستلامات'!$F$6:$F$1005,A110,'الاستلامات'!$M$6:$M$1005,$E$5))</f>
        <v/>
      </c>
      <c r="F110" s="18">
        <f>IF(A110="","",SUMIFS('الاستلامات'!$K$6:$K$1005,'الاستلامات'!$F$6:$F$1005,A110,'الاستلامات'!$M$6:$M$1005,$F$5))</f>
        <v/>
      </c>
      <c r="G110" s="18">
        <f>IF(A110="","",SUMIFS('الاستلامات'!$K$6:$K$1005,'الاستلامات'!$F$6:$F$1005,A110,'الاستلامات'!$M$6:$M$1005,$G$5))</f>
        <v/>
      </c>
      <c r="H110" s="17">
        <f>IF(A110="","",COUNTIFS('الاستلامات'!$F$6:$F$1005,A110,'الاستلامات'!$K$6:$K$1005,"&gt;0"))</f>
        <v/>
      </c>
    </row>
    <row r="111">
      <c r="A111" s="6">
        <f>IF('الموردون'!A111&amp;""="","",'الموردون'!A111&amp;"")</f>
        <v/>
      </c>
      <c r="B111" s="6">
        <f>IF(A111="","",'الموردون'!B111&amp;"")</f>
        <v/>
      </c>
      <c r="C111" s="18">
        <f>IF(A111="","",SUMIFS('الاستلامات'!$K$6:$K$1005,'الاستلامات'!$F$6:$F$1005,A111))</f>
        <v/>
      </c>
      <c r="D111" s="18">
        <f>IF(A111="","",SUMIFS('الاستلامات'!$K$6:$K$1005,'الاستلامات'!$F$6:$F$1005,A111,'الاستلامات'!$M$6:$M$1005,$D$5))</f>
        <v/>
      </c>
      <c r="E111" s="18">
        <f>IF(A111="","",SUMIFS('الاستلامات'!$K$6:$K$1005,'الاستلامات'!$F$6:$F$1005,A111,'الاستلامات'!$M$6:$M$1005,$E$5))</f>
        <v/>
      </c>
      <c r="F111" s="18">
        <f>IF(A111="","",SUMIFS('الاستلامات'!$K$6:$K$1005,'الاستلامات'!$F$6:$F$1005,A111,'الاستلامات'!$M$6:$M$1005,$F$5))</f>
        <v/>
      </c>
      <c r="G111" s="18">
        <f>IF(A111="","",SUMIFS('الاستلامات'!$K$6:$K$1005,'الاستلامات'!$F$6:$F$1005,A111,'الاستلامات'!$M$6:$M$1005,$G$5))</f>
        <v/>
      </c>
      <c r="H111" s="17">
        <f>IF(A111="","",COUNTIFS('الاستلامات'!$F$6:$F$1005,A111,'الاستلامات'!$K$6:$K$1005,"&gt;0"))</f>
        <v/>
      </c>
    </row>
    <row r="112">
      <c r="A112" s="6">
        <f>IF('الموردون'!A112&amp;""="","",'الموردون'!A112&amp;"")</f>
        <v/>
      </c>
      <c r="B112" s="6">
        <f>IF(A112="","",'الموردون'!B112&amp;"")</f>
        <v/>
      </c>
      <c r="C112" s="18">
        <f>IF(A112="","",SUMIFS('الاستلامات'!$K$6:$K$1005,'الاستلامات'!$F$6:$F$1005,A112))</f>
        <v/>
      </c>
      <c r="D112" s="18">
        <f>IF(A112="","",SUMIFS('الاستلامات'!$K$6:$K$1005,'الاستلامات'!$F$6:$F$1005,A112,'الاستلامات'!$M$6:$M$1005,$D$5))</f>
        <v/>
      </c>
      <c r="E112" s="18">
        <f>IF(A112="","",SUMIFS('الاستلامات'!$K$6:$K$1005,'الاستلامات'!$F$6:$F$1005,A112,'الاستلامات'!$M$6:$M$1005,$E$5))</f>
        <v/>
      </c>
      <c r="F112" s="18">
        <f>IF(A112="","",SUMIFS('الاستلامات'!$K$6:$K$1005,'الاستلامات'!$F$6:$F$1005,A112,'الاستلامات'!$M$6:$M$1005,$F$5))</f>
        <v/>
      </c>
      <c r="G112" s="18">
        <f>IF(A112="","",SUMIFS('الاستلامات'!$K$6:$K$1005,'الاستلامات'!$F$6:$F$1005,A112,'الاستلامات'!$M$6:$M$1005,$G$5))</f>
        <v/>
      </c>
      <c r="H112" s="17">
        <f>IF(A112="","",COUNTIFS('الاستلامات'!$F$6:$F$1005,A112,'الاستلامات'!$K$6:$K$1005,"&gt;0"))</f>
        <v/>
      </c>
    </row>
    <row r="113">
      <c r="A113" s="6">
        <f>IF('الموردون'!A113&amp;""="","",'الموردون'!A113&amp;"")</f>
        <v/>
      </c>
      <c r="B113" s="6">
        <f>IF(A113="","",'الموردون'!B113&amp;"")</f>
        <v/>
      </c>
      <c r="C113" s="18">
        <f>IF(A113="","",SUMIFS('الاستلامات'!$K$6:$K$1005,'الاستلامات'!$F$6:$F$1005,A113))</f>
        <v/>
      </c>
      <c r="D113" s="18">
        <f>IF(A113="","",SUMIFS('الاستلامات'!$K$6:$K$1005,'الاستلامات'!$F$6:$F$1005,A113,'الاستلامات'!$M$6:$M$1005,$D$5))</f>
        <v/>
      </c>
      <c r="E113" s="18">
        <f>IF(A113="","",SUMIFS('الاستلامات'!$K$6:$K$1005,'الاستلامات'!$F$6:$F$1005,A113,'الاستلامات'!$M$6:$M$1005,$E$5))</f>
        <v/>
      </c>
      <c r="F113" s="18">
        <f>IF(A113="","",SUMIFS('الاستلامات'!$K$6:$K$1005,'الاستلامات'!$F$6:$F$1005,A113,'الاستلامات'!$M$6:$M$1005,$F$5))</f>
        <v/>
      </c>
      <c r="G113" s="18">
        <f>IF(A113="","",SUMIFS('الاستلامات'!$K$6:$K$1005,'الاستلامات'!$F$6:$F$1005,A113,'الاستلامات'!$M$6:$M$1005,$G$5))</f>
        <v/>
      </c>
      <c r="H113" s="17">
        <f>IF(A113="","",COUNTIFS('الاستلامات'!$F$6:$F$1005,A113,'الاستلامات'!$K$6:$K$1005,"&gt;0"))</f>
        <v/>
      </c>
    </row>
    <row r="114">
      <c r="A114" s="6">
        <f>IF('الموردون'!A114&amp;""="","",'الموردون'!A114&amp;"")</f>
        <v/>
      </c>
      <c r="B114" s="6">
        <f>IF(A114="","",'الموردون'!B114&amp;"")</f>
        <v/>
      </c>
      <c r="C114" s="18">
        <f>IF(A114="","",SUMIFS('الاستلامات'!$K$6:$K$1005,'الاستلامات'!$F$6:$F$1005,A114))</f>
        <v/>
      </c>
      <c r="D114" s="18">
        <f>IF(A114="","",SUMIFS('الاستلامات'!$K$6:$K$1005,'الاستلامات'!$F$6:$F$1005,A114,'الاستلامات'!$M$6:$M$1005,$D$5))</f>
        <v/>
      </c>
      <c r="E114" s="18">
        <f>IF(A114="","",SUMIFS('الاستلامات'!$K$6:$K$1005,'الاستلامات'!$F$6:$F$1005,A114,'الاستلامات'!$M$6:$M$1005,$E$5))</f>
        <v/>
      </c>
      <c r="F114" s="18">
        <f>IF(A114="","",SUMIFS('الاستلامات'!$K$6:$K$1005,'الاستلامات'!$F$6:$F$1005,A114,'الاستلامات'!$M$6:$M$1005,$F$5))</f>
        <v/>
      </c>
      <c r="G114" s="18">
        <f>IF(A114="","",SUMIFS('الاستلامات'!$K$6:$K$1005,'الاستلامات'!$F$6:$F$1005,A114,'الاستلامات'!$M$6:$M$1005,$G$5))</f>
        <v/>
      </c>
      <c r="H114" s="17">
        <f>IF(A114="","",COUNTIFS('الاستلامات'!$F$6:$F$1005,A114,'الاستلامات'!$K$6:$K$1005,"&gt;0"))</f>
        <v/>
      </c>
    </row>
    <row r="115">
      <c r="A115" s="6">
        <f>IF('الموردون'!A115&amp;""="","",'الموردون'!A115&amp;"")</f>
        <v/>
      </c>
      <c r="B115" s="6">
        <f>IF(A115="","",'الموردون'!B115&amp;"")</f>
        <v/>
      </c>
      <c r="C115" s="18">
        <f>IF(A115="","",SUMIFS('الاستلامات'!$K$6:$K$1005,'الاستلامات'!$F$6:$F$1005,A115))</f>
        <v/>
      </c>
      <c r="D115" s="18">
        <f>IF(A115="","",SUMIFS('الاستلامات'!$K$6:$K$1005,'الاستلامات'!$F$6:$F$1005,A115,'الاستلامات'!$M$6:$M$1005,$D$5))</f>
        <v/>
      </c>
      <c r="E115" s="18">
        <f>IF(A115="","",SUMIFS('الاستلامات'!$K$6:$K$1005,'الاستلامات'!$F$6:$F$1005,A115,'الاستلامات'!$M$6:$M$1005,$E$5))</f>
        <v/>
      </c>
      <c r="F115" s="18">
        <f>IF(A115="","",SUMIFS('الاستلامات'!$K$6:$K$1005,'الاستلامات'!$F$6:$F$1005,A115,'الاستلامات'!$M$6:$M$1005,$F$5))</f>
        <v/>
      </c>
      <c r="G115" s="18">
        <f>IF(A115="","",SUMIFS('الاستلامات'!$K$6:$K$1005,'الاستلامات'!$F$6:$F$1005,A115,'الاستلامات'!$M$6:$M$1005,$G$5))</f>
        <v/>
      </c>
      <c r="H115" s="17">
        <f>IF(A115="","",COUNTIFS('الاستلامات'!$F$6:$F$1005,A115,'الاستلامات'!$K$6:$K$1005,"&gt;0"))</f>
        <v/>
      </c>
    </row>
    <row r="116">
      <c r="A116" s="6">
        <f>IF('الموردون'!A116&amp;""="","",'الموردون'!A116&amp;"")</f>
        <v/>
      </c>
      <c r="B116" s="6">
        <f>IF(A116="","",'الموردون'!B116&amp;"")</f>
        <v/>
      </c>
      <c r="C116" s="18">
        <f>IF(A116="","",SUMIFS('الاستلامات'!$K$6:$K$1005,'الاستلامات'!$F$6:$F$1005,A116))</f>
        <v/>
      </c>
      <c r="D116" s="18">
        <f>IF(A116="","",SUMIFS('الاستلامات'!$K$6:$K$1005,'الاستلامات'!$F$6:$F$1005,A116,'الاستلامات'!$M$6:$M$1005,$D$5))</f>
        <v/>
      </c>
      <c r="E116" s="18">
        <f>IF(A116="","",SUMIFS('الاستلامات'!$K$6:$K$1005,'الاستلامات'!$F$6:$F$1005,A116,'الاستلامات'!$M$6:$M$1005,$E$5))</f>
        <v/>
      </c>
      <c r="F116" s="18">
        <f>IF(A116="","",SUMIFS('الاستلامات'!$K$6:$K$1005,'الاستلامات'!$F$6:$F$1005,A116,'الاستلامات'!$M$6:$M$1005,$F$5))</f>
        <v/>
      </c>
      <c r="G116" s="18">
        <f>IF(A116="","",SUMIFS('الاستلامات'!$K$6:$K$1005,'الاستلامات'!$F$6:$F$1005,A116,'الاستلامات'!$M$6:$M$1005,$G$5))</f>
        <v/>
      </c>
      <c r="H116" s="17">
        <f>IF(A116="","",COUNTIFS('الاستلامات'!$F$6:$F$1005,A116,'الاستلامات'!$K$6:$K$1005,"&gt;0"))</f>
        <v/>
      </c>
    </row>
    <row r="117">
      <c r="A117" s="6">
        <f>IF('الموردون'!A117&amp;""="","",'الموردون'!A117&amp;"")</f>
        <v/>
      </c>
      <c r="B117" s="6">
        <f>IF(A117="","",'الموردون'!B117&amp;"")</f>
        <v/>
      </c>
      <c r="C117" s="18">
        <f>IF(A117="","",SUMIFS('الاستلامات'!$K$6:$K$1005,'الاستلامات'!$F$6:$F$1005,A117))</f>
        <v/>
      </c>
      <c r="D117" s="18">
        <f>IF(A117="","",SUMIFS('الاستلامات'!$K$6:$K$1005,'الاستلامات'!$F$6:$F$1005,A117,'الاستلامات'!$M$6:$M$1005,$D$5))</f>
        <v/>
      </c>
      <c r="E117" s="18">
        <f>IF(A117="","",SUMIFS('الاستلامات'!$K$6:$K$1005,'الاستلامات'!$F$6:$F$1005,A117,'الاستلامات'!$M$6:$M$1005,$E$5))</f>
        <v/>
      </c>
      <c r="F117" s="18">
        <f>IF(A117="","",SUMIFS('الاستلامات'!$K$6:$K$1005,'الاستلامات'!$F$6:$F$1005,A117,'الاستلامات'!$M$6:$M$1005,$F$5))</f>
        <v/>
      </c>
      <c r="G117" s="18">
        <f>IF(A117="","",SUMIFS('الاستلامات'!$K$6:$K$1005,'الاستلامات'!$F$6:$F$1005,A117,'الاستلامات'!$M$6:$M$1005,$G$5))</f>
        <v/>
      </c>
      <c r="H117" s="17">
        <f>IF(A117="","",COUNTIFS('الاستلامات'!$F$6:$F$1005,A117,'الاستلامات'!$K$6:$K$1005,"&gt;0"))</f>
        <v/>
      </c>
    </row>
    <row r="118">
      <c r="A118" s="6">
        <f>IF('الموردون'!A118&amp;""="","",'الموردون'!A118&amp;"")</f>
        <v/>
      </c>
      <c r="B118" s="6">
        <f>IF(A118="","",'الموردون'!B118&amp;"")</f>
        <v/>
      </c>
      <c r="C118" s="18">
        <f>IF(A118="","",SUMIFS('الاستلامات'!$K$6:$K$1005,'الاستلامات'!$F$6:$F$1005,A118))</f>
        <v/>
      </c>
      <c r="D118" s="18">
        <f>IF(A118="","",SUMIFS('الاستلامات'!$K$6:$K$1005,'الاستلامات'!$F$6:$F$1005,A118,'الاستلامات'!$M$6:$M$1005,$D$5))</f>
        <v/>
      </c>
      <c r="E118" s="18">
        <f>IF(A118="","",SUMIFS('الاستلامات'!$K$6:$K$1005,'الاستلامات'!$F$6:$F$1005,A118,'الاستلامات'!$M$6:$M$1005,$E$5))</f>
        <v/>
      </c>
      <c r="F118" s="18">
        <f>IF(A118="","",SUMIFS('الاستلامات'!$K$6:$K$1005,'الاستلامات'!$F$6:$F$1005,A118,'الاستلامات'!$M$6:$M$1005,$F$5))</f>
        <v/>
      </c>
      <c r="G118" s="18">
        <f>IF(A118="","",SUMIFS('الاستلامات'!$K$6:$K$1005,'الاستلامات'!$F$6:$F$1005,A118,'الاستلامات'!$M$6:$M$1005,$G$5))</f>
        <v/>
      </c>
      <c r="H118" s="17">
        <f>IF(A118="","",COUNTIFS('الاستلامات'!$F$6:$F$1005,A118,'الاستلامات'!$K$6:$K$1005,"&gt;0"))</f>
        <v/>
      </c>
    </row>
    <row r="119">
      <c r="A119" s="6">
        <f>IF('الموردون'!A119&amp;""="","",'الموردون'!A119&amp;"")</f>
        <v/>
      </c>
      <c r="B119" s="6">
        <f>IF(A119="","",'الموردون'!B119&amp;"")</f>
        <v/>
      </c>
      <c r="C119" s="18">
        <f>IF(A119="","",SUMIFS('الاستلامات'!$K$6:$K$1005,'الاستلامات'!$F$6:$F$1005,A119))</f>
        <v/>
      </c>
      <c r="D119" s="18">
        <f>IF(A119="","",SUMIFS('الاستلامات'!$K$6:$K$1005,'الاستلامات'!$F$6:$F$1005,A119,'الاستلامات'!$M$6:$M$1005,$D$5))</f>
        <v/>
      </c>
      <c r="E119" s="18">
        <f>IF(A119="","",SUMIFS('الاستلامات'!$K$6:$K$1005,'الاستلامات'!$F$6:$F$1005,A119,'الاستلامات'!$M$6:$M$1005,$E$5))</f>
        <v/>
      </c>
      <c r="F119" s="18">
        <f>IF(A119="","",SUMIFS('الاستلامات'!$K$6:$K$1005,'الاستلامات'!$F$6:$F$1005,A119,'الاستلامات'!$M$6:$M$1005,$F$5))</f>
        <v/>
      </c>
      <c r="G119" s="18">
        <f>IF(A119="","",SUMIFS('الاستلامات'!$K$6:$K$1005,'الاستلامات'!$F$6:$F$1005,A119,'الاستلامات'!$M$6:$M$1005,$G$5))</f>
        <v/>
      </c>
      <c r="H119" s="17">
        <f>IF(A119="","",COUNTIFS('الاستلامات'!$F$6:$F$1005,A119,'الاستلامات'!$K$6:$K$1005,"&gt;0"))</f>
        <v/>
      </c>
    </row>
    <row r="120">
      <c r="A120" s="6">
        <f>IF('الموردون'!A120&amp;""="","",'الموردون'!A120&amp;"")</f>
        <v/>
      </c>
      <c r="B120" s="6">
        <f>IF(A120="","",'الموردون'!B120&amp;"")</f>
        <v/>
      </c>
      <c r="C120" s="18">
        <f>IF(A120="","",SUMIFS('الاستلامات'!$K$6:$K$1005,'الاستلامات'!$F$6:$F$1005,A120))</f>
        <v/>
      </c>
      <c r="D120" s="18">
        <f>IF(A120="","",SUMIFS('الاستلامات'!$K$6:$K$1005,'الاستلامات'!$F$6:$F$1005,A120,'الاستلامات'!$M$6:$M$1005,$D$5))</f>
        <v/>
      </c>
      <c r="E120" s="18">
        <f>IF(A120="","",SUMIFS('الاستلامات'!$K$6:$K$1005,'الاستلامات'!$F$6:$F$1005,A120,'الاستلامات'!$M$6:$M$1005,$E$5))</f>
        <v/>
      </c>
      <c r="F120" s="18">
        <f>IF(A120="","",SUMIFS('الاستلامات'!$K$6:$K$1005,'الاستلامات'!$F$6:$F$1005,A120,'الاستلامات'!$M$6:$M$1005,$F$5))</f>
        <v/>
      </c>
      <c r="G120" s="18">
        <f>IF(A120="","",SUMIFS('الاستلامات'!$K$6:$K$1005,'الاستلامات'!$F$6:$F$1005,A120,'الاستلامات'!$M$6:$M$1005,$G$5))</f>
        <v/>
      </c>
      <c r="H120" s="17">
        <f>IF(A120="","",COUNTIFS('الاستلامات'!$F$6:$F$1005,A120,'الاستلامات'!$K$6:$K$1005,"&gt;0"))</f>
        <v/>
      </c>
    </row>
    <row r="121">
      <c r="A121" s="6">
        <f>IF('الموردون'!A121&amp;""="","",'الموردون'!A121&amp;"")</f>
        <v/>
      </c>
      <c r="B121" s="6">
        <f>IF(A121="","",'الموردون'!B121&amp;"")</f>
        <v/>
      </c>
      <c r="C121" s="18">
        <f>IF(A121="","",SUMIFS('الاستلامات'!$K$6:$K$1005,'الاستلامات'!$F$6:$F$1005,A121))</f>
        <v/>
      </c>
      <c r="D121" s="18">
        <f>IF(A121="","",SUMIFS('الاستلامات'!$K$6:$K$1005,'الاستلامات'!$F$6:$F$1005,A121,'الاستلامات'!$M$6:$M$1005,$D$5))</f>
        <v/>
      </c>
      <c r="E121" s="18">
        <f>IF(A121="","",SUMIFS('الاستلامات'!$K$6:$K$1005,'الاستلامات'!$F$6:$F$1005,A121,'الاستلامات'!$M$6:$M$1005,$E$5))</f>
        <v/>
      </c>
      <c r="F121" s="18">
        <f>IF(A121="","",SUMIFS('الاستلامات'!$K$6:$K$1005,'الاستلامات'!$F$6:$F$1005,A121,'الاستلامات'!$M$6:$M$1005,$F$5))</f>
        <v/>
      </c>
      <c r="G121" s="18">
        <f>IF(A121="","",SUMIFS('الاستلامات'!$K$6:$K$1005,'الاستلامات'!$F$6:$F$1005,A121,'الاستلامات'!$M$6:$M$1005,$G$5))</f>
        <v/>
      </c>
      <c r="H121" s="17">
        <f>IF(A121="","",COUNTIFS('الاستلامات'!$F$6:$F$1005,A121,'الاستلامات'!$K$6:$K$1005,"&gt;0"))</f>
        <v/>
      </c>
    </row>
    <row r="122">
      <c r="A122" s="6">
        <f>IF('الموردون'!A122&amp;""="","",'الموردون'!A122&amp;"")</f>
        <v/>
      </c>
      <c r="B122" s="6">
        <f>IF(A122="","",'الموردون'!B122&amp;"")</f>
        <v/>
      </c>
      <c r="C122" s="18">
        <f>IF(A122="","",SUMIFS('الاستلامات'!$K$6:$K$1005,'الاستلامات'!$F$6:$F$1005,A122))</f>
        <v/>
      </c>
      <c r="D122" s="18">
        <f>IF(A122="","",SUMIFS('الاستلامات'!$K$6:$K$1005,'الاستلامات'!$F$6:$F$1005,A122,'الاستلامات'!$M$6:$M$1005,$D$5))</f>
        <v/>
      </c>
      <c r="E122" s="18">
        <f>IF(A122="","",SUMIFS('الاستلامات'!$K$6:$K$1005,'الاستلامات'!$F$6:$F$1005,A122,'الاستلامات'!$M$6:$M$1005,$E$5))</f>
        <v/>
      </c>
      <c r="F122" s="18">
        <f>IF(A122="","",SUMIFS('الاستلامات'!$K$6:$K$1005,'الاستلامات'!$F$6:$F$1005,A122,'الاستلامات'!$M$6:$M$1005,$F$5))</f>
        <v/>
      </c>
      <c r="G122" s="18">
        <f>IF(A122="","",SUMIFS('الاستلامات'!$K$6:$K$1005,'الاستلامات'!$F$6:$F$1005,A122,'الاستلامات'!$M$6:$M$1005,$G$5))</f>
        <v/>
      </c>
      <c r="H122" s="17">
        <f>IF(A122="","",COUNTIFS('الاستلامات'!$F$6:$F$1005,A122,'الاستلامات'!$K$6:$K$1005,"&gt;0"))</f>
        <v/>
      </c>
    </row>
    <row r="123">
      <c r="A123" s="6">
        <f>IF('الموردون'!A123&amp;""="","",'الموردون'!A123&amp;"")</f>
        <v/>
      </c>
      <c r="B123" s="6">
        <f>IF(A123="","",'الموردون'!B123&amp;"")</f>
        <v/>
      </c>
      <c r="C123" s="18">
        <f>IF(A123="","",SUMIFS('الاستلامات'!$K$6:$K$1005,'الاستلامات'!$F$6:$F$1005,A123))</f>
        <v/>
      </c>
      <c r="D123" s="18">
        <f>IF(A123="","",SUMIFS('الاستلامات'!$K$6:$K$1005,'الاستلامات'!$F$6:$F$1005,A123,'الاستلامات'!$M$6:$M$1005,$D$5))</f>
        <v/>
      </c>
      <c r="E123" s="18">
        <f>IF(A123="","",SUMIFS('الاستلامات'!$K$6:$K$1005,'الاستلامات'!$F$6:$F$1005,A123,'الاستلامات'!$M$6:$M$1005,$E$5))</f>
        <v/>
      </c>
      <c r="F123" s="18">
        <f>IF(A123="","",SUMIFS('الاستلامات'!$K$6:$K$1005,'الاستلامات'!$F$6:$F$1005,A123,'الاستلامات'!$M$6:$M$1005,$F$5))</f>
        <v/>
      </c>
      <c r="G123" s="18">
        <f>IF(A123="","",SUMIFS('الاستلامات'!$K$6:$K$1005,'الاستلامات'!$F$6:$F$1005,A123,'الاستلامات'!$M$6:$M$1005,$G$5))</f>
        <v/>
      </c>
      <c r="H123" s="17">
        <f>IF(A123="","",COUNTIFS('الاستلامات'!$F$6:$F$1005,A123,'الاستلامات'!$K$6:$K$1005,"&gt;0"))</f>
        <v/>
      </c>
    </row>
    <row r="124">
      <c r="A124" s="6">
        <f>IF('الموردون'!A124&amp;""="","",'الموردون'!A124&amp;"")</f>
        <v/>
      </c>
      <c r="B124" s="6">
        <f>IF(A124="","",'الموردون'!B124&amp;"")</f>
        <v/>
      </c>
      <c r="C124" s="18">
        <f>IF(A124="","",SUMIFS('الاستلامات'!$K$6:$K$1005,'الاستلامات'!$F$6:$F$1005,A124))</f>
        <v/>
      </c>
      <c r="D124" s="18">
        <f>IF(A124="","",SUMIFS('الاستلامات'!$K$6:$K$1005,'الاستلامات'!$F$6:$F$1005,A124,'الاستلامات'!$M$6:$M$1005,$D$5))</f>
        <v/>
      </c>
      <c r="E124" s="18">
        <f>IF(A124="","",SUMIFS('الاستلامات'!$K$6:$K$1005,'الاستلامات'!$F$6:$F$1005,A124,'الاستلامات'!$M$6:$M$1005,$E$5))</f>
        <v/>
      </c>
      <c r="F124" s="18">
        <f>IF(A124="","",SUMIFS('الاستلامات'!$K$6:$K$1005,'الاستلامات'!$F$6:$F$1005,A124,'الاستلامات'!$M$6:$M$1005,$F$5))</f>
        <v/>
      </c>
      <c r="G124" s="18">
        <f>IF(A124="","",SUMIFS('الاستلامات'!$K$6:$K$1005,'الاستلامات'!$F$6:$F$1005,A124,'الاستلامات'!$M$6:$M$1005,$G$5))</f>
        <v/>
      </c>
      <c r="H124" s="17">
        <f>IF(A124="","",COUNTIFS('الاستلامات'!$F$6:$F$1005,A124,'الاستلامات'!$K$6:$K$1005,"&gt;0"))</f>
        <v/>
      </c>
    </row>
    <row r="125">
      <c r="A125" s="6">
        <f>IF('الموردون'!A125&amp;""="","",'الموردون'!A125&amp;"")</f>
        <v/>
      </c>
      <c r="B125" s="6">
        <f>IF(A125="","",'الموردون'!B125&amp;"")</f>
        <v/>
      </c>
      <c r="C125" s="18">
        <f>IF(A125="","",SUMIFS('الاستلامات'!$K$6:$K$1005,'الاستلامات'!$F$6:$F$1005,A125))</f>
        <v/>
      </c>
      <c r="D125" s="18">
        <f>IF(A125="","",SUMIFS('الاستلامات'!$K$6:$K$1005,'الاستلامات'!$F$6:$F$1005,A125,'الاستلامات'!$M$6:$M$1005,$D$5))</f>
        <v/>
      </c>
      <c r="E125" s="18">
        <f>IF(A125="","",SUMIFS('الاستلامات'!$K$6:$K$1005,'الاستلامات'!$F$6:$F$1005,A125,'الاستلامات'!$M$6:$M$1005,$E$5))</f>
        <v/>
      </c>
      <c r="F125" s="18">
        <f>IF(A125="","",SUMIFS('الاستلامات'!$K$6:$K$1005,'الاستلامات'!$F$6:$F$1005,A125,'الاستلامات'!$M$6:$M$1005,$F$5))</f>
        <v/>
      </c>
      <c r="G125" s="18">
        <f>IF(A125="","",SUMIFS('الاستلامات'!$K$6:$K$1005,'الاستلامات'!$F$6:$F$1005,A125,'الاستلامات'!$M$6:$M$1005,$G$5))</f>
        <v/>
      </c>
      <c r="H125" s="17">
        <f>IF(A125="","",COUNTIFS('الاستلامات'!$F$6:$F$1005,A125,'الاستلامات'!$K$6:$K$1005,"&gt;0"))</f>
        <v/>
      </c>
    </row>
    <row r="126">
      <c r="A126" s="6">
        <f>IF('الموردون'!A126&amp;""="","",'الموردون'!A126&amp;"")</f>
        <v/>
      </c>
      <c r="B126" s="6">
        <f>IF(A126="","",'الموردون'!B126&amp;"")</f>
        <v/>
      </c>
      <c r="C126" s="18">
        <f>IF(A126="","",SUMIFS('الاستلامات'!$K$6:$K$1005,'الاستلامات'!$F$6:$F$1005,A126))</f>
        <v/>
      </c>
      <c r="D126" s="18">
        <f>IF(A126="","",SUMIFS('الاستلامات'!$K$6:$K$1005,'الاستلامات'!$F$6:$F$1005,A126,'الاستلامات'!$M$6:$M$1005,$D$5))</f>
        <v/>
      </c>
      <c r="E126" s="18">
        <f>IF(A126="","",SUMIFS('الاستلامات'!$K$6:$K$1005,'الاستلامات'!$F$6:$F$1005,A126,'الاستلامات'!$M$6:$M$1005,$E$5))</f>
        <v/>
      </c>
      <c r="F126" s="18">
        <f>IF(A126="","",SUMIFS('الاستلامات'!$K$6:$K$1005,'الاستلامات'!$F$6:$F$1005,A126,'الاستلامات'!$M$6:$M$1005,$F$5))</f>
        <v/>
      </c>
      <c r="G126" s="18">
        <f>IF(A126="","",SUMIFS('الاستلامات'!$K$6:$K$1005,'الاستلامات'!$F$6:$F$1005,A126,'الاستلامات'!$M$6:$M$1005,$G$5))</f>
        <v/>
      </c>
      <c r="H126" s="17">
        <f>IF(A126="","",COUNTIFS('الاستلامات'!$F$6:$F$1005,A126,'الاستلامات'!$K$6:$K$1005,"&gt;0"))</f>
        <v/>
      </c>
    </row>
    <row r="127">
      <c r="A127" s="6">
        <f>IF('الموردون'!A127&amp;""="","",'الموردون'!A127&amp;"")</f>
        <v/>
      </c>
      <c r="B127" s="6">
        <f>IF(A127="","",'الموردون'!B127&amp;"")</f>
        <v/>
      </c>
      <c r="C127" s="18">
        <f>IF(A127="","",SUMIFS('الاستلامات'!$K$6:$K$1005,'الاستلامات'!$F$6:$F$1005,A127))</f>
        <v/>
      </c>
      <c r="D127" s="18">
        <f>IF(A127="","",SUMIFS('الاستلامات'!$K$6:$K$1005,'الاستلامات'!$F$6:$F$1005,A127,'الاستلامات'!$M$6:$M$1005,$D$5))</f>
        <v/>
      </c>
      <c r="E127" s="18">
        <f>IF(A127="","",SUMIFS('الاستلامات'!$K$6:$K$1005,'الاستلامات'!$F$6:$F$1005,A127,'الاستلامات'!$M$6:$M$1005,$E$5))</f>
        <v/>
      </c>
      <c r="F127" s="18">
        <f>IF(A127="","",SUMIFS('الاستلامات'!$K$6:$K$1005,'الاستلامات'!$F$6:$F$1005,A127,'الاستلامات'!$M$6:$M$1005,$F$5))</f>
        <v/>
      </c>
      <c r="G127" s="18">
        <f>IF(A127="","",SUMIFS('الاستلامات'!$K$6:$K$1005,'الاستلامات'!$F$6:$F$1005,A127,'الاستلامات'!$M$6:$M$1005,$G$5))</f>
        <v/>
      </c>
      <c r="H127" s="17">
        <f>IF(A127="","",COUNTIFS('الاستلامات'!$F$6:$F$1005,A127,'الاستلامات'!$K$6:$K$1005,"&gt;0"))</f>
        <v/>
      </c>
    </row>
    <row r="128">
      <c r="A128" s="6">
        <f>IF('الموردون'!A128&amp;""="","",'الموردون'!A128&amp;"")</f>
        <v/>
      </c>
      <c r="B128" s="6">
        <f>IF(A128="","",'الموردون'!B128&amp;"")</f>
        <v/>
      </c>
      <c r="C128" s="18">
        <f>IF(A128="","",SUMIFS('الاستلامات'!$K$6:$K$1005,'الاستلامات'!$F$6:$F$1005,A128))</f>
        <v/>
      </c>
      <c r="D128" s="18">
        <f>IF(A128="","",SUMIFS('الاستلامات'!$K$6:$K$1005,'الاستلامات'!$F$6:$F$1005,A128,'الاستلامات'!$M$6:$M$1005,$D$5))</f>
        <v/>
      </c>
      <c r="E128" s="18">
        <f>IF(A128="","",SUMIFS('الاستلامات'!$K$6:$K$1005,'الاستلامات'!$F$6:$F$1005,A128,'الاستلامات'!$M$6:$M$1005,$E$5))</f>
        <v/>
      </c>
      <c r="F128" s="18">
        <f>IF(A128="","",SUMIFS('الاستلامات'!$K$6:$K$1005,'الاستلامات'!$F$6:$F$1005,A128,'الاستلامات'!$M$6:$M$1005,$F$5))</f>
        <v/>
      </c>
      <c r="G128" s="18">
        <f>IF(A128="","",SUMIFS('الاستلامات'!$K$6:$K$1005,'الاستلامات'!$F$6:$F$1005,A128,'الاستلامات'!$M$6:$M$1005,$G$5))</f>
        <v/>
      </c>
      <c r="H128" s="17">
        <f>IF(A128="","",COUNTIFS('الاستلامات'!$F$6:$F$1005,A128,'الاستلامات'!$K$6:$K$1005,"&gt;0"))</f>
        <v/>
      </c>
    </row>
    <row r="129">
      <c r="A129" s="6">
        <f>IF('الموردون'!A129&amp;""="","",'الموردون'!A129&amp;"")</f>
        <v/>
      </c>
      <c r="B129" s="6">
        <f>IF(A129="","",'الموردون'!B129&amp;"")</f>
        <v/>
      </c>
      <c r="C129" s="18">
        <f>IF(A129="","",SUMIFS('الاستلامات'!$K$6:$K$1005,'الاستلامات'!$F$6:$F$1005,A129))</f>
        <v/>
      </c>
      <c r="D129" s="18">
        <f>IF(A129="","",SUMIFS('الاستلامات'!$K$6:$K$1005,'الاستلامات'!$F$6:$F$1005,A129,'الاستلامات'!$M$6:$M$1005,$D$5))</f>
        <v/>
      </c>
      <c r="E129" s="18">
        <f>IF(A129="","",SUMIFS('الاستلامات'!$K$6:$K$1005,'الاستلامات'!$F$6:$F$1005,A129,'الاستلامات'!$M$6:$M$1005,$E$5))</f>
        <v/>
      </c>
      <c r="F129" s="18">
        <f>IF(A129="","",SUMIFS('الاستلامات'!$K$6:$K$1005,'الاستلامات'!$F$6:$F$1005,A129,'الاستلامات'!$M$6:$M$1005,$F$5))</f>
        <v/>
      </c>
      <c r="G129" s="18">
        <f>IF(A129="","",SUMIFS('الاستلامات'!$K$6:$K$1005,'الاستلامات'!$F$6:$F$1005,A129,'الاستلامات'!$M$6:$M$1005,$G$5))</f>
        <v/>
      </c>
      <c r="H129" s="17">
        <f>IF(A129="","",COUNTIFS('الاستلامات'!$F$6:$F$1005,A129,'الاستلامات'!$K$6:$K$1005,"&gt;0"))</f>
        <v/>
      </c>
    </row>
    <row r="130">
      <c r="A130" s="6">
        <f>IF('الموردون'!A130&amp;""="","",'الموردون'!A130&amp;"")</f>
        <v/>
      </c>
      <c r="B130" s="6">
        <f>IF(A130="","",'الموردون'!B130&amp;"")</f>
        <v/>
      </c>
      <c r="C130" s="18">
        <f>IF(A130="","",SUMIFS('الاستلامات'!$K$6:$K$1005,'الاستلامات'!$F$6:$F$1005,A130))</f>
        <v/>
      </c>
      <c r="D130" s="18">
        <f>IF(A130="","",SUMIFS('الاستلامات'!$K$6:$K$1005,'الاستلامات'!$F$6:$F$1005,A130,'الاستلامات'!$M$6:$M$1005,$D$5))</f>
        <v/>
      </c>
      <c r="E130" s="18">
        <f>IF(A130="","",SUMIFS('الاستلامات'!$K$6:$K$1005,'الاستلامات'!$F$6:$F$1005,A130,'الاستلامات'!$M$6:$M$1005,$E$5))</f>
        <v/>
      </c>
      <c r="F130" s="18">
        <f>IF(A130="","",SUMIFS('الاستلامات'!$K$6:$K$1005,'الاستلامات'!$F$6:$F$1005,A130,'الاستلامات'!$M$6:$M$1005,$F$5))</f>
        <v/>
      </c>
      <c r="G130" s="18">
        <f>IF(A130="","",SUMIFS('الاستلامات'!$K$6:$K$1005,'الاستلامات'!$F$6:$F$1005,A130,'الاستلامات'!$M$6:$M$1005,$G$5))</f>
        <v/>
      </c>
      <c r="H130" s="17">
        <f>IF(A130="","",COUNTIFS('الاستلامات'!$F$6:$F$1005,A130,'الاستلامات'!$K$6:$K$1005,"&gt;0"))</f>
        <v/>
      </c>
    </row>
    <row r="131">
      <c r="A131" s="6">
        <f>IF('الموردون'!A131&amp;""="","",'الموردون'!A131&amp;"")</f>
        <v/>
      </c>
      <c r="B131" s="6">
        <f>IF(A131="","",'الموردون'!B131&amp;"")</f>
        <v/>
      </c>
      <c r="C131" s="18">
        <f>IF(A131="","",SUMIFS('الاستلامات'!$K$6:$K$1005,'الاستلامات'!$F$6:$F$1005,A131))</f>
        <v/>
      </c>
      <c r="D131" s="18">
        <f>IF(A131="","",SUMIFS('الاستلامات'!$K$6:$K$1005,'الاستلامات'!$F$6:$F$1005,A131,'الاستلامات'!$M$6:$M$1005,$D$5))</f>
        <v/>
      </c>
      <c r="E131" s="18">
        <f>IF(A131="","",SUMIFS('الاستلامات'!$K$6:$K$1005,'الاستلامات'!$F$6:$F$1005,A131,'الاستلامات'!$M$6:$M$1005,$E$5))</f>
        <v/>
      </c>
      <c r="F131" s="18">
        <f>IF(A131="","",SUMIFS('الاستلامات'!$K$6:$K$1005,'الاستلامات'!$F$6:$F$1005,A131,'الاستلامات'!$M$6:$M$1005,$F$5))</f>
        <v/>
      </c>
      <c r="G131" s="18">
        <f>IF(A131="","",SUMIFS('الاستلامات'!$K$6:$K$1005,'الاستلامات'!$F$6:$F$1005,A131,'الاستلامات'!$M$6:$M$1005,$G$5))</f>
        <v/>
      </c>
      <c r="H131" s="17">
        <f>IF(A131="","",COUNTIFS('الاستلامات'!$F$6:$F$1005,A131,'الاستلامات'!$K$6:$K$1005,"&gt;0"))</f>
        <v/>
      </c>
    </row>
    <row r="132">
      <c r="A132" s="6">
        <f>IF('الموردون'!A132&amp;""="","",'الموردون'!A132&amp;"")</f>
        <v/>
      </c>
      <c r="B132" s="6">
        <f>IF(A132="","",'الموردون'!B132&amp;"")</f>
        <v/>
      </c>
      <c r="C132" s="18">
        <f>IF(A132="","",SUMIFS('الاستلامات'!$K$6:$K$1005,'الاستلامات'!$F$6:$F$1005,A132))</f>
        <v/>
      </c>
      <c r="D132" s="18">
        <f>IF(A132="","",SUMIFS('الاستلامات'!$K$6:$K$1005,'الاستلامات'!$F$6:$F$1005,A132,'الاستلامات'!$M$6:$M$1005,$D$5))</f>
        <v/>
      </c>
      <c r="E132" s="18">
        <f>IF(A132="","",SUMIFS('الاستلامات'!$K$6:$K$1005,'الاستلامات'!$F$6:$F$1005,A132,'الاستلامات'!$M$6:$M$1005,$E$5))</f>
        <v/>
      </c>
      <c r="F132" s="18">
        <f>IF(A132="","",SUMIFS('الاستلامات'!$K$6:$K$1005,'الاستلامات'!$F$6:$F$1005,A132,'الاستلامات'!$M$6:$M$1005,$F$5))</f>
        <v/>
      </c>
      <c r="G132" s="18">
        <f>IF(A132="","",SUMIFS('الاستلامات'!$K$6:$K$1005,'الاستلامات'!$F$6:$F$1005,A132,'الاستلامات'!$M$6:$M$1005,$G$5))</f>
        <v/>
      </c>
      <c r="H132" s="17">
        <f>IF(A132="","",COUNTIFS('الاستلامات'!$F$6:$F$1005,A132,'الاستلامات'!$K$6:$K$1005,"&gt;0"))</f>
        <v/>
      </c>
    </row>
    <row r="133">
      <c r="A133" s="6">
        <f>IF('الموردون'!A133&amp;""="","",'الموردون'!A133&amp;"")</f>
        <v/>
      </c>
      <c r="B133" s="6">
        <f>IF(A133="","",'الموردون'!B133&amp;"")</f>
        <v/>
      </c>
      <c r="C133" s="18">
        <f>IF(A133="","",SUMIFS('الاستلامات'!$K$6:$K$1005,'الاستلامات'!$F$6:$F$1005,A133))</f>
        <v/>
      </c>
      <c r="D133" s="18">
        <f>IF(A133="","",SUMIFS('الاستلامات'!$K$6:$K$1005,'الاستلامات'!$F$6:$F$1005,A133,'الاستلامات'!$M$6:$M$1005,$D$5))</f>
        <v/>
      </c>
      <c r="E133" s="18">
        <f>IF(A133="","",SUMIFS('الاستلامات'!$K$6:$K$1005,'الاستلامات'!$F$6:$F$1005,A133,'الاستلامات'!$M$6:$M$1005,$E$5))</f>
        <v/>
      </c>
      <c r="F133" s="18">
        <f>IF(A133="","",SUMIFS('الاستلامات'!$K$6:$K$1005,'الاستلامات'!$F$6:$F$1005,A133,'الاستلامات'!$M$6:$M$1005,$F$5))</f>
        <v/>
      </c>
      <c r="G133" s="18">
        <f>IF(A133="","",SUMIFS('الاستلامات'!$K$6:$K$1005,'الاستلامات'!$F$6:$F$1005,A133,'الاستلامات'!$M$6:$M$1005,$G$5))</f>
        <v/>
      </c>
      <c r="H133" s="17">
        <f>IF(A133="","",COUNTIFS('الاستلامات'!$F$6:$F$1005,A133,'الاستلامات'!$K$6:$K$1005,"&gt;0"))</f>
        <v/>
      </c>
    </row>
    <row r="134">
      <c r="A134" s="6">
        <f>IF('الموردون'!A134&amp;""="","",'الموردون'!A134&amp;"")</f>
        <v/>
      </c>
      <c r="B134" s="6">
        <f>IF(A134="","",'الموردون'!B134&amp;"")</f>
        <v/>
      </c>
      <c r="C134" s="18">
        <f>IF(A134="","",SUMIFS('الاستلامات'!$K$6:$K$1005,'الاستلامات'!$F$6:$F$1005,A134))</f>
        <v/>
      </c>
      <c r="D134" s="18">
        <f>IF(A134="","",SUMIFS('الاستلامات'!$K$6:$K$1005,'الاستلامات'!$F$6:$F$1005,A134,'الاستلامات'!$M$6:$M$1005,$D$5))</f>
        <v/>
      </c>
      <c r="E134" s="18">
        <f>IF(A134="","",SUMIFS('الاستلامات'!$K$6:$K$1005,'الاستلامات'!$F$6:$F$1005,A134,'الاستلامات'!$M$6:$M$1005,$E$5))</f>
        <v/>
      </c>
      <c r="F134" s="18">
        <f>IF(A134="","",SUMIFS('الاستلامات'!$K$6:$K$1005,'الاستلامات'!$F$6:$F$1005,A134,'الاستلامات'!$M$6:$M$1005,$F$5))</f>
        <v/>
      </c>
      <c r="G134" s="18">
        <f>IF(A134="","",SUMIFS('الاستلامات'!$K$6:$K$1005,'الاستلامات'!$F$6:$F$1005,A134,'الاستلامات'!$M$6:$M$1005,$G$5))</f>
        <v/>
      </c>
      <c r="H134" s="17">
        <f>IF(A134="","",COUNTIFS('الاستلامات'!$F$6:$F$1005,A134,'الاستلامات'!$K$6:$K$1005,"&gt;0"))</f>
        <v/>
      </c>
    </row>
    <row r="135">
      <c r="A135" s="6">
        <f>IF('الموردون'!A135&amp;""="","",'الموردون'!A135&amp;"")</f>
        <v/>
      </c>
      <c r="B135" s="6">
        <f>IF(A135="","",'الموردون'!B135&amp;"")</f>
        <v/>
      </c>
      <c r="C135" s="18">
        <f>IF(A135="","",SUMIFS('الاستلامات'!$K$6:$K$1005,'الاستلامات'!$F$6:$F$1005,A135))</f>
        <v/>
      </c>
      <c r="D135" s="18">
        <f>IF(A135="","",SUMIFS('الاستلامات'!$K$6:$K$1005,'الاستلامات'!$F$6:$F$1005,A135,'الاستلامات'!$M$6:$M$1005,$D$5))</f>
        <v/>
      </c>
      <c r="E135" s="18">
        <f>IF(A135="","",SUMIFS('الاستلامات'!$K$6:$K$1005,'الاستلامات'!$F$6:$F$1005,A135,'الاستلامات'!$M$6:$M$1005,$E$5))</f>
        <v/>
      </c>
      <c r="F135" s="18">
        <f>IF(A135="","",SUMIFS('الاستلامات'!$K$6:$K$1005,'الاستلامات'!$F$6:$F$1005,A135,'الاستلامات'!$M$6:$M$1005,$F$5))</f>
        <v/>
      </c>
      <c r="G135" s="18">
        <f>IF(A135="","",SUMIFS('الاستلامات'!$K$6:$K$1005,'الاستلامات'!$F$6:$F$1005,A135,'الاستلامات'!$M$6:$M$1005,$G$5))</f>
        <v/>
      </c>
      <c r="H135" s="17">
        <f>IF(A135="","",COUNTIFS('الاستلامات'!$F$6:$F$1005,A135,'الاستلامات'!$K$6:$K$1005,"&gt;0"))</f>
        <v/>
      </c>
    </row>
    <row r="136">
      <c r="A136" s="6">
        <f>IF('الموردون'!A136&amp;""="","",'الموردون'!A136&amp;"")</f>
        <v/>
      </c>
      <c r="B136" s="6">
        <f>IF(A136="","",'الموردون'!B136&amp;"")</f>
        <v/>
      </c>
      <c r="C136" s="18">
        <f>IF(A136="","",SUMIFS('الاستلامات'!$K$6:$K$1005,'الاستلامات'!$F$6:$F$1005,A136))</f>
        <v/>
      </c>
      <c r="D136" s="18">
        <f>IF(A136="","",SUMIFS('الاستلامات'!$K$6:$K$1005,'الاستلامات'!$F$6:$F$1005,A136,'الاستلامات'!$M$6:$M$1005,$D$5))</f>
        <v/>
      </c>
      <c r="E136" s="18">
        <f>IF(A136="","",SUMIFS('الاستلامات'!$K$6:$K$1005,'الاستلامات'!$F$6:$F$1005,A136,'الاستلامات'!$M$6:$M$1005,$E$5))</f>
        <v/>
      </c>
      <c r="F136" s="18">
        <f>IF(A136="","",SUMIFS('الاستلامات'!$K$6:$K$1005,'الاستلامات'!$F$6:$F$1005,A136,'الاستلامات'!$M$6:$M$1005,$F$5))</f>
        <v/>
      </c>
      <c r="G136" s="18">
        <f>IF(A136="","",SUMIFS('الاستلامات'!$K$6:$K$1005,'الاستلامات'!$F$6:$F$1005,A136,'الاستلامات'!$M$6:$M$1005,$G$5))</f>
        <v/>
      </c>
      <c r="H136" s="17">
        <f>IF(A136="","",COUNTIFS('الاستلامات'!$F$6:$F$1005,A136,'الاستلامات'!$K$6:$K$1005,"&gt;0"))</f>
        <v/>
      </c>
    </row>
    <row r="137">
      <c r="A137" s="6">
        <f>IF('الموردون'!A137&amp;""="","",'الموردون'!A137&amp;"")</f>
        <v/>
      </c>
      <c r="B137" s="6">
        <f>IF(A137="","",'الموردون'!B137&amp;"")</f>
        <v/>
      </c>
      <c r="C137" s="18">
        <f>IF(A137="","",SUMIFS('الاستلامات'!$K$6:$K$1005,'الاستلامات'!$F$6:$F$1005,A137))</f>
        <v/>
      </c>
      <c r="D137" s="18">
        <f>IF(A137="","",SUMIFS('الاستلامات'!$K$6:$K$1005,'الاستلامات'!$F$6:$F$1005,A137,'الاستلامات'!$M$6:$M$1005,$D$5))</f>
        <v/>
      </c>
      <c r="E137" s="18">
        <f>IF(A137="","",SUMIFS('الاستلامات'!$K$6:$K$1005,'الاستلامات'!$F$6:$F$1005,A137,'الاستلامات'!$M$6:$M$1005,$E$5))</f>
        <v/>
      </c>
      <c r="F137" s="18">
        <f>IF(A137="","",SUMIFS('الاستلامات'!$K$6:$K$1005,'الاستلامات'!$F$6:$F$1005,A137,'الاستلامات'!$M$6:$M$1005,$F$5))</f>
        <v/>
      </c>
      <c r="G137" s="18">
        <f>IF(A137="","",SUMIFS('الاستلامات'!$K$6:$K$1005,'الاستلامات'!$F$6:$F$1005,A137,'الاستلامات'!$M$6:$M$1005,$G$5))</f>
        <v/>
      </c>
      <c r="H137" s="17">
        <f>IF(A137="","",COUNTIFS('الاستلامات'!$F$6:$F$1005,A137,'الاستلامات'!$K$6:$K$1005,"&gt;0"))</f>
        <v/>
      </c>
    </row>
    <row r="138">
      <c r="A138" s="6">
        <f>IF('الموردون'!A138&amp;""="","",'الموردون'!A138&amp;"")</f>
        <v/>
      </c>
      <c r="B138" s="6">
        <f>IF(A138="","",'الموردون'!B138&amp;"")</f>
        <v/>
      </c>
      <c r="C138" s="18">
        <f>IF(A138="","",SUMIFS('الاستلامات'!$K$6:$K$1005,'الاستلامات'!$F$6:$F$1005,A138))</f>
        <v/>
      </c>
      <c r="D138" s="18">
        <f>IF(A138="","",SUMIFS('الاستلامات'!$K$6:$K$1005,'الاستلامات'!$F$6:$F$1005,A138,'الاستلامات'!$M$6:$M$1005,$D$5))</f>
        <v/>
      </c>
      <c r="E138" s="18">
        <f>IF(A138="","",SUMIFS('الاستلامات'!$K$6:$K$1005,'الاستلامات'!$F$6:$F$1005,A138,'الاستلامات'!$M$6:$M$1005,$E$5))</f>
        <v/>
      </c>
      <c r="F138" s="18">
        <f>IF(A138="","",SUMIFS('الاستلامات'!$K$6:$K$1005,'الاستلامات'!$F$6:$F$1005,A138,'الاستلامات'!$M$6:$M$1005,$F$5))</f>
        <v/>
      </c>
      <c r="G138" s="18">
        <f>IF(A138="","",SUMIFS('الاستلامات'!$K$6:$K$1005,'الاستلامات'!$F$6:$F$1005,A138,'الاستلامات'!$M$6:$M$1005,$G$5))</f>
        <v/>
      </c>
      <c r="H138" s="17">
        <f>IF(A138="","",COUNTIFS('الاستلامات'!$F$6:$F$1005,A138,'الاستلامات'!$K$6:$K$1005,"&gt;0"))</f>
        <v/>
      </c>
    </row>
    <row r="139">
      <c r="A139" s="6">
        <f>IF('الموردون'!A139&amp;""="","",'الموردون'!A139&amp;"")</f>
        <v/>
      </c>
      <c r="B139" s="6">
        <f>IF(A139="","",'الموردون'!B139&amp;"")</f>
        <v/>
      </c>
      <c r="C139" s="18">
        <f>IF(A139="","",SUMIFS('الاستلامات'!$K$6:$K$1005,'الاستلامات'!$F$6:$F$1005,A139))</f>
        <v/>
      </c>
      <c r="D139" s="18">
        <f>IF(A139="","",SUMIFS('الاستلامات'!$K$6:$K$1005,'الاستلامات'!$F$6:$F$1005,A139,'الاستلامات'!$M$6:$M$1005,$D$5))</f>
        <v/>
      </c>
      <c r="E139" s="18">
        <f>IF(A139="","",SUMIFS('الاستلامات'!$K$6:$K$1005,'الاستلامات'!$F$6:$F$1005,A139,'الاستلامات'!$M$6:$M$1005,$E$5))</f>
        <v/>
      </c>
      <c r="F139" s="18">
        <f>IF(A139="","",SUMIFS('الاستلامات'!$K$6:$K$1005,'الاستلامات'!$F$6:$F$1005,A139,'الاستلامات'!$M$6:$M$1005,$F$5))</f>
        <v/>
      </c>
      <c r="G139" s="18">
        <f>IF(A139="","",SUMIFS('الاستلامات'!$K$6:$K$1005,'الاستلامات'!$F$6:$F$1005,A139,'الاستلامات'!$M$6:$M$1005,$G$5))</f>
        <v/>
      </c>
      <c r="H139" s="17">
        <f>IF(A139="","",COUNTIFS('الاستلامات'!$F$6:$F$1005,A139,'الاستلامات'!$K$6:$K$1005,"&gt;0"))</f>
        <v/>
      </c>
    </row>
    <row r="140">
      <c r="A140" s="6">
        <f>IF('الموردون'!A140&amp;""="","",'الموردون'!A140&amp;"")</f>
        <v/>
      </c>
      <c r="B140" s="6">
        <f>IF(A140="","",'الموردون'!B140&amp;"")</f>
        <v/>
      </c>
      <c r="C140" s="18">
        <f>IF(A140="","",SUMIFS('الاستلامات'!$K$6:$K$1005,'الاستلامات'!$F$6:$F$1005,A140))</f>
        <v/>
      </c>
      <c r="D140" s="18">
        <f>IF(A140="","",SUMIFS('الاستلامات'!$K$6:$K$1005,'الاستلامات'!$F$6:$F$1005,A140,'الاستلامات'!$M$6:$M$1005,$D$5))</f>
        <v/>
      </c>
      <c r="E140" s="18">
        <f>IF(A140="","",SUMIFS('الاستلامات'!$K$6:$K$1005,'الاستلامات'!$F$6:$F$1005,A140,'الاستلامات'!$M$6:$M$1005,$E$5))</f>
        <v/>
      </c>
      <c r="F140" s="18">
        <f>IF(A140="","",SUMIFS('الاستلامات'!$K$6:$K$1005,'الاستلامات'!$F$6:$F$1005,A140,'الاستلامات'!$M$6:$M$1005,$F$5))</f>
        <v/>
      </c>
      <c r="G140" s="18">
        <f>IF(A140="","",SUMIFS('الاستلامات'!$K$6:$K$1005,'الاستلامات'!$F$6:$F$1005,A140,'الاستلامات'!$M$6:$M$1005,$G$5))</f>
        <v/>
      </c>
      <c r="H140" s="17">
        <f>IF(A140="","",COUNTIFS('الاستلامات'!$F$6:$F$1005,A140,'الاستلامات'!$K$6:$K$1005,"&gt;0"))</f>
        <v/>
      </c>
    </row>
    <row r="141">
      <c r="A141" s="6">
        <f>IF('الموردون'!A141&amp;""="","",'الموردون'!A141&amp;"")</f>
        <v/>
      </c>
      <c r="B141" s="6">
        <f>IF(A141="","",'الموردون'!B141&amp;"")</f>
        <v/>
      </c>
      <c r="C141" s="18">
        <f>IF(A141="","",SUMIFS('الاستلامات'!$K$6:$K$1005,'الاستلامات'!$F$6:$F$1005,A141))</f>
        <v/>
      </c>
      <c r="D141" s="18">
        <f>IF(A141="","",SUMIFS('الاستلامات'!$K$6:$K$1005,'الاستلامات'!$F$6:$F$1005,A141,'الاستلامات'!$M$6:$M$1005,$D$5))</f>
        <v/>
      </c>
      <c r="E141" s="18">
        <f>IF(A141="","",SUMIFS('الاستلامات'!$K$6:$K$1005,'الاستلامات'!$F$6:$F$1005,A141,'الاستلامات'!$M$6:$M$1005,$E$5))</f>
        <v/>
      </c>
      <c r="F141" s="18">
        <f>IF(A141="","",SUMIFS('الاستلامات'!$K$6:$K$1005,'الاستلامات'!$F$6:$F$1005,A141,'الاستلامات'!$M$6:$M$1005,$F$5))</f>
        <v/>
      </c>
      <c r="G141" s="18">
        <f>IF(A141="","",SUMIFS('الاستلامات'!$K$6:$K$1005,'الاستلامات'!$F$6:$F$1005,A141,'الاستلامات'!$M$6:$M$1005,$G$5))</f>
        <v/>
      </c>
      <c r="H141" s="17">
        <f>IF(A141="","",COUNTIFS('الاستلامات'!$F$6:$F$1005,A141,'الاستلامات'!$K$6:$K$1005,"&gt;0"))</f>
        <v/>
      </c>
    </row>
    <row r="142">
      <c r="A142" s="6">
        <f>IF('الموردون'!A142&amp;""="","",'الموردون'!A142&amp;"")</f>
        <v/>
      </c>
      <c r="B142" s="6">
        <f>IF(A142="","",'الموردون'!B142&amp;"")</f>
        <v/>
      </c>
      <c r="C142" s="18">
        <f>IF(A142="","",SUMIFS('الاستلامات'!$K$6:$K$1005,'الاستلامات'!$F$6:$F$1005,A142))</f>
        <v/>
      </c>
      <c r="D142" s="18">
        <f>IF(A142="","",SUMIFS('الاستلامات'!$K$6:$K$1005,'الاستلامات'!$F$6:$F$1005,A142,'الاستلامات'!$M$6:$M$1005,$D$5))</f>
        <v/>
      </c>
      <c r="E142" s="18">
        <f>IF(A142="","",SUMIFS('الاستلامات'!$K$6:$K$1005,'الاستلامات'!$F$6:$F$1005,A142,'الاستلامات'!$M$6:$M$1005,$E$5))</f>
        <v/>
      </c>
      <c r="F142" s="18">
        <f>IF(A142="","",SUMIFS('الاستلامات'!$K$6:$K$1005,'الاستلامات'!$F$6:$F$1005,A142,'الاستلامات'!$M$6:$M$1005,$F$5))</f>
        <v/>
      </c>
      <c r="G142" s="18">
        <f>IF(A142="","",SUMIFS('الاستلامات'!$K$6:$K$1005,'الاستلامات'!$F$6:$F$1005,A142,'الاستلامات'!$M$6:$M$1005,$G$5))</f>
        <v/>
      </c>
      <c r="H142" s="17">
        <f>IF(A142="","",COUNTIFS('الاستلامات'!$F$6:$F$1005,A142,'الاستلامات'!$K$6:$K$1005,"&gt;0"))</f>
        <v/>
      </c>
    </row>
    <row r="143">
      <c r="A143" s="6">
        <f>IF('الموردون'!A143&amp;""="","",'الموردون'!A143&amp;"")</f>
        <v/>
      </c>
      <c r="B143" s="6">
        <f>IF(A143="","",'الموردون'!B143&amp;"")</f>
        <v/>
      </c>
      <c r="C143" s="18">
        <f>IF(A143="","",SUMIFS('الاستلامات'!$K$6:$K$1005,'الاستلامات'!$F$6:$F$1005,A143))</f>
        <v/>
      </c>
      <c r="D143" s="18">
        <f>IF(A143="","",SUMIFS('الاستلامات'!$K$6:$K$1005,'الاستلامات'!$F$6:$F$1005,A143,'الاستلامات'!$M$6:$M$1005,$D$5))</f>
        <v/>
      </c>
      <c r="E143" s="18">
        <f>IF(A143="","",SUMIFS('الاستلامات'!$K$6:$K$1005,'الاستلامات'!$F$6:$F$1005,A143,'الاستلامات'!$M$6:$M$1005,$E$5))</f>
        <v/>
      </c>
      <c r="F143" s="18">
        <f>IF(A143="","",SUMIFS('الاستلامات'!$K$6:$K$1005,'الاستلامات'!$F$6:$F$1005,A143,'الاستلامات'!$M$6:$M$1005,$F$5))</f>
        <v/>
      </c>
      <c r="G143" s="18">
        <f>IF(A143="","",SUMIFS('الاستلامات'!$K$6:$K$1005,'الاستلامات'!$F$6:$F$1005,A143,'الاستلامات'!$M$6:$M$1005,$G$5))</f>
        <v/>
      </c>
      <c r="H143" s="17">
        <f>IF(A143="","",COUNTIFS('الاستلامات'!$F$6:$F$1005,A143,'الاستلامات'!$K$6:$K$1005,"&gt;0"))</f>
        <v/>
      </c>
    </row>
    <row r="144">
      <c r="A144" s="6">
        <f>IF('الموردون'!A144&amp;""="","",'الموردون'!A144&amp;"")</f>
        <v/>
      </c>
      <c r="B144" s="6">
        <f>IF(A144="","",'الموردون'!B144&amp;"")</f>
        <v/>
      </c>
      <c r="C144" s="18">
        <f>IF(A144="","",SUMIFS('الاستلامات'!$K$6:$K$1005,'الاستلامات'!$F$6:$F$1005,A144))</f>
        <v/>
      </c>
      <c r="D144" s="18">
        <f>IF(A144="","",SUMIFS('الاستلامات'!$K$6:$K$1005,'الاستلامات'!$F$6:$F$1005,A144,'الاستلامات'!$M$6:$M$1005,$D$5))</f>
        <v/>
      </c>
      <c r="E144" s="18">
        <f>IF(A144="","",SUMIFS('الاستلامات'!$K$6:$K$1005,'الاستلامات'!$F$6:$F$1005,A144,'الاستلامات'!$M$6:$M$1005,$E$5))</f>
        <v/>
      </c>
      <c r="F144" s="18">
        <f>IF(A144="","",SUMIFS('الاستلامات'!$K$6:$K$1005,'الاستلامات'!$F$6:$F$1005,A144,'الاستلامات'!$M$6:$M$1005,$F$5))</f>
        <v/>
      </c>
      <c r="G144" s="18">
        <f>IF(A144="","",SUMIFS('الاستلامات'!$K$6:$K$1005,'الاستلامات'!$F$6:$F$1005,A144,'الاستلامات'!$M$6:$M$1005,$G$5))</f>
        <v/>
      </c>
      <c r="H144" s="17">
        <f>IF(A144="","",COUNTIFS('الاستلامات'!$F$6:$F$1005,A144,'الاستلامات'!$K$6:$K$1005,"&gt;0"))</f>
        <v/>
      </c>
    </row>
    <row r="145">
      <c r="A145" s="6">
        <f>IF('الموردون'!A145&amp;""="","",'الموردون'!A145&amp;"")</f>
        <v/>
      </c>
      <c r="B145" s="6">
        <f>IF(A145="","",'الموردون'!B145&amp;"")</f>
        <v/>
      </c>
      <c r="C145" s="18">
        <f>IF(A145="","",SUMIFS('الاستلامات'!$K$6:$K$1005,'الاستلامات'!$F$6:$F$1005,A145))</f>
        <v/>
      </c>
      <c r="D145" s="18">
        <f>IF(A145="","",SUMIFS('الاستلامات'!$K$6:$K$1005,'الاستلامات'!$F$6:$F$1005,A145,'الاستلامات'!$M$6:$M$1005,$D$5))</f>
        <v/>
      </c>
      <c r="E145" s="18">
        <f>IF(A145="","",SUMIFS('الاستلامات'!$K$6:$K$1005,'الاستلامات'!$F$6:$F$1005,A145,'الاستلامات'!$M$6:$M$1005,$E$5))</f>
        <v/>
      </c>
      <c r="F145" s="18">
        <f>IF(A145="","",SUMIFS('الاستلامات'!$K$6:$K$1005,'الاستلامات'!$F$6:$F$1005,A145,'الاستلامات'!$M$6:$M$1005,$F$5))</f>
        <v/>
      </c>
      <c r="G145" s="18">
        <f>IF(A145="","",SUMIFS('الاستلامات'!$K$6:$K$1005,'الاستلامات'!$F$6:$F$1005,A145,'الاستلامات'!$M$6:$M$1005,$G$5))</f>
        <v/>
      </c>
      <c r="H145" s="17">
        <f>IF(A145="","",COUNTIFS('الاستلامات'!$F$6:$F$1005,A145,'الاستلامات'!$K$6:$K$1005,"&gt;0"))</f>
        <v/>
      </c>
    </row>
    <row r="146">
      <c r="A146" s="6">
        <f>IF('الموردون'!A146&amp;""="","",'الموردون'!A146&amp;"")</f>
        <v/>
      </c>
      <c r="B146" s="6">
        <f>IF(A146="","",'الموردون'!B146&amp;"")</f>
        <v/>
      </c>
      <c r="C146" s="18">
        <f>IF(A146="","",SUMIFS('الاستلامات'!$K$6:$K$1005,'الاستلامات'!$F$6:$F$1005,A146))</f>
        <v/>
      </c>
      <c r="D146" s="18">
        <f>IF(A146="","",SUMIFS('الاستلامات'!$K$6:$K$1005,'الاستلامات'!$F$6:$F$1005,A146,'الاستلامات'!$M$6:$M$1005,$D$5))</f>
        <v/>
      </c>
      <c r="E146" s="18">
        <f>IF(A146="","",SUMIFS('الاستلامات'!$K$6:$K$1005,'الاستلامات'!$F$6:$F$1005,A146,'الاستلامات'!$M$6:$M$1005,$E$5))</f>
        <v/>
      </c>
      <c r="F146" s="18">
        <f>IF(A146="","",SUMIFS('الاستلامات'!$K$6:$K$1005,'الاستلامات'!$F$6:$F$1005,A146,'الاستلامات'!$M$6:$M$1005,$F$5))</f>
        <v/>
      </c>
      <c r="G146" s="18">
        <f>IF(A146="","",SUMIFS('الاستلامات'!$K$6:$K$1005,'الاستلامات'!$F$6:$F$1005,A146,'الاستلامات'!$M$6:$M$1005,$G$5))</f>
        <v/>
      </c>
      <c r="H146" s="17">
        <f>IF(A146="","",COUNTIFS('الاستلامات'!$F$6:$F$1005,A146,'الاستلامات'!$K$6:$K$1005,"&gt;0"))</f>
        <v/>
      </c>
    </row>
    <row r="147">
      <c r="A147" s="6">
        <f>IF('الموردون'!A147&amp;""="","",'الموردون'!A147&amp;"")</f>
        <v/>
      </c>
      <c r="B147" s="6">
        <f>IF(A147="","",'الموردون'!B147&amp;"")</f>
        <v/>
      </c>
      <c r="C147" s="18">
        <f>IF(A147="","",SUMIFS('الاستلامات'!$K$6:$K$1005,'الاستلامات'!$F$6:$F$1005,A147))</f>
        <v/>
      </c>
      <c r="D147" s="18">
        <f>IF(A147="","",SUMIFS('الاستلامات'!$K$6:$K$1005,'الاستلامات'!$F$6:$F$1005,A147,'الاستلامات'!$M$6:$M$1005,$D$5))</f>
        <v/>
      </c>
      <c r="E147" s="18">
        <f>IF(A147="","",SUMIFS('الاستلامات'!$K$6:$K$1005,'الاستلامات'!$F$6:$F$1005,A147,'الاستلامات'!$M$6:$M$1005,$E$5))</f>
        <v/>
      </c>
      <c r="F147" s="18">
        <f>IF(A147="","",SUMIFS('الاستلامات'!$K$6:$K$1005,'الاستلامات'!$F$6:$F$1005,A147,'الاستلامات'!$M$6:$M$1005,$F$5))</f>
        <v/>
      </c>
      <c r="G147" s="18">
        <f>IF(A147="","",SUMIFS('الاستلامات'!$K$6:$K$1005,'الاستلامات'!$F$6:$F$1005,A147,'الاستلامات'!$M$6:$M$1005,$G$5))</f>
        <v/>
      </c>
      <c r="H147" s="17">
        <f>IF(A147="","",COUNTIFS('الاستلامات'!$F$6:$F$1005,A147,'الاستلامات'!$K$6:$K$1005,"&gt;0"))</f>
        <v/>
      </c>
    </row>
    <row r="148">
      <c r="A148" s="6">
        <f>IF('الموردون'!A148&amp;""="","",'الموردون'!A148&amp;"")</f>
        <v/>
      </c>
      <c r="B148" s="6">
        <f>IF(A148="","",'الموردون'!B148&amp;"")</f>
        <v/>
      </c>
      <c r="C148" s="18">
        <f>IF(A148="","",SUMIFS('الاستلامات'!$K$6:$K$1005,'الاستلامات'!$F$6:$F$1005,A148))</f>
        <v/>
      </c>
      <c r="D148" s="18">
        <f>IF(A148="","",SUMIFS('الاستلامات'!$K$6:$K$1005,'الاستلامات'!$F$6:$F$1005,A148,'الاستلامات'!$M$6:$M$1005,$D$5))</f>
        <v/>
      </c>
      <c r="E148" s="18">
        <f>IF(A148="","",SUMIFS('الاستلامات'!$K$6:$K$1005,'الاستلامات'!$F$6:$F$1005,A148,'الاستلامات'!$M$6:$M$1005,$E$5))</f>
        <v/>
      </c>
      <c r="F148" s="18">
        <f>IF(A148="","",SUMIFS('الاستلامات'!$K$6:$K$1005,'الاستلامات'!$F$6:$F$1005,A148,'الاستلامات'!$M$6:$M$1005,$F$5))</f>
        <v/>
      </c>
      <c r="G148" s="18">
        <f>IF(A148="","",SUMIFS('الاستلامات'!$K$6:$K$1005,'الاستلامات'!$F$6:$F$1005,A148,'الاستلامات'!$M$6:$M$1005,$G$5))</f>
        <v/>
      </c>
      <c r="H148" s="17">
        <f>IF(A148="","",COUNTIFS('الاستلامات'!$F$6:$F$1005,A148,'الاستلامات'!$K$6:$K$1005,"&gt;0"))</f>
        <v/>
      </c>
    </row>
    <row r="149">
      <c r="A149" s="6">
        <f>IF('الموردون'!A149&amp;""="","",'الموردون'!A149&amp;"")</f>
        <v/>
      </c>
      <c r="B149" s="6">
        <f>IF(A149="","",'الموردون'!B149&amp;"")</f>
        <v/>
      </c>
      <c r="C149" s="18">
        <f>IF(A149="","",SUMIFS('الاستلامات'!$K$6:$K$1005,'الاستلامات'!$F$6:$F$1005,A149))</f>
        <v/>
      </c>
      <c r="D149" s="18">
        <f>IF(A149="","",SUMIFS('الاستلامات'!$K$6:$K$1005,'الاستلامات'!$F$6:$F$1005,A149,'الاستلامات'!$M$6:$M$1005,$D$5))</f>
        <v/>
      </c>
      <c r="E149" s="18">
        <f>IF(A149="","",SUMIFS('الاستلامات'!$K$6:$K$1005,'الاستلامات'!$F$6:$F$1005,A149,'الاستلامات'!$M$6:$M$1005,$E$5))</f>
        <v/>
      </c>
      <c r="F149" s="18">
        <f>IF(A149="","",SUMIFS('الاستلامات'!$K$6:$K$1005,'الاستلامات'!$F$6:$F$1005,A149,'الاستلامات'!$M$6:$M$1005,$F$5))</f>
        <v/>
      </c>
      <c r="G149" s="18">
        <f>IF(A149="","",SUMIFS('الاستلامات'!$K$6:$K$1005,'الاستلامات'!$F$6:$F$1005,A149,'الاستلامات'!$M$6:$M$1005,$G$5))</f>
        <v/>
      </c>
      <c r="H149" s="17">
        <f>IF(A149="","",COUNTIFS('الاستلامات'!$F$6:$F$1005,A149,'الاستلامات'!$K$6:$K$1005,"&gt;0"))</f>
        <v/>
      </c>
    </row>
    <row r="150">
      <c r="A150" s="6">
        <f>IF('الموردون'!A150&amp;""="","",'الموردون'!A150&amp;"")</f>
        <v/>
      </c>
      <c r="B150" s="6">
        <f>IF(A150="","",'الموردون'!B150&amp;"")</f>
        <v/>
      </c>
      <c r="C150" s="18">
        <f>IF(A150="","",SUMIFS('الاستلامات'!$K$6:$K$1005,'الاستلامات'!$F$6:$F$1005,A150))</f>
        <v/>
      </c>
      <c r="D150" s="18">
        <f>IF(A150="","",SUMIFS('الاستلامات'!$K$6:$K$1005,'الاستلامات'!$F$6:$F$1005,A150,'الاستلامات'!$M$6:$M$1005,$D$5))</f>
        <v/>
      </c>
      <c r="E150" s="18">
        <f>IF(A150="","",SUMIFS('الاستلامات'!$K$6:$K$1005,'الاستلامات'!$F$6:$F$1005,A150,'الاستلامات'!$M$6:$M$1005,$E$5))</f>
        <v/>
      </c>
      <c r="F150" s="18">
        <f>IF(A150="","",SUMIFS('الاستلامات'!$K$6:$K$1005,'الاستلامات'!$F$6:$F$1005,A150,'الاستلامات'!$M$6:$M$1005,$F$5))</f>
        <v/>
      </c>
      <c r="G150" s="18">
        <f>IF(A150="","",SUMIFS('الاستلامات'!$K$6:$K$1005,'الاستلامات'!$F$6:$F$1005,A150,'الاستلامات'!$M$6:$M$1005,$G$5))</f>
        <v/>
      </c>
      <c r="H150" s="17">
        <f>IF(A150="","",COUNTIFS('الاستلامات'!$F$6:$F$1005,A150,'الاستلامات'!$K$6:$K$1005,"&gt;0"))</f>
        <v/>
      </c>
    </row>
    <row r="151">
      <c r="A151" s="6">
        <f>IF('الموردون'!A151&amp;""="","",'الموردون'!A151&amp;"")</f>
        <v/>
      </c>
      <c r="B151" s="6">
        <f>IF(A151="","",'الموردون'!B151&amp;"")</f>
        <v/>
      </c>
      <c r="C151" s="18">
        <f>IF(A151="","",SUMIFS('الاستلامات'!$K$6:$K$1005,'الاستلامات'!$F$6:$F$1005,A151))</f>
        <v/>
      </c>
      <c r="D151" s="18">
        <f>IF(A151="","",SUMIFS('الاستلامات'!$K$6:$K$1005,'الاستلامات'!$F$6:$F$1005,A151,'الاستلامات'!$M$6:$M$1005,$D$5))</f>
        <v/>
      </c>
      <c r="E151" s="18">
        <f>IF(A151="","",SUMIFS('الاستلامات'!$K$6:$K$1005,'الاستلامات'!$F$6:$F$1005,A151,'الاستلامات'!$M$6:$M$1005,$E$5))</f>
        <v/>
      </c>
      <c r="F151" s="18">
        <f>IF(A151="","",SUMIFS('الاستلامات'!$K$6:$K$1005,'الاستلامات'!$F$6:$F$1005,A151,'الاستلامات'!$M$6:$M$1005,$F$5))</f>
        <v/>
      </c>
      <c r="G151" s="18">
        <f>IF(A151="","",SUMIFS('الاستلامات'!$K$6:$K$1005,'الاستلامات'!$F$6:$F$1005,A151,'الاستلامات'!$M$6:$M$1005,$G$5))</f>
        <v/>
      </c>
      <c r="H151" s="17">
        <f>IF(A151="","",COUNTIFS('الاستلامات'!$F$6:$F$1005,A151,'الاستلامات'!$K$6:$K$1005,"&gt;0"))</f>
        <v/>
      </c>
    </row>
    <row r="152">
      <c r="A152" s="6">
        <f>IF('الموردون'!A152&amp;""="","",'الموردون'!A152&amp;"")</f>
        <v/>
      </c>
      <c r="B152" s="6">
        <f>IF(A152="","",'الموردون'!B152&amp;"")</f>
        <v/>
      </c>
      <c r="C152" s="18">
        <f>IF(A152="","",SUMIFS('الاستلامات'!$K$6:$K$1005,'الاستلامات'!$F$6:$F$1005,A152))</f>
        <v/>
      </c>
      <c r="D152" s="18">
        <f>IF(A152="","",SUMIFS('الاستلامات'!$K$6:$K$1005,'الاستلامات'!$F$6:$F$1005,A152,'الاستلامات'!$M$6:$M$1005,$D$5))</f>
        <v/>
      </c>
      <c r="E152" s="18">
        <f>IF(A152="","",SUMIFS('الاستلامات'!$K$6:$K$1005,'الاستلامات'!$F$6:$F$1005,A152,'الاستلامات'!$M$6:$M$1005,$E$5))</f>
        <v/>
      </c>
      <c r="F152" s="18">
        <f>IF(A152="","",SUMIFS('الاستلامات'!$K$6:$K$1005,'الاستلامات'!$F$6:$F$1005,A152,'الاستلامات'!$M$6:$M$1005,$F$5))</f>
        <v/>
      </c>
      <c r="G152" s="18">
        <f>IF(A152="","",SUMIFS('الاستلامات'!$K$6:$K$1005,'الاستلامات'!$F$6:$F$1005,A152,'الاستلامات'!$M$6:$M$1005,$G$5))</f>
        <v/>
      </c>
      <c r="H152" s="17">
        <f>IF(A152="","",COUNTIFS('الاستلامات'!$F$6:$F$1005,A152,'الاستلامات'!$K$6:$K$1005,"&gt;0"))</f>
        <v/>
      </c>
    </row>
    <row r="153">
      <c r="A153" s="6">
        <f>IF('الموردون'!A153&amp;""="","",'الموردون'!A153&amp;"")</f>
        <v/>
      </c>
      <c r="B153" s="6">
        <f>IF(A153="","",'الموردون'!B153&amp;"")</f>
        <v/>
      </c>
      <c r="C153" s="18">
        <f>IF(A153="","",SUMIFS('الاستلامات'!$K$6:$K$1005,'الاستلامات'!$F$6:$F$1005,A153))</f>
        <v/>
      </c>
      <c r="D153" s="18">
        <f>IF(A153="","",SUMIFS('الاستلامات'!$K$6:$K$1005,'الاستلامات'!$F$6:$F$1005,A153,'الاستلامات'!$M$6:$M$1005,$D$5))</f>
        <v/>
      </c>
      <c r="E153" s="18">
        <f>IF(A153="","",SUMIFS('الاستلامات'!$K$6:$K$1005,'الاستلامات'!$F$6:$F$1005,A153,'الاستلامات'!$M$6:$M$1005,$E$5))</f>
        <v/>
      </c>
      <c r="F153" s="18">
        <f>IF(A153="","",SUMIFS('الاستلامات'!$K$6:$K$1005,'الاستلامات'!$F$6:$F$1005,A153,'الاستلامات'!$M$6:$M$1005,$F$5))</f>
        <v/>
      </c>
      <c r="G153" s="18">
        <f>IF(A153="","",SUMIFS('الاستلامات'!$K$6:$K$1005,'الاستلامات'!$F$6:$F$1005,A153,'الاستلامات'!$M$6:$M$1005,$G$5))</f>
        <v/>
      </c>
      <c r="H153" s="17">
        <f>IF(A153="","",COUNTIFS('الاستلامات'!$F$6:$F$1005,A153,'الاستلامات'!$K$6:$K$1005,"&gt;0"))</f>
        <v/>
      </c>
    </row>
    <row r="154">
      <c r="A154" s="6">
        <f>IF('الموردون'!A154&amp;""="","",'الموردون'!A154&amp;"")</f>
        <v/>
      </c>
      <c r="B154" s="6">
        <f>IF(A154="","",'الموردون'!B154&amp;"")</f>
        <v/>
      </c>
      <c r="C154" s="18">
        <f>IF(A154="","",SUMIFS('الاستلامات'!$K$6:$K$1005,'الاستلامات'!$F$6:$F$1005,A154))</f>
        <v/>
      </c>
      <c r="D154" s="18">
        <f>IF(A154="","",SUMIFS('الاستلامات'!$K$6:$K$1005,'الاستلامات'!$F$6:$F$1005,A154,'الاستلامات'!$M$6:$M$1005,$D$5))</f>
        <v/>
      </c>
      <c r="E154" s="18">
        <f>IF(A154="","",SUMIFS('الاستلامات'!$K$6:$K$1005,'الاستلامات'!$F$6:$F$1005,A154,'الاستلامات'!$M$6:$M$1005,$E$5))</f>
        <v/>
      </c>
      <c r="F154" s="18">
        <f>IF(A154="","",SUMIFS('الاستلامات'!$K$6:$K$1005,'الاستلامات'!$F$6:$F$1005,A154,'الاستلامات'!$M$6:$M$1005,$F$5))</f>
        <v/>
      </c>
      <c r="G154" s="18">
        <f>IF(A154="","",SUMIFS('الاستلامات'!$K$6:$K$1005,'الاستلامات'!$F$6:$F$1005,A154,'الاستلامات'!$M$6:$M$1005,$G$5))</f>
        <v/>
      </c>
      <c r="H154" s="17">
        <f>IF(A154="","",COUNTIFS('الاستلامات'!$F$6:$F$1005,A154,'الاستلامات'!$K$6:$K$1005,"&gt;0"))</f>
        <v/>
      </c>
    </row>
    <row r="155">
      <c r="A155" s="6">
        <f>IF('الموردون'!A155&amp;""="","",'الموردون'!A155&amp;"")</f>
        <v/>
      </c>
      <c r="B155" s="6">
        <f>IF(A155="","",'الموردون'!B155&amp;"")</f>
        <v/>
      </c>
      <c r="C155" s="18">
        <f>IF(A155="","",SUMIFS('الاستلامات'!$K$6:$K$1005,'الاستلامات'!$F$6:$F$1005,A155))</f>
        <v/>
      </c>
      <c r="D155" s="18">
        <f>IF(A155="","",SUMIFS('الاستلامات'!$K$6:$K$1005,'الاستلامات'!$F$6:$F$1005,A155,'الاستلامات'!$M$6:$M$1005,$D$5))</f>
        <v/>
      </c>
      <c r="E155" s="18">
        <f>IF(A155="","",SUMIFS('الاستلامات'!$K$6:$K$1005,'الاستلامات'!$F$6:$F$1005,A155,'الاستلامات'!$M$6:$M$1005,$E$5))</f>
        <v/>
      </c>
      <c r="F155" s="18">
        <f>IF(A155="","",SUMIFS('الاستلامات'!$K$6:$K$1005,'الاستلامات'!$F$6:$F$1005,A155,'الاستلامات'!$M$6:$M$1005,$F$5))</f>
        <v/>
      </c>
      <c r="G155" s="18">
        <f>IF(A155="","",SUMIFS('الاستلامات'!$K$6:$K$1005,'الاستلامات'!$F$6:$F$1005,A155,'الاستلامات'!$M$6:$M$1005,$G$5))</f>
        <v/>
      </c>
      <c r="H155" s="17">
        <f>IF(A155="","",COUNTIFS('الاستلامات'!$F$6:$F$1005,A155,'الاستلامات'!$K$6:$K$1005,"&gt;0"))</f>
        <v/>
      </c>
    </row>
    <row r="156">
      <c r="A156" s="6">
        <f>IF('الموردون'!A156&amp;""="","",'الموردون'!A156&amp;"")</f>
        <v/>
      </c>
      <c r="B156" s="6">
        <f>IF(A156="","",'الموردون'!B156&amp;"")</f>
        <v/>
      </c>
      <c r="C156" s="18">
        <f>IF(A156="","",SUMIFS('الاستلامات'!$K$6:$K$1005,'الاستلامات'!$F$6:$F$1005,A156))</f>
        <v/>
      </c>
      <c r="D156" s="18">
        <f>IF(A156="","",SUMIFS('الاستلامات'!$K$6:$K$1005,'الاستلامات'!$F$6:$F$1005,A156,'الاستلامات'!$M$6:$M$1005,$D$5))</f>
        <v/>
      </c>
      <c r="E156" s="18">
        <f>IF(A156="","",SUMIFS('الاستلامات'!$K$6:$K$1005,'الاستلامات'!$F$6:$F$1005,A156,'الاستلامات'!$M$6:$M$1005,$E$5))</f>
        <v/>
      </c>
      <c r="F156" s="18">
        <f>IF(A156="","",SUMIFS('الاستلامات'!$K$6:$K$1005,'الاستلامات'!$F$6:$F$1005,A156,'الاستلامات'!$M$6:$M$1005,$F$5))</f>
        <v/>
      </c>
      <c r="G156" s="18">
        <f>IF(A156="","",SUMIFS('الاستلامات'!$K$6:$K$1005,'الاستلامات'!$F$6:$F$1005,A156,'الاستلامات'!$M$6:$M$1005,$G$5))</f>
        <v/>
      </c>
      <c r="H156" s="17">
        <f>IF(A156="","",COUNTIFS('الاستلامات'!$F$6:$F$1005,A156,'الاستلامات'!$K$6:$K$1005,"&gt;0"))</f>
        <v/>
      </c>
    </row>
    <row r="157">
      <c r="A157" s="6">
        <f>IF('الموردون'!A157&amp;""="","",'الموردون'!A157&amp;"")</f>
        <v/>
      </c>
      <c r="B157" s="6">
        <f>IF(A157="","",'الموردون'!B157&amp;"")</f>
        <v/>
      </c>
      <c r="C157" s="18">
        <f>IF(A157="","",SUMIFS('الاستلامات'!$K$6:$K$1005,'الاستلامات'!$F$6:$F$1005,A157))</f>
        <v/>
      </c>
      <c r="D157" s="18">
        <f>IF(A157="","",SUMIFS('الاستلامات'!$K$6:$K$1005,'الاستلامات'!$F$6:$F$1005,A157,'الاستلامات'!$M$6:$M$1005,$D$5))</f>
        <v/>
      </c>
      <c r="E157" s="18">
        <f>IF(A157="","",SUMIFS('الاستلامات'!$K$6:$K$1005,'الاستلامات'!$F$6:$F$1005,A157,'الاستلامات'!$M$6:$M$1005,$E$5))</f>
        <v/>
      </c>
      <c r="F157" s="18">
        <f>IF(A157="","",SUMIFS('الاستلامات'!$K$6:$K$1005,'الاستلامات'!$F$6:$F$1005,A157,'الاستلامات'!$M$6:$M$1005,$F$5))</f>
        <v/>
      </c>
      <c r="G157" s="18">
        <f>IF(A157="","",SUMIFS('الاستلامات'!$K$6:$K$1005,'الاستلامات'!$F$6:$F$1005,A157,'الاستلامات'!$M$6:$M$1005,$G$5))</f>
        <v/>
      </c>
      <c r="H157" s="17">
        <f>IF(A157="","",COUNTIFS('الاستلامات'!$F$6:$F$1005,A157,'الاستلامات'!$K$6:$K$1005,"&gt;0"))</f>
        <v/>
      </c>
    </row>
    <row r="158">
      <c r="A158" s="6">
        <f>IF('الموردون'!A158&amp;""="","",'الموردون'!A158&amp;"")</f>
        <v/>
      </c>
      <c r="B158" s="6">
        <f>IF(A158="","",'الموردون'!B158&amp;"")</f>
        <v/>
      </c>
      <c r="C158" s="18">
        <f>IF(A158="","",SUMIFS('الاستلامات'!$K$6:$K$1005,'الاستلامات'!$F$6:$F$1005,A158))</f>
        <v/>
      </c>
      <c r="D158" s="18">
        <f>IF(A158="","",SUMIFS('الاستلامات'!$K$6:$K$1005,'الاستلامات'!$F$6:$F$1005,A158,'الاستلامات'!$M$6:$M$1005,$D$5))</f>
        <v/>
      </c>
      <c r="E158" s="18">
        <f>IF(A158="","",SUMIFS('الاستلامات'!$K$6:$K$1005,'الاستلامات'!$F$6:$F$1005,A158,'الاستلامات'!$M$6:$M$1005,$E$5))</f>
        <v/>
      </c>
      <c r="F158" s="18">
        <f>IF(A158="","",SUMIFS('الاستلامات'!$K$6:$K$1005,'الاستلامات'!$F$6:$F$1005,A158,'الاستلامات'!$M$6:$M$1005,$F$5))</f>
        <v/>
      </c>
      <c r="G158" s="18">
        <f>IF(A158="","",SUMIFS('الاستلامات'!$K$6:$K$1005,'الاستلامات'!$F$6:$F$1005,A158,'الاستلامات'!$M$6:$M$1005,$G$5))</f>
        <v/>
      </c>
      <c r="H158" s="17">
        <f>IF(A158="","",COUNTIFS('الاستلامات'!$F$6:$F$1005,A158,'الاستلامات'!$K$6:$K$1005,"&gt;0"))</f>
        <v/>
      </c>
    </row>
    <row r="159">
      <c r="A159" s="6">
        <f>IF('الموردون'!A159&amp;""="","",'الموردون'!A159&amp;"")</f>
        <v/>
      </c>
      <c r="B159" s="6">
        <f>IF(A159="","",'الموردون'!B159&amp;"")</f>
        <v/>
      </c>
      <c r="C159" s="18">
        <f>IF(A159="","",SUMIFS('الاستلامات'!$K$6:$K$1005,'الاستلامات'!$F$6:$F$1005,A159))</f>
        <v/>
      </c>
      <c r="D159" s="18">
        <f>IF(A159="","",SUMIFS('الاستلامات'!$K$6:$K$1005,'الاستلامات'!$F$6:$F$1005,A159,'الاستلامات'!$M$6:$M$1005,$D$5))</f>
        <v/>
      </c>
      <c r="E159" s="18">
        <f>IF(A159="","",SUMIFS('الاستلامات'!$K$6:$K$1005,'الاستلامات'!$F$6:$F$1005,A159,'الاستلامات'!$M$6:$M$1005,$E$5))</f>
        <v/>
      </c>
      <c r="F159" s="18">
        <f>IF(A159="","",SUMIFS('الاستلامات'!$K$6:$K$1005,'الاستلامات'!$F$6:$F$1005,A159,'الاستلامات'!$M$6:$M$1005,$F$5))</f>
        <v/>
      </c>
      <c r="G159" s="18">
        <f>IF(A159="","",SUMIFS('الاستلامات'!$K$6:$K$1005,'الاستلامات'!$F$6:$F$1005,A159,'الاستلامات'!$M$6:$M$1005,$G$5))</f>
        <v/>
      </c>
      <c r="H159" s="17">
        <f>IF(A159="","",COUNTIFS('الاستلامات'!$F$6:$F$1005,A159,'الاستلامات'!$K$6:$K$1005,"&gt;0"))</f>
        <v/>
      </c>
    </row>
    <row r="160">
      <c r="A160" s="6">
        <f>IF('الموردون'!A160&amp;""="","",'الموردون'!A160&amp;"")</f>
        <v/>
      </c>
      <c r="B160" s="6">
        <f>IF(A160="","",'الموردون'!B160&amp;"")</f>
        <v/>
      </c>
      <c r="C160" s="18">
        <f>IF(A160="","",SUMIFS('الاستلامات'!$K$6:$K$1005,'الاستلامات'!$F$6:$F$1005,A160))</f>
        <v/>
      </c>
      <c r="D160" s="18">
        <f>IF(A160="","",SUMIFS('الاستلامات'!$K$6:$K$1005,'الاستلامات'!$F$6:$F$1005,A160,'الاستلامات'!$M$6:$M$1005,$D$5))</f>
        <v/>
      </c>
      <c r="E160" s="18">
        <f>IF(A160="","",SUMIFS('الاستلامات'!$K$6:$K$1005,'الاستلامات'!$F$6:$F$1005,A160,'الاستلامات'!$M$6:$M$1005,$E$5))</f>
        <v/>
      </c>
      <c r="F160" s="18">
        <f>IF(A160="","",SUMIFS('الاستلامات'!$K$6:$K$1005,'الاستلامات'!$F$6:$F$1005,A160,'الاستلامات'!$M$6:$M$1005,$F$5))</f>
        <v/>
      </c>
      <c r="G160" s="18">
        <f>IF(A160="","",SUMIFS('الاستلامات'!$K$6:$K$1005,'الاستلامات'!$F$6:$F$1005,A160,'الاستلامات'!$M$6:$M$1005,$G$5))</f>
        <v/>
      </c>
      <c r="H160" s="17">
        <f>IF(A160="","",COUNTIFS('الاستلامات'!$F$6:$F$1005,A160,'الاستلامات'!$K$6:$K$1005,"&gt;0"))</f>
        <v/>
      </c>
    </row>
    <row r="161">
      <c r="A161" s="6">
        <f>IF('الموردون'!A161&amp;""="","",'الموردون'!A161&amp;"")</f>
        <v/>
      </c>
      <c r="B161" s="6">
        <f>IF(A161="","",'الموردون'!B161&amp;"")</f>
        <v/>
      </c>
      <c r="C161" s="18">
        <f>IF(A161="","",SUMIFS('الاستلامات'!$K$6:$K$1005,'الاستلامات'!$F$6:$F$1005,A161))</f>
        <v/>
      </c>
      <c r="D161" s="18">
        <f>IF(A161="","",SUMIFS('الاستلامات'!$K$6:$K$1005,'الاستلامات'!$F$6:$F$1005,A161,'الاستلامات'!$M$6:$M$1005,$D$5))</f>
        <v/>
      </c>
      <c r="E161" s="18">
        <f>IF(A161="","",SUMIFS('الاستلامات'!$K$6:$K$1005,'الاستلامات'!$F$6:$F$1005,A161,'الاستلامات'!$M$6:$M$1005,$E$5))</f>
        <v/>
      </c>
      <c r="F161" s="18">
        <f>IF(A161="","",SUMIFS('الاستلامات'!$K$6:$K$1005,'الاستلامات'!$F$6:$F$1005,A161,'الاستلامات'!$M$6:$M$1005,$F$5))</f>
        <v/>
      </c>
      <c r="G161" s="18">
        <f>IF(A161="","",SUMIFS('الاستلامات'!$K$6:$K$1005,'الاستلامات'!$F$6:$F$1005,A161,'الاستلامات'!$M$6:$M$1005,$G$5))</f>
        <v/>
      </c>
      <c r="H161" s="17">
        <f>IF(A161="","",COUNTIFS('الاستلامات'!$F$6:$F$1005,A161,'الاستلامات'!$K$6:$K$1005,"&gt;0"))</f>
        <v/>
      </c>
    </row>
    <row r="162">
      <c r="A162" s="6">
        <f>IF('الموردون'!A162&amp;""="","",'الموردون'!A162&amp;"")</f>
        <v/>
      </c>
      <c r="B162" s="6">
        <f>IF(A162="","",'الموردون'!B162&amp;"")</f>
        <v/>
      </c>
      <c r="C162" s="18">
        <f>IF(A162="","",SUMIFS('الاستلامات'!$K$6:$K$1005,'الاستلامات'!$F$6:$F$1005,A162))</f>
        <v/>
      </c>
      <c r="D162" s="18">
        <f>IF(A162="","",SUMIFS('الاستلامات'!$K$6:$K$1005,'الاستلامات'!$F$6:$F$1005,A162,'الاستلامات'!$M$6:$M$1005,$D$5))</f>
        <v/>
      </c>
      <c r="E162" s="18">
        <f>IF(A162="","",SUMIFS('الاستلامات'!$K$6:$K$1005,'الاستلامات'!$F$6:$F$1005,A162,'الاستلامات'!$M$6:$M$1005,$E$5))</f>
        <v/>
      </c>
      <c r="F162" s="18">
        <f>IF(A162="","",SUMIFS('الاستلامات'!$K$6:$K$1005,'الاستلامات'!$F$6:$F$1005,A162,'الاستلامات'!$M$6:$M$1005,$F$5))</f>
        <v/>
      </c>
      <c r="G162" s="18">
        <f>IF(A162="","",SUMIFS('الاستلامات'!$K$6:$K$1005,'الاستلامات'!$F$6:$F$1005,A162,'الاستلامات'!$M$6:$M$1005,$G$5))</f>
        <v/>
      </c>
      <c r="H162" s="17">
        <f>IF(A162="","",COUNTIFS('الاستلامات'!$F$6:$F$1005,A162,'الاستلامات'!$K$6:$K$1005,"&gt;0"))</f>
        <v/>
      </c>
    </row>
    <row r="163">
      <c r="A163" s="6">
        <f>IF('الموردون'!A163&amp;""="","",'الموردون'!A163&amp;"")</f>
        <v/>
      </c>
      <c r="B163" s="6">
        <f>IF(A163="","",'الموردون'!B163&amp;"")</f>
        <v/>
      </c>
      <c r="C163" s="18">
        <f>IF(A163="","",SUMIFS('الاستلامات'!$K$6:$K$1005,'الاستلامات'!$F$6:$F$1005,A163))</f>
        <v/>
      </c>
      <c r="D163" s="18">
        <f>IF(A163="","",SUMIFS('الاستلامات'!$K$6:$K$1005,'الاستلامات'!$F$6:$F$1005,A163,'الاستلامات'!$M$6:$M$1005,$D$5))</f>
        <v/>
      </c>
      <c r="E163" s="18">
        <f>IF(A163="","",SUMIFS('الاستلامات'!$K$6:$K$1005,'الاستلامات'!$F$6:$F$1005,A163,'الاستلامات'!$M$6:$M$1005,$E$5))</f>
        <v/>
      </c>
      <c r="F163" s="18">
        <f>IF(A163="","",SUMIFS('الاستلامات'!$K$6:$K$1005,'الاستلامات'!$F$6:$F$1005,A163,'الاستلامات'!$M$6:$M$1005,$F$5))</f>
        <v/>
      </c>
      <c r="G163" s="18">
        <f>IF(A163="","",SUMIFS('الاستلامات'!$K$6:$K$1005,'الاستلامات'!$F$6:$F$1005,A163,'الاستلامات'!$M$6:$M$1005,$G$5))</f>
        <v/>
      </c>
      <c r="H163" s="17">
        <f>IF(A163="","",COUNTIFS('الاستلامات'!$F$6:$F$1005,A163,'الاستلامات'!$K$6:$K$1005,"&gt;0"))</f>
        <v/>
      </c>
    </row>
    <row r="164">
      <c r="A164" s="6">
        <f>IF('الموردون'!A164&amp;""="","",'الموردون'!A164&amp;"")</f>
        <v/>
      </c>
      <c r="B164" s="6">
        <f>IF(A164="","",'الموردون'!B164&amp;"")</f>
        <v/>
      </c>
      <c r="C164" s="18">
        <f>IF(A164="","",SUMIFS('الاستلامات'!$K$6:$K$1005,'الاستلامات'!$F$6:$F$1005,A164))</f>
        <v/>
      </c>
      <c r="D164" s="18">
        <f>IF(A164="","",SUMIFS('الاستلامات'!$K$6:$K$1005,'الاستلامات'!$F$6:$F$1005,A164,'الاستلامات'!$M$6:$M$1005,$D$5))</f>
        <v/>
      </c>
      <c r="E164" s="18">
        <f>IF(A164="","",SUMIFS('الاستلامات'!$K$6:$K$1005,'الاستلامات'!$F$6:$F$1005,A164,'الاستلامات'!$M$6:$M$1005,$E$5))</f>
        <v/>
      </c>
      <c r="F164" s="18">
        <f>IF(A164="","",SUMIFS('الاستلامات'!$K$6:$K$1005,'الاستلامات'!$F$6:$F$1005,A164,'الاستلامات'!$M$6:$M$1005,$F$5))</f>
        <v/>
      </c>
      <c r="G164" s="18">
        <f>IF(A164="","",SUMIFS('الاستلامات'!$K$6:$K$1005,'الاستلامات'!$F$6:$F$1005,A164,'الاستلامات'!$M$6:$M$1005,$G$5))</f>
        <v/>
      </c>
      <c r="H164" s="17">
        <f>IF(A164="","",COUNTIFS('الاستلامات'!$F$6:$F$1005,A164,'الاستلامات'!$K$6:$K$1005,"&gt;0"))</f>
        <v/>
      </c>
    </row>
    <row r="165">
      <c r="A165" s="6">
        <f>IF('الموردون'!A165&amp;""="","",'الموردون'!A165&amp;"")</f>
        <v/>
      </c>
      <c r="B165" s="6">
        <f>IF(A165="","",'الموردون'!B165&amp;"")</f>
        <v/>
      </c>
      <c r="C165" s="18">
        <f>IF(A165="","",SUMIFS('الاستلامات'!$K$6:$K$1005,'الاستلامات'!$F$6:$F$1005,A165))</f>
        <v/>
      </c>
      <c r="D165" s="18">
        <f>IF(A165="","",SUMIFS('الاستلامات'!$K$6:$K$1005,'الاستلامات'!$F$6:$F$1005,A165,'الاستلامات'!$M$6:$M$1005,$D$5))</f>
        <v/>
      </c>
      <c r="E165" s="18">
        <f>IF(A165="","",SUMIFS('الاستلامات'!$K$6:$K$1005,'الاستلامات'!$F$6:$F$1005,A165,'الاستلامات'!$M$6:$M$1005,$E$5))</f>
        <v/>
      </c>
      <c r="F165" s="18">
        <f>IF(A165="","",SUMIFS('الاستلامات'!$K$6:$K$1005,'الاستلامات'!$F$6:$F$1005,A165,'الاستلامات'!$M$6:$M$1005,$F$5))</f>
        <v/>
      </c>
      <c r="G165" s="18">
        <f>IF(A165="","",SUMIFS('الاستلامات'!$K$6:$K$1005,'الاستلامات'!$F$6:$F$1005,A165,'الاستلامات'!$M$6:$M$1005,$G$5))</f>
        <v/>
      </c>
      <c r="H165" s="17">
        <f>IF(A165="","",COUNTIFS('الاستلامات'!$F$6:$F$1005,A165,'الاستلامات'!$K$6:$K$1005,"&gt;0"))</f>
        <v/>
      </c>
    </row>
    <row r="166">
      <c r="A166" s="6">
        <f>IF('الموردون'!A166&amp;""="","",'الموردون'!A166&amp;"")</f>
        <v/>
      </c>
      <c r="B166" s="6">
        <f>IF(A166="","",'الموردون'!B166&amp;"")</f>
        <v/>
      </c>
      <c r="C166" s="18">
        <f>IF(A166="","",SUMIFS('الاستلامات'!$K$6:$K$1005,'الاستلامات'!$F$6:$F$1005,A166))</f>
        <v/>
      </c>
      <c r="D166" s="18">
        <f>IF(A166="","",SUMIFS('الاستلامات'!$K$6:$K$1005,'الاستلامات'!$F$6:$F$1005,A166,'الاستلامات'!$M$6:$M$1005,$D$5))</f>
        <v/>
      </c>
      <c r="E166" s="18">
        <f>IF(A166="","",SUMIFS('الاستلامات'!$K$6:$K$1005,'الاستلامات'!$F$6:$F$1005,A166,'الاستلامات'!$M$6:$M$1005,$E$5))</f>
        <v/>
      </c>
      <c r="F166" s="18">
        <f>IF(A166="","",SUMIFS('الاستلامات'!$K$6:$K$1005,'الاستلامات'!$F$6:$F$1005,A166,'الاستلامات'!$M$6:$M$1005,$F$5))</f>
        <v/>
      </c>
      <c r="G166" s="18">
        <f>IF(A166="","",SUMIFS('الاستلامات'!$K$6:$K$1005,'الاستلامات'!$F$6:$F$1005,A166,'الاستلامات'!$M$6:$M$1005,$G$5))</f>
        <v/>
      </c>
      <c r="H166" s="17">
        <f>IF(A166="","",COUNTIFS('الاستلامات'!$F$6:$F$1005,A166,'الاستلامات'!$K$6:$K$1005,"&gt;0"))</f>
        <v/>
      </c>
    </row>
    <row r="167">
      <c r="A167" s="6">
        <f>IF('الموردون'!A167&amp;""="","",'الموردون'!A167&amp;"")</f>
        <v/>
      </c>
      <c r="B167" s="6">
        <f>IF(A167="","",'الموردون'!B167&amp;"")</f>
        <v/>
      </c>
      <c r="C167" s="18">
        <f>IF(A167="","",SUMIFS('الاستلامات'!$K$6:$K$1005,'الاستلامات'!$F$6:$F$1005,A167))</f>
        <v/>
      </c>
      <c r="D167" s="18">
        <f>IF(A167="","",SUMIFS('الاستلامات'!$K$6:$K$1005,'الاستلامات'!$F$6:$F$1005,A167,'الاستلامات'!$M$6:$M$1005,$D$5))</f>
        <v/>
      </c>
      <c r="E167" s="18">
        <f>IF(A167="","",SUMIFS('الاستلامات'!$K$6:$K$1005,'الاستلامات'!$F$6:$F$1005,A167,'الاستلامات'!$M$6:$M$1005,$E$5))</f>
        <v/>
      </c>
      <c r="F167" s="18">
        <f>IF(A167="","",SUMIFS('الاستلامات'!$K$6:$K$1005,'الاستلامات'!$F$6:$F$1005,A167,'الاستلامات'!$M$6:$M$1005,$F$5))</f>
        <v/>
      </c>
      <c r="G167" s="18">
        <f>IF(A167="","",SUMIFS('الاستلامات'!$K$6:$K$1005,'الاستلامات'!$F$6:$F$1005,A167,'الاستلامات'!$M$6:$M$1005,$G$5))</f>
        <v/>
      </c>
      <c r="H167" s="17">
        <f>IF(A167="","",COUNTIFS('الاستلامات'!$F$6:$F$1005,A167,'الاستلامات'!$K$6:$K$1005,"&gt;0"))</f>
        <v/>
      </c>
    </row>
    <row r="168">
      <c r="A168" s="6">
        <f>IF('الموردون'!A168&amp;""="","",'الموردون'!A168&amp;"")</f>
        <v/>
      </c>
      <c r="B168" s="6">
        <f>IF(A168="","",'الموردون'!B168&amp;"")</f>
        <v/>
      </c>
      <c r="C168" s="18">
        <f>IF(A168="","",SUMIFS('الاستلامات'!$K$6:$K$1005,'الاستلامات'!$F$6:$F$1005,A168))</f>
        <v/>
      </c>
      <c r="D168" s="18">
        <f>IF(A168="","",SUMIFS('الاستلامات'!$K$6:$K$1005,'الاستلامات'!$F$6:$F$1005,A168,'الاستلامات'!$M$6:$M$1005,$D$5))</f>
        <v/>
      </c>
      <c r="E168" s="18">
        <f>IF(A168="","",SUMIFS('الاستلامات'!$K$6:$K$1005,'الاستلامات'!$F$6:$F$1005,A168,'الاستلامات'!$M$6:$M$1005,$E$5))</f>
        <v/>
      </c>
      <c r="F168" s="18">
        <f>IF(A168="","",SUMIFS('الاستلامات'!$K$6:$K$1005,'الاستلامات'!$F$6:$F$1005,A168,'الاستلامات'!$M$6:$M$1005,$F$5))</f>
        <v/>
      </c>
      <c r="G168" s="18">
        <f>IF(A168="","",SUMIFS('الاستلامات'!$K$6:$K$1005,'الاستلامات'!$F$6:$F$1005,A168,'الاستلامات'!$M$6:$M$1005,$G$5))</f>
        <v/>
      </c>
      <c r="H168" s="17">
        <f>IF(A168="","",COUNTIFS('الاستلامات'!$F$6:$F$1005,A168,'الاستلامات'!$K$6:$K$1005,"&gt;0"))</f>
        <v/>
      </c>
    </row>
    <row r="169">
      <c r="A169" s="6">
        <f>IF('الموردون'!A169&amp;""="","",'الموردون'!A169&amp;"")</f>
        <v/>
      </c>
      <c r="B169" s="6">
        <f>IF(A169="","",'الموردون'!B169&amp;"")</f>
        <v/>
      </c>
      <c r="C169" s="18">
        <f>IF(A169="","",SUMIFS('الاستلامات'!$K$6:$K$1005,'الاستلامات'!$F$6:$F$1005,A169))</f>
        <v/>
      </c>
      <c r="D169" s="18">
        <f>IF(A169="","",SUMIFS('الاستلامات'!$K$6:$K$1005,'الاستلامات'!$F$6:$F$1005,A169,'الاستلامات'!$M$6:$M$1005,$D$5))</f>
        <v/>
      </c>
      <c r="E169" s="18">
        <f>IF(A169="","",SUMIFS('الاستلامات'!$K$6:$K$1005,'الاستلامات'!$F$6:$F$1005,A169,'الاستلامات'!$M$6:$M$1005,$E$5))</f>
        <v/>
      </c>
      <c r="F169" s="18">
        <f>IF(A169="","",SUMIFS('الاستلامات'!$K$6:$K$1005,'الاستلامات'!$F$6:$F$1005,A169,'الاستلامات'!$M$6:$M$1005,$F$5))</f>
        <v/>
      </c>
      <c r="G169" s="18">
        <f>IF(A169="","",SUMIFS('الاستلامات'!$K$6:$K$1005,'الاستلامات'!$F$6:$F$1005,A169,'الاستلامات'!$M$6:$M$1005,$G$5))</f>
        <v/>
      </c>
      <c r="H169" s="17">
        <f>IF(A169="","",COUNTIFS('الاستلامات'!$F$6:$F$1005,A169,'الاستلامات'!$K$6:$K$1005,"&gt;0"))</f>
        <v/>
      </c>
    </row>
    <row r="170">
      <c r="A170" s="6">
        <f>IF('الموردون'!A170&amp;""="","",'الموردون'!A170&amp;"")</f>
        <v/>
      </c>
      <c r="B170" s="6">
        <f>IF(A170="","",'الموردون'!B170&amp;"")</f>
        <v/>
      </c>
      <c r="C170" s="18">
        <f>IF(A170="","",SUMIFS('الاستلامات'!$K$6:$K$1005,'الاستلامات'!$F$6:$F$1005,A170))</f>
        <v/>
      </c>
      <c r="D170" s="18">
        <f>IF(A170="","",SUMIFS('الاستلامات'!$K$6:$K$1005,'الاستلامات'!$F$6:$F$1005,A170,'الاستلامات'!$M$6:$M$1005,$D$5))</f>
        <v/>
      </c>
      <c r="E170" s="18">
        <f>IF(A170="","",SUMIFS('الاستلامات'!$K$6:$K$1005,'الاستلامات'!$F$6:$F$1005,A170,'الاستلامات'!$M$6:$M$1005,$E$5))</f>
        <v/>
      </c>
      <c r="F170" s="18">
        <f>IF(A170="","",SUMIFS('الاستلامات'!$K$6:$K$1005,'الاستلامات'!$F$6:$F$1005,A170,'الاستلامات'!$M$6:$M$1005,$F$5))</f>
        <v/>
      </c>
      <c r="G170" s="18">
        <f>IF(A170="","",SUMIFS('الاستلامات'!$K$6:$K$1005,'الاستلامات'!$F$6:$F$1005,A170,'الاستلامات'!$M$6:$M$1005,$G$5))</f>
        <v/>
      </c>
      <c r="H170" s="17">
        <f>IF(A170="","",COUNTIFS('الاستلامات'!$F$6:$F$1005,A170,'الاستلامات'!$K$6:$K$1005,"&gt;0"))</f>
        <v/>
      </c>
    </row>
    <row r="171">
      <c r="A171" s="6">
        <f>IF('الموردون'!A171&amp;""="","",'الموردون'!A171&amp;"")</f>
        <v/>
      </c>
      <c r="B171" s="6">
        <f>IF(A171="","",'الموردون'!B171&amp;"")</f>
        <v/>
      </c>
      <c r="C171" s="18">
        <f>IF(A171="","",SUMIFS('الاستلامات'!$K$6:$K$1005,'الاستلامات'!$F$6:$F$1005,A171))</f>
        <v/>
      </c>
      <c r="D171" s="18">
        <f>IF(A171="","",SUMIFS('الاستلامات'!$K$6:$K$1005,'الاستلامات'!$F$6:$F$1005,A171,'الاستلامات'!$M$6:$M$1005,$D$5))</f>
        <v/>
      </c>
      <c r="E171" s="18">
        <f>IF(A171="","",SUMIFS('الاستلامات'!$K$6:$K$1005,'الاستلامات'!$F$6:$F$1005,A171,'الاستلامات'!$M$6:$M$1005,$E$5))</f>
        <v/>
      </c>
      <c r="F171" s="18">
        <f>IF(A171="","",SUMIFS('الاستلامات'!$K$6:$K$1005,'الاستلامات'!$F$6:$F$1005,A171,'الاستلامات'!$M$6:$M$1005,$F$5))</f>
        <v/>
      </c>
      <c r="G171" s="18">
        <f>IF(A171="","",SUMIFS('الاستلامات'!$K$6:$K$1005,'الاستلامات'!$F$6:$F$1005,A171,'الاستلامات'!$M$6:$M$1005,$G$5))</f>
        <v/>
      </c>
      <c r="H171" s="17">
        <f>IF(A171="","",COUNTIFS('الاستلامات'!$F$6:$F$1005,A171,'الاستلامات'!$K$6:$K$1005,"&gt;0"))</f>
        <v/>
      </c>
    </row>
    <row r="172">
      <c r="A172" s="6">
        <f>IF('الموردون'!A172&amp;""="","",'الموردون'!A172&amp;"")</f>
        <v/>
      </c>
      <c r="B172" s="6">
        <f>IF(A172="","",'الموردون'!B172&amp;"")</f>
        <v/>
      </c>
      <c r="C172" s="18">
        <f>IF(A172="","",SUMIFS('الاستلامات'!$K$6:$K$1005,'الاستلامات'!$F$6:$F$1005,A172))</f>
        <v/>
      </c>
      <c r="D172" s="18">
        <f>IF(A172="","",SUMIFS('الاستلامات'!$K$6:$K$1005,'الاستلامات'!$F$6:$F$1005,A172,'الاستلامات'!$M$6:$M$1005,$D$5))</f>
        <v/>
      </c>
      <c r="E172" s="18">
        <f>IF(A172="","",SUMIFS('الاستلامات'!$K$6:$K$1005,'الاستلامات'!$F$6:$F$1005,A172,'الاستلامات'!$M$6:$M$1005,$E$5))</f>
        <v/>
      </c>
      <c r="F172" s="18">
        <f>IF(A172="","",SUMIFS('الاستلامات'!$K$6:$K$1005,'الاستلامات'!$F$6:$F$1005,A172,'الاستلامات'!$M$6:$M$1005,$F$5))</f>
        <v/>
      </c>
      <c r="G172" s="18">
        <f>IF(A172="","",SUMIFS('الاستلامات'!$K$6:$K$1005,'الاستلامات'!$F$6:$F$1005,A172,'الاستلامات'!$M$6:$M$1005,$G$5))</f>
        <v/>
      </c>
      <c r="H172" s="17">
        <f>IF(A172="","",COUNTIFS('الاستلامات'!$F$6:$F$1005,A172,'الاستلامات'!$K$6:$K$1005,"&gt;0"))</f>
        <v/>
      </c>
    </row>
    <row r="173">
      <c r="A173" s="6">
        <f>IF('الموردون'!A173&amp;""="","",'الموردون'!A173&amp;"")</f>
        <v/>
      </c>
      <c r="B173" s="6">
        <f>IF(A173="","",'الموردون'!B173&amp;"")</f>
        <v/>
      </c>
      <c r="C173" s="18">
        <f>IF(A173="","",SUMIFS('الاستلامات'!$K$6:$K$1005,'الاستلامات'!$F$6:$F$1005,A173))</f>
        <v/>
      </c>
      <c r="D173" s="18">
        <f>IF(A173="","",SUMIFS('الاستلامات'!$K$6:$K$1005,'الاستلامات'!$F$6:$F$1005,A173,'الاستلامات'!$M$6:$M$1005,$D$5))</f>
        <v/>
      </c>
      <c r="E173" s="18">
        <f>IF(A173="","",SUMIFS('الاستلامات'!$K$6:$K$1005,'الاستلامات'!$F$6:$F$1005,A173,'الاستلامات'!$M$6:$M$1005,$E$5))</f>
        <v/>
      </c>
      <c r="F173" s="18">
        <f>IF(A173="","",SUMIFS('الاستلامات'!$K$6:$K$1005,'الاستلامات'!$F$6:$F$1005,A173,'الاستلامات'!$M$6:$M$1005,$F$5))</f>
        <v/>
      </c>
      <c r="G173" s="18">
        <f>IF(A173="","",SUMIFS('الاستلامات'!$K$6:$K$1005,'الاستلامات'!$F$6:$F$1005,A173,'الاستلامات'!$M$6:$M$1005,$G$5))</f>
        <v/>
      </c>
      <c r="H173" s="17">
        <f>IF(A173="","",COUNTIFS('الاستلامات'!$F$6:$F$1005,A173,'الاستلامات'!$K$6:$K$1005,"&gt;0"))</f>
        <v/>
      </c>
    </row>
    <row r="174">
      <c r="A174" s="6">
        <f>IF('الموردون'!A174&amp;""="","",'الموردون'!A174&amp;"")</f>
        <v/>
      </c>
      <c r="B174" s="6">
        <f>IF(A174="","",'الموردون'!B174&amp;"")</f>
        <v/>
      </c>
      <c r="C174" s="18">
        <f>IF(A174="","",SUMIFS('الاستلامات'!$K$6:$K$1005,'الاستلامات'!$F$6:$F$1005,A174))</f>
        <v/>
      </c>
      <c r="D174" s="18">
        <f>IF(A174="","",SUMIFS('الاستلامات'!$K$6:$K$1005,'الاستلامات'!$F$6:$F$1005,A174,'الاستلامات'!$M$6:$M$1005,$D$5))</f>
        <v/>
      </c>
      <c r="E174" s="18">
        <f>IF(A174="","",SUMIFS('الاستلامات'!$K$6:$K$1005,'الاستلامات'!$F$6:$F$1005,A174,'الاستلامات'!$M$6:$M$1005,$E$5))</f>
        <v/>
      </c>
      <c r="F174" s="18">
        <f>IF(A174="","",SUMIFS('الاستلامات'!$K$6:$K$1005,'الاستلامات'!$F$6:$F$1005,A174,'الاستلامات'!$M$6:$M$1005,$F$5))</f>
        <v/>
      </c>
      <c r="G174" s="18">
        <f>IF(A174="","",SUMIFS('الاستلامات'!$K$6:$K$1005,'الاستلامات'!$F$6:$F$1005,A174,'الاستلامات'!$M$6:$M$1005,$G$5))</f>
        <v/>
      </c>
      <c r="H174" s="17">
        <f>IF(A174="","",COUNTIFS('الاستلامات'!$F$6:$F$1005,A174,'الاستلامات'!$K$6:$K$1005,"&gt;0"))</f>
        <v/>
      </c>
    </row>
    <row r="175">
      <c r="A175" s="6">
        <f>IF('الموردون'!A175&amp;""="","",'الموردون'!A175&amp;"")</f>
        <v/>
      </c>
      <c r="B175" s="6">
        <f>IF(A175="","",'الموردون'!B175&amp;"")</f>
        <v/>
      </c>
      <c r="C175" s="18">
        <f>IF(A175="","",SUMIFS('الاستلامات'!$K$6:$K$1005,'الاستلامات'!$F$6:$F$1005,A175))</f>
        <v/>
      </c>
      <c r="D175" s="18">
        <f>IF(A175="","",SUMIFS('الاستلامات'!$K$6:$K$1005,'الاستلامات'!$F$6:$F$1005,A175,'الاستلامات'!$M$6:$M$1005,$D$5))</f>
        <v/>
      </c>
      <c r="E175" s="18">
        <f>IF(A175="","",SUMIFS('الاستلامات'!$K$6:$K$1005,'الاستلامات'!$F$6:$F$1005,A175,'الاستلامات'!$M$6:$M$1005,$E$5))</f>
        <v/>
      </c>
      <c r="F175" s="18">
        <f>IF(A175="","",SUMIFS('الاستلامات'!$K$6:$K$1005,'الاستلامات'!$F$6:$F$1005,A175,'الاستلامات'!$M$6:$M$1005,$F$5))</f>
        <v/>
      </c>
      <c r="G175" s="18">
        <f>IF(A175="","",SUMIFS('الاستلامات'!$K$6:$K$1005,'الاستلامات'!$F$6:$F$1005,A175,'الاستلامات'!$M$6:$M$1005,$G$5))</f>
        <v/>
      </c>
      <c r="H175" s="17">
        <f>IF(A175="","",COUNTIFS('الاستلامات'!$F$6:$F$1005,A175,'الاستلامات'!$K$6:$K$1005,"&gt;0"))</f>
        <v/>
      </c>
    </row>
    <row r="176">
      <c r="A176" s="6">
        <f>IF('الموردون'!A176&amp;""="","",'الموردون'!A176&amp;"")</f>
        <v/>
      </c>
      <c r="B176" s="6">
        <f>IF(A176="","",'الموردون'!B176&amp;"")</f>
        <v/>
      </c>
      <c r="C176" s="18">
        <f>IF(A176="","",SUMIFS('الاستلامات'!$K$6:$K$1005,'الاستلامات'!$F$6:$F$1005,A176))</f>
        <v/>
      </c>
      <c r="D176" s="18">
        <f>IF(A176="","",SUMIFS('الاستلامات'!$K$6:$K$1005,'الاستلامات'!$F$6:$F$1005,A176,'الاستلامات'!$M$6:$M$1005,$D$5))</f>
        <v/>
      </c>
      <c r="E176" s="18">
        <f>IF(A176="","",SUMIFS('الاستلامات'!$K$6:$K$1005,'الاستلامات'!$F$6:$F$1005,A176,'الاستلامات'!$M$6:$M$1005,$E$5))</f>
        <v/>
      </c>
      <c r="F176" s="18">
        <f>IF(A176="","",SUMIFS('الاستلامات'!$K$6:$K$1005,'الاستلامات'!$F$6:$F$1005,A176,'الاستلامات'!$M$6:$M$1005,$F$5))</f>
        <v/>
      </c>
      <c r="G176" s="18">
        <f>IF(A176="","",SUMIFS('الاستلامات'!$K$6:$K$1005,'الاستلامات'!$F$6:$F$1005,A176,'الاستلامات'!$M$6:$M$1005,$G$5))</f>
        <v/>
      </c>
      <c r="H176" s="17">
        <f>IF(A176="","",COUNTIFS('الاستلامات'!$F$6:$F$1005,A176,'الاستلامات'!$K$6:$K$1005,"&gt;0"))</f>
        <v/>
      </c>
    </row>
    <row r="177">
      <c r="A177" s="6">
        <f>IF('الموردون'!A177&amp;""="","",'الموردون'!A177&amp;"")</f>
        <v/>
      </c>
      <c r="B177" s="6">
        <f>IF(A177="","",'الموردون'!B177&amp;"")</f>
        <v/>
      </c>
      <c r="C177" s="18">
        <f>IF(A177="","",SUMIFS('الاستلامات'!$K$6:$K$1005,'الاستلامات'!$F$6:$F$1005,A177))</f>
        <v/>
      </c>
      <c r="D177" s="18">
        <f>IF(A177="","",SUMIFS('الاستلامات'!$K$6:$K$1005,'الاستلامات'!$F$6:$F$1005,A177,'الاستلامات'!$M$6:$M$1005,$D$5))</f>
        <v/>
      </c>
      <c r="E177" s="18">
        <f>IF(A177="","",SUMIFS('الاستلامات'!$K$6:$K$1005,'الاستلامات'!$F$6:$F$1005,A177,'الاستلامات'!$M$6:$M$1005,$E$5))</f>
        <v/>
      </c>
      <c r="F177" s="18">
        <f>IF(A177="","",SUMIFS('الاستلامات'!$K$6:$K$1005,'الاستلامات'!$F$6:$F$1005,A177,'الاستلامات'!$M$6:$M$1005,$F$5))</f>
        <v/>
      </c>
      <c r="G177" s="18">
        <f>IF(A177="","",SUMIFS('الاستلامات'!$K$6:$K$1005,'الاستلامات'!$F$6:$F$1005,A177,'الاستلامات'!$M$6:$M$1005,$G$5))</f>
        <v/>
      </c>
      <c r="H177" s="17">
        <f>IF(A177="","",COUNTIFS('الاستلامات'!$F$6:$F$1005,A177,'الاستلامات'!$K$6:$K$1005,"&gt;0"))</f>
        <v/>
      </c>
    </row>
    <row r="178">
      <c r="A178" s="6">
        <f>IF('الموردون'!A178&amp;""="","",'الموردون'!A178&amp;"")</f>
        <v/>
      </c>
      <c r="B178" s="6">
        <f>IF(A178="","",'الموردون'!B178&amp;"")</f>
        <v/>
      </c>
      <c r="C178" s="18">
        <f>IF(A178="","",SUMIFS('الاستلامات'!$K$6:$K$1005,'الاستلامات'!$F$6:$F$1005,A178))</f>
        <v/>
      </c>
      <c r="D178" s="18">
        <f>IF(A178="","",SUMIFS('الاستلامات'!$K$6:$K$1005,'الاستلامات'!$F$6:$F$1005,A178,'الاستلامات'!$M$6:$M$1005,$D$5))</f>
        <v/>
      </c>
      <c r="E178" s="18">
        <f>IF(A178="","",SUMIFS('الاستلامات'!$K$6:$K$1005,'الاستلامات'!$F$6:$F$1005,A178,'الاستلامات'!$M$6:$M$1005,$E$5))</f>
        <v/>
      </c>
      <c r="F178" s="18">
        <f>IF(A178="","",SUMIFS('الاستلامات'!$K$6:$K$1005,'الاستلامات'!$F$6:$F$1005,A178,'الاستلامات'!$M$6:$M$1005,$F$5))</f>
        <v/>
      </c>
      <c r="G178" s="18">
        <f>IF(A178="","",SUMIFS('الاستلامات'!$K$6:$K$1005,'الاستلامات'!$F$6:$F$1005,A178,'الاستلامات'!$M$6:$M$1005,$G$5))</f>
        <v/>
      </c>
      <c r="H178" s="17">
        <f>IF(A178="","",COUNTIFS('الاستلامات'!$F$6:$F$1005,A178,'الاستلامات'!$K$6:$K$1005,"&gt;0"))</f>
        <v/>
      </c>
    </row>
    <row r="179">
      <c r="A179" s="6">
        <f>IF('الموردون'!A179&amp;""="","",'الموردون'!A179&amp;"")</f>
        <v/>
      </c>
      <c r="B179" s="6">
        <f>IF(A179="","",'الموردون'!B179&amp;"")</f>
        <v/>
      </c>
      <c r="C179" s="18">
        <f>IF(A179="","",SUMIFS('الاستلامات'!$K$6:$K$1005,'الاستلامات'!$F$6:$F$1005,A179))</f>
        <v/>
      </c>
      <c r="D179" s="18">
        <f>IF(A179="","",SUMIFS('الاستلامات'!$K$6:$K$1005,'الاستلامات'!$F$6:$F$1005,A179,'الاستلامات'!$M$6:$M$1005,$D$5))</f>
        <v/>
      </c>
      <c r="E179" s="18">
        <f>IF(A179="","",SUMIFS('الاستلامات'!$K$6:$K$1005,'الاستلامات'!$F$6:$F$1005,A179,'الاستلامات'!$M$6:$M$1005,$E$5))</f>
        <v/>
      </c>
      <c r="F179" s="18">
        <f>IF(A179="","",SUMIFS('الاستلامات'!$K$6:$K$1005,'الاستلامات'!$F$6:$F$1005,A179,'الاستلامات'!$M$6:$M$1005,$F$5))</f>
        <v/>
      </c>
      <c r="G179" s="18">
        <f>IF(A179="","",SUMIFS('الاستلامات'!$K$6:$K$1005,'الاستلامات'!$F$6:$F$1005,A179,'الاستلامات'!$M$6:$M$1005,$G$5))</f>
        <v/>
      </c>
      <c r="H179" s="17">
        <f>IF(A179="","",COUNTIFS('الاستلامات'!$F$6:$F$1005,A179,'الاستلامات'!$K$6:$K$1005,"&gt;0"))</f>
        <v/>
      </c>
    </row>
    <row r="180">
      <c r="A180" s="6">
        <f>IF('الموردون'!A180&amp;""="","",'الموردون'!A180&amp;"")</f>
        <v/>
      </c>
      <c r="B180" s="6">
        <f>IF(A180="","",'الموردون'!B180&amp;"")</f>
        <v/>
      </c>
      <c r="C180" s="18">
        <f>IF(A180="","",SUMIFS('الاستلامات'!$K$6:$K$1005,'الاستلامات'!$F$6:$F$1005,A180))</f>
        <v/>
      </c>
      <c r="D180" s="18">
        <f>IF(A180="","",SUMIFS('الاستلامات'!$K$6:$K$1005,'الاستلامات'!$F$6:$F$1005,A180,'الاستلامات'!$M$6:$M$1005,$D$5))</f>
        <v/>
      </c>
      <c r="E180" s="18">
        <f>IF(A180="","",SUMIFS('الاستلامات'!$K$6:$K$1005,'الاستلامات'!$F$6:$F$1005,A180,'الاستلامات'!$M$6:$M$1005,$E$5))</f>
        <v/>
      </c>
      <c r="F180" s="18">
        <f>IF(A180="","",SUMIFS('الاستلامات'!$K$6:$K$1005,'الاستلامات'!$F$6:$F$1005,A180,'الاستلامات'!$M$6:$M$1005,$F$5))</f>
        <v/>
      </c>
      <c r="G180" s="18">
        <f>IF(A180="","",SUMIFS('الاستلامات'!$K$6:$K$1005,'الاستلامات'!$F$6:$F$1005,A180,'الاستلامات'!$M$6:$M$1005,$G$5))</f>
        <v/>
      </c>
      <c r="H180" s="17">
        <f>IF(A180="","",COUNTIFS('الاستلامات'!$F$6:$F$1005,A180,'الاستلامات'!$K$6:$K$1005,"&gt;0"))</f>
        <v/>
      </c>
    </row>
    <row r="181">
      <c r="A181" s="6">
        <f>IF('الموردون'!A181&amp;""="","",'الموردون'!A181&amp;"")</f>
        <v/>
      </c>
      <c r="B181" s="6">
        <f>IF(A181="","",'الموردون'!B181&amp;"")</f>
        <v/>
      </c>
      <c r="C181" s="18">
        <f>IF(A181="","",SUMIFS('الاستلامات'!$K$6:$K$1005,'الاستلامات'!$F$6:$F$1005,A181))</f>
        <v/>
      </c>
      <c r="D181" s="18">
        <f>IF(A181="","",SUMIFS('الاستلامات'!$K$6:$K$1005,'الاستلامات'!$F$6:$F$1005,A181,'الاستلامات'!$M$6:$M$1005,$D$5))</f>
        <v/>
      </c>
      <c r="E181" s="18">
        <f>IF(A181="","",SUMIFS('الاستلامات'!$K$6:$K$1005,'الاستلامات'!$F$6:$F$1005,A181,'الاستلامات'!$M$6:$M$1005,$E$5))</f>
        <v/>
      </c>
      <c r="F181" s="18">
        <f>IF(A181="","",SUMIFS('الاستلامات'!$K$6:$K$1005,'الاستلامات'!$F$6:$F$1005,A181,'الاستلامات'!$M$6:$M$1005,$F$5))</f>
        <v/>
      </c>
      <c r="G181" s="18">
        <f>IF(A181="","",SUMIFS('الاستلامات'!$K$6:$K$1005,'الاستلامات'!$F$6:$F$1005,A181,'الاستلامات'!$M$6:$M$1005,$G$5))</f>
        <v/>
      </c>
      <c r="H181" s="17">
        <f>IF(A181="","",COUNTIFS('الاستلامات'!$F$6:$F$1005,A181,'الاستلامات'!$K$6:$K$1005,"&gt;0"))</f>
        <v/>
      </c>
    </row>
    <row r="182">
      <c r="A182" s="6">
        <f>IF('الموردون'!A182&amp;""="","",'الموردون'!A182&amp;"")</f>
        <v/>
      </c>
      <c r="B182" s="6">
        <f>IF(A182="","",'الموردون'!B182&amp;"")</f>
        <v/>
      </c>
      <c r="C182" s="18">
        <f>IF(A182="","",SUMIFS('الاستلامات'!$K$6:$K$1005,'الاستلامات'!$F$6:$F$1005,A182))</f>
        <v/>
      </c>
      <c r="D182" s="18">
        <f>IF(A182="","",SUMIFS('الاستلامات'!$K$6:$K$1005,'الاستلامات'!$F$6:$F$1005,A182,'الاستلامات'!$M$6:$M$1005,$D$5))</f>
        <v/>
      </c>
      <c r="E182" s="18">
        <f>IF(A182="","",SUMIFS('الاستلامات'!$K$6:$K$1005,'الاستلامات'!$F$6:$F$1005,A182,'الاستلامات'!$M$6:$M$1005,$E$5))</f>
        <v/>
      </c>
      <c r="F182" s="18">
        <f>IF(A182="","",SUMIFS('الاستلامات'!$K$6:$K$1005,'الاستلامات'!$F$6:$F$1005,A182,'الاستلامات'!$M$6:$M$1005,$F$5))</f>
        <v/>
      </c>
      <c r="G182" s="18">
        <f>IF(A182="","",SUMIFS('الاستلامات'!$K$6:$K$1005,'الاستلامات'!$F$6:$F$1005,A182,'الاستلامات'!$M$6:$M$1005,$G$5))</f>
        <v/>
      </c>
      <c r="H182" s="17">
        <f>IF(A182="","",COUNTIFS('الاستلامات'!$F$6:$F$1005,A182,'الاستلامات'!$K$6:$K$1005,"&gt;0"))</f>
        <v/>
      </c>
    </row>
    <row r="183">
      <c r="A183" s="6">
        <f>IF('الموردون'!A183&amp;""="","",'الموردون'!A183&amp;"")</f>
        <v/>
      </c>
      <c r="B183" s="6">
        <f>IF(A183="","",'الموردون'!B183&amp;"")</f>
        <v/>
      </c>
      <c r="C183" s="18">
        <f>IF(A183="","",SUMIFS('الاستلامات'!$K$6:$K$1005,'الاستلامات'!$F$6:$F$1005,A183))</f>
        <v/>
      </c>
      <c r="D183" s="18">
        <f>IF(A183="","",SUMIFS('الاستلامات'!$K$6:$K$1005,'الاستلامات'!$F$6:$F$1005,A183,'الاستلامات'!$M$6:$M$1005,$D$5))</f>
        <v/>
      </c>
      <c r="E183" s="18">
        <f>IF(A183="","",SUMIFS('الاستلامات'!$K$6:$K$1005,'الاستلامات'!$F$6:$F$1005,A183,'الاستلامات'!$M$6:$M$1005,$E$5))</f>
        <v/>
      </c>
      <c r="F183" s="18">
        <f>IF(A183="","",SUMIFS('الاستلامات'!$K$6:$K$1005,'الاستلامات'!$F$6:$F$1005,A183,'الاستلامات'!$M$6:$M$1005,$F$5))</f>
        <v/>
      </c>
      <c r="G183" s="18">
        <f>IF(A183="","",SUMIFS('الاستلامات'!$K$6:$K$1005,'الاستلامات'!$F$6:$F$1005,A183,'الاستلامات'!$M$6:$M$1005,$G$5))</f>
        <v/>
      </c>
      <c r="H183" s="17">
        <f>IF(A183="","",COUNTIFS('الاستلامات'!$F$6:$F$1005,A183,'الاستلامات'!$K$6:$K$1005,"&gt;0"))</f>
        <v/>
      </c>
    </row>
    <row r="184">
      <c r="A184" s="6">
        <f>IF('الموردون'!A184&amp;""="","",'الموردون'!A184&amp;"")</f>
        <v/>
      </c>
      <c r="B184" s="6">
        <f>IF(A184="","",'الموردون'!B184&amp;"")</f>
        <v/>
      </c>
      <c r="C184" s="18">
        <f>IF(A184="","",SUMIFS('الاستلامات'!$K$6:$K$1005,'الاستلامات'!$F$6:$F$1005,A184))</f>
        <v/>
      </c>
      <c r="D184" s="18">
        <f>IF(A184="","",SUMIFS('الاستلامات'!$K$6:$K$1005,'الاستلامات'!$F$6:$F$1005,A184,'الاستلامات'!$M$6:$M$1005,$D$5))</f>
        <v/>
      </c>
      <c r="E184" s="18">
        <f>IF(A184="","",SUMIFS('الاستلامات'!$K$6:$K$1005,'الاستلامات'!$F$6:$F$1005,A184,'الاستلامات'!$M$6:$M$1005,$E$5))</f>
        <v/>
      </c>
      <c r="F184" s="18">
        <f>IF(A184="","",SUMIFS('الاستلامات'!$K$6:$K$1005,'الاستلامات'!$F$6:$F$1005,A184,'الاستلامات'!$M$6:$M$1005,$F$5))</f>
        <v/>
      </c>
      <c r="G184" s="18">
        <f>IF(A184="","",SUMIFS('الاستلامات'!$K$6:$K$1005,'الاستلامات'!$F$6:$F$1005,A184,'الاستلامات'!$M$6:$M$1005,$G$5))</f>
        <v/>
      </c>
      <c r="H184" s="17">
        <f>IF(A184="","",COUNTIFS('الاستلامات'!$F$6:$F$1005,A184,'الاستلامات'!$K$6:$K$1005,"&gt;0"))</f>
        <v/>
      </c>
    </row>
    <row r="185">
      <c r="A185" s="6">
        <f>IF('الموردون'!A185&amp;""="","",'الموردون'!A185&amp;"")</f>
        <v/>
      </c>
      <c r="B185" s="6">
        <f>IF(A185="","",'الموردون'!B185&amp;"")</f>
        <v/>
      </c>
      <c r="C185" s="18">
        <f>IF(A185="","",SUMIFS('الاستلامات'!$K$6:$K$1005,'الاستلامات'!$F$6:$F$1005,A185))</f>
        <v/>
      </c>
      <c r="D185" s="18">
        <f>IF(A185="","",SUMIFS('الاستلامات'!$K$6:$K$1005,'الاستلامات'!$F$6:$F$1005,A185,'الاستلامات'!$M$6:$M$1005,$D$5))</f>
        <v/>
      </c>
      <c r="E185" s="18">
        <f>IF(A185="","",SUMIFS('الاستلامات'!$K$6:$K$1005,'الاستلامات'!$F$6:$F$1005,A185,'الاستلامات'!$M$6:$M$1005,$E$5))</f>
        <v/>
      </c>
      <c r="F185" s="18">
        <f>IF(A185="","",SUMIFS('الاستلامات'!$K$6:$K$1005,'الاستلامات'!$F$6:$F$1005,A185,'الاستلامات'!$M$6:$M$1005,$F$5))</f>
        <v/>
      </c>
      <c r="G185" s="18">
        <f>IF(A185="","",SUMIFS('الاستلامات'!$K$6:$K$1005,'الاستلامات'!$F$6:$F$1005,A185,'الاستلامات'!$M$6:$M$1005,$G$5))</f>
        <v/>
      </c>
      <c r="H185" s="17">
        <f>IF(A185="","",COUNTIFS('الاستلامات'!$F$6:$F$1005,A185,'الاستلامات'!$K$6:$K$1005,"&gt;0"))</f>
        <v/>
      </c>
    </row>
    <row r="186">
      <c r="A186" s="6">
        <f>IF('الموردون'!A186&amp;""="","",'الموردون'!A186&amp;"")</f>
        <v/>
      </c>
      <c r="B186" s="6">
        <f>IF(A186="","",'الموردون'!B186&amp;"")</f>
        <v/>
      </c>
      <c r="C186" s="18">
        <f>IF(A186="","",SUMIFS('الاستلامات'!$K$6:$K$1005,'الاستلامات'!$F$6:$F$1005,A186))</f>
        <v/>
      </c>
      <c r="D186" s="18">
        <f>IF(A186="","",SUMIFS('الاستلامات'!$K$6:$K$1005,'الاستلامات'!$F$6:$F$1005,A186,'الاستلامات'!$M$6:$M$1005,$D$5))</f>
        <v/>
      </c>
      <c r="E186" s="18">
        <f>IF(A186="","",SUMIFS('الاستلامات'!$K$6:$K$1005,'الاستلامات'!$F$6:$F$1005,A186,'الاستلامات'!$M$6:$M$1005,$E$5))</f>
        <v/>
      </c>
      <c r="F186" s="18">
        <f>IF(A186="","",SUMIFS('الاستلامات'!$K$6:$K$1005,'الاستلامات'!$F$6:$F$1005,A186,'الاستلامات'!$M$6:$M$1005,$F$5))</f>
        <v/>
      </c>
      <c r="G186" s="18">
        <f>IF(A186="","",SUMIFS('الاستلامات'!$K$6:$K$1005,'الاستلامات'!$F$6:$F$1005,A186,'الاستلامات'!$M$6:$M$1005,$G$5))</f>
        <v/>
      </c>
      <c r="H186" s="17">
        <f>IF(A186="","",COUNTIFS('الاستلامات'!$F$6:$F$1005,A186,'الاستلامات'!$K$6:$K$1005,"&gt;0"))</f>
        <v/>
      </c>
    </row>
    <row r="187">
      <c r="A187" s="6">
        <f>IF('الموردون'!A187&amp;""="","",'الموردون'!A187&amp;"")</f>
        <v/>
      </c>
      <c r="B187" s="6">
        <f>IF(A187="","",'الموردون'!B187&amp;"")</f>
        <v/>
      </c>
      <c r="C187" s="18">
        <f>IF(A187="","",SUMIFS('الاستلامات'!$K$6:$K$1005,'الاستلامات'!$F$6:$F$1005,A187))</f>
        <v/>
      </c>
      <c r="D187" s="18">
        <f>IF(A187="","",SUMIFS('الاستلامات'!$K$6:$K$1005,'الاستلامات'!$F$6:$F$1005,A187,'الاستلامات'!$M$6:$M$1005,$D$5))</f>
        <v/>
      </c>
      <c r="E187" s="18">
        <f>IF(A187="","",SUMIFS('الاستلامات'!$K$6:$K$1005,'الاستلامات'!$F$6:$F$1005,A187,'الاستلامات'!$M$6:$M$1005,$E$5))</f>
        <v/>
      </c>
      <c r="F187" s="18">
        <f>IF(A187="","",SUMIFS('الاستلامات'!$K$6:$K$1005,'الاستلامات'!$F$6:$F$1005,A187,'الاستلامات'!$M$6:$M$1005,$F$5))</f>
        <v/>
      </c>
      <c r="G187" s="18">
        <f>IF(A187="","",SUMIFS('الاستلامات'!$K$6:$K$1005,'الاستلامات'!$F$6:$F$1005,A187,'الاستلامات'!$M$6:$M$1005,$G$5))</f>
        <v/>
      </c>
      <c r="H187" s="17">
        <f>IF(A187="","",COUNTIFS('الاستلامات'!$F$6:$F$1005,A187,'الاستلامات'!$K$6:$K$1005,"&gt;0"))</f>
        <v/>
      </c>
    </row>
    <row r="188">
      <c r="A188" s="6">
        <f>IF('الموردون'!A188&amp;""="","",'الموردون'!A188&amp;"")</f>
        <v/>
      </c>
      <c r="B188" s="6">
        <f>IF(A188="","",'الموردون'!B188&amp;"")</f>
        <v/>
      </c>
      <c r="C188" s="18">
        <f>IF(A188="","",SUMIFS('الاستلامات'!$K$6:$K$1005,'الاستلامات'!$F$6:$F$1005,A188))</f>
        <v/>
      </c>
      <c r="D188" s="18">
        <f>IF(A188="","",SUMIFS('الاستلامات'!$K$6:$K$1005,'الاستلامات'!$F$6:$F$1005,A188,'الاستلامات'!$M$6:$M$1005,$D$5))</f>
        <v/>
      </c>
      <c r="E188" s="18">
        <f>IF(A188="","",SUMIFS('الاستلامات'!$K$6:$K$1005,'الاستلامات'!$F$6:$F$1005,A188,'الاستلامات'!$M$6:$M$1005,$E$5))</f>
        <v/>
      </c>
      <c r="F188" s="18">
        <f>IF(A188="","",SUMIFS('الاستلامات'!$K$6:$K$1005,'الاستلامات'!$F$6:$F$1005,A188,'الاستلامات'!$M$6:$M$1005,$F$5))</f>
        <v/>
      </c>
      <c r="G188" s="18">
        <f>IF(A188="","",SUMIFS('الاستلامات'!$K$6:$K$1005,'الاستلامات'!$F$6:$F$1005,A188,'الاستلامات'!$M$6:$M$1005,$G$5))</f>
        <v/>
      </c>
      <c r="H188" s="17">
        <f>IF(A188="","",COUNTIFS('الاستلامات'!$F$6:$F$1005,A188,'الاستلامات'!$K$6:$K$1005,"&gt;0"))</f>
        <v/>
      </c>
    </row>
    <row r="189">
      <c r="A189" s="6">
        <f>IF('الموردون'!A189&amp;""="","",'الموردون'!A189&amp;"")</f>
        <v/>
      </c>
      <c r="B189" s="6">
        <f>IF(A189="","",'الموردون'!B189&amp;"")</f>
        <v/>
      </c>
      <c r="C189" s="18">
        <f>IF(A189="","",SUMIFS('الاستلامات'!$K$6:$K$1005,'الاستلامات'!$F$6:$F$1005,A189))</f>
        <v/>
      </c>
      <c r="D189" s="18">
        <f>IF(A189="","",SUMIFS('الاستلامات'!$K$6:$K$1005,'الاستلامات'!$F$6:$F$1005,A189,'الاستلامات'!$M$6:$M$1005,$D$5))</f>
        <v/>
      </c>
      <c r="E189" s="18">
        <f>IF(A189="","",SUMIFS('الاستلامات'!$K$6:$K$1005,'الاستلامات'!$F$6:$F$1005,A189,'الاستلامات'!$M$6:$M$1005,$E$5))</f>
        <v/>
      </c>
      <c r="F189" s="18">
        <f>IF(A189="","",SUMIFS('الاستلامات'!$K$6:$K$1005,'الاستلامات'!$F$6:$F$1005,A189,'الاستلامات'!$M$6:$M$1005,$F$5))</f>
        <v/>
      </c>
      <c r="G189" s="18">
        <f>IF(A189="","",SUMIFS('الاستلامات'!$K$6:$K$1005,'الاستلامات'!$F$6:$F$1005,A189,'الاستلامات'!$M$6:$M$1005,$G$5))</f>
        <v/>
      </c>
      <c r="H189" s="17">
        <f>IF(A189="","",COUNTIFS('الاستلامات'!$F$6:$F$1005,A189,'الاستلامات'!$K$6:$K$1005,"&gt;0"))</f>
        <v/>
      </c>
    </row>
    <row r="190">
      <c r="A190" s="6">
        <f>IF('الموردون'!A190&amp;""="","",'الموردون'!A190&amp;"")</f>
        <v/>
      </c>
      <c r="B190" s="6">
        <f>IF(A190="","",'الموردون'!B190&amp;"")</f>
        <v/>
      </c>
      <c r="C190" s="18">
        <f>IF(A190="","",SUMIFS('الاستلامات'!$K$6:$K$1005,'الاستلامات'!$F$6:$F$1005,A190))</f>
        <v/>
      </c>
      <c r="D190" s="18">
        <f>IF(A190="","",SUMIFS('الاستلامات'!$K$6:$K$1005,'الاستلامات'!$F$6:$F$1005,A190,'الاستلامات'!$M$6:$M$1005,$D$5))</f>
        <v/>
      </c>
      <c r="E190" s="18">
        <f>IF(A190="","",SUMIFS('الاستلامات'!$K$6:$K$1005,'الاستلامات'!$F$6:$F$1005,A190,'الاستلامات'!$M$6:$M$1005,$E$5))</f>
        <v/>
      </c>
      <c r="F190" s="18">
        <f>IF(A190="","",SUMIFS('الاستلامات'!$K$6:$K$1005,'الاستلامات'!$F$6:$F$1005,A190,'الاستلامات'!$M$6:$M$1005,$F$5))</f>
        <v/>
      </c>
      <c r="G190" s="18">
        <f>IF(A190="","",SUMIFS('الاستلامات'!$K$6:$K$1005,'الاستلامات'!$F$6:$F$1005,A190,'الاستلامات'!$M$6:$M$1005,$G$5))</f>
        <v/>
      </c>
      <c r="H190" s="17">
        <f>IF(A190="","",COUNTIFS('الاستلامات'!$F$6:$F$1005,A190,'الاستلامات'!$K$6:$K$1005,"&gt;0"))</f>
        <v/>
      </c>
    </row>
    <row r="191">
      <c r="A191" s="6">
        <f>IF('الموردون'!A191&amp;""="","",'الموردون'!A191&amp;"")</f>
        <v/>
      </c>
      <c r="B191" s="6">
        <f>IF(A191="","",'الموردون'!B191&amp;"")</f>
        <v/>
      </c>
      <c r="C191" s="18">
        <f>IF(A191="","",SUMIFS('الاستلامات'!$K$6:$K$1005,'الاستلامات'!$F$6:$F$1005,A191))</f>
        <v/>
      </c>
      <c r="D191" s="18">
        <f>IF(A191="","",SUMIFS('الاستلامات'!$K$6:$K$1005,'الاستلامات'!$F$6:$F$1005,A191,'الاستلامات'!$M$6:$M$1005,$D$5))</f>
        <v/>
      </c>
      <c r="E191" s="18">
        <f>IF(A191="","",SUMIFS('الاستلامات'!$K$6:$K$1005,'الاستلامات'!$F$6:$F$1005,A191,'الاستلامات'!$M$6:$M$1005,$E$5))</f>
        <v/>
      </c>
      <c r="F191" s="18">
        <f>IF(A191="","",SUMIFS('الاستلامات'!$K$6:$K$1005,'الاستلامات'!$F$6:$F$1005,A191,'الاستلامات'!$M$6:$M$1005,$F$5))</f>
        <v/>
      </c>
      <c r="G191" s="18">
        <f>IF(A191="","",SUMIFS('الاستلامات'!$K$6:$K$1005,'الاستلامات'!$F$6:$F$1005,A191,'الاستلامات'!$M$6:$M$1005,$G$5))</f>
        <v/>
      </c>
      <c r="H191" s="17">
        <f>IF(A191="","",COUNTIFS('الاستلامات'!$F$6:$F$1005,A191,'الاستلامات'!$K$6:$K$1005,"&gt;0"))</f>
        <v/>
      </c>
    </row>
    <row r="192">
      <c r="A192" s="6">
        <f>IF('الموردون'!A192&amp;""="","",'الموردون'!A192&amp;"")</f>
        <v/>
      </c>
      <c r="B192" s="6">
        <f>IF(A192="","",'الموردون'!B192&amp;"")</f>
        <v/>
      </c>
      <c r="C192" s="18">
        <f>IF(A192="","",SUMIFS('الاستلامات'!$K$6:$K$1005,'الاستلامات'!$F$6:$F$1005,A192))</f>
        <v/>
      </c>
      <c r="D192" s="18">
        <f>IF(A192="","",SUMIFS('الاستلامات'!$K$6:$K$1005,'الاستلامات'!$F$6:$F$1005,A192,'الاستلامات'!$M$6:$M$1005,$D$5))</f>
        <v/>
      </c>
      <c r="E192" s="18">
        <f>IF(A192="","",SUMIFS('الاستلامات'!$K$6:$K$1005,'الاستلامات'!$F$6:$F$1005,A192,'الاستلامات'!$M$6:$M$1005,$E$5))</f>
        <v/>
      </c>
      <c r="F192" s="18">
        <f>IF(A192="","",SUMIFS('الاستلامات'!$K$6:$K$1005,'الاستلامات'!$F$6:$F$1005,A192,'الاستلامات'!$M$6:$M$1005,$F$5))</f>
        <v/>
      </c>
      <c r="G192" s="18">
        <f>IF(A192="","",SUMIFS('الاستلامات'!$K$6:$K$1005,'الاستلامات'!$F$6:$F$1005,A192,'الاستلامات'!$M$6:$M$1005,$G$5))</f>
        <v/>
      </c>
      <c r="H192" s="17">
        <f>IF(A192="","",COUNTIFS('الاستلامات'!$F$6:$F$1005,A192,'الاستلامات'!$K$6:$K$1005,"&gt;0"))</f>
        <v/>
      </c>
    </row>
    <row r="193">
      <c r="A193" s="6">
        <f>IF('الموردون'!A193&amp;""="","",'الموردون'!A193&amp;"")</f>
        <v/>
      </c>
      <c r="B193" s="6">
        <f>IF(A193="","",'الموردون'!B193&amp;"")</f>
        <v/>
      </c>
      <c r="C193" s="18">
        <f>IF(A193="","",SUMIFS('الاستلامات'!$K$6:$K$1005,'الاستلامات'!$F$6:$F$1005,A193))</f>
        <v/>
      </c>
      <c r="D193" s="18">
        <f>IF(A193="","",SUMIFS('الاستلامات'!$K$6:$K$1005,'الاستلامات'!$F$6:$F$1005,A193,'الاستلامات'!$M$6:$M$1005,$D$5))</f>
        <v/>
      </c>
      <c r="E193" s="18">
        <f>IF(A193="","",SUMIFS('الاستلامات'!$K$6:$K$1005,'الاستلامات'!$F$6:$F$1005,A193,'الاستلامات'!$M$6:$M$1005,$E$5))</f>
        <v/>
      </c>
      <c r="F193" s="18">
        <f>IF(A193="","",SUMIFS('الاستلامات'!$K$6:$K$1005,'الاستلامات'!$F$6:$F$1005,A193,'الاستلامات'!$M$6:$M$1005,$F$5))</f>
        <v/>
      </c>
      <c r="G193" s="18">
        <f>IF(A193="","",SUMIFS('الاستلامات'!$K$6:$K$1005,'الاستلامات'!$F$6:$F$1005,A193,'الاستلامات'!$M$6:$M$1005,$G$5))</f>
        <v/>
      </c>
      <c r="H193" s="17">
        <f>IF(A193="","",COUNTIFS('الاستلامات'!$F$6:$F$1005,A193,'الاستلامات'!$K$6:$K$1005,"&gt;0"))</f>
        <v/>
      </c>
    </row>
    <row r="194">
      <c r="A194" s="6">
        <f>IF('الموردون'!A194&amp;""="","",'الموردون'!A194&amp;"")</f>
        <v/>
      </c>
      <c r="B194" s="6">
        <f>IF(A194="","",'الموردون'!B194&amp;"")</f>
        <v/>
      </c>
      <c r="C194" s="18">
        <f>IF(A194="","",SUMIFS('الاستلامات'!$K$6:$K$1005,'الاستلامات'!$F$6:$F$1005,A194))</f>
        <v/>
      </c>
      <c r="D194" s="18">
        <f>IF(A194="","",SUMIFS('الاستلامات'!$K$6:$K$1005,'الاستلامات'!$F$6:$F$1005,A194,'الاستلامات'!$M$6:$M$1005,$D$5))</f>
        <v/>
      </c>
      <c r="E194" s="18">
        <f>IF(A194="","",SUMIFS('الاستلامات'!$K$6:$K$1005,'الاستلامات'!$F$6:$F$1005,A194,'الاستلامات'!$M$6:$M$1005,$E$5))</f>
        <v/>
      </c>
      <c r="F194" s="18">
        <f>IF(A194="","",SUMIFS('الاستلامات'!$K$6:$K$1005,'الاستلامات'!$F$6:$F$1005,A194,'الاستلامات'!$M$6:$M$1005,$F$5))</f>
        <v/>
      </c>
      <c r="G194" s="18">
        <f>IF(A194="","",SUMIFS('الاستلامات'!$K$6:$K$1005,'الاستلامات'!$F$6:$F$1005,A194,'الاستلامات'!$M$6:$M$1005,$G$5))</f>
        <v/>
      </c>
      <c r="H194" s="17">
        <f>IF(A194="","",COUNTIFS('الاستلامات'!$F$6:$F$1005,A194,'الاستلامات'!$K$6:$K$1005,"&gt;0"))</f>
        <v/>
      </c>
    </row>
    <row r="195">
      <c r="A195" s="6">
        <f>IF('الموردون'!A195&amp;""="","",'الموردون'!A195&amp;"")</f>
        <v/>
      </c>
      <c r="B195" s="6">
        <f>IF(A195="","",'الموردون'!B195&amp;"")</f>
        <v/>
      </c>
      <c r="C195" s="18">
        <f>IF(A195="","",SUMIFS('الاستلامات'!$K$6:$K$1005,'الاستلامات'!$F$6:$F$1005,A195))</f>
        <v/>
      </c>
      <c r="D195" s="18">
        <f>IF(A195="","",SUMIFS('الاستلامات'!$K$6:$K$1005,'الاستلامات'!$F$6:$F$1005,A195,'الاستلامات'!$M$6:$M$1005,$D$5))</f>
        <v/>
      </c>
      <c r="E195" s="18">
        <f>IF(A195="","",SUMIFS('الاستلامات'!$K$6:$K$1005,'الاستلامات'!$F$6:$F$1005,A195,'الاستلامات'!$M$6:$M$1005,$E$5))</f>
        <v/>
      </c>
      <c r="F195" s="18">
        <f>IF(A195="","",SUMIFS('الاستلامات'!$K$6:$K$1005,'الاستلامات'!$F$6:$F$1005,A195,'الاستلامات'!$M$6:$M$1005,$F$5))</f>
        <v/>
      </c>
      <c r="G195" s="18">
        <f>IF(A195="","",SUMIFS('الاستلامات'!$K$6:$K$1005,'الاستلامات'!$F$6:$F$1005,A195,'الاستلامات'!$M$6:$M$1005,$G$5))</f>
        <v/>
      </c>
      <c r="H195" s="17">
        <f>IF(A195="","",COUNTIFS('الاستلامات'!$F$6:$F$1005,A195,'الاستلامات'!$K$6:$K$1005,"&gt;0"))</f>
        <v/>
      </c>
    </row>
    <row r="196">
      <c r="A196" s="6">
        <f>IF('الموردون'!A196&amp;""="","",'الموردون'!A196&amp;"")</f>
        <v/>
      </c>
      <c r="B196" s="6">
        <f>IF(A196="","",'الموردون'!B196&amp;"")</f>
        <v/>
      </c>
      <c r="C196" s="18">
        <f>IF(A196="","",SUMIFS('الاستلامات'!$K$6:$K$1005,'الاستلامات'!$F$6:$F$1005,A196))</f>
        <v/>
      </c>
      <c r="D196" s="18">
        <f>IF(A196="","",SUMIFS('الاستلامات'!$K$6:$K$1005,'الاستلامات'!$F$6:$F$1005,A196,'الاستلامات'!$M$6:$M$1005,$D$5))</f>
        <v/>
      </c>
      <c r="E196" s="18">
        <f>IF(A196="","",SUMIFS('الاستلامات'!$K$6:$K$1005,'الاستلامات'!$F$6:$F$1005,A196,'الاستلامات'!$M$6:$M$1005,$E$5))</f>
        <v/>
      </c>
      <c r="F196" s="18">
        <f>IF(A196="","",SUMIFS('الاستلامات'!$K$6:$K$1005,'الاستلامات'!$F$6:$F$1005,A196,'الاستلامات'!$M$6:$M$1005,$F$5))</f>
        <v/>
      </c>
      <c r="G196" s="18">
        <f>IF(A196="","",SUMIFS('الاستلامات'!$K$6:$K$1005,'الاستلامات'!$F$6:$F$1005,A196,'الاستلامات'!$M$6:$M$1005,$G$5))</f>
        <v/>
      </c>
      <c r="H196" s="17">
        <f>IF(A196="","",COUNTIFS('الاستلامات'!$F$6:$F$1005,A196,'الاستلامات'!$K$6:$K$1005,"&gt;0"))</f>
        <v/>
      </c>
    </row>
    <row r="197">
      <c r="A197" s="6">
        <f>IF('الموردون'!A197&amp;""="","",'الموردون'!A197&amp;"")</f>
        <v/>
      </c>
      <c r="B197" s="6">
        <f>IF(A197="","",'الموردون'!B197&amp;"")</f>
        <v/>
      </c>
      <c r="C197" s="18">
        <f>IF(A197="","",SUMIFS('الاستلامات'!$K$6:$K$1005,'الاستلامات'!$F$6:$F$1005,A197))</f>
        <v/>
      </c>
      <c r="D197" s="18">
        <f>IF(A197="","",SUMIFS('الاستلامات'!$K$6:$K$1005,'الاستلامات'!$F$6:$F$1005,A197,'الاستلامات'!$M$6:$M$1005,$D$5))</f>
        <v/>
      </c>
      <c r="E197" s="18">
        <f>IF(A197="","",SUMIFS('الاستلامات'!$K$6:$K$1005,'الاستلامات'!$F$6:$F$1005,A197,'الاستلامات'!$M$6:$M$1005,$E$5))</f>
        <v/>
      </c>
      <c r="F197" s="18">
        <f>IF(A197="","",SUMIFS('الاستلامات'!$K$6:$K$1005,'الاستلامات'!$F$6:$F$1005,A197,'الاستلامات'!$M$6:$M$1005,$F$5))</f>
        <v/>
      </c>
      <c r="G197" s="18">
        <f>IF(A197="","",SUMIFS('الاستلامات'!$K$6:$K$1005,'الاستلامات'!$F$6:$F$1005,A197,'الاستلامات'!$M$6:$M$1005,$G$5))</f>
        <v/>
      </c>
      <c r="H197" s="17">
        <f>IF(A197="","",COUNTIFS('الاستلامات'!$F$6:$F$1005,A197,'الاستلامات'!$K$6:$K$1005,"&gt;0"))</f>
        <v/>
      </c>
    </row>
    <row r="198">
      <c r="A198" s="6">
        <f>IF('الموردون'!A198&amp;""="","",'الموردون'!A198&amp;"")</f>
        <v/>
      </c>
      <c r="B198" s="6">
        <f>IF(A198="","",'الموردون'!B198&amp;"")</f>
        <v/>
      </c>
      <c r="C198" s="18">
        <f>IF(A198="","",SUMIFS('الاستلامات'!$K$6:$K$1005,'الاستلامات'!$F$6:$F$1005,A198))</f>
        <v/>
      </c>
      <c r="D198" s="18">
        <f>IF(A198="","",SUMIFS('الاستلامات'!$K$6:$K$1005,'الاستلامات'!$F$6:$F$1005,A198,'الاستلامات'!$M$6:$M$1005,$D$5))</f>
        <v/>
      </c>
      <c r="E198" s="18">
        <f>IF(A198="","",SUMIFS('الاستلامات'!$K$6:$K$1005,'الاستلامات'!$F$6:$F$1005,A198,'الاستلامات'!$M$6:$M$1005,$E$5))</f>
        <v/>
      </c>
      <c r="F198" s="18">
        <f>IF(A198="","",SUMIFS('الاستلامات'!$K$6:$K$1005,'الاستلامات'!$F$6:$F$1005,A198,'الاستلامات'!$M$6:$M$1005,$F$5))</f>
        <v/>
      </c>
      <c r="G198" s="18">
        <f>IF(A198="","",SUMIFS('الاستلامات'!$K$6:$K$1005,'الاستلامات'!$F$6:$F$1005,A198,'الاستلامات'!$M$6:$M$1005,$G$5))</f>
        <v/>
      </c>
      <c r="H198" s="17">
        <f>IF(A198="","",COUNTIFS('الاستلامات'!$F$6:$F$1005,A198,'الاستلامات'!$K$6:$K$1005,"&gt;0"))</f>
        <v/>
      </c>
    </row>
    <row r="199">
      <c r="A199" s="6">
        <f>IF('الموردون'!A199&amp;""="","",'الموردون'!A199&amp;"")</f>
        <v/>
      </c>
      <c r="B199" s="6">
        <f>IF(A199="","",'الموردون'!B199&amp;"")</f>
        <v/>
      </c>
      <c r="C199" s="18">
        <f>IF(A199="","",SUMIFS('الاستلامات'!$K$6:$K$1005,'الاستلامات'!$F$6:$F$1005,A199))</f>
        <v/>
      </c>
      <c r="D199" s="18">
        <f>IF(A199="","",SUMIFS('الاستلامات'!$K$6:$K$1005,'الاستلامات'!$F$6:$F$1005,A199,'الاستلامات'!$M$6:$M$1005,$D$5))</f>
        <v/>
      </c>
      <c r="E199" s="18">
        <f>IF(A199="","",SUMIFS('الاستلامات'!$K$6:$K$1005,'الاستلامات'!$F$6:$F$1005,A199,'الاستلامات'!$M$6:$M$1005,$E$5))</f>
        <v/>
      </c>
      <c r="F199" s="18">
        <f>IF(A199="","",SUMIFS('الاستلامات'!$K$6:$K$1005,'الاستلامات'!$F$6:$F$1005,A199,'الاستلامات'!$M$6:$M$1005,$F$5))</f>
        <v/>
      </c>
      <c r="G199" s="18">
        <f>IF(A199="","",SUMIFS('الاستلامات'!$K$6:$K$1005,'الاستلامات'!$F$6:$F$1005,A199,'الاستلامات'!$M$6:$M$1005,$G$5))</f>
        <v/>
      </c>
      <c r="H199" s="17">
        <f>IF(A199="","",COUNTIFS('الاستلامات'!$F$6:$F$1005,A199,'الاستلامات'!$K$6:$K$1005,"&gt;0"))</f>
        <v/>
      </c>
    </row>
    <row r="200">
      <c r="A200" s="6">
        <f>IF('الموردون'!A200&amp;""="","",'الموردون'!A200&amp;"")</f>
        <v/>
      </c>
      <c r="B200" s="6">
        <f>IF(A200="","",'الموردون'!B200&amp;"")</f>
        <v/>
      </c>
      <c r="C200" s="18">
        <f>IF(A200="","",SUMIFS('الاستلامات'!$K$6:$K$1005,'الاستلامات'!$F$6:$F$1005,A200))</f>
        <v/>
      </c>
      <c r="D200" s="18">
        <f>IF(A200="","",SUMIFS('الاستلامات'!$K$6:$K$1005,'الاستلامات'!$F$6:$F$1005,A200,'الاستلامات'!$M$6:$M$1005,$D$5))</f>
        <v/>
      </c>
      <c r="E200" s="18">
        <f>IF(A200="","",SUMIFS('الاستلامات'!$K$6:$K$1005,'الاستلامات'!$F$6:$F$1005,A200,'الاستلامات'!$M$6:$M$1005,$E$5))</f>
        <v/>
      </c>
      <c r="F200" s="18">
        <f>IF(A200="","",SUMIFS('الاستلامات'!$K$6:$K$1005,'الاستلامات'!$F$6:$F$1005,A200,'الاستلامات'!$M$6:$M$1005,$F$5))</f>
        <v/>
      </c>
      <c r="G200" s="18">
        <f>IF(A200="","",SUMIFS('الاستلامات'!$K$6:$K$1005,'الاستلامات'!$F$6:$F$1005,A200,'الاستلامات'!$M$6:$M$1005,$G$5))</f>
        <v/>
      </c>
      <c r="H200" s="17">
        <f>IF(A200="","",COUNTIFS('الاستلامات'!$F$6:$F$1005,A200,'الاستلامات'!$K$6:$K$1005,"&gt;0"))</f>
        <v/>
      </c>
    </row>
    <row r="201">
      <c r="A201" s="6">
        <f>IF('الموردون'!A201&amp;""="","",'الموردون'!A201&amp;"")</f>
        <v/>
      </c>
      <c r="B201" s="6">
        <f>IF(A201="","",'الموردون'!B201&amp;"")</f>
        <v/>
      </c>
      <c r="C201" s="18">
        <f>IF(A201="","",SUMIFS('الاستلامات'!$K$6:$K$1005,'الاستلامات'!$F$6:$F$1005,A201))</f>
        <v/>
      </c>
      <c r="D201" s="18">
        <f>IF(A201="","",SUMIFS('الاستلامات'!$K$6:$K$1005,'الاستلامات'!$F$6:$F$1005,A201,'الاستلامات'!$M$6:$M$1005,$D$5))</f>
        <v/>
      </c>
      <c r="E201" s="18">
        <f>IF(A201="","",SUMIFS('الاستلامات'!$K$6:$K$1005,'الاستلامات'!$F$6:$F$1005,A201,'الاستلامات'!$M$6:$M$1005,$E$5))</f>
        <v/>
      </c>
      <c r="F201" s="18">
        <f>IF(A201="","",SUMIFS('الاستلامات'!$K$6:$K$1005,'الاستلامات'!$F$6:$F$1005,A201,'الاستلامات'!$M$6:$M$1005,$F$5))</f>
        <v/>
      </c>
      <c r="G201" s="18">
        <f>IF(A201="","",SUMIFS('الاستلامات'!$K$6:$K$1005,'الاستلامات'!$F$6:$F$1005,A201,'الاستلامات'!$M$6:$M$1005,$G$5))</f>
        <v/>
      </c>
      <c r="H201" s="17">
        <f>IF(A201="","",COUNTIFS('الاستلامات'!$F$6:$F$1005,A201,'الاستلامات'!$K$6:$K$1005,"&gt;0"))</f>
        <v/>
      </c>
    </row>
    <row r="202">
      <c r="A202" s="6">
        <f>IF('الموردون'!A202&amp;""="","",'الموردون'!A202&amp;"")</f>
        <v/>
      </c>
      <c r="B202" s="6">
        <f>IF(A202="","",'الموردون'!B202&amp;"")</f>
        <v/>
      </c>
      <c r="C202" s="18">
        <f>IF(A202="","",SUMIFS('الاستلامات'!$K$6:$K$1005,'الاستلامات'!$F$6:$F$1005,A202))</f>
        <v/>
      </c>
      <c r="D202" s="18">
        <f>IF(A202="","",SUMIFS('الاستلامات'!$K$6:$K$1005,'الاستلامات'!$F$6:$F$1005,A202,'الاستلامات'!$M$6:$M$1005,$D$5))</f>
        <v/>
      </c>
      <c r="E202" s="18">
        <f>IF(A202="","",SUMIFS('الاستلامات'!$K$6:$K$1005,'الاستلامات'!$F$6:$F$1005,A202,'الاستلامات'!$M$6:$M$1005,$E$5))</f>
        <v/>
      </c>
      <c r="F202" s="18">
        <f>IF(A202="","",SUMIFS('الاستلامات'!$K$6:$K$1005,'الاستلامات'!$F$6:$F$1005,A202,'الاستلامات'!$M$6:$M$1005,$F$5))</f>
        <v/>
      </c>
      <c r="G202" s="18">
        <f>IF(A202="","",SUMIFS('الاستلامات'!$K$6:$K$1005,'الاستلامات'!$F$6:$F$1005,A202,'الاستلامات'!$M$6:$M$1005,$G$5))</f>
        <v/>
      </c>
      <c r="H202" s="17">
        <f>IF(A202="","",COUNTIFS('الاستلامات'!$F$6:$F$1005,A202,'الاستلامات'!$K$6:$K$1005,"&gt;0"))</f>
        <v/>
      </c>
    </row>
    <row r="203">
      <c r="A203" s="6">
        <f>IF('الموردون'!A203&amp;""="","",'الموردون'!A203&amp;"")</f>
        <v/>
      </c>
      <c r="B203" s="6">
        <f>IF(A203="","",'الموردون'!B203&amp;"")</f>
        <v/>
      </c>
      <c r="C203" s="18">
        <f>IF(A203="","",SUMIFS('الاستلامات'!$K$6:$K$1005,'الاستلامات'!$F$6:$F$1005,A203))</f>
        <v/>
      </c>
      <c r="D203" s="18">
        <f>IF(A203="","",SUMIFS('الاستلامات'!$K$6:$K$1005,'الاستلامات'!$F$6:$F$1005,A203,'الاستلامات'!$M$6:$M$1005,$D$5))</f>
        <v/>
      </c>
      <c r="E203" s="18">
        <f>IF(A203="","",SUMIFS('الاستلامات'!$K$6:$K$1005,'الاستلامات'!$F$6:$F$1005,A203,'الاستلامات'!$M$6:$M$1005,$E$5))</f>
        <v/>
      </c>
      <c r="F203" s="18">
        <f>IF(A203="","",SUMIFS('الاستلامات'!$K$6:$K$1005,'الاستلامات'!$F$6:$F$1005,A203,'الاستلامات'!$M$6:$M$1005,$F$5))</f>
        <v/>
      </c>
      <c r="G203" s="18">
        <f>IF(A203="","",SUMIFS('الاستلامات'!$K$6:$K$1005,'الاستلامات'!$F$6:$F$1005,A203,'الاستلامات'!$M$6:$M$1005,$G$5))</f>
        <v/>
      </c>
      <c r="H203" s="17">
        <f>IF(A203="","",COUNTIFS('الاستلامات'!$F$6:$F$1005,A203,'الاستلامات'!$K$6:$K$1005,"&gt;0"))</f>
        <v/>
      </c>
    </row>
    <row r="204">
      <c r="A204" s="6">
        <f>IF('الموردون'!A204&amp;""="","",'الموردون'!A204&amp;"")</f>
        <v/>
      </c>
      <c r="B204" s="6">
        <f>IF(A204="","",'الموردون'!B204&amp;"")</f>
        <v/>
      </c>
      <c r="C204" s="18">
        <f>IF(A204="","",SUMIFS('الاستلامات'!$K$6:$K$1005,'الاستلامات'!$F$6:$F$1005,A204))</f>
        <v/>
      </c>
      <c r="D204" s="18">
        <f>IF(A204="","",SUMIFS('الاستلامات'!$K$6:$K$1005,'الاستلامات'!$F$6:$F$1005,A204,'الاستلامات'!$M$6:$M$1005,$D$5))</f>
        <v/>
      </c>
      <c r="E204" s="18">
        <f>IF(A204="","",SUMIFS('الاستلامات'!$K$6:$K$1005,'الاستلامات'!$F$6:$F$1005,A204,'الاستلامات'!$M$6:$M$1005,$E$5))</f>
        <v/>
      </c>
      <c r="F204" s="18">
        <f>IF(A204="","",SUMIFS('الاستلامات'!$K$6:$K$1005,'الاستلامات'!$F$6:$F$1005,A204,'الاستلامات'!$M$6:$M$1005,$F$5))</f>
        <v/>
      </c>
      <c r="G204" s="18">
        <f>IF(A204="","",SUMIFS('الاستلامات'!$K$6:$K$1005,'الاستلامات'!$F$6:$F$1005,A204,'الاستلامات'!$M$6:$M$1005,$G$5))</f>
        <v/>
      </c>
      <c r="H204" s="17">
        <f>IF(A204="","",COUNTIFS('الاستلامات'!$F$6:$F$1005,A204,'الاستلامات'!$K$6:$K$1005,"&gt;0"))</f>
        <v/>
      </c>
    </row>
    <row r="205">
      <c r="A205" s="6">
        <f>IF('الموردون'!A205&amp;""="","",'الموردون'!A205&amp;"")</f>
        <v/>
      </c>
      <c r="B205" s="6">
        <f>IF(A205="","",'الموردون'!B205&amp;"")</f>
        <v/>
      </c>
      <c r="C205" s="18">
        <f>IF(A205="","",SUMIFS('الاستلامات'!$K$6:$K$1005,'الاستلامات'!$F$6:$F$1005,A205))</f>
        <v/>
      </c>
      <c r="D205" s="18">
        <f>IF(A205="","",SUMIFS('الاستلامات'!$K$6:$K$1005,'الاستلامات'!$F$6:$F$1005,A205,'الاستلامات'!$M$6:$M$1005,$D$5))</f>
        <v/>
      </c>
      <c r="E205" s="18">
        <f>IF(A205="","",SUMIFS('الاستلامات'!$K$6:$K$1005,'الاستلامات'!$F$6:$F$1005,A205,'الاستلامات'!$M$6:$M$1005,$E$5))</f>
        <v/>
      </c>
      <c r="F205" s="18">
        <f>IF(A205="","",SUMIFS('الاستلامات'!$K$6:$K$1005,'الاستلامات'!$F$6:$F$1005,A205,'الاستلامات'!$M$6:$M$1005,$F$5))</f>
        <v/>
      </c>
      <c r="G205" s="18">
        <f>IF(A205="","",SUMIFS('الاستلامات'!$K$6:$K$1005,'الاستلامات'!$F$6:$F$1005,A205,'الاستلامات'!$M$6:$M$1005,$G$5))</f>
        <v/>
      </c>
      <c r="H205" s="17">
        <f>IF(A205="","",COUNTIFS('الاستلامات'!$F$6:$F$1005,A205,'الاستلامات'!$K$6:$K$1005,"&gt;0"))</f>
        <v/>
      </c>
    </row>
  </sheetData>
  <mergeCells count="2">
    <mergeCell ref="A2:H2"/>
    <mergeCell ref="A1:H1"/>
  </mergeCells>
  <conditionalFormatting sqref="F6:G205">
    <cfRule type="expression" priority="1" dxfId="2">
      <formula>AND(F6&lt;&gt;"",F6&gt;0)</formula>
    </cfRule>
  </conditionalFormatting>
  <conditionalFormatting sqref="E6:E205">
    <cfRule type="expression" priority="2" dxfId="0">
      <formula>AND(E6&lt;&gt;"",E6&gt;0)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C31"/>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6" customWidth="1" min="3" max="3"/>
  </cols>
  <sheetData>
    <row r="1" ht="26" customHeight="1">
      <c r="A1" s="10" t="inlineStr">
        <is>
          <t>شيت أوامر الشراء والموردين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الموردون</t>
        </is>
      </c>
    </row>
    <row r="5">
      <c r="A5" s="12" t="inlineStr">
        <is>
          <t>عدد الموردين</t>
        </is>
      </c>
      <c r="B5" s="17">
        <f>COUNTIF('الموردون'!$A$6:$A$205,"?*")</f>
        <v/>
      </c>
    </row>
    <row r="6">
      <c r="A6" s="12" t="inlineStr">
        <is>
          <t>موردون لهم مستحقات عندك</t>
        </is>
      </c>
      <c r="B6" s="17">
        <f>COUNTIF('الموردون'!$L$6:$L$205,"مستحق للمورد")</f>
        <v/>
      </c>
    </row>
    <row r="8">
      <c r="A8" s="25" t="inlineStr">
        <is>
          <t>أوامر الشراء</t>
        </is>
      </c>
    </row>
    <row r="9">
      <c r="A9" s="12" t="inlineStr">
        <is>
          <t>عدد الأوامر</t>
        </is>
      </c>
      <c r="B9" s="17">
        <f>COUNTIF('أوامر الشراء'!$A$6:$A$1005,"?*")</f>
        <v/>
      </c>
    </row>
    <row r="10">
      <c r="A10" s="12" t="inlineStr">
        <is>
          <t>بانتظار الاستلام</t>
        </is>
      </c>
      <c r="B10" s="17">
        <f>COUNTIF('أوامر الشراء'!$J$6:$J$1005,"بانتظار الاستلام")</f>
        <v/>
      </c>
    </row>
    <row r="11">
      <c r="A11" s="12" t="inlineStr">
        <is>
          <t>استلام جزئي</t>
        </is>
      </c>
      <c r="B11" s="17">
        <f>COUNTIF('أوامر الشراء'!$J$6:$J$1005,"استلام جزئي")</f>
        <v/>
      </c>
    </row>
    <row r="12">
      <c r="A12" s="12" t="inlineStr">
        <is>
          <t>تم الاستلام</t>
        </is>
      </c>
      <c r="B12" s="17">
        <f>COUNTIF('أوامر الشراء'!$J$6:$J$1005,"تم الاستلام")</f>
        <v/>
      </c>
    </row>
    <row r="13">
      <c r="A13" s="12" t="inlineStr">
        <is>
          <t>متأخر التسليم</t>
        </is>
      </c>
      <c r="B13" s="17">
        <f>COUNTIF('أوامر الشراء'!$J$6:$J$1005,"متأخر التسليم")</f>
        <v/>
      </c>
    </row>
    <row r="14">
      <c r="A14" s="12" t="inlineStr">
        <is>
          <t>قيمة بضاعة طلبتها ولم تستلمها</t>
        </is>
      </c>
      <c r="B14" s="18">
        <f>SUMIF('أوامر الشراء'!$I$6:$I$1005,"&gt;0")</f>
        <v/>
      </c>
    </row>
    <row r="16">
      <c r="A16" s="25" t="inlineStr">
        <is>
          <t>المشتريات والمدفوعات</t>
        </is>
      </c>
    </row>
    <row r="17">
      <c r="A17" s="12" t="inlineStr">
        <is>
          <t>إجمالي قيمة الأوامر</t>
        </is>
      </c>
      <c r="B17" s="18">
        <f>SUM('أوامر الشراء'!$D$6:$D$1005)</f>
        <v/>
      </c>
    </row>
    <row r="18">
      <c r="A18" s="12" t="inlineStr">
        <is>
          <t>إجمالي المستلم</t>
        </is>
      </c>
      <c r="B18" s="18">
        <f>SUM('الاستلامات'!$D$6:$D$1005)</f>
        <v/>
      </c>
    </row>
    <row r="19">
      <c r="A19" s="12" t="inlineStr">
        <is>
          <t>إجمالي المدفوع للموردين</t>
        </is>
      </c>
      <c r="B19" s="18">
        <f>SUM('المدفوعات'!$C$6:$C$1005)</f>
        <v/>
      </c>
    </row>
    <row r="20">
      <c r="A20" s="12" t="inlineStr">
        <is>
          <t>المستحق للموردين</t>
        </is>
      </c>
      <c r="B20" s="23">
        <f>SUMIF('الاستلامات'!$K$6:$K$1005,"&gt;0")</f>
        <v/>
      </c>
    </row>
    <row r="21">
      <c r="A21" s="12" t="inlineStr">
        <is>
          <t>منه بعد تاريخ الاستحقاق</t>
        </is>
      </c>
      <c r="B21" s="23">
        <f>SUMIFS('الاستلامات'!$K$6:$K$1005,'الاستلامات'!$L$6:$L$1005,"&gt;0")</f>
        <v/>
      </c>
    </row>
    <row r="22">
      <c r="A22" s="12" t="inlineStr">
        <is>
          <t>المستلم هذا الشهر</t>
        </is>
      </c>
      <c r="B22" s="18">
        <f>SUMIFS('الاستلامات'!$D$6:$D$1005,'الاستلامات'!$B$6:$B$1005,"&gt;="&amp;DATE(YEAR('الإعدادات'!$B$4),MONTH('الإعدادات'!$B$4),1),'الاستلامات'!$B$6:$B$1005,"&lt;="&amp;'الإعدادات'!$B$4)</f>
        <v/>
      </c>
    </row>
    <row r="23">
      <c r="A23" s="12" t="inlineStr">
        <is>
          <t>المدفوع هذا الشهر</t>
        </is>
      </c>
      <c r="B23" s="18">
        <f>SUMIFS('المدفوعات'!$C$6:$C$1005,'المدفوعات'!$A$6:$A$1005,"&gt;="&amp;DATE(YEAR('الإعدادات'!$B$4),MONTH('الإعدادات'!$B$4),1),'المدفوعات'!$A$6:$A$1005,"&lt;="&amp;'الإعدادات'!$B$4)</f>
        <v/>
      </c>
    </row>
    <row r="25">
      <c r="A25" s="25" t="inlineStr">
        <is>
          <t>أعمار ديون الموردين</t>
        </is>
      </c>
    </row>
    <row r="26" ht="32" customHeight="1">
      <c r="A26" s="14" t="inlineStr">
        <is>
          <t>الفئة</t>
        </is>
      </c>
      <c r="B26" s="14" t="inlineStr">
        <is>
          <t>المبلغ</t>
        </is>
      </c>
      <c r="C26" s="14" t="inlineStr">
        <is>
          <t>نسبتها من المستحق</t>
        </is>
      </c>
    </row>
    <row r="27">
      <c r="A27" s="12" t="inlineStr">
        <is>
          <t>لم يحن</t>
        </is>
      </c>
      <c r="B27" s="18">
        <f>SUMIFS('الاستلامات'!$K$6:$K$1005,'الاستلامات'!$M$6:$M$1005,A27)</f>
        <v/>
      </c>
      <c r="C27" s="26">
        <f>IF($B$31=0,"",B27/$B$31)</f>
        <v/>
      </c>
    </row>
    <row r="28">
      <c r="A28" s="12" t="inlineStr">
        <is>
          <t>من 1 إلى 30 يوم</t>
        </is>
      </c>
      <c r="B28" s="18">
        <f>SUMIFS('الاستلامات'!$K$6:$K$1005,'الاستلامات'!$M$6:$M$1005,A28)</f>
        <v/>
      </c>
      <c r="C28" s="26">
        <f>IF($B$31=0,"",B28/$B$31)</f>
        <v/>
      </c>
    </row>
    <row r="29">
      <c r="A29" s="12" t="inlineStr">
        <is>
          <t>من 31 إلى 60 يوم</t>
        </is>
      </c>
      <c r="B29" s="18">
        <f>SUMIFS('الاستلامات'!$K$6:$K$1005,'الاستلامات'!$M$6:$M$1005,A29)</f>
        <v/>
      </c>
      <c r="C29" s="26">
        <f>IF($B$31=0,"",B29/$B$31)</f>
        <v/>
      </c>
    </row>
    <row r="30">
      <c r="A30" s="12" t="inlineStr">
        <is>
          <t>أكثر من 60 يوم</t>
        </is>
      </c>
      <c r="B30" s="18">
        <f>SUMIFS('الاستلامات'!$K$6:$K$1005,'الاستلامات'!$M$6:$M$1005,A30)</f>
        <v/>
      </c>
      <c r="C30" s="26">
        <f>IF($B$31=0,"",B30/$B$31)</f>
        <v/>
      </c>
    </row>
    <row r="31">
      <c r="A31" s="12" t="inlineStr">
        <is>
          <t>الإجمالي</t>
        </is>
      </c>
      <c r="B31" s="23">
        <f>SUM(B27:B30)</f>
        <v/>
      </c>
      <c r="C31" s="27">
        <f>IF(B31=0,"",SUM(C27:C30))</f>
        <v/>
      </c>
    </row>
  </sheetData>
  <mergeCells count="2">
    <mergeCell ref="A1:C1"/>
    <mergeCell ref="A2:C2"/>
  </mergeCells>
  <conditionalFormatting sqref="B13">
    <cfRule type="expression" priority="1" dxfId="2">
      <formula>B13&gt;0</formula>
    </cfRule>
  </conditionalFormatting>
  <conditionalFormatting sqref="B21">
    <cfRule type="expression" priority="2" dxfId="2">
      <formula>B21&gt;0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أوامر الشراء والموردين</dc:title>
  <dc:description>يتابع أوامر الشراء من موردينك: ما طلبته وما استلمته وما تأخر تسليمه، وما عليك لكل مورد ومتى يستحق، وجدول أعمار ديون الموردين.</dc:description>
  <dcterms:created xsi:type="dcterms:W3CDTF">2026-11-05T01:27:37Z</dcterms:created>
  <dcterms:modified xsi:type="dcterms:W3CDTF">2026-11-05T01:27:40Z</dcterms:modified>
  <cp:keywords>Softwiro, Excel, شيت أوامر الشراء والموردين</cp:keywords>
</cp:coreProperties>
</file>