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ابدأ هنا" sheetId="1" state="visible" r:id="rId1"/>
    <sheet name="المراحل" sheetId="2" state="visible" r:id="rId2"/>
    <sheet name="أوامر الإنتاج" sheetId="3" state="visible" r:id="rId3"/>
    <sheet name="حركة المراحل" sheetId="4" state="visible" r:id="rId4"/>
    <sheet name="لوحة المتابعة" sheetId="5" state="visible" r:id="rId5"/>
    <sheet name="لماذا ما زلت على إكسل؟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12">
    <font>
      <name val="Calibri"/>
      <family val="2"/>
      <color theme="1"/>
      <sz val="11"/>
      <scheme val="minor"/>
    </font>
    <font>
      <name val="Arial"/>
      <b val="1"/>
      <color rgb="000F172A"/>
      <sz val="18"/>
    </font>
    <font>
      <name val="Arial"/>
      <color rgb="0064748B"/>
      <sz val="11"/>
    </font>
    <font>
      <name val="Arial"/>
      <b val="1"/>
      <color rgb="000F172A"/>
      <sz val="13"/>
    </font>
    <font>
      <name val="Arial"/>
      <color rgb="000F172A"/>
      <sz val="11"/>
    </font>
    <font>
      <name val="Arial"/>
      <i val="1"/>
      <color rgb="0064748B"/>
      <sz val="11"/>
    </font>
    <font>
      <name val="Arial"/>
      <color rgb="004F46E5"/>
      <sz val="11"/>
    </font>
    <font>
      <name val="Arial"/>
      <b val="1"/>
      <color rgb="00FFFFFF"/>
      <sz val="14"/>
    </font>
    <font>
      <name val="Arial"/>
      <color rgb="004F46E5"/>
      <sz val="10"/>
    </font>
    <font>
      <name val="Arial"/>
      <b val="1"/>
      <color rgb="00FFFFFF"/>
      <sz val="11"/>
    </font>
    <font>
      <name val="Arial"/>
      <b val="1"/>
      <color rgb="000F172A"/>
      <sz val="11"/>
    </font>
    <font>
      <name val="Arial"/>
      <b val="1"/>
      <color rgb="00FFFFFF"/>
      <sz val="13"/>
    </font>
  </fonts>
  <fills count="8">
    <fill>
      <patternFill/>
    </fill>
    <fill>
      <patternFill patternType="gray125"/>
    </fill>
    <fill>
      <patternFill patternType="solid">
        <fgColor rgb="00F1F5F9"/>
      </patternFill>
    </fill>
    <fill>
      <patternFill patternType="solid">
        <fgColor rgb="00FEF3C7"/>
      </patternFill>
    </fill>
    <fill>
      <patternFill patternType="solid">
        <fgColor rgb="004F46E5"/>
      </patternFill>
    </fill>
    <fill>
      <patternFill patternType="solid">
        <fgColor rgb="00EEF2FF"/>
      </patternFill>
    </fill>
    <fill>
      <patternFill patternType="solid">
        <fgColor rgb="000F172A"/>
      </patternFill>
    </fill>
    <fill>
      <patternFill patternType="solid">
        <fgColor rgb="00DCFCE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 readingOrder="2"/>
    </xf>
    <xf numFmtId="0" fontId="2" fillId="0" borderId="0" applyAlignment="1" pivotButton="0" quotePrefix="0" xfId="0">
      <alignment horizontal="right" vertical="center" wrapText="1" readingOrder="2"/>
    </xf>
    <xf numFmtId="0" fontId="3" fillId="0" borderId="0" applyAlignment="1" pivotButton="0" quotePrefix="0" xfId="0">
      <alignment horizontal="right" vertical="center" wrapText="1" readingOrder="2"/>
    </xf>
    <xf numFmtId="0" fontId="4" fillId="0" borderId="0" applyAlignment="1" pivotButton="0" quotePrefix="0" xfId="0">
      <alignment horizontal="right" vertical="center" wrapText="1" readingOrder="2"/>
    </xf>
    <xf numFmtId="0" fontId="4" fillId="0" borderId="1" applyAlignment="1" pivotButton="0" quotePrefix="0" xfId="0">
      <alignment horizontal="right" vertical="center" wrapText="1" readingOrder="2"/>
    </xf>
    <xf numFmtId="0" fontId="4" fillId="2" borderId="1" applyAlignment="1" pivotButton="0" quotePrefix="0" xfId="0">
      <alignment horizontal="right" vertical="center" wrapText="1" readingOrder="2"/>
    </xf>
    <xf numFmtId="0" fontId="4" fillId="3" borderId="1" applyAlignment="1" pivotButton="0" quotePrefix="0" xfId="0">
      <alignment horizontal="right" vertical="center" wrapText="1" readingOrder="2"/>
    </xf>
    <xf numFmtId="0" fontId="5" fillId="0" borderId="0" applyAlignment="1" pivotButton="0" quotePrefix="0" xfId="0">
      <alignment horizontal="right" vertical="center" wrapText="1" readingOrder="2"/>
    </xf>
    <xf numFmtId="0" fontId="6" fillId="0" borderId="0" applyAlignment="1" pivotButton="0" quotePrefix="0" xfId="0">
      <alignment horizontal="right" vertical="center" wrapText="1" readingOrder="2"/>
    </xf>
    <xf numFmtId="0" fontId="7" fillId="4" borderId="0" applyAlignment="1" pivotButton="0" quotePrefix="0" xfId="0">
      <alignment horizontal="right" vertical="center" wrapText="1" readingOrder="2"/>
    </xf>
    <xf numFmtId="0" fontId="8" fillId="5" borderId="0" applyAlignment="1" pivotButton="0" quotePrefix="0" xfId="0">
      <alignment horizontal="right" vertical="center" wrapText="1" readingOrder="2"/>
    </xf>
    <xf numFmtId="0" fontId="9" fillId="6" borderId="1" applyAlignment="1" pivotButton="0" quotePrefix="0" xfId="0">
      <alignment horizontal="center" vertical="center" wrapText="1" readingOrder="2"/>
    </xf>
    <xf numFmtId="0" fontId="10" fillId="5" borderId="1" applyAlignment="1" pivotButton="0" quotePrefix="0" xfId="0">
      <alignment horizontal="right" vertical="center" wrapText="1" readingOrder="2"/>
    </xf>
    <xf numFmtId="0" fontId="10" fillId="2" borderId="1" applyAlignment="1" pivotButton="0" quotePrefix="0" xfId="0">
      <alignment horizontal="right" vertical="center" wrapText="1" readingOrder="2"/>
    </xf>
    <xf numFmtId="3" fontId="4" fillId="0" borderId="1" applyAlignment="1" pivotButton="0" quotePrefix="0" xfId="0">
      <alignment horizontal="right" vertical="center" wrapText="1" readingOrder="2"/>
    </xf>
    <xf numFmtId="164" fontId="4" fillId="0" borderId="1" applyAlignment="1" pivotButton="0" quotePrefix="0" xfId="0">
      <alignment horizontal="right" vertical="center" wrapText="1" readingOrder="2"/>
    </xf>
    <xf numFmtId="3" fontId="4" fillId="2" borderId="1" applyAlignment="1" pivotButton="0" quotePrefix="0" xfId="0">
      <alignment horizontal="right" vertical="center" wrapText="1" readingOrder="2"/>
    </xf>
    <xf numFmtId="165" fontId="4" fillId="2" borderId="1" applyAlignment="1" pivotButton="0" quotePrefix="0" xfId="0">
      <alignment horizontal="right" vertical="center" wrapText="1" readingOrder="2"/>
    </xf>
    <xf numFmtId="1" fontId="4" fillId="2" borderId="1" applyAlignment="1" pivotButton="0" quotePrefix="0" xfId="0">
      <alignment horizontal="right" vertical="center" wrapText="1" readingOrder="2"/>
    </xf>
    <xf numFmtId="0" fontId="4" fillId="7" borderId="1" applyAlignment="1" pivotButton="0" quotePrefix="0" xfId="0">
      <alignment horizontal="right" vertical="center" wrapText="1" readingOrder="2"/>
    </xf>
    <xf numFmtId="0" fontId="11" fillId="4" borderId="0" applyAlignment="1" pivotButton="0" quotePrefix="0" xfId="0">
      <alignment horizontal="center" vertical="center" wrapText="1" readingOrder="2"/>
    </xf>
    <xf numFmtId="0" fontId="6" fillId="0" borderId="0" applyAlignment="1" pivotButton="0" quotePrefix="0" xfId="0">
      <alignment horizontal="center" vertical="center" wrapText="1" readingOrder="2"/>
    </xf>
  </cellXfs>
  <cellStyles count="1">
    <cellStyle name="Normal" xfId="0" builtinId="0" hidden="0"/>
  </cellStyles>
  <dxfs count="3">
    <dxf>
      <font>
        <color rgb="00166534"/>
      </font>
      <fill>
        <patternFill patternType="solid">
          <fgColor rgb="00DCFCE7"/>
        </patternFill>
      </fill>
    </dxf>
    <dxf>
      <font>
        <color rgb="00991B1B"/>
      </font>
      <fill>
        <patternFill patternType="solid">
          <fgColor rgb="00FEE2E2"/>
        </patternFill>
      </fill>
    </dxf>
    <dxf>
      <font>
        <color rgb="0092400E"/>
      </font>
      <fill>
        <patternFill patternType="solid">
          <f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oftwiro.com/ar/templates/production-tracking?utm_source=excel&amp;utm_medium=template&amp;utm_campaign=production-tracking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softwiro.com/systems/ar/production.html?utm_source=excel&amp;utm_medium=template&amp;utm_campaign=production-tracking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softwiro.com/systems/ar/production.html?utm_source=excel&amp;utm_medium=template&amp;utm_campaign=production-tracking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softwiro.com/systems/ar/production.html?utm_source=excel&amp;utm_medium=template&amp;utm_campaign=production-tracking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softwiro.com/systems/ar/production.html?utm_source=excel&amp;utm_medium=template&amp;utm_campaign=production-tracking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softwiro.com/systems/ar/production.html?utm_source=excel&amp;utm_medium=template&amp;utm_campaign=production-tracking" TargetMode="External" Id="rId1" /><Relationship Type="http://schemas.openxmlformats.org/officeDocument/2006/relationships/hyperlink" Target="https://softwiro.com/ar/contact?utm_source=excel&amp;utm_medium=template&amp;utm_campaign=production-tracking" TargetMode="External" Id="rId2" /></Relationships>
</file>

<file path=xl/worksheets/sheet1.xml><?xml version="1.0" encoding="utf-8"?>
<worksheet xmlns="http://schemas.openxmlformats.org/spreadsheetml/2006/main">
  <sheetPr>
    <tabColor rgb="000F172A"/>
    <outlinePr summaryBelow="1" summaryRight="1"/>
    <pageSetUpPr fitToPage="1"/>
  </sheetPr>
  <dimension ref="A2:B23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0" customWidth="1" min="2" max="2"/>
  </cols>
  <sheetData>
    <row r="2">
      <c r="B2" s="1" t="inlineStr">
        <is>
          <t>شيت متابعة الإنتاج بالمراحل</t>
        </is>
      </c>
    </row>
    <row r="3" ht="36" customHeight="1">
      <c r="B3" s="2" t="inlineStr">
        <is>
          <t>يتابع كل أمر إنتاج عبر مراحل المصنع: الكمية الخارجة من كل مرحلة، ونسبة الإنجاز، والمتبقي، والأيام المتبقية للتسليم، وحالة الأمر.</t>
        </is>
      </c>
    </row>
    <row r="5">
      <c r="B5" s="3" t="inlineStr">
        <is>
          <t>طريقة الاستخدام</t>
        </is>
      </c>
    </row>
    <row r="6" ht="30" customHeight="1">
      <c r="B6" s="4" t="inlineStr">
        <is>
          <t>1. في شيت «المراحل» اكتب أسماء مراحل مصنعك بترتيبها (حتى 12 مرحلة). آخر مرحلة مكتوبة تُعدّ المرحلة النهائية.</t>
        </is>
      </c>
    </row>
    <row r="7" ht="30" customHeight="1">
      <c r="B7" s="4" t="inlineStr">
        <is>
          <t>2. في شيت «أوامر الإنتاج» اكتب رقم الأمر والموديل والعميل والكمية وتاريخ التسليم.</t>
        </is>
      </c>
    </row>
    <row r="8" ht="30" customHeight="1">
      <c r="B8" s="4" t="inlineStr">
        <is>
          <t>3. في شيت «حركة المراحل» سجّل كل يوم الكمية الخارجة من كل مرحلة لكل أمر، باختيار رقم الأمر والمرحلة من القائمتين.</t>
        </is>
      </c>
    </row>
    <row r="9" ht="30" customHeight="1">
      <c r="B9" s="4" t="inlineStr">
        <is>
          <t>4. افتح «لوحة المتابعة» لترى حالة كل أمر. تظهر الخانة بالأحمر إذا زادت كمية مرحلة على كمية المرحلة السابقة، فراجع التسجيل.</t>
        </is>
      </c>
    </row>
    <row r="11">
      <c r="B11" s="3" t="inlineStr">
        <is>
          <t>الألوان</t>
        </is>
      </c>
    </row>
    <row r="12">
      <c r="A12" s="5" t="n"/>
      <c r="B12" s="4" t="inlineStr">
        <is>
          <t>الخانة البيضاء: اكتب فيها.</t>
        </is>
      </c>
    </row>
    <row r="13">
      <c r="A13" s="6" t="n"/>
      <c r="B13" s="4" t="inlineStr">
        <is>
          <t>الخانة الرمادية: تُحسب تلقائيًا، فلا تكتب فيها.</t>
        </is>
      </c>
    </row>
    <row r="14">
      <c r="A14" s="7" t="n"/>
      <c r="B14" s="4" t="inlineStr">
        <is>
          <t>الخانة الصفراء أو الحمراء: تنبيه يحتاج إلى مراجعتك.</t>
        </is>
      </c>
    </row>
    <row r="16">
      <c r="B16" s="3" t="inlineStr">
        <is>
          <t>معلومات مهمة</t>
        </is>
      </c>
    </row>
    <row r="17" ht="30" customHeight="1">
      <c r="B17" s="4" t="inlineStr">
        <is>
          <t>• اكتب المراحل في خانات متتالية دون ترك خانة فارغة بينها.</t>
        </is>
      </c>
    </row>
    <row r="18" ht="30" customHeight="1">
      <c r="B18" s="4" t="inlineStr">
        <is>
          <t>• الحالة: «تم» إذا خرجت الكمية كاملة من آخر مرحلة، و«متأخر» إذا فات تاريخ التسليم، و«قريب» إذا بقي ثلاثة أيام أو أقل، وما عدا ذلك «جارٍ».</t>
        </is>
      </c>
    </row>
    <row r="19" ht="30" customHeight="1">
      <c r="B19" s="4" t="inlineStr">
        <is>
          <t>• الأيام المتبقية تُحسب من تاريخ اليوم، فتتغير كل يوم تلقائيًا.</t>
        </is>
      </c>
    </row>
    <row r="21">
      <c r="B21" s="8" t="inlineStr">
        <is>
          <t>الأرقام الموجودة في الشيت أمثلة توضيحية. امسحها واكتب أرقامك.</t>
        </is>
      </c>
    </row>
    <row r="22">
      <c r="B22" s="9" t="inlineStr">
        <is>
          <t>شرح الشيت وقوالب أخرى مجانية ← softwiro.com/ar/templates</t>
        </is>
      </c>
    </row>
    <row r="23">
      <c r="B23" s="2" t="inlineStr">
        <is>
          <t>القالب مجاني: استخدمه وعدّله وشاركه كما تشاء.</t>
        </is>
      </c>
    </row>
  </sheetData>
  <hyperlinks>
    <hyperlink xmlns:r="http://schemas.openxmlformats.org/officeDocument/2006/relationships" ref="B22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D16"/>
  <sheetViews>
    <sheetView showGridLines="1"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4" customWidth="1" min="2" max="2"/>
    <col width="30" customWidth="1" min="3" max="3"/>
    <col width="22" customWidth="1" min="4" max="4"/>
  </cols>
  <sheetData>
    <row r="1" ht="26" customHeight="1">
      <c r="A1" s="10" t="inlineStr">
        <is>
          <t>شيت متابعة الإنتاج بالمراحل · قالب مجاني من Softwiro</t>
        </is>
      </c>
    </row>
    <row r="2">
      <c r="A2" s="11" t="inlineStr">
        <is>
          <t>هل تعبت من نقل الأرقام بين الشيتات؟ هذا العمل يتم تلقائيًا في نظام إدارة الإنتاج ← اضغط هنا</t>
        </is>
      </c>
    </row>
    <row r="4" ht="32" customHeight="1">
      <c r="A4" s="12" t="inlineStr">
        <is>
          <t>المرحلة</t>
        </is>
      </c>
    </row>
    <row r="5">
      <c r="A5" s="5" t="inlineStr">
        <is>
          <t>قص</t>
        </is>
      </c>
      <c r="C5" s="13" t="inlineStr">
        <is>
          <t>المرحلة النهائية (آخر مرحلة مكتوبة)</t>
        </is>
      </c>
      <c r="D5" s="14">
        <f>IF(COUNTIF($A$5:$A$16,"?*")=0,"",INDEX($A$5:$A$16,COUNTIF($A$5:$A$16,"?*")))</f>
        <v/>
      </c>
    </row>
    <row r="6">
      <c r="A6" s="5" t="inlineStr">
        <is>
          <t>طباعة</t>
        </is>
      </c>
      <c r="C6" s="13" t="inlineStr">
        <is>
          <t>عدد المراحل</t>
        </is>
      </c>
      <c r="D6" s="6">
        <f>COUNTIF($A$5:$A$16,"?*")</f>
        <v/>
      </c>
    </row>
    <row r="7">
      <c r="A7" s="5" t="inlineStr">
        <is>
          <t>خياطة</t>
        </is>
      </c>
    </row>
    <row r="8">
      <c r="A8" s="5" t="inlineStr">
        <is>
          <t>تشطيب</t>
        </is>
      </c>
      <c r="C8" s="8" t="inlineStr">
        <is>
          <t>اكتب المراحل بترتيبها دون ترك خانة فارغة. الإنجاز يُقاس بما يخرج من آخر مرحلة.</t>
        </is>
      </c>
    </row>
    <row r="9">
      <c r="A9" s="5" t="inlineStr">
        <is>
          <t>كي</t>
        </is>
      </c>
    </row>
    <row r="10">
      <c r="A10" s="5" t="inlineStr">
        <is>
          <t>تعبئة</t>
        </is>
      </c>
    </row>
    <row r="11">
      <c r="A11" s="5" t="n"/>
    </row>
    <row r="12">
      <c r="A12" s="5" t="n"/>
    </row>
    <row r="13">
      <c r="A13" s="5" t="n"/>
    </row>
    <row r="14">
      <c r="A14" s="5" t="n"/>
    </row>
    <row r="15">
      <c r="A15" s="5" t="n"/>
    </row>
    <row r="16">
      <c r="A16" s="5" t="n"/>
    </row>
  </sheetData>
  <mergeCells count="3">
    <mergeCell ref="A1:D1"/>
    <mergeCell ref="C8:D10"/>
    <mergeCell ref="A2:D2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E304"/>
  <sheetViews>
    <sheetView showGridLines="1"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4" customWidth="1" min="2" max="2"/>
    <col width="26" customWidth="1" min="3" max="3"/>
    <col width="14" customWidth="1" min="4" max="4"/>
    <col width="18" customWidth="1" min="5" max="5"/>
  </cols>
  <sheetData>
    <row r="1" ht="26" customHeight="1">
      <c r="A1" s="10" t="inlineStr">
        <is>
          <t>شيت متابعة الإنتاج بالمراحل · قالب مجاني من Softwiro</t>
        </is>
      </c>
    </row>
    <row r="2">
      <c r="A2" s="11" t="inlineStr">
        <is>
          <t>هل تعبت من نقل الأرقام بين الشيتات؟ هذا العمل يتم تلقائيًا في نظام إدارة الإنتاج ← اضغط هنا</t>
        </is>
      </c>
    </row>
    <row r="4" ht="32" customHeight="1">
      <c r="A4" s="12" t="inlineStr">
        <is>
          <t>رقم الأمر</t>
        </is>
      </c>
      <c r="B4" s="12" t="inlineStr">
        <is>
          <t>الموديل</t>
        </is>
      </c>
      <c r="C4" s="12" t="inlineStr">
        <is>
          <t>العميل</t>
        </is>
      </c>
      <c r="D4" s="12" t="inlineStr">
        <is>
          <t>الكمية</t>
        </is>
      </c>
      <c r="E4" s="12" t="inlineStr">
        <is>
          <t>تاريخ التسليم</t>
        </is>
      </c>
    </row>
    <row r="5">
      <c r="A5" s="5" t="inlineStr">
        <is>
          <t>PO-101</t>
        </is>
      </c>
      <c r="B5" s="5" t="inlineStr">
        <is>
          <t>قميص رجالي</t>
        </is>
      </c>
      <c r="C5" s="5" t="inlineStr">
        <is>
          <t>شركة النيل للملابس</t>
        </is>
      </c>
      <c r="D5" s="15" t="n">
        <v>500</v>
      </c>
      <c r="E5" s="16" t="n">
        <v>46309</v>
      </c>
    </row>
    <row r="6">
      <c r="A6" s="5" t="inlineStr">
        <is>
          <t>PO-102</t>
        </is>
      </c>
      <c r="B6" s="5" t="inlineStr">
        <is>
          <t>بنطلون جينز</t>
        </is>
      </c>
      <c r="C6" s="5" t="inlineStr">
        <is>
          <t>متجر الأناقة</t>
        </is>
      </c>
      <c r="D6" s="15" t="n">
        <v>300</v>
      </c>
      <c r="E6" s="16" t="n">
        <v>46304</v>
      </c>
    </row>
    <row r="7">
      <c r="A7" s="5" t="inlineStr">
        <is>
          <t>PO-103</t>
        </is>
      </c>
      <c r="B7" s="5" t="inlineStr">
        <is>
          <t>تيشيرت أطفال</t>
        </is>
      </c>
      <c r="C7" s="5" t="inlineStr">
        <is>
          <t>مؤسسة الرواد</t>
        </is>
      </c>
      <c r="D7" s="15" t="n">
        <v>800</v>
      </c>
      <c r="E7" s="16" t="n">
        <v>46331</v>
      </c>
    </row>
    <row r="8">
      <c r="A8" s="5" t="inlineStr">
        <is>
          <t>PO-104</t>
        </is>
      </c>
      <c r="B8" s="5" t="inlineStr">
        <is>
          <t>بيجامة شتوية</t>
        </is>
      </c>
      <c r="C8" s="5" t="inlineStr">
        <is>
          <t>متجر دفء</t>
        </is>
      </c>
      <c r="D8" s="15" t="n">
        <v>400</v>
      </c>
      <c r="E8" s="16" t="n">
        <v>46303</v>
      </c>
    </row>
    <row r="9">
      <c r="A9" s="5" t="n"/>
      <c r="B9" s="5" t="n"/>
      <c r="C9" s="5" t="n"/>
      <c r="D9" s="15" t="n"/>
      <c r="E9" s="16" t="n"/>
    </row>
    <row r="10">
      <c r="A10" s="5" t="n"/>
      <c r="B10" s="5" t="n"/>
      <c r="C10" s="5" t="n"/>
      <c r="D10" s="15" t="n"/>
      <c r="E10" s="16" t="n"/>
    </row>
    <row r="11">
      <c r="A11" s="5" t="n"/>
      <c r="B11" s="5" t="n"/>
      <c r="C11" s="5" t="n"/>
      <c r="D11" s="15" t="n"/>
      <c r="E11" s="16" t="n"/>
    </row>
    <row r="12">
      <c r="A12" s="5" t="n"/>
      <c r="B12" s="5" t="n"/>
      <c r="C12" s="5" t="n"/>
      <c r="D12" s="15" t="n"/>
      <c r="E12" s="16" t="n"/>
    </row>
    <row r="13">
      <c r="A13" s="5" t="n"/>
      <c r="B13" s="5" t="n"/>
      <c r="C13" s="5" t="n"/>
      <c r="D13" s="15" t="n"/>
      <c r="E13" s="16" t="n"/>
    </row>
    <row r="14">
      <c r="A14" s="5" t="n"/>
      <c r="B14" s="5" t="n"/>
      <c r="C14" s="5" t="n"/>
      <c r="D14" s="15" t="n"/>
      <c r="E14" s="16" t="n"/>
    </row>
    <row r="15">
      <c r="A15" s="5" t="n"/>
      <c r="B15" s="5" t="n"/>
      <c r="C15" s="5" t="n"/>
      <c r="D15" s="15" t="n"/>
      <c r="E15" s="16" t="n"/>
    </row>
    <row r="16">
      <c r="A16" s="5" t="n"/>
      <c r="B16" s="5" t="n"/>
      <c r="C16" s="5" t="n"/>
      <c r="D16" s="15" t="n"/>
      <c r="E16" s="16" t="n"/>
    </row>
    <row r="17">
      <c r="A17" s="5" t="n"/>
      <c r="B17" s="5" t="n"/>
      <c r="C17" s="5" t="n"/>
      <c r="D17" s="15" t="n"/>
      <c r="E17" s="16" t="n"/>
    </row>
    <row r="18">
      <c r="A18" s="5" t="n"/>
      <c r="B18" s="5" t="n"/>
      <c r="C18" s="5" t="n"/>
      <c r="D18" s="15" t="n"/>
      <c r="E18" s="16" t="n"/>
    </row>
    <row r="19">
      <c r="A19" s="5" t="n"/>
      <c r="B19" s="5" t="n"/>
      <c r="C19" s="5" t="n"/>
      <c r="D19" s="15" t="n"/>
      <c r="E19" s="16" t="n"/>
    </row>
    <row r="20">
      <c r="A20" s="5" t="n"/>
      <c r="B20" s="5" t="n"/>
      <c r="C20" s="5" t="n"/>
      <c r="D20" s="15" t="n"/>
      <c r="E20" s="16" t="n"/>
    </row>
    <row r="21">
      <c r="A21" s="5" t="n"/>
      <c r="B21" s="5" t="n"/>
      <c r="C21" s="5" t="n"/>
      <c r="D21" s="15" t="n"/>
      <c r="E21" s="16" t="n"/>
    </row>
    <row r="22">
      <c r="A22" s="5" t="n"/>
      <c r="B22" s="5" t="n"/>
      <c r="C22" s="5" t="n"/>
      <c r="D22" s="15" t="n"/>
      <c r="E22" s="16" t="n"/>
    </row>
    <row r="23">
      <c r="A23" s="5" t="n"/>
      <c r="B23" s="5" t="n"/>
      <c r="C23" s="5" t="n"/>
      <c r="D23" s="15" t="n"/>
      <c r="E23" s="16" t="n"/>
    </row>
    <row r="24">
      <c r="A24" s="5" t="n"/>
      <c r="B24" s="5" t="n"/>
      <c r="C24" s="5" t="n"/>
      <c r="D24" s="15" t="n"/>
      <c r="E24" s="16" t="n"/>
    </row>
    <row r="25">
      <c r="A25" s="5" t="n"/>
      <c r="B25" s="5" t="n"/>
      <c r="C25" s="5" t="n"/>
      <c r="D25" s="15" t="n"/>
      <c r="E25" s="16" t="n"/>
    </row>
    <row r="26">
      <c r="A26" s="5" t="n"/>
      <c r="B26" s="5" t="n"/>
      <c r="C26" s="5" t="n"/>
      <c r="D26" s="15" t="n"/>
      <c r="E26" s="16" t="n"/>
    </row>
    <row r="27">
      <c r="A27" s="5" t="n"/>
      <c r="B27" s="5" t="n"/>
      <c r="C27" s="5" t="n"/>
      <c r="D27" s="15" t="n"/>
      <c r="E27" s="16" t="n"/>
    </row>
    <row r="28">
      <c r="A28" s="5" t="n"/>
      <c r="B28" s="5" t="n"/>
      <c r="C28" s="5" t="n"/>
      <c r="D28" s="15" t="n"/>
      <c r="E28" s="16" t="n"/>
    </row>
    <row r="29">
      <c r="A29" s="5" t="n"/>
      <c r="B29" s="5" t="n"/>
      <c r="C29" s="5" t="n"/>
      <c r="D29" s="15" t="n"/>
      <c r="E29" s="16" t="n"/>
    </row>
    <row r="30">
      <c r="A30" s="5" t="n"/>
      <c r="B30" s="5" t="n"/>
      <c r="C30" s="5" t="n"/>
      <c r="D30" s="15" t="n"/>
      <c r="E30" s="16" t="n"/>
    </row>
    <row r="31">
      <c r="A31" s="5" t="n"/>
      <c r="B31" s="5" t="n"/>
      <c r="C31" s="5" t="n"/>
      <c r="D31" s="15" t="n"/>
      <c r="E31" s="16" t="n"/>
    </row>
    <row r="32">
      <c r="A32" s="5" t="n"/>
      <c r="B32" s="5" t="n"/>
      <c r="C32" s="5" t="n"/>
      <c r="D32" s="15" t="n"/>
      <c r="E32" s="16" t="n"/>
    </row>
    <row r="33">
      <c r="A33" s="5" t="n"/>
      <c r="B33" s="5" t="n"/>
      <c r="C33" s="5" t="n"/>
      <c r="D33" s="15" t="n"/>
      <c r="E33" s="16" t="n"/>
    </row>
    <row r="34">
      <c r="A34" s="5" t="n"/>
      <c r="B34" s="5" t="n"/>
      <c r="C34" s="5" t="n"/>
      <c r="D34" s="15" t="n"/>
      <c r="E34" s="16" t="n"/>
    </row>
    <row r="35">
      <c r="A35" s="5" t="n"/>
      <c r="B35" s="5" t="n"/>
      <c r="C35" s="5" t="n"/>
      <c r="D35" s="15" t="n"/>
      <c r="E35" s="16" t="n"/>
    </row>
    <row r="36">
      <c r="A36" s="5" t="n"/>
      <c r="B36" s="5" t="n"/>
      <c r="C36" s="5" t="n"/>
      <c r="D36" s="15" t="n"/>
      <c r="E36" s="16" t="n"/>
    </row>
    <row r="37">
      <c r="A37" s="5" t="n"/>
      <c r="B37" s="5" t="n"/>
      <c r="C37" s="5" t="n"/>
      <c r="D37" s="15" t="n"/>
      <c r="E37" s="16" t="n"/>
    </row>
    <row r="38">
      <c r="A38" s="5" t="n"/>
      <c r="B38" s="5" t="n"/>
      <c r="C38" s="5" t="n"/>
      <c r="D38" s="15" t="n"/>
      <c r="E38" s="16" t="n"/>
    </row>
    <row r="39">
      <c r="A39" s="5" t="n"/>
      <c r="B39" s="5" t="n"/>
      <c r="C39" s="5" t="n"/>
      <c r="D39" s="15" t="n"/>
      <c r="E39" s="16" t="n"/>
    </row>
    <row r="40">
      <c r="A40" s="5" t="n"/>
      <c r="B40" s="5" t="n"/>
      <c r="C40" s="5" t="n"/>
      <c r="D40" s="15" t="n"/>
      <c r="E40" s="16" t="n"/>
    </row>
    <row r="41">
      <c r="A41" s="5" t="n"/>
      <c r="B41" s="5" t="n"/>
      <c r="C41" s="5" t="n"/>
      <c r="D41" s="15" t="n"/>
      <c r="E41" s="16" t="n"/>
    </row>
    <row r="42">
      <c r="A42" s="5" t="n"/>
      <c r="B42" s="5" t="n"/>
      <c r="C42" s="5" t="n"/>
      <c r="D42" s="15" t="n"/>
      <c r="E42" s="16" t="n"/>
    </row>
    <row r="43">
      <c r="A43" s="5" t="n"/>
      <c r="B43" s="5" t="n"/>
      <c r="C43" s="5" t="n"/>
      <c r="D43" s="15" t="n"/>
      <c r="E43" s="16" t="n"/>
    </row>
    <row r="44">
      <c r="A44" s="5" t="n"/>
      <c r="B44" s="5" t="n"/>
      <c r="C44" s="5" t="n"/>
      <c r="D44" s="15" t="n"/>
      <c r="E44" s="16" t="n"/>
    </row>
    <row r="45">
      <c r="A45" s="5" t="n"/>
      <c r="B45" s="5" t="n"/>
      <c r="C45" s="5" t="n"/>
      <c r="D45" s="15" t="n"/>
      <c r="E45" s="16" t="n"/>
    </row>
    <row r="46">
      <c r="A46" s="5" t="n"/>
      <c r="B46" s="5" t="n"/>
      <c r="C46" s="5" t="n"/>
      <c r="D46" s="15" t="n"/>
      <c r="E46" s="16" t="n"/>
    </row>
    <row r="47">
      <c r="A47" s="5" t="n"/>
      <c r="B47" s="5" t="n"/>
      <c r="C47" s="5" t="n"/>
      <c r="D47" s="15" t="n"/>
      <c r="E47" s="16" t="n"/>
    </row>
    <row r="48">
      <c r="A48" s="5" t="n"/>
      <c r="B48" s="5" t="n"/>
      <c r="C48" s="5" t="n"/>
      <c r="D48" s="15" t="n"/>
      <c r="E48" s="16" t="n"/>
    </row>
    <row r="49">
      <c r="A49" s="5" t="n"/>
      <c r="B49" s="5" t="n"/>
      <c r="C49" s="5" t="n"/>
      <c r="D49" s="15" t="n"/>
      <c r="E49" s="16" t="n"/>
    </row>
    <row r="50">
      <c r="A50" s="5" t="n"/>
      <c r="B50" s="5" t="n"/>
      <c r="C50" s="5" t="n"/>
      <c r="D50" s="15" t="n"/>
      <c r="E50" s="16" t="n"/>
    </row>
    <row r="51">
      <c r="A51" s="5" t="n"/>
      <c r="B51" s="5" t="n"/>
      <c r="C51" s="5" t="n"/>
      <c r="D51" s="15" t="n"/>
      <c r="E51" s="16" t="n"/>
    </row>
    <row r="52">
      <c r="A52" s="5" t="n"/>
      <c r="B52" s="5" t="n"/>
      <c r="C52" s="5" t="n"/>
      <c r="D52" s="15" t="n"/>
      <c r="E52" s="16" t="n"/>
    </row>
    <row r="53">
      <c r="A53" s="5" t="n"/>
      <c r="B53" s="5" t="n"/>
      <c r="C53" s="5" t="n"/>
      <c r="D53" s="15" t="n"/>
      <c r="E53" s="16" t="n"/>
    </row>
    <row r="54">
      <c r="A54" s="5" t="n"/>
      <c r="B54" s="5" t="n"/>
      <c r="C54" s="5" t="n"/>
      <c r="D54" s="15" t="n"/>
      <c r="E54" s="16" t="n"/>
    </row>
    <row r="55">
      <c r="A55" s="5" t="n"/>
      <c r="B55" s="5" t="n"/>
      <c r="C55" s="5" t="n"/>
      <c r="D55" s="15" t="n"/>
      <c r="E55" s="16" t="n"/>
    </row>
    <row r="56">
      <c r="A56" s="5" t="n"/>
      <c r="B56" s="5" t="n"/>
      <c r="C56" s="5" t="n"/>
      <c r="D56" s="15" t="n"/>
      <c r="E56" s="16" t="n"/>
    </row>
    <row r="57">
      <c r="A57" s="5" t="n"/>
      <c r="B57" s="5" t="n"/>
      <c r="C57" s="5" t="n"/>
      <c r="D57" s="15" t="n"/>
      <c r="E57" s="16" t="n"/>
    </row>
    <row r="58">
      <c r="A58" s="5" t="n"/>
      <c r="B58" s="5" t="n"/>
      <c r="C58" s="5" t="n"/>
      <c r="D58" s="15" t="n"/>
      <c r="E58" s="16" t="n"/>
    </row>
    <row r="59">
      <c r="A59" s="5" t="n"/>
      <c r="B59" s="5" t="n"/>
      <c r="C59" s="5" t="n"/>
      <c r="D59" s="15" t="n"/>
      <c r="E59" s="16" t="n"/>
    </row>
    <row r="60">
      <c r="A60" s="5" t="n"/>
      <c r="B60" s="5" t="n"/>
      <c r="C60" s="5" t="n"/>
      <c r="D60" s="15" t="n"/>
      <c r="E60" s="16" t="n"/>
    </row>
    <row r="61">
      <c r="A61" s="5" t="n"/>
      <c r="B61" s="5" t="n"/>
      <c r="C61" s="5" t="n"/>
      <c r="D61" s="15" t="n"/>
      <c r="E61" s="16" t="n"/>
    </row>
    <row r="62">
      <c r="A62" s="5" t="n"/>
      <c r="B62" s="5" t="n"/>
      <c r="C62" s="5" t="n"/>
      <c r="D62" s="15" t="n"/>
      <c r="E62" s="16" t="n"/>
    </row>
    <row r="63">
      <c r="A63" s="5" t="n"/>
      <c r="B63" s="5" t="n"/>
      <c r="C63" s="5" t="n"/>
      <c r="D63" s="15" t="n"/>
      <c r="E63" s="16" t="n"/>
    </row>
    <row r="64">
      <c r="A64" s="5" t="n"/>
      <c r="B64" s="5" t="n"/>
      <c r="C64" s="5" t="n"/>
      <c r="D64" s="15" t="n"/>
      <c r="E64" s="16" t="n"/>
    </row>
    <row r="65">
      <c r="A65" s="5" t="n"/>
      <c r="B65" s="5" t="n"/>
      <c r="C65" s="5" t="n"/>
      <c r="D65" s="15" t="n"/>
      <c r="E65" s="16" t="n"/>
    </row>
    <row r="66">
      <c r="A66" s="5" t="n"/>
      <c r="B66" s="5" t="n"/>
      <c r="C66" s="5" t="n"/>
      <c r="D66" s="15" t="n"/>
      <c r="E66" s="16" t="n"/>
    </row>
    <row r="67">
      <c r="A67" s="5" t="n"/>
      <c r="B67" s="5" t="n"/>
      <c r="C67" s="5" t="n"/>
      <c r="D67" s="15" t="n"/>
      <c r="E67" s="16" t="n"/>
    </row>
    <row r="68">
      <c r="A68" s="5" t="n"/>
      <c r="B68" s="5" t="n"/>
      <c r="C68" s="5" t="n"/>
      <c r="D68" s="15" t="n"/>
      <c r="E68" s="16" t="n"/>
    </row>
    <row r="69">
      <c r="A69" s="5" t="n"/>
      <c r="B69" s="5" t="n"/>
      <c r="C69" s="5" t="n"/>
      <c r="D69" s="15" t="n"/>
      <c r="E69" s="16" t="n"/>
    </row>
    <row r="70">
      <c r="A70" s="5" t="n"/>
      <c r="B70" s="5" t="n"/>
      <c r="C70" s="5" t="n"/>
      <c r="D70" s="15" t="n"/>
      <c r="E70" s="16" t="n"/>
    </row>
    <row r="71">
      <c r="A71" s="5" t="n"/>
      <c r="B71" s="5" t="n"/>
      <c r="C71" s="5" t="n"/>
      <c r="D71" s="15" t="n"/>
      <c r="E71" s="16" t="n"/>
    </row>
    <row r="72">
      <c r="A72" s="5" t="n"/>
      <c r="B72" s="5" t="n"/>
      <c r="C72" s="5" t="n"/>
      <c r="D72" s="15" t="n"/>
      <c r="E72" s="16" t="n"/>
    </row>
    <row r="73">
      <c r="A73" s="5" t="n"/>
      <c r="B73" s="5" t="n"/>
      <c r="C73" s="5" t="n"/>
      <c r="D73" s="15" t="n"/>
      <c r="E73" s="16" t="n"/>
    </row>
    <row r="74">
      <c r="A74" s="5" t="n"/>
      <c r="B74" s="5" t="n"/>
      <c r="C74" s="5" t="n"/>
      <c r="D74" s="15" t="n"/>
      <c r="E74" s="16" t="n"/>
    </row>
    <row r="75">
      <c r="A75" s="5" t="n"/>
      <c r="B75" s="5" t="n"/>
      <c r="C75" s="5" t="n"/>
      <c r="D75" s="15" t="n"/>
      <c r="E75" s="16" t="n"/>
    </row>
    <row r="76">
      <c r="A76" s="5" t="n"/>
      <c r="B76" s="5" t="n"/>
      <c r="C76" s="5" t="n"/>
      <c r="D76" s="15" t="n"/>
      <c r="E76" s="16" t="n"/>
    </row>
    <row r="77">
      <c r="A77" s="5" t="n"/>
      <c r="B77" s="5" t="n"/>
      <c r="C77" s="5" t="n"/>
      <c r="D77" s="15" t="n"/>
      <c r="E77" s="16" t="n"/>
    </row>
    <row r="78">
      <c r="A78" s="5" t="n"/>
      <c r="B78" s="5" t="n"/>
      <c r="C78" s="5" t="n"/>
      <c r="D78" s="15" t="n"/>
      <c r="E78" s="16" t="n"/>
    </row>
    <row r="79">
      <c r="A79" s="5" t="n"/>
      <c r="B79" s="5" t="n"/>
      <c r="C79" s="5" t="n"/>
      <c r="D79" s="15" t="n"/>
      <c r="E79" s="16" t="n"/>
    </row>
    <row r="80">
      <c r="A80" s="5" t="n"/>
      <c r="B80" s="5" t="n"/>
      <c r="C80" s="5" t="n"/>
      <c r="D80" s="15" t="n"/>
      <c r="E80" s="16" t="n"/>
    </row>
    <row r="81">
      <c r="A81" s="5" t="n"/>
      <c r="B81" s="5" t="n"/>
      <c r="C81" s="5" t="n"/>
      <c r="D81" s="15" t="n"/>
      <c r="E81" s="16" t="n"/>
    </row>
    <row r="82">
      <c r="A82" s="5" t="n"/>
      <c r="B82" s="5" t="n"/>
      <c r="C82" s="5" t="n"/>
      <c r="D82" s="15" t="n"/>
      <c r="E82" s="16" t="n"/>
    </row>
    <row r="83">
      <c r="A83" s="5" t="n"/>
      <c r="B83" s="5" t="n"/>
      <c r="C83" s="5" t="n"/>
      <c r="D83" s="15" t="n"/>
      <c r="E83" s="16" t="n"/>
    </row>
    <row r="84">
      <c r="A84" s="5" t="n"/>
      <c r="B84" s="5" t="n"/>
      <c r="C84" s="5" t="n"/>
      <c r="D84" s="15" t="n"/>
      <c r="E84" s="16" t="n"/>
    </row>
    <row r="85">
      <c r="A85" s="5" t="n"/>
      <c r="B85" s="5" t="n"/>
      <c r="C85" s="5" t="n"/>
      <c r="D85" s="15" t="n"/>
      <c r="E85" s="16" t="n"/>
    </row>
    <row r="86">
      <c r="A86" s="5" t="n"/>
      <c r="B86" s="5" t="n"/>
      <c r="C86" s="5" t="n"/>
      <c r="D86" s="15" t="n"/>
      <c r="E86" s="16" t="n"/>
    </row>
    <row r="87">
      <c r="A87" s="5" t="n"/>
      <c r="B87" s="5" t="n"/>
      <c r="C87" s="5" t="n"/>
      <c r="D87" s="15" t="n"/>
      <c r="E87" s="16" t="n"/>
    </row>
    <row r="88">
      <c r="A88" s="5" t="n"/>
      <c r="B88" s="5" t="n"/>
      <c r="C88" s="5" t="n"/>
      <c r="D88" s="15" t="n"/>
      <c r="E88" s="16" t="n"/>
    </row>
    <row r="89">
      <c r="A89" s="5" t="n"/>
      <c r="B89" s="5" t="n"/>
      <c r="C89" s="5" t="n"/>
      <c r="D89" s="15" t="n"/>
      <c r="E89" s="16" t="n"/>
    </row>
    <row r="90">
      <c r="A90" s="5" t="n"/>
      <c r="B90" s="5" t="n"/>
      <c r="C90" s="5" t="n"/>
      <c r="D90" s="15" t="n"/>
      <c r="E90" s="16" t="n"/>
    </row>
    <row r="91">
      <c r="A91" s="5" t="n"/>
      <c r="B91" s="5" t="n"/>
      <c r="C91" s="5" t="n"/>
      <c r="D91" s="15" t="n"/>
      <c r="E91" s="16" t="n"/>
    </row>
    <row r="92">
      <c r="A92" s="5" t="n"/>
      <c r="B92" s="5" t="n"/>
      <c r="C92" s="5" t="n"/>
      <c r="D92" s="15" t="n"/>
      <c r="E92" s="16" t="n"/>
    </row>
    <row r="93">
      <c r="A93" s="5" t="n"/>
      <c r="B93" s="5" t="n"/>
      <c r="C93" s="5" t="n"/>
      <c r="D93" s="15" t="n"/>
      <c r="E93" s="16" t="n"/>
    </row>
    <row r="94">
      <c r="A94" s="5" t="n"/>
      <c r="B94" s="5" t="n"/>
      <c r="C94" s="5" t="n"/>
      <c r="D94" s="15" t="n"/>
      <c r="E94" s="16" t="n"/>
    </row>
    <row r="95">
      <c r="A95" s="5" t="n"/>
      <c r="B95" s="5" t="n"/>
      <c r="C95" s="5" t="n"/>
      <c r="D95" s="15" t="n"/>
      <c r="E95" s="16" t="n"/>
    </row>
    <row r="96">
      <c r="A96" s="5" t="n"/>
      <c r="B96" s="5" t="n"/>
      <c r="C96" s="5" t="n"/>
      <c r="D96" s="15" t="n"/>
      <c r="E96" s="16" t="n"/>
    </row>
    <row r="97">
      <c r="A97" s="5" t="n"/>
      <c r="B97" s="5" t="n"/>
      <c r="C97" s="5" t="n"/>
      <c r="D97" s="15" t="n"/>
      <c r="E97" s="16" t="n"/>
    </row>
    <row r="98">
      <c r="A98" s="5" t="n"/>
      <c r="B98" s="5" t="n"/>
      <c r="C98" s="5" t="n"/>
      <c r="D98" s="15" t="n"/>
      <c r="E98" s="16" t="n"/>
    </row>
    <row r="99">
      <c r="A99" s="5" t="n"/>
      <c r="B99" s="5" t="n"/>
      <c r="C99" s="5" t="n"/>
      <c r="D99" s="15" t="n"/>
      <c r="E99" s="16" t="n"/>
    </row>
    <row r="100">
      <c r="A100" s="5" t="n"/>
      <c r="B100" s="5" t="n"/>
      <c r="C100" s="5" t="n"/>
      <c r="D100" s="15" t="n"/>
      <c r="E100" s="16" t="n"/>
    </row>
    <row r="101">
      <c r="A101" s="5" t="n"/>
      <c r="B101" s="5" t="n"/>
      <c r="C101" s="5" t="n"/>
      <c r="D101" s="15" t="n"/>
      <c r="E101" s="16" t="n"/>
    </row>
    <row r="102">
      <c r="A102" s="5" t="n"/>
      <c r="B102" s="5" t="n"/>
      <c r="C102" s="5" t="n"/>
      <c r="D102" s="15" t="n"/>
      <c r="E102" s="16" t="n"/>
    </row>
    <row r="103">
      <c r="A103" s="5" t="n"/>
      <c r="B103" s="5" t="n"/>
      <c r="C103" s="5" t="n"/>
      <c r="D103" s="15" t="n"/>
      <c r="E103" s="16" t="n"/>
    </row>
    <row r="104">
      <c r="A104" s="5" t="n"/>
      <c r="B104" s="5" t="n"/>
      <c r="C104" s="5" t="n"/>
      <c r="D104" s="15" t="n"/>
      <c r="E104" s="16" t="n"/>
    </row>
    <row r="105">
      <c r="A105" s="5" t="n"/>
      <c r="B105" s="5" t="n"/>
      <c r="C105" s="5" t="n"/>
      <c r="D105" s="15" t="n"/>
      <c r="E105" s="16" t="n"/>
    </row>
    <row r="106">
      <c r="A106" s="5" t="n"/>
      <c r="B106" s="5" t="n"/>
      <c r="C106" s="5" t="n"/>
      <c r="D106" s="15" t="n"/>
      <c r="E106" s="16" t="n"/>
    </row>
    <row r="107">
      <c r="A107" s="5" t="n"/>
      <c r="B107" s="5" t="n"/>
      <c r="C107" s="5" t="n"/>
      <c r="D107" s="15" t="n"/>
      <c r="E107" s="16" t="n"/>
    </row>
    <row r="108">
      <c r="A108" s="5" t="n"/>
      <c r="B108" s="5" t="n"/>
      <c r="C108" s="5" t="n"/>
      <c r="D108" s="15" t="n"/>
      <c r="E108" s="16" t="n"/>
    </row>
    <row r="109">
      <c r="A109" s="5" t="n"/>
      <c r="B109" s="5" t="n"/>
      <c r="C109" s="5" t="n"/>
      <c r="D109" s="15" t="n"/>
      <c r="E109" s="16" t="n"/>
    </row>
    <row r="110">
      <c r="A110" s="5" t="n"/>
      <c r="B110" s="5" t="n"/>
      <c r="C110" s="5" t="n"/>
      <c r="D110" s="15" t="n"/>
      <c r="E110" s="16" t="n"/>
    </row>
    <row r="111">
      <c r="A111" s="5" t="n"/>
      <c r="B111" s="5" t="n"/>
      <c r="C111" s="5" t="n"/>
      <c r="D111" s="15" t="n"/>
      <c r="E111" s="16" t="n"/>
    </row>
    <row r="112">
      <c r="A112" s="5" t="n"/>
      <c r="B112" s="5" t="n"/>
      <c r="C112" s="5" t="n"/>
      <c r="D112" s="15" t="n"/>
      <c r="E112" s="16" t="n"/>
    </row>
    <row r="113">
      <c r="A113" s="5" t="n"/>
      <c r="B113" s="5" t="n"/>
      <c r="C113" s="5" t="n"/>
      <c r="D113" s="15" t="n"/>
      <c r="E113" s="16" t="n"/>
    </row>
    <row r="114">
      <c r="A114" s="5" t="n"/>
      <c r="B114" s="5" t="n"/>
      <c r="C114" s="5" t="n"/>
      <c r="D114" s="15" t="n"/>
      <c r="E114" s="16" t="n"/>
    </row>
    <row r="115">
      <c r="A115" s="5" t="n"/>
      <c r="B115" s="5" t="n"/>
      <c r="C115" s="5" t="n"/>
      <c r="D115" s="15" t="n"/>
      <c r="E115" s="16" t="n"/>
    </row>
    <row r="116">
      <c r="A116" s="5" t="n"/>
      <c r="B116" s="5" t="n"/>
      <c r="C116" s="5" t="n"/>
      <c r="D116" s="15" t="n"/>
      <c r="E116" s="16" t="n"/>
    </row>
    <row r="117">
      <c r="A117" s="5" t="n"/>
      <c r="B117" s="5" t="n"/>
      <c r="C117" s="5" t="n"/>
      <c r="D117" s="15" t="n"/>
      <c r="E117" s="16" t="n"/>
    </row>
    <row r="118">
      <c r="A118" s="5" t="n"/>
      <c r="B118" s="5" t="n"/>
      <c r="C118" s="5" t="n"/>
      <c r="D118" s="15" t="n"/>
      <c r="E118" s="16" t="n"/>
    </row>
    <row r="119">
      <c r="A119" s="5" t="n"/>
      <c r="B119" s="5" t="n"/>
      <c r="C119" s="5" t="n"/>
      <c r="D119" s="15" t="n"/>
      <c r="E119" s="16" t="n"/>
    </row>
    <row r="120">
      <c r="A120" s="5" t="n"/>
      <c r="B120" s="5" t="n"/>
      <c r="C120" s="5" t="n"/>
      <c r="D120" s="15" t="n"/>
      <c r="E120" s="16" t="n"/>
    </row>
    <row r="121">
      <c r="A121" s="5" t="n"/>
      <c r="B121" s="5" t="n"/>
      <c r="C121" s="5" t="n"/>
      <c r="D121" s="15" t="n"/>
      <c r="E121" s="16" t="n"/>
    </row>
    <row r="122">
      <c r="A122" s="5" t="n"/>
      <c r="B122" s="5" t="n"/>
      <c r="C122" s="5" t="n"/>
      <c r="D122" s="15" t="n"/>
      <c r="E122" s="16" t="n"/>
    </row>
    <row r="123">
      <c r="A123" s="5" t="n"/>
      <c r="B123" s="5" t="n"/>
      <c r="C123" s="5" t="n"/>
      <c r="D123" s="15" t="n"/>
      <c r="E123" s="16" t="n"/>
    </row>
    <row r="124">
      <c r="A124" s="5" t="n"/>
      <c r="B124" s="5" t="n"/>
      <c r="C124" s="5" t="n"/>
      <c r="D124" s="15" t="n"/>
      <c r="E124" s="16" t="n"/>
    </row>
    <row r="125">
      <c r="A125" s="5" t="n"/>
      <c r="B125" s="5" t="n"/>
      <c r="C125" s="5" t="n"/>
      <c r="D125" s="15" t="n"/>
      <c r="E125" s="16" t="n"/>
    </row>
    <row r="126">
      <c r="A126" s="5" t="n"/>
      <c r="B126" s="5" t="n"/>
      <c r="C126" s="5" t="n"/>
      <c r="D126" s="15" t="n"/>
      <c r="E126" s="16" t="n"/>
    </row>
    <row r="127">
      <c r="A127" s="5" t="n"/>
      <c r="B127" s="5" t="n"/>
      <c r="C127" s="5" t="n"/>
      <c r="D127" s="15" t="n"/>
      <c r="E127" s="16" t="n"/>
    </row>
    <row r="128">
      <c r="A128" s="5" t="n"/>
      <c r="B128" s="5" t="n"/>
      <c r="C128" s="5" t="n"/>
      <c r="D128" s="15" t="n"/>
      <c r="E128" s="16" t="n"/>
    </row>
    <row r="129">
      <c r="A129" s="5" t="n"/>
      <c r="B129" s="5" t="n"/>
      <c r="C129" s="5" t="n"/>
      <c r="D129" s="15" t="n"/>
      <c r="E129" s="16" t="n"/>
    </row>
    <row r="130">
      <c r="A130" s="5" t="n"/>
      <c r="B130" s="5" t="n"/>
      <c r="C130" s="5" t="n"/>
      <c r="D130" s="15" t="n"/>
      <c r="E130" s="16" t="n"/>
    </row>
    <row r="131">
      <c r="A131" s="5" t="n"/>
      <c r="B131" s="5" t="n"/>
      <c r="C131" s="5" t="n"/>
      <c r="D131" s="15" t="n"/>
      <c r="E131" s="16" t="n"/>
    </row>
    <row r="132">
      <c r="A132" s="5" t="n"/>
      <c r="B132" s="5" t="n"/>
      <c r="C132" s="5" t="n"/>
      <c r="D132" s="15" t="n"/>
      <c r="E132" s="16" t="n"/>
    </row>
    <row r="133">
      <c r="A133" s="5" t="n"/>
      <c r="B133" s="5" t="n"/>
      <c r="C133" s="5" t="n"/>
      <c r="D133" s="15" t="n"/>
      <c r="E133" s="16" t="n"/>
    </row>
    <row r="134">
      <c r="A134" s="5" t="n"/>
      <c r="B134" s="5" t="n"/>
      <c r="C134" s="5" t="n"/>
      <c r="D134" s="15" t="n"/>
      <c r="E134" s="16" t="n"/>
    </row>
    <row r="135">
      <c r="A135" s="5" t="n"/>
      <c r="B135" s="5" t="n"/>
      <c r="C135" s="5" t="n"/>
      <c r="D135" s="15" t="n"/>
      <c r="E135" s="16" t="n"/>
    </row>
    <row r="136">
      <c r="A136" s="5" t="n"/>
      <c r="B136" s="5" t="n"/>
      <c r="C136" s="5" t="n"/>
      <c r="D136" s="15" t="n"/>
      <c r="E136" s="16" t="n"/>
    </row>
    <row r="137">
      <c r="A137" s="5" t="n"/>
      <c r="B137" s="5" t="n"/>
      <c r="C137" s="5" t="n"/>
      <c r="D137" s="15" t="n"/>
      <c r="E137" s="16" t="n"/>
    </row>
    <row r="138">
      <c r="A138" s="5" t="n"/>
      <c r="B138" s="5" t="n"/>
      <c r="C138" s="5" t="n"/>
      <c r="D138" s="15" t="n"/>
      <c r="E138" s="16" t="n"/>
    </row>
    <row r="139">
      <c r="A139" s="5" t="n"/>
      <c r="B139" s="5" t="n"/>
      <c r="C139" s="5" t="n"/>
      <c r="D139" s="15" t="n"/>
      <c r="E139" s="16" t="n"/>
    </row>
    <row r="140">
      <c r="A140" s="5" t="n"/>
      <c r="B140" s="5" t="n"/>
      <c r="C140" s="5" t="n"/>
      <c r="D140" s="15" t="n"/>
      <c r="E140" s="16" t="n"/>
    </row>
    <row r="141">
      <c r="A141" s="5" t="n"/>
      <c r="B141" s="5" t="n"/>
      <c r="C141" s="5" t="n"/>
      <c r="D141" s="15" t="n"/>
      <c r="E141" s="16" t="n"/>
    </row>
    <row r="142">
      <c r="A142" s="5" t="n"/>
      <c r="B142" s="5" t="n"/>
      <c r="C142" s="5" t="n"/>
      <c r="D142" s="15" t="n"/>
      <c r="E142" s="16" t="n"/>
    </row>
    <row r="143">
      <c r="A143" s="5" t="n"/>
      <c r="B143" s="5" t="n"/>
      <c r="C143" s="5" t="n"/>
      <c r="D143" s="15" t="n"/>
      <c r="E143" s="16" t="n"/>
    </row>
    <row r="144">
      <c r="A144" s="5" t="n"/>
      <c r="B144" s="5" t="n"/>
      <c r="C144" s="5" t="n"/>
      <c r="D144" s="15" t="n"/>
      <c r="E144" s="16" t="n"/>
    </row>
    <row r="145">
      <c r="A145" s="5" t="n"/>
      <c r="B145" s="5" t="n"/>
      <c r="C145" s="5" t="n"/>
      <c r="D145" s="15" t="n"/>
      <c r="E145" s="16" t="n"/>
    </row>
    <row r="146">
      <c r="A146" s="5" t="n"/>
      <c r="B146" s="5" t="n"/>
      <c r="C146" s="5" t="n"/>
      <c r="D146" s="15" t="n"/>
      <c r="E146" s="16" t="n"/>
    </row>
    <row r="147">
      <c r="A147" s="5" t="n"/>
      <c r="B147" s="5" t="n"/>
      <c r="C147" s="5" t="n"/>
      <c r="D147" s="15" t="n"/>
      <c r="E147" s="16" t="n"/>
    </row>
    <row r="148">
      <c r="A148" s="5" t="n"/>
      <c r="B148" s="5" t="n"/>
      <c r="C148" s="5" t="n"/>
      <c r="D148" s="15" t="n"/>
      <c r="E148" s="16" t="n"/>
    </row>
    <row r="149">
      <c r="A149" s="5" t="n"/>
      <c r="B149" s="5" t="n"/>
      <c r="C149" s="5" t="n"/>
      <c r="D149" s="15" t="n"/>
      <c r="E149" s="16" t="n"/>
    </row>
    <row r="150">
      <c r="A150" s="5" t="n"/>
      <c r="B150" s="5" t="n"/>
      <c r="C150" s="5" t="n"/>
      <c r="D150" s="15" t="n"/>
      <c r="E150" s="16" t="n"/>
    </row>
    <row r="151">
      <c r="A151" s="5" t="n"/>
      <c r="B151" s="5" t="n"/>
      <c r="C151" s="5" t="n"/>
      <c r="D151" s="15" t="n"/>
      <c r="E151" s="16" t="n"/>
    </row>
    <row r="152">
      <c r="A152" s="5" t="n"/>
      <c r="B152" s="5" t="n"/>
      <c r="C152" s="5" t="n"/>
      <c r="D152" s="15" t="n"/>
      <c r="E152" s="16" t="n"/>
    </row>
    <row r="153">
      <c r="A153" s="5" t="n"/>
      <c r="B153" s="5" t="n"/>
      <c r="C153" s="5" t="n"/>
      <c r="D153" s="15" t="n"/>
      <c r="E153" s="16" t="n"/>
    </row>
    <row r="154">
      <c r="A154" s="5" t="n"/>
      <c r="B154" s="5" t="n"/>
      <c r="C154" s="5" t="n"/>
      <c r="D154" s="15" t="n"/>
      <c r="E154" s="16" t="n"/>
    </row>
    <row r="155">
      <c r="A155" s="5" t="n"/>
      <c r="B155" s="5" t="n"/>
      <c r="C155" s="5" t="n"/>
      <c r="D155" s="15" t="n"/>
      <c r="E155" s="16" t="n"/>
    </row>
    <row r="156">
      <c r="A156" s="5" t="n"/>
      <c r="B156" s="5" t="n"/>
      <c r="C156" s="5" t="n"/>
      <c r="D156" s="15" t="n"/>
      <c r="E156" s="16" t="n"/>
    </row>
    <row r="157">
      <c r="A157" s="5" t="n"/>
      <c r="B157" s="5" t="n"/>
      <c r="C157" s="5" t="n"/>
      <c r="D157" s="15" t="n"/>
      <c r="E157" s="16" t="n"/>
    </row>
    <row r="158">
      <c r="A158" s="5" t="n"/>
      <c r="B158" s="5" t="n"/>
      <c r="C158" s="5" t="n"/>
      <c r="D158" s="15" t="n"/>
      <c r="E158" s="16" t="n"/>
    </row>
    <row r="159">
      <c r="A159" s="5" t="n"/>
      <c r="B159" s="5" t="n"/>
      <c r="C159" s="5" t="n"/>
      <c r="D159" s="15" t="n"/>
      <c r="E159" s="16" t="n"/>
    </row>
    <row r="160">
      <c r="A160" s="5" t="n"/>
      <c r="B160" s="5" t="n"/>
      <c r="C160" s="5" t="n"/>
      <c r="D160" s="15" t="n"/>
      <c r="E160" s="16" t="n"/>
    </row>
    <row r="161">
      <c r="A161" s="5" t="n"/>
      <c r="B161" s="5" t="n"/>
      <c r="C161" s="5" t="n"/>
      <c r="D161" s="15" t="n"/>
      <c r="E161" s="16" t="n"/>
    </row>
    <row r="162">
      <c r="A162" s="5" t="n"/>
      <c r="B162" s="5" t="n"/>
      <c r="C162" s="5" t="n"/>
      <c r="D162" s="15" t="n"/>
      <c r="E162" s="16" t="n"/>
    </row>
    <row r="163">
      <c r="A163" s="5" t="n"/>
      <c r="B163" s="5" t="n"/>
      <c r="C163" s="5" t="n"/>
      <c r="D163" s="15" t="n"/>
      <c r="E163" s="16" t="n"/>
    </row>
    <row r="164">
      <c r="A164" s="5" t="n"/>
      <c r="B164" s="5" t="n"/>
      <c r="C164" s="5" t="n"/>
      <c r="D164" s="15" t="n"/>
      <c r="E164" s="16" t="n"/>
    </row>
    <row r="165">
      <c r="A165" s="5" t="n"/>
      <c r="B165" s="5" t="n"/>
      <c r="C165" s="5" t="n"/>
      <c r="D165" s="15" t="n"/>
      <c r="E165" s="16" t="n"/>
    </row>
    <row r="166">
      <c r="A166" s="5" t="n"/>
      <c r="B166" s="5" t="n"/>
      <c r="C166" s="5" t="n"/>
      <c r="D166" s="15" t="n"/>
      <c r="E166" s="16" t="n"/>
    </row>
    <row r="167">
      <c r="A167" s="5" t="n"/>
      <c r="B167" s="5" t="n"/>
      <c r="C167" s="5" t="n"/>
      <c r="D167" s="15" t="n"/>
      <c r="E167" s="16" t="n"/>
    </row>
    <row r="168">
      <c r="A168" s="5" t="n"/>
      <c r="B168" s="5" t="n"/>
      <c r="C168" s="5" t="n"/>
      <c r="D168" s="15" t="n"/>
      <c r="E168" s="16" t="n"/>
    </row>
    <row r="169">
      <c r="A169" s="5" t="n"/>
      <c r="B169" s="5" t="n"/>
      <c r="C169" s="5" t="n"/>
      <c r="D169" s="15" t="n"/>
      <c r="E169" s="16" t="n"/>
    </row>
    <row r="170">
      <c r="A170" s="5" t="n"/>
      <c r="B170" s="5" t="n"/>
      <c r="C170" s="5" t="n"/>
      <c r="D170" s="15" t="n"/>
      <c r="E170" s="16" t="n"/>
    </row>
    <row r="171">
      <c r="A171" s="5" t="n"/>
      <c r="B171" s="5" t="n"/>
      <c r="C171" s="5" t="n"/>
      <c r="D171" s="15" t="n"/>
      <c r="E171" s="16" t="n"/>
    </row>
    <row r="172">
      <c r="A172" s="5" t="n"/>
      <c r="B172" s="5" t="n"/>
      <c r="C172" s="5" t="n"/>
      <c r="D172" s="15" t="n"/>
      <c r="E172" s="16" t="n"/>
    </row>
    <row r="173">
      <c r="A173" s="5" t="n"/>
      <c r="B173" s="5" t="n"/>
      <c r="C173" s="5" t="n"/>
      <c r="D173" s="15" t="n"/>
      <c r="E173" s="16" t="n"/>
    </row>
    <row r="174">
      <c r="A174" s="5" t="n"/>
      <c r="B174" s="5" t="n"/>
      <c r="C174" s="5" t="n"/>
      <c r="D174" s="15" t="n"/>
      <c r="E174" s="16" t="n"/>
    </row>
    <row r="175">
      <c r="A175" s="5" t="n"/>
      <c r="B175" s="5" t="n"/>
      <c r="C175" s="5" t="n"/>
      <c r="D175" s="15" t="n"/>
      <c r="E175" s="16" t="n"/>
    </row>
    <row r="176">
      <c r="A176" s="5" t="n"/>
      <c r="B176" s="5" t="n"/>
      <c r="C176" s="5" t="n"/>
      <c r="D176" s="15" t="n"/>
      <c r="E176" s="16" t="n"/>
    </row>
    <row r="177">
      <c r="A177" s="5" t="n"/>
      <c r="B177" s="5" t="n"/>
      <c r="C177" s="5" t="n"/>
      <c r="D177" s="15" t="n"/>
      <c r="E177" s="16" t="n"/>
    </row>
    <row r="178">
      <c r="A178" s="5" t="n"/>
      <c r="B178" s="5" t="n"/>
      <c r="C178" s="5" t="n"/>
      <c r="D178" s="15" t="n"/>
      <c r="E178" s="16" t="n"/>
    </row>
    <row r="179">
      <c r="A179" s="5" t="n"/>
      <c r="B179" s="5" t="n"/>
      <c r="C179" s="5" t="n"/>
      <c r="D179" s="15" t="n"/>
      <c r="E179" s="16" t="n"/>
    </row>
    <row r="180">
      <c r="A180" s="5" t="n"/>
      <c r="B180" s="5" t="n"/>
      <c r="C180" s="5" t="n"/>
      <c r="D180" s="15" t="n"/>
      <c r="E180" s="16" t="n"/>
    </row>
    <row r="181">
      <c r="A181" s="5" t="n"/>
      <c r="B181" s="5" t="n"/>
      <c r="C181" s="5" t="n"/>
      <c r="D181" s="15" t="n"/>
      <c r="E181" s="16" t="n"/>
    </row>
    <row r="182">
      <c r="A182" s="5" t="n"/>
      <c r="B182" s="5" t="n"/>
      <c r="C182" s="5" t="n"/>
      <c r="D182" s="15" t="n"/>
      <c r="E182" s="16" t="n"/>
    </row>
    <row r="183">
      <c r="A183" s="5" t="n"/>
      <c r="B183" s="5" t="n"/>
      <c r="C183" s="5" t="n"/>
      <c r="D183" s="15" t="n"/>
      <c r="E183" s="16" t="n"/>
    </row>
    <row r="184">
      <c r="A184" s="5" t="n"/>
      <c r="B184" s="5" t="n"/>
      <c r="C184" s="5" t="n"/>
      <c r="D184" s="15" t="n"/>
      <c r="E184" s="16" t="n"/>
    </row>
    <row r="185">
      <c r="A185" s="5" t="n"/>
      <c r="B185" s="5" t="n"/>
      <c r="C185" s="5" t="n"/>
      <c r="D185" s="15" t="n"/>
      <c r="E185" s="16" t="n"/>
    </row>
    <row r="186">
      <c r="A186" s="5" t="n"/>
      <c r="B186" s="5" t="n"/>
      <c r="C186" s="5" t="n"/>
      <c r="D186" s="15" t="n"/>
      <c r="E186" s="16" t="n"/>
    </row>
    <row r="187">
      <c r="A187" s="5" t="n"/>
      <c r="B187" s="5" t="n"/>
      <c r="C187" s="5" t="n"/>
      <c r="D187" s="15" t="n"/>
      <c r="E187" s="16" t="n"/>
    </row>
    <row r="188">
      <c r="A188" s="5" t="n"/>
      <c r="B188" s="5" t="n"/>
      <c r="C188" s="5" t="n"/>
      <c r="D188" s="15" t="n"/>
      <c r="E188" s="16" t="n"/>
    </row>
    <row r="189">
      <c r="A189" s="5" t="n"/>
      <c r="B189" s="5" t="n"/>
      <c r="C189" s="5" t="n"/>
      <c r="D189" s="15" t="n"/>
      <c r="E189" s="16" t="n"/>
    </row>
    <row r="190">
      <c r="A190" s="5" t="n"/>
      <c r="B190" s="5" t="n"/>
      <c r="C190" s="5" t="n"/>
      <c r="D190" s="15" t="n"/>
      <c r="E190" s="16" t="n"/>
    </row>
    <row r="191">
      <c r="A191" s="5" t="n"/>
      <c r="B191" s="5" t="n"/>
      <c r="C191" s="5" t="n"/>
      <c r="D191" s="15" t="n"/>
      <c r="E191" s="16" t="n"/>
    </row>
    <row r="192">
      <c r="A192" s="5" t="n"/>
      <c r="B192" s="5" t="n"/>
      <c r="C192" s="5" t="n"/>
      <c r="D192" s="15" t="n"/>
      <c r="E192" s="16" t="n"/>
    </row>
    <row r="193">
      <c r="A193" s="5" t="n"/>
      <c r="B193" s="5" t="n"/>
      <c r="C193" s="5" t="n"/>
      <c r="D193" s="15" t="n"/>
      <c r="E193" s="16" t="n"/>
    </row>
    <row r="194">
      <c r="A194" s="5" t="n"/>
      <c r="B194" s="5" t="n"/>
      <c r="C194" s="5" t="n"/>
      <c r="D194" s="15" t="n"/>
      <c r="E194" s="16" t="n"/>
    </row>
    <row r="195">
      <c r="A195" s="5" t="n"/>
      <c r="B195" s="5" t="n"/>
      <c r="C195" s="5" t="n"/>
      <c r="D195" s="15" t="n"/>
      <c r="E195" s="16" t="n"/>
    </row>
    <row r="196">
      <c r="A196" s="5" t="n"/>
      <c r="B196" s="5" t="n"/>
      <c r="C196" s="5" t="n"/>
      <c r="D196" s="15" t="n"/>
      <c r="E196" s="16" t="n"/>
    </row>
    <row r="197">
      <c r="A197" s="5" t="n"/>
      <c r="B197" s="5" t="n"/>
      <c r="C197" s="5" t="n"/>
      <c r="D197" s="15" t="n"/>
      <c r="E197" s="16" t="n"/>
    </row>
    <row r="198">
      <c r="A198" s="5" t="n"/>
      <c r="B198" s="5" t="n"/>
      <c r="C198" s="5" t="n"/>
      <c r="D198" s="15" t="n"/>
      <c r="E198" s="16" t="n"/>
    </row>
    <row r="199">
      <c r="A199" s="5" t="n"/>
      <c r="B199" s="5" t="n"/>
      <c r="C199" s="5" t="n"/>
      <c r="D199" s="15" t="n"/>
      <c r="E199" s="16" t="n"/>
    </row>
    <row r="200">
      <c r="A200" s="5" t="n"/>
      <c r="B200" s="5" t="n"/>
      <c r="C200" s="5" t="n"/>
      <c r="D200" s="15" t="n"/>
      <c r="E200" s="16" t="n"/>
    </row>
    <row r="201">
      <c r="A201" s="5" t="n"/>
      <c r="B201" s="5" t="n"/>
      <c r="C201" s="5" t="n"/>
      <c r="D201" s="15" t="n"/>
      <c r="E201" s="16" t="n"/>
    </row>
    <row r="202">
      <c r="A202" s="5" t="n"/>
      <c r="B202" s="5" t="n"/>
      <c r="C202" s="5" t="n"/>
      <c r="D202" s="15" t="n"/>
      <c r="E202" s="16" t="n"/>
    </row>
    <row r="203">
      <c r="A203" s="5" t="n"/>
      <c r="B203" s="5" t="n"/>
      <c r="C203" s="5" t="n"/>
      <c r="D203" s="15" t="n"/>
      <c r="E203" s="16" t="n"/>
    </row>
    <row r="204">
      <c r="A204" s="5" t="n"/>
      <c r="B204" s="5" t="n"/>
      <c r="C204" s="5" t="n"/>
      <c r="D204" s="15" t="n"/>
      <c r="E204" s="16" t="n"/>
    </row>
    <row r="205">
      <c r="A205" s="5" t="n"/>
      <c r="B205" s="5" t="n"/>
      <c r="C205" s="5" t="n"/>
      <c r="D205" s="15" t="n"/>
      <c r="E205" s="16" t="n"/>
    </row>
    <row r="206">
      <c r="A206" s="5" t="n"/>
      <c r="B206" s="5" t="n"/>
      <c r="C206" s="5" t="n"/>
      <c r="D206" s="15" t="n"/>
      <c r="E206" s="16" t="n"/>
    </row>
    <row r="207">
      <c r="A207" s="5" t="n"/>
      <c r="B207" s="5" t="n"/>
      <c r="C207" s="5" t="n"/>
      <c r="D207" s="15" t="n"/>
      <c r="E207" s="16" t="n"/>
    </row>
    <row r="208">
      <c r="A208" s="5" t="n"/>
      <c r="B208" s="5" t="n"/>
      <c r="C208" s="5" t="n"/>
      <c r="D208" s="15" t="n"/>
      <c r="E208" s="16" t="n"/>
    </row>
    <row r="209">
      <c r="A209" s="5" t="n"/>
      <c r="B209" s="5" t="n"/>
      <c r="C209" s="5" t="n"/>
      <c r="D209" s="15" t="n"/>
      <c r="E209" s="16" t="n"/>
    </row>
    <row r="210">
      <c r="A210" s="5" t="n"/>
      <c r="B210" s="5" t="n"/>
      <c r="C210" s="5" t="n"/>
      <c r="D210" s="15" t="n"/>
      <c r="E210" s="16" t="n"/>
    </row>
    <row r="211">
      <c r="A211" s="5" t="n"/>
      <c r="B211" s="5" t="n"/>
      <c r="C211" s="5" t="n"/>
      <c r="D211" s="15" t="n"/>
      <c r="E211" s="16" t="n"/>
    </row>
    <row r="212">
      <c r="A212" s="5" t="n"/>
      <c r="B212" s="5" t="n"/>
      <c r="C212" s="5" t="n"/>
      <c r="D212" s="15" t="n"/>
      <c r="E212" s="16" t="n"/>
    </row>
    <row r="213">
      <c r="A213" s="5" t="n"/>
      <c r="B213" s="5" t="n"/>
      <c r="C213" s="5" t="n"/>
      <c r="D213" s="15" t="n"/>
      <c r="E213" s="16" t="n"/>
    </row>
    <row r="214">
      <c r="A214" s="5" t="n"/>
      <c r="B214" s="5" t="n"/>
      <c r="C214" s="5" t="n"/>
      <c r="D214" s="15" t="n"/>
      <c r="E214" s="16" t="n"/>
    </row>
    <row r="215">
      <c r="A215" s="5" t="n"/>
      <c r="B215" s="5" t="n"/>
      <c r="C215" s="5" t="n"/>
      <c r="D215" s="15" t="n"/>
      <c r="E215" s="16" t="n"/>
    </row>
    <row r="216">
      <c r="A216" s="5" t="n"/>
      <c r="B216" s="5" t="n"/>
      <c r="C216" s="5" t="n"/>
      <c r="D216" s="15" t="n"/>
      <c r="E216" s="16" t="n"/>
    </row>
    <row r="217">
      <c r="A217" s="5" t="n"/>
      <c r="B217" s="5" t="n"/>
      <c r="C217" s="5" t="n"/>
      <c r="D217" s="15" t="n"/>
      <c r="E217" s="16" t="n"/>
    </row>
    <row r="218">
      <c r="A218" s="5" t="n"/>
      <c r="B218" s="5" t="n"/>
      <c r="C218" s="5" t="n"/>
      <c r="D218" s="15" t="n"/>
      <c r="E218" s="16" t="n"/>
    </row>
    <row r="219">
      <c r="A219" s="5" t="n"/>
      <c r="B219" s="5" t="n"/>
      <c r="C219" s="5" t="n"/>
      <c r="D219" s="15" t="n"/>
      <c r="E219" s="16" t="n"/>
    </row>
    <row r="220">
      <c r="A220" s="5" t="n"/>
      <c r="B220" s="5" t="n"/>
      <c r="C220" s="5" t="n"/>
      <c r="D220" s="15" t="n"/>
      <c r="E220" s="16" t="n"/>
    </row>
    <row r="221">
      <c r="A221" s="5" t="n"/>
      <c r="B221" s="5" t="n"/>
      <c r="C221" s="5" t="n"/>
      <c r="D221" s="15" t="n"/>
      <c r="E221" s="16" t="n"/>
    </row>
    <row r="222">
      <c r="A222" s="5" t="n"/>
      <c r="B222" s="5" t="n"/>
      <c r="C222" s="5" t="n"/>
      <c r="D222" s="15" t="n"/>
      <c r="E222" s="16" t="n"/>
    </row>
    <row r="223">
      <c r="A223" s="5" t="n"/>
      <c r="B223" s="5" t="n"/>
      <c r="C223" s="5" t="n"/>
      <c r="D223" s="15" t="n"/>
      <c r="E223" s="16" t="n"/>
    </row>
    <row r="224">
      <c r="A224" s="5" t="n"/>
      <c r="B224" s="5" t="n"/>
      <c r="C224" s="5" t="n"/>
      <c r="D224" s="15" t="n"/>
      <c r="E224" s="16" t="n"/>
    </row>
    <row r="225">
      <c r="A225" s="5" t="n"/>
      <c r="B225" s="5" t="n"/>
      <c r="C225" s="5" t="n"/>
      <c r="D225" s="15" t="n"/>
      <c r="E225" s="16" t="n"/>
    </row>
    <row r="226">
      <c r="A226" s="5" t="n"/>
      <c r="B226" s="5" t="n"/>
      <c r="C226" s="5" t="n"/>
      <c r="D226" s="15" t="n"/>
      <c r="E226" s="16" t="n"/>
    </row>
    <row r="227">
      <c r="A227" s="5" t="n"/>
      <c r="B227" s="5" t="n"/>
      <c r="C227" s="5" t="n"/>
      <c r="D227" s="15" t="n"/>
      <c r="E227" s="16" t="n"/>
    </row>
    <row r="228">
      <c r="A228" s="5" t="n"/>
      <c r="B228" s="5" t="n"/>
      <c r="C228" s="5" t="n"/>
      <c r="D228" s="15" t="n"/>
      <c r="E228" s="16" t="n"/>
    </row>
    <row r="229">
      <c r="A229" s="5" t="n"/>
      <c r="B229" s="5" t="n"/>
      <c r="C229" s="5" t="n"/>
      <c r="D229" s="15" t="n"/>
      <c r="E229" s="16" t="n"/>
    </row>
    <row r="230">
      <c r="A230" s="5" t="n"/>
      <c r="B230" s="5" t="n"/>
      <c r="C230" s="5" t="n"/>
      <c r="D230" s="15" t="n"/>
      <c r="E230" s="16" t="n"/>
    </row>
    <row r="231">
      <c r="A231" s="5" t="n"/>
      <c r="B231" s="5" t="n"/>
      <c r="C231" s="5" t="n"/>
      <c r="D231" s="15" t="n"/>
      <c r="E231" s="16" t="n"/>
    </row>
    <row r="232">
      <c r="A232" s="5" t="n"/>
      <c r="B232" s="5" t="n"/>
      <c r="C232" s="5" t="n"/>
      <c r="D232" s="15" t="n"/>
      <c r="E232" s="16" t="n"/>
    </row>
    <row r="233">
      <c r="A233" s="5" t="n"/>
      <c r="B233" s="5" t="n"/>
      <c r="C233" s="5" t="n"/>
      <c r="D233" s="15" t="n"/>
      <c r="E233" s="16" t="n"/>
    </row>
    <row r="234">
      <c r="A234" s="5" t="n"/>
      <c r="B234" s="5" t="n"/>
      <c r="C234" s="5" t="n"/>
      <c r="D234" s="15" t="n"/>
      <c r="E234" s="16" t="n"/>
    </row>
    <row r="235">
      <c r="A235" s="5" t="n"/>
      <c r="B235" s="5" t="n"/>
      <c r="C235" s="5" t="n"/>
      <c r="D235" s="15" t="n"/>
      <c r="E235" s="16" t="n"/>
    </row>
    <row r="236">
      <c r="A236" s="5" t="n"/>
      <c r="B236" s="5" t="n"/>
      <c r="C236" s="5" t="n"/>
      <c r="D236" s="15" t="n"/>
      <c r="E236" s="16" t="n"/>
    </row>
    <row r="237">
      <c r="A237" s="5" t="n"/>
      <c r="B237" s="5" t="n"/>
      <c r="C237" s="5" t="n"/>
      <c r="D237" s="15" t="n"/>
      <c r="E237" s="16" t="n"/>
    </row>
    <row r="238">
      <c r="A238" s="5" t="n"/>
      <c r="B238" s="5" t="n"/>
      <c r="C238" s="5" t="n"/>
      <c r="D238" s="15" t="n"/>
      <c r="E238" s="16" t="n"/>
    </row>
    <row r="239">
      <c r="A239" s="5" t="n"/>
      <c r="B239" s="5" t="n"/>
      <c r="C239" s="5" t="n"/>
      <c r="D239" s="15" t="n"/>
      <c r="E239" s="16" t="n"/>
    </row>
    <row r="240">
      <c r="A240" s="5" t="n"/>
      <c r="B240" s="5" t="n"/>
      <c r="C240" s="5" t="n"/>
      <c r="D240" s="15" t="n"/>
      <c r="E240" s="16" t="n"/>
    </row>
    <row r="241">
      <c r="A241" s="5" t="n"/>
      <c r="B241" s="5" t="n"/>
      <c r="C241" s="5" t="n"/>
      <c r="D241" s="15" t="n"/>
      <c r="E241" s="16" t="n"/>
    </row>
    <row r="242">
      <c r="A242" s="5" t="n"/>
      <c r="B242" s="5" t="n"/>
      <c r="C242" s="5" t="n"/>
      <c r="D242" s="15" t="n"/>
      <c r="E242" s="16" t="n"/>
    </row>
    <row r="243">
      <c r="A243" s="5" t="n"/>
      <c r="B243" s="5" t="n"/>
      <c r="C243" s="5" t="n"/>
      <c r="D243" s="15" t="n"/>
      <c r="E243" s="16" t="n"/>
    </row>
    <row r="244">
      <c r="A244" s="5" t="n"/>
      <c r="B244" s="5" t="n"/>
      <c r="C244" s="5" t="n"/>
      <c r="D244" s="15" t="n"/>
      <c r="E244" s="16" t="n"/>
    </row>
    <row r="245">
      <c r="A245" s="5" t="n"/>
      <c r="B245" s="5" t="n"/>
      <c r="C245" s="5" t="n"/>
      <c r="D245" s="15" t="n"/>
      <c r="E245" s="16" t="n"/>
    </row>
    <row r="246">
      <c r="A246" s="5" t="n"/>
      <c r="B246" s="5" t="n"/>
      <c r="C246" s="5" t="n"/>
      <c r="D246" s="15" t="n"/>
      <c r="E246" s="16" t="n"/>
    </row>
    <row r="247">
      <c r="A247" s="5" t="n"/>
      <c r="B247" s="5" t="n"/>
      <c r="C247" s="5" t="n"/>
      <c r="D247" s="15" t="n"/>
      <c r="E247" s="16" t="n"/>
    </row>
    <row r="248">
      <c r="A248" s="5" t="n"/>
      <c r="B248" s="5" t="n"/>
      <c r="C248" s="5" t="n"/>
      <c r="D248" s="15" t="n"/>
      <c r="E248" s="16" t="n"/>
    </row>
    <row r="249">
      <c r="A249" s="5" t="n"/>
      <c r="B249" s="5" t="n"/>
      <c r="C249" s="5" t="n"/>
      <c r="D249" s="15" t="n"/>
      <c r="E249" s="16" t="n"/>
    </row>
    <row r="250">
      <c r="A250" s="5" t="n"/>
      <c r="B250" s="5" t="n"/>
      <c r="C250" s="5" t="n"/>
      <c r="D250" s="15" t="n"/>
      <c r="E250" s="16" t="n"/>
    </row>
    <row r="251">
      <c r="A251" s="5" t="n"/>
      <c r="B251" s="5" t="n"/>
      <c r="C251" s="5" t="n"/>
      <c r="D251" s="15" t="n"/>
      <c r="E251" s="16" t="n"/>
    </row>
    <row r="252">
      <c r="A252" s="5" t="n"/>
      <c r="B252" s="5" t="n"/>
      <c r="C252" s="5" t="n"/>
      <c r="D252" s="15" t="n"/>
      <c r="E252" s="16" t="n"/>
    </row>
    <row r="253">
      <c r="A253" s="5" t="n"/>
      <c r="B253" s="5" t="n"/>
      <c r="C253" s="5" t="n"/>
      <c r="D253" s="15" t="n"/>
      <c r="E253" s="16" t="n"/>
    </row>
    <row r="254">
      <c r="A254" s="5" t="n"/>
      <c r="B254" s="5" t="n"/>
      <c r="C254" s="5" t="n"/>
      <c r="D254" s="15" t="n"/>
      <c r="E254" s="16" t="n"/>
    </row>
    <row r="255">
      <c r="A255" s="5" t="n"/>
      <c r="B255" s="5" t="n"/>
      <c r="C255" s="5" t="n"/>
      <c r="D255" s="15" t="n"/>
      <c r="E255" s="16" t="n"/>
    </row>
    <row r="256">
      <c r="A256" s="5" t="n"/>
      <c r="B256" s="5" t="n"/>
      <c r="C256" s="5" t="n"/>
      <c r="D256" s="15" t="n"/>
      <c r="E256" s="16" t="n"/>
    </row>
    <row r="257">
      <c r="A257" s="5" t="n"/>
      <c r="B257" s="5" t="n"/>
      <c r="C257" s="5" t="n"/>
      <c r="D257" s="15" t="n"/>
      <c r="E257" s="16" t="n"/>
    </row>
    <row r="258">
      <c r="A258" s="5" t="n"/>
      <c r="B258" s="5" t="n"/>
      <c r="C258" s="5" t="n"/>
      <c r="D258" s="15" t="n"/>
      <c r="E258" s="16" t="n"/>
    </row>
    <row r="259">
      <c r="A259" s="5" t="n"/>
      <c r="B259" s="5" t="n"/>
      <c r="C259" s="5" t="n"/>
      <c r="D259" s="15" t="n"/>
      <c r="E259" s="16" t="n"/>
    </row>
    <row r="260">
      <c r="A260" s="5" t="n"/>
      <c r="B260" s="5" t="n"/>
      <c r="C260" s="5" t="n"/>
      <c r="D260" s="15" t="n"/>
      <c r="E260" s="16" t="n"/>
    </row>
    <row r="261">
      <c r="A261" s="5" t="n"/>
      <c r="B261" s="5" t="n"/>
      <c r="C261" s="5" t="n"/>
      <c r="D261" s="15" t="n"/>
      <c r="E261" s="16" t="n"/>
    </row>
    <row r="262">
      <c r="A262" s="5" t="n"/>
      <c r="B262" s="5" t="n"/>
      <c r="C262" s="5" t="n"/>
      <c r="D262" s="15" t="n"/>
      <c r="E262" s="16" t="n"/>
    </row>
    <row r="263">
      <c r="A263" s="5" t="n"/>
      <c r="B263" s="5" t="n"/>
      <c r="C263" s="5" t="n"/>
      <c r="D263" s="15" t="n"/>
      <c r="E263" s="16" t="n"/>
    </row>
    <row r="264">
      <c r="A264" s="5" t="n"/>
      <c r="B264" s="5" t="n"/>
      <c r="C264" s="5" t="n"/>
      <c r="D264" s="15" t="n"/>
      <c r="E264" s="16" t="n"/>
    </row>
    <row r="265">
      <c r="A265" s="5" t="n"/>
      <c r="B265" s="5" t="n"/>
      <c r="C265" s="5" t="n"/>
      <c r="D265" s="15" t="n"/>
      <c r="E265" s="16" t="n"/>
    </row>
    <row r="266">
      <c r="A266" s="5" t="n"/>
      <c r="B266" s="5" t="n"/>
      <c r="C266" s="5" t="n"/>
      <c r="D266" s="15" t="n"/>
      <c r="E266" s="16" t="n"/>
    </row>
    <row r="267">
      <c r="A267" s="5" t="n"/>
      <c r="B267" s="5" t="n"/>
      <c r="C267" s="5" t="n"/>
      <c r="D267" s="15" t="n"/>
      <c r="E267" s="16" t="n"/>
    </row>
    <row r="268">
      <c r="A268" s="5" t="n"/>
      <c r="B268" s="5" t="n"/>
      <c r="C268" s="5" t="n"/>
      <c r="D268" s="15" t="n"/>
      <c r="E268" s="16" t="n"/>
    </row>
    <row r="269">
      <c r="A269" s="5" t="n"/>
      <c r="B269" s="5" t="n"/>
      <c r="C269" s="5" t="n"/>
      <c r="D269" s="15" t="n"/>
      <c r="E269" s="16" t="n"/>
    </row>
    <row r="270">
      <c r="A270" s="5" t="n"/>
      <c r="B270" s="5" t="n"/>
      <c r="C270" s="5" t="n"/>
      <c r="D270" s="15" t="n"/>
      <c r="E270" s="16" t="n"/>
    </row>
    <row r="271">
      <c r="A271" s="5" t="n"/>
      <c r="B271" s="5" t="n"/>
      <c r="C271" s="5" t="n"/>
      <c r="D271" s="15" t="n"/>
      <c r="E271" s="16" t="n"/>
    </row>
    <row r="272">
      <c r="A272" s="5" t="n"/>
      <c r="B272" s="5" t="n"/>
      <c r="C272" s="5" t="n"/>
      <c r="D272" s="15" t="n"/>
      <c r="E272" s="16" t="n"/>
    </row>
    <row r="273">
      <c r="A273" s="5" t="n"/>
      <c r="B273" s="5" t="n"/>
      <c r="C273" s="5" t="n"/>
      <c r="D273" s="15" t="n"/>
      <c r="E273" s="16" t="n"/>
    </row>
    <row r="274">
      <c r="A274" s="5" t="n"/>
      <c r="B274" s="5" t="n"/>
      <c r="C274" s="5" t="n"/>
      <c r="D274" s="15" t="n"/>
      <c r="E274" s="16" t="n"/>
    </row>
    <row r="275">
      <c r="A275" s="5" t="n"/>
      <c r="B275" s="5" t="n"/>
      <c r="C275" s="5" t="n"/>
      <c r="D275" s="15" t="n"/>
      <c r="E275" s="16" t="n"/>
    </row>
    <row r="276">
      <c r="A276" s="5" t="n"/>
      <c r="B276" s="5" t="n"/>
      <c r="C276" s="5" t="n"/>
      <c r="D276" s="15" t="n"/>
      <c r="E276" s="16" t="n"/>
    </row>
    <row r="277">
      <c r="A277" s="5" t="n"/>
      <c r="B277" s="5" t="n"/>
      <c r="C277" s="5" t="n"/>
      <c r="D277" s="15" t="n"/>
      <c r="E277" s="16" t="n"/>
    </row>
    <row r="278">
      <c r="A278" s="5" t="n"/>
      <c r="B278" s="5" t="n"/>
      <c r="C278" s="5" t="n"/>
      <c r="D278" s="15" t="n"/>
      <c r="E278" s="16" t="n"/>
    </row>
    <row r="279">
      <c r="A279" s="5" t="n"/>
      <c r="B279" s="5" t="n"/>
      <c r="C279" s="5" t="n"/>
      <c r="D279" s="15" t="n"/>
      <c r="E279" s="16" t="n"/>
    </row>
    <row r="280">
      <c r="A280" s="5" t="n"/>
      <c r="B280" s="5" t="n"/>
      <c r="C280" s="5" t="n"/>
      <c r="D280" s="15" t="n"/>
      <c r="E280" s="16" t="n"/>
    </row>
    <row r="281">
      <c r="A281" s="5" t="n"/>
      <c r="B281" s="5" t="n"/>
      <c r="C281" s="5" t="n"/>
      <c r="D281" s="15" t="n"/>
      <c r="E281" s="16" t="n"/>
    </row>
    <row r="282">
      <c r="A282" s="5" t="n"/>
      <c r="B282" s="5" t="n"/>
      <c r="C282" s="5" t="n"/>
      <c r="D282" s="15" t="n"/>
      <c r="E282" s="16" t="n"/>
    </row>
    <row r="283">
      <c r="A283" s="5" t="n"/>
      <c r="B283" s="5" t="n"/>
      <c r="C283" s="5" t="n"/>
      <c r="D283" s="15" t="n"/>
      <c r="E283" s="16" t="n"/>
    </row>
    <row r="284">
      <c r="A284" s="5" t="n"/>
      <c r="B284" s="5" t="n"/>
      <c r="C284" s="5" t="n"/>
      <c r="D284" s="15" t="n"/>
      <c r="E284" s="16" t="n"/>
    </row>
    <row r="285">
      <c r="A285" s="5" t="n"/>
      <c r="B285" s="5" t="n"/>
      <c r="C285" s="5" t="n"/>
      <c r="D285" s="15" t="n"/>
      <c r="E285" s="16" t="n"/>
    </row>
    <row r="286">
      <c r="A286" s="5" t="n"/>
      <c r="B286" s="5" t="n"/>
      <c r="C286" s="5" t="n"/>
      <c r="D286" s="15" t="n"/>
      <c r="E286" s="16" t="n"/>
    </row>
    <row r="287">
      <c r="A287" s="5" t="n"/>
      <c r="B287" s="5" t="n"/>
      <c r="C287" s="5" t="n"/>
      <c r="D287" s="15" t="n"/>
      <c r="E287" s="16" t="n"/>
    </row>
    <row r="288">
      <c r="A288" s="5" t="n"/>
      <c r="B288" s="5" t="n"/>
      <c r="C288" s="5" t="n"/>
      <c r="D288" s="15" t="n"/>
      <c r="E288" s="16" t="n"/>
    </row>
    <row r="289">
      <c r="A289" s="5" t="n"/>
      <c r="B289" s="5" t="n"/>
      <c r="C289" s="5" t="n"/>
      <c r="D289" s="15" t="n"/>
      <c r="E289" s="16" t="n"/>
    </row>
    <row r="290">
      <c r="A290" s="5" t="n"/>
      <c r="B290" s="5" t="n"/>
      <c r="C290" s="5" t="n"/>
      <c r="D290" s="15" t="n"/>
      <c r="E290" s="16" t="n"/>
    </row>
    <row r="291">
      <c r="A291" s="5" t="n"/>
      <c r="B291" s="5" t="n"/>
      <c r="C291" s="5" t="n"/>
      <c r="D291" s="15" t="n"/>
      <c r="E291" s="16" t="n"/>
    </row>
    <row r="292">
      <c r="A292" s="5" t="n"/>
      <c r="B292" s="5" t="n"/>
      <c r="C292" s="5" t="n"/>
      <c r="D292" s="15" t="n"/>
      <c r="E292" s="16" t="n"/>
    </row>
    <row r="293">
      <c r="A293" s="5" t="n"/>
      <c r="B293" s="5" t="n"/>
      <c r="C293" s="5" t="n"/>
      <c r="D293" s="15" t="n"/>
      <c r="E293" s="16" t="n"/>
    </row>
    <row r="294">
      <c r="A294" s="5" t="n"/>
      <c r="B294" s="5" t="n"/>
      <c r="C294" s="5" t="n"/>
      <c r="D294" s="15" t="n"/>
      <c r="E294" s="16" t="n"/>
    </row>
    <row r="295">
      <c r="A295" s="5" t="n"/>
      <c r="B295" s="5" t="n"/>
      <c r="C295" s="5" t="n"/>
      <c r="D295" s="15" t="n"/>
      <c r="E295" s="16" t="n"/>
    </row>
    <row r="296">
      <c r="A296" s="5" t="n"/>
      <c r="B296" s="5" t="n"/>
      <c r="C296" s="5" t="n"/>
      <c r="D296" s="15" t="n"/>
      <c r="E296" s="16" t="n"/>
    </row>
    <row r="297">
      <c r="A297" s="5" t="n"/>
      <c r="B297" s="5" t="n"/>
      <c r="C297" s="5" t="n"/>
      <c r="D297" s="15" t="n"/>
      <c r="E297" s="16" t="n"/>
    </row>
    <row r="298">
      <c r="A298" s="5" t="n"/>
      <c r="B298" s="5" t="n"/>
      <c r="C298" s="5" t="n"/>
      <c r="D298" s="15" t="n"/>
      <c r="E298" s="16" t="n"/>
    </row>
    <row r="299">
      <c r="A299" s="5" t="n"/>
      <c r="B299" s="5" t="n"/>
      <c r="C299" s="5" t="n"/>
      <c r="D299" s="15" t="n"/>
      <c r="E299" s="16" t="n"/>
    </row>
    <row r="300">
      <c r="A300" s="5" t="n"/>
      <c r="B300" s="5" t="n"/>
      <c r="C300" s="5" t="n"/>
      <c r="D300" s="15" t="n"/>
      <c r="E300" s="16" t="n"/>
    </row>
    <row r="301">
      <c r="A301" s="5" t="n"/>
      <c r="B301" s="5" t="n"/>
      <c r="C301" s="5" t="n"/>
      <c r="D301" s="15" t="n"/>
      <c r="E301" s="16" t="n"/>
    </row>
    <row r="302">
      <c r="A302" s="5" t="n"/>
      <c r="B302" s="5" t="n"/>
      <c r="C302" s="5" t="n"/>
      <c r="D302" s="15" t="n"/>
      <c r="E302" s="16" t="n"/>
    </row>
    <row r="303">
      <c r="A303" s="5" t="n"/>
      <c r="B303" s="5" t="n"/>
      <c r="C303" s="5" t="n"/>
      <c r="D303" s="15" t="n"/>
      <c r="E303" s="16" t="n"/>
    </row>
    <row r="304">
      <c r="A304" s="5" t="n"/>
      <c r="B304" s="5" t="n"/>
      <c r="C304" s="5" t="n"/>
      <c r="D304" s="15" t="n"/>
      <c r="E304" s="16" t="n"/>
    </row>
  </sheetData>
  <mergeCells count="2">
    <mergeCell ref="A2:E2"/>
    <mergeCell ref="A1:E1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E504"/>
  <sheetViews>
    <sheetView showGridLines="1"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20" customWidth="1" min="4" max="4"/>
    <col width="30" customWidth="1" min="5" max="5"/>
  </cols>
  <sheetData>
    <row r="1" ht="26" customHeight="1">
      <c r="A1" s="10" t="inlineStr">
        <is>
          <t>شيت متابعة الإنتاج بالمراحل · قالب مجاني من Softwiro</t>
        </is>
      </c>
    </row>
    <row r="2">
      <c r="A2" s="11" t="inlineStr">
        <is>
          <t>هل تعبت من نقل الأرقام بين الشيتات؟ هذا العمل يتم تلقائيًا في نظام إدارة الإنتاج ← اضغط هنا</t>
        </is>
      </c>
    </row>
    <row r="4" ht="32" customHeight="1">
      <c r="A4" s="12" t="inlineStr">
        <is>
          <t>التاريخ</t>
        </is>
      </c>
      <c r="B4" s="12" t="inlineStr">
        <is>
          <t>رقم الأمر</t>
        </is>
      </c>
      <c r="C4" s="12" t="inlineStr">
        <is>
          <t>المرحلة</t>
        </is>
      </c>
      <c r="D4" s="12" t="inlineStr">
        <is>
          <t>الكمية الخارجة من المرحلة</t>
        </is>
      </c>
      <c r="E4" s="12" t="inlineStr">
        <is>
          <t>ملاحظات</t>
        </is>
      </c>
    </row>
    <row r="5">
      <c r="A5" s="16" t="n">
        <v>46296</v>
      </c>
      <c r="B5" s="5" t="inlineStr">
        <is>
          <t>PO-101</t>
        </is>
      </c>
      <c r="C5" s="5" t="inlineStr">
        <is>
          <t>قص</t>
        </is>
      </c>
      <c r="D5" s="15" t="n">
        <v>500</v>
      </c>
      <c r="E5" s="5" t="n"/>
    </row>
    <row r="6">
      <c r="A6" s="16" t="n">
        <v>46298</v>
      </c>
      <c r="B6" s="5" t="inlineStr">
        <is>
          <t>PO-101</t>
        </is>
      </c>
      <c r="C6" s="5" t="inlineStr">
        <is>
          <t>طباعة</t>
        </is>
      </c>
      <c r="D6" s="15" t="n">
        <v>500</v>
      </c>
      <c r="E6" s="5" t="n"/>
    </row>
    <row r="7">
      <c r="A7" s="16" t="n">
        <v>46300</v>
      </c>
      <c r="B7" s="5" t="inlineStr">
        <is>
          <t>PO-101</t>
        </is>
      </c>
      <c r="C7" s="5" t="inlineStr">
        <is>
          <t>خياطة</t>
        </is>
      </c>
      <c r="D7" s="15" t="n">
        <v>420</v>
      </c>
      <c r="E7" s="5" t="n"/>
    </row>
    <row r="8">
      <c r="A8" s="16" t="n">
        <v>46302</v>
      </c>
      <c r="B8" s="5" t="inlineStr">
        <is>
          <t>PO-101</t>
        </is>
      </c>
      <c r="C8" s="5" t="inlineStr">
        <is>
          <t>خياطة</t>
        </is>
      </c>
      <c r="D8" s="15" t="n">
        <v>60</v>
      </c>
      <c r="E8" s="5" t="n"/>
    </row>
    <row r="9">
      <c r="A9" s="16" t="n">
        <v>46303</v>
      </c>
      <c r="B9" s="5" t="inlineStr">
        <is>
          <t>PO-101</t>
        </is>
      </c>
      <c r="C9" s="5" t="inlineStr">
        <is>
          <t>تشطيب</t>
        </is>
      </c>
      <c r="D9" s="15" t="n">
        <v>400</v>
      </c>
      <c r="E9" s="5" t="n"/>
    </row>
    <row r="10">
      <c r="A10" s="16" t="n">
        <v>46305</v>
      </c>
      <c r="B10" s="5" t="inlineStr">
        <is>
          <t>PO-101</t>
        </is>
      </c>
      <c r="C10" s="5" t="inlineStr">
        <is>
          <t>تشطيب</t>
        </is>
      </c>
      <c r="D10" s="15" t="n">
        <v>50</v>
      </c>
      <c r="E10" s="5" t="n"/>
    </row>
    <row r="11">
      <c r="A11" s="16" t="n">
        <v>46305</v>
      </c>
      <c r="B11" s="5" t="inlineStr">
        <is>
          <t>PO-101</t>
        </is>
      </c>
      <c r="C11" s="5" t="inlineStr">
        <is>
          <t>كي</t>
        </is>
      </c>
      <c r="D11" s="15" t="n">
        <v>300</v>
      </c>
      <c r="E11" s="5" t="n"/>
    </row>
    <row r="12">
      <c r="A12" s="16" t="n">
        <v>46306</v>
      </c>
      <c r="B12" s="5" t="inlineStr">
        <is>
          <t>PO-101</t>
        </is>
      </c>
      <c r="C12" s="5" t="inlineStr">
        <is>
          <t>تعبئة</t>
        </is>
      </c>
      <c r="D12" s="15" t="n">
        <v>200</v>
      </c>
      <c r="E12" s="5" t="n"/>
    </row>
    <row r="13">
      <c r="A13" s="16" t="n">
        <v>46296</v>
      </c>
      <c r="B13" s="5" t="inlineStr">
        <is>
          <t>PO-102</t>
        </is>
      </c>
      <c r="C13" s="5" t="inlineStr">
        <is>
          <t>قص</t>
        </is>
      </c>
      <c r="D13" s="15" t="n">
        <v>300</v>
      </c>
      <c r="E13" s="5" t="n"/>
    </row>
    <row r="14">
      <c r="A14" s="16" t="n">
        <v>46297</v>
      </c>
      <c r="B14" s="5" t="inlineStr">
        <is>
          <t>PO-102</t>
        </is>
      </c>
      <c r="C14" s="5" t="inlineStr">
        <is>
          <t>طباعة</t>
        </is>
      </c>
      <c r="D14" s="15" t="n">
        <v>300</v>
      </c>
      <c r="E14" s="5" t="n"/>
    </row>
    <row r="15">
      <c r="A15" s="16" t="n">
        <v>46298</v>
      </c>
      <c r="B15" s="5" t="inlineStr">
        <is>
          <t>PO-102</t>
        </is>
      </c>
      <c r="C15" s="5" t="inlineStr">
        <is>
          <t>خياطة</t>
        </is>
      </c>
      <c r="D15" s="15" t="n">
        <v>150</v>
      </c>
      <c r="E15" s="5" t="n"/>
    </row>
    <row r="16">
      <c r="A16" s="16" t="n">
        <v>46299</v>
      </c>
      <c r="B16" s="5" t="inlineStr">
        <is>
          <t>PO-102</t>
        </is>
      </c>
      <c r="C16" s="5" t="inlineStr">
        <is>
          <t>خياطة</t>
        </is>
      </c>
      <c r="D16" s="15" t="n">
        <v>150</v>
      </c>
      <c r="E16" s="5" t="n"/>
    </row>
    <row r="17">
      <c r="A17" s="16" t="n">
        <v>46300</v>
      </c>
      <c r="B17" s="5" t="inlineStr">
        <is>
          <t>PO-102</t>
        </is>
      </c>
      <c r="C17" s="5" t="inlineStr">
        <is>
          <t>تشطيب</t>
        </is>
      </c>
      <c r="D17" s="15" t="n">
        <v>300</v>
      </c>
      <c r="E17" s="5" t="n"/>
    </row>
    <row r="18">
      <c r="A18" s="16" t="n">
        <v>46301</v>
      </c>
      <c r="B18" s="5" t="inlineStr">
        <is>
          <t>PO-102</t>
        </is>
      </c>
      <c r="C18" s="5" t="inlineStr">
        <is>
          <t>كي</t>
        </is>
      </c>
      <c r="D18" s="15" t="n">
        <v>300</v>
      </c>
      <c r="E18" s="5" t="n"/>
    </row>
    <row r="19">
      <c r="A19" s="16" t="n">
        <v>46303</v>
      </c>
      <c r="B19" s="5" t="inlineStr">
        <is>
          <t>PO-102</t>
        </is>
      </c>
      <c r="C19" s="5" t="inlineStr">
        <is>
          <t>تعبئة</t>
        </is>
      </c>
      <c r="D19" s="15" t="n">
        <v>300</v>
      </c>
      <c r="E19" s="5" t="n"/>
    </row>
    <row r="20">
      <c r="A20" s="16" t="n">
        <v>46299</v>
      </c>
      <c r="B20" s="5" t="inlineStr">
        <is>
          <t>PO-103</t>
        </is>
      </c>
      <c r="C20" s="5" t="inlineStr">
        <is>
          <t>قص</t>
        </is>
      </c>
      <c r="D20" s="15" t="n">
        <v>800</v>
      </c>
      <c r="E20" s="5" t="n"/>
    </row>
    <row r="21">
      <c r="A21" s="16" t="n">
        <v>46301</v>
      </c>
      <c r="B21" s="5" t="inlineStr">
        <is>
          <t>PO-103</t>
        </is>
      </c>
      <c r="C21" s="5" t="inlineStr">
        <is>
          <t>طباعة</t>
        </is>
      </c>
      <c r="D21" s="15" t="n">
        <v>800</v>
      </c>
      <c r="E21" s="5" t="n"/>
    </row>
    <row r="22">
      <c r="A22" s="16" t="n">
        <v>46304</v>
      </c>
      <c r="B22" s="5" t="inlineStr">
        <is>
          <t>PO-103</t>
        </is>
      </c>
      <c r="C22" s="5" t="inlineStr">
        <is>
          <t>خياطة</t>
        </is>
      </c>
      <c r="D22" s="15" t="n">
        <v>500</v>
      </c>
      <c r="E22" s="5" t="n"/>
    </row>
    <row r="23">
      <c r="A23" s="16" t="n">
        <v>46306</v>
      </c>
      <c r="B23" s="5" t="inlineStr">
        <is>
          <t>PO-103</t>
        </is>
      </c>
      <c r="C23" s="5" t="inlineStr">
        <is>
          <t>خياطة</t>
        </is>
      </c>
      <c r="D23" s="15" t="n">
        <v>100</v>
      </c>
      <c r="E23" s="5" t="n"/>
    </row>
    <row r="24">
      <c r="A24" s="16" t="n">
        <v>46306</v>
      </c>
      <c r="B24" s="5" t="inlineStr">
        <is>
          <t>PO-103</t>
        </is>
      </c>
      <c r="C24" s="5" t="inlineStr">
        <is>
          <t>تشطيب</t>
        </is>
      </c>
      <c r="D24" s="15" t="n">
        <v>400</v>
      </c>
      <c r="E24" s="5" t="n"/>
    </row>
    <row r="25">
      <c r="A25" s="16" t="n"/>
      <c r="B25" s="5" t="n"/>
      <c r="C25" s="5" t="n"/>
      <c r="D25" s="15" t="n"/>
      <c r="E25" s="5" t="n"/>
    </row>
    <row r="26">
      <c r="A26" s="16" t="n"/>
      <c r="B26" s="5" t="n"/>
      <c r="C26" s="5" t="n"/>
      <c r="D26" s="15" t="n"/>
      <c r="E26" s="5" t="n"/>
    </row>
    <row r="27">
      <c r="A27" s="16" t="n"/>
      <c r="B27" s="5" t="n"/>
      <c r="C27" s="5" t="n"/>
      <c r="D27" s="15" t="n"/>
      <c r="E27" s="5" t="n"/>
    </row>
    <row r="28">
      <c r="A28" s="16" t="n"/>
      <c r="B28" s="5" t="n"/>
      <c r="C28" s="5" t="n"/>
      <c r="D28" s="15" t="n"/>
      <c r="E28" s="5" t="n"/>
    </row>
    <row r="29">
      <c r="A29" s="16" t="n"/>
      <c r="B29" s="5" t="n"/>
      <c r="C29" s="5" t="n"/>
      <c r="D29" s="15" t="n"/>
      <c r="E29" s="5" t="n"/>
    </row>
    <row r="30">
      <c r="A30" s="16" t="n"/>
      <c r="B30" s="5" t="n"/>
      <c r="C30" s="5" t="n"/>
      <c r="D30" s="15" t="n"/>
      <c r="E30" s="5" t="n"/>
    </row>
    <row r="31">
      <c r="A31" s="16" t="n"/>
      <c r="B31" s="5" t="n"/>
      <c r="C31" s="5" t="n"/>
      <c r="D31" s="15" t="n"/>
      <c r="E31" s="5" t="n"/>
    </row>
    <row r="32">
      <c r="A32" s="16" t="n"/>
      <c r="B32" s="5" t="n"/>
      <c r="C32" s="5" t="n"/>
      <c r="D32" s="15" t="n"/>
      <c r="E32" s="5" t="n"/>
    </row>
    <row r="33">
      <c r="A33" s="16" t="n"/>
      <c r="B33" s="5" t="n"/>
      <c r="C33" s="5" t="n"/>
      <c r="D33" s="15" t="n"/>
      <c r="E33" s="5" t="n"/>
    </row>
    <row r="34">
      <c r="A34" s="16" t="n"/>
      <c r="B34" s="5" t="n"/>
      <c r="C34" s="5" t="n"/>
      <c r="D34" s="15" t="n"/>
      <c r="E34" s="5" t="n"/>
    </row>
    <row r="35">
      <c r="A35" s="16" t="n"/>
      <c r="B35" s="5" t="n"/>
      <c r="C35" s="5" t="n"/>
      <c r="D35" s="15" t="n"/>
      <c r="E35" s="5" t="n"/>
    </row>
    <row r="36">
      <c r="A36" s="16" t="n"/>
      <c r="B36" s="5" t="n"/>
      <c r="C36" s="5" t="n"/>
      <c r="D36" s="15" t="n"/>
      <c r="E36" s="5" t="n"/>
    </row>
    <row r="37">
      <c r="A37" s="16" t="n"/>
      <c r="B37" s="5" t="n"/>
      <c r="C37" s="5" t="n"/>
      <c r="D37" s="15" t="n"/>
      <c r="E37" s="5" t="n"/>
    </row>
    <row r="38">
      <c r="A38" s="16" t="n"/>
      <c r="B38" s="5" t="n"/>
      <c r="C38" s="5" t="n"/>
      <c r="D38" s="15" t="n"/>
      <c r="E38" s="5" t="n"/>
    </row>
    <row r="39">
      <c r="A39" s="16" t="n"/>
      <c r="B39" s="5" t="n"/>
      <c r="C39" s="5" t="n"/>
      <c r="D39" s="15" t="n"/>
      <c r="E39" s="5" t="n"/>
    </row>
    <row r="40">
      <c r="A40" s="16" t="n"/>
      <c r="B40" s="5" t="n"/>
      <c r="C40" s="5" t="n"/>
      <c r="D40" s="15" t="n"/>
      <c r="E40" s="5" t="n"/>
    </row>
    <row r="41">
      <c r="A41" s="16" t="n"/>
      <c r="B41" s="5" t="n"/>
      <c r="C41" s="5" t="n"/>
      <c r="D41" s="15" t="n"/>
      <c r="E41" s="5" t="n"/>
    </row>
    <row r="42">
      <c r="A42" s="16" t="n"/>
      <c r="B42" s="5" t="n"/>
      <c r="C42" s="5" t="n"/>
      <c r="D42" s="15" t="n"/>
      <c r="E42" s="5" t="n"/>
    </row>
    <row r="43">
      <c r="A43" s="16" t="n"/>
      <c r="B43" s="5" t="n"/>
      <c r="C43" s="5" t="n"/>
      <c r="D43" s="15" t="n"/>
      <c r="E43" s="5" t="n"/>
    </row>
    <row r="44">
      <c r="A44" s="16" t="n"/>
      <c r="B44" s="5" t="n"/>
      <c r="C44" s="5" t="n"/>
      <c r="D44" s="15" t="n"/>
      <c r="E44" s="5" t="n"/>
    </row>
    <row r="45">
      <c r="A45" s="16" t="n"/>
      <c r="B45" s="5" t="n"/>
      <c r="C45" s="5" t="n"/>
      <c r="D45" s="15" t="n"/>
      <c r="E45" s="5" t="n"/>
    </row>
    <row r="46">
      <c r="A46" s="16" t="n"/>
      <c r="B46" s="5" t="n"/>
      <c r="C46" s="5" t="n"/>
      <c r="D46" s="15" t="n"/>
      <c r="E46" s="5" t="n"/>
    </row>
    <row r="47">
      <c r="A47" s="16" t="n"/>
      <c r="B47" s="5" t="n"/>
      <c r="C47" s="5" t="n"/>
      <c r="D47" s="15" t="n"/>
      <c r="E47" s="5" t="n"/>
    </row>
    <row r="48">
      <c r="A48" s="16" t="n"/>
      <c r="B48" s="5" t="n"/>
      <c r="C48" s="5" t="n"/>
      <c r="D48" s="15" t="n"/>
      <c r="E48" s="5" t="n"/>
    </row>
    <row r="49">
      <c r="A49" s="16" t="n"/>
      <c r="B49" s="5" t="n"/>
      <c r="C49" s="5" t="n"/>
      <c r="D49" s="15" t="n"/>
      <c r="E49" s="5" t="n"/>
    </row>
    <row r="50">
      <c r="A50" s="16" t="n"/>
      <c r="B50" s="5" t="n"/>
      <c r="C50" s="5" t="n"/>
      <c r="D50" s="15" t="n"/>
      <c r="E50" s="5" t="n"/>
    </row>
    <row r="51">
      <c r="A51" s="16" t="n"/>
      <c r="B51" s="5" t="n"/>
      <c r="C51" s="5" t="n"/>
      <c r="D51" s="15" t="n"/>
      <c r="E51" s="5" t="n"/>
    </row>
    <row r="52">
      <c r="A52" s="16" t="n"/>
      <c r="B52" s="5" t="n"/>
      <c r="C52" s="5" t="n"/>
      <c r="D52" s="15" t="n"/>
      <c r="E52" s="5" t="n"/>
    </row>
    <row r="53">
      <c r="A53" s="16" t="n"/>
      <c r="B53" s="5" t="n"/>
      <c r="C53" s="5" t="n"/>
      <c r="D53" s="15" t="n"/>
      <c r="E53" s="5" t="n"/>
    </row>
    <row r="54">
      <c r="A54" s="16" t="n"/>
      <c r="B54" s="5" t="n"/>
      <c r="C54" s="5" t="n"/>
      <c r="D54" s="15" t="n"/>
      <c r="E54" s="5" t="n"/>
    </row>
    <row r="55">
      <c r="A55" s="16" t="n"/>
      <c r="B55" s="5" t="n"/>
      <c r="C55" s="5" t="n"/>
      <c r="D55" s="15" t="n"/>
      <c r="E55" s="5" t="n"/>
    </row>
    <row r="56">
      <c r="A56" s="16" t="n"/>
      <c r="B56" s="5" t="n"/>
      <c r="C56" s="5" t="n"/>
      <c r="D56" s="15" t="n"/>
      <c r="E56" s="5" t="n"/>
    </row>
    <row r="57">
      <c r="A57" s="16" t="n"/>
      <c r="B57" s="5" t="n"/>
      <c r="C57" s="5" t="n"/>
      <c r="D57" s="15" t="n"/>
      <c r="E57" s="5" t="n"/>
    </row>
    <row r="58">
      <c r="A58" s="16" t="n"/>
      <c r="B58" s="5" t="n"/>
      <c r="C58" s="5" t="n"/>
      <c r="D58" s="15" t="n"/>
      <c r="E58" s="5" t="n"/>
    </row>
    <row r="59">
      <c r="A59" s="16" t="n"/>
      <c r="B59" s="5" t="n"/>
      <c r="C59" s="5" t="n"/>
      <c r="D59" s="15" t="n"/>
      <c r="E59" s="5" t="n"/>
    </row>
    <row r="60">
      <c r="A60" s="16" t="n"/>
      <c r="B60" s="5" t="n"/>
      <c r="C60" s="5" t="n"/>
      <c r="D60" s="15" t="n"/>
      <c r="E60" s="5" t="n"/>
    </row>
    <row r="61">
      <c r="A61" s="16" t="n"/>
      <c r="B61" s="5" t="n"/>
      <c r="C61" s="5" t="n"/>
      <c r="D61" s="15" t="n"/>
      <c r="E61" s="5" t="n"/>
    </row>
    <row r="62">
      <c r="A62" s="16" t="n"/>
      <c r="B62" s="5" t="n"/>
      <c r="C62" s="5" t="n"/>
      <c r="D62" s="15" t="n"/>
      <c r="E62" s="5" t="n"/>
    </row>
    <row r="63">
      <c r="A63" s="16" t="n"/>
      <c r="B63" s="5" t="n"/>
      <c r="C63" s="5" t="n"/>
      <c r="D63" s="15" t="n"/>
      <c r="E63" s="5" t="n"/>
    </row>
    <row r="64">
      <c r="A64" s="16" t="n"/>
      <c r="B64" s="5" t="n"/>
      <c r="C64" s="5" t="n"/>
      <c r="D64" s="15" t="n"/>
      <c r="E64" s="5" t="n"/>
    </row>
    <row r="65">
      <c r="A65" s="16" t="n"/>
      <c r="B65" s="5" t="n"/>
      <c r="C65" s="5" t="n"/>
      <c r="D65" s="15" t="n"/>
      <c r="E65" s="5" t="n"/>
    </row>
    <row r="66">
      <c r="A66" s="16" t="n"/>
      <c r="B66" s="5" t="n"/>
      <c r="C66" s="5" t="n"/>
      <c r="D66" s="15" t="n"/>
      <c r="E66" s="5" t="n"/>
    </row>
    <row r="67">
      <c r="A67" s="16" t="n"/>
      <c r="B67" s="5" t="n"/>
      <c r="C67" s="5" t="n"/>
      <c r="D67" s="15" t="n"/>
      <c r="E67" s="5" t="n"/>
    </row>
    <row r="68">
      <c r="A68" s="16" t="n"/>
      <c r="B68" s="5" t="n"/>
      <c r="C68" s="5" t="n"/>
      <c r="D68" s="15" t="n"/>
      <c r="E68" s="5" t="n"/>
    </row>
    <row r="69">
      <c r="A69" s="16" t="n"/>
      <c r="B69" s="5" t="n"/>
      <c r="C69" s="5" t="n"/>
      <c r="D69" s="15" t="n"/>
      <c r="E69" s="5" t="n"/>
    </row>
    <row r="70">
      <c r="A70" s="16" t="n"/>
      <c r="B70" s="5" t="n"/>
      <c r="C70" s="5" t="n"/>
      <c r="D70" s="15" t="n"/>
      <c r="E70" s="5" t="n"/>
    </row>
    <row r="71">
      <c r="A71" s="16" t="n"/>
      <c r="B71" s="5" t="n"/>
      <c r="C71" s="5" t="n"/>
      <c r="D71" s="15" t="n"/>
      <c r="E71" s="5" t="n"/>
    </row>
    <row r="72">
      <c r="A72" s="16" t="n"/>
      <c r="B72" s="5" t="n"/>
      <c r="C72" s="5" t="n"/>
      <c r="D72" s="15" t="n"/>
      <c r="E72" s="5" t="n"/>
    </row>
    <row r="73">
      <c r="A73" s="16" t="n"/>
      <c r="B73" s="5" t="n"/>
      <c r="C73" s="5" t="n"/>
      <c r="D73" s="15" t="n"/>
      <c r="E73" s="5" t="n"/>
    </row>
    <row r="74">
      <c r="A74" s="16" t="n"/>
      <c r="B74" s="5" t="n"/>
      <c r="C74" s="5" t="n"/>
      <c r="D74" s="15" t="n"/>
      <c r="E74" s="5" t="n"/>
    </row>
    <row r="75">
      <c r="A75" s="16" t="n"/>
      <c r="B75" s="5" t="n"/>
      <c r="C75" s="5" t="n"/>
      <c r="D75" s="15" t="n"/>
      <c r="E75" s="5" t="n"/>
    </row>
    <row r="76">
      <c r="A76" s="16" t="n"/>
      <c r="B76" s="5" t="n"/>
      <c r="C76" s="5" t="n"/>
      <c r="D76" s="15" t="n"/>
      <c r="E76" s="5" t="n"/>
    </row>
    <row r="77">
      <c r="A77" s="16" t="n"/>
      <c r="B77" s="5" t="n"/>
      <c r="C77" s="5" t="n"/>
      <c r="D77" s="15" t="n"/>
      <c r="E77" s="5" t="n"/>
    </row>
    <row r="78">
      <c r="A78" s="16" t="n"/>
      <c r="B78" s="5" t="n"/>
      <c r="C78" s="5" t="n"/>
      <c r="D78" s="15" t="n"/>
      <c r="E78" s="5" t="n"/>
    </row>
    <row r="79">
      <c r="A79" s="16" t="n"/>
      <c r="B79" s="5" t="n"/>
      <c r="C79" s="5" t="n"/>
      <c r="D79" s="15" t="n"/>
      <c r="E79" s="5" t="n"/>
    </row>
    <row r="80">
      <c r="A80" s="16" t="n"/>
      <c r="B80" s="5" t="n"/>
      <c r="C80" s="5" t="n"/>
      <c r="D80" s="15" t="n"/>
      <c r="E80" s="5" t="n"/>
    </row>
    <row r="81">
      <c r="A81" s="16" t="n"/>
      <c r="B81" s="5" t="n"/>
      <c r="C81" s="5" t="n"/>
      <c r="D81" s="15" t="n"/>
      <c r="E81" s="5" t="n"/>
    </row>
    <row r="82">
      <c r="A82" s="16" t="n"/>
      <c r="B82" s="5" t="n"/>
      <c r="C82" s="5" t="n"/>
      <c r="D82" s="15" t="n"/>
      <c r="E82" s="5" t="n"/>
    </row>
    <row r="83">
      <c r="A83" s="16" t="n"/>
      <c r="B83" s="5" t="n"/>
      <c r="C83" s="5" t="n"/>
      <c r="D83" s="15" t="n"/>
      <c r="E83" s="5" t="n"/>
    </row>
    <row r="84">
      <c r="A84" s="16" t="n"/>
      <c r="B84" s="5" t="n"/>
      <c r="C84" s="5" t="n"/>
      <c r="D84" s="15" t="n"/>
      <c r="E84" s="5" t="n"/>
    </row>
    <row r="85">
      <c r="A85" s="16" t="n"/>
      <c r="B85" s="5" t="n"/>
      <c r="C85" s="5" t="n"/>
      <c r="D85" s="15" t="n"/>
      <c r="E85" s="5" t="n"/>
    </row>
    <row r="86">
      <c r="A86" s="16" t="n"/>
      <c r="B86" s="5" t="n"/>
      <c r="C86" s="5" t="n"/>
      <c r="D86" s="15" t="n"/>
      <c r="E86" s="5" t="n"/>
    </row>
    <row r="87">
      <c r="A87" s="16" t="n"/>
      <c r="B87" s="5" t="n"/>
      <c r="C87" s="5" t="n"/>
      <c r="D87" s="15" t="n"/>
      <c r="E87" s="5" t="n"/>
    </row>
    <row r="88">
      <c r="A88" s="16" t="n"/>
      <c r="B88" s="5" t="n"/>
      <c r="C88" s="5" t="n"/>
      <c r="D88" s="15" t="n"/>
      <c r="E88" s="5" t="n"/>
    </row>
    <row r="89">
      <c r="A89" s="16" t="n"/>
      <c r="B89" s="5" t="n"/>
      <c r="C89" s="5" t="n"/>
      <c r="D89" s="15" t="n"/>
      <c r="E89" s="5" t="n"/>
    </row>
    <row r="90">
      <c r="A90" s="16" t="n"/>
      <c r="B90" s="5" t="n"/>
      <c r="C90" s="5" t="n"/>
      <c r="D90" s="15" t="n"/>
      <c r="E90" s="5" t="n"/>
    </row>
    <row r="91">
      <c r="A91" s="16" t="n"/>
      <c r="B91" s="5" t="n"/>
      <c r="C91" s="5" t="n"/>
      <c r="D91" s="15" t="n"/>
      <c r="E91" s="5" t="n"/>
    </row>
    <row r="92">
      <c r="A92" s="16" t="n"/>
      <c r="B92" s="5" t="n"/>
      <c r="C92" s="5" t="n"/>
      <c r="D92" s="15" t="n"/>
      <c r="E92" s="5" t="n"/>
    </row>
    <row r="93">
      <c r="A93" s="16" t="n"/>
      <c r="B93" s="5" t="n"/>
      <c r="C93" s="5" t="n"/>
      <c r="D93" s="15" t="n"/>
      <c r="E93" s="5" t="n"/>
    </row>
    <row r="94">
      <c r="A94" s="16" t="n"/>
      <c r="B94" s="5" t="n"/>
      <c r="C94" s="5" t="n"/>
      <c r="D94" s="15" t="n"/>
      <c r="E94" s="5" t="n"/>
    </row>
    <row r="95">
      <c r="A95" s="16" t="n"/>
      <c r="B95" s="5" t="n"/>
      <c r="C95" s="5" t="n"/>
      <c r="D95" s="15" t="n"/>
      <c r="E95" s="5" t="n"/>
    </row>
    <row r="96">
      <c r="A96" s="16" t="n"/>
      <c r="B96" s="5" t="n"/>
      <c r="C96" s="5" t="n"/>
      <c r="D96" s="15" t="n"/>
      <c r="E96" s="5" t="n"/>
    </row>
    <row r="97">
      <c r="A97" s="16" t="n"/>
      <c r="B97" s="5" t="n"/>
      <c r="C97" s="5" t="n"/>
      <c r="D97" s="15" t="n"/>
      <c r="E97" s="5" t="n"/>
    </row>
    <row r="98">
      <c r="A98" s="16" t="n"/>
      <c r="B98" s="5" t="n"/>
      <c r="C98" s="5" t="n"/>
      <c r="D98" s="15" t="n"/>
      <c r="E98" s="5" t="n"/>
    </row>
    <row r="99">
      <c r="A99" s="16" t="n"/>
      <c r="B99" s="5" t="n"/>
      <c r="C99" s="5" t="n"/>
      <c r="D99" s="15" t="n"/>
      <c r="E99" s="5" t="n"/>
    </row>
    <row r="100">
      <c r="A100" s="16" t="n"/>
      <c r="B100" s="5" t="n"/>
      <c r="C100" s="5" t="n"/>
      <c r="D100" s="15" t="n"/>
      <c r="E100" s="5" t="n"/>
    </row>
    <row r="101">
      <c r="A101" s="16" t="n"/>
      <c r="B101" s="5" t="n"/>
      <c r="C101" s="5" t="n"/>
      <c r="D101" s="15" t="n"/>
      <c r="E101" s="5" t="n"/>
    </row>
    <row r="102">
      <c r="A102" s="16" t="n"/>
      <c r="B102" s="5" t="n"/>
      <c r="C102" s="5" t="n"/>
      <c r="D102" s="15" t="n"/>
      <c r="E102" s="5" t="n"/>
    </row>
    <row r="103">
      <c r="A103" s="16" t="n"/>
      <c r="B103" s="5" t="n"/>
      <c r="C103" s="5" t="n"/>
      <c r="D103" s="15" t="n"/>
      <c r="E103" s="5" t="n"/>
    </row>
    <row r="104">
      <c r="A104" s="16" t="n"/>
      <c r="B104" s="5" t="n"/>
      <c r="C104" s="5" t="n"/>
      <c r="D104" s="15" t="n"/>
      <c r="E104" s="5" t="n"/>
    </row>
    <row r="105">
      <c r="A105" s="16" t="n"/>
      <c r="B105" s="5" t="n"/>
      <c r="C105" s="5" t="n"/>
      <c r="D105" s="15" t="n"/>
      <c r="E105" s="5" t="n"/>
    </row>
    <row r="106">
      <c r="A106" s="16" t="n"/>
      <c r="B106" s="5" t="n"/>
      <c r="C106" s="5" t="n"/>
      <c r="D106" s="15" t="n"/>
      <c r="E106" s="5" t="n"/>
    </row>
    <row r="107">
      <c r="A107" s="16" t="n"/>
      <c r="B107" s="5" t="n"/>
      <c r="C107" s="5" t="n"/>
      <c r="D107" s="15" t="n"/>
      <c r="E107" s="5" t="n"/>
    </row>
    <row r="108">
      <c r="A108" s="16" t="n"/>
      <c r="B108" s="5" t="n"/>
      <c r="C108" s="5" t="n"/>
      <c r="D108" s="15" t="n"/>
      <c r="E108" s="5" t="n"/>
    </row>
    <row r="109">
      <c r="A109" s="16" t="n"/>
      <c r="B109" s="5" t="n"/>
      <c r="C109" s="5" t="n"/>
      <c r="D109" s="15" t="n"/>
      <c r="E109" s="5" t="n"/>
    </row>
    <row r="110">
      <c r="A110" s="16" t="n"/>
      <c r="B110" s="5" t="n"/>
      <c r="C110" s="5" t="n"/>
      <c r="D110" s="15" t="n"/>
      <c r="E110" s="5" t="n"/>
    </row>
    <row r="111">
      <c r="A111" s="16" t="n"/>
      <c r="B111" s="5" t="n"/>
      <c r="C111" s="5" t="n"/>
      <c r="D111" s="15" t="n"/>
      <c r="E111" s="5" t="n"/>
    </row>
    <row r="112">
      <c r="A112" s="16" t="n"/>
      <c r="B112" s="5" t="n"/>
      <c r="C112" s="5" t="n"/>
      <c r="D112" s="15" t="n"/>
      <c r="E112" s="5" t="n"/>
    </row>
    <row r="113">
      <c r="A113" s="16" t="n"/>
      <c r="B113" s="5" t="n"/>
      <c r="C113" s="5" t="n"/>
      <c r="D113" s="15" t="n"/>
      <c r="E113" s="5" t="n"/>
    </row>
    <row r="114">
      <c r="A114" s="16" t="n"/>
      <c r="B114" s="5" t="n"/>
      <c r="C114" s="5" t="n"/>
      <c r="D114" s="15" t="n"/>
      <c r="E114" s="5" t="n"/>
    </row>
    <row r="115">
      <c r="A115" s="16" t="n"/>
      <c r="B115" s="5" t="n"/>
      <c r="C115" s="5" t="n"/>
      <c r="D115" s="15" t="n"/>
      <c r="E115" s="5" t="n"/>
    </row>
    <row r="116">
      <c r="A116" s="16" t="n"/>
      <c r="B116" s="5" t="n"/>
      <c r="C116" s="5" t="n"/>
      <c r="D116" s="15" t="n"/>
      <c r="E116" s="5" t="n"/>
    </row>
    <row r="117">
      <c r="A117" s="16" t="n"/>
      <c r="B117" s="5" t="n"/>
      <c r="C117" s="5" t="n"/>
      <c r="D117" s="15" t="n"/>
      <c r="E117" s="5" t="n"/>
    </row>
    <row r="118">
      <c r="A118" s="16" t="n"/>
      <c r="B118" s="5" t="n"/>
      <c r="C118" s="5" t="n"/>
      <c r="D118" s="15" t="n"/>
      <c r="E118" s="5" t="n"/>
    </row>
    <row r="119">
      <c r="A119" s="16" t="n"/>
      <c r="B119" s="5" t="n"/>
      <c r="C119" s="5" t="n"/>
      <c r="D119" s="15" t="n"/>
      <c r="E119" s="5" t="n"/>
    </row>
    <row r="120">
      <c r="A120" s="16" t="n"/>
      <c r="B120" s="5" t="n"/>
      <c r="C120" s="5" t="n"/>
      <c r="D120" s="15" t="n"/>
      <c r="E120" s="5" t="n"/>
    </row>
    <row r="121">
      <c r="A121" s="16" t="n"/>
      <c r="B121" s="5" t="n"/>
      <c r="C121" s="5" t="n"/>
      <c r="D121" s="15" t="n"/>
      <c r="E121" s="5" t="n"/>
    </row>
    <row r="122">
      <c r="A122" s="16" t="n"/>
      <c r="B122" s="5" t="n"/>
      <c r="C122" s="5" t="n"/>
      <c r="D122" s="15" t="n"/>
      <c r="E122" s="5" t="n"/>
    </row>
    <row r="123">
      <c r="A123" s="16" t="n"/>
      <c r="B123" s="5" t="n"/>
      <c r="C123" s="5" t="n"/>
      <c r="D123" s="15" t="n"/>
      <c r="E123" s="5" t="n"/>
    </row>
    <row r="124">
      <c r="A124" s="16" t="n"/>
      <c r="B124" s="5" t="n"/>
      <c r="C124" s="5" t="n"/>
      <c r="D124" s="15" t="n"/>
      <c r="E124" s="5" t="n"/>
    </row>
    <row r="125">
      <c r="A125" s="16" t="n"/>
      <c r="B125" s="5" t="n"/>
      <c r="C125" s="5" t="n"/>
      <c r="D125" s="15" t="n"/>
      <c r="E125" s="5" t="n"/>
    </row>
    <row r="126">
      <c r="A126" s="16" t="n"/>
      <c r="B126" s="5" t="n"/>
      <c r="C126" s="5" t="n"/>
      <c r="D126" s="15" t="n"/>
      <c r="E126" s="5" t="n"/>
    </row>
    <row r="127">
      <c r="A127" s="16" t="n"/>
      <c r="B127" s="5" t="n"/>
      <c r="C127" s="5" t="n"/>
      <c r="D127" s="15" t="n"/>
      <c r="E127" s="5" t="n"/>
    </row>
    <row r="128">
      <c r="A128" s="16" t="n"/>
      <c r="B128" s="5" t="n"/>
      <c r="C128" s="5" t="n"/>
      <c r="D128" s="15" t="n"/>
      <c r="E128" s="5" t="n"/>
    </row>
    <row r="129">
      <c r="A129" s="16" t="n"/>
      <c r="B129" s="5" t="n"/>
      <c r="C129" s="5" t="n"/>
      <c r="D129" s="15" t="n"/>
      <c r="E129" s="5" t="n"/>
    </row>
    <row r="130">
      <c r="A130" s="16" t="n"/>
      <c r="B130" s="5" t="n"/>
      <c r="C130" s="5" t="n"/>
      <c r="D130" s="15" t="n"/>
      <c r="E130" s="5" t="n"/>
    </row>
    <row r="131">
      <c r="A131" s="16" t="n"/>
      <c r="B131" s="5" t="n"/>
      <c r="C131" s="5" t="n"/>
      <c r="D131" s="15" t="n"/>
      <c r="E131" s="5" t="n"/>
    </row>
    <row r="132">
      <c r="A132" s="16" t="n"/>
      <c r="B132" s="5" t="n"/>
      <c r="C132" s="5" t="n"/>
      <c r="D132" s="15" t="n"/>
      <c r="E132" s="5" t="n"/>
    </row>
    <row r="133">
      <c r="A133" s="16" t="n"/>
      <c r="B133" s="5" t="n"/>
      <c r="C133" s="5" t="n"/>
      <c r="D133" s="15" t="n"/>
      <c r="E133" s="5" t="n"/>
    </row>
    <row r="134">
      <c r="A134" s="16" t="n"/>
      <c r="B134" s="5" t="n"/>
      <c r="C134" s="5" t="n"/>
      <c r="D134" s="15" t="n"/>
      <c r="E134" s="5" t="n"/>
    </row>
    <row r="135">
      <c r="A135" s="16" t="n"/>
      <c r="B135" s="5" t="n"/>
      <c r="C135" s="5" t="n"/>
      <c r="D135" s="15" t="n"/>
      <c r="E135" s="5" t="n"/>
    </row>
    <row r="136">
      <c r="A136" s="16" t="n"/>
      <c r="B136" s="5" t="n"/>
      <c r="C136" s="5" t="n"/>
      <c r="D136" s="15" t="n"/>
      <c r="E136" s="5" t="n"/>
    </row>
    <row r="137">
      <c r="A137" s="16" t="n"/>
      <c r="B137" s="5" t="n"/>
      <c r="C137" s="5" t="n"/>
      <c r="D137" s="15" t="n"/>
      <c r="E137" s="5" t="n"/>
    </row>
    <row r="138">
      <c r="A138" s="16" t="n"/>
      <c r="B138" s="5" t="n"/>
      <c r="C138" s="5" t="n"/>
      <c r="D138" s="15" t="n"/>
      <c r="E138" s="5" t="n"/>
    </row>
    <row r="139">
      <c r="A139" s="16" t="n"/>
      <c r="B139" s="5" t="n"/>
      <c r="C139" s="5" t="n"/>
      <c r="D139" s="15" t="n"/>
      <c r="E139" s="5" t="n"/>
    </row>
    <row r="140">
      <c r="A140" s="16" t="n"/>
      <c r="B140" s="5" t="n"/>
      <c r="C140" s="5" t="n"/>
      <c r="D140" s="15" t="n"/>
      <c r="E140" s="5" t="n"/>
    </row>
    <row r="141">
      <c r="A141" s="16" t="n"/>
      <c r="B141" s="5" t="n"/>
      <c r="C141" s="5" t="n"/>
      <c r="D141" s="15" t="n"/>
      <c r="E141" s="5" t="n"/>
    </row>
    <row r="142">
      <c r="A142" s="16" t="n"/>
      <c r="B142" s="5" t="n"/>
      <c r="C142" s="5" t="n"/>
      <c r="D142" s="15" t="n"/>
      <c r="E142" s="5" t="n"/>
    </row>
    <row r="143">
      <c r="A143" s="16" t="n"/>
      <c r="B143" s="5" t="n"/>
      <c r="C143" s="5" t="n"/>
      <c r="D143" s="15" t="n"/>
      <c r="E143" s="5" t="n"/>
    </row>
    <row r="144">
      <c r="A144" s="16" t="n"/>
      <c r="B144" s="5" t="n"/>
      <c r="C144" s="5" t="n"/>
      <c r="D144" s="15" t="n"/>
      <c r="E144" s="5" t="n"/>
    </row>
    <row r="145">
      <c r="A145" s="16" t="n"/>
      <c r="B145" s="5" t="n"/>
      <c r="C145" s="5" t="n"/>
      <c r="D145" s="15" t="n"/>
      <c r="E145" s="5" t="n"/>
    </row>
    <row r="146">
      <c r="A146" s="16" t="n"/>
      <c r="B146" s="5" t="n"/>
      <c r="C146" s="5" t="n"/>
      <c r="D146" s="15" t="n"/>
      <c r="E146" s="5" t="n"/>
    </row>
    <row r="147">
      <c r="A147" s="16" t="n"/>
      <c r="B147" s="5" t="n"/>
      <c r="C147" s="5" t="n"/>
      <c r="D147" s="15" t="n"/>
      <c r="E147" s="5" t="n"/>
    </row>
    <row r="148">
      <c r="A148" s="16" t="n"/>
      <c r="B148" s="5" t="n"/>
      <c r="C148" s="5" t="n"/>
      <c r="D148" s="15" t="n"/>
      <c r="E148" s="5" t="n"/>
    </row>
    <row r="149">
      <c r="A149" s="16" t="n"/>
      <c r="B149" s="5" t="n"/>
      <c r="C149" s="5" t="n"/>
      <c r="D149" s="15" t="n"/>
      <c r="E149" s="5" t="n"/>
    </row>
    <row r="150">
      <c r="A150" s="16" t="n"/>
      <c r="B150" s="5" t="n"/>
      <c r="C150" s="5" t="n"/>
      <c r="D150" s="15" t="n"/>
      <c r="E150" s="5" t="n"/>
    </row>
    <row r="151">
      <c r="A151" s="16" t="n"/>
      <c r="B151" s="5" t="n"/>
      <c r="C151" s="5" t="n"/>
      <c r="D151" s="15" t="n"/>
      <c r="E151" s="5" t="n"/>
    </row>
    <row r="152">
      <c r="A152" s="16" t="n"/>
      <c r="B152" s="5" t="n"/>
      <c r="C152" s="5" t="n"/>
      <c r="D152" s="15" t="n"/>
      <c r="E152" s="5" t="n"/>
    </row>
    <row r="153">
      <c r="A153" s="16" t="n"/>
      <c r="B153" s="5" t="n"/>
      <c r="C153" s="5" t="n"/>
      <c r="D153" s="15" t="n"/>
      <c r="E153" s="5" t="n"/>
    </row>
    <row r="154">
      <c r="A154" s="16" t="n"/>
      <c r="B154" s="5" t="n"/>
      <c r="C154" s="5" t="n"/>
      <c r="D154" s="15" t="n"/>
      <c r="E154" s="5" t="n"/>
    </row>
    <row r="155">
      <c r="A155" s="16" t="n"/>
      <c r="B155" s="5" t="n"/>
      <c r="C155" s="5" t="n"/>
      <c r="D155" s="15" t="n"/>
      <c r="E155" s="5" t="n"/>
    </row>
    <row r="156">
      <c r="A156" s="16" t="n"/>
      <c r="B156" s="5" t="n"/>
      <c r="C156" s="5" t="n"/>
      <c r="D156" s="15" t="n"/>
      <c r="E156" s="5" t="n"/>
    </row>
    <row r="157">
      <c r="A157" s="16" t="n"/>
      <c r="B157" s="5" t="n"/>
      <c r="C157" s="5" t="n"/>
      <c r="D157" s="15" t="n"/>
      <c r="E157" s="5" t="n"/>
    </row>
    <row r="158">
      <c r="A158" s="16" t="n"/>
      <c r="B158" s="5" t="n"/>
      <c r="C158" s="5" t="n"/>
      <c r="D158" s="15" t="n"/>
      <c r="E158" s="5" t="n"/>
    </row>
    <row r="159">
      <c r="A159" s="16" t="n"/>
      <c r="B159" s="5" t="n"/>
      <c r="C159" s="5" t="n"/>
      <c r="D159" s="15" t="n"/>
      <c r="E159" s="5" t="n"/>
    </row>
    <row r="160">
      <c r="A160" s="16" t="n"/>
      <c r="B160" s="5" t="n"/>
      <c r="C160" s="5" t="n"/>
      <c r="D160" s="15" t="n"/>
      <c r="E160" s="5" t="n"/>
    </row>
    <row r="161">
      <c r="A161" s="16" t="n"/>
      <c r="B161" s="5" t="n"/>
      <c r="C161" s="5" t="n"/>
      <c r="D161" s="15" t="n"/>
      <c r="E161" s="5" t="n"/>
    </row>
    <row r="162">
      <c r="A162" s="16" t="n"/>
      <c r="B162" s="5" t="n"/>
      <c r="C162" s="5" t="n"/>
      <c r="D162" s="15" t="n"/>
      <c r="E162" s="5" t="n"/>
    </row>
    <row r="163">
      <c r="A163" s="16" t="n"/>
      <c r="B163" s="5" t="n"/>
      <c r="C163" s="5" t="n"/>
      <c r="D163" s="15" t="n"/>
      <c r="E163" s="5" t="n"/>
    </row>
    <row r="164">
      <c r="A164" s="16" t="n"/>
      <c r="B164" s="5" t="n"/>
      <c r="C164" s="5" t="n"/>
      <c r="D164" s="15" t="n"/>
      <c r="E164" s="5" t="n"/>
    </row>
    <row r="165">
      <c r="A165" s="16" t="n"/>
      <c r="B165" s="5" t="n"/>
      <c r="C165" s="5" t="n"/>
      <c r="D165" s="15" t="n"/>
      <c r="E165" s="5" t="n"/>
    </row>
    <row r="166">
      <c r="A166" s="16" t="n"/>
      <c r="B166" s="5" t="n"/>
      <c r="C166" s="5" t="n"/>
      <c r="D166" s="15" t="n"/>
      <c r="E166" s="5" t="n"/>
    </row>
    <row r="167">
      <c r="A167" s="16" t="n"/>
      <c r="B167" s="5" t="n"/>
      <c r="C167" s="5" t="n"/>
      <c r="D167" s="15" t="n"/>
      <c r="E167" s="5" t="n"/>
    </row>
    <row r="168">
      <c r="A168" s="16" t="n"/>
      <c r="B168" s="5" t="n"/>
      <c r="C168" s="5" t="n"/>
      <c r="D168" s="15" t="n"/>
      <c r="E168" s="5" t="n"/>
    </row>
    <row r="169">
      <c r="A169" s="16" t="n"/>
      <c r="B169" s="5" t="n"/>
      <c r="C169" s="5" t="n"/>
      <c r="D169" s="15" t="n"/>
      <c r="E169" s="5" t="n"/>
    </row>
    <row r="170">
      <c r="A170" s="16" t="n"/>
      <c r="B170" s="5" t="n"/>
      <c r="C170" s="5" t="n"/>
      <c r="D170" s="15" t="n"/>
      <c r="E170" s="5" t="n"/>
    </row>
    <row r="171">
      <c r="A171" s="16" t="n"/>
      <c r="B171" s="5" t="n"/>
      <c r="C171" s="5" t="n"/>
      <c r="D171" s="15" t="n"/>
      <c r="E171" s="5" t="n"/>
    </row>
    <row r="172">
      <c r="A172" s="16" t="n"/>
      <c r="B172" s="5" t="n"/>
      <c r="C172" s="5" t="n"/>
      <c r="D172" s="15" t="n"/>
      <c r="E172" s="5" t="n"/>
    </row>
    <row r="173">
      <c r="A173" s="16" t="n"/>
      <c r="B173" s="5" t="n"/>
      <c r="C173" s="5" t="n"/>
      <c r="D173" s="15" t="n"/>
      <c r="E173" s="5" t="n"/>
    </row>
    <row r="174">
      <c r="A174" s="16" t="n"/>
      <c r="B174" s="5" t="n"/>
      <c r="C174" s="5" t="n"/>
      <c r="D174" s="15" t="n"/>
      <c r="E174" s="5" t="n"/>
    </row>
    <row r="175">
      <c r="A175" s="16" t="n"/>
      <c r="B175" s="5" t="n"/>
      <c r="C175" s="5" t="n"/>
      <c r="D175" s="15" t="n"/>
      <c r="E175" s="5" t="n"/>
    </row>
    <row r="176">
      <c r="A176" s="16" t="n"/>
      <c r="B176" s="5" t="n"/>
      <c r="C176" s="5" t="n"/>
      <c r="D176" s="15" t="n"/>
      <c r="E176" s="5" t="n"/>
    </row>
    <row r="177">
      <c r="A177" s="16" t="n"/>
      <c r="B177" s="5" t="n"/>
      <c r="C177" s="5" t="n"/>
      <c r="D177" s="15" t="n"/>
      <c r="E177" s="5" t="n"/>
    </row>
    <row r="178">
      <c r="A178" s="16" t="n"/>
      <c r="B178" s="5" t="n"/>
      <c r="C178" s="5" t="n"/>
      <c r="D178" s="15" t="n"/>
      <c r="E178" s="5" t="n"/>
    </row>
    <row r="179">
      <c r="A179" s="16" t="n"/>
      <c r="B179" s="5" t="n"/>
      <c r="C179" s="5" t="n"/>
      <c r="D179" s="15" t="n"/>
      <c r="E179" s="5" t="n"/>
    </row>
    <row r="180">
      <c r="A180" s="16" t="n"/>
      <c r="B180" s="5" t="n"/>
      <c r="C180" s="5" t="n"/>
      <c r="D180" s="15" t="n"/>
      <c r="E180" s="5" t="n"/>
    </row>
    <row r="181">
      <c r="A181" s="16" t="n"/>
      <c r="B181" s="5" t="n"/>
      <c r="C181" s="5" t="n"/>
      <c r="D181" s="15" t="n"/>
      <c r="E181" s="5" t="n"/>
    </row>
    <row r="182">
      <c r="A182" s="16" t="n"/>
      <c r="B182" s="5" t="n"/>
      <c r="C182" s="5" t="n"/>
      <c r="D182" s="15" t="n"/>
      <c r="E182" s="5" t="n"/>
    </row>
    <row r="183">
      <c r="A183" s="16" t="n"/>
      <c r="B183" s="5" t="n"/>
      <c r="C183" s="5" t="n"/>
      <c r="D183" s="15" t="n"/>
      <c r="E183" s="5" t="n"/>
    </row>
    <row r="184">
      <c r="A184" s="16" t="n"/>
      <c r="B184" s="5" t="n"/>
      <c r="C184" s="5" t="n"/>
      <c r="D184" s="15" t="n"/>
      <c r="E184" s="5" t="n"/>
    </row>
    <row r="185">
      <c r="A185" s="16" t="n"/>
      <c r="B185" s="5" t="n"/>
      <c r="C185" s="5" t="n"/>
      <c r="D185" s="15" t="n"/>
      <c r="E185" s="5" t="n"/>
    </row>
    <row r="186">
      <c r="A186" s="16" t="n"/>
      <c r="B186" s="5" t="n"/>
      <c r="C186" s="5" t="n"/>
      <c r="D186" s="15" t="n"/>
      <c r="E186" s="5" t="n"/>
    </row>
    <row r="187">
      <c r="A187" s="16" t="n"/>
      <c r="B187" s="5" t="n"/>
      <c r="C187" s="5" t="n"/>
      <c r="D187" s="15" t="n"/>
      <c r="E187" s="5" t="n"/>
    </row>
    <row r="188">
      <c r="A188" s="16" t="n"/>
      <c r="B188" s="5" t="n"/>
      <c r="C188" s="5" t="n"/>
      <c r="D188" s="15" t="n"/>
      <c r="E188" s="5" t="n"/>
    </row>
    <row r="189">
      <c r="A189" s="16" t="n"/>
      <c r="B189" s="5" t="n"/>
      <c r="C189" s="5" t="n"/>
      <c r="D189" s="15" t="n"/>
      <c r="E189" s="5" t="n"/>
    </row>
    <row r="190">
      <c r="A190" s="16" t="n"/>
      <c r="B190" s="5" t="n"/>
      <c r="C190" s="5" t="n"/>
      <c r="D190" s="15" t="n"/>
      <c r="E190" s="5" t="n"/>
    </row>
    <row r="191">
      <c r="A191" s="16" t="n"/>
      <c r="B191" s="5" t="n"/>
      <c r="C191" s="5" t="n"/>
      <c r="D191" s="15" t="n"/>
      <c r="E191" s="5" t="n"/>
    </row>
    <row r="192">
      <c r="A192" s="16" t="n"/>
      <c r="B192" s="5" t="n"/>
      <c r="C192" s="5" t="n"/>
      <c r="D192" s="15" t="n"/>
      <c r="E192" s="5" t="n"/>
    </row>
    <row r="193">
      <c r="A193" s="16" t="n"/>
      <c r="B193" s="5" t="n"/>
      <c r="C193" s="5" t="n"/>
      <c r="D193" s="15" t="n"/>
      <c r="E193" s="5" t="n"/>
    </row>
    <row r="194">
      <c r="A194" s="16" t="n"/>
      <c r="B194" s="5" t="n"/>
      <c r="C194" s="5" t="n"/>
      <c r="D194" s="15" t="n"/>
      <c r="E194" s="5" t="n"/>
    </row>
    <row r="195">
      <c r="A195" s="16" t="n"/>
      <c r="B195" s="5" t="n"/>
      <c r="C195" s="5" t="n"/>
      <c r="D195" s="15" t="n"/>
      <c r="E195" s="5" t="n"/>
    </row>
    <row r="196">
      <c r="A196" s="16" t="n"/>
      <c r="B196" s="5" t="n"/>
      <c r="C196" s="5" t="n"/>
      <c r="D196" s="15" t="n"/>
      <c r="E196" s="5" t="n"/>
    </row>
    <row r="197">
      <c r="A197" s="16" t="n"/>
      <c r="B197" s="5" t="n"/>
      <c r="C197" s="5" t="n"/>
      <c r="D197" s="15" t="n"/>
      <c r="E197" s="5" t="n"/>
    </row>
    <row r="198">
      <c r="A198" s="16" t="n"/>
      <c r="B198" s="5" t="n"/>
      <c r="C198" s="5" t="n"/>
      <c r="D198" s="15" t="n"/>
      <c r="E198" s="5" t="n"/>
    </row>
    <row r="199">
      <c r="A199" s="16" t="n"/>
      <c r="B199" s="5" t="n"/>
      <c r="C199" s="5" t="n"/>
      <c r="D199" s="15" t="n"/>
      <c r="E199" s="5" t="n"/>
    </row>
    <row r="200">
      <c r="A200" s="16" t="n"/>
      <c r="B200" s="5" t="n"/>
      <c r="C200" s="5" t="n"/>
      <c r="D200" s="15" t="n"/>
      <c r="E200" s="5" t="n"/>
    </row>
    <row r="201">
      <c r="A201" s="16" t="n"/>
      <c r="B201" s="5" t="n"/>
      <c r="C201" s="5" t="n"/>
      <c r="D201" s="15" t="n"/>
      <c r="E201" s="5" t="n"/>
    </row>
    <row r="202">
      <c r="A202" s="16" t="n"/>
      <c r="B202" s="5" t="n"/>
      <c r="C202" s="5" t="n"/>
      <c r="D202" s="15" t="n"/>
      <c r="E202" s="5" t="n"/>
    </row>
    <row r="203">
      <c r="A203" s="16" t="n"/>
      <c r="B203" s="5" t="n"/>
      <c r="C203" s="5" t="n"/>
      <c r="D203" s="15" t="n"/>
      <c r="E203" s="5" t="n"/>
    </row>
    <row r="204">
      <c r="A204" s="16" t="n"/>
      <c r="B204" s="5" t="n"/>
      <c r="C204" s="5" t="n"/>
      <c r="D204" s="15" t="n"/>
      <c r="E204" s="5" t="n"/>
    </row>
    <row r="205">
      <c r="A205" s="16" t="n"/>
      <c r="B205" s="5" t="n"/>
      <c r="C205" s="5" t="n"/>
      <c r="D205" s="15" t="n"/>
      <c r="E205" s="5" t="n"/>
    </row>
    <row r="206">
      <c r="A206" s="16" t="n"/>
      <c r="B206" s="5" t="n"/>
      <c r="C206" s="5" t="n"/>
      <c r="D206" s="15" t="n"/>
      <c r="E206" s="5" t="n"/>
    </row>
    <row r="207">
      <c r="A207" s="16" t="n"/>
      <c r="B207" s="5" t="n"/>
      <c r="C207" s="5" t="n"/>
      <c r="D207" s="15" t="n"/>
      <c r="E207" s="5" t="n"/>
    </row>
    <row r="208">
      <c r="A208" s="16" t="n"/>
      <c r="B208" s="5" t="n"/>
      <c r="C208" s="5" t="n"/>
      <c r="D208" s="15" t="n"/>
      <c r="E208" s="5" t="n"/>
    </row>
    <row r="209">
      <c r="A209" s="16" t="n"/>
      <c r="B209" s="5" t="n"/>
      <c r="C209" s="5" t="n"/>
      <c r="D209" s="15" t="n"/>
      <c r="E209" s="5" t="n"/>
    </row>
    <row r="210">
      <c r="A210" s="16" t="n"/>
      <c r="B210" s="5" t="n"/>
      <c r="C210" s="5" t="n"/>
      <c r="D210" s="15" t="n"/>
      <c r="E210" s="5" t="n"/>
    </row>
    <row r="211">
      <c r="A211" s="16" t="n"/>
      <c r="B211" s="5" t="n"/>
      <c r="C211" s="5" t="n"/>
      <c r="D211" s="15" t="n"/>
      <c r="E211" s="5" t="n"/>
    </row>
    <row r="212">
      <c r="A212" s="16" t="n"/>
      <c r="B212" s="5" t="n"/>
      <c r="C212" s="5" t="n"/>
      <c r="D212" s="15" t="n"/>
      <c r="E212" s="5" t="n"/>
    </row>
    <row r="213">
      <c r="A213" s="16" t="n"/>
      <c r="B213" s="5" t="n"/>
      <c r="C213" s="5" t="n"/>
      <c r="D213" s="15" t="n"/>
      <c r="E213" s="5" t="n"/>
    </row>
    <row r="214">
      <c r="A214" s="16" t="n"/>
      <c r="B214" s="5" t="n"/>
      <c r="C214" s="5" t="n"/>
      <c r="D214" s="15" t="n"/>
      <c r="E214" s="5" t="n"/>
    </row>
    <row r="215">
      <c r="A215" s="16" t="n"/>
      <c r="B215" s="5" t="n"/>
      <c r="C215" s="5" t="n"/>
      <c r="D215" s="15" t="n"/>
      <c r="E215" s="5" t="n"/>
    </row>
    <row r="216">
      <c r="A216" s="16" t="n"/>
      <c r="B216" s="5" t="n"/>
      <c r="C216" s="5" t="n"/>
      <c r="D216" s="15" t="n"/>
      <c r="E216" s="5" t="n"/>
    </row>
    <row r="217">
      <c r="A217" s="16" t="n"/>
      <c r="B217" s="5" t="n"/>
      <c r="C217" s="5" t="n"/>
      <c r="D217" s="15" t="n"/>
      <c r="E217" s="5" t="n"/>
    </row>
    <row r="218">
      <c r="A218" s="16" t="n"/>
      <c r="B218" s="5" t="n"/>
      <c r="C218" s="5" t="n"/>
      <c r="D218" s="15" t="n"/>
      <c r="E218" s="5" t="n"/>
    </row>
    <row r="219">
      <c r="A219" s="16" t="n"/>
      <c r="B219" s="5" t="n"/>
      <c r="C219" s="5" t="n"/>
      <c r="D219" s="15" t="n"/>
      <c r="E219" s="5" t="n"/>
    </row>
    <row r="220">
      <c r="A220" s="16" t="n"/>
      <c r="B220" s="5" t="n"/>
      <c r="C220" s="5" t="n"/>
      <c r="D220" s="15" t="n"/>
      <c r="E220" s="5" t="n"/>
    </row>
    <row r="221">
      <c r="A221" s="16" t="n"/>
      <c r="B221" s="5" t="n"/>
      <c r="C221" s="5" t="n"/>
      <c r="D221" s="15" t="n"/>
      <c r="E221" s="5" t="n"/>
    </row>
    <row r="222">
      <c r="A222" s="16" t="n"/>
      <c r="B222" s="5" t="n"/>
      <c r="C222" s="5" t="n"/>
      <c r="D222" s="15" t="n"/>
      <c r="E222" s="5" t="n"/>
    </row>
    <row r="223">
      <c r="A223" s="16" t="n"/>
      <c r="B223" s="5" t="n"/>
      <c r="C223" s="5" t="n"/>
      <c r="D223" s="15" t="n"/>
      <c r="E223" s="5" t="n"/>
    </row>
    <row r="224">
      <c r="A224" s="16" t="n"/>
      <c r="B224" s="5" t="n"/>
      <c r="C224" s="5" t="n"/>
      <c r="D224" s="15" t="n"/>
      <c r="E224" s="5" t="n"/>
    </row>
    <row r="225">
      <c r="A225" s="16" t="n"/>
      <c r="B225" s="5" t="n"/>
      <c r="C225" s="5" t="n"/>
      <c r="D225" s="15" t="n"/>
      <c r="E225" s="5" t="n"/>
    </row>
    <row r="226">
      <c r="A226" s="16" t="n"/>
      <c r="B226" s="5" t="n"/>
      <c r="C226" s="5" t="n"/>
      <c r="D226" s="15" t="n"/>
      <c r="E226" s="5" t="n"/>
    </row>
    <row r="227">
      <c r="A227" s="16" t="n"/>
      <c r="B227" s="5" t="n"/>
      <c r="C227" s="5" t="n"/>
      <c r="D227" s="15" t="n"/>
      <c r="E227" s="5" t="n"/>
    </row>
    <row r="228">
      <c r="A228" s="16" t="n"/>
      <c r="B228" s="5" t="n"/>
      <c r="C228" s="5" t="n"/>
      <c r="D228" s="15" t="n"/>
      <c r="E228" s="5" t="n"/>
    </row>
    <row r="229">
      <c r="A229" s="16" t="n"/>
      <c r="B229" s="5" t="n"/>
      <c r="C229" s="5" t="n"/>
      <c r="D229" s="15" t="n"/>
      <c r="E229" s="5" t="n"/>
    </row>
    <row r="230">
      <c r="A230" s="16" t="n"/>
      <c r="B230" s="5" t="n"/>
      <c r="C230" s="5" t="n"/>
      <c r="D230" s="15" t="n"/>
      <c r="E230" s="5" t="n"/>
    </row>
    <row r="231">
      <c r="A231" s="16" t="n"/>
      <c r="B231" s="5" t="n"/>
      <c r="C231" s="5" t="n"/>
      <c r="D231" s="15" t="n"/>
      <c r="E231" s="5" t="n"/>
    </row>
    <row r="232">
      <c r="A232" s="16" t="n"/>
      <c r="B232" s="5" t="n"/>
      <c r="C232" s="5" t="n"/>
      <c r="D232" s="15" t="n"/>
      <c r="E232" s="5" t="n"/>
    </row>
    <row r="233">
      <c r="A233" s="16" t="n"/>
      <c r="B233" s="5" t="n"/>
      <c r="C233" s="5" t="n"/>
      <c r="D233" s="15" t="n"/>
      <c r="E233" s="5" t="n"/>
    </row>
    <row r="234">
      <c r="A234" s="16" t="n"/>
      <c r="B234" s="5" t="n"/>
      <c r="C234" s="5" t="n"/>
      <c r="D234" s="15" t="n"/>
      <c r="E234" s="5" t="n"/>
    </row>
    <row r="235">
      <c r="A235" s="16" t="n"/>
      <c r="B235" s="5" t="n"/>
      <c r="C235" s="5" t="n"/>
      <c r="D235" s="15" t="n"/>
      <c r="E235" s="5" t="n"/>
    </row>
    <row r="236">
      <c r="A236" s="16" t="n"/>
      <c r="B236" s="5" t="n"/>
      <c r="C236" s="5" t="n"/>
      <c r="D236" s="15" t="n"/>
      <c r="E236" s="5" t="n"/>
    </row>
    <row r="237">
      <c r="A237" s="16" t="n"/>
      <c r="B237" s="5" t="n"/>
      <c r="C237" s="5" t="n"/>
      <c r="D237" s="15" t="n"/>
      <c r="E237" s="5" t="n"/>
    </row>
    <row r="238">
      <c r="A238" s="16" t="n"/>
      <c r="B238" s="5" t="n"/>
      <c r="C238" s="5" t="n"/>
      <c r="D238" s="15" t="n"/>
      <c r="E238" s="5" t="n"/>
    </row>
    <row r="239">
      <c r="A239" s="16" t="n"/>
      <c r="B239" s="5" t="n"/>
      <c r="C239" s="5" t="n"/>
      <c r="D239" s="15" t="n"/>
      <c r="E239" s="5" t="n"/>
    </row>
    <row r="240">
      <c r="A240" s="16" t="n"/>
      <c r="B240" s="5" t="n"/>
      <c r="C240" s="5" t="n"/>
      <c r="D240" s="15" t="n"/>
      <c r="E240" s="5" t="n"/>
    </row>
    <row r="241">
      <c r="A241" s="16" t="n"/>
      <c r="B241" s="5" t="n"/>
      <c r="C241" s="5" t="n"/>
      <c r="D241" s="15" t="n"/>
      <c r="E241" s="5" t="n"/>
    </row>
    <row r="242">
      <c r="A242" s="16" t="n"/>
      <c r="B242" s="5" t="n"/>
      <c r="C242" s="5" t="n"/>
      <c r="D242" s="15" t="n"/>
      <c r="E242" s="5" t="n"/>
    </row>
    <row r="243">
      <c r="A243" s="16" t="n"/>
      <c r="B243" s="5" t="n"/>
      <c r="C243" s="5" t="n"/>
      <c r="D243" s="15" t="n"/>
      <c r="E243" s="5" t="n"/>
    </row>
    <row r="244">
      <c r="A244" s="16" t="n"/>
      <c r="B244" s="5" t="n"/>
      <c r="C244" s="5" t="n"/>
      <c r="D244" s="15" t="n"/>
      <c r="E244" s="5" t="n"/>
    </row>
    <row r="245">
      <c r="A245" s="16" t="n"/>
      <c r="B245" s="5" t="n"/>
      <c r="C245" s="5" t="n"/>
      <c r="D245" s="15" t="n"/>
      <c r="E245" s="5" t="n"/>
    </row>
    <row r="246">
      <c r="A246" s="16" t="n"/>
      <c r="B246" s="5" t="n"/>
      <c r="C246" s="5" t="n"/>
      <c r="D246" s="15" t="n"/>
      <c r="E246" s="5" t="n"/>
    </row>
    <row r="247">
      <c r="A247" s="16" t="n"/>
      <c r="B247" s="5" t="n"/>
      <c r="C247" s="5" t="n"/>
      <c r="D247" s="15" t="n"/>
      <c r="E247" s="5" t="n"/>
    </row>
    <row r="248">
      <c r="A248" s="16" t="n"/>
      <c r="B248" s="5" t="n"/>
      <c r="C248" s="5" t="n"/>
      <c r="D248" s="15" t="n"/>
      <c r="E248" s="5" t="n"/>
    </row>
    <row r="249">
      <c r="A249" s="16" t="n"/>
      <c r="B249" s="5" t="n"/>
      <c r="C249" s="5" t="n"/>
      <c r="D249" s="15" t="n"/>
      <c r="E249" s="5" t="n"/>
    </row>
    <row r="250">
      <c r="A250" s="16" t="n"/>
      <c r="B250" s="5" t="n"/>
      <c r="C250" s="5" t="n"/>
      <c r="D250" s="15" t="n"/>
      <c r="E250" s="5" t="n"/>
    </row>
    <row r="251">
      <c r="A251" s="16" t="n"/>
      <c r="B251" s="5" t="n"/>
      <c r="C251" s="5" t="n"/>
      <c r="D251" s="15" t="n"/>
      <c r="E251" s="5" t="n"/>
    </row>
    <row r="252">
      <c r="A252" s="16" t="n"/>
      <c r="B252" s="5" t="n"/>
      <c r="C252" s="5" t="n"/>
      <c r="D252" s="15" t="n"/>
      <c r="E252" s="5" t="n"/>
    </row>
    <row r="253">
      <c r="A253" s="16" t="n"/>
      <c r="B253" s="5" t="n"/>
      <c r="C253" s="5" t="n"/>
      <c r="D253" s="15" t="n"/>
      <c r="E253" s="5" t="n"/>
    </row>
    <row r="254">
      <c r="A254" s="16" t="n"/>
      <c r="B254" s="5" t="n"/>
      <c r="C254" s="5" t="n"/>
      <c r="D254" s="15" t="n"/>
      <c r="E254" s="5" t="n"/>
    </row>
    <row r="255">
      <c r="A255" s="16" t="n"/>
      <c r="B255" s="5" t="n"/>
      <c r="C255" s="5" t="n"/>
      <c r="D255" s="15" t="n"/>
      <c r="E255" s="5" t="n"/>
    </row>
    <row r="256">
      <c r="A256" s="16" t="n"/>
      <c r="B256" s="5" t="n"/>
      <c r="C256" s="5" t="n"/>
      <c r="D256" s="15" t="n"/>
      <c r="E256" s="5" t="n"/>
    </row>
    <row r="257">
      <c r="A257" s="16" t="n"/>
      <c r="B257" s="5" t="n"/>
      <c r="C257" s="5" t="n"/>
      <c r="D257" s="15" t="n"/>
      <c r="E257" s="5" t="n"/>
    </row>
    <row r="258">
      <c r="A258" s="16" t="n"/>
      <c r="B258" s="5" t="n"/>
      <c r="C258" s="5" t="n"/>
      <c r="D258" s="15" t="n"/>
      <c r="E258" s="5" t="n"/>
    </row>
    <row r="259">
      <c r="A259" s="16" t="n"/>
      <c r="B259" s="5" t="n"/>
      <c r="C259" s="5" t="n"/>
      <c r="D259" s="15" t="n"/>
      <c r="E259" s="5" t="n"/>
    </row>
    <row r="260">
      <c r="A260" s="16" t="n"/>
      <c r="B260" s="5" t="n"/>
      <c r="C260" s="5" t="n"/>
      <c r="D260" s="15" t="n"/>
      <c r="E260" s="5" t="n"/>
    </row>
    <row r="261">
      <c r="A261" s="16" t="n"/>
      <c r="B261" s="5" t="n"/>
      <c r="C261" s="5" t="n"/>
      <c r="D261" s="15" t="n"/>
      <c r="E261" s="5" t="n"/>
    </row>
    <row r="262">
      <c r="A262" s="16" t="n"/>
      <c r="B262" s="5" t="n"/>
      <c r="C262" s="5" t="n"/>
      <c r="D262" s="15" t="n"/>
      <c r="E262" s="5" t="n"/>
    </row>
    <row r="263">
      <c r="A263" s="16" t="n"/>
      <c r="B263" s="5" t="n"/>
      <c r="C263" s="5" t="n"/>
      <c r="D263" s="15" t="n"/>
      <c r="E263" s="5" t="n"/>
    </row>
    <row r="264">
      <c r="A264" s="16" t="n"/>
      <c r="B264" s="5" t="n"/>
      <c r="C264" s="5" t="n"/>
      <c r="D264" s="15" t="n"/>
      <c r="E264" s="5" t="n"/>
    </row>
    <row r="265">
      <c r="A265" s="16" t="n"/>
      <c r="B265" s="5" t="n"/>
      <c r="C265" s="5" t="n"/>
      <c r="D265" s="15" t="n"/>
      <c r="E265" s="5" t="n"/>
    </row>
    <row r="266">
      <c r="A266" s="16" t="n"/>
      <c r="B266" s="5" t="n"/>
      <c r="C266" s="5" t="n"/>
      <c r="D266" s="15" t="n"/>
      <c r="E266" s="5" t="n"/>
    </row>
    <row r="267">
      <c r="A267" s="16" t="n"/>
      <c r="B267" s="5" t="n"/>
      <c r="C267" s="5" t="n"/>
      <c r="D267" s="15" t="n"/>
      <c r="E267" s="5" t="n"/>
    </row>
    <row r="268">
      <c r="A268" s="16" t="n"/>
      <c r="B268" s="5" t="n"/>
      <c r="C268" s="5" t="n"/>
      <c r="D268" s="15" t="n"/>
      <c r="E268" s="5" t="n"/>
    </row>
    <row r="269">
      <c r="A269" s="16" t="n"/>
      <c r="B269" s="5" t="n"/>
      <c r="C269" s="5" t="n"/>
      <c r="D269" s="15" t="n"/>
      <c r="E269" s="5" t="n"/>
    </row>
    <row r="270">
      <c r="A270" s="16" t="n"/>
      <c r="B270" s="5" t="n"/>
      <c r="C270" s="5" t="n"/>
      <c r="D270" s="15" t="n"/>
      <c r="E270" s="5" t="n"/>
    </row>
    <row r="271">
      <c r="A271" s="16" t="n"/>
      <c r="B271" s="5" t="n"/>
      <c r="C271" s="5" t="n"/>
      <c r="D271" s="15" t="n"/>
      <c r="E271" s="5" t="n"/>
    </row>
    <row r="272">
      <c r="A272" s="16" t="n"/>
      <c r="B272" s="5" t="n"/>
      <c r="C272" s="5" t="n"/>
      <c r="D272" s="15" t="n"/>
      <c r="E272" s="5" t="n"/>
    </row>
    <row r="273">
      <c r="A273" s="16" t="n"/>
      <c r="B273" s="5" t="n"/>
      <c r="C273" s="5" t="n"/>
      <c r="D273" s="15" t="n"/>
      <c r="E273" s="5" t="n"/>
    </row>
    <row r="274">
      <c r="A274" s="16" t="n"/>
      <c r="B274" s="5" t="n"/>
      <c r="C274" s="5" t="n"/>
      <c r="D274" s="15" t="n"/>
      <c r="E274" s="5" t="n"/>
    </row>
    <row r="275">
      <c r="A275" s="16" t="n"/>
      <c r="B275" s="5" t="n"/>
      <c r="C275" s="5" t="n"/>
      <c r="D275" s="15" t="n"/>
      <c r="E275" s="5" t="n"/>
    </row>
    <row r="276">
      <c r="A276" s="16" t="n"/>
      <c r="B276" s="5" t="n"/>
      <c r="C276" s="5" t="n"/>
      <c r="D276" s="15" t="n"/>
      <c r="E276" s="5" t="n"/>
    </row>
    <row r="277">
      <c r="A277" s="16" t="n"/>
      <c r="B277" s="5" t="n"/>
      <c r="C277" s="5" t="n"/>
      <c r="D277" s="15" t="n"/>
      <c r="E277" s="5" t="n"/>
    </row>
    <row r="278">
      <c r="A278" s="16" t="n"/>
      <c r="B278" s="5" t="n"/>
      <c r="C278" s="5" t="n"/>
      <c r="D278" s="15" t="n"/>
      <c r="E278" s="5" t="n"/>
    </row>
    <row r="279">
      <c r="A279" s="16" t="n"/>
      <c r="B279" s="5" t="n"/>
      <c r="C279" s="5" t="n"/>
      <c r="D279" s="15" t="n"/>
      <c r="E279" s="5" t="n"/>
    </row>
    <row r="280">
      <c r="A280" s="16" t="n"/>
      <c r="B280" s="5" t="n"/>
      <c r="C280" s="5" t="n"/>
      <c r="D280" s="15" t="n"/>
      <c r="E280" s="5" t="n"/>
    </row>
    <row r="281">
      <c r="A281" s="16" t="n"/>
      <c r="B281" s="5" t="n"/>
      <c r="C281" s="5" t="n"/>
      <c r="D281" s="15" t="n"/>
      <c r="E281" s="5" t="n"/>
    </row>
    <row r="282">
      <c r="A282" s="16" t="n"/>
      <c r="B282" s="5" t="n"/>
      <c r="C282" s="5" t="n"/>
      <c r="D282" s="15" t="n"/>
      <c r="E282" s="5" t="n"/>
    </row>
    <row r="283">
      <c r="A283" s="16" t="n"/>
      <c r="B283" s="5" t="n"/>
      <c r="C283" s="5" t="n"/>
      <c r="D283" s="15" t="n"/>
      <c r="E283" s="5" t="n"/>
    </row>
    <row r="284">
      <c r="A284" s="16" t="n"/>
      <c r="B284" s="5" t="n"/>
      <c r="C284" s="5" t="n"/>
      <c r="D284" s="15" t="n"/>
      <c r="E284" s="5" t="n"/>
    </row>
    <row r="285">
      <c r="A285" s="16" t="n"/>
      <c r="B285" s="5" t="n"/>
      <c r="C285" s="5" t="n"/>
      <c r="D285" s="15" t="n"/>
      <c r="E285" s="5" t="n"/>
    </row>
    <row r="286">
      <c r="A286" s="16" t="n"/>
      <c r="B286" s="5" t="n"/>
      <c r="C286" s="5" t="n"/>
      <c r="D286" s="15" t="n"/>
      <c r="E286" s="5" t="n"/>
    </row>
    <row r="287">
      <c r="A287" s="16" t="n"/>
      <c r="B287" s="5" t="n"/>
      <c r="C287" s="5" t="n"/>
      <c r="D287" s="15" t="n"/>
      <c r="E287" s="5" t="n"/>
    </row>
    <row r="288">
      <c r="A288" s="16" t="n"/>
      <c r="B288" s="5" t="n"/>
      <c r="C288" s="5" t="n"/>
      <c r="D288" s="15" t="n"/>
      <c r="E288" s="5" t="n"/>
    </row>
    <row r="289">
      <c r="A289" s="16" t="n"/>
      <c r="B289" s="5" t="n"/>
      <c r="C289" s="5" t="n"/>
      <c r="D289" s="15" t="n"/>
      <c r="E289" s="5" t="n"/>
    </row>
    <row r="290">
      <c r="A290" s="16" t="n"/>
      <c r="B290" s="5" t="n"/>
      <c r="C290" s="5" t="n"/>
      <c r="D290" s="15" t="n"/>
      <c r="E290" s="5" t="n"/>
    </row>
    <row r="291">
      <c r="A291" s="16" t="n"/>
      <c r="B291" s="5" t="n"/>
      <c r="C291" s="5" t="n"/>
      <c r="D291" s="15" t="n"/>
      <c r="E291" s="5" t="n"/>
    </row>
    <row r="292">
      <c r="A292" s="16" t="n"/>
      <c r="B292" s="5" t="n"/>
      <c r="C292" s="5" t="n"/>
      <c r="D292" s="15" t="n"/>
      <c r="E292" s="5" t="n"/>
    </row>
    <row r="293">
      <c r="A293" s="16" t="n"/>
      <c r="B293" s="5" t="n"/>
      <c r="C293" s="5" t="n"/>
      <c r="D293" s="15" t="n"/>
      <c r="E293" s="5" t="n"/>
    </row>
    <row r="294">
      <c r="A294" s="16" t="n"/>
      <c r="B294" s="5" t="n"/>
      <c r="C294" s="5" t="n"/>
      <c r="D294" s="15" t="n"/>
      <c r="E294" s="5" t="n"/>
    </row>
    <row r="295">
      <c r="A295" s="16" t="n"/>
      <c r="B295" s="5" t="n"/>
      <c r="C295" s="5" t="n"/>
      <c r="D295" s="15" t="n"/>
      <c r="E295" s="5" t="n"/>
    </row>
    <row r="296">
      <c r="A296" s="16" t="n"/>
      <c r="B296" s="5" t="n"/>
      <c r="C296" s="5" t="n"/>
      <c r="D296" s="15" t="n"/>
      <c r="E296" s="5" t="n"/>
    </row>
    <row r="297">
      <c r="A297" s="16" t="n"/>
      <c r="B297" s="5" t="n"/>
      <c r="C297" s="5" t="n"/>
      <c r="D297" s="15" t="n"/>
      <c r="E297" s="5" t="n"/>
    </row>
    <row r="298">
      <c r="A298" s="16" t="n"/>
      <c r="B298" s="5" t="n"/>
      <c r="C298" s="5" t="n"/>
      <c r="D298" s="15" t="n"/>
      <c r="E298" s="5" t="n"/>
    </row>
    <row r="299">
      <c r="A299" s="16" t="n"/>
      <c r="B299" s="5" t="n"/>
      <c r="C299" s="5" t="n"/>
      <c r="D299" s="15" t="n"/>
      <c r="E299" s="5" t="n"/>
    </row>
    <row r="300">
      <c r="A300" s="16" t="n"/>
      <c r="B300" s="5" t="n"/>
      <c r="C300" s="5" t="n"/>
      <c r="D300" s="15" t="n"/>
      <c r="E300" s="5" t="n"/>
    </row>
    <row r="301">
      <c r="A301" s="16" t="n"/>
      <c r="B301" s="5" t="n"/>
      <c r="C301" s="5" t="n"/>
      <c r="D301" s="15" t="n"/>
      <c r="E301" s="5" t="n"/>
    </row>
    <row r="302">
      <c r="A302" s="16" t="n"/>
      <c r="B302" s="5" t="n"/>
      <c r="C302" s="5" t="n"/>
      <c r="D302" s="15" t="n"/>
      <c r="E302" s="5" t="n"/>
    </row>
    <row r="303">
      <c r="A303" s="16" t="n"/>
      <c r="B303" s="5" t="n"/>
      <c r="C303" s="5" t="n"/>
      <c r="D303" s="15" t="n"/>
      <c r="E303" s="5" t="n"/>
    </row>
    <row r="304">
      <c r="A304" s="16" t="n"/>
      <c r="B304" s="5" t="n"/>
      <c r="C304" s="5" t="n"/>
      <c r="D304" s="15" t="n"/>
      <c r="E304" s="5" t="n"/>
    </row>
    <row r="305">
      <c r="A305" s="16" t="n"/>
      <c r="B305" s="5" t="n"/>
      <c r="C305" s="5" t="n"/>
      <c r="D305" s="15" t="n"/>
      <c r="E305" s="5" t="n"/>
    </row>
    <row r="306">
      <c r="A306" s="16" t="n"/>
      <c r="B306" s="5" t="n"/>
      <c r="C306" s="5" t="n"/>
      <c r="D306" s="15" t="n"/>
      <c r="E306" s="5" t="n"/>
    </row>
    <row r="307">
      <c r="A307" s="16" t="n"/>
      <c r="B307" s="5" t="n"/>
      <c r="C307" s="5" t="n"/>
      <c r="D307" s="15" t="n"/>
      <c r="E307" s="5" t="n"/>
    </row>
    <row r="308">
      <c r="A308" s="16" t="n"/>
      <c r="B308" s="5" t="n"/>
      <c r="C308" s="5" t="n"/>
      <c r="D308" s="15" t="n"/>
      <c r="E308" s="5" t="n"/>
    </row>
    <row r="309">
      <c r="A309" s="16" t="n"/>
      <c r="B309" s="5" t="n"/>
      <c r="C309" s="5" t="n"/>
      <c r="D309" s="15" t="n"/>
      <c r="E309" s="5" t="n"/>
    </row>
    <row r="310">
      <c r="A310" s="16" t="n"/>
      <c r="B310" s="5" t="n"/>
      <c r="C310" s="5" t="n"/>
      <c r="D310" s="15" t="n"/>
      <c r="E310" s="5" t="n"/>
    </row>
    <row r="311">
      <c r="A311" s="16" t="n"/>
      <c r="B311" s="5" t="n"/>
      <c r="C311" s="5" t="n"/>
      <c r="D311" s="15" t="n"/>
      <c r="E311" s="5" t="n"/>
    </row>
    <row r="312">
      <c r="A312" s="16" t="n"/>
      <c r="B312" s="5" t="n"/>
      <c r="C312" s="5" t="n"/>
      <c r="D312" s="15" t="n"/>
      <c r="E312" s="5" t="n"/>
    </row>
    <row r="313">
      <c r="A313" s="16" t="n"/>
      <c r="B313" s="5" t="n"/>
      <c r="C313" s="5" t="n"/>
      <c r="D313" s="15" t="n"/>
      <c r="E313" s="5" t="n"/>
    </row>
    <row r="314">
      <c r="A314" s="16" t="n"/>
      <c r="B314" s="5" t="n"/>
      <c r="C314" s="5" t="n"/>
      <c r="D314" s="15" t="n"/>
      <c r="E314" s="5" t="n"/>
    </row>
    <row r="315">
      <c r="A315" s="16" t="n"/>
      <c r="B315" s="5" t="n"/>
      <c r="C315" s="5" t="n"/>
      <c r="D315" s="15" t="n"/>
      <c r="E315" s="5" t="n"/>
    </row>
    <row r="316">
      <c r="A316" s="16" t="n"/>
      <c r="B316" s="5" t="n"/>
      <c r="C316" s="5" t="n"/>
      <c r="D316" s="15" t="n"/>
      <c r="E316" s="5" t="n"/>
    </row>
    <row r="317">
      <c r="A317" s="16" t="n"/>
      <c r="B317" s="5" t="n"/>
      <c r="C317" s="5" t="n"/>
      <c r="D317" s="15" t="n"/>
      <c r="E317" s="5" t="n"/>
    </row>
    <row r="318">
      <c r="A318" s="16" t="n"/>
      <c r="B318" s="5" t="n"/>
      <c r="C318" s="5" t="n"/>
      <c r="D318" s="15" t="n"/>
      <c r="E318" s="5" t="n"/>
    </row>
    <row r="319">
      <c r="A319" s="16" t="n"/>
      <c r="B319" s="5" t="n"/>
      <c r="C319" s="5" t="n"/>
      <c r="D319" s="15" t="n"/>
      <c r="E319" s="5" t="n"/>
    </row>
    <row r="320">
      <c r="A320" s="16" t="n"/>
      <c r="B320" s="5" t="n"/>
      <c r="C320" s="5" t="n"/>
      <c r="D320" s="15" t="n"/>
      <c r="E320" s="5" t="n"/>
    </row>
    <row r="321">
      <c r="A321" s="16" t="n"/>
      <c r="B321" s="5" t="n"/>
      <c r="C321" s="5" t="n"/>
      <c r="D321" s="15" t="n"/>
      <c r="E321" s="5" t="n"/>
    </row>
    <row r="322">
      <c r="A322" s="16" t="n"/>
      <c r="B322" s="5" t="n"/>
      <c r="C322" s="5" t="n"/>
      <c r="D322" s="15" t="n"/>
      <c r="E322" s="5" t="n"/>
    </row>
    <row r="323">
      <c r="A323" s="16" t="n"/>
      <c r="B323" s="5" t="n"/>
      <c r="C323" s="5" t="n"/>
      <c r="D323" s="15" t="n"/>
      <c r="E323" s="5" t="n"/>
    </row>
    <row r="324">
      <c r="A324" s="16" t="n"/>
      <c r="B324" s="5" t="n"/>
      <c r="C324" s="5" t="n"/>
      <c r="D324" s="15" t="n"/>
      <c r="E324" s="5" t="n"/>
    </row>
    <row r="325">
      <c r="A325" s="16" t="n"/>
      <c r="B325" s="5" t="n"/>
      <c r="C325" s="5" t="n"/>
      <c r="D325" s="15" t="n"/>
      <c r="E325" s="5" t="n"/>
    </row>
    <row r="326">
      <c r="A326" s="16" t="n"/>
      <c r="B326" s="5" t="n"/>
      <c r="C326" s="5" t="n"/>
      <c r="D326" s="15" t="n"/>
      <c r="E326" s="5" t="n"/>
    </row>
    <row r="327">
      <c r="A327" s="16" t="n"/>
      <c r="B327" s="5" t="n"/>
      <c r="C327" s="5" t="n"/>
      <c r="D327" s="15" t="n"/>
      <c r="E327" s="5" t="n"/>
    </row>
    <row r="328">
      <c r="A328" s="16" t="n"/>
      <c r="B328" s="5" t="n"/>
      <c r="C328" s="5" t="n"/>
      <c r="D328" s="15" t="n"/>
      <c r="E328" s="5" t="n"/>
    </row>
    <row r="329">
      <c r="A329" s="16" t="n"/>
      <c r="B329" s="5" t="n"/>
      <c r="C329" s="5" t="n"/>
      <c r="D329" s="15" t="n"/>
      <c r="E329" s="5" t="n"/>
    </row>
    <row r="330">
      <c r="A330" s="16" t="n"/>
      <c r="B330" s="5" t="n"/>
      <c r="C330" s="5" t="n"/>
      <c r="D330" s="15" t="n"/>
      <c r="E330" s="5" t="n"/>
    </row>
    <row r="331">
      <c r="A331" s="16" t="n"/>
      <c r="B331" s="5" t="n"/>
      <c r="C331" s="5" t="n"/>
      <c r="D331" s="15" t="n"/>
      <c r="E331" s="5" t="n"/>
    </row>
    <row r="332">
      <c r="A332" s="16" t="n"/>
      <c r="B332" s="5" t="n"/>
      <c r="C332" s="5" t="n"/>
      <c r="D332" s="15" t="n"/>
      <c r="E332" s="5" t="n"/>
    </row>
    <row r="333">
      <c r="A333" s="16" t="n"/>
      <c r="B333" s="5" t="n"/>
      <c r="C333" s="5" t="n"/>
      <c r="D333" s="15" t="n"/>
      <c r="E333" s="5" t="n"/>
    </row>
    <row r="334">
      <c r="A334" s="16" t="n"/>
      <c r="B334" s="5" t="n"/>
      <c r="C334" s="5" t="n"/>
      <c r="D334" s="15" t="n"/>
      <c r="E334" s="5" t="n"/>
    </row>
    <row r="335">
      <c r="A335" s="16" t="n"/>
      <c r="B335" s="5" t="n"/>
      <c r="C335" s="5" t="n"/>
      <c r="D335" s="15" t="n"/>
      <c r="E335" s="5" t="n"/>
    </row>
    <row r="336">
      <c r="A336" s="16" t="n"/>
      <c r="B336" s="5" t="n"/>
      <c r="C336" s="5" t="n"/>
      <c r="D336" s="15" t="n"/>
      <c r="E336" s="5" t="n"/>
    </row>
    <row r="337">
      <c r="A337" s="16" t="n"/>
      <c r="B337" s="5" t="n"/>
      <c r="C337" s="5" t="n"/>
      <c r="D337" s="15" t="n"/>
      <c r="E337" s="5" t="n"/>
    </row>
    <row r="338">
      <c r="A338" s="16" t="n"/>
      <c r="B338" s="5" t="n"/>
      <c r="C338" s="5" t="n"/>
      <c r="D338" s="15" t="n"/>
      <c r="E338" s="5" t="n"/>
    </row>
    <row r="339">
      <c r="A339" s="16" t="n"/>
      <c r="B339" s="5" t="n"/>
      <c r="C339" s="5" t="n"/>
      <c r="D339" s="15" t="n"/>
      <c r="E339" s="5" t="n"/>
    </row>
    <row r="340">
      <c r="A340" s="16" t="n"/>
      <c r="B340" s="5" t="n"/>
      <c r="C340" s="5" t="n"/>
      <c r="D340" s="15" t="n"/>
      <c r="E340" s="5" t="n"/>
    </row>
    <row r="341">
      <c r="A341" s="16" t="n"/>
      <c r="B341" s="5" t="n"/>
      <c r="C341" s="5" t="n"/>
      <c r="D341" s="15" t="n"/>
      <c r="E341" s="5" t="n"/>
    </row>
    <row r="342">
      <c r="A342" s="16" t="n"/>
      <c r="B342" s="5" t="n"/>
      <c r="C342" s="5" t="n"/>
      <c r="D342" s="15" t="n"/>
      <c r="E342" s="5" t="n"/>
    </row>
    <row r="343">
      <c r="A343" s="16" t="n"/>
      <c r="B343" s="5" t="n"/>
      <c r="C343" s="5" t="n"/>
      <c r="D343" s="15" t="n"/>
      <c r="E343" s="5" t="n"/>
    </row>
    <row r="344">
      <c r="A344" s="16" t="n"/>
      <c r="B344" s="5" t="n"/>
      <c r="C344" s="5" t="n"/>
      <c r="D344" s="15" t="n"/>
      <c r="E344" s="5" t="n"/>
    </row>
    <row r="345">
      <c r="A345" s="16" t="n"/>
      <c r="B345" s="5" t="n"/>
      <c r="C345" s="5" t="n"/>
      <c r="D345" s="15" t="n"/>
      <c r="E345" s="5" t="n"/>
    </row>
    <row r="346">
      <c r="A346" s="16" t="n"/>
      <c r="B346" s="5" t="n"/>
      <c r="C346" s="5" t="n"/>
      <c r="D346" s="15" t="n"/>
      <c r="E346" s="5" t="n"/>
    </row>
    <row r="347">
      <c r="A347" s="16" t="n"/>
      <c r="B347" s="5" t="n"/>
      <c r="C347" s="5" t="n"/>
      <c r="D347" s="15" t="n"/>
      <c r="E347" s="5" t="n"/>
    </row>
    <row r="348">
      <c r="A348" s="16" t="n"/>
      <c r="B348" s="5" t="n"/>
      <c r="C348" s="5" t="n"/>
      <c r="D348" s="15" t="n"/>
      <c r="E348" s="5" t="n"/>
    </row>
    <row r="349">
      <c r="A349" s="16" t="n"/>
      <c r="B349" s="5" t="n"/>
      <c r="C349" s="5" t="n"/>
      <c r="D349" s="15" t="n"/>
      <c r="E349" s="5" t="n"/>
    </row>
    <row r="350">
      <c r="A350" s="16" t="n"/>
      <c r="B350" s="5" t="n"/>
      <c r="C350" s="5" t="n"/>
      <c r="D350" s="15" t="n"/>
      <c r="E350" s="5" t="n"/>
    </row>
    <row r="351">
      <c r="A351" s="16" t="n"/>
      <c r="B351" s="5" t="n"/>
      <c r="C351" s="5" t="n"/>
      <c r="D351" s="15" t="n"/>
      <c r="E351" s="5" t="n"/>
    </row>
    <row r="352">
      <c r="A352" s="16" t="n"/>
      <c r="B352" s="5" t="n"/>
      <c r="C352" s="5" t="n"/>
      <c r="D352" s="15" t="n"/>
      <c r="E352" s="5" t="n"/>
    </row>
    <row r="353">
      <c r="A353" s="16" t="n"/>
      <c r="B353" s="5" t="n"/>
      <c r="C353" s="5" t="n"/>
      <c r="D353" s="15" t="n"/>
      <c r="E353" s="5" t="n"/>
    </row>
    <row r="354">
      <c r="A354" s="16" t="n"/>
      <c r="B354" s="5" t="n"/>
      <c r="C354" s="5" t="n"/>
      <c r="D354" s="15" t="n"/>
      <c r="E354" s="5" t="n"/>
    </row>
    <row r="355">
      <c r="A355" s="16" t="n"/>
      <c r="B355" s="5" t="n"/>
      <c r="C355" s="5" t="n"/>
      <c r="D355" s="15" t="n"/>
      <c r="E355" s="5" t="n"/>
    </row>
    <row r="356">
      <c r="A356" s="16" t="n"/>
      <c r="B356" s="5" t="n"/>
      <c r="C356" s="5" t="n"/>
      <c r="D356" s="15" t="n"/>
      <c r="E356" s="5" t="n"/>
    </row>
    <row r="357">
      <c r="A357" s="16" t="n"/>
      <c r="B357" s="5" t="n"/>
      <c r="C357" s="5" t="n"/>
      <c r="D357" s="15" t="n"/>
      <c r="E357" s="5" t="n"/>
    </row>
    <row r="358">
      <c r="A358" s="16" t="n"/>
      <c r="B358" s="5" t="n"/>
      <c r="C358" s="5" t="n"/>
      <c r="D358" s="15" t="n"/>
      <c r="E358" s="5" t="n"/>
    </row>
    <row r="359">
      <c r="A359" s="16" t="n"/>
      <c r="B359" s="5" t="n"/>
      <c r="C359" s="5" t="n"/>
      <c r="D359" s="15" t="n"/>
      <c r="E359" s="5" t="n"/>
    </row>
    <row r="360">
      <c r="A360" s="16" t="n"/>
      <c r="B360" s="5" t="n"/>
      <c r="C360" s="5" t="n"/>
      <c r="D360" s="15" t="n"/>
      <c r="E360" s="5" t="n"/>
    </row>
    <row r="361">
      <c r="A361" s="16" t="n"/>
      <c r="B361" s="5" t="n"/>
      <c r="C361" s="5" t="n"/>
      <c r="D361" s="15" t="n"/>
      <c r="E361" s="5" t="n"/>
    </row>
    <row r="362">
      <c r="A362" s="16" t="n"/>
      <c r="B362" s="5" t="n"/>
      <c r="C362" s="5" t="n"/>
      <c r="D362" s="15" t="n"/>
      <c r="E362" s="5" t="n"/>
    </row>
    <row r="363">
      <c r="A363" s="16" t="n"/>
      <c r="B363" s="5" t="n"/>
      <c r="C363" s="5" t="n"/>
      <c r="D363" s="15" t="n"/>
      <c r="E363" s="5" t="n"/>
    </row>
    <row r="364">
      <c r="A364" s="16" t="n"/>
      <c r="B364" s="5" t="n"/>
      <c r="C364" s="5" t="n"/>
      <c r="D364" s="15" t="n"/>
      <c r="E364" s="5" t="n"/>
    </row>
    <row r="365">
      <c r="A365" s="16" t="n"/>
      <c r="B365" s="5" t="n"/>
      <c r="C365" s="5" t="n"/>
      <c r="D365" s="15" t="n"/>
      <c r="E365" s="5" t="n"/>
    </row>
    <row r="366">
      <c r="A366" s="16" t="n"/>
      <c r="B366" s="5" t="n"/>
      <c r="C366" s="5" t="n"/>
      <c r="D366" s="15" t="n"/>
      <c r="E366" s="5" t="n"/>
    </row>
    <row r="367">
      <c r="A367" s="16" t="n"/>
      <c r="B367" s="5" t="n"/>
      <c r="C367" s="5" t="n"/>
      <c r="D367" s="15" t="n"/>
      <c r="E367" s="5" t="n"/>
    </row>
    <row r="368">
      <c r="A368" s="16" t="n"/>
      <c r="B368" s="5" t="n"/>
      <c r="C368" s="5" t="n"/>
      <c r="D368" s="15" t="n"/>
      <c r="E368" s="5" t="n"/>
    </row>
    <row r="369">
      <c r="A369" s="16" t="n"/>
      <c r="B369" s="5" t="n"/>
      <c r="C369" s="5" t="n"/>
      <c r="D369" s="15" t="n"/>
      <c r="E369" s="5" t="n"/>
    </row>
    <row r="370">
      <c r="A370" s="16" t="n"/>
      <c r="B370" s="5" t="n"/>
      <c r="C370" s="5" t="n"/>
      <c r="D370" s="15" t="n"/>
      <c r="E370" s="5" t="n"/>
    </row>
    <row r="371">
      <c r="A371" s="16" t="n"/>
      <c r="B371" s="5" t="n"/>
      <c r="C371" s="5" t="n"/>
      <c r="D371" s="15" t="n"/>
      <c r="E371" s="5" t="n"/>
    </row>
    <row r="372">
      <c r="A372" s="16" t="n"/>
      <c r="B372" s="5" t="n"/>
      <c r="C372" s="5" t="n"/>
      <c r="D372" s="15" t="n"/>
      <c r="E372" s="5" t="n"/>
    </row>
    <row r="373">
      <c r="A373" s="16" t="n"/>
      <c r="B373" s="5" t="n"/>
      <c r="C373" s="5" t="n"/>
      <c r="D373" s="15" t="n"/>
      <c r="E373" s="5" t="n"/>
    </row>
    <row r="374">
      <c r="A374" s="16" t="n"/>
      <c r="B374" s="5" t="n"/>
      <c r="C374" s="5" t="n"/>
      <c r="D374" s="15" t="n"/>
      <c r="E374" s="5" t="n"/>
    </row>
    <row r="375">
      <c r="A375" s="16" t="n"/>
      <c r="B375" s="5" t="n"/>
      <c r="C375" s="5" t="n"/>
      <c r="D375" s="15" t="n"/>
      <c r="E375" s="5" t="n"/>
    </row>
    <row r="376">
      <c r="A376" s="16" t="n"/>
      <c r="B376" s="5" t="n"/>
      <c r="C376" s="5" t="n"/>
      <c r="D376" s="15" t="n"/>
      <c r="E376" s="5" t="n"/>
    </row>
    <row r="377">
      <c r="A377" s="16" t="n"/>
      <c r="B377" s="5" t="n"/>
      <c r="C377" s="5" t="n"/>
      <c r="D377" s="15" t="n"/>
      <c r="E377" s="5" t="n"/>
    </row>
    <row r="378">
      <c r="A378" s="16" t="n"/>
      <c r="B378" s="5" t="n"/>
      <c r="C378" s="5" t="n"/>
      <c r="D378" s="15" t="n"/>
      <c r="E378" s="5" t="n"/>
    </row>
    <row r="379">
      <c r="A379" s="16" t="n"/>
      <c r="B379" s="5" t="n"/>
      <c r="C379" s="5" t="n"/>
      <c r="D379" s="15" t="n"/>
      <c r="E379" s="5" t="n"/>
    </row>
    <row r="380">
      <c r="A380" s="16" t="n"/>
      <c r="B380" s="5" t="n"/>
      <c r="C380" s="5" t="n"/>
      <c r="D380" s="15" t="n"/>
      <c r="E380" s="5" t="n"/>
    </row>
    <row r="381">
      <c r="A381" s="16" t="n"/>
      <c r="B381" s="5" t="n"/>
      <c r="C381" s="5" t="n"/>
      <c r="D381" s="15" t="n"/>
      <c r="E381" s="5" t="n"/>
    </row>
    <row r="382">
      <c r="A382" s="16" t="n"/>
      <c r="B382" s="5" t="n"/>
      <c r="C382" s="5" t="n"/>
      <c r="D382" s="15" t="n"/>
      <c r="E382" s="5" t="n"/>
    </row>
    <row r="383">
      <c r="A383" s="16" t="n"/>
      <c r="B383" s="5" t="n"/>
      <c r="C383" s="5" t="n"/>
      <c r="D383" s="15" t="n"/>
      <c r="E383" s="5" t="n"/>
    </row>
    <row r="384">
      <c r="A384" s="16" t="n"/>
      <c r="B384" s="5" t="n"/>
      <c r="C384" s="5" t="n"/>
      <c r="D384" s="15" t="n"/>
      <c r="E384" s="5" t="n"/>
    </row>
    <row r="385">
      <c r="A385" s="16" t="n"/>
      <c r="B385" s="5" t="n"/>
      <c r="C385" s="5" t="n"/>
      <c r="D385" s="15" t="n"/>
      <c r="E385" s="5" t="n"/>
    </row>
    <row r="386">
      <c r="A386" s="16" t="n"/>
      <c r="B386" s="5" t="n"/>
      <c r="C386" s="5" t="n"/>
      <c r="D386" s="15" t="n"/>
      <c r="E386" s="5" t="n"/>
    </row>
    <row r="387">
      <c r="A387" s="16" t="n"/>
      <c r="B387" s="5" t="n"/>
      <c r="C387" s="5" t="n"/>
      <c r="D387" s="15" t="n"/>
      <c r="E387" s="5" t="n"/>
    </row>
    <row r="388">
      <c r="A388" s="16" t="n"/>
      <c r="B388" s="5" t="n"/>
      <c r="C388" s="5" t="n"/>
      <c r="D388" s="15" t="n"/>
      <c r="E388" s="5" t="n"/>
    </row>
    <row r="389">
      <c r="A389" s="16" t="n"/>
      <c r="B389" s="5" t="n"/>
      <c r="C389" s="5" t="n"/>
      <c r="D389" s="15" t="n"/>
      <c r="E389" s="5" t="n"/>
    </row>
    <row r="390">
      <c r="A390" s="16" t="n"/>
      <c r="B390" s="5" t="n"/>
      <c r="C390" s="5" t="n"/>
      <c r="D390" s="15" t="n"/>
      <c r="E390" s="5" t="n"/>
    </row>
    <row r="391">
      <c r="A391" s="16" t="n"/>
      <c r="B391" s="5" t="n"/>
      <c r="C391" s="5" t="n"/>
      <c r="D391" s="15" t="n"/>
      <c r="E391" s="5" t="n"/>
    </row>
    <row r="392">
      <c r="A392" s="16" t="n"/>
      <c r="B392" s="5" t="n"/>
      <c r="C392" s="5" t="n"/>
      <c r="D392" s="15" t="n"/>
      <c r="E392" s="5" t="n"/>
    </row>
    <row r="393">
      <c r="A393" s="16" t="n"/>
      <c r="B393" s="5" t="n"/>
      <c r="C393" s="5" t="n"/>
      <c r="D393" s="15" t="n"/>
      <c r="E393" s="5" t="n"/>
    </row>
    <row r="394">
      <c r="A394" s="16" t="n"/>
      <c r="B394" s="5" t="n"/>
      <c r="C394" s="5" t="n"/>
      <c r="D394" s="15" t="n"/>
      <c r="E394" s="5" t="n"/>
    </row>
    <row r="395">
      <c r="A395" s="16" t="n"/>
      <c r="B395" s="5" t="n"/>
      <c r="C395" s="5" t="n"/>
      <c r="D395" s="15" t="n"/>
      <c r="E395" s="5" t="n"/>
    </row>
    <row r="396">
      <c r="A396" s="16" t="n"/>
      <c r="B396" s="5" t="n"/>
      <c r="C396" s="5" t="n"/>
      <c r="D396" s="15" t="n"/>
      <c r="E396" s="5" t="n"/>
    </row>
    <row r="397">
      <c r="A397" s="16" t="n"/>
      <c r="B397" s="5" t="n"/>
      <c r="C397" s="5" t="n"/>
      <c r="D397" s="15" t="n"/>
      <c r="E397" s="5" t="n"/>
    </row>
    <row r="398">
      <c r="A398" s="16" t="n"/>
      <c r="B398" s="5" t="n"/>
      <c r="C398" s="5" t="n"/>
      <c r="D398" s="15" t="n"/>
      <c r="E398" s="5" t="n"/>
    </row>
    <row r="399">
      <c r="A399" s="16" t="n"/>
      <c r="B399" s="5" t="n"/>
      <c r="C399" s="5" t="n"/>
      <c r="D399" s="15" t="n"/>
      <c r="E399" s="5" t="n"/>
    </row>
    <row r="400">
      <c r="A400" s="16" t="n"/>
      <c r="B400" s="5" t="n"/>
      <c r="C400" s="5" t="n"/>
      <c r="D400" s="15" t="n"/>
      <c r="E400" s="5" t="n"/>
    </row>
    <row r="401">
      <c r="A401" s="16" t="n"/>
      <c r="B401" s="5" t="n"/>
      <c r="C401" s="5" t="n"/>
      <c r="D401" s="15" t="n"/>
      <c r="E401" s="5" t="n"/>
    </row>
    <row r="402">
      <c r="A402" s="16" t="n"/>
      <c r="B402" s="5" t="n"/>
      <c r="C402" s="5" t="n"/>
      <c r="D402" s="15" t="n"/>
      <c r="E402" s="5" t="n"/>
    </row>
    <row r="403">
      <c r="A403" s="16" t="n"/>
      <c r="B403" s="5" t="n"/>
      <c r="C403" s="5" t="n"/>
      <c r="D403" s="15" t="n"/>
      <c r="E403" s="5" t="n"/>
    </row>
    <row r="404">
      <c r="A404" s="16" t="n"/>
      <c r="B404" s="5" t="n"/>
      <c r="C404" s="5" t="n"/>
      <c r="D404" s="15" t="n"/>
      <c r="E404" s="5" t="n"/>
    </row>
    <row r="405">
      <c r="A405" s="16" t="n"/>
      <c r="B405" s="5" t="n"/>
      <c r="C405" s="5" t="n"/>
      <c r="D405" s="15" t="n"/>
      <c r="E405" s="5" t="n"/>
    </row>
    <row r="406">
      <c r="A406" s="16" t="n"/>
      <c r="B406" s="5" t="n"/>
      <c r="C406" s="5" t="n"/>
      <c r="D406" s="15" t="n"/>
      <c r="E406" s="5" t="n"/>
    </row>
    <row r="407">
      <c r="A407" s="16" t="n"/>
      <c r="B407" s="5" t="n"/>
      <c r="C407" s="5" t="n"/>
      <c r="D407" s="15" t="n"/>
      <c r="E407" s="5" t="n"/>
    </row>
    <row r="408">
      <c r="A408" s="16" t="n"/>
      <c r="B408" s="5" t="n"/>
      <c r="C408" s="5" t="n"/>
      <c r="D408" s="15" t="n"/>
      <c r="E408" s="5" t="n"/>
    </row>
    <row r="409">
      <c r="A409" s="16" t="n"/>
      <c r="B409" s="5" t="n"/>
      <c r="C409" s="5" t="n"/>
      <c r="D409" s="15" t="n"/>
      <c r="E409" s="5" t="n"/>
    </row>
    <row r="410">
      <c r="A410" s="16" t="n"/>
      <c r="B410" s="5" t="n"/>
      <c r="C410" s="5" t="n"/>
      <c r="D410" s="15" t="n"/>
      <c r="E410" s="5" t="n"/>
    </row>
    <row r="411">
      <c r="A411" s="16" t="n"/>
      <c r="B411" s="5" t="n"/>
      <c r="C411" s="5" t="n"/>
      <c r="D411" s="15" t="n"/>
      <c r="E411" s="5" t="n"/>
    </row>
    <row r="412">
      <c r="A412" s="16" t="n"/>
      <c r="B412" s="5" t="n"/>
      <c r="C412" s="5" t="n"/>
      <c r="D412" s="15" t="n"/>
      <c r="E412" s="5" t="n"/>
    </row>
    <row r="413">
      <c r="A413" s="16" t="n"/>
      <c r="B413" s="5" t="n"/>
      <c r="C413" s="5" t="n"/>
      <c r="D413" s="15" t="n"/>
      <c r="E413" s="5" t="n"/>
    </row>
    <row r="414">
      <c r="A414" s="16" t="n"/>
      <c r="B414" s="5" t="n"/>
      <c r="C414" s="5" t="n"/>
      <c r="D414" s="15" t="n"/>
      <c r="E414" s="5" t="n"/>
    </row>
    <row r="415">
      <c r="A415" s="16" t="n"/>
      <c r="B415" s="5" t="n"/>
      <c r="C415" s="5" t="n"/>
      <c r="D415" s="15" t="n"/>
      <c r="E415" s="5" t="n"/>
    </row>
    <row r="416">
      <c r="A416" s="16" t="n"/>
      <c r="B416" s="5" t="n"/>
      <c r="C416" s="5" t="n"/>
      <c r="D416" s="15" t="n"/>
      <c r="E416" s="5" t="n"/>
    </row>
    <row r="417">
      <c r="A417" s="16" t="n"/>
      <c r="B417" s="5" t="n"/>
      <c r="C417" s="5" t="n"/>
      <c r="D417" s="15" t="n"/>
      <c r="E417" s="5" t="n"/>
    </row>
    <row r="418">
      <c r="A418" s="16" t="n"/>
      <c r="B418" s="5" t="n"/>
      <c r="C418" s="5" t="n"/>
      <c r="D418" s="15" t="n"/>
      <c r="E418" s="5" t="n"/>
    </row>
    <row r="419">
      <c r="A419" s="16" t="n"/>
      <c r="B419" s="5" t="n"/>
      <c r="C419" s="5" t="n"/>
      <c r="D419" s="15" t="n"/>
      <c r="E419" s="5" t="n"/>
    </row>
    <row r="420">
      <c r="A420" s="16" t="n"/>
      <c r="B420" s="5" t="n"/>
      <c r="C420" s="5" t="n"/>
      <c r="D420" s="15" t="n"/>
      <c r="E420" s="5" t="n"/>
    </row>
    <row r="421">
      <c r="A421" s="16" t="n"/>
      <c r="B421" s="5" t="n"/>
      <c r="C421" s="5" t="n"/>
      <c r="D421" s="15" t="n"/>
      <c r="E421" s="5" t="n"/>
    </row>
    <row r="422">
      <c r="A422" s="16" t="n"/>
      <c r="B422" s="5" t="n"/>
      <c r="C422" s="5" t="n"/>
      <c r="D422" s="15" t="n"/>
      <c r="E422" s="5" t="n"/>
    </row>
    <row r="423">
      <c r="A423" s="16" t="n"/>
      <c r="B423" s="5" t="n"/>
      <c r="C423" s="5" t="n"/>
      <c r="D423" s="15" t="n"/>
      <c r="E423" s="5" t="n"/>
    </row>
    <row r="424">
      <c r="A424" s="16" t="n"/>
      <c r="B424" s="5" t="n"/>
      <c r="C424" s="5" t="n"/>
      <c r="D424" s="15" t="n"/>
      <c r="E424" s="5" t="n"/>
    </row>
    <row r="425">
      <c r="A425" s="16" t="n"/>
      <c r="B425" s="5" t="n"/>
      <c r="C425" s="5" t="n"/>
      <c r="D425" s="15" t="n"/>
      <c r="E425" s="5" t="n"/>
    </row>
    <row r="426">
      <c r="A426" s="16" t="n"/>
      <c r="B426" s="5" t="n"/>
      <c r="C426" s="5" t="n"/>
      <c r="D426" s="15" t="n"/>
      <c r="E426" s="5" t="n"/>
    </row>
    <row r="427">
      <c r="A427" s="16" t="n"/>
      <c r="B427" s="5" t="n"/>
      <c r="C427" s="5" t="n"/>
      <c r="D427" s="15" t="n"/>
      <c r="E427" s="5" t="n"/>
    </row>
    <row r="428">
      <c r="A428" s="16" t="n"/>
      <c r="B428" s="5" t="n"/>
      <c r="C428" s="5" t="n"/>
      <c r="D428" s="15" t="n"/>
      <c r="E428" s="5" t="n"/>
    </row>
    <row r="429">
      <c r="A429" s="16" t="n"/>
      <c r="B429" s="5" t="n"/>
      <c r="C429" s="5" t="n"/>
      <c r="D429" s="15" t="n"/>
      <c r="E429" s="5" t="n"/>
    </row>
    <row r="430">
      <c r="A430" s="16" t="n"/>
      <c r="B430" s="5" t="n"/>
      <c r="C430" s="5" t="n"/>
      <c r="D430" s="15" t="n"/>
      <c r="E430" s="5" t="n"/>
    </row>
    <row r="431">
      <c r="A431" s="16" t="n"/>
      <c r="B431" s="5" t="n"/>
      <c r="C431" s="5" t="n"/>
      <c r="D431" s="15" t="n"/>
      <c r="E431" s="5" t="n"/>
    </row>
    <row r="432">
      <c r="A432" s="16" t="n"/>
      <c r="B432" s="5" t="n"/>
      <c r="C432" s="5" t="n"/>
      <c r="D432" s="15" t="n"/>
      <c r="E432" s="5" t="n"/>
    </row>
    <row r="433">
      <c r="A433" s="16" t="n"/>
      <c r="B433" s="5" t="n"/>
      <c r="C433" s="5" t="n"/>
      <c r="D433" s="15" t="n"/>
      <c r="E433" s="5" t="n"/>
    </row>
    <row r="434">
      <c r="A434" s="16" t="n"/>
      <c r="B434" s="5" t="n"/>
      <c r="C434" s="5" t="n"/>
      <c r="D434" s="15" t="n"/>
      <c r="E434" s="5" t="n"/>
    </row>
    <row r="435">
      <c r="A435" s="16" t="n"/>
      <c r="B435" s="5" t="n"/>
      <c r="C435" s="5" t="n"/>
      <c r="D435" s="15" t="n"/>
      <c r="E435" s="5" t="n"/>
    </row>
    <row r="436">
      <c r="A436" s="16" t="n"/>
      <c r="B436" s="5" t="n"/>
      <c r="C436" s="5" t="n"/>
      <c r="D436" s="15" t="n"/>
      <c r="E436" s="5" t="n"/>
    </row>
    <row r="437">
      <c r="A437" s="16" t="n"/>
      <c r="B437" s="5" t="n"/>
      <c r="C437" s="5" t="n"/>
      <c r="D437" s="15" t="n"/>
      <c r="E437" s="5" t="n"/>
    </row>
    <row r="438">
      <c r="A438" s="16" t="n"/>
      <c r="B438" s="5" t="n"/>
      <c r="C438" s="5" t="n"/>
      <c r="D438" s="15" t="n"/>
      <c r="E438" s="5" t="n"/>
    </row>
    <row r="439">
      <c r="A439" s="16" t="n"/>
      <c r="B439" s="5" t="n"/>
      <c r="C439" s="5" t="n"/>
      <c r="D439" s="15" t="n"/>
      <c r="E439" s="5" t="n"/>
    </row>
    <row r="440">
      <c r="A440" s="16" t="n"/>
      <c r="B440" s="5" t="n"/>
      <c r="C440" s="5" t="n"/>
      <c r="D440" s="15" t="n"/>
      <c r="E440" s="5" t="n"/>
    </row>
    <row r="441">
      <c r="A441" s="16" t="n"/>
      <c r="B441" s="5" t="n"/>
      <c r="C441" s="5" t="n"/>
      <c r="D441" s="15" t="n"/>
      <c r="E441" s="5" t="n"/>
    </row>
    <row r="442">
      <c r="A442" s="16" t="n"/>
      <c r="B442" s="5" t="n"/>
      <c r="C442" s="5" t="n"/>
      <c r="D442" s="15" t="n"/>
      <c r="E442" s="5" t="n"/>
    </row>
    <row r="443">
      <c r="A443" s="16" t="n"/>
      <c r="B443" s="5" t="n"/>
      <c r="C443" s="5" t="n"/>
      <c r="D443" s="15" t="n"/>
      <c r="E443" s="5" t="n"/>
    </row>
    <row r="444">
      <c r="A444" s="16" t="n"/>
      <c r="B444" s="5" t="n"/>
      <c r="C444" s="5" t="n"/>
      <c r="D444" s="15" t="n"/>
      <c r="E444" s="5" t="n"/>
    </row>
    <row r="445">
      <c r="A445" s="16" t="n"/>
      <c r="B445" s="5" t="n"/>
      <c r="C445" s="5" t="n"/>
      <c r="D445" s="15" t="n"/>
      <c r="E445" s="5" t="n"/>
    </row>
    <row r="446">
      <c r="A446" s="16" t="n"/>
      <c r="B446" s="5" t="n"/>
      <c r="C446" s="5" t="n"/>
      <c r="D446" s="15" t="n"/>
      <c r="E446" s="5" t="n"/>
    </row>
    <row r="447">
      <c r="A447" s="16" t="n"/>
      <c r="B447" s="5" t="n"/>
      <c r="C447" s="5" t="n"/>
      <c r="D447" s="15" t="n"/>
      <c r="E447" s="5" t="n"/>
    </row>
    <row r="448">
      <c r="A448" s="16" t="n"/>
      <c r="B448" s="5" t="n"/>
      <c r="C448" s="5" t="n"/>
      <c r="D448" s="15" t="n"/>
      <c r="E448" s="5" t="n"/>
    </row>
    <row r="449">
      <c r="A449" s="16" t="n"/>
      <c r="B449" s="5" t="n"/>
      <c r="C449" s="5" t="n"/>
      <c r="D449" s="15" t="n"/>
      <c r="E449" s="5" t="n"/>
    </row>
    <row r="450">
      <c r="A450" s="16" t="n"/>
      <c r="B450" s="5" t="n"/>
      <c r="C450" s="5" t="n"/>
      <c r="D450" s="15" t="n"/>
      <c r="E450" s="5" t="n"/>
    </row>
    <row r="451">
      <c r="A451" s="16" t="n"/>
      <c r="B451" s="5" t="n"/>
      <c r="C451" s="5" t="n"/>
      <c r="D451" s="15" t="n"/>
      <c r="E451" s="5" t="n"/>
    </row>
    <row r="452">
      <c r="A452" s="16" t="n"/>
      <c r="B452" s="5" t="n"/>
      <c r="C452" s="5" t="n"/>
      <c r="D452" s="15" t="n"/>
      <c r="E452" s="5" t="n"/>
    </row>
    <row r="453">
      <c r="A453" s="16" t="n"/>
      <c r="B453" s="5" t="n"/>
      <c r="C453" s="5" t="n"/>
      <c r="D453" s="15" t="n"/>
      <c r="E453" s="5" t="n"/>
    </row>
    <row r="454">
      <c r="A454" s="16" t="n"/>
      <c r="B454" s="5" t="n"/>
      <c r="C454" s="5" t="n"/>
      <c r="D454" s="15" t="n"/>
      <c r="E454" s="5" t="n"/>
    </row>
    <row r="455">
      <c r="A455" s="16" t="n"/>
      <c r="B455" s="5" t="n"/>
      <c r="C455" s="5" t="n"/>
      <c r="D455" s="15" t="n"/>
      <c r="E455" s="5" t="n"/>
    </row>
    <row r="456">
      <c r="A456" s="16" t="n"/>
      <c r="B456" s="5" t="n"/>
      <c r="C456" s="5" t="n"/>
      <c r="D456" s="15" t="n"/>
      <c r="E456" s="5" t="n"/>
    </row>
    <row r="457">
      <c r="A457" s="16" t="n"/>
      <c r="B457" s="5" t="n"/>
      <c r="C457" s="5" t="n"/>
      <c r="D457" s="15" t="n"/>
      <c r="E457" s="5" t="n"/>
    </row>
    <row r="458">
      <c r="A458" s="16" t="n"/>
      <c r="B458" s="5" t="n"/>
      <c r="C458" s="5" t="n"/>
      <c r="D458" s="15" t="n"/>
      <c r="E458" s="5" t="n"/>
    </row>
    <row r="459">
      <c r="A459" s="16" t="n"/>
      <c r="B459" s="5" t="n"/>
      <c r="C459" s="5" t="n"/>
      <c r="D459" s="15" t="n"/>
      <c r="E459" s="5" t="n"/>
    </row>
    <row r="460">
      <c r="A460" s="16" t="n"/>
      <c r="B460" s="5" t="n"/>
      <c r="C460" s="5" t="n"/>
      <c r="D460" s="15" t="n"/>
      <c r="E460" s="5" t="n"/>
    </row>
    <row r="461">
      <c r="A461" s="16" t="n"/>
      <c r="B461" s="5" t="n"/>
      <c r="C461" s="5" t="n"/>
      <c r="D461" s="15" t="n"/>
      <c r="E461" s="5" t="n"/>
    </row>
    <row r="462">
      <c r="A462" s="16" t="n"/>
      <c r="B462" s="5" t="n"/>
      <c r="C462" s="5" t="n"/>
      <c r="D462" s="15" t="n"/>
      <c r="E462" s="5" t="n"/>
    </row>
    <row r="463">
      <c r="A463" s="16" t="n"/>
      <c r="B463" s="5" t="n"/>
      <c r="C463" s="5" t="n"/>
      <c r="D463" s="15" t="n"/>
      <c r="E463" s="5" t="n"/>
    </row>
    <row r="464">
      <c r="A464" s="16" t="n"/>
      <c r="B464" s="5" t="n"/>
      <c r="C464" s="5" t="n"/>
      <c r="D464" s="15" t="n"/>
      <c r="E464" s="5" t="n"/>
    </row>
    <row r="465">
      <c r="A465" s="16" t="n"/>
      <c r="B465" s="5" t="n"/>
      <c r="C465" s="5" t="n"/>
      <c r="D465" s="15" t="n"/>
      <c r="E465" s="5" t="n"/>
    </row>
    <row r="466">
      <c r="A466" s="16" t="n"/>
      <c r="B466" s="5" t="n"/>
      <c r="C466" s="5" t="n"/>
      <c r="D466" s="15" t="n"/>
      <c r="E466" s="5" t="n"/>
    </row>
    <row r="467">
      <c r="A467" s="16" t="n"/>
      <c r="B467" s="5" t="n"/>
      <c r="C467" s="5" t="n"/>
      <c r="D467" s="15" t="n"/>
      <c r="E467" s="5" t="n"/>
    </row>
    <row r="468">
      <c r="A468" s="16" t="n"/>
      <c r="B468" s="5" t="n"/>
      <c r="C468" s="5" t="n"/>
      <c r="D468" s="15" t="n"/>
      <c r="E468" s="5" t="n"/>
    </row>
    <row r="469">
      <c r="A469" s="16" t="n"/>
      <c r="B469" s="5" t="n"/>
      <c r="C469" s="5" t="n"/>
      <c r="D469" s="15" t="n"/>
      <c r="E469" s="5" t="n"/>
    </row>
    <row r="470">
      <c r="A470" s="16" t="n"/>
      <c r="B470" s="5" t="n"/>
      <c r="C470" s="5" t="n"/>
      <c r="D470" s="15" t="n"/>
      <c r="E470" s="5" t="n"/>
    </row>
    <row r="471">
      <c r="A471" s="16" t="n"/>
      <c r="B471" s="5" t="n"/>
      <c r="C471" s="5" t="n"/>
      <c r="D471" s="15" t="n"/>
      <c r="E471" s="5" t="n"/>
    </row>
    <row r="472">
      <c r="A472" s="16" t="n"/>
      <c r="B472" s="5" t="n"/>
      <c r="C472" s="5" t="n"/>
      <c r="D472" s="15" t="n"/>
      <c r="E472" s="5" t="n"/>
    </row>
    <row r="473">
      <c r="A473" s="16" t="n"/>
      <c r="B473" s="5" t="n"/>
      <c r="C473" s="5" t="n"/>
      <c r="D473" s="15" t="n"/>
      <c r="E473" s="5" t="n"/>
    </row>
    <row r="474">
      <c r="A474" s="16" t="n"/>
      <c r="B474" s="5" t="n"/>
      <c r="C474" s="5" t="n"/>
      <c r="D474" s="15" t="n"/>
      <c r="E474" s="5" t="n"/>
    </row>
    <row r="475">
      <c r="A475" s="16" t="n"/>
      <c r="B475" s="5" t="n"/>
      <c r="C475" s="5" t="n"/>
      <c r="D475" s="15" t="n"/>
      <c r="E475" s="5" t="n"/>
    </row>
    <row r="476">
      <c r="A476" s="16" t="n"/>
      <c r="B476" s="5" t="n"/>
      <c r="C476" s="5" t="n"/>
      <c r="D476" s="15" t="n"/>
      <c r="E476" s="5" t="n"/>
    </row>
    <row r="477">
      <c r="A477" s="16" t="n"/>
      <c r="B477" s="5" t="n"/>
      <c r="C477" s="5" t="n"/>
      <c r="D477" s="15" t="n"/>
      <c r="E477" s="5" t="n"/>
    </row>
    <row r="478">
      <c r="A478" s="16" t="n"/>
      <c r="B478" s="5" t="n"/>
      <c r="C478" s="5" t="n"/>
      <c r="D478" s="15" t="n"/>
      <c r="E478" s="5" t="n"/>
    </row>
    <row r="479">
      <c r="A479" s="16" t="n"/>
      <c r="B479" s="5" t="n"/>
      <c r="C479" s="5" t="n"/>
      <c r="D479" s="15" t="n"/>
      <c r="E479" s="5" t="n"/>
    </row>
    <row r="480">
      <c r="A480" s="16" t="n"/>
      <c r="B480" s="5" t="n"/>
      <c r="C480" s="5" t="n"/>
      <c r="D480" s="15" t="n"/>
      <c r="E480" s="5" t="n"/>
    </row>
    <row r="481">
      <c r="A481" s="16" t="n"/>
      <c r="B481" s="5" t="n"/>
      <c r="C481" s="5" t="n"/>
      <c r="D481" s="15" t="n"/>
      <c r="E481" s="5" t="n"/>
    </row>
    <row r="482">
      <c r="A482" s="16" t="n"/>
      <c r="B482" s="5" t="n"/>
      <c r="C482" s="5" t="n"/>
      <c r="D482" s="15" t="n"/>
      <c r="E482" s="5" t="n"/>
    </row>
    <row r="483">
      <c r="A483" s="16" t="n"/>
      <c r="B483" s="5" t="n"/>
      <c r="C483" s="5" t="n"/>
      <c r="D483" s="15" t="n"/>
      <c r="E483" s="5" t="n"/>
    </row>
    <row r="484">
      <c r="A484" s="16" t="n"/>
      <c r="B484" s="5" t="n"/>
      <c r="C484" s="5" t="n"/>
      <c r="D484" s="15" t="n"/>
      <c r="E484" s="5" t="n"/>
    </row>
    <row r="485">
      <c r="A485" s="16" t="n"/>
      <c r="B485" s="5" t="n"/>
      <c r="C485" s="5" t="n"/>
      <c r="D485" s="15" t="n"/>
      <c r="E485" s="5" t="n"/>
    </row>
    <row r="486">
      <c r="A486" s="16" t="n"/>
      <c r="B486" s="5" t="n"/>
      <c r="C486" s="5" t="n"/>
      <c r="D486" s="15" t="n"/>
      <c r="E486" s="5" t="n"/>
    </row>
    <row r="487">
      <c r="A487" s="16" t="n"/>
      <c r="B487" s="5" t="n"/>
      <c r="C487" s="5" t="n"/>
      <c r="D487" s="15" t="n"/>
      <c r="E487" s="5" t="n"/>
    </row>
    <row r="488">
      <c r="A488" s="16" t="n"/>
      <c r="B488" s="5" t="n"/>
      <c r="C488" s="5" t="n"/>
      <c r="D488" s="15" t="n"/>
      <c r="E488" s="5" t="n"/>
    </row>
    <row r="489">
      <c r="A489" s="16" t="n"/>
      <c r="B489" s="5" t="n"/>
      <c r="C489" s="5" t="n"/>
      <c r="D489" s="15" t="n"/>
      <c r="E489" s="5" t="n"/>
    </row>
    <row r="490">
      <c r="A490" s="16" t="n"/>
      <c r="B490" s="5" t="n"/>
      <c r="C490" s="5" t="n"/>
      <c r="D490" s="15" t="n"/>
      <c r="E490" s="5" t="n"/>
    </row>
    <row r="491">
      <c r="A491" s="16" t="n"/>
      <c r="B491" s="5" t="n"/>
      <c r="C491" s="5" t="n"/>
      <c r="D491" s="15" t="n"/>
      <c r="E491" s="5" t="n"/>
    </row>
    <row r="492">
      <c r="A492" s="16" t="n"/>
      <c r="B492" s="5" t="n"/>
      <c r="C492" s="5" t="n"/>
      <c r="D492" s="15" t="n"/>
      <c r="E492" s="5" t="n"/>
    </row>
    <row r="493">
      <c r="A493" s="16" t="n"/>
      <c r="B493" s="5" t="n"/>
      <c r="C493" s="5" t="n"/>
      <c r="D493" s="15" t="n"/>
      <c r="E493" s="5" t="n"/>
    </row>
    <row r="494">
      <c r="A494" s="16" t="n"/>
      <c r="B494" s="5" t="n"/>
      <c r="C494" s="5" t="n"/>
      <c r="D494" s="15" t="n"/>
      <c r="E494" s="5" t="n"/>
    </row>
    <row r="495">
      <c r="A495" s="16" t="n"/>
      <c r="B495" s="5" t="n"/>
      <c r="C495" s="5" t="n"/>
      <c r="D495" s="15" t="n"/>
      <c r="E495" s="5" t="n"/>
    </row>
    <row r="496">
      <c r="A496" s="16" t="n"/>
      <c r="B496" s="5" t="n"/>
      <c r="C496" s="5" t="n"/>
      <c r="D496" s="15" t="n"/>
      <c r="E496" s="5" t="n"/>
    </row>
    <row r="497">
      <c r="A497" s="16" t="n"/>
      <c r="B497" s="5" t="n"/>
      <c r="C497" s="5" t="n"/>
      <c r="D497" s="15" t="n"/>
      <c r="E497" s="5" t="n"/>
    </row>
    <row r="498">
      <c r="A498" s="16" t="n"/>
      <c r="B498" s="5" t="n"/>
      <c r="C498" s="5" t="n"/>
      <c r="D498" s="15" t="n"/>
      <c r="E498" s="5" t="n"/>
    </row>
    <row r="499">
      <c r="A499" s="16" t="n"/>
      <c r="B499" s="5" t="n"/>
      <c r="C499" s="5" t="n"/>
      <c r="D499" s="15" t="n"/>
      <c r="E499" s="5" t="n"/>
    </row>
    <row r="500">
      <c r="A500" s="16" t="n"/>
      <c r="B500" s="5" t="n"/>
      <c r="C500" s="5" t="n"/>
      <c r="D500" s="15" t="n"/>
      <c r="E500" s="5" t="n"/>
    </row>
    <row r="501">
      <c r="A501" s="16" t="n"/>
      <c r="B501" s="5" t="n"/>
      <c r="C501" s="5" t="n"/>
      <c r="D501" s="15" t="n"/>
      <c r="E501" s="5" t="n"/>
    </row>
    <row r="502">
      <c r="A502" s="16" t="n"/>
      <c r="B502" s="5" t="n"/>
      <c r="C502" s="5" t="n"/>
      <c r="D502" s="15" t="n"/>
      <c r="E502" s="5" t="n"/>
    </row>
    <row r="503">
      <c r="A503" s="16" t="n"/>
      <c r="B503" s="5" t="n"/>
      <c r="C503" s="5" t="n"/>
      <c r="D503" s="15" t="n"/>
      <c r="E503" s="5" t="n"/>
    </row>
    <row r="504">
      <c r="A504" s="16" t="n"/>
      <c r="B504" s="5" t="n"/>
      <c r="C504" s="5" t="n"/>
      <c r="D504" s="15" t="n"/>
      <c r="E504" s="5" t="n"/>
    </row>
  </sheetData>
  <mergeCells count="2">
    <mergeCell ref="A2:E2"/>
    <mergeCell ref="A1:E1"/>
  </mergeCells>
  <dataValidations count="2">
    <dataValidation sqref="B5:B504" showDropDown="0" showInputMessage="0" showErrorMessage="0" allowBlank="1" type="list">
      <formula1>='أوامر الإنتاج'!$A$5:$A$304</formula1>
    </dataValidation>
    <dataValidation sqref="C5:C504" showDropDown="0" showInputMessage="0" showErrorMessage="0" allowBlank="1" type="list">
      <formula1>='المراحل'!$A$5:$A$16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T304"/>
  <sheetViews>
    <sheetView showGridLines="1" rightToLeft="1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4" customWidth="1" min="16" max="16"/>
    <col width="12" customWidth="1" min="17" max="17"/>
    <col width="11" customWidth="1" min="18" max="18"/>
    <col width="12" customWidth="1" min="19" max="19"/>
    <col width="11" customWidth="1" min="20" max="20"/>
  </cols>
  <sheetData>
    <row r="1" ht="26" customHeight="1">
      <c r="A1" s="10" t="inlineStr">
        <is>
          <t>شيت متابعة الإنتاج بالمراحل · قالب مجاني من Softwiro</t>
        </is>
      </c>
    </row>
    <row r="2">
      <c r="A2" s="11" t="inlineStr">
        <is>
          <t>هل تعبت من نقل الأرقام بين الشيتات؟ هذا العمل يتم تلقائيًا في نظام إدارة الإنتاج ← اضغط هنا</t>
        </is>
      </c>
    </row>
    <row r="4" ht="32" customHeight="1">
      <c r="A4" s="12" t="inlineStr">
        <is>
          <t>رقم الأمر</t>
        </is>
      </c>
      <c r="B4" s="12" t="inlineStr">
        <is>
          <t>الموديل</t>
        </is>
      </c>
      <c r="C4" s="12" t="inlineStr">
        <is>
          <t>الكمية</t>
        </is>
      </c>
      <c r="D4" s="12">
        <f>IF(INDEX('المراحل'!$A$5:$A$16,1)="","",INDEX('المراحل'!$A$5:$A$16,1))</f>
        <v/>
      </c>
      <c r="E4" s="12">
        <f>IF(INDEX('المراحل'!$A$5:$A$16,2)="","",INDEX('المراحل'!$A$5:$A$16,2))</f>
        <v/>
      </c>
      <c r="F4" s="12">
        <f>IF(INDEX('المراحل'!$A$5:$A$16,3)="","",INDEX('المراحل'!$A$5:$A$16,3))</f>
        <v/>
      </c>
      <c r="G4" s="12">
        <f>IF(INDEX('المراحل'!$A$5:$A$16,4)="","",INDEX('المراحل'!$A$5:$A$16,4))</f>
        <v/>
      </c>
      <c r="H4" s="12">
        <f>IF(INDEX('المراحل'!$A$5:$A$16,5)="","",INDEX('المراحل'!$A$5:$A$16,5))</f>
        <v/>
      </c>
      <c r="I4" s="12">
        <f>IF(INDEX('المراحل'!$A$5:$A$16,6)="","",INDEX('المراحل'!$A$5:$A$16,6))</f>
        <v/>
      </c>
      <c r="J4" s="12">
        <f>IF(INDEX('المراحل'!$A$5:$A$16,7)="","",INDEX('المراحل'!$A$5:$A$16,7))</f>
        <v/>
      </c>
      <c r="K4" s="12">
        <f>IF(INDEX('المراحل'!$A$5:$A$16,8)="","",INDEX('المراحل'!$A$5:$A$16,8))</f>
        <v/>
      </c>
      <c r="L4" s="12">
        <f>IF(INDEX('المراحل'!$A$5:$A$16,9)="","",INDEX('المراحل'!$A$5:$A$16,9))</f>
        <v/>
      </c>
      <c r="M4" s="12">
        <f>IF(INDEX('المراحل'!$A$5:$A$16,10)="","",INDEX('المراحل'!$A$5:$A$16,10))</f>
        <v/>
      </c>
      <c r="N4" s="12">
        <f>IF(INDEX('المراحل'!$A$5:$A$16,11)="","",INDEX('المراحل'!$A$5:$A$16,11))</f>
        <v/>
      </c>
      <c r="O4" s="12">
        <f>IF(INDEX('المراحل'!$A$5:$A$16,12)="","",INDEX('المراحل'!$A$5:$A$16,12))</f>
        <v/>
      </c>
      <c r="P4" s="12" t="inlineStr">
        <is>
          <t>الخارج من آخر مرحلة</t>
        </is>
      </c>
      <c r="Q4" s="12" t="inlineStr">
        <is>
          <t>نسبة الإنجاز</t>
        </is>
      </c>
      <c r="R4" s="12" t="inlineStr">
        <is>
          <t>المتبقي</t>
        </is>
      </c>
      <c r="S4" s="12" t="inlineStr">
        <is>
          <t>الأيام المتبقية للتسليم</t>
        </is>
      </c>
      <c r="T4" s="12" t="inlineStr">
        <is>
          <t>الحالة</t>
        </is>
      </c>
    </row>
    <row r="5">
      <c r="A5" s="6">
        <f>IF('أوامر الإنتاج'!A5="","",'أوامر الإنتاج'!A5)</f>
        <v/>
      </c>
      <c r="B5" s="6">
        <f>IF(A5="","",'أوامر الإنتاج'!B5&amp;"")</f>
        <v/>
      </c>
      <c r="C5" s="17">
        <f>IF(A5="","",'أوامر الإنتاج'!D5)</f>
        <v/>
      </c>
      <c r="D5" s="17">
        <f>IF(OR($A5="",D$4=""),"",SUMIFS('حركة المراحل'!$D$5:$D$504,'حركة المراحل'!$B$5:$B$504,$A5,'حركة المراحل'!$C$5:$C$504,D$4))</f>
        <v/>
      </c>
      <c r="E5" s="17">
        <f>IF(OR($A5="",E$4=""),"",SUMIFS('حركة المراحل'!$D$5:$D$504,'حركة المراحل'!$B$5:$B$504,$A5,'حركة المراحل'!$C$5:$C$504,E$4))</f>
        <v/>
      </c>
      <c r="F5" s="17">
        <f>IF(OR($A5="",F$4=""),"",SUMIFS('حركة المراحل'!$D$5:$D$504,'حركة المراحل'!$B$5:$B$504,$A5,'حركة المراحل'!$C$5:$C$504,F$4))</f>
        <v/>
      </c>
      <c r="G5" s="17">
        <f>IF(OR($A5="",G$4=""),"",SUMIFS('حركة المراحل'!$D$5:$D$504,'حركة المراحل'!$B$5:$B$504,$A5,'حركة المراحل'!$C$5:$C$504,G$4))</f>
        <v/>
      </c>
      <c r="H5" s="17">
        <f>IF(OR($A5="",H$4=""),"",SUMIFS('حركة المراحل'!$D$5:$D$504,'حركة المراحل'!$B$5:$B$504,$A5,'حركة المراحل'!$C$5:$C$504,H$4))</f>
        <v/>
      </c>
      <c r="I5" s="17">
        <f>IF(OR($A5="",I$4=""),"",SUMIFS('حركة المراحل'!$D$5:$D$504,'حركة المراحل'!$B$5:$B$504,$A5,'حركة المراحل'!$C$5:$C$504,I$4))</f>
        <v/>
      </c>
      <c r="J5" s="17">
        <f>IF(OR($A5="",J$4=""),"",SUMIFS('حركة المراحل'!$D$5:$D$504,'حركة المراحل'!$B$5:$B$504,$A5,'حركة المراحل'!$C$5:$C$504,J$4))</f>
        <v/>
      </c>
      <c r="K5" s="17">
        <f>IF(OR($A5="",K$4=""),"",SUMIFS('حركة المراحل'!$D$5:$D$504,'حركة المراحل'!$B$5:$B$504,$A5,'حركة المراحل'!$C$5:$C$504,K$4))</f>
        <v/>
      </c>
      <c r="L5" s="17">
        <f>IF(OR($A5="",L$4=""),"",SUMIFS('حركة المراحل'!$D$5:$D$504,'حركة المراحل'!$B$5:$B$504,$A5,'حركة المراحل'!$C$5:$C$504,L$4))</f>
        <v/>
      </c>
      <c r="M5" s="17">
        <f>IF(OR($A5="",M$4=""),"",SUMIFS('حركة المراحل'!$D$5:$D$504,'حركة المراحل'!$B$5:$B$504,$A5,'حركة المراحل'!$C$5:$C$504,M$4))</f>
        <v/>
      </c>
      <c r="N5" s="17">
        <f>IF(OR($A5="",N$4=""),"",SUMIFS('حركة المراحل'!$D$5:$D$504,'حركة المراحل'!$B$5:$B$504,$A5,'حركة المراحل'!$C$5:$C$504,N$4))</f>
        <v/>
      </c>
      <c r="O5" s="17">
        <f>IF(OR($A5="",O$4=""),"",SUMIFS('حركة المراحل'!$D$5:$D$504,'حركة المراحل'!$B$5:$B$504,$A5,'حركة المراحل'!$C$5:$C$504,O$4))</f>
        <v/>
      </c>
      <c r="P5" s="17">
        <f>IF(OR($A5="",'المراحل'!$D$5=""),"",SUMIFS('حركة المراحل'!$D$5:$D$504,'حركة المراحل'!$B$5:$B$504,$A5,'حركة المراحل'!$C$5:$C$504,'المراحل'!$D$5))</f>
        <v/>
      </c>
      <c r="Q5" s="18">
        <f>IF(OR(A5="",P5="",C5="",C5=0),"",P5/C5)</f>
        <v/>
      </c>
      <c r="R5" s="17">
        <f>IF(OR(A5="",P5="",C5=""),"",MAX(C5-P5,0))</f>
        <v/>
      </c>
      <c r="S5" s="19">
        <f>IF(OR(A5="",'أوامر الإنتاج'!E5=""),"",'أوامر الإنتاج'!E5-TODAY())</f>
        <v/>
      </c>
      <c r="T5" s="6">
        <f>IF(OR(A5="",P5="",C5=""),"",IF(P5&gt;=C5,"تم",IF(S5="","جارٍ",IF(S5&lt;0,"متأخر",IF(S5&lt;=3,"قريب","جارٍ")))))</f>
        <v/>
      </c>
    </row>
    <row r="6">
      <c r="A6" s="6">
        <f>IF('أوامر الإنتاج'!A6="","",'أوامر الإنتاج'!A6)</f>
        <v/>
      </c>
      <c r="B6" s="6">
        <f>IF(A6="","",'أوامر الإنتاج'!B6&amp;"")</f>
        <v/>
      </c>
      <c r="C6" s="17">
        <f>IF(A6="","",'أوامر الإنتاج'!D6)</f>
        <v/>
      </c>
      <c r="D6" s="17">
        <f>IF(OR($A6="",D$4=""),"",SUMIFS('حركة المراحل'!$D$5:$D$504,'حركة المراحل'!$B$5:$B$504,$A6,'حركة المراحل'!$C$5:$C$504,D$4))</f>
        <v/>
      </c>
      <c r="E6" s="17">
        <f>IF(OR($A6="",E$4=""),"",SUMIFS('حركة المراحل'!$D$5:$D$504,'حركة المراحل'!$B$5:$B$504,$A6,'حركة المراحل'!$C$5:$C$504,E$4))</f>
        <v/>
      </c>
      <c r="F6" s="17">
        <f>IF(OR($A6="",F$4=""),"",SUMIFS('حركة المراحل'!$D$5:$D$504,'حركة المراحل'!$B$5:$B$504,$A6,'حركة المراحل'!$C$5:$C$504,F$4))</f>
        <v/>
      </c>
      <c r="G6" s="17">
        <f>IF(OR($A6="",G$4=""),"",SUMIFS('حركة المراحل'!$D$5:$D$504,'حركة المراحل'!$B$5:$B$504,$A6,'حركة المراحل'!$C$5:$C$504,G$4))</f>
        <v/>
      </c>
      <c r="H6" s="17">
        <f>IF(OR($A6="",H$4=""),"",SUMIFS('حركة المراحل'!$D$5:$D$504,'حركة المراحل'!$B$5:$B$504,$A6,'حركة المراحل'!$C$5:$C$504,H$4))</f>
        <v/>
      </c>
      <c r="I6" s="17">
        <f>IF(OR($A6="",I$4=""),"",SUMIFS('حركة المراحل'!$D$5:$D$504,'حركة المراحل'!$B$5:$B$504,$A6,'حركة المراحل'!$C$5:$C$504,I$4))</f>
        <v/>
      </c>
      <c r="J6" s="17">
        <f>IF(OR($A6="",J$4=""),"",SUMIFS('حركة المراحل'!$D$5:$D$504,'حركة المراحل'!$B$5:$B$504,$A6,'حركة المراحل'!$C$5:$C$504,J$4))</f>
        <v/>
      </c>
      <c r="K6" s="17">
        <f>IF(OR($A6="",K$4=""),"",SUMIFS('حركة المراحل'!$D$5:$D$504,'حركة المراحل'!$B$5:$B$504,$A6,'حركة المراحل'!$C$5:$C$504,K$4))</f>
        <v/>
      </c>
      <c r="L6" s="17">
        <f>IF(OR($A6="",L$4=""),"",SUMIFS('حركة المراحل'!$D$5:$D$504,'حركة المراحل'!$B$5:$B$504,$A6,'حركة المراحل'!$C$5:$C$504,L$4))</f>
        <v/>
      </c>
      <c r="M6" s="17">
        <f>IF(OR($A6="",M$4=""),"",SUMIFS('حركة المراحل'!$D$5:$D$504,'حركة المراحل'!$B$5:$B$504,$A6,'حركة المراحل'!$C$5:$C$504,M$4))</f>
        <v/>
      </c>
      <c r="N6" s="17">
        <f>IF(OR($A6="",N$4=""),"",SUMIFS('حركة المراحل'!$D$5:$D$504,'حركة المراحل'!$B$5:$B$504,$A6,'حركة المراحل'!$C$5:$C$504,N$4))</f>
        <v/>
      </c>
      <c r="O6" s="17">
        <f>IF(OR($A6="",O$4=""),"",SUMIFS('حركة المراحل'!$D$5:$D$504,'حركة المراحل'!$B$5:$B$504,$A6,'حركة المراحل'!$C$5:$C$504,O$4))</f>
        <v/>
      </c>
      <c r="P6" s="17">
        <f>IF(OR($A6="",'المراحل'!$D$5=""),"",SUMIFS('حركة المراحل'!$D$5:$D$504,'حركة المراحل'!$B$5:$B$504,$A6,'حركة المراحل'!$C$5:$C$504,'المراحل'!$D$5))</f>
        <v/>
      </c>
      <c r="Q6" s="18">
        <f>IF(OR(A6="",P6="",C6="",C6=0),"",P6/C6)</f>
        <v/>
      </c>
      <c r="R6" s="17">
        <f>IF(OR(A6="",P6="",C6=""),"",MAX(C6-P6,0))</f>
        <v/>
      </c>
      <c r="S6" s="19">
        <f>IF(OR(A6="",'أوامر الإنتاج'!E6=""),"",'أوامر الإنتاج'!E6-TODAY())</f>
        <v/>
      </c>
      <c r="T6" s="6">
        <f>IF(OR(A6="",P6="",C6=""),"",IF(P6&gt;=C6,"تم",IF(S6="","جارٍ",IF(S6&lt;0,"متأخر",IF(S6&lt;=3,"قريب","جارٍ")))))</f>
        <v/>
      </c>
    </row>
    <row r="7">
      <c r="A7" s="6">
        <f>IF('أوامر الإنتاج'!A7="","",'أوامر الإنتاج'!A7)</f>
        <v/>
      </c>
      <c r="B7" s="6">
        <f>IF(A7="","",'أوامر الإنتاج'!B7&amp;"")</f>
        <v/>
      </c>
      <c r="C7" s="17">
        <f>IF(A7="","",'أوامر الإنتاج'!D7)</f>
        <v/>
      </c>
      <c r="D7" s="17">
        <f>IF(OR($A7="",D$4=""),"",SUMIFS('حركة المراحل'!$D$5:$D$504,'حركة المراحل'!$B$5:$B$504,$A7,'حركة المراحل'!$C$5:$C$504,D$4))</f>
        <v/>
      </c>
      <c r="E7" s="17">
        <f>IF(OR($A7="",E$4=""),"",SUMIFS('حركة المراحل'!$D$5:$D$504,'حركة المراحل'!$B$5:$B$504,$A7,'حركة المراحل'!$C$5:$C$504,E$4))</f>
        <v/>
      </c>
      <c r="F7" s="17">
        <f>IF(OR($A7="",F$4=""),"",SUMIFS('حركة المراحل'!$D$5:$D$504,'حركة المراحل'!$B$5:$B$504,$A7,'حركة المراحل'!$C$5:$C$504,F$4))</f>
        <v/>
      </c>
      <c r="G7" s="17">
        <f>IF(OR($A7="",G$4=""),"",SUMIFS('حركة المراحل'!$D$5:$D$504,'حركة المراحل'!$B$5:$B$504,$A7,'حركة المراحل'!$C$5:$C$504,G$4))</f>
        <v/>
      </c>
      <c r="H7" s="17">
        <f>IF(OR($A7="",H$4=""),"",SUMIFS('حركة المراحل'!$D$5:$D$504,'حركة المراحل'!$B$5:$B$504,$A7,'حركة المراحل'!$C$5:$C$504,H$4))</f>
        <v/>
      </c>
      <c r="I7" s="17">
        <f>IF(OR($A7="",I$4=""),"",SUMIFS('حركة المراحل'!$D$5:$D$504,'حركة المراحل'!$B$5:$B$504,$A7,'حركة المراحل'!$C$5:$C$504,I$4))</f>
        <v/>
      </c>
      <c r="J7" s="17">
        <f>IF(OR($A7="",J$4=""),"",SUMIFS('حركة المراحل'!$D$5:$D$504,'حركة المراحل'!$B$5:$B$504,$A7,'حركة المراحل'!$C$5:$C$504,J$4))</f>
        <v/>
      </c>
      <c r="K7" s="17">
        <f>IF(OR($A7="",K$4=""),"",SUMIFS('حركة المراحل'!$D$5:$D$504,'حركة المراحل'!$B$5:$B$504,$A7,'حركة المراحل'!$C$5:$C$504,K$4))</f>
        <v/>
      </c>
      <c r="L7" s="17">
        <f>IF(OR($A7="",L$4=""),"",SUMIFS('حركة المراحل'!$D$5:$D$504,'حركة المراحل'!$B$5:$B$504,$A7,'حركة المراحل'!$C$5:$C$504,L$4))</f>
        <v/>
      </c>
      <c r="M7" s="17">
        <f>IF(OR($A7="",M$4=""),"",SUMIFS('حركة المراحل'!$D$5:$D$504,'حركة المراحل'!$B$5:$B$504,$A7,'حركة المراحل'!$C$5:$C$504,M$4))</f>
        <v/>
      </c>
      <c r="N7" s="17">
        <f>IF(OR($A7="",N$4=""),"",SUMIFS('حركة المراحل'!$D$5:$D$504,'حركة المراحل'!$B$5:$B$504,$A7,'حركة المراحل'!$C$5:$C$504,N$4))</f>
        <v/>
      </c>
      <c r="O7" s="17">
        <f>IF(OR($A7="",O$4=""),"",SUMIFS('حركة المراحل'!$D$5:$D$504,'حركة المراحل'!$B$5:$B$504,$A7,'حركة المراحل'!$C$5:$C$504,O$4))</f>
        <v/>
      </c>
      <c r="P7" s="17">
        <f>IF(OR($A7="",'المراحل'!$D$5=""),"",SUMIFS('حركة المراحل'!$D$5:$D$504,'حركة المراحل'!$B$5:$B$504,$A7,'حركة المراحل'!$C$5:$C$504,'المراحل'!$D$5))</f>
        <v/>
      </c>
      <c r="Q7" s="18">
        <f>IF(OR(A7="",P7="",C7="",C7=0),"",P7/C7)</f>
        <v/>
      </c>
      <c r="R7" s="17">
        <f>IF(OR(A7="",P7="",C7=""),"",MAX(C7-P7,0))</f>
        <v/>
      </c>
      <c r="S7" s="19">
        <f>IF(OR(A7="",'أوامر الإنتاج'!E7=""),"",'أوامر الإنتاج'!E7-TODAY())</f>
        <v/>
      </c>
      <c r="T7" s="6">
        <f>IF(OR(A7="",P7="",C7=""),"",IF(P7&gt;=C7,"تم",IF(S7="","جارٍ",IF(S7&lt;0,"متأخر",IF(S7&lt;=3,"قريب","جارٍ")))))</f>
        <v/>
      </c>
    </row>
    <row r="8">
      <c r="A8" s="6">
        <f>IF('أوامر الإنتاج'!A8="","",'أوامر الإنتاج'!A8)</f>
        <v/>
      </c>
      <c r="B8" s="6">
        <f>IF(A8="","",'أوامر الإنتاج'!B8&amp;"")</f>
        <v/>
      </c>
      <c r="C8" s="17">
        <f>IF(A8="","",'أوامر الإنتاج'!D8)</f>
        <v/>
      </c>
      <c r="D8" s="17">
        <f>IF(OR($A8="",D$4=""),"",SUMIFS('حركة المراحل'!$D$5:$D$504,'حركة المراحل'!$B$5:$B$504,$A8,'حركة المراحل'!$C$5:$C$504,D$4))</f>
        <v/>
      </c>
      <c r="E8" s="17">
        <f>IF(OR($A8="",E$4=""),"",SUMIFS('حركة المراحل'!$D$5:$D$504,'حركة المراحل'!$B$5:$B$504,$A8,'حركة المراحل'!$C$5:$C$504,E$4))</f>
        <v/>
      </c>
      <c r="F8" s="17">
        <f>IF(OR($A8="",F$4=""),"",SUMIFS('حركة المراحل'!$D$5:$D$504,'حركة المراحل'!$B$5:$B$504,$A8,'حركة المراحل'!$C$5:$C$504,F$4))</f>
        <v/>
      </c>
      <c r="G8" s="17">
        <f>IF(OR($A8="",G$4=""),"",SUMIFS('حركة المراحل'!$D$5:$D$504,'حركة المراحل'!$B$5:$B$504,$A8,'حركة المراحل'!$C$5:$C$504,G$4))</f>
        <v/>
      </c>
      <c r="H8" s="17">
        <f>IF(OR($A8="",H$4=""),"",SUMIFS('حركة المراحل'!$D$5:$D$504,'حركة المراحل'!$B$5:$B$504,$A8,'حركة المراحل'!$C$5:$C$504,H$4))</f>
        <v/>
      </c>
      <c r="I8" s="17">
        <f>IF(OR($A8="",I$4=""),"",SUMIFS('حركة المراحل'!$D$5:$D$504,'حركة المراحل'!$B$5:$B$504,$A8,'حركة المراحل'!$C$5:$C$504,I$4))</f>
        <v/>
      </c>
      <c r="J8" s="17">
        <f>IF(OR($A8="",J$4=""),"",SUMIFS('حركة المراحل'!$D$5:$D$504,'حركة المراحل'!$B$5:$B$504,$A8,'حركة المراحل'!$C$5:$C$504,J$4))</f>
        <v/>
      </c>
      <c r="K8" s="17">
        <f>IF(OR($A8="",K$4=""),"",SUMIFS('حركة المراحل'!$D$5:$D$504,'حركة المراحل'!$B$5:$B$504,$A8,'حركة المراحل'!$C$5:$C$504,K$4))</f>
        <v/>
      </c>
      <c r="L8" s="17">
        <f>IF(OR($A8="",L$4=""),"",SUMIFS('حركة المراحل'!$D$5:$D$504,'حركة المراحل'!$B$5:$B$504,$A8,'حركة المراحل'!$C$5:$C$504,L$4))</f>
        <v/>
      </c>
      <c r="M8" s="17">
        <f>IF(OR($A8="",M$4=""),"",SUMIFS('حركة المراحل'!$D$5:$D$504,'حركة المراحل'!$B$5:$B$504,$A8,'حركة المراحل'!$C$5:$C$504,M$4))</f>
        <v/>
      </c>
      <c r="N8" s="17">
        <f>IF(OR($A8="",N$4=""),"",SUMIFS('حركة المراحل'!$D$5:$D$504,'حركة المراحل'!$B$5:$B$504,$A8,'حركة المراحل'!$C$5:$C$504,N$4))</f>
        <v/>
      </c>
      <c r="O8" s="17">
        <f>IF(OR($A8="",O$4=""),"",SUMIFS('حركة المراحل'!$D$5:$D$504,'حركة المراحل'!$B$5:$B$504,$A8,'حركة المراحل'!$C$5:$C$504,O$4))</f>
        <v/>
      </c>
      <c r="P8" s="17">
        <f>IF(OR($A8="",'المراحل'!$D$5=""),"",SUMIFS('حركة المراحل'!$D$5:$D$504,'حركة المراحل'!$B$5:$B$504,$A8,'حركة المراحل'!$C$5:$C$504,'المراحل'!$D$5))</f>
        <v/>
      </c>
      <c r="Q8" s="18">
        <f>IF(OR(A8="",P8="",C8="",C8=0),"",P8/C8)</f>
        <v/>
      </c>
      <c r="R8" s="17">
        <f>IF(OR(A8="",P8="",C8=""),"",MAX(C8-P8,0))</f>
        <v/>
      </c>
      <c r="S8" s="19">
        <f>IF(OR(A8="",'أوامر الإنتاج'!E8=""),"",'أوامر الإنتاج'!E8-TODAY())</f>
        <v/>
      </c>
      <c r="T8" s="6">
        <f>IF(OR(A8="",P8="",C8=""),"",IF(P8&gt;=C8,"تم",IF(S8="","جارٍ",IF(S8&lt;0,"متأخر",IF(S8&lt;=3,"قريب","جارٍ")))))</f>
        <v/>
      </c>
    </row>
    <row r="9">
      <c r="A9" s="6">
        <f>IF('أوامر الإنتاج'!A9="","",'أوامر الإنتاج'!A9)</f>
        <v/>
      </c>
      <c r="B9" s="6">
        <f>IF(A9="","",'أوامر الإنتاج'!B9&amp;"")</f>
        <v/>
      </c>
      <c r="C9" s="17">
        <f>IF(A9="","",'أوامر الإنتاج'!D9)</f>
        <v/>
      </c>
      <c r="D9" s="17">
        <f>IF(OR($A9="",D$4=""),"",SUMIFS('حركة المراحل'!$D$5:$D$504,'حركة المراحل'!$B$5:$B$504,$A9,'حركة المراحل'!$C$5:$C$504,D$4))</f>
        <v/>
      </c>
      <c r="E9" s="17">
        <f>IF(OR($A9="",E$4=""),"",SUMIFS('حركة المراحل'!$D$5:$D$504,'حركة المراحل'!$B$5:$B$504,$A9,'حركة المراحل'!$C$5:$C$504,E$4))</f>
        <v/>
      </c>
      <c r="F9" s="17">
        <f>IF(OR($A9="",F$4=""),"",SUMIFS('حركة المراحل'!$D$5:$D$504,'حركة المراحل'!$B$5:$B$504,$A9,'حركة المراحل'!$C$5:$C$504,F$4))</f>
        <v/>
      </c>
      <c r="G9" s="17">
        <f>IF(OR($A9="",G$4=""),"",SUMIFS('حركة المراحل'!$D$5:$D$504,'حركة المراحل'!$B$5:$B$504,$A9,'حركة المراحل'!$C$5:$C$504,G$4))</f>
        <v/>
      </c>
      <c r="H9" s="17">
        <f>IF(OR($A9="",H$4=""),"",SUMIFS('حركة المراحل'!$D$5:$D$504,'حركة المراحل'!$B$5:$B$504,$A9,'حركة المراحل'!$C$5:$C$504,H$4))</f>
        <v/>
      </c>
      <c r="I9" s="17">
        <f>IF(OR($A9="",I$4=""),"",SUMIFS('حركة المراحل'!$D$5:$D$504,'حركة المراحل'!$B$5:$B$504,$A9,'حركة المراحل'!$C$5:$C$504,I$4))</f>
        <v/>
      </c>
      <c r="J9" s="17">
        <f>IF(OR($A9="",J$4=""),"",SUMIFS('حركة المراحل'!$D$5:$D$504,'حركة المراحل'!$B$5:$B$504,$A9,'حركة المراحل'!$C$5:$C$504,J$4))</f>
        <v/>
      </c>
      <c r="K9" s="17">
        <f>IF(OR($A9="",K$4=""),"",SUMIFS('حركة المراحل'!$D$5:$D$504,'حركة المراحل'!$B$5:$B$504,$A9,'حركة المراحل'!$C$5:$C$504,K$4))</f>
        <v/>
      </c>
      <c r="L9" s="17">
        <f>IF(OR($A9="",L$4=""),"",SUMIFS('حركة المراحل'!$D$5:$D$504,'حركة المراحل'!$B$5:$B$504,$A9,'حركة المراحل'!$C$5:$C$504,L$4))</f>
        <v/>
      </c>
      <c r="M9" s="17">
        <f>IF(OR($A9="",M$4=""),"",SUMIFS('حركة المراحل'!$D$5:$D$504,'حركة المراحل'!$B$5:$B$504,$A9,'حركة المراحل'!$C$5:$C$504,M$4))</f>
        <v/>
      </c>
      <c r="N9" s="17">
        <f>IF(OR($A9="",N$4=""),"",SUMIFS('حركة المراحل'!$D$5:$D$504,'حركة المراحل'!$B$5:$B$504,$A9,'حركة المراحل'!$C$5:$C$504,N$4))</f>
        <v/>
      </c>
      <c r="O9" s="17">
        <f>IF(OR($A9="",O$4=""),"",SUMIFS('حركة المراحل'!$D$5:$D$504,'حركة المراحل'!$B$5:$B$504,$A9,'حركة المراحل'!$C$5:$C$504,O$4))</f>
        <v/>
      </c>
      <c r="P9" s="17">
        <f>IF(OR($A9="",'المراحل'!$D$5=""),"",SUMIFS('حركة المراحل'!$D$5:$D$504,'حركة المراحل'!$B$5:$B$504,$A9,'حركة المراحل'!$C$5:$C$504,'المراحل'!$D$5))</f>
        <v/>
      </c>
      <c r="Q9" s="18">
        <f>IF(OR(A9="",P9="",C9="",C9=0),"",P9/C9)</f>
        <v/>
      </c>
      <c r="R9" s="17">
        <f>IF(OR(A9="",P9="",C9=""),"",MAX(C9-P9,0))</f>
        <v/>
      </c>
      <c r="S9" s="19">
        <f>IF(OR(A9="",'أوامر الإنتاج'!E9=""),"",'أوامر الإنتاج'!E9-TODAY())</f>
        <v/>
      </c>
      <c r="T9" s="6">
        <f>IF(OR(A9="",P9="",C9=""),"",IF(P9&gt;=C9,"تم",IF(S9="","جارٍ",IF(S9&lt;0,"متأخر",IF(S9&lt;=3,"قريب","جارٍ")))))</f>
        <v/>
      </c>
    </row>
    <row r="10">
      <c r="A10" s="6">
        <f>IF('أوامر الإنتاج'!A10="","",'أوامر الإنتاج'!A10)</f>
        <v/>
      </c>
      <c r="B10" s="6">
        <f>IF(A10="","",'أوامر الإنتاج'!B10&amp;"")</f>
        <v/>
      </c>
      <c r="C10" s="17">
        <f>IF(A10="","",'أوامر الإنتاج'!D10)</f>
        <v/>
      </c>
      <c r="D10" s="17">
        <f>IF(OR($A10="",D$4=""),"",SUMIFS('حركة المراحل'!$D$5:$D$504,'حركة المراحل'!$B$5:$B$504,$A10,'حركة المراحل'!$C$5:$C$504,D$4))</f>
        <v/>
      </c>
      <c r="E10" s="17">
        <f>IF(OR($A10="",E$4=""),"",SUMIFS('حركة المراحل'!$D$5:$D$504,'حركة المراحل'!$B$5:$B$504,$A10,'حركة المراحل'!$C$5:$C$504,E$4))</f>
        <v/>
      </c>
      <c r="F10" s="17">
        <f>IF(OR($A10="",F$4=""),"",SUMIFS('حركة المراحل'!$D$5:$D$504,'حركة المراحل'!$B$5:$B$504,$A10,'حركة المراحل'!$C$5:$C$504,F$4))</f>
        <v/>
      </c>
      <c r="G10" s="17">
        <f>IF(OR($A10="",G$4=""),"",SUMIFS('حركة المراحل'!$D$5:$D$504,'حركة المراحل'!$B$5:$B$504,$A10,'حركة المراحل'!$C$5:$C$504,G$4))</f>
        <v/>
      </c>
      <c r="H10" s="17">
        <f>IF(OR($A10="",H$4=""),"",SUMIFS('حركة المراحل'!$D$5:$D$504,'حركة المراحل'!$B$5:$B$504,$A10,'حركة المراحل'!$C$5:$C$504,H$4))</f>
        <v/>
      </c>
      <c r="I10" s="17">
        <f>IF(OR($A10="",I$4=""),"",SUMIFS('حركة المراحل'!$D$5:$D$504,'حركة المراحل'!$B$5:$B$504,$A10,'حركة المراحل'!$C$5:$C$504,I$4))</f>
        <v/>
      </c>
      <c r="J10" s="17">
        <f>IF(OR($A10="",J$4=""),"",SUMIFS('حركة المراحل'!$D$5:$D$504,'حركة المراحل'!$B$5:$B$504,$A10,'حركة المراحل'!$C$5:$C$504,J$4))</f>
        <v/>
      </c>
      <c r="K10" s="17">
        <f>IF(OR($A10="",K$4=""),"",SUMIFS('حركة المراحل'!$D$5:$D$504,'حركة المراحل'!$B$5:$B$504,$A10,'حركة المراحل'!$C$5:$C$504,K$4))</f>
        <v/>
      </c>
      <c r="L10" s="17">
        <f>IF(OR($A10="",L$4=""),"",SUMIFS('حركة المراحل'!$D$5:$D$504,'حركة المراحل'!$B$5:$B$504,$A10,'حركة المراحل'!$C$5:$C$504,L$4))</f>
        <v/>
      </c>
      <c r="M10" s="17">
        <f>IF(OR($A10="",M$4=""),"",SUMIFS('حركة المراحل'!$D$5:$D$504,'حركة المراحل'!$B$5:$B$504,$A10,'حركة المراحل'!$C$5:$C$504,M$4))</f>
        <v/>
      </c>
      <c r="N10" s="17">
        <f>IF(OR($A10="",N$4=""),"",SUMIFS('حركة المراحل'!$D$5:$D$504,'حركة المراحل'!$B$5:$B$504,$A10,'حركة المراحل'!$C$5:$C$504,N$4))</f>
        <v/>
      </c>
      <c r="O10" s="17">
        <f>IF(OR($A10="",O$4=""),"",SUMIFS('حركة المراحل'!$D$5:$D$504,'حركة المراحل'!$B$5:$B$504,$A10,'حركة المراحل'!$C$5:$C$504,O$4))</f>
        <v/>
      </c>
      <c r="P10" s="17">
        <f>IF(OR($A10="",'المراحل'!$D$5=""),"",SUMIFS('حركة المراحل'!$D$5:$D$504,'حركة المراحل'!$B$5:$B$504,$A10,'حركة المراحل'!$C$5:$C$504,'المراحل'!$D$5))</f>
        <v/>
      </c>
      <c r="Q10" s="18">
        <f>IF(OR(A10="",P10="",C10="",C10=0),"",P10/C10)</f>
        <v/>
      </c>
      <c r="R10" s="17">
        <f>IF(OR(A10="",P10="",C10=""),"",MAX(C10-P10,0))</f>
        <v/>
      </c>
      <c r="S10" s="19">
        <f>IF(OR(A10="",'أوامر الإنتاج'!E10=""),"",'أوامر الإنتاج'!E10-TODAY())</f>
        <v/>
      </c>
      <c r="T10" s="6">
        <f>IF(OR(A10="",P10="",C10=""),"",IF(P10&gt;=C10,"تم",IF(S10="","جارٍ",IF(S10&lt;0,"متأخر",IF(S10&lt;=3,"قريب","جارٍ")))))</f>
        <v/>
      </c>
    </row>
    <row r="11">
      <c r="A11" s="6">
        <f>IF('أوامر الإنتاج'!A11="","",'أوامر الإنتاج'!A11)</f>
        <v/>
      </c>
      <c r="B11" s="6">
        <f>IF(A11="","",'أوامر الإنتاج'!B11&amp;"")</f>
        <v/>
      </c>
      <c r="C11" s="17">
        <f>IF(A11="","",'أوامر الإنتاج'!D11)</f>
        <v/>
      </c>
      <c r="D11" s="17">
        <f>IF(OR($A11="",D$4=""),"",SUMIFS('حركة المراحل'!$D$5:$D$504,'حركة المراحل'!$B$5:$B$504,$A11,'حركة المراحل'!$C$5:$C$504,D$4))</f>
        <v/>
      </c>
      <c r="E11" s="17">
        <f>IF(OR($A11="",E$4=""),"",SUMIFS('حركة المراحل'!$D$5:$D$504,'حركة المراحل'!$B$5:$B$504,$A11,'حركة المراحل'!$C$5:$C$504,E$4))</f>
        <v/>
      </c>
      <c r="F11" s="17">
        <f>IF(OR($A11="",F$4=""),"",SUMIFS('حركة المراحل'!$D$5:$D$504,'حركة المراحل'!$B$5:$B$504,$A11,'حركة المراحل'!$C$5:$C$504,F$4))</f>
        <v/>
      </c>
      <c r="G11" s="17">
        <f>IF(OR($A11="",G$4=""),"",SUMIFS('حركة المراحل'!$D$5:$D$504,'حركة المراحل'!$B$5:$B$504,$A11,'حركة المراحل'!$C$5:$C$504,G$4))</f>
        <v/>
      </c>
      <c r="H11" s="17">
        <f>IF(OR($A11="",H$4=""),"",SUMIFS('حركة المراحل'!$D$5:$D$504,'حركة المراحل'!$B$5:$B$504,$A11,'حركة المراحل'!$C$5:$C$504,H$4))</f>
        <v/>
      </c>
      <c r="I11" s="17">
        <f>IF(OR($A11="",I$4=""),"",SUMIFS('حركة المراحل'!$D$5:$D$504,'حركة المراحل'!$B$5:$B$504,$A11,'حركة المراحل'!$C$5:$C$504,I$4))</f>
        <v/>
      </c>
      <c r="J11" s="17">
        <f>IF(OR($A11="",J$4=""),"",SUMIFS('حركة المراحل'!$D$5:$D$504,'حركة المراحل'!$B$5:$B$504,$A11,'حركة المراحل'!$C$5:$C$504,J$4))</f>
        <v/>
      </c>
      <c r="K11" s="17">
        <f>IF(OR($A11="",K$4=""),"",SUMIFS('حركة المراحل'!$D$5:$D$504,'حركة المراحل'!$B$5:$B$504,$A11,'حركة المراحل'!$C$5:$C$504,K$4))</f>
        <v/>
      </c>
      <c r="L11" s="17">
        <f>IF(OR($A11="",L$4=""),"",SUMIFS('حركة المراحل'!$D$5:$D$504,'حركة المراحل'!$B$5:$B$504,$A11,'حركة المراحل'!$C$5:$C$504,L$4))</f>
        <v/>
      </c>
      <c r="M11" s="17">
        <f>IF(OR($A11="",M$4=""),"",SUMIFS('حركة المراحل'!$D$5:$D$504,'حركة المراحل'!$B$5:$B$504,$A11,'حركة المراحل'!$C$5:$C$504,M$4))</f>
        <v/>
      </c>
      <c r="N11" s="17">
        <f>IF(OR($A11="",N$4=""),"",SUMIFS('حركة المراحل'!$D$5:$D$504,'حركة المراحل'!$B$5:$B$504,$A11,'حركة المراحل'!$C$5:$C$504,N$4))</f>
        <v/>
      </c>
      <c r="O11" s="17">
        <f>IF(OR($A11="",O$4=""),"",SUMIFS('حركة المراحل'!$D$5:$D$504,'حركة المراحل'!$B$5:$B$504,$A11,'حركة المراحل'!$C$5:$C$504,O$4))</f>
        <v/>
      </c>
      <c r="P11" s="17">
        <f>IF(OR($A11="",'المراحل'!$D$5=""),"",SUMIFS('حركة المراحل'!$D$5:$D$504,'حركة المراحل'!$B$5:$B$504,$A11,'حركة المراحل'!$C$5:$C$504,'المراحل'!$D$5))</f>
        <v/>
      </c>
      <c r="Q11" s="18">
        <f>IF(OR(A11="",P11="",C11="",C11=0),"",P11/C11)</f>
        <v/>
      </c>
      <c r="R11" s="17">
        <f>IF(OR(A11="",P11="",C11=""),"",MAX(C11-P11,0))</f>
        <v/>
      </c>
      <c r="S11" s="19">
        <f>IF(OR(A11="",'أوامر الإنتاج'!E11=""),"",'أوامر الإنتاج'!E11-TODAY())</f>
        <v/>
      </c>
      <c r="T11" s="6">
        <f>IF(OR(A11="",P11="",C11=""),"",IF(P11&gt;=C11,"تم",IF(S11="","جارٍ",IF(S11&lt;0,"متأخر",IF(S11&lt;=3,"قريب","جارٍ")))))</f>
        <v/>
      </c>
    </row>
    <row r="12">
      <c r="A12" s="6">
        <f>IF('أوامر الإنتاج'!A12="","",'أوامر الإنتاج'!A12)</f>
        <v/>
      </c>
      <c r="B12" s="6">
        <f>IF(A12="","",'أوامر الإنتاج'!B12&amp;"")</f>
        <v/>
      </c>
      <c r="C12" s="17">
        <f>IF(A12="","",'أوامر الإنتاج'!D12)</f>
        <v/>
      </c>
      <c r="D12" s="17">
        <f>IF(OR($A12="",D$4=""),"",SUMIFS('حركة المراحل'!$D$5:$D$504,'حركة المراحل'!$B$5:$B$504,$A12,'حركة المراحل'!$C$5:$C$504,D$4))</f>
        <v/>
      </c>
      <c r="E12" s="17">
        <f>IF(OR($A12="",E$4=""),"",SUMIFS('حركة المراحل'!$D$5:$D$504,'حركة المراحل'!$B$5:$B$504,$A12,'حركة المراحل'!$C$5:$C$504,E$4))</f>
        <v/>
      </c>
      <c r="F12" s="17">
        <f>IF(OR($A12="",F$4=""),"",SUMIFS('حركة المراحل'!$D$5:$D$504,'حركة المراحل'!$B$5:$B$504,$A12,'حركة المراحل'!$C$5:$C$504,F$4))</f>
        <v/>
      </c>
      <c r="G12" s="17">
        <f>IF(OR($A12="",G$4=""),"",SUMIFS('حركة المراحل'!$D$5:$D$504,'حركة المراحل'!$B$5:$B$504,$A12,'حركة المراحل'!$C$5:$C$504,G$4))</f>
        <v/>
      </c>
      <c r="H12" s="17">
        <f>IF(OR($A12="",H$4=""),"",SUMIFS('حركة المراحل'!$D$5:$D$504,'حركة المراحل'!$B$5:$B$504,$A12,'حركة المراحل'!$C$5:$C$504,H$4))</f>
        <v/>
      </c>
      <c r="I12" s="17">
        <f>IF(OR($A12="",I$4=""),"",SUMIFS('حركة المراحل'!$D$5:$D$504,'حركة المراحل'!$B$5:$B$504,$A12,'حركة المراحل'!$C$5:$C$504,I$4))</f>
        <v/>
      </c>
      <c r="J12" s="17">
        <f>IF(OR($A12="",J$4=""),"",SUMIFS('حركة المراحل'!$D$5:$D$504,'حركة المراحل'!$B$5:$B$504,$A12,'حركة المراحل'!$C$5:$C$504,J$4))</f>
        <v/>
      </c>
      <c r="K12" s="17">
        <f>IF(OR($A12="",K$4=""),"",SUMIFS('حركة المراحل'!$D$5:$D$504,'حركة المراحل'!$B$5:$B$504,$A12,'حركة المراحل'!$C$5:$C$504,K$4))</f>
        <v/>
      </c>
      <c r="L12" s="17">
        <f>IF(OR($A12="",L$4=""),"",SUMIFS('حركة المراحل'!$D$5:$D$504,'حركة المراحل'!$B$5:$B$504,$A12,'حركة المراحل'!$C$5:$C$504,L$4))</f>
        <v/>
      </c>
      <c r="M12" s="17">
        <f>IF(OR($A12="",M$4=""),"",SUMIFS('حركة المراحل'!$D$5:$D$504,'حركة المراحل'!$B$5:$B$504,$A12,'حركة المراحل'!$C$5:$C$504,M$4))</f>
        <v/>
      </c>
      <c r="N12" s="17">
        <f>IF(OR($A12="",N$4=""),"",SUMIFS('حركة المراحل'!$D$5:$D$504,'حركة المراحل'!$B$5:$B$504,$A12,'حركة المراحل'!$C$5:$C$504,N$4))</f>
        <v/>
      </c>
      <c r="O12" s="17">
        <f>IF(OR($A12="",O$4=""),"",SUMIFS('حركة المراحل'!$D$5:$D$504,'حركة المراحل'!$B$5:$B$504,$A12,'حركة المراحل'!$C$5:$C$504,O$4))</f>
        <v/>
      </c>
      <c r="P12" s="17">
        <f>IF(OR($A12="",'المراحل'!$D$5=""),"",SUMIFS('حركة المراحل'!$D$5:$D$504,'حركة المراحل'!$B$5:$B$504,$A12,'حركة المراحل'!$C$5:$C$504,'المراحل'!$D$5))</f>
        <v/>
      </c>
      <c r="Q12" s="18">
        <f>IF(OR(A12="",P12="",C12="",C12=0),"",P12/C12)</f>
        <v/>
      </c>
      <c r="R12" s="17">
        <f>IF(OR(A12="",P12="",C12=""),"",MAX(C12-P12,0))</f>
        <v/>
      </c>
      <c r="S12" s="19">
        <f>IF(OR(A12="",'أوامر الإنتاج'!E12=""),"",'أوامر الإنتاج'!E12-TODAY())</f>
        <v/>
      </c>
      <c r="T12" s="6">
        <f>IF(OR(A12="",P12="",C12=""),"",IF(P12&gt;=C12,"تم",IF(S12="","جارٍ",IF(S12&lt;0,"متأخر",IF(S12&lt;=3,"قريب","جارٍ")))))</f>
        <v/>
      </c>
    </row>
    <row r="13">
      <c r="A13" s="6">
        <f>IF('أوامر الإنتاج'!A13="","",'أوامر الإنتاج'!A13)</f>
        <v/>
      </c>
      <c r="B13" s="6">
        <f>IF(A13="","",'أوامر الإنتاج'!B13&amp;"")</f>
        <v/>
      </c>
      <c r="C13" s="17">
        <f>IF(A13="","",'أوامر الإنتاج'!D13)</f>
        <v/>
      </c>
      <c r="D13" s="17">
        <f>IF(OR($A13="",D$4=""),"",SUMIFS('حركة المراحل'!$D$5:$D$504,'حركة المراحل'!$B$5:$B$504,$A13,'حركة المراحل'!$C$5:$C$504,D$4))</f>
        <v/>
      </c>
      <c r="E13" s="17">
        <f>IF(OR($A13="",E$4=""),"",SUMIFS('حركة المراحل'!$D$5:$D$504,'حركة المراحل'!$B$5:$B$504,$A13,'حركة المراحل'!$C$5:$C$504,E$4))</f>
        <v/>
      </c>
      <c r="F13" s="17">
        <f>IF(OR($A13="",F$4=""),"",SUMIFS('حركة المراحل'!$D$5:$D$504,'حركة المراحل'!$B$5:$B$504,$A13,'حركة المراحل'!$C$5:$C$504,F$4))</f>
        <v/>
      </c>
      <c r="G13" s="17">
        <f>IF(OR($A13="",G$4=""),"",SUMIFS('حركة المراحل'!$D$5:$D$504,'حركة المراحل'!$B$5:$B$504,$A13,'حركة المراحل'!$C$5:$C$504,G$4))</f>
        <v/>
      </c>
      <c r="H13" s="17">
        <f>IF(OR($A13="",H$4=""),"",SUMIFS('حركة المراحل'!$D$5:$D$504,'حركة المراحل'!$B$5:$B$504,$A13,'حركة المراحل'!$C$5:$C$504,H$4))</f>
        <v/>
      </c>
      <c r="I13" s="17">
        <f>IF(OR($A13="",I$4=""),"",SUMIFS('حركة المراحل'!$D$5:$D$504,'حركة المراحل'!$B$5:$B$504,$A13,'حركة المراحل'!$C$5:$C$504,I$4))</f>
        <v/>
      </c>
      <c r="J13" s="17">
        <f>IF(OR($A13="",J$4=""),"",SUMIFS('حركة المراحل'!$D$5:$D$504,'حركة المراحل'!$B$5:$B$504,$A13,'حركة المراحل'!$C$5:$C$504,J$4))</f>
        <v/>
      </c>
      <c r="K13" s="17">
        <f>IF(OR($A13="",K$4=""),"",SUMIFS('حركة المراحل'!$D$5:$D$504,'حركة المراحل'!$B$5:$B$504,$A13,'حركة المراحل'!$C$5:$C$504,K$4))</f>
        <v/>
      </c>
      <c r="L13" s="17">
        <f>IF(OR($A13="",L$4=""),"",SUMIFS('حركة المراحل'!$D$5:$D$504,'حركة المراحل'!$B$5:$B$504,$A13,'حركة المراحل'!$C$5:$C$504,L$4))</f>
        <v/>
      </c>
      <c r="M13" s="17">
        <f>IF(OR($A13="",M$4=""),"",SUMIFS('حركة المراحل'!$D$5:$D$504,'حركة المراحل'!$B$5:$B$504,$A13,'حركة المراحل'!$C$5:$C$504,M$4))</f>
        <v/>
      </c>
      <c r="N13" s="17">
        <f>IF(OR($A13="",N$4=""),"",SUMIFS('حركة المراحل'!$D$5:$D$504,'حركة المراحل'!$B$5:$B$504,$A13,'حركة المراحل'!$C$5:$C$504,N$4))</f>
        <v/>
      </c>
      <c r="O13" s="17">
        <f>IF(OR($A13="",O$4=""),"",SUMIFS('حركة المراحل'!$D$5:$D$504,'حركة المراحل'!$B$5:$B$504,$A13,'حركة المراحل'!$C$5:$C$504,O$4))</f>
        <v/>
      </c>
      <c r="P13" s="17">
        <f>IF(OR($A13="",'المراحل'!$D$5=""),"",SUMIFS('حركة المراحل'!$D$5:$D$504,'حركة المراحل'!$B$5:$B$504,$A13,'حركة المراحل'!$C$5:$C$504,'المراحل'!$D$5))</f>
        <v/>
      </c>
      <c r="Q13" s="18">
        <f>IF(OR(A13="",P13="",C13="",C13=0),"",P13/C13)</f>
        <v/>
      </c>
      <c r="R13" s="17">
        <f>IF(OR(A13="",P13="",C13=""),"",MAX(C13-P13,0))</f>
        <v/>
      </c>
      <c r="S13" s="19">
        <f>IF(OR(A13="",'أوامر الإنتاج'!E13=""),"",'أوامر الإنتاج'!E13-TODAY())</f>
        <v/>
      </c>
      <c r="T13" s="6">
        <f>IF(OR(A13="",P13="",C13=""),"",IF(P13&gt;=C13,"تم",IF(S13="","جارٍ",IF(S13&lt;0,"متأخر",IF(S13&lt;=3,"قريب","جارٍ")))))</f>
        <v/>
      </c>
    </row>
    <row r="14">
      <c r="A14" s="6">
        <f>IF('أوامر الإنتاج'!A14="","",'أوامر الإنتاج'!A14)</f>
        <v/>
      </c>
      <c r="B14" s="6">
        <f>IF(A14="","",'أوامر الإنتاج'!B14&amp;"")</f>
        <v/>
      </c>
      <c r="C14" s="17">
        <f>IF(A14="","",'أوامر الإنتاج'!D14)</f>
        <v/>
      </c>
      <c r="D14" s="17">
        <f>IF(OR($A14="",D$4=""),"",SUMIFS('حركة المراحل'!$D$5:$D$504,'حركة المراحل'!$B$5:$B$504,$A14,'حركة المراحل'!$C$5:$C$504,D$4))</f>
        <v/>
      </c>
      <c r="E14" s="17">
        <f>IF(OR($A14="",E$4=""),"",SUMIFS('حركة المراحل'!$D$5:$D$504,'حركة المراحل'!$B$5:$B$504,$A14,'حركة المراحل'!$C$5:$C$504,E$4))</f>
        <v/>
      </c>
      <c r="F14" s="17">
        <f>IF(OR($A14="",F$4=""),"",SUMIFS('حركة المراحل'!$D$5:$D$504,'حركة المراحل'!$B$5:$B$504,$A14,'حركة المراحل'!$C$5:$C$504,F$4))</f>
        <v/>
      </c>
      <c r="G14" s="17">
        <f>IF(OR($A14="",G$4=""),"",SUMIFS('حركة المراحل'!$D$5:$D$504,'حركة المراحل'!$B$5:$B$504,$A14,'حركة المراحل'!$C$5:$C$504,G$4))</f>
        <v/>
      </c>
      <c r="H14" s="17">
        <f>IF(OR($A14="",H$4=""),"",SUMIFS('حركة المراحل'!$D$5:$D$504,'حركة المراحل'!$B$5:$B$504,$A14,'حركة المراحل'!$C$5:$C$504,H$4))</f>
        <v/>
      </c>
      <c r="I14" s="17">
        <f>IF(OR($A14="",I$4=""),"",SUMIFS('حركة المراحل'!$D$5:$D$504,'حركة المراحل'!$B$5:$B$504,$A14,'حركة المراحل'!$C$5:$C$504,I$4))</f>
        <v/>
      </c>
      <c r="J14" s="17">
        <f>IF(OR($A14="",J$4=""),"",SUMIFS('حركة المراحل'!$D$5:$D$504,'حركة المراحل'!$B$5:$B$504,$A14,'حركة المراحل'!$C$5:$C$504,J$4))</f>
        <v/>
      </c>
      <c r="K14" s="17">
        <f>IF(OR($A14="",K$4=""),"",SUMIFS('حركة المراحل'!$D$5:$D$504,'حركة المراحل'!$B$5:$B$504,$A14,'حركة المراحل'!$C$5:$C$504,K$4))</f>
        <v/>
      </c>
      <c r="L14" s="17">
        <f>IF(OR($A14="",L$4=""),"",SUMIFS('حركة المراحل'!$D$5:$D$504,'حركة المراحل'!$B$5:$B$504,$A14,'حركة المراحل'!$C$5:$C$504,L$4))</f>
        <v/>
      </c>
      <c r="M14" s="17">
        <f>IF(OR($A14="",M$4=""),"",SUMIFS('حركة المراحل'!$D$5:$D$504,'حركة المراحل'!$B$5:$B$504,$A14,'حركة المراحل'!$C$5:$C$504,M$4))</f>
        <v/>
      </c>
      <c r="N14" s="17">
        <f>IF(OR($A14="",N$4=""),"",SUMIFS('حركة المراحل'!$D$5:$D$504,'حركة المراحل'!$B$5:$B$504,$A14,'حركة المراحل'!$C$5:$C$504,N$4))</f>
        <v/>
      </c>
      <c r="O14" s="17">
        <f>IF(OR($A14="",O$4=""),"",SUMIFS('حركة المراحل'!$D$5:$D$504,'حركة المراحل'!$B$5:$B$504,$A14,'حركة المراحل'!$C$5:$C$504,O$4))</f>
        <v/>
      </c>
      <c r="P14" s="17">
        <f>IF(OR($A14="",'المراحل'!$D$5=""),"",SUMIFS('حركة المراحل'!$D$5:$D$504,'حركة المراحل'!$B$5:$B$504,$A14,'حركة المراحل'!$C$5:$C$504,'المراحل'!$D$5))</f>
        <v/>
      </c>
      <c r="Q14" s="18">
        <f>IF(OR(A14="",P14="",C14="",C14=0),"",P14/C14)</f>
        <v/>
      </c>
      <c r="R14" s="17">
        <f>IF(OR(A14="",P14="",C14=""),"",MAX(C14-P14,0))</f>
        <v/>
      </c>
      <c r="S14" s="19">
        <f>IF(OR(A14="",'أوامر الإنتاج'!E14=""),"",'أوامر الإنتاج'!E14-TODAY())</f>
        <v/>
      </c>
      <c r="T14" s="6">
        <f>IF(OR(A14="",P14="",C14=""),"",IF(P14&gt;=C14,"تم",IF(S14="","جارٍ",IF(S14&lt;0,"متأخر",IF(S14&lt;=3,"قريب","جارٍ")))))</f>
        <v/>
      </c>
    </row>
    <row r="15">
      <c r="A15" s="6">
        <f>IF('أوامر الإنتاج'!A15="","",'أوامر الإنتاج'!A15)</f>
        <v/>
      </c>
      <c r="B15" s="6">
        <f>IF(A15="","",'أوامر الإنتاج'!B15&amp;"")</f>
        <v/>
      </c>
      <c r="C15" s="17">
        <f>IF(A15="","",'أوامر الإنتاج'!D15)</f>
        <v/>
      </c>
      <c r="D15" s="17">
        <f>IF(OR($A15="",D$4=""),"",SUMIFS('حركة المراحل'!$D$5:$D$504,'حركة المراحل'!$B$5:$B$504,$A15,'حركة المراحل'!$C$5:$C$504,D$4))</f>
        <v/>
      </c>
      <c r="E15" s="17">
        <f>IF(OR($A15="",E$4=""),"",SUMIFS('حركة المراحل'!$D$5:$D$504,'حركة المراحل'!$B$5:$B$504,$A15,'حركة المراحل'!$C$5:$C$504,E$4))</f>
        <v/>
      </c>
      <c r="F15" s="17">
        <f>IF(OR($A15="",F$4=""),"",SUMIFS('حركة المراحل'!$D$5:$D$504,'حركة المراحل'!$B$5:$B$504,$A15,'حركة المراحل'!$C$5:$C$504,F$4))</f>
        <v/>
      </c>
      <c r="G15" s="17">
        <f>IF(OR($A15="",G$4=""),"",SUMIFS('حركة المراحل'!$D$5:$D$504,'حركة المراحل'!$B$5:$B$504,$A15,'حركة المراحل'!$C$5:$C$504,G$4))</f>
        <v/>
      </c>
      <c r="H15" s="17">
        <f>IF(OR($A15="",H$4=""),"",SUMIFS('حركة المراحل'!$D$5:$D$504,'حركة المراحل'!$B$5:$B$504,$A15,'حركة المراحل'!$C$5:$C$504,H$4))</f>
        <v/>
      </c>
      <c r="I15" s="17">
        <f>IF(OR($A15="",I$4=""),"",SUMIFS('حركة المراحل'!$D$5:$D$504,'حركة المراحل'!$B$5:$B$504,$A15,'حركة المراحل'!$C$5:$C$504,I$4))</f>
        <v/>
      </c>
      <c r="J15" s="17">
        <f>IF(OR($A15="",J$4=""),"",SUMIFS('حركة المراحل'!$D$5:$D$504,'حركة المراحل'!$B$5:$B$504,$A15,'حركة المراحل'!$C$5:$C$504,J$4))</f>
        <v/>
      </c>
      <c r="K15" s="17">
        <f>IF(OR($A15="",K$4=""),"",SUMIFS('حركة المراحل'!$D$5:$D$504,'حركة المراحل'!$B$5:$B$504,$A15,'حركة المراحل'!$C$5:$C$504,K$4))</f>
        <v/>
      </c>
      <c r="L15" s="17">
        <f>IF(OR($A15="",L$4=""),"",SUMIFS('حركة المراحل'!$D$5:$D$504,'حركة المراحل'!$B$5:$B$504,$A15,'حركة المراحل'!$C$5:$C$504,L$4))</f>
        <v/>
      </c>
      <c r="M15" s="17">
        <f>IF(OR($A15="",M$4=""),"",SUMIFS('حركة المراحل'!$D$5:$D$504,'حركة المراحل'!$B$5:$B$504,$A15,'حركة المراحل'!$C$5:$C$504,M$4))</f>
        <v/>
      </c>
      <c r="N15" s="17">
        <f>IF(OR($A15="",N$4=""),"",SUMIFS('حركة المراحل'!$D$5:$D$504,'حركة المراحل'!$B$5:$B$504,$A15,'حركة المراحل'!$C$5:$C$504,N$4))</f>
        <v/>
      </c>
      <c r="O15" s="17">
        <f>IF(OR($A15="",O$4=""),"",SUMIFS('حركة المراحل'!$D$5:$D$504,'حركة المراحل'!$B$5:$B$504,$A15,'حركة المراحل'!$C$5:$C$504,O$4))</f>
        <v/>
      </c>
      <c r="P15" s="17">
        <f>IF(OR($A15="",'المراحل'!$D$5=""),"",SUMIFS('حركة المراحل'!$D$5:$D$504,'حركة المراحل'!$B$5:$B$504,$A15,'حركة المراحل'!$C$5:$C$504,'المراحل'!$D$5))</f>
        <v/>
      </c>
      <c r="Q15" s="18">
        <f>IF(OR(A15="",P15="",C15="",C15=0),"",P15/C15)</f>
        <v/>
      </c>
      <c r="R15" s="17">
        <f>IF(OR(A15="",P15="",C15=""),"",MAX(C15-P15,0))</f>
        <v/>
      </c>
      <c r="S15" s="19">
        <f>IF(OR(A15="",'أوامر الإنتاج'!E15=""),"",'أوامر الإنتاج'!E15-TODAY())</f>
        <v/>
      </c>
      <c r="T15" s="6">
        <f>IF(OR(A15="",P15="",C15=""),"",IF(P15&gt;=C15,"تم",IF(S15="","جارٍ",IF(S15&lt;0,"متأخر",IF(S15&lt;=3,"قريب","جارٍ")))))</f>
        <v/>
      </c>
    </row>
    <row r="16">
      <c r="A16" s="6">
        <f>IF('أوامر الإنتاج'!A16="","",'أوامر الإنتاج'!A16)</f>
        <v/>
      </c>
      <c r="B16" s="6">
        <f>IF(A16="","",'أوامر الإنتاج'!B16&amp;"")</f>
        <v/>
      </c>
      <c r="C16" s="17">
        <f>IF(A16="","",'أوامر الإنتاج'!D16)</f>
        <v/>
      </c>
      <c r="D16" s="17">
        <f>IF(OR($A16="",D$4=""),"",SUMIFS('حركة المراحل'!$D$5:$D$504,'حركة المراحل'!$B$5:$B$504,$A16,'حركة المراحل'!$C$5:$C$504,D$4))</f>
        <v/>
      </c>
      <c r="E16" s="17">
        <f>IF(OR($A16="",E$4=""),"",SUMIFS('حركة المراحل'!$D$5:$D$504,'حركة المراحل'!$B$5:$B$504,$A16,'حركة المراحل'!$C$5:$C$504,E$4))</f>
        <v/>
      </c>
      <c r="F16" s="17">
        <f>IF(OR($A16="",F$4=""),"",SUMIFS('حركة المراحل'!$D$5:$D$504,'حركة المراحل'!$B$5:$B$504,$A16,'حركة المراحل'!$C$5:$C$504,F$4))</f>
        <v/>
      </c>
      <c r="G16" s="17">
        <f>IF(OR($A16="",G$4=""),"",SUMIFS('حركة المراحل'!$D$5:$D$504,'حركة المراحل'!$B$5:$B$504,$A16,'حركة المراحل'!$C$5:$C$504,G$4))</f>
        <v/>
      </c>
      <c r="H16" s="17">
        <f>IF(OR($A16="",H$4=""),"",SUMIFS('حركة المراحل'!$D$5:$D$504,'حركة المراحل'!$B$5:$B$504,$A16,'حركة المراحل'!$C$5:$C$504,H$4))</f>
        <v/>
      </c>
      <c r="I16" s="17">
        <f>IF(OR($A16="",I$4=""),"",SUMIFS('حركة المراحل'!$D$5:$D$504,'حركة المراحل'!$B$5:$B$504,$A16,'حركة المراحل'!$C$5:$C$504,I$4))</f>
        <v/>
      </c>
      <c r="J16" s="17">
        <f>IF(OR($A16="",J$4=""),"",SUMIFS('حركة المراحل'!$D$5:$D$504,'حركة المراحل'!$B$5:$B$504,$A16,'حركة المراحل'!$C$5:$C$504,J$4))</f>
        <v/>
      </c>
      <c r="K16" s="17">
        <f>IF(OR($A16="",K$4=""),"",SUMIFS('حركة المراحل'!$D$5:$D$504,'حركة المراحل'!$B$5:$B$504,$A16,'حركة المراحل'!$C$5:$C$504,K$4))</f>
        <v/>
      </c>
      <c r="L16" s="17">
        <f>IF(OR($A16="",L$4=""),"",SUMIFS('حركة المراحل'!$D$5:$D$504,'حركة المراحل'!$B$5:$B$504,$A16,'حركة المراحل'!$C$5:$C$504,L$4))</f>
        <v/>
      </c>
      <c r="M16" s="17">
        <f>IF(OR($A16="",M$4=""),"",SUMIFS('حركة المراحل'!$D$5:$D$504,'حركة المراحل'!$B$5:$B$504,$A16,'حركة المراحل'!$C$5:$C$504,M$4))</f>
        <v/>
      </c>
      <c r="N16" s="17">
        <f>IF(OR($A16="",N$4=""),"",SUMIFS('حركة المراحل'!$D$5:$D$504,'حركة المراحل'!$B$5:$B$504,$A16,'حركة المراحل'!$C$5:$C$504,N$4))</f>
        <v/>
      </c>
      <c r="O16" s="17">
        <f>IF(OR($A16="",O$4=""),"",SUMIFS('حركة المراحل'!$D$5:$D$504,'حركة المراحل'!$B$5:$B$504,$A16,'حركة المراحل'!$C$5:$C$504,O$4))</f>
        <v/>
      </c>
      <c r="P16" s="17">
        <f>IF(OR($A16="",'المراحل'!$D$5=""),"",SUMIFS('حركة المراحل'!$D$5:$D$504,'حركة المراحل'!$B$5:$B$504,$A16,'حركة المراحل'!$C$5:$C$504,'المراحل'!$D$5))</f>
        <v/>
      </c>
      <c r="Q16" s="18">
        <f>IF(OR(A16="",P16="",C16="",C16=0),"",P16/C16)</f>
        <v/>
      </c>
      <c r="R16" s="17">
        <f>IF(OR(A16="",P16="",C16=""),"",MAX(C16-P16,0))</f>
        <v/>
      </c>
      <c r="S16" s="19">
        <f>IF(OR(A16="",'أوامر الإنتاج'!E16=""),"",'أوامر الإنتاج'!E16-TODAY())</f>
        <v/>
      </c>
      <c r="T16" s="6">
        <f>IF(OR(A16="",P16="",C16=""),"",IF(P16&gt;=C16,"تم",IF(S16="","جارٍ",IF(S16&lt;0,"متأخر",IF(S16&lt;=3,"قريب","جارٍ")))))</f>
        <v/>
      </c>
    </row>
    <row r="17">
      <c r="A17" s="6">
        <f>IF('أوامر الإنتاج'!A17="","",'أوامر الإنتاج'!A17)</f>
        <v/>
      </c>
      <c r="B17" s="6">
        <f>IF(A17="","",'أوامر الإنتاج'!B17&amp;"")</f>
        <v/>
      </c>
      <c r="C17" s="17">
        <f>IF(A17="","",'أوامر الإنتاج'!D17)</f>
        <v/>
      </c>
      <c r="D17" s="17">
        <f>IF(OR($A17="",D$4=""),"",SUMIFS('حركة المراحل'!$D$5:$D$504,'حركة المراحل'!$B$5:$B$504,$A17,'حركة المراحل'!$C$5:$C$504,D$4))</f>
        <v/>
      </c>
      <c r="E17" s="17">
        <f>IF(OR($A17="",E$4=""),"",SUMIFS('حركة المراحل'!$D$5:$D$504,'حركة المراحل'!$B$5:$B$504,$A17,'حركة المراحل'!$C$5:$C$504,E$4))</f>
        <v/>
      </c>
      <c r="F17" s="17">
        <f>IF(OR($A17="",F$4=""),"",SUMIFS('حركة المراحل'!$D$5:$D$504,'حركة المراحل'!$B$5:$B$504,$A17,'حركة المراحل'!$C$5:$C$504,F$4))</f>
        <v/>
      </c>
      <c r="G17" s="17">
        <f>IF(OR($A17="",G$4=""),"",SUMIFS('حركة المراحل'!$D$5:$D$504,'حركة المراحل'!$B$5:$B$504,$A17,'حركة المراحل'!$C$5:$C$504,G$4))</f>
        <v/>
      </c>
      <c r="H17" s="17">
        <f>IF(OR($A17="",H$4=""),"",SUMIFS('حركة المراحل'!$D$5:$D$504,'حركة المراحل'!$B$5:$B$504,$A17,'حركة المراحل'!$C$5:$C$504,H$4))</f>
        <v/>
      </c>
      <c r="I17" s="17">
        <f>IF(OR($A17="",I$4=""),"",SUMIFS('حركة المراحل'!$D$5:$D$504,'حركة المراحل'!$B$5:$B$504,$A17,'حركة المراحل'!$C$5:$C$504,I$4))</f>
        <v/>
      </c>
      <c r="J17" s="17">
        <f>IF(OR($A17="",J$4=""),"",SUMIFS('حركة المراحل'!$D$5:$D$504,'حركة المراحل'!$B$5:$B$504,$A17,'حركة المراحل'!$C$5:$C$504,J$4))</f>
        <v/>
      </c>
      <c r="K17" s="17">
        <f>IF(OR($A17="",K$4=""),"",SUMIFS('حركة المراحل'!$D$5:$D$504,'حركة المراحل'!$B$5:$B$504,$A17,'حركة المراحل'!$C$5:$C$504,K$4))</f>
        <v/>
      </c>
      <c r="L17" s="17">
        <f>IF(OR($A17="",L$4=""),"",SUMIFS('حركة المراحل'!$D$5:$D$504,'حركة المراحل'!$B$5:$B$504,$A17,'حركة المراحل'!$C$5:$C$504,L$4))</f>
        <v/>
      </c>
      <c r="M17" s="17">
        <f>IF(OR($A17="",M$4=""),"",SUMIFS('حركة المراحل'!$D$5:$D$504,'حركة المراحل'!$B$5:$B$504,$A17,'حركة المراحل'!$C$5:$C$504,M$4))</f>
        <v/>
      </c>
      <c r="N17" s="17">
        <f>IF(OR($A17="",N$4=""),"",SUMIFS('حركة المراحل'!$D$5:$D$504,'حركة المراحل'!$B$5:$B$504,$A17,'حركة المراحل'!$C$5:$C$504,N$4))</f>
        <v/>
      </c>
      <c r="O17" s="17">
        <f>IF(OR($A17="",O$4=""),"",SUMIFS('حركة المراحل'!$D$5:$D$504,'حركة المراحل'!$B$5:$B$504,$A17,'حركة المراحل'!$C$5:$C$504,O$4))</f>
        <v/>
      </c>
      <c r="P17" s="17">
        <f>IF(OR($A17="",'المراحل'!$D$5=""),"",SUMIFS('حركة المراحل'!$D$5:$D$504,'حركة المراحل'!$B$5:$B$504,$A17,'حركة المراحل'!$C$5:$C$504,'المراحل'!$D$5))</f>
        <v/>
      </c>
      <c r="Q17" s="18">
        <f>IF(OR(A17="",P17="",C17="",C17=0),"",P17/C17)</f>
        <v/>
      </c>
      <c r="R17" s="17">
        <f>IF(OR(A17="",P17="",C17=""),"",MAX(C17-P17,0))</f>
        <v/>
      </c>
      <c r="S17" s="19">
        <f>IF(OR(A17="",'أوامر الإنتاج'!E17=""),"",'أوامر الإنتاج'!E17-TODAY())</f>
        <v/>
      </c>
      <c r="T17" s="6">
        <f>IF(OR(A17="",P17="",C17=""),"",IF(P17&gt;=C17,"تم",IF(S17="","جارٍ",IF(S17&lt;0,"متأخر",IF(S17&lt;=3,"قريب","جارٍ")))))</f>
        <v/>
      </c>
    </row>
    <row r="18">
      <c r="A18" s="6">
        <f>IF('أوامر الإنتاج'!A18="","",'أوامر الإنتاج'!A18)</f>
        <v/>
      </c>
      <c r="B18" s="6">
        <f>IF(A18="","",'أوامر الإنتاج'!B18&amp;"")</f>
        <v/>
      </c>
      <c r="C18" s="17">
        <f>IF(A18="","",'أوامر الإنتاج'!D18)</f>
        <v/>
      </c>
      <c r="D18" s="17">
        <f>IF(OR($A18="",D$4=""),"",SUMIFS('حركة المراحل'!$D$5:$D$504,'حركة المراحل'!$B$5:$B$504,$A18,'حركة المراحل'!$C$5:$C$504,D$4))</f>
        <v/>
      </c>
      <c r="E18" s="17">
        <f>IF(OR($A18="",E$4=""),"",SUMIFS('حركة المراحل'!$D$5:$D$504,'حركة المراحل'!$B$5:$B$504,$A18,'حركة المراحل'!$C$5:$C$504,E$4))</f>
        <v/>
      </c>
      <c r="F18" s="17">
        <f>IF(OR($A18="",F$4=""),"",SUMIFS('حركة المراحل'!$D$5:$D$504,'حركة المراحل'!$B$5:$B$504,$A18,'حركة المراحل'!$C$5:$C$504,F$4))</f>
        <v/>
      </c>
      <c r="G18" s="17">
        <f>IF(OR($A18="",G$4=""),"",SUMIFS('حركة المراحل'!$D$5:$D$504,'حركة المراحل'!$B$5:$B$504,$A18,'حركة المراحل'!$C$5:$C$504,G$4))</f>
        <v/>
      </c>
      <c r="H18" s="17">
        <f>IF(OR($A18="",H$4=""),"",SUMIFS('حركة المراحل'!$D$5:$D$504,'حركة المراحل'!$B$5:$B$504,$A18,'حركة المراحل'!$C$5:$C$504,H$4))</f>
        <v/>
      </c>
      <c r="I18" s="17">
        <f>IF(OR($A18="",I$4=""),"",SUMIFS('حركة المراحل'!$D$5:$D$504,'حركة المراحل'!$B$5:$B$504,$A18,'حركة المراحل'!$C$5:$C$504,I$4))</f>
        <v/>
      </c>
      <c r="J18" s="17">
        <f>IF(OR($A18="",J$4=""),"",SUMIFS('حركة المراحل'!$D$5:$D$504,'حركة المراحل'!$B$5:$B$504,$A18,'حركة المراحل'!$C$5:$C$504,J$4))</f>
        <v/>
      </c>
      <c r="K18" s="17">
        <f>IF(OR($A18="",K$4=""),"",SUMIFS('حركة المراحل'!$D$5:$D$504,'حركة المراحل'!$B$5:$B$504,$A18,'حركة المراحل'!$C$5:$C$504,K$4))</f>
        <v/>
      </c>
      <c r="L18" s="17">
        <f>IF(OR($A18="",L$4=""),"",SUMIFS('حركة المراحل'!$D$5:$D$504,'حركة المراحل'!$B$5:$B$504,$A18,'حركة المراحل'!$C$5:$C$504,L$4))</f>
        <v/>
      </c>
      <c r="M18" s="17">
        <f>IF(OR($A18="",M$4=""),"",SUMIFS('حركة المراحل'!$D$5:$D$504,'حركة المراحل'!$B$5:$B$504,$A18,'حركة المراحل'!$C$5:$C$504,M$4))</f>
        <v/>
      </c>
      <c r="N18" s="17">
        <f>IF(OR($A18="",N$4=""),"",SUMIFS('حركة المراحل'!$D$5:$D$504,'حركة المراحل'!$B$5:$B$504,$A18,'حركة المراحل'!$C$5:$C$504,N$4))</f>
        <v/>
      </c>
      <c r="O18" s="17">
        <f>IF(OR($A18="",O$4=""),"",SUMIFS('حركة المراحل'!$D$5:$D$504,'حركة المراحل'!$B$5:$B$504,$A18,'حركة المراحل'!$C$5:$C$504,O$4))</f>
        <v/>
      </c>
      <c r="P18" s="17">
        <f>IF(OR($A18="",'المراحل'!$D$5=""),"",SUMIFS('حركة المراحل'!$D$5:$D$504,'حركة المراحل'!$B$5:$B$504,$A18,'حركة المراحل'!$C$5:$C$504,'المراحل'!$D$5))</f>
        <v/>
      </c>
      <c r="Q18" s="18">
        <f>IF(OR(A18="",P18="",C18="",C18=0),"",P18/C18)</f>
        <v/>
      </c>
      <c r="R18" s="17">
        <f>IF(OR(A18="",P18="",C18=""),"",MAX(C18-P18,0))</f>
        <v/>
      </c>
      <c r="S18" s="19">
        <f>IF(OR(A18="",'أوامر الإنتاج'!E18=""),"",'أوامر الإنتاج'!E18-TODAY())</f>
        <v/>
      </c>
      <c r="T18" s="6">
        <f>IF(OR(A18="",P18="",C18=""),"",IF(P18&gt;=C18,"تم",IF(S18="","جارٍ",IF(S18&lt;0,"متأخر",IF(S18&lt;=3,"قريب","جارٍ")))))</f>
        <v/>
      </c>
    </row>
    <row r="19">
      <c r="A19" s="6">
        <f>IF('أوامر الإنتاج'!A19="","",'أوامر الإنتاج'!A19)</f>
        <v/>
      </c>
      <c r="B19" s="6">
        <f>IF(A19="","",'أوامر الإنتاج'!B19&amp;"")</f>
        <v/>
      </c>
      <c r="C19" s="17">
        <f>IF(A19="","",'أوامر الإنتاج'!D19)</f>
        <v/>
      </c>
      <c r="D19" s="17">
        <f>IF(OR($A19="",D$4=""),"",SUMIFS('حركة المراحل'!$D$5:$D$504,'حركة المراحل'!$B$5:$B$504,$A19,'حركة المراحل'!$C$5:$C$504,D$4))</f>
        <v/>
      </c>
      <c r="E19" s="17">
        <f>IF(OR($A19="",E$4=""),"",SUMIFS('حركة المراحل'!$D$5:$D$504,'حركة المراحل'!$B$5:$B$504,$A19,'حركة المراحل'!$C$5:$C$504,E$4))</f>
        <v/>
      </c>
      <c r="F19" s="17">
        <f>IF(OR($A19="",F$4=""),"",SUMIFS('حركة المراحل'!$D$5:$D$504,'حركة المراحل'!$B$5:$B$504,$A19,'حركة المراحل'!$C$5:$C$504,F$4))</f>
        <v/>
      </c>
      <c r="G19" s="17">
        <f>IF(OR($A19="",G$4=""),"",SUMIFS('حركة المراحل'!$D$5:$D$504,'حركة المراحل'!$B$5:$B$504,$A19,'حركة المراحل'!$C$5:$C$504,G$4))</f>
        <v/>
      </c>
      <c r="H19" s="17">
        <f>IF(OR($A19="",H$4=""),"",SUMIFS('حركة المراحل'!$D$5:$D$504,'حركة المراحل'!$B$5:$B$504,$A19,'حركة المراحل'!$C$5:$C$504,H$4))</f>
        <v/>
      </c>
      <c r="I19" s="17">
        <f>IF(OR($A19="",I$4=""),"",SUMIFS('حركة المراحل'!$D$5:$D$504,'حركة المراحل'!$B$5:$B$504,$A19,'حركة المراحل'!$C$5:$C$504,I$4))</f>
        <v/>
      </c>
      <c r="J19" s="17">
        <f>IF(OR($A19="",J$4=""),"",SUMIFS('حركة المراحل'!$D$5:$D$504,'حركة المراحل'!$B$5:$B$504,$A19,'حركة المراحل'!$C$5:$C$504,J$4))</f>
        <v/>
      </c>
      <c r="K19" s="17">
        <f>IF(OR($A19="",K$4=""),"",SUMIFS('حركة المراحل'!$D$5:$D$504,'حركة المراحل'!$B$5:$B$504,$A19,'حركة المراحل'!$C$5:$C$504,K$4))</f>
        <v/>
      </c>
      <c r="L19" s="17">
        <f>IF(OR($A19="",L$4=""),"",SUMIFS('حركة المراحل'!$D$5:$D$504,'حركة المراحل'!$B$5:$B$504,$A19,'حركة المراحل'!$C$5:$C$504,L$4))</f>
        <v/>
      </c>
      <c r="M19" s="17">
        <f>IF(OR($A19="",M$4=""),"",SUMIFS('حركة المراحل'!$D$5:$D$504,'حركة المراحل'!$B$5:$B$504,$A19,'حركة المراحل'!$C$5:$C$504,M$4))</f>
        <v/>
      </c>
      <c r="N19" s="17">
        <f>IF(OR($A19="",N$4=""),"",SUMIFS('حركة المراحل'!$D$5:$D$504,'حركة المراحل'!$B$5:$B$504,$A19,'حركة المراحل'!$C$5:$C$504,N$4))</f>
        <v/>
      </c>
      <c r="O19" s="17">
        <f>IF(OR($A19="",O$4=""),"",SUMIFS('حركة المراحل'!$D$5:$D$504,'حركة المراحل'!$B$5:$B$504,$A19,'حركة المراحل'!$C$5:$C$504,O$4))</f>
        <v/>
      </c>
      <c r="P19" s="17">
        <f>IF(OR($A19="",'المراحل'!$D$5=""),"",SUMIFS('حركة المراحل'!$D$5:$D$504,'حركة المراحل'!$B$5:$B$504,$A19,'حركة المراحل'!$C$5:$C$504,'المراحل'!$D$5))</f>
        <v/>
      </c>
      <c r="Q19" s="18">
        <f>IF(OR(A19="",P19="",C19="",C19=0),"",P19/C19)</f>
        <v/>
      </c>
      <c r="R19" s="17">
        <f>IF(OR(A19="",P19="",C19=""),"",MAX(C19-P19,0))</f>
        <v/>
      </c>
      <c r="S19" s="19">
        <f>IF(OR(A19="",'أوامر الإنتاج'!E19=""),"",'أوامر الإنتاج'!E19-TODAY())</f>
        <v/>
      </c>
      <c r="T19" s="6">
        <f>IF(OR(A19="",P19="",C19=""),"",IF(P19&gt;=C19,"تم",IF(S19="","جارٍ",IF(S19&lt;0,"متأخر",IF(S19&lt;=3,"قريب","جارٍ")))))</f>
        <v/>
      </c>
    </row>
    <row r="20">
      <c r="A20" s="6">
        <f>IF('أوامر الإنتاج'!A20="","",'أوامر الإنتاج'!A20)</f>
        <v/>
      </c>
      <c r="B20" s="6">
        <f>IF(A20="","",'أوامر الإنتاج'!B20&amp;"")</f>
        <v/>
      </c>
      <c r="C20" s="17">
        <f>IF(A20="","",'أوامر الإنتاج'!D20)</f>
        <v/>
      </c>
      <c r="D20" s="17">
        <f>IF(OR($A20="",D$4=""),"",SUMIFS('حركة المراحل'!$D$5:$D$504,'حركة المراحل'!$B$5:$B$504,$A20,'حركة المراحل'!$C$5:$C$504,D$4))</f>
        <v/>
      </c>
      <c r="E20" s="17">
        <f>IF(OR($A20="",E$4=""),"",SUMIFS('حركة المراحل'!$D$5:$D$504,'حركة المراحل'!$B$5:$B$504,$A20,'حركة المراحل'!$C$5:$C$504,E$4))</f>
        <v/>
      </c>
      <c r="F20" s="17">
        <f>IF(OR($A20="",F$4=""),"",SUMIFS('حركة المراحل'!$D$5:$D$504,'حركة المراحل'!$B$5:$B$504,$A20,'حركة المراحل'!$C$5:$C$504,F$4))</f>
        <v/>
      </c>
      <c r="G20" s="17">
        <f>IF(OR($A20="",G$4=""),"",SUMIFS('حركة المراحل'!$D$5:$D$504,'حركة المراحل'!$B$5:$B$504,$A20,'حركة المراحل'!$C$5:$C$504,G$4))</f>
        <v/>
      </c>
      <c r="H20" s="17">
        <f>IF(OR($A20="",H$4=""),"",SUMIFS('حركة المراحل'!$D$5:$D$504,'حركة المراحل'!$B$5:$B$504,$A20,'حركة المراحل'!$C$5:$C$504,H$4))</f>
        <v/>
      </c>
      <c r="I20" s="17">
        <f>IF(OR($A20="",I$4=""),"",SUMIFS('حركة المراحل'!$D$5:$D$504,'حركة المراحل'!$B$5:$B$504,$A20,'حركة المراحل'!$C$5:$C$504,I$4))</f>
        <v/>
      </c>
      <c r="J20" s="17">
        <f>IF(OR($A20="",J$4=""),"",SUMIFS('حركة المراحل'!$D$5:$D$504,'حركة المراحل'!$B$5:$B$504,$A20,'حركة المراحل'!$C$5:$C$504,J$4))</f>
        <v/>
      </c>
      <c r="K20" s="17">
        <f>IF(OR($A20="",K$4=""),"",SUMIFS('حركة المراحل'!$D$5:$D$504,'حركة المراحل'!$B$5:$B$504,$A20,'حركة المراحل'!$C$5:$C$504,K$4))</f>
        <v/>
      </c>
      <c r="L20" s="17">
        <f>IF(OR($A20="",L$4=""),"",SUMIFS('حركة المراحل'!$D$5:$D$504,'حركة المراحل'!$B$5:$B$504,$A20,'حركة المراحل'!$C$5:$C$504,L$4))</f>
        <v/>
      </c>
      <c r="M20" s="17">
        <f>IF(OR($A20="",M$4=""),"",SUMIFS('حركة المراحل'!$D$5:$D$504,'حركة المراحل'!$B$5:$B$504,$A20,'حركة المراحل'!$C$5:$C$504,M$4))</f>
        <v/>
      </c>
      <c r="N20" s="17">
        <f>IF(OR($A20="",N$4=""),"",SUMIFS('حركة المراحل'!$D$5:$D$504,'حركة المراحل'!$B$5:$B$504,$A20,'حركة المراحل'!$C$5:$C$504,N$4))</f>
        <v/>
      </c>
      <c r="O20" s="17">
        <f>IF(OR($A20="",O$4=""),"",SUMIFS('حركة المراحل'!$D$5:$D$504,'حركة المراحل'!$B$5:$B$504,$A20,'حركة المراحل'!$C$5:$C$504,O$4))</f>
        <v/>
      </c>
      <c r="P20" s="17">
        <f>IF(OR($A20="",'المراحل'!$D$5=""),"",SUMIFS('حركة المراحل'!$D$5:$D$504,'حركة المراحل'!$B$5:$B$504,$A20,'حركة المراحل'!$C$5:$C$504,'المراحل'!$D$5))</f>
        <v/>
      </c>
      <c r="Q20" s="18">
        <f>IF(OR(A20="",P20="",C20="",C20=0),"",P20/C20)</f>
        <v/>
      </c>
      <c r="R20" s="17">
        <f>IF(OR(A20="",P20="",C20=""),"",MAX(C20-P20,0))</f>
        <v/>
      </c>
      <c r="S20" s="19">
        <f>IF(OR(A20="",'أوامر الإنتاج'!E20=""),"",'أوامر الإنتاج'!E20-TODAY())</f>
        <v/>
      </c>
      <c r="T20" s="6">
        <f>IF(OR(A20="",P20="",C20=""),"",IF(P20&gt;=C20,"تم",IF(S20="","جارٍ",IF(S20&lt;0,"متأخر",IF(S20&lt;=3,"قريب","جارٍ")))))</f>
        <v/>
      </c>
    </row>
    <row r="21">
      <c r="A21" s="6">
        <f>IF('أوامر الإنتاج'!A21="","",'أوامر الإنتاج'!A21)</f>
        <v/>
      </c>
      <c r="B21" s="6">
        <f>IF(A21="","",'أوامر الإنتاج'!B21&amp;"")</f>
        <v/>
      </c>
      <c r="C21" s="17">
        <f>IF(A21="","",'أوامر الإنتاج'!D21)</f>
        <v/>
      </c>
      <c r="D21" s="17">
        <f>IF(OR($A21="",D$4=""),"",SUMIFS('حركة المراحل'!$D$5:$D$504,'حركة المراحل'!$B$5:$B$504,$A21,'حركة المراحل'!$C$5:$C$504,D$4))</f>
        <v/>
      </c>
      <c r="E21" s="17">
        <f>IF(OR($A21="",E$4=""),"",SUMIFS('حركة المراحل'!$D$5:$D$504,'حركة المراحل'!$B$5:$B$504,$A21,'حركة المراحل'!$C$5:$C$504,E$4))</f>
        <v/>
      </c>
      <c r="F21" s="17">
        <f>IF(OR($A21="",F$4=""),"",SUMIFS('حركة المراحل'!$D$5:$D$504,'حركة المراحل'!$B$5:$B$504,$A21,'حركة المراحل'!$C$5:$C$504,F$4))</f>
        <v/>
      </c>
      <c r="G21" s="17">
        <f>IF(OR($A21="",G$4=""),"",SUMIFS('حركة المراحل'!$D$5:$D$504,'حركة المراحل'!$B$5:$B$504,$A21,'حركة المراحل'!$C$5:$C$504,G$4))</f>
        <v/>
      </c>
      <c r="H21" s="17">
        <f>IF(OR($A21="",H$4=""),"",SUMIFS('حركة المراحل'!$D$5:$D$504,'حركة المراحل'!$B$5:$B$504,$A21,'حركة المراحل'!$C$5:$C$504,H$4))</f>
        <v/>
      </c>
      <c r="I21" s="17">
        <f>IF(OR($A21="",I$4=""),"",SUMIFS('حركة المراحل'!$D$5:$D$504,'حركة المراحل'!$B$5:$B$504,$A21,'حركة المراحل'!$C$5:$C$504,I$4))</f>
        <v/>
      </c>
      <c r="J21" s="17">
        <f>IF(OR($A21="",J$4=""),"",SUMIFS('حركة المراحل'!$D$5:$D$504,'حركة المراحل'!$B$5:$B$504,$A21,'حركة المراحل'!$C$5:$C$504,J$4))</f>
        <v/>
      </c>
      <c r="K21" s="17">
        <f>IF(OR($A21="",K$4=""),"",SUMIFS('حركة المراحل'!$D$5:$D$504,'حركة المراحل'!$B$5:$B$504,$A21,'حركة المراحل'!$C$5:$C$504,K$4))</f>
        <v/>
      </c>
      <c r="L21" s="17">
        <f>IF(OR($A21="",L$4=""),"",SUMIFS('حركة المراحل'!$D$5:$D$504,'حركة المراحل'!$B$5:$B$504,$A21,'حركة المراحل'!$C$5:$C$504,L$4))</f>
        <v/>
      </c>
      <c r="M21" s="17">
        <f>IF(OR($A21="",M$4=""),"",SUMIFS('حركة المراحل'!$D$5:$D$504,'حركة المراحل'!$B$5:$B$504,$A21,'حركة المراحل'!$C$5:$C$504,M$4))</f>
        <v/>
      </c>
      <c r="N21" s="17">
        <f>IF(OR($A21="",N$4=""),"",SUMIFS('حركة المراحل'!$D$5:$D$504,'حركة المراحل'!$B$5:$B$504,$A21,'حركة المراحل'!$C$5:$C$504,N$4))</f>
        <v/>
      </c>
      <c r="O21" s="17">
        <f>IF(OR($A21="",O$4=""),"",SUMIFS('حركة المراحل'!$D$5:$D$504,'حركة المراحل'!$B$5:$B$504,$A21,'حركة المراحل'!$C$5:$C$504,O$4))</f>
        <v/>
      </c>
      <c r="P21" s="17">
        <f>IF(OR($A21="",'المراحل'!$D$5=""),"",SUMIFS('حركة المراحل'!$D$5:$D$504,'حركة المراحل'!$B$5:$B$504,$A21,'حركة المراحل'!$C$5:$C$504,'المراحل'!$D$5))</f>
        <v/>
      </c>
      <c r="Q21" s="18">
        <f>IF(OR(A21="",P21="",C21="",C21=0),"",P21/C21)</f>
        <v/>
      </c>
      <c r="R21" s="17">
        <f>IF(OR(A21="",P21="",C21=""),"",MAX(C21-P21,0))</f>
        <v/>
      </c>
      <c r="S21" s="19">
        <f>IF(OR(A21="",'أوامر الإنتاج'!E21=""),"",'أوامر الإنتاج'!E21-TODAY())</f>
        <v/>
      </c>
      <c r="T21" s="6">
        <f>IF(OR(A21="",P21="",C21=""),"",IF(P21&gt;=C21,"تم",IF(S21="","جارٍ",IF(S21&lt;0,"متأخر",IF(S21&lt;=3,"قريب","جارٍ")))))</f>
        <v/>
      </c>
    </row>
    <row r="22">
      <c r="A22" s="6">
        <f>IF('أوامر الإنتاج'!A22="","",'أوامر الإنتاج'!A22)</f>
        <v/>
      </c>
      <c r="B22" s="6">
        <f>IF(A22="","",'أوامر الإنتاج'!B22&amp;"")</f>
        <v/>
      </c>
      <c r="C22" s="17">
        <f>IF(A22="","",'أوامر الإنتاج'!D22)</f>
        <v/>
      </c>
      <c r="D22" s="17">
        <f>IF(OR($A22="",D$4=""),"",SUMIFS('حركة المراحل'!$D$5:$D$504,'حركة المراحل'!$B$5:$B$504,$A22,'حركة المراحل'!$C$5:$C$504,D$4))</f>
        <v/>
      </c>
      <c r="E22" s="17">
        <f>IF(OR($A22="",E$4=""),"",SUMIFS('حركة المراحل'!$D$5:$D$504,'حركة المراحل'!$B$5:$B$504,$A22,'حركة المراحل'!$C$5:$C$504,E$4))</f>
        <v/>
      </c>
      <c r="F22" s="17">
        <f>IF(OR($A22="",F$4=""),"",SUMIFS('حركة المراحل'!$D$5:$D$504,'حركة المراحل'!$B$5:$B$504,$A22,'حركة المراحل'!$C$5:$C$504,F$4))</f>
        <v/>
      </c>
      <c r="G22" s="17">
        <f>IF(OR($A22="",G$4=""),"",SUMIFS('حركة المراحل'!$D$5:$D$504,'حركة المراحل'!$B$5:$B$504,$A22,'حركة المراحل'!$C$5:$C$504,G$4))</f>
        <v/>
      </c>
      <c r="H22" s="17">
        <f>IF(OR($A22="",H$4=""),"",SUMIFS('حركة المراحل'!$D$5:$D$504,'حركة المراحل'!$B$5:$B$504,$A22,'حركة المراحل'!$C$5:$C$504,H$4))</f>
        <v/>
      </c>
      <c r="I22" s="17">
        <f>IF(OR($A22="",I$4=""),"",SUMIFS('حركة المراحل'!$D$5:$D$504,'حركة المراحل'!$B$5:$B$504,$A22,'حركة المراحل'!$C$5:$C$504,I$4))</f>
        <v/>
      </c>
      <c r="J22" s="17">
        <f>IF(OR($A22="",J$4=""),"",SUMIFS('حركة المراحل'!$D$5:$D$504,'حركة المراحل'!$B$5:$B$504,$A22,'حركة المراحل'!$C$5:$C$504,J$4))</f>
        <v/>
      </c>
      <c r="K22" s="17">
        <f>IF(OR($A22="",K$4=""),"",SUMIFS('حركة المراحل'!$D$5:$D$504,'حركة المراحل'!$B$5:$B$504,$A22,'حركة المراحل'!$C$5:$C$504,K$4))</f>
        <v/>
      </c>
      <c r="L22" s="17">
        <f>IF(OR($A22="",L$4=""),"",SUMIFS('حركة المراحل'!$D$5:$D$504,'حركة المراحل'!$B$5:$B$504,$A22,'حركة المراحل'!$C$5:$C$504,L$4))</f>
        <v/>
      </c>
      <c r="M22" s="17">
        <f>IF(OR($A22="",M$4=""),"",SUMIFS('حركة المراحل'!$D$5:$D$504,'حركة المراحل'!$B$5:$B$504,$A22,'حركة المراحل'!$C$5:$C$504,M$4))</f>
        <v/>
      </c>
      <c r="N22" s="17">
        <f>IF(OR($A22="",N$4=""),"",SUMIFS('حركة المراحل'!$D$5:$D$504,'حركة المراحل'!$B$5:$B$504,$A22,'حركة المراحل'!$C$5:$C$504,N$4))</f>
        <v/>
      </c>
      <c r="O22" s="17">
        <f>IF(OR($A22="",O$4=""),"",SUMIFS('حركة المراحل'!$D$5:$D$504,'حركة المراحل'!$B$5:$B$504,$A22,'حركة المراحل'!$C$5:$C$504,O$4))</f>
        <v/>
      </c>
      <c r="P22" s="17">
        <f>IF(OR($A22="",'المراحل'!$D$5=""),"",SUMIFS('حركة المراحل'!$D$5:$D$504,'حركة المراحل'!$B$5:$B$504,$A22,'حركة المراحل'!$C$5:$C$504,'المراحل'!$D$5))</f>
        <v/>
      </c>
      <c r="Q22" s="18">
        <f>IF(OR(A22="",P22="",C22="",C22=0),"",P22/C22)</f>
        <v/>
      </c>
      <c r="R22" s="17">
        <f>IF(OR(A22="",P22="",C22=""),"",MAX(C22-P22,0))</f>
        <v/>
      </c>
      <c r="S22" s="19">
        <f>IF(OR(A22="",'أوامر الإنتاج'!E22=""),"",'أوامر الإنتاج'!E22-TODAY())</f>
        <v/>
      </c>
      <c r="T22" s="6">
        <f>IF(OR(A22="",P22="",C22=""),"",IF(P22&gt;=C22,"تم",IF(S22="","جارٍ",IF(S22&lt;0,"متأخر",IF(S22&lt;=3,"قريب","جارٍ")))))</f>
        <v/>
      </c>
    </row>
    <row r="23">
      <c r="A23" s="6">
        <f>IF('أوامر الإنتاج'!A23="","",'أوامر الإنتاج'!A23)</f>
        <v/>
      </c>
      <c r="B23" s="6">
        <f>IF(A23="","",'أوامر الإنتاج'!B23&amp;"")</f>
        <v/>
      </c>
      <c r="C23" s="17">
        <f>IF(A23="","",'أوامر الإنتاج'!D23)</f>
        <v/>
      </c>
      <c r="D23" s="17">
        <f>IF(OR($A23="",D$4=""),"",SUMIFS('حركة المراحل'!$D$5:$D$504,'حركة المراحل'!$B$5:$B$504,$A23,'حركة المراحل'!$C$5:$C$504,D$4))</f>
        <v/>
      </c>
      <c r="E23" s="17">
        <f>IF(OR($A23="",E$4=""),"",SUMIFS('حركة المراحل'!$D$5:$D$504,'حركة المراحل'!$B$5:$B$504,$A23,'حركة المراحل'!$C$5:$C$504,E$4))</f>
        <v/>
      </c>
      <c r="F23" s="17">
        <f>IF(OR($A23="",F$4=""),"",SUMIFS('حركة المراحل'!$D$5:$D$504,'حركة المراحل'!$B$5:$B$504,$A23,'حركة المراحل'!$C$5:$C$504,F$4))</f>
        <v/>
      </c>
      <c r="G23" s="17">
        <f>IF(OR($A23="",G$4=""),"",SUMIFS('حركة المراحل'!$D$5:$D$504,'حركة المراحل'!$B$5:$B$504,$A23,'حركة المراحل'!$C$5:$C$504,G$4))</f>
        <v/>
      </c>
      <c r="H23" s="17">
        <f>IF(OR($A23="",H$4=""),"",SUMIFS('حركة المراحل'!$D$5:$D$504,'حركة المراحل'!$B$5:$B$504,$A23,'حركة المراحل'!$C$5:$C$504,H$4))</f>
        <v/>
      </c>
      <c r="I23" s="17">
        <f>IF(OR($A23="",I$4=""),"",SUMIFS('حركة المراحل'!$D$5:$D$504,'حركة المراحل'!$B$5:$B$504,$A23,'حركة المراحل'!$C$5:$C$504,I$4))</f>
        <v/>
      </c>
      <c r="J23" s="17">
        <f>IF(OR($A23="",J$4=""),"",SUMIFS('حركة المراحل'!$D$5:$D$504,'حركة المراحل'!$B$5:$B$504,$A23,'حركة المراحل'!$C$5:$C$504,J$4))</f>
        <v/>
      </c>
      <c r="K23" s="17">
        <f>IF(OR($A23="",K$4=""),"",SUMIFS('حركة المراحل'!$D$5:$D$504,'حركة المراحل'!$B$5:$B$504,$A23,'حركة المراحل'!$C$5:$C$504,K$4))</f>
        <v/>
      </c>
      <c r="L23" s="17">
        <f>IF(OR($A23="",L$4=""),"",SUMIFS('حركة المراحل'!$D$5:$D$504,'حركة المراحل'!$B$5:$B$504,$A23,'حركة المراحل'!$C$5:$C$504,L$4))</f>
        <v/>
      </c>
      <c r="M23" s="17">
        <f>IF(OR($A23="",M$4=""),"",SUMIFS('حركة المراحل'!$D$5:$D$504,'حركة المراحل'!$B$5:$B$504,$A23,'حركة المراحل'!$C$5:$C$504,M$4))</f>
        <v/>
      </c>
      <c r="N23" s="17">
        <f>IF(OR($A23="",N$4=""),"",SUMIFS('حركة المراحل'!$D$5:$D$504,'حركة المراحل'!$B$5:$B$504,$A23,'حركة المراحل'!$C$5:$C$504,N$4))</f>
        <v/>
      </c>
      <c r="O23" s="17">
        <f>IF(OR($A23="",O$4=""),"",SUMIFS('حركة المراحل'!$D$5:$D$504,'حركة المراحل'!$B$5:$B$504,$A23,'حركة المراحل'!$C$5:$C$504,O$4))</f>
        <v/>
      </c>
      <c r="P23" s="17">
        <f>IF(OR($A23="",'المراحل'!$D$5=""),"",SUMIFS('حركة المراحل'!$D$5:$D$504,'حركة المراحل'!$B$5:$B$504,$A23,'حركة المراحل'!$C$5:$C$504,'المراحل'!$D$5))</f>
        <v/>
      </c>
      <c r="Q23" s="18">
        <f>IF(OR(A23="",P23="",C23="",C23=0),"",P23/C23)</f>
        <v/>
      </c>
      <c r="R23" s="17">
        <f>IF(OR(A23="",P23="",C23=""),"",MAX(C23-P23,0))</f>
        <v/>
      </c>
      <c r="S23" s="19">
        <f>IF(OR(A23="",'أوامر الإنتاج'!E23=""),"",'أوامر الإنتاج'!E23-TODAY())</f>
        <v/>
      </c>
      <c r="T23" s="6">
        <f>IF(OR(A23="",P23="",C23=""),"",IF(P23&gt;=C23,"تم",IF(S23="","جارٍ",IF(S23&lt;0,"متأخر",IF(S23&lt;=3,"قريب","جارٍ")))))</f>
        <v/>
      </c>
    </row>
    <row r="24">
      <c r="A24" s="6">
        <f>IF('أوامر الإنتاج'!A24="","",'أوامر الإنتاج'!A24)</f>
        <v/>
      </c>
      <c r="B24" s="6">
        <f>IF(A24="","",'أوامر الإنتاج'!B24&amp;"")</f>
        <v/>
      </c>
      <c r="C24" s="17">
        <f>IF(A24="","",'أوامر الإنتاج'!D24)</f>
        <v/>
      </c>
      <c r="D24" s="17">
        <f>IF(OR($A24="",D$4=""),"",SUMIFS('حركة المراحل'!$D$5:$D$504,'حركة المراحل'!$B$5:$B$504,$A24,'حركة المراحل'!$C$5:$C$504,D$4))</f>
        <v/>
      </c>
      <c r="E24" s="17">
        <f>IF(OR($A24="",E$4=""),"",SUMIFS('حركة المراحل'!$D$5:$D$504,'حركة المراحل'!$B$5:$B$504,$A24,'حركة المراحل'!$C$5:$C$504,E$4))</f>
        <v/>
      </c>
      <c r="F24" s="17">
        <f>IF(OR($A24="",F$4=""),"",SUMIFS('حركة المراحل'!$D$5:$D$504,'حركة المراحل'!$B$5:$B$504,$A24,'حركة المراحل'!$C$5:$C$504,F$4))</f>
        <v/>
      </c>
      <c r="G24" s="17">
        <f>IF(OR($A24="",G$4=""),"",SUMIFS('حركة المراحل'!$D$5:$D$504,'حركة المراحل'!$B$5:$B$504,$A24,'حركة المراحل'!$C$5:$C$504,G$4))</f>
        <v/>
      </c>
      <c r="H24" s="17">
        <f>IF(OR($A24="",H$4=""),"",SUMIFS('حركة المراحل'!$D$5:$D$504,'حركة المراحل'!$B$5:$B$504,$A24,'حركة المراحل'!$C$5:$C$504,H$4))</f>
        <v/>
      </c>
      <c r="I24" s="17">
        <f>IF(OR($A24="",I$4=""),"",SUMIFS('حركة المراحل'!$D$5:$D$504,'حركة المراحل'!$B$5:$B$504,$A24,'حركة المراحل'!$C$5:$C$504,I$4))</f>
        <v/>
      </c>
      <c r="J24" s="17">
        <f>IF(OR($A24="",J$4=""),"",SUMIFS('حركة المراحل'!$D$5:$D$504,'حركة المراحل'!$B$5:$B$504,$A24,'حركة المراحل'!$C$5:$C$504,J$4))</f>
        <v/>
      </c>
      <c r="K24" s="17">
        <f>IF(OR($A24="",K$4=""),"",SUMIFS('حركة المراحل'!$D$5:$D$504,'حركة المراحل'!$B$5:$B$504,$A24,'حركة المراحل'!$C$5:$C$504,K$4))</f>
        <v/>
      </c>
      <c r="L24" s="17">
        <f>IF(OR($A24="",L$4=""),"",SUMIFS('حركة المراحل'!$D$5:$D$504,'حركة المراحل'!$B$5:$B$504,$A24,'حركة المراحل'!$C$5:$C$504,L$4))</f>
        <v/>
      </c>
      <c r="M24" s="17">
        <f>IF(OR($A24="",M$4=""),"",SUMIFS('حركة المراحل'!$D$5:$D$504,'حركة المراحل'!$B$5:$B$504,$A24,'حركة المراحل'!$C$5:$C$504,M$4))</f>
        <v/>
      </c>
      <c r="N24" s="17">
        <f>IF(OR($A24="",N$4=""),"",SUMIFS('حركة المراحل'!$D$5:$D$504,'حركة المراحل'!$B$5:$B$504,$A24,'حركة المراحل'!$C$5:$C$504,N$4))</f>
        <v/>
      </c>
      <c r="O24" s="17">
        <f>IF(OR($A24="",O$4=""),"",SUMIFS('حركة المراحل'!$D$5:$D$504,'حركة المراحل'!$B$5:$B$504,$A24,'حركة المراحل'!$C$5:$C$504,O$4))</f>
        <v/>
      </c>
      <c r="P24" s="17">
        <f>IF(OR($A24="",'المراحل'!$D$5=""),"",SUMIFS('حركة المراحل'!$D$5:$D$504,'حركة المراحل'!$B$5:$B$504,$A24,'حركة المراحل'!$C$5:$C$504,'المراحل'!$D$5))</f>
        <v/>
      </c>
      <c r="Q24" s="18">
        <f>IF(OR(A24="",P24="",C24="",C24=0),"",P24/C24)</f>
        <v/>
      </c>
      <c r="R24" s="17">
        <f>IF(OR(A24="",P24="",C24=""),"",MAX(C24-P24,0))</f>
        <v/>
      </c>
      <c r="S24" s="19">
        <f>IF(OR(A24="",'أوامر الإنتاج'!E24=""),"",'أوامر الإنتاج'!E24-TODAY())</f>
        <v/>
      </c>
      <c r="T24" s="6">
        <f>IF(OR(A24="",P24="",C24=""),"",IF(P24&gt;=C24,"تم",IF(S24="","جارٍ",IF(S24&lt;0,"متأخر",IF(S24&lt;=3,"قريب","جارٍ")))))</f>
        <v/>
      </c>
    </row>
    <row r="25">
      <c r="A25" s="6">
        <f>IF('أوامر الإنتاج'!A25="","",'أوامر الإنتاج'!A25)</f>
        <v/>
      </c>
      <c r="B25" s="6">
        <f>IF(A25="","",'أوامر الإنتاج'!B25&amp;"")</f>
        <v/>
      </c>
      <c r="C25" s="17">
        <f>IF(A25="","",'أوامر الإنتاج'!D25)</f>
        <v/>
      </c>
      <c r="D25" s="17">
        <f>IF(OR($A25="",D$4=""),"",SUMIFS('حركة المراحل'!$D$5:$D$504,'حركة المراحل'!$B$5:$B$504,$A25,'حركة المراحل'!$C$5:$C$504,D$4))</f>
        <v/>
      </c>
      <c r="E25" s="17">
        <f>IF(OR($A25="",E$4=""),"",SUMIFS('حركة المراحل'!$D$5:$D$504,'حركة المراحل'!$B$5:$B$504,$A25,'حركة المراحل'!$C$5:$C$504,E$4))</f>
        <v/>
      </c>
      <c r="F25" s="17">
        <f>IF(OR($A25="",F$4=""),"",SUMIFS('حركة المراحل'!$D$5:$D$504,'حركة المراحل'!$B$5:$B$504,$A25,'حركة المراحل'!$C$5:$C$504,F$4))</f>
        <v/>
      </c>
      <c r="G25" s="17">
        <f>IF(OR($A25="",G$4=""),"",SUMIFS('حركة المراحل'!$D$5:$D$504,'حركة المراحل'!$B$5:$B$504,$A25,'حركة المراحل'!$C$5:$C$504,G$4))</f>
        <v/>
      </c>
      <c r="H25" s="17">
        <f>IF(OR($A25="",H$4=""),"",SUMIFS('حركة المراحل'!$D$5:$D$504,'حركة المراحل'!$B$5:$B$504,$A25,'حركة المراحل'!$C$5:$C$504,H$4))</f>
        <v/>
      </c>
      <c r="I25" s="17">
        <f>IF(OR($A25="",I$4=""),"",SUMIFS('حركة المراحل'!$D$5:$D$504,'حركة المراحل'!$B$5:$B$504,$A25,'حركة المراحل'!$C$5:$C$504,I$4))</f>
        <v/>
      </c>
      <c r="J25" s="17">
        <f>IF(OR($A25="",J$4=""),"",SUMIFS('حركة المراحل'!$D$5:$D$504,'حركة المراحل'!$B$5:$B$504,$A25,'حركة المراحل'!$C$5:$C$504,J$4))</f>
        <v/>
      </c>
      <c r="K25" s="17">
        <f>IF(OR($A25="",K$4=""),"",SUMIFS('حركة المراحل'!$D$5:$D$504,'حركة المراحل'!$B$5:$B$504,$A25,'حركة المراحل'!$C$5:$C$504,K$4))</f>
        <v/>
      </c>
      <c r="L25" s="17">
        <f>IF(OR($A25="",L$4=""),"",SUMIFS('حركة المراحل'!$D$5:$D$504,'حركة المراحل'!$B$5:$B$504,$A25,'حركة المراحل'!$C$5:$C$504,L$4))</f>
        <v/>
      </c>
      <c r="M25" s="17">
        <f>IF(OR($A25="",M$4=""),"",SUMIFS('حركة المراحل'!$D$5:$D$504,'حركة المراحل'!$B$5:$B$504,$A25,'حركة المراحل'!$C$5:$C$504,M$4))</f>
        <v/>
      </c>
      <c r="N25" s="17">
        <f>IF(OR($A25="",N$4=""),"",SUMIFS('حركة المراحل'!$D$5:$D$504,'حركة المراحل'!$B$5:$B$504,$A25,'حركة المراحل'!$C$5:$C$504,N$4))</f>
        <v/>
      </c>
      <c r="O25" s="17">
        <f>IF(OR($A25="",O$4=""),"",SUMIFS('حركة المراحل'!$D$5:$D$504,'حركة المراحل'!$B$5:$B$504,$A25,'حركة المراحل'!$C$5:$C$504,O$4))</f>
        <v/>
      </c>
      <c r="P25" s="17">
        <f>IF(OR($A25="",'المراحل'!$D$5=""),"",SUMIFS('حركة المراحل'!$D$5:$D$504,'حركة المراحل'!$B$5:$B$504,$A25,'حركة المراحل'!$C$5:$C$504,'المراحل'!$D$5))</f>
        <v/>
      </c>
      <c r="Q25" s="18">
        <f>IF(OR(A25="",P25="",C25="",C25=0),"",P25/C25)</f>
        <v/>
      </c>
      <c r="R25" s="17">
        <f>IF(OR(A25="",P25="",C25=""),"",MAX(C25-P25,0))</f>
        <v/>
      </c>
      <c r="S25" s="19">
        <f>IF(OR(A25="",'أوامر الإنتاج'!E25=""),"",'أوامر الإنتاج'!E25-TODAY())</f>
        <v/>
      </c>
      <c r="T25" s="6">
        <f>IF(OR(A25="",P25="",C25=""),"",IF(P25&gt;=C25,"تم",IF(S25="","جارٍ",IF(S25&lt;0,"متأخر",IF(S25&lt;=3,"قريب","جارٍ")))))</f>
        <v/>
      </c>
    </row>
    <row r="26">
      <c r="A26" s="6">
        <f>IF('أوامر الإنتاج'!A26="","",'أوامر الإنتاج'!A26)</f>
        <v/>
      </c>
      <c r="B26" s="6">
        <f>IF(A26="","",'أوامر الإنتاج'!B26&amp;"")</f>
        <v/>
      </c>
      <c r="C26" s="17">
        <f>IF(A26="","",'أوامر الإنتاج'!D26)</f>
        <v/>
      </c>
      <c r="D26" s="17">
        <f>IF(OR($A26="",D$4=""),"",SUMIFS('حركة المراحل'!$D$5:$D$504,'حركة المراحل'!$B$5:$B$504,$A26,'حركة المراحل'!$C$5:$C$504,D$4))</f>
        <v/>
      </c>
      <c r="E26" s="17">
        <f>IF(OR($A26="",E$4=""),"",SUMIFS('حركة المراحل'!$D$5:$D$504,'حركة المراحل'!$B$5:$B$504,$A26,'حركة المراحل'!$C$5:$C$504,E$4))</f>
        <v/>
      </c>
      <c r="F26" s="17">
        <f>IF(OR($A26="",F$4=""),"",SUMIFS('حركة المراحل'!$D$5:$D$504,'حركة المراحل'!$B$5:$B$504,$A26,'حركة المراحل'!$C$5:$C$504,F$4))</f>
        <v/>
      </c>
      <c r="G26" s="17">
        <f>IF(OR($A26="",G$4=""),"",SUMIFS('حركة المراحل'!$D$5:$D$504,'حركة المراحل'!$B$5:$B$504,$A26,'حركة المراحل'!$C$5:$C$504,G$4))</f>
        <v/>
      </c>
      <c r="H26" s="17">
        <f>IF(OR($A26="",H$4=""),"",SUMIFS('حركة المراحل'!$D$5:$D$504,'حركة المراحل'!$B$5:$B$504,$A26,'حركة المراحل'!$C$5:$C$504,H$4))</f>
        <v/>
      </c>
      <c r="I26" s="17">
        <f>IF(OR($A26="",I$4=""),"",SUMIFS('حركة المراحل'!$D$5:$D$504,'حركة المراحل'!$B$5:$B$504,$A26,'حركة المراحل'!$C$5:$C$504,I$4))</f>
        <v/>
      </c>
      <c r="J26" s="17">
        <f>IF(OR($A26="",J$4=""),"",SUMIFS('حركة المراحل'!$D$5:$D$504,'حركة المراحل'!$B$5:$B$504,$A26,'حركة المراحل'!$C$5:$C$504,J$4))</f>
        <v/>
      </c>
      <c r="K26" s="17">
        <f>IF(OR($A26="",K$4=""),"",SUMIFS('حركة المراحل'!$D$5:$D$504,'حركة المراحل'!$B$5:$B$504,$A26,'حركة المراحل'!$C$5:$C$504,K$4))</f>
        <v/>
      </c>
      <c r="L26" s="17">
        <f>IF(OR($A26="",L$4=""),"",SUMIFS('حركة المراحل'!$D$5:$D$504,'حركة المراحل'!$B$5:$B$504,$A26,'حركة المراحل'!$C$5:$C$504,L$4))</f>
        <v/>
      </c>
      <c r="M26" s="17">
        <f>IF(OR($A26="",M$4=""),"",SUMIFS('حركة المراحل'!$D$5:$D$504,'حركة المراحل'!$B$5:$B$504,$A26,'حركة المراحل'!$C$5:$C$504,M$4))</f>
        <v/>
      </c>
      <c r="N26" s="17">
        <f>IF(OR($A26="",N$4=""),"",SUMIFS('حركة المراحل'!$D$5:$D$504,'حركة المراحل'!$B$5:$B$504,$A26,'حركة المراحل'!$C$5:$C$504,N$4))</f>
        <v/>
      </c>
      <c r="O26" s="17">
        <f>IF(OR($A26="",O$4=""),"",SUMIFS('حركة المراحل'!$D$5:$D$504,'حركة المراحل'!$B$5:$B$504,$A26,'حركة المراحل'!$C$5:$C$504,O$4))</f>
        <v/>
      </c>
      <c r="P26" s="17">
        <f>IF(OR($A26="",'المراحل'!$D$5=""),"",SUMIFS('حركة المراحل'!$D$5:$D$504,'حركة المراحل'!$B$5:$B$504,$A26,'حركة المراحل'!$C$5:$C$504,'المراحل'!$D$5))</f>
        <v/>
      </c>
      <c r="Q26" s="18">
        <f>IF(OR(A26="",P26="",C26="",C26=0),"",P26/C26)</f>
        <v/>
      </c>
      <c r="R26" s="17">
        <f>IF(OR(A26="",P26="",C26=""),"",MAX(C26-P26,0))</f>
        <v/>
      </c>
      <c r="S26" s="19">
        <f>IF(OR(A26="",'أوامر الإنتاج'!E26=""),"",'أوامر الإنتاج'!E26-TODAY())</f>
        <v/>
      </c>
      <c r="T26" s="6">
        <f>IF(OR(A26="",P26="",C26=""),"",IF(P26&gt;=C26,"تم",IF(S26="","جارٍ",IF(S26&lt;0,"متأخر",IF(S26&lt;=3,"قريب","جارٍ")))))</f>
        <v/>
      </c>
    </row>
    <row r="27">
      <c r="A27" s="6">
        <f>IF('أوامر الإنتاج'!A27="","",'أوامر الإنتاج'!A27)</f>
        <v/>
      </c>
      <c r="B27" s="6">
        <f>IF(A27="","",'أوامر الإنتاج'!B27&amp;"")</f>
        <v/>
      </c>
      <c r="C27" s="17">
        <f>IF(A27="","",'أوامر الإنتاج'!D27)</f>
        <v/>
      </c>
      <c r="D27" s="17">
        <f>IF(OR($A27="",D$4=""),"",SUMIFS('حركة المراحل'!$D$5:$D$504,'حركة المراحل'!$B$5:$B$504,$A27,'حركة المراحل'!$C$5:$C$504,D$4))</f>
        <v/>
      </c>
      <c r="E27" s="17">
        <f>IF(OR($A27="",E$4=""),"",SUMIFS('حركة المراحل'!$D$5:$D$504,'حركة المراحل'!$B$5:$B$504,$A27,'حركة المراحل'!$C$5:$C$504,E$4))</f>
        <v/>
      </c>
      <c r="F27" s="17">
        <f>IF(OR($A27="",F$4=""),"",SUMIFS('حركة المراحل'!$D$5:$D$504,'حركة المراحل'!$B$5:$B$504,$A27,'حركة المراحل'!$C$5:$C$504,F$4))</f>
        <v/>
      </c>
      <c r="G27" s="17">
        <f>IF(OR($A27="",G$4=""),"",SUMIFS('حركة المراحل'!$D$5:$D$504,'حركة المراحل'!$B$5:$B$504,$A27,'حركة المراحل'!$C$5:$C$504,G$4))</f>
        <v/>
      </c>
      <c r="H27" s="17">
        <f>IF(OR($A27="",H$4=""),"",SUMIFS('حركة المراحل'!$D$5:$D$504,'حركة المراحل'!$B$5:$B$504,$A27,'حركة المراحل'!$C$5:$C$504,H$4))</f>
        <v/>
      </c>
      <c r="I27" s="17">
        <f>IF(OR($A27="",I$4=""),"",SUMIFS('حركة المراحل'!$D$5:$D$504,'حركة المراحل'!$B$5:$B$504,$A27,'حركة المراحل'!$C$5:$C$504,I$4))</f>
        <v/>
      </c>
      <c r="J27" s="17">
        <f>IF(OR($A27="",J$4=""),"",SUMIFS('حركة المراحل'!$D$5:$D$504,'حركة المراحل'!$B$5:$B$504,$A27,'حركة المراحل'!$C$5:$C$504,J$4))</f>
        <v/>
      </c>
      <c r="K27" s="17">
        <f>IF(OR($A27="",K$4=""),"",SUMIFS('حركة المراحل'!$D$5:$D$504,'حركة المراحل'!$B$5:$B$504,$A27,'حركة المراحل'!$C$5:$C$504,K$4))</f>
        <v/>
      </c>
      <c r="L27" s="17">
        <f>IF(OR($A27="",L$4=""),"",SUMIFS('حركة المراحل'!$D$5:$D$504,'حركة المراحل'!$B$5:$B$504,$A27,'حركة المراحل'!$C$5:$C$504,L$4))</f>
        <v/>
      </c>
      <c r="M27" s="17">
        <f>IF(OR($A27="",M$4=""),"",SUMIFS('حركة المراحل'!$D$5:$D$504,'حركة المراحل'!$B$5:$B$504,$A27,'حركة المراحل'!$C$5:$C$504,M$4))</f>
        <v/>
      </c>
      <c r="N27" s="17">
        <f>IF(OR($A27="",N$4=""),"",SUMIFS('حركة المراحل'!$D$5:$D$504,'حركة المراحل'!$B$5:$B$504,$A27,'حركة المراحل'!$C$5:$C$504,N$4))</f>
        <v/>
      </c>
      <c r="O27" s="17">
        <f>IF(OR($A27="",O$4=""),"",SUMIFS('حركة المراحل'!$D$5:$D$504,'حركة المراحل'!$B$5:$B$504,$A27,'حركة المراحل'!$C$5:$C$504,O$4))</f>
        <v/>
      </c>
      <c r="P27" s="17">
        <f>IF(OR($A27="",'المراحل'!$D$5=""),"",SUMIFS('حركة المراحل'!$D$5:$D$504,'حركة المراحل'!$B$5:$B$504,$A27,'حركة المراحل'!$C$5:$C$504,'المراحل'!$D$5))</f>
        <v/>
      </c>
      <c r="Q27" s="18">
        <f>IF(OR(A27="",P27="",C27="",C27=0),"",P27/C27)</f>
        <v/>
      </c>
      <c r="R27" s="17">
        <f>IF(OR(A27="",P27="",C27=""),"",MAX(C27-P27,0))</f>
        <v/>
      </c>
      <c r="S27" s="19">
        <f>IF(OR(A27="",'أوامر الإنتاج'!E27=""),"",'أوامر الإنتاج'!E27-TODAY())</f>
        <v/>
      </c>
      <c r="T27" s="6">
        <f>IF(OR(A27="",P27="",C27=""),"",IF(P27&gt;=C27,"تم",IF(S27="","جارٍ",IF(S27&lt;0,"متأخر",IF(S27&lt;=3,"قريب","جارٍ")))))</f>
        <v/>
      </c>
    </row>
    <row r="28">
      <c r="A28" s="6">
        <f>IF('أوامر الإنتاج'!A28="","",'أوامر الإنتاج'!A28)</f>
        <v/>
      </c>
      <c r="B28" s="6">
        <f>IF(A28="","",'أوامر الإنتاج'!B28&amp;"")</f>
        <v/>
      </c>
      <c r="C28" s="17">
        <f>IF(A28="","",'أوامر الإنتاج'!D28)</f>
        <v/>
      </c>
      <c r="D28" s="17">
        <f>IF(OR($A28="",D$4=""),"",SUMIFS('حركة المراحل'!$D$5:$D$504,'حركة المراحل'!$B$5:$B$504,$A28,'حركة المراحل'!$C$5:$C$504,D$4))</f>
        <v/>
      </c>
      <c r="E28" s="17">
        <f>IF(OR($A28="",E$4=""),"",SUMIFS('حركة المراحل'!$D$5:$D$504,'حركة المراحل'!$B$5:$B$504,$A28,'حركة المراحل'!$C$5:$C$504,E$4))</f>
        <v/>
      </c>
      <c r="F28" s="17">
        <f>IF(OR($A28="",F$4=""),"",SUMIFS('حركة المراحل'!$D$5:$D$504,'حركة المراحل'!$B$5:$B$504,$A28,'حركة المراحل'!$C$5:$C$504,F$4))</f>
        <v/>
      </c>
      <c r="G28" s="17">
        <f>IF(OR($A28="",G$4=""),"",SUMIFS('حركة المراحل'!$D$5:$D$504,'حركة المراحل'!$B$5:$B$504,$A28,'حركة المراحل'!$C$5:$C$504,G$4))</f>
        <v/>
      </c>
      <c r="H28" s="17">
        <f>IF(OR($A28="",H$4=""),"",SUMIFS('حركة المراحل'!$D$5:$D$504,'حركة المراحل'!$B$5:$B$504,$A28,'حركة المراحل'!$C$5:$C$504,H$4))</f>
        <v/>
      </c>
      <c r="I28" s="17">
        <f>IF(OR($A28="",I$4=""),"",SUMIFS('حركة المراحل'!$D$5:$D$504,'حركة المراحل'!$B$5:$B$504,$A28,'حركة المراحل'!$C$5:$C$504,I$4))</f>
        <v/>
      </c>
      <c r="J28" s="17">
        <f>IF(OR($A28="",J$4=""),"",SUMIFS('حركة المراحل'!$D$5:$D$504,'حركة المراحل'!$B$5:$B$504,$A28,'حركة المراحل'!$C$5:$C$504,J$4))</f>
        <v/>
      </c>
      <c r="K28" s="17">
        <f>IF(OR($A28="",K$4=""),"",SUMIFS('حركة المراحل'!$D$5:$D$504,'حركة المراحل'!$B$5:$B$504,$A28,'حركة المراحل'!$C$5:$C$504,K$4))</f>
        <v/>
      </c>
      <c r="L28" s="17">
        <f>IF(OR($A28="",L$4=""),"",SUMIFS('حركة المراحل'!$D$5:$D$504,'حركة المراحل'!$B$5:$B$504,$A28,'حركة المراحل'!$C$5:$C$504,L$4))</f>
        <v/>
      </c>
      <c r="M28" s="17">
        <f>IF(OR($A28="",M$4=""),"",SUMIFS('حركة المراحل'!$D$5:$D$504,'حركة المراحل'!$B$5:$B$504,$A28,'حركة المراحل'!$C$5:$C$504,M$4))</f>
        <v/>
      </c>
      <c r="N28" s="17">
        <f>IF(OR($A28="",N$4=""),"",SUMIFS('حركة المراحل'!$D$5:$D$504,'حركة المراحل'!$B$5:$B$504,$A28,'حركة المراحل'!$C$5:$C$504,N$4))</f>
        <v/>
      </c>
      <c r="O28" s="17">
        <f>IF(OR($A28="",O$4=""),"",SUMIFS('حركة المراحل'!$D$5:$D$504,'حركة المراحل'!$B$5:$B$504,$A28,'حركة المراحل'!$C$5:$C$504,O$4))</f>
        <v/>
      </c>
      <c r="P28" s="17">
        <f>IF(OR($A28="",'المراحل'!$D$5=""),"",SUMIFS('حركة المراحل'!$D$5:$D$504,'حركة المراحل'!$B$5:$B$504,$A28,'حركة المراحل'!$C$5:$C$504,'المراحل'!$D$5))</f>
        <v/>
      </c>
      <c r="Q28" s="18">
        <f>IF(OR(A28="",P28="",C28="",C28=0),"",P28/C28)</f>
        <v/>
      </c>
      <c r="R28" s="17">
        <f>IF(OR(A28="",P28="",C28=""),"",MAX(C28-P28,0))</f>
        <v/>
      </c>
      <c r="S28" s="19">
        <f>IF(OR(A28="",'أوامر الإنتاج'!E28=""),"",'أوامر الإنتاج'!E28-TODAY())</f>
        <v/>
      </c>
      <c r="T28" s="6">
        <f>IF(OR(A28="",P28="",C28=""),"",IF(P28&gt;=C28,"تم",IF(S28="","جارٍ",IF(S28&lt;0,"متأخر",IF(S28&lt;=3,"قريب","جارٍ")))))</f>
        <v/>
      </c>
    </row>
    <row r="29">
      <c r="A29" s="6">
        <f>IF('أوامر الإنتاج'!A29="","",'أوامر الإنتاج'!A29)</f>
        <v/>
      </c>
      <c r="B29" s="6">
        <f>IF(A29="","",'أوامر الإنتاج'!B29&amp;"")</f>
        <v/>
      </c>
      <c r="C29" s="17">
        <f>IF(A29="","",'أوامر الإنتاج'!D29)</f>
        <v/>
      </c>
      <c r="D29" s="17">
        <f>IF(OR($A29="",D$4=""),"",SUMIFS('حركة المراحل'!$D$5:$D$504,'حركة المراحل'!$B$5:$B$504,$A29,'حركة المراحل'!$C$5:$C$504,D$4))</f>
        <v/>
      </c>
      <c r="E29" s="17">
        <f>IF(OR($A29="",E$4=""),"",SUMIFS('حركة المراحل'!$D$5:$D$504,'حركة المراحل'!$B$5:$B$504,$A29,'حركة المراحل'!$C$5:$C$504,E$4))</f>
        <v/>
      </c>
      <c r="F29" s="17">
        <f>IF(OR($A29="",F$4=""),"",SUMIFS('حركة المراحل'!$D$5:$D$504,'حركة المراحل'!$B$5:$B$504,$A29,'حركة المراحل'!$C$5:$C$504,F$4))</f>
        <v/>
      </c>
      <c r="G29" s="17">
        <f>IF(OR($A29="",G$4=""),"",SUMIFS('حركة المراحل'!$D$5:$D$504,'حركة المراحل'!$B$5:$B$504,$A29,'حركة المراحل'!$C$5:$C$504,G$4))</f>
        <v/>
      </c>
      <c r="H29" s="17">
        <f>IF(OR($A29="",H$4=""),"",SUMIFS('حركة المراحل'!$D$5:$D$504,'حركة المراحل'!$B$5:$B$504,$A29,'حركة المراحل'!$C$5:$C$504,H$4))</f>
        <v/>
      </c>
      <c r="I29" s="17">
        <f>IF(OR($A29="",I$4=""),"",SUMIFS('حركة المراحل'!$D$5:$D$504,'حركة المراحل'!$B$5:$B$504,$A29,'حركة المراحل'!$C$5:$C$504,I$4))</f>
        <v/>
      </c>
      <c r="J29" s="17">
        <f>IF(OR($A29="",J$4=""),"",SUMIFS('حركة المراحل'!$D$5:$D$504,'حركة المراحل'!$B$5:$B$504,$A29,'حركة المراحل'!$C$5:$C$504,J$4))</f>
        <v/>
      </c>
      <c r="K29" s="17">
        <f>IF(OR($A29="",K$4=""),"",SUMIFS('حركة المراحل'!$D$5:$D$504,'حركة المراحل'!$B$5:$B$504,$A29,'حركة المراحل'!$C$5:$C$504,K$4))</f>
        <v/>
      </c>
      <c r="L29" s="17">
        <f>IF(OR($A29="",L$4=""),"",SUMIFS('حركة المراحل'!$D$5:$D$504,'حركة المراحل'!$B$5:$B$504,$A29,'حركة المراحل'!$C$5:$C$504,L$4))</f>
        <v/>
      </c>
      <c r="M29" s="17">
        <f>IF(OR($A29="",M$4=""),"",SUMIFS('حركة المراحل'!$D$5:$D$504,'حركة المراحل'!$B$5:$B$504,$A29,'حركة المراحل'!$C$5:$C$504,M$4))</f>
        <v/>
      </c>
      <c r="N29" s="17">
        <f>IF(OR($A29="",N$4=""),"",SUMIFS('حركة المراحل'!$D$5:$D$504,'حركة المراحل'!$B$5:$B$504,$A29,'حركة المراحل'!$C$5:$C$504,N$4))</f>
        <v/>
      </c>
      <c r="O29" s="17">
        <f>IF(OR($A29="",O$4=""),"",SUMIFS('حركة المراحل'!$D$5:$D$504,'حركة المراحل'!$B$5:$B$504,$A29,'حركة المراحل'!$C$5:$C$504,O$4))</f>
        <v/>
      </c>
      <c r="P29" s="17">
        <f>IF(OR($A29="",'المراحل'!$D$5=""),"",SUMIFS('حركة المراحل'!$D$5:$D$504,'حركة المراحل'!$B$5:$B$504,$A29,'حركة المراحل'!$C$5:$C$504,'المراحل'!$D$5))</f>
        <v/>
      </c>
      <c r="Q29" s="18">
        <f>IF(OR(A29="",P29="",C29="",C29=0),"",P29/C29)</f>
        <v/>
      </c>
      <c r="R29" s="17">
        <f>IF(OR(A29="",P29="",C29=""),"",MAX(C29-P29,0))</f>
        <v/>
      </c>
      <c r="S29" s="19">
        <f>IF(OR(A29="",'أوامر الإنتاج'!E29=""),"",'أوامر الإنتاج'!E29-TODAY())</f>
        <v/>
      </c>
      <c r="T29" s="6">
        <f>IF(OR(A29="",P29="",C29=""),"",IF(P29&gt;=C29,"تم",IF(S29="","جارٍ",IF(S29&lt;0,"متأخر",IF(S29&lt;=3,"قريب","جارٍ")))))</f>
        <v/>
      </c>
    </row>
    <row r="30">
      <c r="A30" s="6">
        <f>IF('أوامر الإنتاج'!A30="","",'أوامر الإنتاج'!A30)</f>
        <v/>
      </c>
      <c r="B30" s="6">
        <f>IF(A30="","",'أوامر الإنتاج'!B30&amp;"")</f>
        <v/>
      </c>
      <c r="C30" s="17">
        <f>IF(A30="","",'أوامر الإنتاج'!D30)</f>
        <v/>
      </c>
      <c r="D30" s="17">
        <f>IF(OR($A30="",D$4=""),"",SUMIFS('حركة المراحل'!$D$5:$D$504,'حركة المراحل'!$B$5:$B$504,$A30,'حركة المراحل'!$C$5:$C$504,D$4))</f>
        <v/>
      </c>
      <c r="E30" s="17">
        <f>IF(OR($A30="",E$4=""),"",SUMIFS('حركة المراحل'!$D$5:$D$504,'حركة المراحل'!$B$5:$B$504,$A30,'حركة المراحل'!$C$5:$C$504,E$4))</f>
        <v/>
      </c>
      <c r="F30" s="17">
        <f>IF(OR($A30="",F$4=""),"",SUMIFS('حركة المراحل'!$D$5:$D$504,'حركة المراحل'!$B$5:$B$504,$A30,'حركة المراحل'!$C$5:$C$504,F$4))</f>
        <v/>
      </c>
      <c r="G30" s="17">
        <f>IF(OR($A30="",G$4=""),"",SUMIFS('حركة المراحل'!$D$5:$D$504,'حركة المراحل'!$B$5:$B$504,$A30,'حركة المراحل'!$C$5:$C$504,G$4))</f>
        <v/>
      </c>
      <c r="H30" s="17">
        <f>IF(OR($A30="",H$4=""),"",SUMIFS('حركة المراحل'!$D$5:$D$504,'حركة المراحل'!$B$5:$B$504,$A30,'حركة المراحل'!$C$5:$C$504,H$4))</f>
        <v/>
      </c>
      <c r="I30" s="17">
        <f>IF(OR($A30="",I$4=""),"",SUMIFS('حركة المراحل'!$D$5:$D$504,'حركة المراحل'!$B$5:$B$504,$A30,'حركة المراحل'!$C$5:$C$504,I$4))</f>
        <v/>
      </c>
      <c r="J30" s="17">
        <f>IF(OR($A30="",J$4=""),"",SUMIFS('حركة المراحل'!$D$5:$D$504,'حركة المراحل'!$B$5:$B$504,$A30,'حركة المراحل'!$C$5:$C$504,J$4))</f>
        <v/>
      </c>
      <c r="K30" s="17">
        <f>IF(OR($A30="",K$4=""),"",SUMIFS('حركة المراحل'!$D$5:$D$504,'حركة المراحل'!$B$5:$B$504,$A30,'حركة المراحل'!$C$5:$C$504,K$4))</f>
        <v/>
      </c>
      <c r="L30" s="17">
        <f>IF(OR($A30="",L$4=""),"",SUMIFS('حركة المراحل'!$D$5:$D$504,'حركة المراحل'!$B$5:$B$504,$A30,'حركة المراحل'!$C$5:$C$504,L$4))</f>
        <v/>
      </c>
      <c r="M30" s="17">
        <f>IF(OR($A30="",M$4=""),"",SUMIFS('حركة المراحل'!$D$5:$D$504,'حركة المراحل'!$B$5:$B$504,$A30,'حركة المراحل'!$C$5:$C$504,M$4))</f>
        <v/>
      </c>
      <c r="N30" s="17">
        <f>IF(OR($A30="",N$4=""),"",SUMIFS('حركة المراحل'!$D$5:$D$504,'حركة المراحل'!$B$5:$B$504,$A30,'حركة المراحل'!$C$5:$C$504,N$4))</f>
        <v/>
      </c>
      <c r="O30" s="17">
        <f>IF(OR($A30="",O$4=""),"",SUMIFS('حركة المراحل'!$D$5:$D$504,'حركة المراحل'!$B$5:$B$504,$A30,'حركة المراحل'!$C$5:$C$504,O$4))</f>
        <v/>
      </c>
      <c r="P30" s="17">
        <f>IF(OR($A30="",'المراحل'!$D$5=""),"",SUMIFS('حركة المراحل'!$D$5:$D$504,'حركة المراحل'!$B$5:$B$504,$A30,'حركة المراحل'!$C$5:$C$504,'المراحل'!$D$5))</f>
        <v/>
      </c>
      <c r="Q30" s="18">
        <f>IF(OR(A30="",P30="",C30="",C30=0),"",P30/C30)</f>
        <v/>
      </c>
      <c r="R30" s="17">
        <f>IF(OR(A30="",P30="",C30=""),"",MAX(C30-P30,0))</f>
        <v/>
      </c>
      <c r="S30" s="19">
        <f>IF(OR(A30="",'أوامر الإنتاج'!E30=""),"",'أوامر الإنتاج'!E30-TODAY())</f>
        <v/>
      </c>
      <c r="T30" s="6">
        <f>IF(OR(A30="",P30="",C30=""),"",IF(P30&gt;=C30,"تم",IF(S30="","جارٍ",IF(S30&lt;0,"متأخر",IF(S30&lt;=3,"قريب","جارٍ")))))</f>
        <v/>
      </c>
    </row>
    <row r="31">
      <c r="A31" s="6">
        <f>IF('أوامر الإنتاج'!A31="","",'أوامر الإنتاج'!A31)</f>
        <v/>
      </c>
      <c r="B31" s="6">
        <f>IF(A31="","",'أوامر الإنتاج'!B31&amp;"")</f>
        <v/>
      </c>
      <c r="C31" s="17">
        <f>IF(A31="","",'أوامر الإنتاج'!D31)</f>
        <v/>
      </c>
      <c r="D31" s="17">
        <f>IF(OR($A31="",D$4=""),"",SUMIFS('حركة المراحل'!$D$5:$D$504,'حركة المراحل'!$B$5:$B$504,$A31,'حركة المراحل'!$C$5:$C$504,D$4))</f>
        <v/>
      </c>
      <c r="E31" s="17">
        <f>IF(OR($A31="",E$4=""),"",SUMIFS('حركة المراحل'!$D$5:$D$504,'حركة المراحل'!$B$5:$B$504,$A31,'حركة المراحل'!$C$5:$C$504,E$4))</f>
        <v/>
      </c>
      <c r="F31" s="17">
        <f>IF(OR($A31="",F$4=""),"",SUMIFS('حركة المراحل'!$D$5:$D$504,'حركة المراحل'!$B$5:$B$504,$A31,'حركة المراحل'!$C$5:$C$504,F$4))</f>
        <v/>
      </c>
      <c r="G31" s="17">
        <f>IF(OR($A31="",G$4=""),"",SUMIFS('حركة المراحل'!$D$5:$D$504,'حركة المراحل'!$B$5:$B$504,$A31,'حركة المراحل'!$C$5:$C$504,G$4))</f>
        <v/>
      </c>
      <c r="H31" s="17">
        <f>IF(OR($A31="",H$4=""),"",SUMIFS('حركة المراحل'!$D$5:$D$504,'حركة المراحل'!$B$5:$B$504,$A31,'حركة المراحل'!$C$5:$C$504,H$4))</f>
        <v/>
      </c>
      <c r="I31" s="17">
        <f>IF(OR($A31="",I$4=""),"",SUMIFS('حركة المراحل'!$D$5:$D$504,'حركة المراحل'!$B$5:$B$504,$A31,'حركة المراحل'!$C$5:$C$504,I$4))</f>
        <v/>
      </c>
      <c r="J31" s="17">
        <f>IF(OR($A31="",J$4=""),"",SUMIFS('حركة المراحل'!$D$5:$D$504,'حركة المراحل'!$B$5:$B$504,$A31,'حركة المراحل'!$C$5:$C$504,J$4))</f>
        <v/>
      </c>
      <c r="K31" s="17">
        <f>IF(OR($A31="",K$4=""),"",SUMIFS('حركة المراحل'!$D$5:$D$504,'حركة المراحل'!$B$5:$B$504,$A31,'حركة المراحل'!$C$5:$C$504,K$4))</f>
        <v/>
      </c>
      <c r="L31" s="17">
        <f>IF(OR($A31="",L$4=""),"",SUMIFS('حركة المراحل'!$D$5:$D$504,'حركة المراحل'!$B$5:$B$504,$A31,'حركة المراحل'!$C$5:$C$504,L$4))</f>
        <v/>
      </c>
      <c r="M31" s="17">
        <f>IF(OR($A31="",M$4=""),"",SUMIFS('حركة المراحل'!$D$5:$D$504,'حركة المراحل'!$B$5:$B$504,$A31,'حركة المراحل'!$C$5:$C$504,M$4))</f>
        <v/>
      </c>
      <c r="N31" s="17">
        <f>IF(OR($A31="",N$4=""),"",SUMIFS('حركة المراحل'!$D$5:$D$504,'حركة المراحل'!$B$5:$B$504,$A31,'حركة المراحل'!$C$5:$C$504,N$4))</f>
        <v/>
      </c>
      <c r="O31" s="17">
        <f>IF(OR($A31="",O$4=""),"",SUMIFS('حركة المراحل'!$D$5:$D$504,'حركة المراحل'!$B$5:$B$504,$A31,'حركة المراحل'!$C$5:$C$504,O$4))</f>
        <v/>
      </c>
      <c r="P31" s="17">
        <f>IF(OR($A31="",'المراحل'!$D$5=""),"",SUMIFS('حركة المراحل'!$D$5:$D$504,'حركة المراحل'!$B$5:$B$504,$A31,'حركة المراحل'!$C$5:$C$504,'المراحل'!$D$5))</f>
        <v/>
      </c>
      <c r="Q31" s="18">
        <f>IF(OR(A31="",P31="",C31="",C31=0),"",P31/C31)</f>
        <v/>
      </c>
      <c r="R31" s="17">
        <f>IF(OR(A31="",P31="",C31=""),"",MAX(C31-P31,0))</f>
        <v/>
      </c>
      <c r="S31" s="19">
        <f>IF(OR(A31="",'أوامر الإنتاج'!E31=""),"",'أوامر الإنتاج'!E31-TODAY())</f>
        <v/>
      </c>
      <c r="T31" s="6">
        <f>IF(OR(A31="",P31="",C31=""),"",IF(P31&gt;=C31,"تم",IF(S31="","جارٍ",IF(S31&lt;0,"متأخر",IF(S31&lt;=3,"قريب","جارٍ")))))</f>
        <v/>
      </c>
    </row>
    <row r="32">
      <c r="A32" s="6">
        <f>IF('أوامر الإنتاج'!A32="","",'أوامر الإنتاج'!A32)</f>
        <v/>
      </c>
      <c r="B32" s="6">
        <f>IF(A32="","",'أوامر الإنتاج'!B32&amp;"")</f>
        <v/>
      </c>
      <c r="C32" s="17">
        <f>IF(A32="","",'أوامر الإنتاج'!D32)</f>
        <v/>
      </c>
      <c r="D32" s="17">
        <f>IF(OR($A32="",D$4=""),"",SUMIFS('حركة المراحل'!$D$5:$D$504,'حركة المراحل'!$B$5:$B$504,$A32,'حركة المراحل'!$C$5:$C$504,D$4))</f>
        <v/>
      </c>
      <c r="E32" s="17">
        <f>IF(OR($A32="",E$4=""),"",SUMIFS('حركة المراحل'!$D$5:$D$504,'حركة المراحل'!$B$5:$B$504,$A32,'حركة المراحل'!$C$5:$C$504,E$4))</f>
        <v/>
      </c>
      <c r="F32" s="17">
        <f>IF(OR($A32="",F$4=""),"",SUMIFS('حركة المراحل'!$D$5:$D$504,'حركة المراحل'!$B$5:$B$504,$A32,'حركة المراحل'!$C$5:$C$504,F$4))</f>
        <v/>
      </c>
      <c r="G32" s="17">
        <f>IF(OR($A32="",G$4=""),"",SUMIFS('حركة المراحل'!$D$5:$D$504,'حركة المراحل'!$B$5:$B$504,$A32,'حركة المراحل'!$C$5:$C$504,G$4))</f>
        <v/>
      </c>
      <c r="H32" s="17">
        <f>IF(OR($A32="",H$4=""),"",SUMIFS('حركة المراحل'!$D$5:$D$504,'حركة المراحل'!$B$5:$B$504,$A32,'حركة المراحل'!$C$5:$C$504,H$4))</f>
        <v/>
      </c>
      <c r="I32" s="17">
        <f>IF(OR($A32="",I$4=""),"",SUMIFS('حركة المراحل'!$D$5:$D$504,'حركة المراحل'!$B$5:$B$504,$A32,'حركة المراحل'!$C$5:$C$504,I$4))</f>
        <v/>
      </c>
      <c r="J32" s="17">
        <f>IF(OR($A32="",J$4=""),"",SUMIFS('حركة المراحل'!$D$5:$D$504,'حركة المراحل'!$B$5:$B$504,$A32,'حركة المراحل'!$C$5:$C$504,J$4))</f>
        <v/>
      </c>
      <c r="K32" s="17">
        <f>IF(OR($A32="",K$4=""),"",SUMIFS('حركة المراحل'!$D$5:$D$504,'حركة المراحل'!$B$5:$B$504,$A32,'حركة المراحل'!$C$5:$C$504,K$4))</f>
        <v/>
      </c>
      <c r="L32" s="17">
        <f>IF(OR($A32="",L$4=""),"",SUMIFS('حركة المراحل'!$D$5:$D$504,'حركة المراحل'!$B$5:$B$504,$A32,'حركة المراحل'!$C$5:$C$504,L$4))</f>
        <v/>
      </c>
      <c r="M32" s="17">
        <f>IF(OR($A32="",M$4=""),"",SUMIFS('حركة المراحل'!$D$5:$D$504,'حركة المراحل'!$B$5:$B$504,$A32,'حركة المراحل'!$C$5:$C$504,M$4))</f>
        <v/>
      </c>
      <c r="N32" s="17">
        <f>IF(OR($A32="",N$4=""),"",SUMIFS('حركة المراحل'!$D$5:$D$504,'حركة المراحل'!$B$5:$B$504,$A32,'حركة المراحل'!$C$5:$C$504,N$4))</f>
        <v/>
      </c>
      <c r="O32" s="17">
        <f>IF(OR($A32="",O$4=""),"",SUMIFS('حركة المراحل'!$D$5:$D$504,'حركة المراحل'!$B$5:$B$504,$A32,'حركة المراحل'!$C$5:$C$504,O$4))</f>
        <v/>
      </c>
      <c r="P32" s="17">
        <f>IF(OR($A32="",'المراحل'!$D$5=""),"",SUMIFS('حركة المراحل'!$D$5:$D$504,'حركة المراحل'!$B$5:$B$504,$A32,'حركة المراحل'!$C$5:$C$504,'المراحل'!$D$5))</f>
        <v/>
      </c>
      <c r="Q32" s="18">
        <f>IF(OR(A32="",P32="",C32="",C32=0),"",P32/C32)</f>
        <v/>
      </c>
      <c r="R32" s="17">
        <f>IF(OR(A32="",P32="",C32=""),"",MAX(C32-P32,0))</f>
        <v/>
      </c>
      <c r="S32" s="19">
        <f>IF(OR(A32="",'أوامر الإنتاج'!E32=""),"",'أوامر الإنتاج'!E32-TODAY())</f>
        <v/>
      </c>
      <c r="T32" s="6">
        <f>IF(OR(A32="",P32="",C32=""),"",IF(P32&gt;=C32,"تم",IF(S32="","جارٍ",IF(S32&lt;0,"متأخر",IF(S32&lt;=3,"قريب","جارٍ")))))</f>
        <v/>
      </c>
    </row>
    <row r="33">
      <c r="A33" s="6">
        <f>IF('أوامر الإنتاج'!A33="","",'أوامر الإنتاج'!A33)</f>
        <v/>
      </c>
      <c r="B33" s="6">
        <f>IF(A33="","",'أوامر الإنتاج'!B33&amp;"")</f>
        <v/>
      </c>
      <c r="C33" s="17">
        <f>IF(A33="","",'أوامر الإنتاج'!D33)</f>
        <v/>
      </c>
      <c r="D33" s="17">
        <f>IF(OR($A33="",D$4=""),"",SUMIFS('حركة المراحل'!$D$5:$D$504,'حركة المراحل'!$B$5:$B$504,$A33,'حركة المراحل'!$C$5:$C$504,D$4))</f>
        <v/>
      </c>
      <c r="E33" s="17">
        <f>IF(OR($A33="",E$4=""),"",SUMIFS('حركة المراحل'!$D$5:$D$504,'حركة المراحل'!$B$5:$B$504,$A33,'حركة المراحل'!$C$5:$C$504,E$4))</f>
        <v/>
      </c>
      <c r="F33" s="17">
        <f>IF(OR($A33="",F$4=""),"",SUMIFS('حركة المراحل'!$D$5:$D$504,'حركة المراحل'!$B$5:$B$504,$A33,'حركة المراحل'!$C$5:$C$504,F$4))</f>
        <v/>
      </c>
      <c r="G33" s="17">
        <f>IF(OR($A33="",G$4=""),"",SUMIFS('حركة المراحل'!$D$5:$D$504,'حركة المراحل'!$B$5:$B$504,$A33,'حركة المراحل'!$C$5:$C$504,G$4))</f>
        <v/>
      </c>
      <c r="H33" s="17">
        <f>IF(OR($A33="",H$4=""),"",SUMIFS('حركة المراحل'!$D$5:$D$504,'حركة المراحل'!$B$5:$B$504,$A33,'حركة المراحل'!$C$5:$C$504,H$4))</f>
        <v/>
      </c>
      <c r="I33" s="17">
        <f>IF(OR($A33="",I$4=""),"",SUMIFS('حركة المراحل'!$D$5:$D$504,'حركة المراحل'!$B$5:$B$504,$A33,'حركة المراحل'!$C$5:$C$504,I$4))</f>
        <v/>
      </c>
      <c r="J33" s="17">
        <f>IF(OR($A33="",J$4=""),"",SUMIFS('حركة المراحل'!$D$5:$D$504,'حركة المراحل'!$B$5:$B$504,$A33,'حركة المراحل'!$C$5:$C$504,J$4))</f>
        <v/>
      </c>
      <c r="K33" s="17">
        <f>IF(OR($A33="",K$4=""),"",SUMIFS('حركة المراحل'!$D$5:$D$504,'حركة المراحل'!$B$5:$B$504,$A33,'حركة المراحل'!$C$5:$C$504,K$4))</f>
        <v/>
      </c>
      <c r="L33" s="17">
        <f>IF(OR($A33="",L$4=""),"",SUMIFS('حركة المراحل'!$D$5:$D$504,'حركة المراحل'!$B$5:$B$504,$A33,'حركة المراحل'!$C$5:$C$504,L$4))</f>
        <v/>
      </c>
      <c r="M33" s="17">
        <f>IF(OR($A33="",M$4=""),"",SUMIFS('حركة المراحل'!$D$5:$D$504,'حركة المراحل'!$B$5:$B$504,$A33,'حركة المراحل'!$C$5:$C$504,M$4))</f>
        <v/>
      </c>
      <c r="N33" s="17">
        <f>IF(OR($A33="",N$4=""),"",SUMIFS('حركة المراحل'!$D$5:$D$504,'حركة المراحل'!$B$5:$B$504,$A33,'حركة المراحل'!$C$5:$C$504,N$4))</f>
        <v/>
      </c>
      <c r="O33" s="17">
        <f>IF(OR($A33="",O$4=""),"",SUMIFS('حركة المراحل'!$D$5:$D$504,'حركة المراحل'!$B$5:$B$504,$A33,'حركة المراحل'!$C$5:$C$504,O$4))</f>
        <v/>
      </c>
      <c r="P33" s="17">
        <f>IF(OR($A33="",'المراحل'!$D$5=""),"",SUMIFS('حركة المراحل'!$D$5:$D$504,'حركة المراحل'!$B$5:$B$504,$A33,'حركة المراحل'!$C$5:$C$504,'المراحل'!$D$5))</f>
        <v/>
      </c>
      <c r="Q33" s="18">
        <f>IF(OR(A33="",P33="",C33="",C33=0),"",P33/C33)</f>
        <v/>
      </c>
      <c r="R33" s="17">
        <f>IF(OR(A33="",P33="",C33=""),"",MAX(C33-P33,0))</f>
        <v/>
      </c>
      <c r="S33" s="19">
        <f>IF(OR(A33="",'أوامر الإنتاج'!E33=""),"",'أوامر الإنتاج'!E33-TODAY())</f>
        <v/>
      </c>
      <c r="T33" s="6">
        <f>IF(OR(A33="",P33="",C33=""),"",IF(P33&gt;=C33,"تم",IF(S33="","جارٍ",IF(S33&lt;0,"متأخر",IF(S33&lt;=3,"قريب","جارٍ")))))</f>
        <v/>
      </c>
    </row>
    <row r="34">
      <c r="A34" s="6">
        <f>IF('أوامر الإنتاج'!A34="","",'أوامر الإنتاج'!A34)</f>
        <v/>
      </c>
      <c r="B34" s="6">
        <f>IF(A34="","",'أوامر الإنتاج'!B34&amp;"")</f>
        <v/>
      </c>
      <c r="C34" s="17">
        <f>IF(A34="","",'أوامر الإنتاج'!D34)</f>
        <v/>
      </c>
      <c r="D34" s="17">
        <f>IF(OR($A34="",D$4=""),"",SUMIFS('حركة المراحل'!$D$5:$D$504,'حركة المراحل'!$B$5:$B$504,$A34,'حركة المراحل'!$C$5:$C$504,D$4))</f>
        <v/>
      </c>
      <c r="E34" s="17">
        <f>IF(OR($A34="",E$4=""),"",SUMIFS('حركة المراحل'!$D$5:$D$504,'حركة المراحل'!$B$5:$B$504,$A34,'حركة المراحل'!$C$5:$C$504,E$4))</f>
        <v/>
      </c>
      <c r="F34" s="17">
        <f>IF(OR($A34="",F$4=""),"",SUMIFS('حركة المراحل'!$D$5:$D$504,'حركة المراحل'!$B$5:$B$504,$A34,'حركة المراحل'!$C$5:$C$504,F$4))</f>
        <v/>
      </c>
      <c r="G34" s="17">
        <f>IF(OR($A34="",G$4=""),"",SUMIFS('حركة المراحل'!$D$5:$D$504,'حركة المراحل'!$B$5:$B$504,$A34,'حركة المراحل'!$C$5:$C$504,G$4))</f>
        <v/>
      </c>
      <c r="H34" s="17">
        <f>IF(OR($A34="",H$4=""),"",SUMIFS('حركة المراحل'!$D$5:$D$504,'حركة المراحل'!$B$5:$B$504,$A34,'حركة المراحل'!$C$5:$C$504,H$4))</f>
        <v/>
      </c>
      <c r="I34" s="17">
        <f>IF(OR($A34="",I$4=""),"",SUMIFS('حركة المراحل'!$D$5:$D$504,'حركة المراحل'!$B$5:$B$504,$A34,'حركة المراحل'!$C$5:$C$504,I$4))</f>
        <v/>
      </c>
      <c r="J34" s="17">
        <f>IF(OR($A34="",J$4=""),"",SUMIFS('حركة المراحل'!$D$5:$D$504,'حركة المراحل'!$B$5:$B$504,$A34,'حركة المراحل'!$C$5:$C$504,J$4))</f>
        <v/>
      </c>
      <c r="K34" s="17">
        <f>IF(OR($A34="",K$4=""),"",SUMIFS('حركة المراحل'!$D$5:$D$504,'حركة المراحل'!$B$5:$B$504,$A34,'حركة المراحل'!$C$5:$C$504,K$4))</f>
        <v/>
      </c>
      <c r="L34" s="17">
        <f>IF(OR($A34="",L$4=""),"",SUMIFS('حركة المراحل'!$D$5:$D$504,'حركة المراحل'!$B$5:$B$504,$A34,'حركة المراحل'!$C$5:$C$504,L$4))</f>
        <v/>
      </c>
      <c r="M34" s="17">
        <f>IF(OR($A34="",M$4=""),"",SUMIFS('حركة المراحل'!$D$5:$D$504,'حركة المراحل'!$B$5:$B$504,$A34,'حركة المراحل'!$C$5:$C$504,M$4))</f>
        <v/>
      </c>
      <c r="N34" s="17">
        <f>IF(OR($A34="",N$4=""),"",SUMIFS('حركة المراحل'!$D$5:$D$504,'حركة المراحل'!$B$5:$B$504,$A34,'حركة المراحل'!$C$5:$C$504,N$4))</f>
        <v/>
      </c>
      <c r="O34" s="17">
        <f>IF(OR($A34="",O$4=""),"",SUMIFS('حركة المراحل'!$D$5:$D$504,'حركة المراحل'!$B$5:$B$504,$A34,'حركة المراحل'!$C$5:$C$504,O$4))</f>
        <v/>
      </c>
      <c r="P34" s="17">
        <f>IF(OR($A34="",'المراحل'!$D$5=""),"",SUMIFS('حركة المراحل'!$D$5:$D$504,'حركة المراحل'!$B$5:$B$504,$A34,'حركة المراحل'!$C$5:$C$504,'المراحل'!$D$5))</f>
        <v/>
      </c>
      <c r="Q34" s="18">
        <f>IF(OR(A34="",P34="",C34="",C34=0),"",P34/C34)</f>
        <v/>
      </c>
      <c r="R34" s="17">
        <f>IF(OR(A34="",P34="",C34=""),"",MAX(C34-P34,0))</f>
        <v/>
      </c>
      <c r="S34" s="19">
        <f>IF(OR(A34="",'أوامر الإنتاج'!E34=""),"",'أوامر الإنتاج'!E34-TODAY())</f>
        <v/>
      </c>
      <c r="T34" s="6">
        <f>IF(OR(A34="",P34="",C34=""),"",IF(P34&gt;=C34,"تم",IF(S34="","جارٍ",IF(S34&lt;0,"متأخر",IF(S34&lt;=3,"قريب","جارٍ")))))</f>
        <v/>
      </c>
    </row>
    <row r="35">
      <c r="A35" s="6">
        <f>IF('أوامر الإنتاج'!A35="","",'أوامر الإنتاج'!A35)</f>
        <v/>
      </c>
      <c r="B35" s="6">
        <f>IF(A35="","",'أوامر الإنتاج'!B35&amp;"")</f>
        <v/>
      </c>
      <c r="C35" s="17">
        <f>IF(A35="","",'أوامر الإنتاج'!D35)</f>
        <v/>
      </c>
      <c r="D35" s="17">
        <f>IF(OR($A35="",D$4=""),"",SUMIFS('حركة المراحل'!$D$5:$D$504,'حركة المراحل'!$B$5:$B$504,$A35,'حركة المراحل'!$C$5:$C$504,D$4))</f>
        <v/>
      </c>
      <c r="E35" s="17">
        <f>IF(OR($A35="",E$4=""),"",SUMIFS('حركة المراحل'!$D$5:$D$504,'حركة المراحل'!$B$5:$B$504,$A35,'حركة المراحل'!$C$5:$C$504,E$4))</f>
        <v/>
      </c>
      <c r="F35" s="17">
        <f>IF(OR($A35="",F$4=""),"",SUMIFS('حركة المراحل'!$D$5:$D$504,'حركة المراحل'!$B$5:$B$504,$A35,'حركة المراحل'!$C$5:$C$504,F$4))</f>
        <v/>
      </c>
      <c r="G35" s="17">
        <f>IF(OR($A35="",G$4=""),"",SUMIFS('حركة المراحل'!$D$5:$D$504,'حركة المراحل'!$B$5:$B$504,$A35,'حركة المراحل'!$C$5:$C$504,G$4))</f>
        <v/>
      </c>
      <c r="H35" s="17">
        <f>IF(OR($A35="",H$4=""),"",SUMIFS('حركة المراحل'!$D$5:$D$504,'حركة المراحل'!$B$5:$B$504,$A35,'حركة المراحل'!$C$5:$C$504,H$4))</f>
        <v/>
      </c>
      <c r="I35" s="17">
        <f>IF(OR($A35="",I$4=""),"",SUMIFS('حركة المراحل'!$D$5:$D$504,'حركة المراحل'!$B$5:$B$504,$A35,'حركة المراحل'!$C$5:$C$504,I$4))</f>
        <v/>
      </c>
      <c r="J35" s="17">
        <f>IF(OR($A35="",J$4=""),"",SUMIFS('حركة المراحل'!$D$5:$D$504,'حركة المراحل'!$B$5:$B$504,$A35,'حركة المراحل'!$C$5:$C$504,J$4))</f>
        <v/>
      </c>
      <c r="K35" s="17">
        <f>IF(OR($A35="",K$4=""),"",SUMIFS('حركة المراحل'!$D$5:$D$504,'حركة المراحل'!$B$5:$B$504,$A35,'حركة المراحل'!$C$5:$C$504,K$4))</f>
        <v/>
      </c>
      <c r="L35" s="17">
        <f>IF(OR($A35="",L$4=""),"",SUMIFS('حركة المراحل'!$D$5:$D$504,'حركة المراحل'!$B$5:$B$504,$A35,'حركة المراحل'!$C$5:$C$504,L$4))</f>
        <v/>
      </c>
      <c r="M35" s="17">
        <f>IF(OR($A35="",M$4=""),"",SUMIFS('حركة المراحل'!$D$5:$D$504,'حركة المراحل'!$B$5:$B$504,$A35,'حركة المراحل'!$C$5:$C$504,M$4))</f>
        <v/>
      </c>
      <c r="N35" s="17">
        <f>IF(OR($A35="",N$4=""),"",SUMIFS('حركة المراحل'!$D$5:$D$504,'حركة المراحل'!$B$5:$B$504,$A35,'حركة المراحل'!$C$5:$C$504,N$4))</f>
        <v/>
      </c>
      <c r="O35" s="17">
        <f>IF(OR($A35="",O$4=""),"",SUMIFS('حركة المراحل'!$D$5:$D$504,'حركة المراحل'!$B$5:$B$504,$A35,'حركة المراحل'!$C$5:$C$504,O$4))</f>
        <v/>
      </c>
      <c r="P35" s="17">
        <f>IF(OR($A35="",'المراحل'!$D$5=""),"",SUMIFS('حركة المراحل'!$D$5:$D$504,'حركة المراحل'!$B$5:$B$504,$A35,'حركة المراحل'!$C$5:$C$504,'المراحل'!$D$5))</f>
        <v/>
      </c>
      <c r="Q35" s="18">
        <f>IF(OR(A35="",P35="",C35="",C35=0),"",P35/C35)</f>
        <v/>
      </c>
      <c r="R35" s="17">
        <f>IF(OR(A35="",P35="",C35=""),"",MAX(C35-P35,0))</f>
        <v/>
      </c>
      <c r="S35" s="19">
        <f>IF(OR(A35="",'أوامر الإنتاج'!E35=""),"",'أوامر الإنتاج'!E35-TODAY())</f>
        <v/>
      </c>
      <c r="T35" s="6">
        <f>IF(OR(A35="",P35="",C35=""),"",IF(P35&gt;=C35,"تم",IF(S35="","جارٍ",IF(S35&lt;0,"متأخر",IF(S35&lt;=3,"قريب","جارٍ")))))</f>
        <v/>
      </c>
    </row>
    <row r="36">
      <c r="A36" s="6">
        <f>IF('أوامر الإنتاج'!A36="","",'أوامر الإنتاج'!A36)</f>
        <v/>
      </c>
      <c r="B36" s="6">
        <f>IF(A36="","",'أوامر الإنتاج'!B36&amp;"")</f>
        <v/>
      </c>
      <c r="C36" s="17">
        <f>IF(A36="","",'أوامر الإنتاج'!D36)</f>
        <v/>
      </c>
      <c r="D36" s="17">
        <f>IF(OR($A36="",D$4=""),"",SUMIFS('حركة المراحل'!$D$5:$D$504,'حركة المراحل'!$B$5:$B$504,$A36,'حركة المراحل'!$C$5:$C$504,D$4))</f>
        <v/>
      </c>
      <c r="E36" s="17">
        <f>IF(OR($A36="",E$4=""),"",SUMIFS('حركة المراحل'!$D$5:$D$504,'حركة المراحل'!$B$5:$B$504,$A36,'حركة المراحل'!$C$5:$C$504,E$4))</f>
        <v/>
      </c>
      <c r="F36" s="17">
        <f>IF(OR($A36="",F$4=""),"",SUMIFS('حركة المراحل'!$D$5:$D$504,'حركة المراحل'!$B$5:$B$504,$A36,'حركة المراحل'!$C$5:$C$504,F$4))</f>
        <v/>
      </c>
      <c r="G36" s="17">
        <f>IF(OR($A36="",G$4=""),"",SUMIFS('حركة المراحل'!$D$5:$D$504,'حركة المراحل'!$B$5:$B$504,$A36,'حركة المراحل'!$C$5:$C$504,G$4))</f>
        <v/>
      </c>
      <c r="H36" s="17">
        <f>IF(OR($A36="",H$4=""),"",SUMIFS('حركة المراحل'!$D$5:$D$504,'حركة المراحل'!$B$5:$B$504,$A36,'حركة المراحل'!$C$5:$C$504,H$4))</f>
        <v/>
      </c>
      <c r="I36" s="17">
        <f>IF(OR($A36="",I$4=""),"",SUMIFS('حركة المراحل'!$D$5:$D$504,'حركة المراحل'!$B$5:$B$504,$A36,'حركة المراحل'!$C$5:$C$504,I$4))</f>
        <v/>
      </c>
      <c r="J36" s="17">
        <f>IF(OR($A36="",J$4=""),"",SUMIFS('حركة المراحل'!$D$5:$D$504,'حركة المراحل'!$B$5:$B$504,$A36,'حركة المراحل'!$C$5:$C$504,J$4))</f>
        <v/>
      </c>
      <c r="K36" s="17">
        <f>IF(OR($A36="",K$4=""),"",SUMIFS('حركة المراحل'!$D$5:$D$504,'حركة المراحل'!$B$5:$B$504,$A36,'حركة المراحل'!$C$5:$C$504,K$4))</f>
        <v/>
      </c>
      <c r="L36" s="17">
        <f>IF(OR($A36="",L$4=""),"",SUMIFS('حركة المراحل'!$D$5:$D$504,'حركة المراحل'!$B$5:$B$504,$A36,'حركة المراحل'!$C$5:$C$504,L$4))</f>
        <v/>
      </c>
      <c r="M36" s="17">
        <f>IF(OR($A36="",M$4=""),"",SUMIFS('حركة المراحل'!$D$5:$D$504,'حركة المراحل'!$B$5:$B$504,$A36,'حركة المراحل'!$C$5:$C$504,M$4))</f>
        <v/>
      </c>
      <c r="N36" s="17">
        <f>IF(OR($A36="",N$4=""),"",SUMIFS('حركة المراحل'!$D$5:$D$504,'حركة المراحل'!$B$5:$B$504,$A36,'حركة المراحل'!$C$5:$C$504,N$4))</f>
        <v/>
      </c>
      <c r="O36" s="17">
        <f>IF(OR($A36="",O$4=""),"",SUMIFS('حركة المراحل'!$D$5:$D$504,'حركة المراحل'!$B$5:$B$504,$A36,'حركة المراحل'!$C$5:$C$504,O$4))</f>
        <v/>
      </c>
      <c r="P36" s="17">
        <f>IF(OR($A36="",'المراحل'!$D$5=""),"",SUMIFS('حركة المراحل'!$D$5:$D$504,'حركة المراحل'!$B$5:$B$504,$A36,'حركة المراحل'!$C$5:$C$504,'المراحل'!$D$5))</f>
        <v/>
      </c>
      <c r="Q36" s="18">
        <f>IF(OR(A36="",P36="",C36="",C36=0),"",P36/C36)</f>
        <v/>
      </c>
      <c r="R36" s="17">
        <f>IF(OR(A36="",P36="",C36=""),"",MAX(C36-P36,0))</f>
        <v/>
      </c>
      <c r="S36" s="19">
        <f>IF(OR(A36="",'أوامر الإنتاج'!E36=""),"",'أوامر الإنتاج'!E36-TODAY())</f>
        <v/>
      </c>
      <c r="T36" s="6">
        <f>IF(OR(A36="",P36="",C36=""),"",IF(P36&gt;=C36,"تم",IF(S36="","جارٍ",IF(S36&lt;0,"متأخر",IF(S36&lt;=3,"قريب","جارٍ")))))</f>
        <v/>
      </c>
    </row>
    <row r="37">
      <c r="A37" s="6">
        <f>IF('أوامر الإنتاج'!A37="","",'أوامر الإنتاج'!A37)</f>
        <v/>
      </c>
      <c r="B37" s="6">
        <f>IF(A37="","",'أوامر الإنتاج'!B37&amp;"")</f>
        <v/>
      </c>
      <c r="C37" s="17">
        <f>IF(A37="","",'أوامر الإنتاج'!D37)</f>
        <v/>
      </c>
      <c r="D37" s="17">
        <f>IF(OR($A37="",D$4=""),"",SUMIFS('حركة المراحل'!$D$5:$D$504,'حركة المراحل'!$B$5:$B$504,$A37,'حركة المراحل'!$C$5:$C$504,D$4))</f>
        <v/>
      </c>
      <c r="E37" s="17">
        <f>IF(OR($A37="",E$4=""),"",SUMIFS('حركة المراحل'!$D$5:$D$504,'حركة المراحل'!$B$5:$B$504,$A37,'حركة المراحل'!$C$5:$C$504,E$4))</f>
        <v/>
      </c>
      <c r="F37" s="17">
        <f>IF(OR($A37="",F$4=""),"",SUMIFS('حركة المراحل'!$D$5:$D$504,'حركة المراحل'!$B$5:$B$504,$A37,'حركة المراحل'!$C$5:$C$504,F$4))</f>
        <v/>
      </c>
      <c r="G37" s="17">
        <f>IF(OR($A37="",G$4=""),"",SUMIFS('حركة المراحل'!$D$5:$D$504,'حركة المراحل'!$B$5:$B$504,$A37,'حركة المراحل'!$C$5:$C$504,G$4))</f>
        <v/>
      </c>
      <c r="H37" s="17">
        <f>IF(OR($A37="",H$4=""),"",SUMIFS('حركة المراحل'!$D$5:$D$504,'حركة المراحل'!$B$5:$B$504,$A37,'حركة المراحل'!$C$5:$C$504,H$4))</f>
        <v/>
      </c>
      <c r="I37" s="17">
        <f>IF(OR($A37="",I$4=""),"",SUMIFS('حركة المراحل'!$D$5:$D$504,'حركة المراحل'!$B$5:$B$504,$A37,'حركة المراحل'!$C$5:$C$504,I$4))</f>
        <v/>
      </c>
      <c r="J37" s="17">
        <f>IF(OR($A37="",J$4=""),"",SUMIFS('حركة المراحل'!$D$5:$D$504,'حركة المراحل'!$B$5:$B$504,$A37,'حركة المراحل'!$C$5:$C$504,J$4))</f>
        <v/>
      </c>
      <c r="K37" s="17">
        <f>IF(OR($A37="",K$4=""),"",SUMIFS('حركة المراحل'!$D$5:$D$504,'حركة المراحل'!$B$5:$B$504,$A37,'حركة المراحل'!$C$5:$C$504,K$4))</f>
        <v/>
      </c>
      <c r="L37" s="17">
        <f>IF(OR($A37="",L$4=""),"",SUMIFS('حركة المراحل'!$D$5:$D$504,'حركة المراحل'!$B$5:$B$504,$A37,'حركة المراحل'!$C$5:$C$504,L$4))</f>
        <v/>
      </c>
      <c r="M37" s="17">
        <f>IF(OR($A37="",M$4=""),"",SUMIFS('حركة المراحل'!$D$5:$D$504,'حركة المراحل'!$B$5:$B$504,$A37,'حركة المراحل'!$C$5:$C$504,M$4))</f>
        <v/>
      </c>
      <c r="N37" s="17">
        <f>IF(OR($A37="",N$4=""),"",SUMIFS('حركة المراحل'!$D$5:$D$504,'حركة المراحل'!$B$5:$B$504,$A37,'حركة المراحل'!$C$5:$C$504,N$4))</f>
        <v/>
      </c>
      <c r="O37" s="17">
        <f>IF(OR($A37="",O$4=""),"",SUMIFS('حركة المراحل'!$D$5:$D$504,'حركة المراحل'!$B$5:$B$504,$A37,'حركة المراحل'!$C$5:$C$504,O$4))</f>
        <v/>
      </c>
      <c r="P37" s="17">
        <f>IF(OR($A37="",'المراحل'!$D$5=""),"",SUMIFS('حركة المراحل'!$D$5:$D$504,'حركة المراحل'!$B$5:$B$504,$A37,'حركة المراحل'!$C$5:$C$504,'المراحل'!$D$5))</f>
        <v/>
      </c>
      <c r="Q37" s="18">
        <f>IF(OR(A37="",P37="",C37="",C37=0),"",P37/C37)</f>
        <v/>
      </c>
      <c r="R37" s="17">
        <f>IF(OR(A37="",P37="",C37=""),"",MAX(C37-P37,0))</f>
        <v/>
      </c>
      <c r="S37" s="19">
        <f>IF(OR(A37="",'أوامر الإنتاج'!E37=""),"",'أوامر الإنتاج'!E37-TODAY())</f>
        <v/>
      </c>
      <c r="T37" s="6">
        <f>IF(OR(A37="",P37="",C37=""),"",IF(P37&gt;=C37,"تم",IF(S37="","جارٍ",IF(S37&lt;0,"متأخر",IF(S37&lt;=3,"قريب","جارٍ")))))</f>
        <v/>
      </c>
    </row>
    <row r="38">
      <c r="A38" s="6">
        <f>IF('أوامر الإنتاج'!A38="","",'أوامر الإنتاج'!A38)</f>
        <v/>
      </c>
      <c r="B38" s="6">
        <f>IF(A38="","",'أوامر الإنتاج'!B38&amp;"")</f>
        <v/>
      </c>
      <c r="C38" s="17">
        <f>IF(A38="","",'أوامر الإنتاج'!D38)</f>
        <v/>
      </c>
      <c r="D38" s="17">
        <f>IF(OR($A38="",D$4=""),"",SUMIFS('حركة المراحل'!$D$5:$D$504,'حركة المراحل'!$B$5:$B$504,$A38,'حركة المراحل'!$C$5:$C$504,D$4))</f>
        <v/>
      </c>
      <c r="E38" s="17">
        <f>IF(OR($A38="",E$4=""),"",SUMIFS('حركة المراحل'!$D$5:$D$504,'حركة المراحل'!$B$5:$B$504,$A38,'حركة المراحل'!$C$5:$C$504,E$4))</f>
        <v/>
      </c>
      <c r="F38" s="17">
        <f>IF(OR($A38="",F$4=""),"",SUMIFS('حركة المراحل'!$D$5:$D$504,'حركة المراحل'!$B$5:$B$504,$A38,'حركة المراحل'!$C$5:$C$504,F$4))</f>
        <v/>
      </c>
      <c r="G38" s="17">
        <f>IF(OR($A38="",G$4=""),"",SUMIFS('حركة المراحل'!$D$5:$D$504,'حركة المراحل'!$B$5:$B$504,$A38,'حركة المراحل'!$C$5:$C$504,G$4))</f>
        <v/>
      </c>
      <c r="H38" s="17">
        <f>IF(OR($A38="",H$4=""),"",SUMIFS('حركة المراحل'!$D$5:$D$504,'حركة المراحل'!$B$5:$B$504,$A38,'حركة المراحل'!$C$5:$C$504,H$4))</f>
        <v/>
      </c>
      <c r="I38" s="17">
        <f>IF(OR($A38="",I$4=""),"",SUMIFS('حركة المراحل'!$D$5:$D$504,'حركة المراحل'!$B$5:$B$504,$A38,'حركة المراحل'!$C$5:$C$504,I$4))</f>
        <v/>
      </c>
      <c r="J38" s="17">
        <f>IF(OR($A38="",J$4=""),"",SUMIFS('حركة المراحل'!$D$5:$D$504,'حركة المراحل'!$B$5:$B$504,$A38,'حركة المراحل'!$C$5:$C$504,J$4))</f>
        <v/>
      </c>
      <c r="K38" s="17">
        <f>IF(OR($A38="",K$4=""),"",SUMIFS('حركة المراحل'!$D$5:$D$504,'حركة المراحل'!$B$5:$B$504,$A38,'حركة المراحل'!$C$5:$C$504,K$4))</f>
        <v/>
      </c>
      <c r="L38" s="17">
        <f>IF(OR($A38="",L$4=""),"",SUMIFS('حركة المراحل'!$D$5:$D$504,'حركة المراحل'!$B$5:$B$504,$A38,'حركة المراحل'!$C$5:$C$504,L$4))</f>
        <v/>
      </c>
      <c r="M38" s="17">
        <f>IF(OR($A38="",M$4=""),"",SUMIFS('حركة المراحل'!$D$5:$D$504,'حركة المراحل'!$B$5:$B$504,$A38,'حركة المراحل'!$C$5:$C$504,M$4))</f>
        <v/>
      </c>
      <c r="N38" s="17">
        <f>IF(OR($A38="",N$4=""),"",SUMIFS('حركة المراحل'!$D$5:$D$504,'حركة المراحل'!$B$5:$B$504,$A38,'حركة المراحل'!$C$5:$C$504,N$4))</f>
        <v/>
      </c>
      <c r="O38" s="17">
        <f>IF(OR($A38="",O$4=""),"",SUMIFS('حركة المراحل'!$D$5:$D$504,'حركة المراحل'!$B$5:$B$504,$A38,'حركة المراحل'!$C$5:$C$504,O$4))</f>
        <v/>
      </c>
      <c r="P38" s="17">
        <f>IF(OR($A38="",'المراحل'!$D$5=""),"",SUMIFS('حركة المراحل'!$D$5:$D$504,'حركة المراحل'!$B$5:$B$504,$A38,'حركة المراحل'!$C$5:$C$504,'المراحل'!$D$5))</f>
        <v/>
      </c>
      <c r="Q38" s="18">
        <f>IF(OR(A38="",P38="",C38="",C38=0),"",P38/C38)</f>
        <v/>
      </c>
      <c r="R38" s="17">
        <f>IF(OR(A38="",P38="",C38=""),"",MAX(C38-P38,0))</f>
        <v/>
      </c>
      <c r="S38" s="19">
        <f>IF(OR(A38="",'أوامر الإنتاج'!E38=""),"",'أوامر الإنتاج'!E38-TODAY())</f>
        <v/>
      </c>
      <c r="T38" s="6">
        <f>IF(OR(A38="",P38="",C38=""),"",IF(P38&gt;=C38,"تم",IF(S38="","جارٍ",IF(S38&lt;0,"متأخر",IF(S38&lt;=3,"قريب","جارٍ")))))</f>
        <v/>
      </c>
    </row>
    <row r="39">
      <c r="A39" s="6">
        <f>IF('أوامر الإنتاج'!A39="","",'أوامر الإنتاج'!A39)</f>
        <v/>
      </c>
      <c r="B39" s="6">
        <f>IF(A39="","",'أوامر الإنتاج'!B39&amp;"")</f>
        <v/>
      </c>
      <c r="C39" s="17">
        <f>IF(A39="","",'أوامر الإنتاج'!D39)</f>
        <v/>
      </c>
      <c r="D39" s="17">
        <f>IF(OR($A39="",D$4=""),"",SUMIFS('حركة المراحل'!$D$5:$D$504,'حركة المراحل'!$B$5:$B$504,$A39,'حركة المراحل'!$C$5:$C$504,D$4))</f>
        <v/>
      </c>
      <c r="E39" s="17">
        <f>IF(OR($A39="",E$4=""),"",SUMIFS('حركة المراحل'!$D$5:$D$504,'حركة المراحل'!$B$5:$B$504,$A39,'حركة المراحل'!$C$5:$C$504,E$4))</f>
        <v/>
      </c>
      <c r="F39" s="17">
        <f>IF(OR($A39="",F$4=""),"",SUMIFS('حركة المراحل'!$D$5:$D$504,'حركة المراحل'!$B$5:$B$504,$A39,'حركة المراحل'!$C$5:$C$504,F$4))</f>
        <v/>
      </c>
      <c r="G39" s="17">
        <f>IF(OR($A39="",G$4=""),"",SUMIFS('حركة المراحل'!$D$5:$D$504,'حركة المراحل'!$B$5:$B$504,$A39,'حركة المراحل'!$C$5:$C$504,G$4))</f>
        <v/>
      </c>
      <c r="H39" s="17">
        <f>IF(OR($A39="",H$4=""),"",SUMIFS('حركة المراحل'!$D$5:$D$504,'حركة المراحل'!$B$5:$B$504,$A39,'حركة المراحل'!$C$5:$C$504,H$4))</f>
        <v/>
      </c>
      <c r="I39" s="17">
        <f>IF(OR($A39="",I$4=""),"",SUMIFS('حركة المراحل'!$D$5:$D$504,'حركة المراحل'!$B$5:$B$504,$A39,'حركة المراحل'!$C$5:$C$504,I$4))</f>
        <v/>
      </c>
      <c r="J39" s="17">
        <f>IF(OR($A39="",J$4=""),"",SUMIFS('حركة المراحل'!$D$5:$D$504,'حركة المراحل'!$B$5:$B$504,$A39,'حركة المراحل'!$C$5:$C$504,J$4))</f>
        <v/>
      </c>
      <c r="K39" s="17">
        <f>IF(OR($A39="",K$4=""),"",SUMIFS('حركة المراحل'!$D$5:$D$504,'حركة المراحل'!$B$5:$B$504,$A39,'حركة المراحل'!$C$5:$C$504,K$4))</f>
        <v/>
      </c>
      <c r="L39" s="17">
        <f>IF(OR($A39="",L$4=""),"",SUMIFS('حركة المراحل'!$D$5:$D$504,'حركة المراحل'!$B$5:$B$504,$A39,'حركة المراحل'!$C$5:$C$504,L$4))</f>
        <v/>
      </c>
      <c r="M39" s="17">
        <f>IF(OR($A39="",M$4=""),"",SUMIFS('حركة المراحل'!$D$5:$D$504,'حركة المراحل'!$B$5:$B$504,$A39,'حركة المراحل'!$C$5:$C$504,M$4))</f>
        <v/>
      </c>
      <c r="N39" s="17">
        <f>IF(OR($A39="",N$4=""),"",SUMIFS('حركة المراحل'!$D$5:$D$504,'حركة المراحل'!$B$5:$B$504,$A39,'حركة المراحل'!$C$5:$C$504,N$4))</f>
        <v/>
      </c>
      <c r="O39" s="17">
        <f>IF(OR($A39="",O$4=""),"",SUMIFS('حركة المراحل'!$D$5:$D$504,'حركة المراحل'!$B$5:$B$504,$A39,'حركة المراحل'!$C$5:$C$504,O$4))</f>
        <v/>
      </c>
      <c r="P39" s="17">
        <f>IF(OR($A39="",'المراحل'!$D$5=""),"",SUMIFS('حركة المراحل'!$D$5:$D$504,'حركة المراحل'!$B$5:$B$504,$A39,'حركة المراحل'!$C$5:$C$504,'المراحل'!$D$5))</f>
        <v/>
      </c>
      <c r="Q39" s="18">
        <f>IF(OR(A39="",P39="",C39="",C39=0),"",P39/C39)</f>
        <v/>
      </c>
      <c r="R39" s="17">
        <f>IF(OR(A39="",P39="",C39=""),"",MAX(C39-P39,0))</f>
        <v/>
      </c>
      <c r="S39" s="19">
        <f>IF(OR(A39="",'أوامر الإنتاج'!E39=""),"",'أوامر الإنتاج'!E39-TODAY())</f>
        <v/>
      </c>
      <c r="T39" s="6">
        <f>IF(OR(A39="",P39="",C39=""),"",IF(P39&gt;=C39,"تم",IF(S39="","جارٍ",IF(S39&lt;0,"متأخر",IF(S39&lt;=3,"قريب","جارٍ")))))</f>
        <v/>
      </c>
    </row>
    <row r="40">
      <c r="A40" s="6">
        <f>IF('أوامر الإنتاج'!A40="","",'أوامر الإنتاج'!A40)</f>
        <v/>
      </c>
      <c r="B40" s="6">
        <f>IF(A40="","",'أوامر الإنتاج'!B40&amp;"")</f>
        <v/>
      </c>
      <c r="C40" s="17">
        <f>IF(A40="","",'أوامر الإنتاج'!D40)</f>
        <v/>
      </c>
      <c r="D40" s="17">
        <f>IF(OR($A40="",D$4=""),"",SUMIFS('حركة المراحل'!$D$5:$D$504,'حركة المراحل'!$B$5:$B$504,$A40,'حركة المراحل'!$C$5:$C$504,D$4))</f>
        <v/>
      </c>
      <c r="E40" s="17">
        <f>IF(OR($A40="",E$4=""),"",SUMIFS('حركة المراحل'!$D$5:$D$504,'حركة المراحل'!$B$5:$B$504,$A40,'حركة المراحل'!$C$5:$C$504,E$4))</f>
        <v/>
      </c>
      <c r="F40" s="17">
        <f>IF(OR($A40="",F$4=""),"",SUMIFS('حركة المراحل'!$D$5:$D$504,'حركة المراحل'!$B$5:$B$504,$A40,'حركة المراحل'!$C$5:$C$504,F$4))</f>
        <v/>
      </c>
      <c r="G40" s="17">
        <f>IF(OR($A40="",G$4=""),"",SUMIFS('حركة المراحل'!$D$5:$D$504,'حركة المراحل'!$B$5:$B$504,$A40,'حركة المراحل'!$C$5:$C$504,G$4))</f>
        <v/>
      </c>
      <c r="H40" s="17">
        <f>IF(OR($A40="",H$4=""),"",SUMIFS('حركة المراحل'!$D$5:$D$504,'حركة المراحل'!$B$5:$B$504,$A40,'حركة المراحل'!$C$5:$C$504,H$4))</f>
        <v/>
      </c>
      <c r="I40" s="17">
        <f>IF(OR($A40="",I$4=""),"",SUMIFS('حركة المراحل'!$D$5:$D$504,'حركة المراحل'!$B$5:$B$504,$A40,'حركة المراحل'!$C$5:$C$504,I$4))</f>
        <v/>
      </c>
      <c r="J40" s="17">
        <f>IF(OR($A40="",J$4=""),"",SUMIFS('حركة المراحل'!$D$5:$D$504,'حركة المراحل'!$B$5:$B$504,$A40,'حركة المراحل'!$C$5:$C$504,J$4))</f>
        <v/>
      </c>
      <c r="K40" s="17">
        <f>IF(OR($A40="",K$4=""),"",SUMIFS('حركة المراحل'!$D$5:$D$504,'حركة المراحل'!$B$5:$B$504,$A40,'حركة المراحل'!$C$5:$C$504,K$4))</f>
        <v/>
      </c>
      <c r="L40" s="17">
        <f>IF(OR($A40="",L$4=""),"",SUMIFS('حركة المراحل'!$D$5:$D$504,'حركة المراحل'!$B$5:$B$504,$A40,'حركة المراحل'!$C$5:$C$504,L$4))</f>
        <v/>
      </c>
      <c r="M40" s="17">
        <f>IF(OR($A40="",M$4=""),"",SUMIFS('حركة المراحل'!$D$5:$D$504,'حركة المراحل'!$B$5:$B$504,$A40,'حركة المراحل'!$C$5:$C$504,M$4))</f>
        <v/>
      </c>
      <c r="N40" s="17">
        <f>IF(OR($A40="",N$4=""),"",SUMIFS('حركة المراحل'!$D$5:$D$504,'حركة المراحل'!$B$5:$B$504,$A40,'حركة المراحل'!$C$5:$C$504,N$4))</f>
        <v/>
      </c>
      <c r="O40" s="17">
        <f>IF(OR($A40="",O$4=""),"",SUMIFS('حركة المراحل'!$D$5:$D$504,'حركة المراحل'!$B$5:$B$504,$A40,'حركة المراحل'!$C$5:$C$504,O$4))</f>
        <v/>
      </c>
      <c r="P40" s="17">
        <f>IF(OR($A40="",'المراحل'!$D$5=""),"",SUMIFS('حركة المراحل'!$D$5:$D$504,'حركة المراحل'!$B$5:$B$504,$A40,'حركة المراحل'!$C$5:$C$504,'المراحل'!$D$5))</f>
        <v/>
      </c>
      <c r="Q40" s="18">
        <f>IF(OR(A40="",P40="",C40="",C40=0),"",P40/C40)</f>
        <v/>
      </c>
      <c r="R40" s="17">
        <f>IF(OR(A40="",P40="",C40=""),"",MAX(C40-P40,0))</f>
        <v/>
      </c>
      <c r="S40" s="19">
        <f>IF(OR(A40="",'أوامر الإنتاج'!E40=""),"",'أوامر الإنتاج'!E40-TODAY())</f>
        <v/>
      </c>
      <c r="T40" s="6">
        <f>IF(OR(A40="",P40="",C40=""),"",IF(P40&gt;=C40,"تم",IF(S40="","جارٍ",IF(S40&lt;0,"متأخر",IF(S40&lt;=3,"قريب","جارٍ")))))</f>
        <v/>
      </c>
    </row>
    <row r="41">
      <c r="A41" s="6">
        <f>IF('أوامر الإنتاج'!A41="","",'أوامر الإنتاج'!A41)</f>
        <v/>
      </c>
      <c r="B41" s="6">
        <f>IF(A41="","",'أوامر الإنتاج'!B41&amp;"")</f>
        <v/>
      </c>
      <c r="C41" s="17">
        <f>IF(A41="","",'أوامر الإنتاج'!D41)</f>
        <v/>
      </c>
      <c r="D41" s="17">
        <f>IF(OR($A41="",D$4=""),"",SUMIFS('حركة المراحل'!$D$5:$D$504,'حركة المراحل'!$B$5:$B$504,$A41,'حركة المراحل'!$C$5:$C$504,D$4))</f>
        <v/>
      </c>
      <c r="E41" s="17">
        <f>IF(OR($A41="",E$4=""),"",SUMIFS('حركة المراحل'!$D$5:$D$504,'حركة المراحل'!$B$5:$B$504,$A41,'حركة المراحل'!$C$5:$C$504,E$4))</f>
        <v/>
      </c>
      <c r="F41" s="17">
        <f>IF(OR($A41="",F$4=""),"",SUMIFS('حركة المراحل'!$D$5:$D$504,'حركة المراحل'!$B$5:$B$504,$A41,'حركة المراحل'!$C$5:$C$504,F$4))</f>
        <v/>
      </c>
      <c r="G41" s="17">
        <f>IF(OR($A41="",G$4=""),"",SUMIFS('حركة المراحل'!$D$5:$D$504,'حركة المراحل'!$B$5:$B$504,$A41,'حركة المراحل'!$C$5:$C$504,G$4))</f>
        <v/>
      </c>
      <c r="H41" s="17">
        <f>IF(OR($A41="",H$4=""),"",SUMIFS('حركة المراحل'!$D$5:$D$504,'حركة المراحل'!$B$5:$B$504,$A41,'حركة المراحل'!$C$5:$C$504,H$4))</f>
        <v/>
      </c>
      <c r="I41" s="17">
        <f>IF(OR($A41="",I$4=""),"",SUMIFS('حركة المراحل'!$D$5:$D$504,'حركة المراحل'!$B$5:$B$504,$A41,'حركة المراحل'!$C$5:$C$504,I$4))</f>
        <v/>
      </c>
      <c r="J41" s="17">
        <f>IF(OR($A41="",J$4=""),"",SUMIFS('حركة المراحل'!$D$5:$D$504,'حركة المراحل'!$B$5:$B$504,$A41,'حركة المراحل'!$C$5:$C$504,J$4))</f>
        <v/>
      </c>
      <c r="K41" s="17">
        <f>IF(OR($A41="",K$4=""),"",SUMIFS('حركة المراحل'!$D$5:$D$504,'حركة المراحل'!$B$5:$B$504,$A41,'حركة المراحل'!$C$5:$C$504,K$4))</f>
        <v/>
      </c>
      <c r="L41" s="17">
        <f>IF(OR($A41="",L$4=""),"",SUMIFS('حركة المراحل'!$D$5:$D$504,'حركة المراحل'!$B$5:$B$504,$A41,'حركة المراحل'!$C$5:$C$504,L$4))</f>
        <v/>
      </c>
      <c r="M41" s="17">
        <f>IF(OR($A41="",M$4=""),"",SUMIFS('حركة المراحل'!$D$5:$D$504,'حركة المراحل'!$B$5:$B$504,$A41,'حركة المراحل'!$C$5:$C$504,M$4))</f>
        <v/>
      </c>
      <c r="N41" s="17">
        <f>IF(OR($A41="",N$4=""),"",SUMIFS('حركة المراحل'!$D$5:$D$504,'حركة المراحل'!$B$5:$B$504,$A41,'حركة المراحل'!$C$5:$C$504,N$4))</f>
        <v/>
      </c>
      <c r="O41" s="17">
        <f>IF(OR($A41="",O$4=""),"",SUMIFS('حركة المراحل'!$D$5:$D$504,'حركة المراحل'!$B$5:$B$504,$A41,'حركة المراحل'!$C$5:$C$504,O$4))</f>
        <v/>
      </c>
      <c r="P41" s="17">
        <f>IF(OR($A41="",'المراحل'!$D$5=""),"",SUMIFS('حركة المراحل'!$D$5:$D$504,'حركة المراحل'!$B$5:$B$504,$A41,'حركة المراحل'!$C$5:$C$504,'المراحل'!$D$5))</f>
        <v/>
      </c>
      <c r="Q41" s="18">
        <f>IF(OR(A41="",P41="",C41="",C41=0),"",P41/C41)</f>
        <v/>
      </c>
      <c r="R41" s="17">
        <f>IF(OR(A41="",P41="",C41=""),"",MAX(C41-P41,0))</f>
        <v/>
      </c>
      <c r="S41" s="19">
        <f>IF(OR(A41="",'أوامر الإنتاج'!E41=""),"",'أوامر الإنتاج'!E41-TODAY())</f>
        <v/>
      </c>
      <c r="T41" s="6">
        <f>IF(OR(A41="",P41="",C41=""),"",IF(P41&gt;=C41,"تم",IF(S41="","جارٍ",IF(S41&lt;0,"متأخر",IF(S41&lt;=3,"قريب","جارٍ")))))</f>
        <v/>
      </c>
    </row>
    <row r="42">
      <c r="A42" s="6">
        <f>IF('أوامر الإنتاج'!A42="","",'أوامر الإنتاج'!A42)</f>
        <v/>
      </c>
      <c r="B42" s="6">
        <f>IF(A42="","",'أوامر الإنتاج'!B42&amp;"")</f>
        <v/>
      </c>
      <c r="C42" s="17">
        <f>IF(A42="","",'أوامر الإنتاج'!D42)</f>
        <v/>
      </c>
      <c r="D42" s="17">
        <f>IF(OR($A42="",D$4=""),"",SUMIFS('حركة المراحل'!$D$5:$D$504,'حركة المراحل'!$B$5:$B$504,$A42,'حركة المراحل'!$C$5:$C$504,D$4))</f>
        <v/>
      </c>
      <c r="E42" s="17">
        <f>IF(OR($A42="",E$4=""),"",SUMIFS('حركة المراحل'!$D$5:$D$504,'حركة المراحل'!$B$5:$B$504,$A42,'حركة المراحل'!$C$5:$C$504,E$4))</f>
        <v/>
      </c>
      <c r="F42" s="17">
        <f>IF(OR($A42="",F$4=""),"",SUMIFS('حركة المراحل'!$D$5:$D$504,'حركة المراحل'!$B$5:$B$504,$A42,'حركة المراحل'!$C$5:$C$504,F$4))</f>
        <v/>
      </c>
      <c r="G42" s="17">
        <f>IF(OR($A42="",G$4=""),"",SUMIFS('حركة المراحل'!$D$5:$D$504,'حركة المراحل'!$B$5:$B$504,$A42,'حركة المراحل'!$C$5:$C$504,G$4))</f>
        <v/>
      </c>
      <c r="H42" s="17">
        <f>IF(OR($A42="",H$4=""),"",SUMIFS('حركة المراحل'!$D$5:$D$504,'حركة المراحل'!$B$5:$B$504,$A42,'حركة المراحل'!$C$5:$C$504,H$4))</f>
        <v/>
      </c>
      <c r="I42" s="17">
        <f>IF(OR($A42="",I$4=""),"",SUMIFS('حركة المراحل'!$D$5:$D$504,'حركة المراحل'!$B$5:$B$504,$A42,'حركة المراحل'!$C$5:$C$504,I$4))</f>
        <v/>
      </c>
      <c r="J42" s="17">
        <f>IF(OR($A42="",J$4=""),"",SUMIFS('حركة المراحل'!$D$5:$D$504,'حركة المراحل'!$B$5:$B$504,$A42,'حركة المراحل'!$C$5:$C$504,J$4))</f>
        <v/>
      </c>
      <c r="K42" s="17">
        <f>IF(OR($A42="",K$4=""),"",SUMIFS('حركة المراحل'!$D$5:$D$504,'حركة المراحل'!$B$5:$B$504,$A42,'حركة المراحل'!$C$5:$C$504,K$4))</f>
        <v/>
      </c>
      <c r="L42" s="17">
        <f>IF(OR($A42="",L$4=""),"",SUMIFS('حركة المراحل'!$D$5:$D$504,'حركة المراحل'!$B$5:$B$504,$A42,'حركة المراحل'!$C$5:$C$504,L$4))</f>
        <v/>
      </c>
      <c r="M42" s="17">
        <f>IF(OR($A42="",M$4=""),"",SUMIFS('حركة المراحل'!$D$5:$D$504,'حركة المراحل'!$B$5:$B$504,$A42,'حركة المراحل'!$C$5:$C$504,M$4))</f>
        <v/>
      </c>
      <c r="N42" s="17">
        <f>IF(OR($A42="",N$4=""),"",SUMIFS('حركة المراحل'!$D$5:$D$504,'حركة المراحل'!$B$5:$B$504,$A42,'حركة المراحل'!$C$5:$C$504,N$4))</f>
        <v/>
      </c>
      <c r="O42" s="17">
        <f>IF(OR($A42="",O$4=""),"",SUMIFS('حركة المراحل'!$D$5:$D$504,'حركة المراحل'!$B$5:$B$504,$A42,'حركة المراحل'!$C$5:$C$504,O$4))</f>
        <v/>
      </c>
      <c r="P42" s="17">
        <f>IF(OR($A42="",'المراحل'!$D$5=""),"",SUMIFS('حركة المراحل'!$D$5:$D$504,'حركة المراحل'!$B$5:$B$504,$A42,'حركة المراحل'!$C$5:$C$504,'المراحل'!$D$5))</f>
        <v/>
      </c>
      <c r="Q42" s="18">
        <f>IF(OR(A42="",P42="",C42="",C42=0),"",P42/C42)</f>
        <v/>
      </c>
      <c r="R42" s="17">
        <f>IF(OR(A42="",P42="",C42=""),"",MAX(C42-P42,0))</f>
        <v/>
      </c>
      <c r="S42" s="19">
        <f>IF(OR(A42="",'أوامر الإنتاج'!E42=""),"",'أوامر الإنتاج'!E42-TODAY())</f>
        <v/>
      </c>
      <c r="T42" s="6">
        <f>IF(OR(A42="",P42="",C42=""),"",IF(P42&gt;=C42,"تم",IF(S42="","جارٍ",IF(S42&lt;0,"متأخر",IF(S42&lt;=3,"قريب","جارٍ")))))</f>
        <v/>
      </c>
    </row>
    <row r="43">
      <c r="A43" s="6">
        <f>IF('أوامر الإنتاج'!A43="","",'أوامر الإنتاج'!A43)</f>
        <v/>
      </c>
      <c r="B43" s="6">
        <f>IF(A43="","",'أوامر الإنتاج'!B43&amp;"")</f>
        <v/>
      </c>
      <c r="C43" s="17">
        <f>IF(A43="","",'أوامر الإنتاج'!D43)</f>
        <v/>
      </c>
      <c r="D43" s="17">
        <f>IF(OR($A43="",D$4=""),"",SUMIFS('حركة المراحل'!$D$5:$D$504,'حركة المراحل'!$B$5:$B$504,$A43,'حركة المراحل'!$C$5:$C$504,D$4))</f>
        <v/>
      </c>
      <c r="E43" s="17">
        <f>IF(OR($A43="",E$4=""),"",SUMIFS('حركة المراحل'!$D$5:$D$504,'حركة المراحل'!$B$5:$B$504,$A43,'حركة المراحل'!$C$5:$C$504,E$4))</f>
        <v/>
      </c>
      <c r="F43" s="17">
        <f>IF(OR($A43="",F$4=""),"",SUMIFS('حركة المراحل'!$D$5:$D$504,'حركة المراحل'!$B$5:$B$504,$A43,'حركة المراحل'!$C$5:$C$504,F$4))</f>
        <v/>
      </c>
      <c r="G43" s="17">
        <f>IF(OR($A43="",G$4=""),"",SUMIFS('حركة المراحل'!$D$5:$D$504,'حركة المراحل'!$B$5:$B$504,$A43,'حركة المراحل'!$C$5:$C$504,G$4))</f>
        <v/>
      </c>
      <c r="H43" s="17">
        <f>IF(OR($A43="",H$4=""),"",SUMIFS('حركة المراحل'!$D$5:$D$504,'حركة المراحل'!$B$5:$B$504,$A43,'حركة المراحل'!$C$5:$C$504,H$4))</f>
        <v/>
      </c>
      <c r="I43" s="17">
        <f>IF(OR($A43="",I$4=""),"",SUMIFS('حركة المراحل'!$D$5:$D$504,'حركة المراحل'!$B$5:$B$504,$A43,'حركة المراحل'!$C$5:$C$504,I$4))</f>
        <v/>
      </c>
      <c r="J43" s="17">
        <f>IF(OR($A43="",J$4=""),"",SUMIFS('حركة المراحل'!$D$5:$D$504,'حركة المراحل'!$B$5:$B$504,$A43,'حركة المراحل'!$C$5:$C$504,J$4))</f>
        <v/>
      </c>
      <c r="K43" s="17">
        <f>IF(OR($A43="",K$4=""),"",SUMIFS('حركة المراحل'!$D$5:$D$504,'حركة المراحل'!$B$5:$B$504,$A43,'حركة المراحل'!$C$5:$C$504,K$4))</f>
        <v/>
      </c>
      <c r="L43" s="17">
        <f>IF(OR($A43="",L$4=""),"",SUMIFS('حركة المراحل'!$D$5:$D$504,'حركة المراحل'!$B$5:$B$504,$A43,'حركة المراحل'!$C$5:$C$504,L$4))</f>
        <v/>
      </c>
      <c r="M43" s="17">
        <f>IF(OR($A43="",M$4=""),"",SUMIFS('حركة المراحل'!$D$5:$D$504,'حركة المراحل'!$B$5:$B$504,$A43,'حركة المراحل'!$C$5:$C$504,M$4))</f>
        <v/>
      </c>
      <c r="N43" s="17">
        <f>IF(OR($A43="",N$4=""),"",SUMIFS('حركة المراحل'!$D$5:$D$504,'حركة المراحل'!$B$5:$B$504,$A43,'حركة المراحل'!$C$5:$C$504,N$4))</f>
        <v/>
      </c>
      <c r="O43" s="17">
        <f>IF(OR($A43="",O$4=""),"",SUMIFS('حركة المراحل'!$D$5:$D$504,'حركة المراحل'!$B$5:$B$504,$A43,'حركة المراحل'!$C$5:$C$504,O$4))</f>
        <v/>
      </c>
      <c r="P43" s="17">
        <f>IF(OR($A43="",'المراحل'!$D$5=""),"",SUMIFS('حركة المراحل'!$D$5:$D$504,'حركة المراحل'!$B$5:$B$504,$A43,'حركة المراحل'!$C$5:$C$504,'المراحل'!$D$5))</f>
        <v/>
      </c>
      <c r="Q43" s="18">
        <f>IF(OR(A43="",P43="",C43="",C43=0),"",P43/C43)</f>
        <v/>
      </c>
      <c r="R43" s="17">
        <f>IF(OR(A43="",P43="",C43=""),"",MAX(C43-P43,0))</f>
        <v/>
      </c>
      <c r="S43" s="19">
        <f>IF(OR(A43="",'أوامر الإنتاج'!E43=""),"",'أوامر الإنتاج'!E43-TODAY())</f>
        <v/>
      </c>
      <c r="T43" s="6">
        <f>IF(OR(A43="",P43="",C43=""),"",IF(P43&gt;=C43,"تم",IF(S43="","جارٍ",IF(S43&lt;0,"متأخر",IF(S43&lt;=3,"قريب","جارٍ")))))</f>
        <v/>
      </c>
    </row>
    <row r="44">
      <c r="A44" s="6">
        <f>IF('أوامر الإنتاج'!A44="","",'أوامر الإنتاج'!A44)</f>
        <v/>
      </c>
      <c r="B44" s="6">
        <f>IF(A44="","",'أوامر الإنتاج'!B44&amp;"")</f>
        <v/>
      </c>
      <c r="C44" s="17">
        <f>IF(A44="","",'أوامر الإنتاج'!D44)</f>
        <v/>
      </c>
      <c r="D44" s="17">
        <f>IF(OR($A44="",D$4=""),"",SUMIFS('حركة المراحل'!$D$5:$D$504,'حركة المراحل'!$B$5:$B$504,$A44,'حركة المراحل'!$C$5:$C$504,D$4))</f>
        <v/>
      </c>
      <c r="E44" s="17">
        <f>IF(OR($A44="",E$4=""),"",SUMIFS('حركة المراحل'!$D$5:$D$504,'حركة المراحل'!$B$5:$B$504,$A44,'حركة المراحل'!$C$5:$C$504,E$4))</f>
        <v/>
      </c>
      <c r="F44" s="17">
        <f>IF(OR($A44="",F$4=""),"",SUMIFS('حركة المراحل'!$D$5:$D$504,'حركة المراحل'!$B$5:$B$504,$A44,'حركة المراحل'!$C$5:$C$504,F$4))</f>
        <v/>
      </c>
      <c r="G44" s="17">
        <f>IF(OR($A44="",G$4=""),"",SUMIFS('حركة المراحل'!$D$5:$D$504,'حركة المراحل'!$B$5:$B$504,$A44,'حركة المراحل'!$C$5:$C$504,G$4))</f>
        <v/>
      </c>
      <c r="H44" s="17">
        <f>IF(OR($A44="",H$4=""),"",SUMIFS('حركة المراحل'!$D$5:$D$504,'حركة المراحل'!$B$5:$B$504,$A44,'حركة المراحل'!$C$5:$C$504,H$4))</f>
        <v/>
      </c>
      <c r="I44" s="17">
        <f>IF(OR($A44="",I$4=""),"",SUMIFS('حركة المراحل'!$D$5:$D$504,'حركة المراحل'!$B$5:$B$504,$A44,'حركة المراحل'!$C$5:$C$504,I$4))</f>
        <v/>
      </c>
      <c r="J44" s="17">
        <f>IF(OR($A44="",J$4=""),"",SUMIFS('حركة المراحل'!$D$5:$D$504,'حركة المراحل'!$B$5:$B$504,$A44,'حركة المراحل'!$C$5:$C$504,J$4))</f>
        <v/>
      </c>
      <c r="K44" s="17">
        <f>IF(OR($A44="",K$4=""),"",SUMIFS('حركة المراحل'!$D$5:$D$504,'حركة المراحل'!$B$5:$B$504,$A44,'حركة المراحل'!$C$5:$C$504,K$4))</f>
        <v/>
      </c>
      <c r="L44" s="17">
        <f>IF(OR($A44="",L$4=""),"",SUMIFS('حركة المراحل'!$D$5:$D$504,'حركة المراحل'!$B$5:$B$504,$A44,'حركة المراحل'!$C$5:$C$504,L$4))</f>
        <v/>
      </c>
      <c r="M44" s="17">
        <f>IF(OR($A44="",M$4=""),"",SUMIFS('حركة المراحل'!$D$5:$D$504,'حركة المراحل'!$B$5:$B$504,$A44,'حركة المراحل'!$C$5:$C$504,M$4))</f>
        <v/>
      </c>
      <c r="N44" s="17">
        <f>IF(OR($A44="",N$4=""),"",SUMIFS('حركة المراحل'!$D$5:$D$504,'حركة المراحل'!$B$5:$B$504,$A44,'حركة المراحل'!$C$5:$C$504,N$4))</f>
        <v/>
      </c>
      <c r="O44" s="17">
        <f>IF(OR($A44="",O$4=""),"",SUMIFS('حركة المراحل'!$D$5:$D$504,'حركة المراحل'!$B$5:$B$504,$A44,'حركة المراحل'!$C$5:$C$504,O$4))</f>
        <v/>
      </c>
      <c r="P44" s="17">
        <f>IF(OR($A44="",'المراحل'!$D$5=""),"",SUMIFS('حركة المراحل'!$D$5:$D$504,'حركة المراحل'!$B$5:$B$504,$A44,'حركة المراحل'!$C$5:$C$504,'المراحل'!$D$5))</f>
        <v/>
      </c>
      <c r="Q44" s="18">
        <f>IF(OR(A44="",P44="",C44="",C44=0),"",P44/C44)</f>
        <v/>
      </c>
      <c r="R44" s="17">
        <f>IF(OR(A44="",P44="",C44=""),"",MAX(C44-P44,0))</f>
        <v/>
      </c>
      <c r="S44" s="19">
        <f>IF(OR(A44="",'أوامر الإنتاج'!E44=""),"",'أوامر الإنتاج'!E44-TODAY())</f>
        <v/>
      </c>
      <c r="T44" s="6">
        <f>IF(OR(A44="",P44="",C44=""),"",IF(P44&gt;=C44,"تم",IF(S44="","جارٍ",IF(S44&lt;0,"متأخر",IF(S44&lt;=3,"قريب","جارٍ")))))</f>
        <v/>
      </c>
    </row>
    <row r="45">
      <c r="A45" s="6">
        <f>IF('أوامر الإنتاج'!A45="","",'أوامر الإنتاج'!A45)</f>
        <v/>
      </c>
      <c r="B45" s="6">
        <f>IF(A45="","",'أوامر الإنتاج'!B45&amp;"")</f>
        <v/>
      </c>
      <c r="C45" s="17">
        <f>IF(A45="","",'أوامر الإنتاج'!D45)</f>
        <v/>
      </c>
      <c r="D45" s="17">
        <f>IF(OR($A45="",D$4=""),"",SUMIFS('حركة المراحل'!$D$5:$D$504,'حركة المراحل'!$B$5:$B$504,$A45,'حركة المراحل'!$C$5:$C$504,D$4))</f>
        <v/>
      </c>
      <c r="E45" s="17">
        <f>IF(OR($A45="",E$4=""),"",SUMIFS('حركة المراحل'!$D$5:$D$504,'حركة المراحل'!$B$5:$B$504,$A45,'حركة المراحل'!$C$5:$C$504,E$4))</f>
        <v/>
      </c>
      <c r="F45" s="17">
        <f>IF(OR($A45="",F$4=""),"",SUMIFS('حركة المراحل'!$D$5:$D$504,'حركة المراحل'!$B$5:$B$504,$A45,'حركة المراحل'!$C$5:$C$504,F$4))</f>
        <v/>
      </c>
      <c r="G45" s="17">
        <f>IF(OR($A45="",G$4=""),"",SUMIFS('حركة المراحل'!$D$5:$D$504,'حركة المراحل'!$B$5:$B$504,$A45,'حركة المراحل'!$C$5:$C$504,G$4))</f>
        <v/>
      </c>
      <c r="H45" s="17">
        <f>IF(OR($A45="",H$4=""),"",SUMIFS('حركة المراحل'!$D$5:$D$504,'حركة المراحل'!$B$5:$B$504,$A45,'حركة المراحل'!$C$5:$C$504,H$4))</f>
        <v/>
      </c>
      <c r="I45" s="17">
        <f>IF(OR($A45="",I$4=""),"",SUMIFS('حركة المراحل'!$D$5:$D$504,'حركة المراحل'!$B$5:$B$504,$A45,'حركة المراحل'!$C$5:$C$504,I$4))</f>
        <v/>
      </c>
      <c r="J45" s="17">
        <f>IF(OR($A45="",J$4=""),"",SUMIFS('حركة المراحل'!$D$5:$D$504,'حركة المراحل'!$B$5:$B$504,$A45,'حركة المراحل'!$C$5:$C$504,J$4))</f>
        <v/>
      </c>
      <c r="K45" s="17">
        <f>IF(OR($A45="",K$4=""),"",SUMIFS('حركة المراحل'!$D$5:$D$504,'حركة المراحل'!$B$5:$B$504,$A45,'حركة المراحل'!$C$5:$C$504,K$4))</f>
        <v/>
      </c>
      <c r="L45" s="17">
        <f>IF(OR($A45="",L$4=""),"",SUMIFS('حركة المراحل'!$D$5:$D$504,'حركة المراحل'!$B$5:$B$504,$A45,'حركة المراحل'!$C$5:$C$504,L$4))</f>
        <v/>
      </c>
      <c r="M45" s="17">
        <f>IF(OR($A45="",M$4=""),"",SUMIFS('حركة المراحل'!$D$5:$D$504,'حركة المراحل'!$B$5:$B$504,$A45,'حركة المراحل'!$C$5:$C$504,M$4))</f>
        <v/>
      </c>
      <c r="N45" s="17">
        <f>IF(OR($A45="",N$4=""),"",SUMIFS('حركة المراحل'!$D$5:$D$504,'حركة المراحل'!$B$5:$B$504,$A45,'حركة المراحل'!$C$5:$C$504,N$4))</f>
        <v/>
      </c>
      <c r="O45" s="17">
        <f>IF(OR($A45="",O$4=""),"",SUMIFS('حركة المراحل'!$D$5:$D$504,'حركة المراحل'!$B$5:$B$504,$A45,'حركة المراحل'!$C$5:$C$504,O$4))</f>
        <v/>
      </c>
      <c r="P45" s="17">
        <f>IF(OR($A45="",'المراحل'!$D$5=""),"",SUMIFS('حركة المراحل'!$D$5:$D$504,'حركة المراحل'!$B$5:$B$504,$A45,'حركة المراحل'!$C$5:$C$504,'المراحل'!$D$5))</f>
        <v/>
      </c>
      <c r="Q45" s="18">
        <f>IF(OR(A45="",P45="",C45="",C45=0),"",P45/C45)</f>
        <v/>
      </c>
      <c r="R45" s="17">
        <f>IF(OR(A45="",P45="",C45=""),"",MAX(C45-P45,0))</f>
        <v/>
      </c>
      <c r="S45" s="19">
        <f>IF(OR(A45="",'أوامر الإنتاج'!E45=""),"",'أوامر الإنتاج'!E45-TODAY())</f>
        <v/>
      </c>
      <c r="T45" s="6">
        <f>IF(OR(A45="",P45="",C45=""),"",IF(P45&gt;=C45,"تم",IF(S45="","جارٍ",IF(S45&lt;0,"متأخر",IF(S45&lt;=3,"قريب","جارٍ")))))</f>
        <v/>
      </c>
    </row>
    <row r="46">
      <c r="A46" s="6">
        <f>IF('أوامر الإنتاج'!A46="","",'أوامر الإنتاج'!A46)</f>
        <v/>
      </c>
      <c r="B46" s="6">
        <f>IF(A46="","",'أوامر الإنتاج'!B46&amp;"")</f>
        <v/>
      </c>
      <c r="C46" s="17">
        <f>IF(A46="","",'أوامر الإنتاج'!D46)</f>
        <v/>
      </c>
      <c r="D46" s="17">
        <f>IF(OR($A46="",D$4=""),"",SUMIFS('حركة المراحل'!$D$5:$D$504,'حركة المراحل'!$B$5:$B$504,$A46,'حركة المراحل'!$C$5:$C$504,D$4))</f>
        <v/>
      </c>
      <c r="E46" s="17">
        <f>IF(OR($A46="",E$4=""),"",SUMIFS('حركة المراحل'!$D$5:$D$504,'حركة المراحل'!$B$5:$B$504,$A46,'حركة المراحل'!$C$5:$C$504,E$4))</f>
        <v/>
      </c>
      <c r="F46" s="17">
        <f>IF(OR($A46="",F$4=""),"",SUMIFS('حركة المراحل'!$D$5:$D$504,'حركة المراحل'!$B$5:$B$504,$A46,'حركة المراحل'!$C$5:$C$504,F$4))</f>
        <v/>
      </c>
      <c r="G46" s="17">
        <f>IF(OR($A46="",G$4=""),"",SUMIFS('حركة المراحل'!$D$5:$D$504,'حركة المراحل'!$B$5:$B$504,$A46,'حركة المراحل'!$C$5:$C$504,G$4))</f>
        <v/>
      </c>
      <c r="H46" s="17">
        <f>IF(OR($A46="",H$4=""),"",SUMIFS('حركة المراحل'!$D$5:$D$504,'حركة المراحل'!$B$5:$B$504,$A46,'حركة المراحل'!$C$5:$C$504,H$4))</f>
        <v/>
      </c>
      <c r="I46" s="17">
        <f>IF(OR($A46="",I$4=""),"",SUMIFS('حركة المراحل'!$D$5:$D$504,'حركة المراحل'!$B$5:$B$504,$A46,'حركة المراحل'!$C$5:$C$504,I$4))</f>
        <v/>
      </c>
      <c r="J46" s="17">
        <f>IF(OR($A46="",J$4=""),"",SUMIFS('حركة المراحل'!$D$5:$D$504,'حركة المراحل'!$B$5:$B$504,$A46,'حركة المراحل'!$C$5:$C$504,J$4))</f>
        <v/>
      </c>
      <c r="K46" s="17">
        <f>IF(OR($A46="",K$4=""),"",SUMIFS('حركة المراحل'!$D$5:$D$504,'حركة المراحل'!$B$5:$B$504,$A46,'حركة المراحل'!$C$5:$C$504,K$4))</f>
        <v/>
      </c>
      <c r="L46" s="17">
        <f>IF(OR($A46="",L$4=""),"",SUMIFS('حركة المراحل'!$D$5:$D$504,'حركة المراحل'!$B$5:$B$504,$A46,'حركة المراحل'!$C$5:$C$504,L$4))</f>
        <v/>
      </c>
      <c r="M46" s="17">
        <f>IF(OR($A46="",M$4=""),"",SUMIFS('حركة المراحل'!$D$5:$D$504,'حركة المراحل'!$B$5:$B$504,$A46,'حركة المراحل'!$C$5:$C$504,M$4))</f>
        <v/>
      </c>
      <c r="N46" s="17">
        <f>IF(OR($A46="",N$4=""),"",SUMIFS('حركة المراحل'!$D$5:$D$504,'حركة المراحل'!$B$5:$B$504,$A46,'حركة المراحل'!$C$5:$C$504,N$4))</f>
        <v/>
      </c>
      <c r="O46" s="17">
        <f>IF(OR($A46="",O$4=""),"",SUMIFS('حركة المراحل'!$D$5:$D$504,'حركة المراحل'!$B$5:$B$504,$A46,'حركة المراحل'!$C$5:$C$504,O$4))</f>
        <v/>
      </c>
      <c r="P46" s="17">
        <f>IF(OR($A46="",'المراحل'!$D$5=""),"",SUMIFS('حركة المراحل'!$D$5:$D$504,'حركة المراحل'!$B$5:$B$504,$A46,'حركة المراحل'!$C$5:$C$504,'المراحل'!$D$5))</f>
        <v/>
      </c>
      <c r="Q46" s="18">
        <f>IF(OR(A46="",P46="",C46="",C46=0),"",P46/C46)</f>
        <v/>
      </c>
      <c r="R46" s="17">
        <f>IF(OR(A46="",P46="",C46=""),"",MAX(C46-P46,0))</f>
        <v/>
      </c>
      <c r="S46" s="19">
        <f>IF(OR(A46="",'أوامر الإنتاج'!E46=""),"",'أوامر الإنتاج'!E46-TODAY())</f>
        <v/>
      </c>
      <c r="T46" s="6">
        <f>IF(OR(A46="",P46="",C46=""),"",IF(P46&gt;=C46,"تم",IF(S46="","جارٍ",IF(S46&lt;0,"متأخر",IF(S46&lt;=3,"قريب","جارٍ")))))</f>
        <v/>
      </c>
    </row>
    <row r="47">
      <c r="A47" s="6">
        <f>IF('أوامر الإنتاج'!A47="","",'أوامر الإنتاج'!A47)</f>
        <v/>
      </c>
      <c r="B47" s="6">
        <f>IF(A47="","",'أوامر الإنتاج'!B47&amp;"")</f>
        <v/>
      </c>
      <c r="C47" s="17">
        <f>IF(A47="","",'أوامر الإنتاج'!D47)</f>
        <v/>
      </c>
      <c r="D47" s="17">
        <f>IF(OR($A47="",D$4=""),"",SUMIFS('حركة المراحل'!$D$5:$D$504,'حركة المراحل'!$B$5:$B$504,$A47,'حركة المراحل'!$C$5:$C$504,D$4))</f>
        <v/>
      </c>
      <c r="E47" s="17">
        <f>IF(OR($A47="",E$4=""),"",SUMIFS('حركة المراحل'!$D$5:$D$504,'حركة المراحل'!$B$5:$B$504,$A47,'حركة المراحل'!$C$5:$C$504,E$4))</f>
        <v/>
      </c>
      <c r="F47" s="17">
        <f>IF(OR($A47="",F$4=""),"",SUMIFS('حركة المراحل'!$D$5:$D$504,'حركة المراحل'!$B$5:$B$504,$A47,'حركة المراحل'!$C$5:$C$504,F$4))</f>
        <v/>
      </c>
      <c r="G47" s="17">
        <f>IF(OR($A47="",G$4=""),"",SUMIFS('حركة المراحل'!$D$5:$D$504,'حركة المراحل'!$B$5:$B$504,$A47,'حركة المراحل'!$C$5:$C$504,G$4))</f>
        <v/>
      </c>
      <c r="H47" s="17">
        <f>IF(OR($A47="",H$4=""),"",SUMIFS('حركة المراحل'!$D$5:$D$504,'حركة المراحل'!$B$5:$B$504,$A47,'حركة المراحل'!$C$5:$C$504,H$4))</f>
        <v/>
      </c>
      <c r="I47" s="17">
        <f>IF(OR($A47="",I$4=""),"",SUMIFS('حركة المراحل'!$D$5:$D$504,'حركة المراحل'!$B$5:$B$504,$A47,'حركة المراحل'!$C$5:$C$504,I$4))</f>
        <v/>
      </c>
      <c r="J47" s="17">
        <f>IF(OR($A47="",J$4=""),"",SUMIFS('حركة المراحل'!$D$5:$D$504,'حركة المراحل'!$B$5:$B$504,$A47,'حركة المراحل'!$C$5:$C$504,J$4))</f>
        <v/>
      </c>
      <c r="K47" s="17">
        <f>IF(OR($A47="",K$4=""),"",SUMIFS('حركة المراحل'!$D$5:$D$504,'حركة المراحل'!$B$5:$B$504,$A47,'حركة المراحل'!$C$5:$C$504,K$4))</f>
        <v/>
      </c>
      <c r="L47" s="17">
        <f>IF(OR($A47="",L$4=""),"",SUMIFS('حركة المراحل'!$D$5:$D$504,'حركة المراحل'!$B$5:$B$504,$A47,'حركة المراحل'!$C$5:$C$504,L$4))</f>
        <v/>
      </c>
      <c r="M47" s="17">
        <f>IF(OR($A47="",M$4=""),"",SUMIFS('حركة المراحل'!$D$5:$D$504,'حركة المراحل'!$B$5:$B$504,$A47,'حركة المراحل'!$C$5:$C$504,M$4))</f>
        <v/>
      </c>
      <c r="N47" s="17">
        <f>IF(OR($A47="",N$4=""),"",SUMIFS('حركة المراحل'!$D$5:$D$504,'حركة المراحل'!$B$5:$B$504,$A47,'حركة المراحل'!$C$5:$C$504,N$4))</f>
        <v/>
      </c>
      <c r="O47" s="17">
        <f>IF(OR($A47="",O$4=""),"",SUMIFS('حركة المراحل'!$D$5:$D$504,'حركة المراحل'!$B$5:$B$504,$A47,'حركة المراحل'!$C$5:$C$504,O$4))</f>
        <v/>
      </c>
      <c r="P47" s="17">
        <f>IF(OR($A47="",'المراحل'!$D$5=""),"",SUMIFS('حركة المراحل'!$D$5:$D$504,'حركة المراحل'!$B$5:$B$504,$A47,'حركة المراحل'!$C$5:$C$504,'المراحل'!$D$5))</f>
        <v/>
      </c>
      <c r="Q47" s="18">
        <f>IF(OR(A47="",P47="",C47="",C47=0),"",P47/C47)</f>
        <v/>
      </c>
      <c r="R47" s="17">
        <f>IF(OR(A47="",P47="",C47=""),"",MAX(C47-P47,0))</f>
        <v/>
      </c>
      <c r="S47" s="19">
        <f>IF(OR(A47="",'أوامر الإنتاج'!E47=""),"",'أوامر الإنتاج'!E47-TODAY())</f>
        <v/>
      </c>
      <c r="T47" s="6">
        <f>IF(OR(A47="",P47="",C47=""),"",IF(P47&gt;=C47,"تم",IF(S47="","جارٍ",IF(S47&lt;0,"متأخر",IF(S47&lt;=3,"قريب","جارٍ")))))</f>
        <v/>
      </c>
    </row>
    <row r="48">
      <c r="A48" s="6">
        <f>IF('أوامر الإنتاج'!A48="","",'أوامر الإنتاج'!A48)</f>
        <v/>
      </c>
      <c r="B48" s="6">
        <f>IF(A48="","",'أوامر الإنتاج'!B48&amp;"")</f>
        <v/>
      </c>
      <c r="C48" s="17">
        <f>IF(A48="","",'أوامر الإنتاج'!D48)</f>
        <v/>
      </c>
      <c r="D48" s="17">
        <f>IF(OR($A48="",D$4=""),"",SUMIFS('حركة المراحل'!$D$5:$D$504,'حركة المراحل'!$B$5:$B$504,$A48,'حركة المراحل'!$C$5:$C$504,D$4))</f>
        <v/>
      </c>
      <c r="E48" s="17">
        <f>IF(OR($A48="",E$4=""),"",SUMIFS('حركة المراحل'!$D$5:$D$504,'حركة المراحل'!$B$5:$B$504,$A48,'حركة المراحل'!$C$5:$C$504,E$4))</f>
        <v/>
      </c>
      <c r="F48" s="17">
        <f>IF(OR($A48="",F$4=""),"",SUMIFS('حركة المراحل'!$D$5:$D$504,'حركة المراحل'!$B$5:$B$504,$A48,'حركة المراحل'!$C$5:$C$504,F$4))</f>
        <v/>
      </c>
      <c r="G48" s="17">
        <f>IF(OR($A48="",G$4=""),"",SUMIFS('حركة المراحل'!$D$5:$D$504,'حركة المراحل'!$B$5:$B$504,$A48,'حركة المراحل'!$C$5:$C$504,G$4))</f>
        <v/>
      </c>
      <c r="H48" s="17">
        <f>IF(OR($A48="",H$4=""),"",SUMIFS('حركة المراحل'!$D$5:$D$504,'حركة المراحل'!$B$5:$B$504,$A48,'حركة المراحل'!$C$5:$C$504,H$4))</f>
        <v/>
      </c>
      <c r="I48" s="17">
        <f>IF(OR($A48="",I$4=""),"",SUMIFS('حركة المراحل'!$D$5:$D$504,'حركة المراحل'!$B$5:$B$504,$A48,'حركة المراحل'!$C$5:$C$504,I$4))</f>
        <v/>
      </c>
      <c r="J48" s="17">
        <f>IF(OR($A48="",J$4=""),"",SUMIFS('حركة المراحل'!$D$5:$D$504,'حركة المراحل'!$B$5:$B$504,$A48,'حركة المراحل'!$C$5:$C$504,J$4))</f>
        <v/>
      </c>
      <c r="K48" s="17">
        <f>IF(OR($A48="",K$4=""),"",SUMIFS('حركة المراحل'!$D$5:$D$504,'حركة المراحل'!$B$5:$B$504,$A48,'حركة المراحل'!$C$5:$C$504,K$4))</f>
        <v/>
      </c>
      <c r="L48" s="17">
        <f>IF(OR($A48="",L$4=""),"",SUMIFS('حركة المراحل'!$D$5:$D$504,'حركة المراحل'!$B$5:$B$504,$A48,'حركة المراحل'!$C$5:$C$504,L$4))</f>
        <v/>
      </c>
      <c r="M48" s="17">
        <f>IF(OR($A48="",M$4=""),"",SUMIFS('حركة المراحل'!$D$5:$D$504,'حركة المراحل'!$B$5:$B$504,$A48,'حركة المراحل'!$C$5:$C$504,M$4))</f>
        <v/>
      </c>
      <c r="N48" s="17">
        <f>IF(OR($A48="",N$4=""),"",SUMIFS('حركة المراحل'!$D$5:$D$504,'حركة المراحل'!$B$5:$B$504,$A48,'حركة المراحل'!$C$5:$C$504,N$4))</f>
        <v/>
      </c>
      <c r="O48" s="17">
        <f>IF(OR($A48="",O$4=""),"",SUMIFS('حركة المراحل'!$D$5:$D$504,'حركة المراحل'!$B$5:$B$504,$A48,'حركة المراحل'!$C$5:$C$504,O$4))</f>
        <v/>
      </c>
      <c r="P48" s="17">
        <f>IF(OR($A48="",'المراحل'!$D$5=""),"",SUMIFS('حركة المراحل'!$D$5:$D$504,'حركة المراحل'!$B$5:$B$504,$A48,'حركة المراحل'!$C$5:$C$504,'المراحل'!$D$5))</f>
        <v/>
      </c>
      <c r="Q48" s="18">
        <f>IF(OR(A48="",P48="",C48="",C48=0),"",P48/C48)</f>
        <v/>
      </c>
      <c r="R48" s="17">
        <f>IF(OR(A48="",P48="",C48=""),"",MAX(C48-P48,0))</f>
        <v/>
      </c>
      <c r="S48" s="19">
        <f>IF(OR(A48="",'أوامر الإنتاج'!E48=""),"",'أوامر الإنتاج'!E48-TODAY())</f>
        <v/>
      </c>
      <c r="T48" s="6">
        <f>IF(OR(A48="",P48="",C48=""),"",IF(P48&gt;=C48,"تم",IF(S48="","جارٍ",IF(S48&lt;0,"متأخر",IF(S48&lt;=3,"قريب","جارٍ")))))</f>
        <v/>
      </c>
    </row>
    <row r="49">
      <c r="A49" s="6">
        <f>IF('أوامر الإنتاج'!A49="","",'أوامر الإنتاج'!A49)</f>
        <v/>
      </c>
      <c r="B49" s="6">
        <f>IF(A49="","",'أوامر الإنتاج'!B49&amp;"")</f>
        <v/>
      </c>
      <c r="C49" s="17">
        <f>IF(A49="","",'أوامر الإنتاج'!D49)</f>
        <v/>
      </c>
      <c r="D49" s="17">
        <f>IF(OR($A49="",D$4=""),"",SUMIFS('حركة المراحل'!$D$5:$D$504,'حركة المراحل'!$B$5:$B$504,$A49,'حركة المراحل'!$C$5:$C$504,D$4))</f>
        <v/>
      </c>
      <c r="E49" s="17">
        <f>IF(OR($A49="",E$4=""),"",SUMIFS('حركة المراحل'!$D$5:$D$504,'حركة المراحل'!$B$5:$B$504,$A49,'حركة المراحل'!$C$5:$C$504,E$4))</f>
        <v/>
      </c>
      <c r="F49" s="17">
        <f>IF(OR($A49="",F$4=""),"",SUMIFS('حركة المراحل'!$D$5:$D$504,'حركة المراحل'!$B$5:$B$504,$A49,'حركة المراحل'!$C$5:$C$504,F$4))</f>
        <v/>
      </c>
      <c r="G49" s="17">
        <f>IF(OR($A49="",G$4=""),"",SUMIFS('حركة المراحل'!$D$5:$D$504,'حركة المراحل'!$B$5:$B$504,$A49,'حركة المراحل'!$C$5:$C$504,G$4))</f>
        <v/>
      </c>
      <c r="H49" s="17">
        <f>IF(OR($A49="",H$4=""),"",SUMIFS('حركة المراحل'!$D$5:$D$504,'حركة المراحل'!$B$5:$B$504,$A49,'حركة المراحل'!$C$5:$C$504,H$4))</f>
        <v/>
      </c>
      <c r="I49" s="17">
        <f>IF(OR($A49="",I$4=""),"",SUMIFS('حركة المراحل'!$D$5:$D$504,'حركة المراحل'!$B$5:$B$504,$A49,'حركة المراحل'!$C$5:$C$504,I$4))</f>
        <v/>
      </c>
      <c r="J49" s="17">
        <f>IF(OR($A49="",J$4=""),"",SUMIFS('حركة المراحل'!$D$5:$D$504,'حركة المراحل'!$B$5:$B$504,$A49,'حركة المراحل'!$C$5:$C$504,J$4))</f>
        <v/>
      </c>
      <c r="K49" s="17">
        <f>IF(OR($A49="",K$4=""),"",SUMIFS('حركة المراحل'!$D$5:$D$504,'حركة المراحل'!$B$5:$B$504,$A49,'حركة المراحل'!$C$5:$C$504,K$4))</f>
        <v/>
      </c>
      <c r="L49" s="17">
        <f>IF(OR($A49="",L$4=""),"",SUMIFS('حركة المراحل'!$D$5:$D$504,'حركة المراحل'!$B$5:$B$504,$A49,'حركة المراحل'!$C$5:$C$504,L$4))</f>
        <v/>
      </c>
      <c r="M49" s="17">
        <f>IF(OR($A49="",M$4=""),"",SUMIFS('حركة المراحل'!$D$5:$D$504,'حركة المراحل'!$B$5:$B$504,$A49,'حركة المراحل'!$C$5:$C$504,M$4))</f>
        <v/>
      </c>
      <c r="N49" s="17">
        <f>IF(OR($A49="",N$4=""),"",SUMIFS('حركة المراحل'!$D$5:$D$504,'حركة المراحل'!$B$5:$B$504,$A49,'حركة المراحل'!$C$5:$C$504,N$4))</f>
        <v/>
      </c>
      <c r="O49" s="17">
        <f>IF(OR($A49="",O$4=""),"",SUMIFS('حركة المراحل'!$D$5:$D$504,'حركة المراحل'!$B$5:$B$504,$A49,'حركة المراحل'!$C$5:$C$504,O$4))</f>
        <v/>
      </c>
      <c r="P49" s="17">
        <f>IF(OR($A49="",'المراحل'!$D$5=""),"",SUMIFS('حركة المراحل'!$D$5:$D$504,'حركة المراحل'!$B$5:$B$504,$A49,'حركة المراحل'!$C$5:$C$504,'المراحل'!$D$5))</f>
        <v/>
      </c>
      <c r="Q49" s="18">
        <f>IF(OR(A49="",P49="",C49="",C49=0),"",P49/C49)</f>
        <v/>
      </c>
      <c r="R49" s="17">
        <f>IF(OR(A49="",P49="",C49=""),"",MAX(C49-P49,0))</f>
        <v/>
      </c>
      <c r="S49" s="19">
        <f>IF(OR(A49="",'أوامر الإنتاج'!E49=""),"",'أوامر الإنتاج'!E49-TODAY())</f>
        <v/>
      </c>
      <c r="T49" s="6">
        <f>IF(OR(A49="",P49="",C49=""),"",IF(P49&gt;=C49,"تم",IF(S49="","جارٍ",IF(S49&lt;0,"متأخر",IF(S49&lt;=3,"قريب","جارٍ")))))</f>
        <v/>
      </c>
    </row>
    <row r="50">
      <c r="A50" s="6">
        <f>IF('أوامر الإنتاج'!A50="","",'أوامر الإنتاج'!A50)</f>
        <v/>
      </c>
      <c r="B50" s="6">
        <f>IF(A50="","",'أوامر الإنتاج'!B50&amp;"")</f>
        <v/>
      </c>
      <c r="C50" s="17">
        <f>IF(A50="","",'أوامر الإنتاج'!D50)</f>
        <v/>
      </c>
      <c r="D50" s="17">
        <f>IF(OR($A50="",D$4=""),"",SUMIFS('حركة المراحل'!$D$5:$D$504,'حركة المراحل'!$B$5:$B$504,$A50,'حركة المراحل'!$C$5:$C$504,D$4))</f>
        <v/>
      </c>
      <c r="E50" s="17">
        <f>IF(OR($A50="",E$4=""),"",SUMIFS('حركة المراحل'!$D$5:$D$504,'حركة المراحل'!$B$5:$B$504,$A50,'حركة المراحل'!$C$5:$C$504,E$4))</f>
        <v/>
      </c>
      <c r="F50" s="17">
        <f>IF(OR($A50="",F$4=""),"",SUMIFS('حركة المراحل'!$D$5:$D$504,'حركة المراحل'!$B$5:$B$504,$A50,'حركة المراحل'!$C$5:$C$504,F$4))</f>
        <v/>
      </c>
      <c r="G50" s="17">
        <f>IF(OR($A50="",G$4=""),"",SUMIFS('حركة المراحل'!$D$5:$D$504,'حركة المراحل'!$B$5:$B$504,$A50,'حركة المراحل'!$C$5:$C$504,G$4))</f>
        <v/>
      </c>
      <c r="H50" s="17">
        <f>IF(OR($A50="",H$4=""),"",SUMIFS('حركة المراحل'!$D$5:$D$504,'حركة المراحل'!$B$5:$B$504,$A50,'حركة المراحل'!$C$5:$C$504,H$4))</f>
        <v/>
      </c>
      <c r="I50" s="17">
        <f>IF(OR($A50="",I$4=""),"",SUMIFS('حركة المراحل'!$D$5:$D$504,'حركة المراحل'!$B$5:$B$504,$A50,'حركة المراحل'!$C$5:$C$504,I$4))</f>
        <v/>
      </c>
      <c r="J50" s="17">
        <f>IF(OR($A50="",J$4=""),"",SUMIFS('حركة المراحل'!$D$5:$D$504,'حركة المراحل'!$B$5:$B$504,$A50,'حركة المراحل'!$C$5:$C$504,J$4))</f>
        <v/>
      </c>
      <c r="K50" s="17">
        <f>IF(OR($A50="",K$4=""),"",SUMIFS('حركة المراحل'!$D$5:$D$504,'حركة المراحل'!$B$5:$B$504,$A50,'حركة المراحل'!$C$5:$C$504,K$4))</f>
        <v/>
      </c>
      <c r="L50" s="17">
        <f>IF(OR($A50="",L$4=""),"",SUMIFS('حركة المراحل'!$D$5:$D$504,'حركة المراحل'!$B$5:$B$504,$A50,'حركة المراحل'!$C$5:$C$504,L$4))</f>
        <v/>
      </c>
      <c r="M50" s="17">
        <f>IF(OR($A50="",M$4=""),"",SUMIFS('حركة المراحل'!$D$5:$D$504,'حركة المراحل'!$B$5:$B$504,$A50,'حركة المراحل'!$C$5:$C$504,M$4))</f>
        <v/>
      </c>
      <c r="N50" s="17">
        <f>IF(OR($A50="",N$4=""),"",SUMIFS('حركة المراحل'!$D$5:$D$504,'حركة المراحل'!$B$5:$B$504,$A50,'حركة المراحل'!$C$5:$C$504,N$4))</f>
        <v/>
      </c>
      <c r="O50" s="17">
        <f>IF(OR($A50="",O$4=""),"",SUMIFS('حركة المراحل'!$D$5:$D$504,'حركة المراحل'!$B$5:$B$504,$A50,'حركة المراحل'!$C$5:$C$504,O$4))</f>
        <v/>
      </c>
      <c r="P50" s="17">
        <f>IF(OR($A50="",'المراحل'!$D$5=""),"",SUMIFS('حركة المراحل'!$D$5:$D$504,'حركة المراحل'!$B$5:$B$504,$A50,'حركة المراحل'!$C$5:$C$504,'المراحل'!$D$5))</f>
        <v/>
      </c>
      <c r="Q50" s="18">
        <f>IF(OR(A50="",P50="",C50="",C50=0),"",P50/C50)</f>
        <v/>
      </c>
      <c r="R50" s="17">
        <f>IF(OR(A50="",P50="",C50=""),"",MAX(C50-P50,0))</f>
        <v/>
      </c>
      <c r="S50" s="19">
        <f>IF(OR(A50="",'أوامر الإنتاج'!E50=""),"",'أوامر الإنتاج'!E50-TODAY())</f>
        <v/>
      </c>
      <c r="T50" s="6">
        <f>IF(OR(A50="",P50="",C50=""),"",IF(P50&gt;=C50,"تم",IF(S50="","جارٍ",IF(S50&lt;0,"متأخر",IF(S50&lt;=3,"قريب","جارٍ")))))</f>
        <v/>
      </c>
    </row>
    <row r="51">
      <c r="A51" s="6">
        <f>IF('أوامر الإنتاج'!A51="","",'أوامر الإنتاج'!A51)</f>
        <v/>
      </c>
      <c r="B51" s="6">
        <f>IF(A51="","",'أوامر الإنتاج'!B51&amp;"")</f>
        <v/>
      </c>
      <c r="C51" s="17">
        <f>IF(A51="","",'أوامر الإنتاج'!D51)</f>
        <v/>
      </c>
      <c r="D51" s="17">
        <f>IF(OR($A51="",D$4=""),"",SUMIFS('حركة المراحل'!$D$5:$D$504,'حركة المراحل'!$B$5:$B$504,$A51,'حركة المراحل'!$C$5:$C$504,D$4))</f>
        <v/>
      </c>
      <c r="E51" s="17">
        <f>IF(OR($A51="",E$4=""),"",SUMIFS('حركة المراحل'!$D$5:$D$504,'حركة المراحل'!$B$5:$B$504,$A51,'حركة المراحل'!$C$5:$C$504,E$4))</f>
        <v/>
      </c>
      <c r="F51" s="17">
        <f>IF(OR($A51="",F$4=""),"",SUMIFS('حركة المراحل'!$D$5:$D$504,'حركة المراحل'!$B$5:$B$504,$A51,'حركة المراحل'!$C$5:$C$504,F$4))</f>
        <v/>
      </c>
      <c r="G51" s="17">
        <f>IF(OR($A51="",G$4=""),"",SUMIFS('حركة المراحل'!$D$5:$D$504,'حركة المراحل'!$B$5:$B$504,$A51,'حركة المراحل'!$C$5:$C$504,G$4))</f>
        <v/>
      </c>
      <c r="H51" s="17">
        <f>IF(OR($A51="",H$4=""),"",SUMIFS('حركة المراحل'!$D$5:$D$504,'حركة المراحل'!$B$5:$B$504,$A51,'حركة المراحل'!$C$5:$C$504,H$4))</f>
        <v/>
      </c>
      <c r="I51" s="17">
        <f>IF(OR($A51="",I$4=""),"",SUMIFS('حركة المراحل'!$D$5:$D$504,'حركة المراحل'!$B$5:$B$504,$A51,'حركة المراحل'!$C$5:$C$504,I$4))</f>
        <v/>
      </c>
      <c r="J51" s="17">
        <f>IF(OR($A51="",J$4=""),"",SUMIFS('حركة المراحل'!$D$5:$D$504,'حركة المراحل'!$B$5:$B$504,$A51,'حركة المراحل'!$C$5:$C$504,J$4))</f>
        <v/>
      </c>
      <c r="K51" s="17">
        <f>IF(OR($A51="",K$4=""),"",SUMIFS('حركة المراحل'!$D$5:$D$504,'حركة المراحل'!$B$5:$B$504,$A51,'حركة المراحل'!$C$5:$C$504,K$4))</f>
        <v/>
      </c>
      <c r="L51" s="17">
        <f>IF(OR($A51="",L$4=""),"",SUMIFS('حركة المراحل'!$D$5:$D$504,'حركة المراحل'!$B$5:$B$504,$A51,'حركة المراحل'!$C$5:$C$504,L$4))</f>
        <v/>
      </c>
      <c r="M51" s="17">
        <f>IF(OR($A51="",M$4=""),"",SUMIFS('حركة المراحل'!$D$5:$D$504,'حركة المراحل'!$B$5:$B$504,$A51,'حركة المراحل'!$C$5:$C$504,M$4))</f>
        <v/>
      </c>
      <c r="N51" s="17">
        <f>IF(OR($A51="",N$4=""),"",SUMIFS('حركة المراحل'!$D$5:$D$504,'حركة المراحل'!$B$5:$B$504,$A51,'حركة المراحل'!$C$5:$C$504,N$4))</f>
        <v/>
      </c>
      <c r="O51" s="17">
        <f>IF(OR($A51="",O$4=""),"",SUMIFS('حركة المراحل'!$D$5:$D$504,'حركة المراحل'!$B$5:$B$504,$A51,'حركة المراحل'!$C$5:$C$504,O$4))</f>
        <v/>
      </c>
      <c r="P51" s="17">
        <f>IF(OR($A51="",'المراحل'!$D$5=""),"",SUMIFS('حركة المراحل'!$D$5:$D$504,'حركة المراحل'!$B$5:$B$504,$A51,'حركة المراحل'!$C$5:$C$504,'المراحل'!$D$5))</f>
        <v/>
      </c>
      <c r="Q51" s="18">
        <f>IF(OR(A51="",P51="",C51="",C51=0),"",P51/C51)</f>
        <v/>
      </c>
      <c r="R51" s="17">
        <f>IF(OR(A51="",P51="",C51=""),"",MAX(C51-P51,0))</f>
        <v/>
      </c>
      <c r="S51" s="19">
        <f>IF(OR(A51="",'أوامر الإنتاج'!E51=""),"",'أوامر الإنتاج'!E51-TODAY())</f>
        <v/>
      </c>
      <c r="T51" s="6">
        <f>IF(OR(A51="",P51="",C51=""),"",IF(P51&gt;=C51,"تم",IF(S51="","جارٍ",IF(S51&lt;0,"متأخر",IF(S51&lt;=3,"قريب","جارٍ")))))</f>
        <v/>
      </c>
    </row>
    <row r="52">
      <c r="A52" s="6">
        <f>IF('أوامر الإنتاج'!A52="","",'أوامر الإنتاج'!A52)</f>
        <v/>
      </c>
      <c r="B52" s="6">
        <f>IF(A52="","",'أوامر الإنتاج'!B52&amp;"")</f>
        <v/>
      </c>
      <c r="C52" s="17">
        <f>IF(A52="","",'أوامر الإنتاج'!D52)</f>
        <v/>
      </c>
      <c r="D52" s="17">
        <f>IF(OR($A52="",D$4=""),"",SUMIFS('حركة المراحل'!$D$5:$D$504,'حركة المراحل'!$B$5:$B$504,$A52,'حركة المراحل'!$C$5:$C$504,D$4))</f>
        <v/>
      </c>
      <c r="E52" s="17">
        <f>IF(OR($A52="",E$4=""),"",SUMIFS('حركة المراحل'!$D$5:$D$504,'حركة المراحل'!$B$5:$B$504,$A52,'حركة المراحل'!$C$5:$C$504,E$4))</f>
        <v/>
      </c>
      <c r="F52" s="17">
        <f>IF(OR($A52="",F$4=""),"",SUMIFS('حركة المراحل'!$D$5:$D$504,'حركة المراحل'!$B$5:$B$504,$A52,'حركة المراحل'!$C$5:$C$504,F$4))</f>
        <v/>
      </c>
      <c r="G52" s="17">
        <f>IF(OR($A52="",G$4=""),"",SUMIFS('حركة المراحل'!$D$5:$D$504,'حركة المراحل'!$B$5:$B$504,$A52,'حركة المراحل'!$C$5:$C$504,G$4))</f>
        <v/>
      </c>
      <c r="H52" s="17">
        <f>IF(OR($A52="",H$4=""),"",SUMIFS('حركة المراحل'!$D$5:$D$504,'حركة المراحل'!$B$5:$B$504,$A52,'حركة المراحل'!$C$5:$C$504,H$4))</f>
        <v/>
      </c>
      <c r="I52" s="17">
        <f>IF(OR($A52="",I$4=""),"",SUMIFS('حركة المراحل'!$D$5:$D$504,'حركة المراحل'!$B$5:$B$504,$A52,'حركة المراحل'!$C$5:$C$504,I$4))</f>
        <v/>
      </c>
      <c r="J52" s="17">
        <f>IF(OR($A52="",J$4=""),"",SUMIFS('حركة المراحل'!$D$5:$D$504,'حركة المراحل'!$B$5:$B$504,$A52,'حركة المراحل'!$C$5:$C$504,J$4))</f>
        <v/>
      </c>
      <c r="K52" s="17">
        <f>IF(OR($A52="",K$4=""),"",SUMIFS('حركة المراحل'!$D$5:$D$504,'حركة المراحل'!$B$5:$B$504,$A52,'حركة المراحل'!$C$5:$C$504,K$4))</f>
        <v/>
      </c>
      <c r="L52" s="17">
        <f>IF(OR($A52="",L$4=""),"",SUMIFS('حركة المراحل'!$D$5:$D$504,'حركة المراحل'!$B$5:$B$504,$A52,'حركة المراحل'!$C$5:$C$504,L$4))</f>
        <v/>
      </c>
      <c r="M52" s="17">
        <f>IF(OR($A52="",M$4=""),"",SUMIFS('حركة المراحل'!$D$5:$D$504,'حركة المراحل'!$B$5:$B$504,$A52,'حركة المراحل'!$C$5:$C$504,M$4))</f>
        <v/>
      </c>
      <c r="N52" s="17">
        <f>IF(OR($A52="",N$4=""),"",SUMIFS('حركة المراحل'!$D$5:$D$504,'حركة المراحل'!$B$5:$B$504,$A52,'حركة المراحل'!$C$5:$C$504,N$4))</f>
        <v/>
      </c>
      <c r="O52" s="17">
        <f>IF(OR($A52="",O$4=""),"",SUMIFS('حركة المراحل'!$D$5:$D$504,'حركة المراحل'!$B$5:$B$504,$A52,'حركة المراحل'!$C$5:$C$504,O$4))</f>
        <v/>
      </c>
      <c r="P52" s="17">
        <f>IF(OR($A52="",'المراحل'!$D$5=""),"",SUMIFS('حركة المراحل'!$D$5:$D$504,'حركة المراحل'!$B$5:$B$504,$A52,'حركة المراحل'!$C$5:$C$504,'المراحل'!$D$5))</f>
        <v/>
      </c>
      <c r="Q52" s="18">
        <f>IF(OR(A52="",P52="",C52="",C52=0),"",P52/C52)</f>
        <v/>
      </c>
      <c r="R52" s="17">
        <f>IF(OR(A52="",P52="",C52=""),"",MAX(C52-P52,0))</f>
        <v/>
      </c>
      <c r="S52" s="19">
        <f>IF(OR(A52="",'أوامر الإنتاج'!E52=""),"",'أوامر الإنتاج'!E52-TODAY())</f>
        <v/>
      </c>
      <c r="T52" s="6">
        <f>IF(OR(A52="",P52="",C52=""),"",IF(P52&gt;=C52,"تم",IF(S52="","جارٍ",IF(S52&lt;0,"متأخر",IF(S52&lt;=3,"قريب","جارٍ")))))</f>
        <v/>
      </c>
    </row>
    <row r="53">
      <c r="A53" s="6">
        <f>IF('أوامر الإنتاج'!A53="","",'أوامر الإنتاج'!A53)</f>
        <v/>
      </c>
      <c r="B53" s="6">
        <f>IF(A53="","",'أوامر الإنتاج'!B53&amp;"")</f>
        <v/>
      </c>
      <c r="C53" s="17">
        <f>IF(A53="","",'أوامر الإنتاج'!D53)</f>
        <v/>
      </c>
      <c r="D53" s="17">
        <f>IF(OR($A53="",D$4=""),"",SUMIFS('حركة المراحل'!$D$5:$D$504,'حركة المراحل'!$B$5:$B$504,$A53,'حركة المراحل'!$C$5:$C$504,D$4))</f>
        <v/>
      </c>
      <c r="E53" s="17">
        <f>IF(OR($A53="",E$4=""),"",SUMIFS('حركة المراحل'!$D$5:$D$504,'حركة المراحل'!$B$5:$B$504,$A53,'حركة المراحل'!$C$5:$C$504,E$4))</f>
        <v/>
      </c>
      <c r="F53" s="17">
        <f>IF(OR($A53="",F$4=""),"",SUMIFS('حركة المراحل'!$D$5:$D$504,'حركة المراحل'!$B$5:$B$504,$A53,'حركة المراحل'!$C$5:$C$504,F$4))</f>
        <v/>
      </c>
      <c r="G53" s="17">
        <f>IF(OR($A53="",G$4=""),"",SUMIFS('حركة المراحل'!$D$5:$D$504,'حركة المراحل'!$B$5:$B$504,$A53,'حركة المراحل'!$C$5:$C$504,G$4))</f>
        <v/>
      </c>
      <c r="H53" s="17">
        <f>IF(OR($A53="",H$4=""),"",SUMIFS('حركة المراحل'!$D$5:$D$504,'حركة المراحل'!$B$5:$B$504,$A53,'حركة المراحل'!$C$5:$C$504,H$4))</f>
        <v/>
      </c>
      <c r="I53" s="17">
        <f>IF(OR($A53="",I$4=""),"",SUMIFS('حركة المراحل'!$D$5:$D$504,'حركة المراحل'!$B$5:$B$504,$A53,'حركة المراحل'!$C$5:$C$504,I$4))</f>
        <v/>
      </c>
      <c r="J53" s="17">
        <f>IF(OR($A53="",J$4=""),"",SUMIFS('حركة المراحل'!$D$5:$D$504,'حركة المراحل'!$B$5:$B$504,$A53,'حركة المراحل'!$C$5:$C$504,J$4))</f>
        <v/>
      </c>
      <c r="K53" s="17">
        <f>IF(OR($A53="",K$4=""),"",SUMIFS('حركة المراحل'!$D$5:$D$504,'حركة المراحل'!$B$5:$B$504,$A53,'حركة المراحل'!$C$5:$C$504,K$4))</f>
        <v/>
      </c>
      <c r="L53" s="17">
        <f>IF(OR($A53="",L$4=""),"",SUMIFS('حركة المراحل'!$D$5:$D$504,'حركة المراحل'!$B$5:$B$504,$A53,'حركة المراحل'!$C$5:$C$504,L$4))</f>
        <v/>
      </c>
      <c r="M53" s="17">
        <f>IF(OR($A53="",M$4=""),"",SUMIFS('حركة المراحل'!$D$5:$D$504,'حركة المراحل'!$B$5:$B$504,$A53,'حركة المراحل'!$C$5:$C$504,M$4))</f>
        <v/>
      </c>
      <c r="N53" s="17">
        <f>IF(OR($A53="",N$4=""),"",SUMIFS('حركة المراحل'!$D$5:$D$504,'حركة المراحل'!$B$5:$B$504,$A53,'حركة المراحل'!$C$5:$C$504,N$4))</f>
        <v/>
      </c>
      <c r="O53" s="17">
        <f>IF(OR($A53="",O$4=""),"",SUMIFS('حركة المراحل'!$D$5:$D$504,'حركة المراحل'!$B$5:$B$504,$A53,'حركة المراحل'!$C$5:$C$504,O$4))</f>
        <v/>
      </c>
      <c r="P53" s="17">
        <f>IF(OR($A53="",'المراحل'!$D$5=""),"",SUMIFS('حركة المراحل'!$D$5:$D$504,'حركة المراحل'!$B$5:$B$504,$A53,'حركة المراحل'!$C$5:$C$504,'المراحل'!$D$5))</f>
        <v/>
      </c>
      <c r="Q53" s="18">
        <f>IF(OR(A53="",P53="",C53="",C53=0),"",P53/C53)</f>
        <v/>
      </c>
      <c r="R53" s="17">
        <f>IF(OR(A53="",P53="",C53=""),"",MAX(C53-P53,0))</f>
        <v/>
      </c>
      <c r="S53" s="19">
        <f>IF(OR(A53="",'أوامر الإنتاج'!E53=""),"",'أوامر الإنتاج'!E53-TODAY())</f>
        <v/>
      </c>
      <c r="T53" s="6">
        <f>IF(OR(A53="",P53="",C53=""),"",IF(P53&gt;=C53,"تم",IF(S53="","جارٍ",IF(S53&lt;0,"متأخر",IF(S53&lt;=3,"قريب","جارٍ")))))</f>
        <v/>
      </c>
    </row>
    <row r="54">
      <c r="A54" s="6">
        <f>IF('أوامر الإنتاج'!A54="","",'أوامر الإنتاج'!A54)</f>
        <v/>
      </c>
      <c r="B54" s="6">
        <f>IF(A54="","",'أوامر الإنتاج'!B54&amp;"")</f>
        <v/>
      </c>
      <c r="C54" s="17">
        <f>IF(A54="","",'أوامر الإنتاج'!D54)</f>
        <v/>
      </c>
      <c r="D54" s="17">
        <f>IF(OR($A54="",D$4=""),"",SUMIFS('حركة المراحل'!$D$5:$D$504,'حركة المراحل'!$B$5:$B$504,$A54,'حركة المراحل'!$C$5:$C$504,D$4))</f>
        <v/>
      </c>
      <c r="E54" s="17">
        <f>IF(OR($A54="",E$4=""),"",SUMIFS('حركة المراحل'!$D$5:$D$504,'حركة المراحل'!$B$5:$B$504,$A54,'حركة المراحل'!$C$5:$C$504,E$4))</f>
        <v/>
      </c>
      <c r="F54" s="17">
        <f>IF(OR($A54="",F$4=""),"",SUMIFS('حركة المراحل'!$D$5:$D$504,'حركة المراحل'!$B$5:$B$504,$A54,'حركة المراحل'!$C$5:$C$504,F$4))</f>
        <v/>
      </c>
      <c r="G54" s="17">
        <f>IF(OR($A54="",G$4=""),"",SUMIFS('حركة المراحل'!$D$5:$D$504,'حركة المراحل'!$B$5:$B$504,$A54,'حركة المراحل'!$C$5:$C$504,G$4))</f>
        <v/>
      </c>
      <c r="H54" s="17">
        <f>IF(OR($A54="",H$4=""),"",SUMIFS('حركة المراحل'!$D$5:$D$504,'حركة المراحل'!$B$5:$B$504,$A54,'حركة المراحل'!$C$5:$C$504,H$4))</f>
        <v/>
      </c>
      <c r="I54" s="17">
        <f>IF(OR($A54="",I$4=""),"",SUMIFS('حركة المراحل'!$D$5:$D$504,'حركة المراحل'!$B$5:$B$504,$A54,'حركة المراحل'!$C$5:$C$504,I$4))</f>
        <v/>
      </c>
      <c r="J54" s="17">
        <f>IF(OR($A54="",J$4=""),"",SUMIFS('حركة المراحل'!$D$5:$D$504,'حركة المراحل'!$B$5:$B$504,$A54,'حركة المراحل'!$C$5:$C$504,J$4))</f>
        <v/>
      </c>
      <c r="K54" s="17">
        <f>IF(OR($A54="",K$4=""),"",SUMIFS('حركة المراحل'!$D$5:$D$504,'حركة المراحل'!$B$5:$B$504,$A54,'حركة المراحل'!$C$5:$C$504,K$4))</f>
        <v/>
      </c>
      <c r="L54" s="17">
        <f>IF(OR($A54="",L$4=""),"",SUMIFS('حركة المراحل'!$D$5:$D$504,'حركة المراحل'!$B$5:$B$504,$A54,'حركة المراحل'!$C$5:$C$504,L$4))</f>
        <v/>
      </c>
      <c r="M54" s="17">
        <f>IF(OR($A54="",M$4=""),"",SUMIFS('حركة المراحل'!$D$5:$D$504,'حركة المراحل'!$B$5:$B$504,$A54,'حركة المراحل'!$C$5:$C$504,M$4))</f>
        <v/>
      </c>
      <c r="N54" s="17">
        <f>IF(OR($A54="",N$4=""),"",SUMIFS('حركة المراحل'!$D$5:$D$504,'حركة المراحل'!$B$5:$B$504,$A54,'حركة المراحل'!$C$5:$C$504,N$4))</f>
        <v/>
      </c>
      <c r="O54" s="17">
        <f>IF(OR($A54="",O$4=""),"",SUMIFS('حركة المراحل'!$D$5:$D$504,'حركة المراحل'!$B$5:$B$504,$A54,'حركة المراحل'!$C$5:$C$504,O$4))</f>
        <v/>
      </c>
      <c r="P54" s="17">
        <f>IF(OR($A54="",'المراحل'!$D$5=""),"",SUMIFS('حركة المراحل'!$D$5:$D$504,'حركة المراحل'!$B$5:$B$504,$A54,'حركة المراحل'!$C$5:$C$504,'المراحل'!$D$5))</f>
        <v/>
      </c>
      <c r="Q54" s="18">
        <f>IF(OR(A54="",P54="",C54="",C54=0),"",P54/C54)</f>
        <v/>
      </c>
      <c r="R54" s="17">
        <f>IF(OR(A54="",P54="",C54=""),"",MAX(C54-P54,0))</f>
        <v/>
      </c>
      <c r="S54" s="19">
        <f>IF(OR(A54="",'أوامر الإنتاج'!E54=""),"",'أوامر الإنتاج'!E54-TODAY())</f>
        <v/>
      </c>
      <c r="T54" s="6">
        <f>IF(OR(A54="",P54="",C54=""),"",IF(P54&gt;=C54,"تم",IF(S54="","جارٍ",IF(S54&lt;0,"متأخر",IF(S54&lt;=3,"قريب","جارٍ")))))</f>
        <v/>
      </c>
    </row>
    <row r="55">
      <c r="A55" s="6">
        <f>IF('أوامر الإنتاج'!A55="","",'أوامر الإنتاج'!A55)</f>
        <v/>
      </c>
      <c r="B55" s="6">
        <f>IF(A55="","",'أوامر الإنتاج'!B55&amp;"")</f>
        <v/>
      </c>
      <c r="C55" s="17">
        <f>IF(A55="","",'أوامر الإنتاج'!D55)</f>
        <v/>
      </c>
      <c r="D55" s="17">
        <f>IF(OR($A55="",D$4=""),"",SUMIFS('حركة المراحل'!$D$5:$D$504,'حركة المراحل'!$B$5:$B$504,$A55,'حركة المراحل'!$C$5:$C$504,D$4))</f>
        <v/>
      </c>
      <c r="E55" s="17">
        <f>IF(OR($A55="",E$4=""),"",SUMIFS('حركة المراحل'!$D$5:$D$504,'حركة المراحل'!$B$5:$B$504,$A55,'حركة المراحل'!$C$5:$C$504,E$4))</f>
        <v/>
      </c>
      <c r="F55" s="17">
        <f>IF(OR($A55="",F$4=""),"",SUMIFS('حركة المراحل'!$D$5:$D$504,'حركة المراحل'!$B$5:$B$504,$A55,'حركة المراحل'!$C$5:$C$504,F$4))</f>
        <v/>
      </c>
      <c r="G55" s="17">
        <f>IF(OR($A55="",G$4=""),"",SUMIFS('حركة المراحل'!$D$5:$D$504,'حركة المراحل'!$B$5:$B$504,$A55,'حركة المراحل'!$C$5:$C$504,G$4))</f>
        <v/>
      </c>
      <c r="H55" s="17">
        <f>IF(OR($A55="",H$4=""),"",SUMIFS('حركة المراحل'!$D$5:$D$504,'حركة المراحل'!$B$5:$B$504,$A55,'حركة المراحل'!$C$5:$C$504,H$4))</f>
        <v/>
      </c>
      <c r="I55" s="17">
        <f>IF(OR($A55="",I$4=""),"",SUMIFS('حركة المراحل'!$D$5:$D$504,'حركة المراحل'!$B$5:$B$504,$A55,'حركة المراحل'!$C$5:$C$504,I$4))</f>
        <v/>
      </c>
      <c r="J55" s="17">
        <f>IF(OR($A55="",J$4=""),"",SUMIFS('حركة المراحل'!$D$5:$D$504,'حركة المراحل'!$B$5:$B$504,$A55,'حركة المراحل'!$C$5:$C$504,J$4))</f>
        <v/>
      </c>
      <c r="K55" s="17">
        <f>IF(OR($A55="",K$4=""),"",SUMIFS('حركة المراحل'!$D$5:$D$504,'حركة المراحل'!$B$5:$B$504,$A55,'حركة المراحل'!$C$5:$C$504,K$4))</f>
        <v/>
      </c>
      <c r="L55" s="17">
        <f>IF(OR($A55="",L$4=""),"",SUMIFS('حركة المراحل'!$D$5:$D$504,'حركة المراحل'!$B$5:$B$504,$A55,'حركة المراحل'!$C$5:$C$504,L$4))</f>
        <v/>
      </c>
      <c r="M55" s="17">
        <f>IF(OR($A55="",M$4=""),"",SUMIFS('حركة المراحل'!$D$5:$D$504,'حركة المراحل'!$B$5:$B$504,$A55,'حركة المراحل'!$C$5:$C$504,M$4))</f>
        <v/>
      </c>
      <c r="N55" s="17">
        <f>IF(OR($A55="",N$4=""),"",SUMIFS('حركة المراحل'!$D$5:$D$504,'حركة المراحل'!$B$5:$B$504,$A55,'حركة المراحل'!$C$5:$C$504,N$4))</f>
        <v/>
      </c>
      <c r="O55" s="17">
        <f>IF(OR($A55="",O$4=""),"",SUMIFS('حركة المراحل'!$D$5:$D$504,'حركة المراحل'!$B$5:$B$504,$A55,'حركة المراحل'!$C$5:$C$504,O$4))</f>
        <v/>
      </c>
      <c r="P55" s="17">
        <f>IF(OR($A55="",'المراحل'!$D$5=""),"",SUMIFS('حركة المراحل'!$D$5:$D$504,'حركة المراحل'!$B$5:$B$504,$A55,'حركة المراحل'!$C$5:$C$504,'المراحل'!$D$5))</f>
        <v/>
      </c>
      <c r="Q55" s="18">
        <f>IF(OR(A55="",P55="",C55="",C55=0),"",P55/C55)</f>
        <v/>
      </c>
      <c r="R55" s="17">
        <f>IF(OR(A55="",P55="",C55=""),"",MAX(C55-P55,0))</f>
        <v/>
      </c>
      <c r="S55" s="19">
        <f>IF(OR(A55="",'أوامر الإنتاج'!E55=""),"",'أوامر الإنتاج'!E55-TODAY())</f>
        <v/>
      </c>
      <c r="T55" s="6">
        <f>IF(OR(A55="",P55="",C55=""),"",IF(P55&gt;=C55,"تم",IF(S55="","جارٍ",IF(S55&lt;0,"متأخر",IF(S55&lt;=3,"قريب","جارٍ")))))</f>
        <v/>
      </c>
    </row>
    <row r="56">
      <c r="A56" s="6">
        <f>IF('أوامر الإنتاج'!A56="","",'أوامر الإنتاج'!A56)</f>
        <v/>
      </c>
      <c r="B56" s="6">
        <f>IF(A56="","",'أوامر الإنتاج'!B56&amp;"")</f>
        <v/>
      </c>
      <c r="C56" s="17">
        <f>IF(A56="","",'أوامر الإنتاج'!D56)</f>
        <v/>
      </c>
      <c r="D56" s="17">
        <f>IF(OR($A56="",D$4=""),"",SUMIFS('حركة المراحل'!$D$5:$D$504,'حركة المراحل'!$B$5:$B$504,$A56,'حركة المراحل'!$C$5:$C$504,D$4))</f>
        <v/>
      </c>
      <c r="E56" s="17">
        <f>IF(OR($A56="",E$4=""),"",SUMIFS('حركة المراحل'!$D$5:$D$504,'حركة المراحل'!$B$5:$B$504,$A56,'حركة المراحل'!$C$5:$C$504,E$4))</f>
        <v/>
      </c>
      <c r="F56" s="17">
        <f>IF(OR($A56="",F$4=""),"",SUMIFS('حركة المراحل'!$D$5:$D$504,'حركة المراحل'!$B$5:$B$504,$A56,'حركة المراحل'!$C$5:$C$504,F$4))</f>
        <v/>
      </c>
      <c r="G56" s="17">
        <f>IF(OR($A56="",G$4=""),"",SUMIFS('حركة المراحل'!$D$5:$D$504,'حركة المراحل'!$B$5:$B$504,$A56,'حركة المراحل'!$C$5:$C$504,G$4))</f>
        <v/>
      </c>
      <c r="H56" s="17">
        <f>IF(OR($A56="",H$4=""),"",SUMIFS('حركة المراحل'!$D$5:$D$504,'حركة المراحل'!$B$5:$B$504,$A56,'حركة المراحل'!$C$5:$C$504,H$4))</f>
        <v/>
      </c>
      <c r="I56" s="17">
        <f>IF(OR($A56="",I$4=""),"",SUMIFS('حركة المراحل'!$D$5:$D$504,'حركة المراحل'!$B$5:$B$504,$A56,'حركة المراحل'!$C$5:$C$504,I$4))</f>
        <v/>
      </c>
      <c r="J56" s="17">
        <f>IF(OR($A56="",J$4=""),"",SUMIFS('حركة المراحل'!$D$5:$D$504,'حركة المراحل'!$B$5:$B$504,$A56,'حركة المراحل'!$C$5:$C$504,J$4))</f>
        <v/>
      </c>
      <c r="K56" s="17">
        <f>IF(OR($A56="",K$4=""),"",SUMIFS('حركة المراحل'!$D$5:$D$504,'حركة المراحل'!$B$5:$B$504,$A56,'حركة المراحل'!$C$5:$C$504,K$4))</f>
        <v/>
      </c>
      <c r="L56" s="17">
        <f>IF(OR($A56="",L$4=""),"",SUMIFS('حركة المراحل'!$D$5:$D$504,'حركة المراحل'!$B$5:$B$504,$A56,'حركة المراحل'!$C$5:$C$504,L$4))</f>
        <v/>
      </c>
      <c r="M56" s="17">
        <f>IF(OR($A56="",M$4=""),"",SUMIFS('حركة المراحل'!$D$5:$D$504,'حركة المراحل'!$B$5:$B$504,$A56,'حركة المراحل'!$C$5:$C$504,M$4))</f>
        <v/>
      </c>
      <c r="N56" s="17">
        <f>IF(OR($A56="",N$4=""),"",SUMIFS('حركة المراحل'!$D$5:$D$504,'حركة المراحل'!$B$5:$B$504,$A56,'حركة المراحل'!$C$5:$C$504,N$4))</f>
        <v/>
      </c>
      <c r="O56" s="17">
        <f>IF(OR($A56="",O$4=""),"",SUMIFS('حركة المراحل'!$D$5:$D$504,'حركة المراحل'!$B$5:$B$504,$A56,'حركة المراحل'!$C$5:$C$504,O$4))</f>
        <v/>
      </c>
      <c r="P56" s="17">
        <f>IF(OR($A56="",'المراحل'!$D$5=""),"",SUMIFS('حركة المراحل'!$D$5:$D$504,'حركة المراحل'!$B$5:$B$504,$A56,'حركة المراحل'!$C$5:$C$504,'المراحل'!$D$5))</f>
        <v/>
      </c>
      <c r="Q56" s="18">
        <f>IF(OR(A56="",P56="",C56="",C56=0),"",P56/C56)</f>
        <v/>
      </c>
      <c r="R56" s="17">
        <f>IF(OR(A56="",P56="",C56=""),"",MAX(C56-P56,0))</f>
        <v/>
      </c>
      <c r="S56" s="19">
        <f>IF(OR(A56="",'أوامر الإنتاج'!E56=""),"",'أوامر الإنتاج'!E56-TODAY())</f>
        <v/>
      </c>
      <c r="T56" s="6">
        <f>IF(OR(A56="",P56="",C56=""),"",IF(P56&gt;=C56,"تم",IF(S56="","جارٍ",IF(S56&lt;0,"متأخر",IF(S56&lt;=3,"قريب","جارٍ")))))</f>
        <v/>
      </c>
    </row>
    <row r="57">
      <c r="A57" s="6">
        <f>IF('أوامر الإنتاج'!A57="","",'أوامر الإنتاج'!A57)</f>
        <v/>
      </c>
      <c r="B57" s="6">
        <f>IF(A57="","",'أوامر الإنتاج'!B57&amp;"")</f>
        <v/>
      </c>
      <c r="C57" s="17">
        <f>IF(A57="","",'أوامر الإنتاج'!D57)</f>
        <v/>
      </c>
      <c r="D57" s="17">
        <f>IF(OR($A57="",D$4=""),"",SUMIFS('حركة المراحل'!$D$5:$D$504,'حركة المراحل'!$B$5:$B$504,$A57,'حركة المراحل'!$C$5:$C$504,D$4))</f>
        <v/>
      </c>
      <c r="E57" s="17">
        <f>IF(OR($A57="",E$4=""),"",SUMIFS('حركة المراحل'!$D$5:$D$504,'حركة المراحل'!$B$5:$B$504,$A57,'حركة المراحل'!$C$5:$C$504,E$4))</f>
        <v/>
      </c>
      <c r="F57" s="17">
        <f>IF(OR($A57="",F$4=""),"",SUMIFS('حركة المراحل'!$D$5:$D$504,'حركة المراحل'!$B$5:$B$504,$A57,'حركة المراحل'!$C$5:$C$504,F$4))</f>
        <v/>
      </c>
      <c r="G57" s="17">
        <f>IF(OR($A57="",G$4=""),"",SUMIFS('حركة المراحل'!$D$5:$D$504,'حركة المراحل'!$B$5:$B$504,$A57,'حركة المراحل'!$C$5:$C$504,G$4))</f>
        <v/>
      </c>
      <c r="H57" s="17">
        <f>IF(OR($A57="",H$4=""),"",SUMIFS('حركة المراحل'!$D$5:$D$504,'حركة المراحل'!$B$5:$B$504,$A57,'حركة المراحل'!$C$5:$C$504,H$4))</f>
        <v/>
      </c>
      <c r="I57" s="17">
        <f>IF(OR($A57="",I$4=""),"",SUMIFS('حركة المراحل'!$D$5:$D$504,'حركة المراحل'!$B$5:$B$504,$A57,'حركة المراحل'!$C$5:$C$504,I$4))</f>
        <v/>
      </c>
      <c r="J57" s="17">
        <f>IF(OR($A57="",J$4=""),"",SUMIFS('حركة المراحل'!$D$5:$D$504,'حركة المراحل'!$B$5:$B$504,$A57,'حركة المراحل'!$C$5:$C$504,J$4))</f>
        <v/>
      </c>
      <c r="K57" s="17">
        <f>IF(OR($A57="",K$4=""),"",SUMIFS('حركة المراحل'!$D$5:$D$504,'حركة المراحل'!$B$5:$B$504,$A57,'حركة المراحل'!$C$5:$C$504,K$4))</f>
        <v/>
      </c>
      <c r="L57" s="17">
        <f>IF(OR($A57="",L$4=""),"",SUMIFS('حركة المراحل'!$D$5:$D$504,'حركة المراحل'!$B$5:$B$504,$A57,'حركة المراحل'!$C$5:$C$504,L$4))</f>
        <v/>
      </c>
      <c r="M57" s="17">
        <f>IF(OR($A57="",M$4=""),"",SUMIFS('حركة المراحل'!$D$5:$D$504,'حركة المراحل'!$B$5:$B$504,$A57,'حركة المراحل'!$C$5:$C$504,M$4))</f>
        <v/>
      </c>
      <c r="N57" s="17">
        <f>IF(OR($A57="",N$4=""),"",SUMIFS('حركة المراحل'!$D$5:$D$504,'حركة المراحل'!$B$5:$B$504,$A57,'حركة المراحل'!$C$5:$C$504,N$4))</f>
        <v/>
      </c>
      <c r="O57" s="17">
        <f>IF(OR($A57="",O$4=""),"",SUMIFS('حركة المراحل'!$D$5:$D$504,'حركة المراحل'!$B$5:$B$504,$A57,'حركة المراحل'!$C$5:$C$504,O$4))</f>
        <v/>
      </c>
      <c r="P57" s="17">
        <f>IF(OR($A57="",'المراحل'!$D$5=""),"",SUMIFS('حركة المراحل'!$D$5:$D$504,'حركة المراحل'!$B$5:$B$504,$A57,'حركة المراحل'!$C$5:$C$504,'المراحل'!$D$5))</f>
        <v/>
      </c>
      <c r="Q57" s="18">
        <f>IF(OR(A57="",P57="",C57="",C57=0),"",P57/C57)</f>
        <v/>
      </c>
      <c r="R57" s="17">
        <f>IF(OR(A57="",P57="",C57=""),"",MAX(C57-P57,0))</f>
        <v/>
      </c>
      <c r="S57" s="19">
        <f>IF(OR(A57="",'أوامر الإنتاج'!E57=""),"",'أوامر الإنتاج'!E57-TODAY())</f>
        <v/>
      </c>
      <c r="T57" s="6">
        <f>IF(OR(A57="",P57="",C57=""),"",IF(P57&gt;=C57,"تم",IF(S57="","جارٍ",IF(S57&lt;0,"متأخر",IF(S57&lt;=3,"قريب","جارٍ")))))</f>
        <v/>
      </c>
    </row>
    <row r="58">
      <c r="A58" s="6">
        <f>IF('أوامر الإنتاج'!A58="","",'أوامر الإنتاج'!A58)</f>
        <v/>
      </c>
      <c r="B58" s="6">
        <f>IF(A58="","",'أوامر الإنتاج'!B58&amp;"")</f>
        <v/>
      </c>
      <c r="C58" s="17">
        <f>IF(A58="","",'أوامر الإنتاج'!D58)</f>
        <v/>
      </c>
      <c r="D58" s="17">
        <f>IF(OR($A58="",D$4=""),"",SUMIFS('حركة المراحل'!$D$5:$D$504,'حركة المراحل'!$B$5:$B$504,$A58,'حركة المراحل'!$C$5:$C$504,D$4))</f>
        <v/>
      </c>
      <c r="E58" s="17">
        <f>IF(OR($A58="",E$4=""),"",SUMIFS('حركة المراحل'!$D$5:$D$504,'حركة المراحل'!$B$5:$B$504,$A58,'حركة المراحل'!$C$5:$C$504,E$4))</f>
        <v/>
      </c>
      <c r="F58" s="17">
        <f>IF(OR($A58="",F$4=""),"",SUMIFS('حركة المراحل'!$D$5:$D$504,'حركة المراحل'!$B$5:$B$504,$A58,'حركة المراحل'!$C$5:$C$504,F$4))</f>
        <v/>
      </c>
      <c r="G58" s="17">
        <f>IF(OR($A58="",G$4=""),"",SUMIFS('حركة المراحل'!$D$5:$D$504,'حركة المراحل'!$B$5:$B$504,$A58,'حركة المراحل'!$C$5:$C$504,G$4))</f>
        <v/>
      </c>
      <c r="H58" s="17">
        <f>IF(OR($A58="",H$4=""),"",SUMIFS('حركة المراحل'!$D$5:$D$504,'حركة المراحل'!$B$5:$B$504,$A58,'حركة المراحل'!$C$5:$C$504,H$4))</f>
        <v/>
      </c>
      <c r="I58" s="17">
        <f>IF(OR($A58="",I$4=""),"",SUMIFS('حركة المراحل'!$D$5:$D$504,'حركة المراحل'!$B$5:$B$504,$A58,'حركة المراحل'!$C$5:$C$504,I$4))</f>
        <v/>
      </c>
      <c r="J58" s="17">
        <f>IF(OR($A58="",J$4=""),"",SUMIFS('حركة المراحل'!$D$5:$D$504,'حركة المراحل'!$B$5:$B$504,$A58,'حركة المراحل'!$C$5:$C$504,J$4))</f>
        <v/>
      </c>
      <c r="K58" s="17">
        <f>IF(OR($A58="",K$4=""),"",SUMIFS('حركة المراحل'!$D$5:$D$504,'حركة المراحل'!$B$5:$B$504,$A58,'حركة المراحل'!$C$5:$C$504,K$4))</f>
        <v/>
      </c>
      <c r="L58" s="17">
        <f>IF(OR($A58="",L$4=""),"",SUMIFS('حركة المراحل'!$D$5:$D$504,'حركة المراحل'!$B$5:$B$504,$A58,'حركة المراحل'!$C$5:$C$504,L$4))</f>
        <v/>
      </c>
      <c r="M58" s="17">
        <f>IF(OR($A58="",M$4=""),"",SUMIFS('حركة المراحل'!$D$5:$D$504,'حركة المراحل'!$B$5:$B$504,$A58,'حركة المراحل'!$C$5:$C$504,M$4))</f>
        <v/>
      </c>
      <c r="N58" s="17">
        <f>IF(OR($A58="",N$4=""),"",SUMIFS('حركة المراحل'!$D$5:$D$504,'حركة المراحل'!$B$5:$B$504,$A58,'حركة المراحل'!$C$5:$C$504,N$4))</f>
        <v/>
      </c>
      <c r="O58" s="17">
        <f>IF(OR($A58="",O$4=""),"",SUMIFS('حركة المراحل'!$D$5:$D$504,'حركة المراحل'!$B$5:$B$504,$A58,'حركة المراحل'!$C$5:$C$504,O$4))</f>
        <v/>
      </c>
      <c r="P58" s="17">
        <f>IF(OR($A58="",'المراحل'!$D$5=""),"",SUMIFS('حركة المراحل'!$D$5:$D$504,'حركة المراحل'!$B$5:$B$504,$A58,'حركة المراحل'!$C$5:$C$504,'المراحل'!$D$5))</f>
        <v/>
      </c>
      <c r="Q58" s="18">
        <f>IF(OR(A58="",P58="",C58="",C58=0),"",P58/C58)</f>
        <v/>
      </c>
      <c r="R58" s="17">
        <f>IF(OR(A58="",P58="",C58=""),"",MAX(C58-P58,0))</f>
        <v/>
      </c>
      <c r="S58" s="19">
        <f>IF(OR(A58="",'أوامر الإنتاج'!E58=""),"",'أوامر الإنتاج'!E58-TODAY())</f>
        <v/>
      </c>
      <c r="T58" s="6">
        <f>IF(OR(A58="",P58="",C58=""),"",IF(P58&gt;=C58,"تم",IF(S58="","جارٍ",IF(S58&lt;0,"متأخر",IF(S58&lt;=3,"قريب","جارٍ")))))</f>
        <v/>
      </c>
    </row>
    <row r="59">
      <c r="A59" s="6">
        <f>IF('أوامر الإنتاج'!A59="","",'أوامر الإنتاج'!A59)</f>
        <v/>
      </c>
      <c r="B59" s="6">
        <f>IF(A59="","",'أوامر الإنتاج'!B59&amp;"")</f>
        <v/>
      </c>
      <c r="C59" s="17">
        <f>IF(A59="","",'أوامر الإنتاج'!D59)</f>
        <v/>
      </c>
      <c r="D59" s="17">
        <f>IF(OR($A59="",D$4=""),"",SUMIFS('حركة المراحل'!$D$5:$D$504,'حركة المراحل'!$B$5:$B$504,$A59,'حركة المراحل'!$C$5:$C$504,D$4))</f>
        <v/>
      </c>
      <c r="E59" s="17">
        <f>IF(OR($A59="",E$4=""),"",SUMIFS('حركة المراحل'!$D$5:$D$504,'حركة المراحل'!$B$5:$B$504,$A59,'حركة المراحل'!$C$5:$C$504,E$4))</f>
        <v/>
      </c>
      <c r="F59" s="17">
        <f>IF(OR($A59="",F$4=""),"",SUMIFS('حركة المراحل'!$D$5:$D$504,'حركة المراحل'!$B$5:$B$504,$A59,'حركة المراحل'!$C$5:$C$504,F$4))</f>
        <v/>
      </c>
      <c r="G59" s="17">
        <f>IF(OR($A59="",G$4=""),"",SUMIFS('حركة المراحل'!$D$5:$D$504,'حركة المراحل'!$B$5:$B$504,$A59,'حركة المراحل'!$C$5:$C$504,G$4))</f>
        <v/>
      </c>
      <c r="H59" s="17">
        <f>IF(OR($A59="",H$4=""),"",SUMIFS('حركة المراحل'!$D$5:$D$504,'حركة المراحل'!$B$5:$B$504,$A59,'حركة المراحل'!$C$5:$C$504,H$4))</f>
        <v/>
      </c>
      <c r="I59" s="17">
        <f>IF(OR($A59="",I$4=""),"",SUMIFS('حركة المراحل'!$D$5:$D$504,'حركة المراحل'!$B$5:$B$504,$A59,'حركة المراحل'!$C$5:$C$504,I$4))</f>
        <v/>
      </c>
      <c r="J59" s="17">
        <f>IF(OR($A59="",J$4=""),"",SUMIFS('حركة المراحل'!$D$5:$D$504,'حركة المراحل'!$B$5:$B$504,$A59,'حركة المراحل'!$C$5:$C$504,J$4))</f>
        <v/>
      </c>
      <c r="K59" s="17">
        <f>IF(OR($A59="",K$4=""),"",SUMIFS('حركة المراحل'!$D$5:$D$504,'حركة المراحل'!$B$5:$B$504,$A59,'حركة المراحل'!$C$5:$C$504,K$4))</f>
        <v/>
      </c>
      <c r="L59" s="17">
        <f>IF(OR($A59="",L$4=""),"",SUMIFS('حركة المراحل'!$D$5:$D$504,'حركة المراحل'!$B$5:$B$504,$A59,'حركة المراحل'!$C$5:$C$504,L$4))</f>
        <v/>
      </c>
      <c r="M59" s="17">
        <f>IF(OR($A59="",M$4=""),"",SUMIFS('حركة المراحل'!$D$5:$D$504,'حركة المراحل'!$B$5:$B$504,$A59,'حركة المراحل'!$C$5:$C$504,M$4))</f>
        <v/>
      </c>
      <c r="N59" s="17">
        <f>IF(OR($A59="",N$4=""),"",SUMIFS('حركة المراحل'!$D$5:$D$504,'حركة المراحل'!$B$5:$B$504,$A59,'حركة المراحل'!$C$5:$C$504,N$4))</f>
        <v/>
      </c>
      <c r="O59" s="17">
        <f>IF(OR($A59="",O$4=""),"",SUMIFS('حركة المراحل'!$D$5:$D$504,'حركة المراحل'!$B$5:$B$504,$A59,'حركة المراحل'!$C$5:$C$504,O$4))</f>
        <v/>
      </c>
      <c r="P59" s="17">
        <f>IF(OR($A59="",'المراحل'!$D$5=""),"",SUMIFS('حركة المراحل'!$D$5:$D$504,'حركة المراحل'!$B$5:$B$504,$A59,'حركة المراحل'!$C$5:$C$504,'المراحل'!$D$5))</f>
        <v/>
      </c>
      <c r="Q59" s="18">
        <f>IF(OR(A59="",P59="",C59="",C59=0),"",P59/C59)</f>
        <v/>
      </c>
      <c r="R59" s="17">
        <f>IF(OR(A59="",P59="",C59=""),"",MAX(C59-P59,0))</f>
        <v/>
      </c>
      <c r="S59" s="19">
        <f>IF(OR(A59="",'أوامر الإنتاج'!E59=""),"",'أوامر الإنتاج'!E59-TODAY())</f>
        <v/>
      </c>
      <c r="T59" s="6">
        <f>IF(OR(A59="",P59="",C59=""),"",IF(P59&gt;=C59,"تم",IF(S59="","جارٍ",IF(S59&lt;0,"متأخر",IF(S59&lt;=3,"قريب","جارٍ")))))</f>
        <v/>
      </c>
    </row>
    <row r="60">
      <c r="A60" s="6">
        <f>IF('أوامر الإنتاج'!A60="","",'أوامر الإنتاج'!A60)</f>
        <v/>
      </c>
      <c r="B60" s="6">
        <f>IF(A60="","",'أوامر الإنتاج'!B60&amp;"")</f>
        <v/>
      </c>
      <c r="C60" s="17">
        <f>IF(A60="","",'أوامر الإنتاج'!D60)</f>
        <v/>
      </c>
      <c r="D60" s="17">
        <f>IF(OR($A60="",D$4=""),"",SUMIFS('حركة المراحل'!$D$5:$D$504,'حركة المراحل'!$B$5:$B$504,$A60,'حركة المراحل'!$C$5:$C$504,D$4))</f>
        <v/>
      </c>
      <c r="E60" s="17">
        <f>IF(OR($A60="",E$4=""),"",SUMIFS('حركة المراحل'!$D$5:$D$504,'حركة المراحل'!$B$5:$B$504,$A60,'حركة المراحل'!$C$5:$C$504,E$4))</f>
        <v/>
      </c>
      <c r="F60" s="17">
        <f>IF(OR($A60="",F$4=""),"",SUMIFS('حركة المراحل'!$D$5:$D$504,'حركة المراحل'!$B$5:$B$504,$A60,'حركة المراحل'!$C$5:$C$504,F$4))</f>
        <v/>
      </c>
      <c r="G60" s="17">
        <f>IF(OR($A60="",G$4=""),"",SUMIFS('حركة المراحل'!$D$5:$D$504,'حركة المراحل'!$B$5:$B$504,$A60,'حركة المراحل'!$C$5:$C$504,G$4))</f>
        <v/>
      </c>
      <c r="H60" s="17">
        <f>IF(OR($A60="",H$4=""),"",SUMIFS('حركة المراحل'!$D$5:$D$504,'حركة المراحل'!$B$5:$B$504,$A60,'حركة المراحل'!$C$5:$C$504,H$4))</f>
        <v/>
      </c>
      <c r="I60" s="17">
        <f>IF(OR($A60="",I$4=""),"",SUMIFS('حركة المراحل'!$D$5:$D$504,'حركة المراحل'!$B$5:$B$504,$A60,'حركة المراحل'!$C$5:$C$504,I$4))</f>
        <v/>
      </c>
      <c r="J60" s="17">
        <f>IF(OR($A60="",J$4=""),"",SUMIFS('حركة المراحل'!$D$5:$D$504,'حركة المراحل'!$B$5:$B$504,$A60,'حركة المراحل'!$C$5:$C$504,J$4))</f>
        <v/>
      </c>
      <c r="K60" s="17">
        <f>IF(OR($A60="",K$4=""),"",SUMIFS('حركة المراحل'!$D$5:$D$504,'حركة المراحل'!$B$5:$B$504,$A60,'حركة المراحل'!$C$5:$C$504,K$4))</f>
        <v/>
      </c>
      <c r="L60" s="17">
        <f>IF(OR($A60="",L$4=""),"",SUMIFS('حركة المراحل'!$D$5:$D$504,'حركة المراحل'!$B$5:$B$504,$A60,'حركة المراحل'!$C$5:$C$504,L$4))</f>
        <v/>
      </c>
      <c r="M60" s="17">
        <f>IF(OR($A60="",M$4=""),"",SUMIFS('حركة المراحل'!$D$5:$D$504,'حركة المراحل'!$B$5:$B$504,$A60,'حركة المراحل'!$C$5:$C$504,M$4))</f>
        <v/>
      </c>
      <c r="N60" s="17">
        <f>IF(OR($A60="",N$4=""),"",SUMIFS('حركة المراحل'!$D$5:$D$504,'حركة المراحل'!$B$5:$B$504,$A60,'حركة المراحل'!$C$5:$C$504,N$4))</f>
        <v/>
      </c>
      <c r="O60" s="17">
        <f>IF(OR($A60="",O$4=""),"",SUMIFS('حركة المراحل'!$D$5:$D$504,'حركة المراحل'!$B$5:$B$504,$A60,'حركة المراحل'!$C$5:$C$504,O$4))</f>
        <v/>
      </c>
      <c r="P60" s="17">
        <f>IF(OR($A60="",'المراحل'!$D$5=""),"",SUMIFS('حركة المراحل'!$D$5:$D$504,'حركة المراحل'!$B$5:$B$504,$A60,'حركة المراحل'!$C$5:$C$504,'المراحل'!$D$5))</f>
        <v/>
      </c>
      <c r="Q60" s="18">
        <f>IF(OR(A60="",P60="",C60="",C60=0),"",P60/C60)</f>
        <v/>
      </c>
      <c r="R60" s="17">
        <f>IF(OR(A60="",P60="",C60=""),"",MAX(C60-P60,0))</f>
        <v/>
      </c>
      <c r="S60" s="19">
        <f>IF(OR(A60="",'أوامر الإنتاج'!E60=""),"",'أوامر الإنتاج'!E60-TODAY())</f>
        <v/>
      </c>
      <c r="T60" s="6">
        <f>IF(OR(A60="",P60="",C60=""),"",IF(P60&gt;=C60,"تم",IF(S60="","جارٍ",IF(S60&lt;0,"متأخر",IF(S60&lt;=3,"قريب","جارٍ")))))</f>
        <v/>
      </c>
    </row>
    <row r="61">
      <c r="A61" s="6">
        <f>IF('أوامر الإنتاج'!A61="","",'أوامر الإنتاج'!A61)</f>
        <v/>
      </c>
      <c r="B61" s="6">
        <f>IF(A61="","",'أوامر الإنتاج'!B61&amp;"")</f>
        <v/>
      </c>
      <c r="C61" s="17">
        <f>IF(A61="","",'أوامر الإنتاج'!D61)</f>
        <v/>
      </c>
      <c r="D61" s="17">
        <f>IF(OR($A61="",D$4=""),"",SUMIFS('حركة المراحل'!$D$5:$D$504,'حركة المراحل'!$B$5:$B$504,$A61,'حركة المراحل'!$C$5:$C$504,D$4))</f>
        <v/>
      </c>
      <c r="E61" s="17">
        <f>IF(OR($A61="",E$4=""),"",SUMIFS('حركة المراحل'!$D$5:$D$504,'حركة المراحل'!$B$5:$B$504,$A61,'حركة المراحل'!$C$5:$C$504,E$4))</f>
        <v/>
      </c>
      <c r="F61" s="17">
        <f>IF(OR($A61="",F$4=""),"",SUMIFS('حركة المراحل'!$D$5:$D$504,'حركة المراحل'!$B$5:$B$504,$A61,'حركة المراحل'!$C$5:$C$504,F$4))</f>
        <v/>
      </c>
      <c r="G61" s="17">
        <f>IF(OR($A61="",G$4=""),"",SUMIFS('حركة المراحل'!$D$5:$D$504,'حركة المراحل'!$B$5:$B$504,$A61,'حركة المراحل'!$C$5:$C$504,G$4))</f>
        <v/>
      </c>
      <c r="H61" s="17">
        <f>IF(OR($A61="",H$4=""),"",SUMIFS('حركة المراحل'!$D$5:$D$504,'حركة المراحل'!$B$5:$B$504,$A61,'حركة المراحل'!$C$5:$C$504,H$4))</f>
        <v/>
      </c>
      <c r="I61" s="17">
        <f>IF(OR($A61="",I$4=""),"",SUMIFS('حركة المراحل'!$D$5:$D$504,'حركة المراحل'!$B$5:$B$504,$A61,'حركة المراحل'!$C$5:$C$504,I$4))</f>
        <v/>
      </c>
      <c r="J61" s="17">
        <f>IF(OR($A61="",J$4=""),"",SUMIFS('حركة المراحل'!$D$5:$D$504,'حركة المراحل'!$B$5:$B$504,$A61,'حركة المراحل'!$C$5:$C$504,J$4))</f>
        <v/>
      </c>
      <c r="K61" s="17">
        <f>IF(OR($A61="",K$4=""),"",SUMIFS('حركة المراحل'!$D$5:$D$504,'حركة المراحل'!$B$5:$B$504,$A61,'حركة المراحل'!$C$5:$C$504,K$4))</f>
        <v/>
      </c>
      <c r="L61" s="17">
        <f>IF(OR($A61="",L$4=""),"",SUMIFS('حركة المراحل'!$D$5:$D$504,'حركة المراحل'!$B$5:$B$504,$A61,'حركة المراحل'!$C$5:$C$504,L$4))</f>
        <v/>
      </c>
      <c r="M61" s="17">
        <f>IF(OR($A61="",M$4=""),"",SUMIFS('حركة المراحل'!$D$5:$D$504,'حركة المراحل'!$B$5:$B$504,$A61,'حركة المراحل'!$C$5:$C$504,M$4))</f>
        <v/>
      </c>
      <c r="N61" s="17">
        <f>IF(OR($A61="",N$4=""),"",SUMIFS('حركة المراحل'!$D$5:$D$504,'حركة المراحل'!$B$5:$B$504,$A61,'حركة المراحل'!$C$5:$C$504,N$4))</f>
        <v/>
      </c>
      <c r="O61" s="17">
        <f>IF(OR($A61="",O$4=""),"",SUMIFS('حركة المراحل'!$D$5:$D$504,'حركة المراحل'!$B$5:$B$504,$A61,'حركة المراحل'!$C$5:$C$504,O$4))</f>
        <v/>
      </c>
      <c r="P61" s="17">
        <f>IF(OR($A61="",'المراحل'!$D$5=""),"",SUMIFS('حركة المراحل'!$D$5:$D$504,'حركة المراحل'!$B$5:$B$504,$A61,'حركة المراحل'!$C$5:$C$504,'المراحل'!$D$5))</f>
        <v/>
      </c>
      <c r="Q61" s="18">
        <f>IF(OR(A61="",P61="",C61="",C61=0),"",P61/C61)</f>
        <v/>
      </c>
      <c r="R61" s="17">
        <f>IF(OR(A61="",P61="",C61=""),"",MAX(C61-P61,0))</f>
        <v/>
      </c>
      <c r="S61" s="19">
        <f>IF(OR(A61="",'أوامر الإنتاج'!E61=""),"",'أوامر الإنتاج'!E61-TODAY())</f>
        <v/>
      </c>
      <c r="T61" s="6">
        <f>IF(OR(A61="",P61="",C61=""),"",IF(P61&gt;=C61,"تم",IF(S61="","جارٍ",IF(S61&lt;0,"متأخر",IF(S61&lt;=3,"قريب","جارٍ")))))</f>
        <v/>
      </c>
    </row>
    <row r="62">
      <c r="A62" s="6">
        <f>IF('أوامر الإنتاج'!A62="","",'أوامر الإنتاج'!A62)</f>
        <v/>
      </c>
      <c r="B62" s="6">
        <f>IF(A62="","",'أوامر الإنتاج'!B62&amp;"")</f>
        <v/>
      </c>
      <c r="C62" s="17">
        <f>IF(A62="","",'أوامر الإنتاج'!D62)</f>
        <v/>
      </c>
      <c r="D62" s="17">
        <f>IF(OR($A62="",D$4=""),"",SUMIFS('حركة المراحل'!$D$5:$D$504,'حركة المراحل'!$B$5:$B$504,$A62,'حركة المراحل'!$C$5:$C$504,D$4))</f>
        <v/>
      </c>
      <c r="E62" s="17">
        <f>IF(OR($A62="",E$4=""),"",SUMIFS('حركة المراحل'!$D$5:$D$504,'حركة المراحل'!$B$5:$B$504,$A62,'حركة المراحل'!$C$5:$C$504,E$4))</f>
        <v/>
      </c>
      <c r="F62" s="17">
        <f>IF(OR($A62="",F$4=""),"",SUMIFS('حركة المراحل'!$D$5:$D$504,'حركة المراحل'!$B$5:$B$504,$A62,'حركة المراحل'!$C$5:$C$504,F$4))</f>
        <v/>
      </c>
      <c r="G62" s="17">
        <f>IF(OR($A62="",G$4=""),"",SUMIFS('حركة المراحل'!$D$5:$D$504,'حركة المراحل'!$B$5:$B$504,$A62,'حركة المراحل'!$C$5:$C$504,G$4))</f>
        <v/>
      </c>
      <c r="H62" s="17">
        <f>IF(OR($A62="",H$4=""),"",SUMIFS('حركة المراحل'!$D$5:$D$504,'حركة المراحل'!$B$5:$B$504,$A62,'حركة المراحل'!$C$5:$C$504,H$4))</f>
        <v/>
      </c>
      <c r="I62" s="17">
        <f>IF(OR($A62="",I$4=""),"",SUMIFS('حركة المراحل'!$D$5:$D$504,'حركة المراحل'!$B$5:$B$504,$A62,'حركة المراحل'!$C$5:$C$504,I$4))</f>
        <v/>
      </c>
      <c r="J62" s="17">
        <f>IF(OR($A62="",J$4=""),"",SUMIFS('حركة المراحل'!$D$5:$D$504,'حركة المراحل'!$B$5:$B$504,$A62,'حركة المراحل'!$C$5:$C$504,J$4))</f>
        <v/>
      </c>
      <c r="K62" s="17">
        <f>IF(OR($A62="",K$4=""),"",SUMIFS('حركة المراحل'!$D$5:$D$504,'حركة المراحل'!$B$5:$B$504,$A62,'حركة المراحل'!$C$5:$C$504,K$4))</f>
        <v/>
      </c>
      <c r="L62" s="17">
        <f>IF(OR($A62="",L$4=""),"",SUMIFS('حركة المراحل'!$D$5:$D$504,'حركة المراحل'!$B$5:$B$504,$A62,'حركة المراحل'!$C$5:$C$504,L$4))</f>
        <v/>
      </c>
      <c r="M62" s="17">
        <f>IF(OR($A62="",M$4=""),"",SUMIFS('حركة المراحل'!$D$5:$D$504,'حركة المراحل'!$B$5:$B$504,$A62,'حركة المراحل'!$C$5:$C$504,M$4))</f>
        <v/>
      </c>
      <c r="N62" s="17">
        <f>IF(OR($A62="",N$4=""),"",SUMIFS('حركة المراحل'!$D$5:$D$504,'حركة المراحل'!$B$5:$B$504,$A62,'حركة المراحل'!$C$5:$C$504,N$4))</f>
        <v/>
      </c>
      <c r="O62" s="17">
        <f>IF(OR($A62="",O$4=""),"",SUMIFS('حركة المراحل'!$D$5:$D$504,'حركة المراحل'!$B$5:$B$504,$A62,'حركة المراحل'!$C$5:$C$504,O$4))</f>
        <v/>
      </c>
      <c r="P62" s="17">
        <f>IF(OR($A62="",'المراحل'!$D$5=""),"",SUMIFS('حركة المراحل'!$D$5:$D$504,'حركة المراحل'!$B$5:$B$504,$A62,'حركة المراحل'!$C$5:$C$504,'المراحل'!$D$5))</f>
        <v/>
      </c>
      <c r="Q62" s="18">
        <f>IF(OR(A62="",P62="",C62="",C62=0),"",P62/C62)</f>
        <v/>
      </c>
      <c r="R62" s="17">
        <f>IF(OR(A62="",P62="",C62=""),"",MAX(C62-P62,0))</f>
        <v/>
      </c>
      <c r="S62" s="19">
        <f>IF(OR(A62="",'أوامر الإنتاج'!E62=""),"",'أوامر الإنتاج'!E62-TODAY())</f>
        <v/>
      </c>
      <c r="T62" s="6">
        <f>IF(OR(A62="",P62="",C62=""),"",IF(P62&gt;=C62,"تم",IF(S62="","جارٍ",IF(S62&lt;0,"متأخر",IF(S62&lt;=3,"قريب","جارٍ")))))</f>
        <v/>
      </c>
    </row>
    <row r="63">
      <c r="A63" s="6">
        <f>IF('أوامر الإنتاج'!A63="","",'أوامر الإنتاج'!A63)</f>
        <v/>
      </c>
      <c r="B63" s="6">
        <f>IF(A63="","",'أوامر الإنتاج'!B63&amp;"")</f>
        <v/>
      </c>
      <c r="C63" s="17">
        <f>IF(A63="","",'أوامر الإنتاج'!D63)</f>
        <v/>
      </c>
      <c r="D63" s="17">
        <f>IF(OR($A63="",D$4=""),"",SUMIFS('حركة المراحل'!$D$5:$D$504,'حركة المراحل'!$B$5:$B$504,$A63,'حركة المراحل'!$C$5:$C$504,D$4))</f>
        <v/>
      </c>
      <c r="E63" s="17">
        <f>IF(OR($A63="",E$4=""),"",SUMIFS('حركة المراحل'!$D$5:$D$504,'حركة المراحل'!$B$5:$B$504,$A63,'حركة المراحل'!$C$5:$C$504,E$4))</f>
        <v/>
      </c>
      <c r="F63" s="17">
        <f>IF(OR($A63="",F$4=""),"",SUMIFS('حركة المراحل'!$D$5:$D$504,'حركة المراحل'!$B$5:$B$504,$A63,'حركة المراحل'!$C$5:$C$504,F$4))</f>
        <v/>
      </c>
      <c r="G63" s="17">
        <f>IF(OR($A63="",G$4=""),"",SUMIFS('حركة المراحل'!$D$5:$D$504,'حركة المراحل'!$B$5:$B$504,$A63,'حركة المراحل'!$C$5:$C$504,G$4))</f>
        <v/>
      </c>
      <c r="H63" s="17">
        <f>IF(OR($A63="",H$4=""),"",SUMIFS('حركة المراحل'!$D$5:$D$504,'حركة المراحل'!$B$5:$B$504,$A63,'حركة المراحل'!$C$5:$C$504,H$4))</f>
        <v/>
      </c>
      <c r="I63" s="17">
        <f>IF(OR($A63="",I$4=""),"",SUMIFS('حركة المراحل'!$D$5:$D$504,'حركة المراحل'!$B$5:$B$504,$A63,'حركة المراحل'!$C$5:$C$504,I$4))</f>
        <v/>
      </c>
      <c r="J63" s="17">
        <f>IF(OR($A63="",J$4=""),"",SUMIFS('حركة المراحل'!$D$5:$D$504,'حركة المراحل'!$B$5:$B$504,$A63,'حركة المراحل'!$C$5:$C$504,J$4))</f>
        <v/>
      </c>
      <c r="K63" s="17">
        <f>IF(OR($A63="",K$4=""),"",SUMIFS('حركة المراحل'!$D$5:$D$504,'حركة المراحل'!$B$5:$B$504,$A63,'حركة المراحل'!$C$5:$C$504,K$4))</f>
        <v/>
      </c>
      <c r="L63" s="17">
        <f>IF(OR($A63="",L$4=""),"",SUMIFS('حركة المراحل'!$D$5:$D$504,'حركة المراحل'!$B$5:$B$504,$A63,'حركة المراحل'!$C$5:$C$504,L$4))</f>
        <v/>
      </c>
      <c r="M63" s="17">
        <f>IF(OR($A63="",M$4=""),"",SUMIFS('حركة المراحل'!$D$5:$D$504,'حركة المراحل'!$B$5:$B$504,$A63,'حركة المراحل'!$C$5:$C$504,M$4))</f>
        <v/>
      </c>
      <c r="N63" s="17">
        <f>IF(OR($A63="",N$4=""),"",SUMIFS('حركة المراحل'!$D$5:$D$504,'حركة المراحل'!$B$5:$B$504,$A63,'حركة المراحل'!$C$5:$C$504,N$4))</f>
        <v/>
      </c>
      <c r="O63" s="17">
        <f>IF(OR($A63="",O$4=""),"",SUMIFS('حركة المراحل'!$D$5:$D$504,'حركة المراحل'!$B$5:$B$504,$A63,'حركة المراحل'!$C$5:$C$504,O$4))</f>
        <v/>
      </c>
      <c r="P63" s="17">
        <f>IF(OR($A63="",'المراحل'!$D$5=""),"",SUMIFS('حركة المراحل'!$D$5:$D$504,'حركة المراحل'!$B$5:$B$504,$A63,'حركة المراحل'!$C$5:$C$504,'المراحل'!$D$5))</f>
        <v/>
      </c>
      <c r="Q63" s="18">
        <f>IF(OR(A63="",P63="",C63="",C63=0),"",P63/C63)</f>
        <v/>
      </c>
      <c r="R63" s="17">
        <f>IF(OR(A63="",P63="",C63=""),"",MAX(C63-P63,0))</f>
        <v/>
      </c>
      <c r="S63" s="19">
        <f>IF(OR(A63="",'أوامر الإنتاج'!E63=""),"",'أوامر الإنتاج'!E63-TODAY())</f>
        <v/>
      </c>
      <c r="T63" s="6">
        <f>IF(OR(A63="",P63="",C63=""),"",IF(P63&gt;=C63,"تم",IF(S63="","جارٍ",IF(S63&lt;0,"متأخر",IF(S63&lt;=3,"قريب","جارٍ")))))</f>
        <v/>
      </c>
    </row>
    <row r="64">
      <c r="A64" s="6">
        <f>IF('أوامر الإنتاج'!A64="","",'أوامر الإنتاج'!A64)</f>
        <v/>
      </c>
      <c r="B64" s="6">
        <f>IF(A64="","",'أوامر الإنتاج'!B64&amp;"")</f>
        <v/>
      </c>
      <c r="C64" s="17">
        <f>IF(A64="","",'أوامر الإنتاج'!D64)</f>
        <v/>
      </c>
      <c r="D64" s="17">
        <f>IF(OR($A64="",D$4=""),"",SUMIFS('حركة المراحل'!$D$5:$D$504,'حركة المراحل'!$B$5:$B$504,$A64,'حركة المراحل'!$C$5:$C$504,D$4))</f>
        <v/>
      </c>
      <c r="E64" s="17">
        <f>IF(OR($A64="",E$4=""),"",SUMIFS('حركة المراحل'!$D$5:$D$504,'حركة المراحل'!$B$5:$B$504,$A64,'حركة المراحل'!$C$5:$C$504,E$4))</f>
        <v/>
      </c>
      <c r="F64" s="17">
        <f>IF(OR($A64="",F$4=""),"",SUMIFS('حركة المراحل'!$D$5:$D$504,'حركة المراحل'!$B$5:$B$504,$A64,'حركة المراحل'!$C$5:$C$504,F$4))</f>
        <v/>
      </c>
      <c r="G64" s="17">
        <f>IF(OR($A64="",G$4=""),"",SUMIFS('حركة المراحل'!$D$5:$D$504,'حركة المراحل'!$B$5:$B$504,$A64,'حركة المراحل'!$C$5:$C$504,G$4))</f>
        <v/>
      </c>
      <c r="H64" s="17">
        <f>IF(OR($A64="",H$4=""),"",SUMIFS('حركة المراحل'!$D$5:$D$504,'حركة المراحل'!$B$5:$B$504,$A64,'حركة المراحل'!$C$5:$C$504,H$4))</f>
        <v/>
      </c>
      <c r="I64" s="17">
        <f>IF(OR($A64="",I$4=""),"",SUMIFS('حركة المراحل'!$D$5:$D$504,'حركة المراحل'!$B$5:$B$504,$A64,'حركة المراحل'!$C$5:$C$504,I$4))</f>
        <v/>
      </c>
      <c r="J64" s="17">
        <f>IF(OR($A64="",J$4=""),"",SUMIFS('حركة المراحل'!$D$5:$D$504,'حركة المراحل'!$B$5:$B$504,$A64,'حركة المراحل'!$C$5:$C$504,J$4))</f>
        <v/>
      </c>
      <c r="K64" s="17">
        <f>IF(OR($A64="",K$4=""),"",SUMIFS('حركة المراحل'!$D$5:$D$504,'حركة المراحل'!$B$5:$B$504,$A64,'حركة المراحل'!$C$5:$C$504,K$4))</f>
        <v/>
      </c>
      <c r="L64" s="17">
        <f>IF(OR($A64="",L$4=""),"",SUMIFS('حركة المراحل'!$D$5:$D$504,'حركة المراحل'!$B$5:$B$504,$A64,'حركة المراحل'!$C$5:$C$504,L$4))</f>
        <v/>
      </c>
      <c r="M64" s="17">
        <f>IF(OR($A64="",M$4=""),"",SUMIFS('حركة المراحل'!$D$5:$D$504,'حركة المراحل'!$B$5:$B$504,$A64,'حركة المراحل'!$C$5:$C$504,M$4))</f>
        <v/>
      </c>
      <c r="N64" s="17">
        <f>IF(OR($A64="",N$4=""),"",SUMIFS('حركة المراحل'!$D$5:$D$504,'حركة المراحل'!$B$5:$B$504,$A64,'حركة المراحل'!$C$5:$C$504,N$4))</f>
        <v/>
      </c>
      <c r="O64" s="17">
        <f>IF(OR($A64="",O$4=""),"",SUMIFS('حركة المراحل'!$D$5:$D$504,'حركة المراحل'!$B$5:$B$504,$A64,'حركة المراحل'!$C$5:$C$504,O$4))</f>
        <v/>
      </c>
      <c r="P64" s="17">
        <f>IF(OR($A64="",'المراحل'!$D$5=""),"",SUMIFS('حركة المراحل'!$D$5:$D$504,'حركة المراحل'!$B$5:$B$504,$A64,'حركة المراحل'!$C$5:$C$504,'المراحل'!$D$5))</f>
        <v/>
      </c>
      <c r="Q64" s="18">
        <f>IF(OR(A64="",P64="",C64="",C64=0),"",P64/C64)</f>
        <v/>
      </c>
      <c r="R64" s="17">
        <f>IF(OR(A64="",P64="",C64=""),"",MAX(C64-P64,0))</f>
        <v/>
      </c>
      <c r="S64" s="19">
        <f>IF(OR(A64="",'أوامر الإنتاج'!E64=""),"",'أوامر الإنتاج'!E64-TODAY())</f>
        <v/>
      </c>
      <c r="T64" s="6">
        <f>IF(OR(A64="",P64="",C64=""),"",IF(P64&gt;=C64,"تم",IF(S64="","جارٍ",IF(S64&lt;0,"متأخر",IF(S64&lt;=3,"قريب","جارٍ")))))</f>
        <v/>
      </c>
    </row>
    <row r="65">
      <c r="A65" s="6">
        <f>IF('أوامر الإنتاج'!A65="","",'أوامر الإنتاج'!A65)</f>
        <v/>
      </c>
      <c r="B65" s="6">
        <f>IF(A65="","",'أوامر الإنتاج'!B65&amp;"")</f>
        <v/>
      </c>
      <c r="C65" s="17">
        <f>IF(A65="","",'أوامر الإنتاج'!D65)</f>
        <v/>
      </c>
      <c r="D65" s="17">
        <f>IF(OR($A65="",D$4=""),"",SUMIFS('حركة المراحل'!$D$5:$D$504,'حركة المراحل'!$B$5:$B$504,$A65,'حركة المراحل'!$C$5:$C$504,D$4))</f>
        <v/>
      </c>
      <c r="E65" s="17">
        <f>IF(OR($A65="",E$4=""),"",SUMIFS('حركة المراحل'!$D$5:$D$504,'حركة المراحل'!$B$5:$B$504,$A65,'حركة المراحل'!$C$5:$C$504,E$4))</f>
        <v/>
      </c>
      <c r="F65" s="17">
        <f>IF(OR($A65="",F$4=""),"",SUMIFS('حركة المراحل'!$D$5:$D$504,'حركة المراحل'!$B$5:$B$504,$A65,'حركة المراحل'!$C$5:$C$504,F$4))</f>
        <v/>
      </c>
      <c r="G65" s="17">
        <f>IF(OR($A65="",G$4=""),"",SUMIFS('حركة المراحل'!$D$5:$D$504,'حركة المراحل'!$B$5:$B$504,$A65,'حركة المراحل'!$C$5:$C$504,G$4))</f>
        <v/>
      </c>
      <c r="H65" s="17">
        <f>IF(OR($A65="",H$4=""),"",SUMIFS('حركة المراحل'!$D$5:$D$504,'حركة المراحل'!$B$5:$B$504,$A65,'حركة المراحل'!$C$5:$C$504,H$4))</f>
        <v/>
      </c>
      <c r="I65" s="17">
        <f>IF(OR($A65="",I$4=""),"",SUMIFS('حركة المراحل'!$D$5:$D$504,'حركة المراحل'!$B$5:$B$504,$A65,'حركة المراحل'!$C$5:$C$504,I$4))</f>
        <v/>
      </c>
      <c r="J65" s="17">
        <f>IF(OR($A65="",J$4=""),"",SUMIFS('حركة المراحل'!$D$5:$D$504,'حركة المراحل'!$B$5:$B$504,$A65,'حركة المراحل'!$C$5:$C$504,J$4))</f>
        <v/>
      </c>
      <c r="K65" s="17">
        <f>IF(OR($A65="",K$4=""),"",SUMIFS('حركة المراحل'!$D$5:$D$504,'حركة المراحل'!$B$5:$B$504,$A65,'حركة المراحل'!$C$5:$C$504,K$4))</f>
        <v/>
      </c>
      <c r="L65" s="17">
        <f>IF(OR($A65="",L$4=""),"",SUMIFS('حركة المراحل'!$D$5:$D$504,'حركة المراحل'!$B$5:$B$504,$A65,'حركة المراحل'!$C$5:$C$504,L$4))</f>
        <v/>
      </c>
      <c r="M65" s="17">
        <f>IF(OR($A65="",M$4=""),"",SUMIFS('حركة المراحل'!$D$5:$D$504,'حركة المراحل'!$B$5:$B$504,$A65,'حركة المراحل'!$C$5:$C$504,M$4))</f>
        <v/>
      </c>
      <c r="N65" s="17">
        <f>IF(OR($A65="",N$4=""),"",SUMIFS('حركة المراحل'!$D$5:$D$504,'حركة المراحل'!$B$5:$B$504,$A65,'حركة المراحل'!$C$5:$C$504,N$4))</f>
        <v/>
      </c>
      <c r="O65" s="17">
        <f>IF(OR($A65="",O$4=""),"",SUMIFS('حركة المراحل'!$D$5:$D$504,'حركة المراحل'!$B$5:$B$504,$A65,'حركة المراحل'!$C$5:$C$504,O$4))</f>
        <v/>
      </c>
      <c r="P65" s="17">
        <f>IF(OR($A65="",'المراحل'!$D$5=""),"",SUMIFS('حركة المراحل'!$D$5:$D$504,'حركة المراحل'!$B$5:$B$504,$A65,'حركة المراحل'!$C$5:$C$504,'المراحل'!$D$5))</f>
        <v/>
      </c>
      <c r="Q65" s="18">
        <f>IF(OR(A65="",P65="",C65="",C65=0),"",P65/C65)</f>
        <v/>
      </c>
      <c r="R65" s="17">
        <f>IF(OR(A65="",P65="",C65=""),"",MAX(C65-P65,0))</f>
        <v/>
      </c>
      <c r="S65" s="19">
        <f>IF(OR(A65="",'أوامر الإنتاج'!E65=""),"",'أوامر الإنتاج'!E65-TODAY())</f>
        <v/>
      </c>
      <c r="T65" s="6">
        <f>IF(OR(A65="",P65="",C65=""),"",IF(P65&gt;=C65,"تم",IF(S65="","جارٍ",IF(S65&lt;0,"متأخر",IF(S65&lt;=3,"قريب","جارٍ")))))</f>
        <v/>
      </c>
    </row>
    <row r="66">
      <c r="A66" s="6">
        <f>IF('أوامر الإنتاج'!A66="","",'أوامر الإنتاج'!A66)</f>
        <v/>
      </c>
      <c r="B66" s="6">
        <f>IF(A66="","",'أوامر الإنتاج'!B66&amp;"")</f>
        <v/>
      </c>
      <c r="C66" s="17">
        <f>IF(A66="","",'أوامر الإنتاج'!D66)</f>
        <v/>
      </c>
      <c r="D66" s="17">
        <f>IF(OR($A66="",D$4=""),"",SUMIFS('حركة المراحل'!$D$5:$D$504,'حركة المراحل'!$B$5:$B$504,$A66,'حركة المراحل'!$C$5:$C$504,D$4))</f>
        <v/>
      </c>
      <c r="E66" s="17">
        <f>IF(OR($A66="",E$4=""),"",SUMIFS('حركة المراحل'!$D$5:$D$504,'حركة المراحل'!$B$5:$B$504,$A66,'حركة المراحل'!$C$5:$C$504,E$4))</f>
        <v/>
      </c>
      <c r="F66" s="17">
        <f>IF(OR($A66="",F$4=""),"",SUMIFS('حركة المراحل'!$D$5:$D$504,'حركة المراحل'!$B$5:$B$504,$A66,'حركة المراحل'!$C$5:$C$504,F$4))</f>
        <v/>
      </c>
      <c r="G66" s="17">
        <f>IF(OR($A66="",G$4=""),"",SUMIFS('حركة المراحل'!$D$5:$D$504,'حركة المراحل'!$B$5:$B$504,$A66,'حركة المراحل'!$C$5:$C$504,G$4))</f>
        <v/>
      </c>
      <c r="H66" s="17">
        <f>IF(OR($A66="",H$4=""),"",SUMIFS('حركة المراحل'!$D$5:$D$504,'حركة المراحل'!$B$5:$B$504,$A66,'حركة المراحل'!$C$5:$C$504,H$4))</f>
        <v/>
      </c>
      <c r="I66" s="17">
        <f>IF(OR($A66="",I$4=""),"",SUMIFS('حركة المراحل'!$D$5:$D$504,'حركة المراحل'!$B$5:$B$504,$A66,'حركة المراحل'!$C$5:$C$504,I$4))</f>
        <v/>
      </c>
      <c r="J66" s="17">
        <f>IF(OR($A66="",J$4=""),"",SUMIFS('حركة المراحل'!$D$5:$D$504,'حركة المراحل'!$B$5:$B$504,$A66,'حركة المراحل'!$C$5:$C$504,J$4))</f>
        <v/>
      </c>
      <c r="K66" s="17">
        <f>IF(OR($A66="",K$4=""),"",SUMIFS('حركة المراحل'!$D$5:$D$504,'حركة المراحل'!$B$5:$B$504,$A66,'حركة المراحل'!$C$5:$C$504,K$4))</f>
        <v/>
      </c>
      <c r="L66" s="17">
        <f>IF(OR($A66="",L$4=""),"",SUMIFS('حركة المراحل'!$D$5:$D$504,'حركة المراحل'!$B$5:$B$504,$A66,'حركة المراحل'!$C$5:$C$504,L$4))</f>
        <v/>
      </c>
      <c r="M66" s="17">
        <f>IF(OR($A66="",M$4=""),"",SUMIFS('حركة المراحل'!$D$5:$D$504,'حركة المراحل'!$B$5:$B$504,$A66,'حركة المراحل'!$C$5:$C$504,M$4))</f>
        <v/>
      </c>
      <c r="N66" s="17">
        <f>IF(OR($A66="",N$4=""),"",SUMIFS('حركة المراحل'!$D$5:$D$504,'حركة المراحل'!$B$5:$B$504,$A66,'حركة المراحل'!$C$5:$C$504,N$4))</f>
        <v/>
      </c>
      <c r="O66" s="17">
        <f>IF(OR($A66="",O$4=""),"",SUMIFS('حركة المراحل'!$D$5:$D$504,'حركة المراحل'!$B$5:$B$504,$A66,'حركة المراحل'!$C$5:$C$504,O$4))</f>
        <v/>
      </c>
      <c r="P66" s="17">
        <f>IF(OR($A66="",'المراحل'!$D$5=""),"",SUMIFS('حركة المراحل'!$D$5:$D$504,'حركة المراحل'!$B$5:$B$504,$A66,'حركة المراحل'!$C$5:$C$504,'المراحل'!$D$5))</f>
        <v/>
      </c>
      <c r="Q66" s="18">
        <f>IF(OR(A66="",P66="",C66="",C66=0),"",P66/C66)</f>
        <v/>
      </c>
      <c r="R66" s="17">
        <f>IF(OR(A66="",P66="",C66=""),"",MAX(C66-P66,0))</f>
        <v/>
      </c>
      <c r="S66" s="19">
        <f>IF(OR(A66="",'أوامر الإنتاج'!E66=""),"",'أوامر الإنتاج'!E66-TODAY())</f>
        <v/>
      </c>
      <c r="T66" s="6">
        <f>IF(OR(A66="",P66="",C66=""),"",IF(P66&gt;=C66,"تم",IF(S66="","جارٍ",IF(S66&lt;0,"متأخر",IF(S66&lt;=3,"قريب","جارٍ")))))</f>
        <v/>
      </c>
    </row>
    <row r="67">
      <c r="A67" s="6">
        <f>IF('أوامر الإنتاج'!A67="","",'أوامر الإنتاج'!A67)</f>
        <v/>
      </c>
      <c r="B67" s="6">
        <f>IF(A67="","",'أوامر الإنتاج'!B67&amp;"")</f>
        <v/>
      </c>
      <c r="C67" s="17">
        <f>IF(A67="","",'أوامر الإنتاج'!D67)</f>
        <v/>
      </c>
      <c r="D67" s="17">
        <f>IF(OR($A67="",D$4=""),"",SUMIFS('حركة المراحل'!$D$5:$D$504,'حركة المراحل'!$B$5:$B$504,$A67,'حركة المراحل'!$C$5:$C$504,D$4))</f>
        <v/>
      </c>
      <c r="E67" s="17">
        <f>IF(OR($A67="",E$4=""),"",SUMIFS('حركة المراحل'!$D$5:$D$504,'حركة المراحل'!$B$5:$B$504,$A67,'حركة المراحل'!$C$5:$C$504,E$4))</f>
        <v/>
      </c>
      <c r="F67" s="17">
        <f>IF(OR($A67="",F$4=""),"",SUMIFS('حركة المراحل'!$D$5:$D$504,'حركة المراحل'!$B$5:$B$504,$A67,'حركة المراحل'!$C$5:$C$504,F$4))</f>
        <v/>
      </c>
      <c r="G67" s="17">
        <f>IF(OR($A67="",G$4=""),"",SUMIFS('حركة المراحل'!$D$5:$D$504,'حركة المراحل'!$B$5:$B$504,$A67,'حركة المراحل'!$C$5:$C$504,G$4))</f>
        <v/>
      </c>
      <c r="H67" s="17">
        <f>IF(OR($A67="",H$4=""),"",SUMIFS('حركة المراحل'!$D$5:$D$504,'حركة المراحل'!$B$5:$B$504,$A67,'حركة المراحل'!$C$5:$C$504,H$4))</f>
        <v/>
      </c>
      <c r="I67" s="17">
        <f>IF(OR($A67="",I$4=""),"",SUMIFS('حركة المراحل'!$D$5:$D$504,'حركة المراحل'!$B$5:$B$504,$A67,'حركة المراحل'!$C$5:$C$504,I$4))</f>
        <v/>
      </c>
      <c r="J67" s="17">
        <f>IF(OR($A67="",J$4=""),"",SUMIFS('حركة المراحل'!$D$5:$D$504,'حركة المراحل'!$B$5:$B$504,$A67,'حركة المراحل'!$C$5:$C$504,J$4))</f>
        <v/>
      </c>
      <c r="K67" s="17">
        <f>IF(OR($A67="",K$4=""),"",SUMIFS('حركة المراحل'!$D$5:$D$504,'حركة المراحل'!$B$5:$B$504,$A67,'حركة المراحل'!$C$5:$C$504,K$4))</f>
        <v/>
      </c>
      <c r="L67" s="17">
        <f>IF(OR($A67="",L$4=""),"",SUMIFS('حركة المراحل'!$D$5:$D$504,'حركة المراحل'!$B$5:$B$504,$A67,'حركة المراحل'!$C$5:$C$504,L$4))</f>
        <v/>
      </c>
      <c r="M67" s="17">
        <f>IF(OR($A67="",M$4=""),"",SUMIFS('حركة المراحل'!$D$5:$D$504,'حركة المراحل'!$B$5:$B$504,$A67,'حركة المراحل'!$C$5:$C$504,M$4))</f>
        <v/>
      </c>
      <c r="N67" s="17">
        <f>IF(OR($A67="",N$4=""),"",SUMIFS('حركة المراحل'!$D$5:$D$504,'حركة المراحل'!$B$5:$B$504,$A67,'حركة المراحل'!$C$5:$C$504,N$4))</f>
        <v/>
      </c>
      <c r="O67" s="17">
        <f>IF(OR($A67="",O$4=""),"",SUMIFS('حركة المراحل'!$D$5:$D$504,'حركة المراحل'!$B$5:$B$504,$A67,'حركة المراحل'!$C$5:$C$504,O$4))</f>
        <v/>
      </c>
      <c r="P67" s="17">
        <f>IF(OR($A67="",'المراحل'!$D$5=""),"",SUMIFS('حركة المراحل'!$D$5:$D$504,'حركة المراحل'!$B$5:$B$504,$A67,'حركة المراحل'!$C$5:$C$504,'المراحل'!$D$5))</f>
        <v/>
      </c>
      <c r="Q67" s="18">
        <f>IF(OR(A67="",P67="",C67="",C67=0),"",P67/C67)</f>
        <v/>
      </c>
      <c r="R67" s="17">
        <f>IF(OR(A67="",P67="",C67=""),"",MAX(C67-P67,0))</f>
        <v/>
      </c>
      <c r="S67" s="19">
        <f>IF(OR(A67="",'أوامر الإنتاج'!E67=""),"",'أوامر الإنتاج'!E67-TODAY())</f>
        <v/>
      </c>
      <c r="T67" s="6">
        <f>IF(OR(A67="",P67="",C67=""),"",IF(P67&gt;=C67,"تم",IF(S67="","جارٍ",IF(S67&lt;0,"متأخر",IF(S67&lt;=3,"قريب","جارٍ")))))</f>
        <v/>
      </c>
    </row>
    <row r="68">
      <c r="A68" s="6">
        <f>IF('أوامر الإنتاج'!A68="","",'أوامر الإنتاج'!A68)</f>
        <v/>
      </c>
      <c r="B68" s="6">
        <f>IF(A68="","",'أوامر الإنتاج'!B68&amp;"")</f>
        <v/>
      </c>
      <c r="C68" s="17">
        <f>IF(A68="","",'أوامر الإنتاج'!D68)</f>
        <v/>
      </c>
      <c r="D68" s="17">
        <f>IF(OR($A68="",D$4=""),"",SUMIFS('حركة المراحل'!$D$5:$D$504,'حركة المراحل'!$B$5:$B$504,$A68,'حركة المراحل'!$C$5:$C$504,D$4))</f>
        <v/>
      </c>
      <c r="E68" s="17">
        <f>IF(OR($A68="",E$4=""),"",SUMIFS('حركة المراحل'!$D$5:$D$504,'حركة المراحل'!$B$5:$B$504,$A68,'حركة المراحل'!$C$5:$C$504,E$4))</f>
        <v/>
      </c>
      <c r="F68" s="17">
        <f>IF(OR($A68="",F$4=""),"",SUMIFS('حركة المراحل'!$D$5:$D$504,'حركة المراحل'!$B$5:$B$504,$A68,'حركة المراحل'!$C$5:$C$504,F$4))</f>
        <v/>
      </c>
      <c r="G68" s="17">
        <f>IF(OR($A68="",G$4=""),"",SUMIFS('حركة المراحل'!$D$5:$D$504,'حركة المراحل'!$B$5:$B$504,$A68,'حركة المراحل'!$C$5:$C$504,G$4))</f>
        <v/>
      </c>
      <c r="H68" s="17">
        <f>IF(OR($A68="",H$4=""),"",SUMIFS('حركة المراحل'!$D$5:$D$504,'حركة المراحل'!$B$5:$B$504,$A68,'حركة المراحل'!$C$5:$C$504,H$4))</f>
        <v/>
      </c>
      <c r="I68" s="17">
        <f>IF(OR($A68="",I$4=""),"",SUMIFS('حركة المراحل'!$D$5:$D$504,'حركة المراحل'!$B$5:$B$504,$A68,'حركة المراحل'!$C$5:$C$504,I$4))</f>
        <v/>
      </c>
      <c r="J68" s="17">
        <f>IF(OR($A68="",J$4=""),"",SUMIFS('حركة المراحل'!$D$5:$D$504,'حركة المراحل'!$B$5:$B$504,$A68,'حركة المراحل'!$C$5:$C$504,J$4))</f>
        <v/>
      </c>
      <c r="K68" s="17">
        <f>IF(OR($A68="",K$4=""),"",SUMIFS('حركة المراحل'!$D$5:$D$504,'حركة المراحل'!$B$5:$B$504,$A68,'حركة المراحل'!$C$5:$C$504,K$4))</f>
        <v/>
      </c>
      <c r="L68" s="17">
        <f>IF(OR($A68="",L$4=""),"",SUMIFS('حركة المراحل'!$D$5:$D$504,'حركة المراحل'!$B$5:$B$504,$A68,'حركة المراحل'!$C$5:$C$504,L$4))</f>
        <v/>
      </c>
      <c r="M68" s="17">
        <f>IF(OR($A68="",M$4=""),"",SUMIFS('حركة المراحل'!$D$5:$D$504,'حركة المراحل'!$B$5:$B$504,$A68,'حركة المراحل'!$C$5:$C$504,M$4))</f>
        <v/>
      </c>
      <c r="N68" s="17">
        <f>IF(OR($A68="",N$4=""),"",SUMIFS('حركة المراحل'!$D$5:$D$504,'حركة المراحل'!$B$5:$B$504,$A68,'حركة المراحل'!$C$5:$C$504,N$4))</f>
        <v/>
      </c>
      <c r="O68" s="17">
        <f>IF(OR($A68="",O$4=""),"",SUMIFS('حركة المراحل'!$D$5:$D$504,'حركة المراحل'!$B$5:$B$504,$A68,'حركة المراحل'!$C$5:$C$504,O$4))</f>
        <v/>
      </c>
      <c r="P68" s="17">
        <f>IF(OR($A68="",'المراحل'!$D$5=""),"",SUMIFS('حركة المراحل'!$D$5:$D$504,'حركة المراحل'!$B$5:$B$504,$A68,'حركة المراحل'!$C$5:$C$504,'المراحل'!$D$5))</f>
        <v/>
      </c>
      <c r="Q68" s="18">
        <f>IF(OR(A68="",P68="",C68="",C68=0),"",P68/C68)</f>
        <v/>
      </c>
      <c r="R68" s="17">
        <f>IF(OR(A68="",P68="",C68=""),"",MAX(C68-P68,0))</f>
        <v/>
      </c>
      <c r="S68" s="19">
        <f>IF(OR(A68="",'أوامر الإنتاج'!E68=""),"",'أوامر الإنتاج'!E68-TODAY())</f>
        <v/>
      </c>
      <c r="T68" s="6">
        <f>IF(OR(A68="",P68="",C68=""),"",IF(P68&gt;=C68,"تم",IF(S68="","جارٍ",IF(S68&lt;0,"متأخر",IF(S68&lt;=3,"قريب","جارٍ")))))</f>
        <v/>
      </c>
    </row>
    <row r="69">
      <c r="A69" s="6">
        <f>IF('أوامر الإنتاج'!A69="","",'أوامر الإنتاج'!A69)</f>
        <v/>
      </c>
      <c r="B69" s="6">
        <f>IF(A69="","",'أوامر الإنتاج'!B69&amp;"")</f>
        <v/>
      </c>
      <c r="C69" s="17">
        <f>IF(A69="","",'أوامر الإنتاج'!D69)</f>
        <v/>
      </c>
      <c r="D69" s="17">
        <f>IF(OR($A69="",D$4=""),"",SUMIFS('حركة المراحل'!$D$5:$D$504,'حركة المراحل'!$B$5:$B$504,$A69,'حركة المراحل'!$C$5:$C$504,D$4))</f>
        <v/>
      </c>
      <c r="E69" s="17">
        <f>IF(OR($A69="",E$4=""),"",SUMIFS('حركة المراحل'!$D$5:$D$504,'حركة المراحل'!$B$5:$B$504,$A69,'حركة المراحل'!$C$5:$C$504,E$4))</f>
        <v/>
      </c>
      <c r="F69" s="17">
        <f>IF(OR($A69="",F$4=""),"",SUMIFS('حركة المراحل'!$D$5:$D$504,'حركة المراحل'!$B$5:$B$504,$A69,'حركة المراحل'!$C$5:$C$504,F$4))</f>
        <v/>
      </c>
      <c r="G69" s="17">
        <f>IF(OR($A69="",G$4=""),"",SUMIFS('حركة المراحل'!$D$5:$D$504,'حركة المراحل'!$B$5:$B$504,$A69,'حركة المراحل'!$C$5:$C$504,G$4))</f>
        <v/>
      </c>
      <c r="H69" s="17">
        <f>IF(OR($A69="",H$4=""),"",SUMIFS('حركة المراحل'!$D$5:$D$504,'حركة المراحل'!$B$5:$B$504,$A69,'حركة المراحل'!$C$5:$C$504,H$4))</f>
        <v/>
      </c>
      <c r="I69" s="17">
        <f>IF(OR($A69="",I$4=""),"",SUMIFS('حركة المراحل'!$D$5:$D$504,'حركة المراحل'!$B$5:$B$504,$A69,'حركة المراحل'!$C$5:$C$504,I$4))</f>
        <v/>
      </c>
      <c r="J69" s="17">
        <f>IF(OR($A69="",J$4=""),"",SUMIFS('حركة المراحل'!$D$5:$D$504,'حركة المراحل'!$B$5:$B$504,$A69,'حركة المراحل'!$C$5:$C$504,J$4))</f>
        <v/>
      </c>
      <c r="K69" s="17">
        <f>IF(OR($A69="",K$4=""),"",SUMIFS('حركة المراحل'!$D$5:$D$504,'حركة المراحل'!$B$5:$B$504,$A69,'حركة المراحل'!$C$5:$C$504,K$4))</f>
        <v/>
      </c>
      <c r="L69" s="17">
        <f>IF(OR($A69="",L$4=""),"",SUMIFS('حركة المراحل'!$D$5:$D$504,'حركة المراحل'!$B$5:$B$504,$A69,'حركة المراحل'!$C$5:$C$504,L$4))</f>
        <v/>
      </c>
      <c r="M69" s="17">
        <f>IF(OR($A69="",M$4=""),"",SUMIFS('حركة المراحل'!$D$5:$D$504,'حركة المراحل'!$B$5:$B$504,$A69,'حركة المراحل'!$C$5:$C$504,M$4))</f>
        <v/>
      </c>
      <c r="N69" s="17">
        <f>IF(OR($A69="",N$4=""),"",SUMIFS('حركة المراحل'!$D$5:$D$504,'حركة المراحل'!$B$5:$B$504,$A69,'حركة المراحل'!$C$5:$C$504,N$4))</f>
        <v/>
      </c>
      <c r="O69" s="17">
        <f>IF(OR($A69="",O$4=""),"",SUMIFS('حركة المراحل'!$D$5:$D$504,'حركة المراحل'!$B$5:$B$504,$A69,'حركة المراحل'!$C$5:$C$504,O$4))</f>
        <v/>
      </c>
      <c r="P69" s="17">
        <f>IF(OR($A69="",'المراحل'!$D$5=""),"",SUMIFS('حركة المراحل'!$D$5:$D$504,'حركة المراحل'!$B$5:$B$504,$A69,'حركة المراحل'!$C$5:$C$504,'المراحل'!$D$5))</f>
        <v/>
      </c>
      <c r="Q69" s="18">
        <f>IF(OR(A69="",P69="",C69="",C69=0),"",P69/C69)</f>
        <v/>
      </c>
      <c r="R69" s="17">
        <f>IF(OR(A69="",P69="",C69=""),"",MAX(C69-P69,0))</f>
        <v/>
      </c>
      <c r="S69" s="19">
        <f>IF(OR(A69="",'أوامر الإنتاج'!E69=""),"",'أوامر الإنتاج'!E69-TODAY())</f>
        <v/>
      </c>
      <c r="T69" s="6">
        <f>IF(OR(A69="",P69="",C69=""),"",IF(P69&gt;=C69,"تم",IF(S69="","جارٍ",IF(S69&lt;0,"متأخر",IF(S69&lt;=3,"قريب","جارٍ")))))</f>
        <v/>
      </c>
    </row>
    <row r="70">
      <c r="A70" s="6">
        <f>IF('أوامر الإنتاج'!A70="","",'أوامر الإنتاج'!A70)</f>
        <v/>
      </c>
      <c r="B70" s="6">
        <f>IF(A70="","",'أوامر الإنتاج'!B70&amp;"")</f>
        <v/>
      </c>
      <c r="C70" s="17">
        <f>IF(A70="","",'أوامر الإنتاج'!D70)</f>
        <v/>
      </c>
      <c r="D70" s="17">
        <f>IF(OR($A70="",D$4=""),"",SUMIFS('حركة المراحل'!$D$5:$D$504,'حركة المراحل'!$B$5:$B$504,$A70,'حركة المراحل'!$C$5:$C$504,D$4))</f>
        <v/>
      </c>
      <c r="E70" s="17">
        <f>IF(OR($A70="",E$4=""),"",SUMIFS('حركة المراحل'!$D$5:$D$504,'حركة المراحل'!$B$5:$B$504,$A70,'حركة المراحل'!$C$5:$C$504,E$4))</f>
        <v/>
      </c>
      <c r="F70" s="17">
        <f>IF(OR($A70="",F$4=""),"",SUMIFS('حركة المراحل'!$D$5:$D$504,'حركة المراحل'!$B$5:$B$504,$A70,'حركة المراحل'!$C$5:$C$504,F$4))</f>
        <v/>
      </c>
      <c r="G70" s="17">
        <f>IF(OR($A70="",G$4=""),"",SUMIFS('حركة المراحل'!$D$5:$D$504,'حركة المراحل'!$B$5:$B$504,$A70,'حركة المراحل'!$C$5:$C$504,G$4))</f>
        <v/>
      </c>
      <c r="H70" s="17">
        <f>IF(OR($A70="",H$4=""),"",SUMIFS('حركة المراحل'!$D$5:$D$504,'حركة المراحل'!$B$5:$B$504,$A70,'حركة المراحل'!$C$5:$C$504,H$4))</f>
        <v/>
      </c>
      <c r="I70" s="17">
        <f>IF(OR($A70="",I$4=""),"",SUMIFS('حركة المراحل'!$D$5:$D$504,'حركة المراحل'!$B$5:$B$504,$A70,'حركة المراحل'!$C$5:$C$504,I$4))</f>
        <v/>
      </c>
      <c r="J70" s="17">
        <f>IF(OR($A70="",J$4=""),"",SUMIFS('حركة المراحل'!$D$5:$D$504,'حركة المراحل'!$B$5:$B$504,$A70,'حركة المراحل'!$C$5:$C$504,J$4))</f>
        <v/>
      </c>
      <c r="K70" s="17">
        <f>IF(OR($A70="",K$4=""),"",SUMIFS('حركة المراحل'!$D$5:$D$504,'حركة المراحل'!$B$5:$B$504,$A70,'حركة المراحل'!$C$5:$C$504,K$4))</f>
        <v/>
      </c>
      <c r="L70" s="17">
        <f>IF(OR($A70="",L$4=""),"",SUMIFS('حركة المراحل'!$D$5:$D$504,'حركة المراحل'!$B$5:$B$504,$A70,'حركة المراحل'!$C$5:$C$504,L$4))</f>
        <v/>
      </c>
      <c r="M70" s="17">
        <f>IF(OR($A70="",M$4=""),"",SUMIFS('حركة المراحل'!$D$5:$D$504,'حركة المراحل'!$B$5:$B$504,$A70,'حركة المراحل'!$C$5:$C$504,M$4))</f>
        <v/>
      </c>
      <c r="N70" s="17">
        <f>IF(OR($A70="",N$4=""),"",SUMIFS('حركة المراحل'!$D$5:$D$504,'حركة المراحل'!$B$5:$B$504,$A70,'حركة المراحل'!$C$5:$C$504,N$4))</f>
        <v/>
      </c>
      <c r="O70" s="17">
        <f>IF(OR($A70="",O$4=""),"",SUMIFS('حركة المراحل'!$D$5:$D$504,'حركة المراحل'!$B$5:$B$504,$A70,'حركة المراحل'!$C$5:$C$504,O$4))</f>
        <v/>
      </c>
      <c r="P70" s="17">
        <f>IF(OR($A70="",'المراحل'!$D$5=""),"",SUMIFS('حركة المراحل'!$D$5:$D$504,'حركة المراحل'!$B$5:$B$504,$A70,'حركة المراحل'!$C$5:$C$504,'المراحل'!$D$5))</f>
        <v/>
      </c>
      <c r="Q70" s="18">
        <f>IF(OR(A70="",P70="",C70="",C70=0),"",P70/C70)</f>
        <v/>
      </c>
      <c r="R70" s="17">
        <f>IF(OR(A70="",P70="",C70=""),"",MAX(C70-P70,0))</f>
        <v/>
      </c>
      <c r="S70" s="19">
        <f>IF(OR(A70="",'أوامر الإنتاج'!E70=""),"",'أوامر الإنتاج'!E70-TODAY())</f>
        <v/>
      </c>
      <c r="T70" s="6">
        <f>IF(OR(A70="",P70="",C70=""),"",IF(P70&gt;=C70,"تم",IF(S70="","جارٍ",IF(S70&lt;0,"متأخر",IF(S70&lt;=3,"قريب","جارٍ")))))</f>
        <v/>
      </c>
    </row>
    <row r="71">
      <c r="A71" s="6">
        <f>IF('أوامر الإنتاج'!A71="","",'أوامر الإنتاج'!A71)</f>
        <v/>
      </c>
      <c r="B71" s="6">
        <f>IF(A71="","",'أوامر الإنتاج'!B71&amp;"")</f>
        <v/>
      </c>
      <c r="C71" s="17">
        <f>IF(A71="","",'أوامر الإنتاج'!D71)</f>
        <v/>
      </c>
      <c r="D71" s="17">
        <f>IF(OR($A71="",D$4=""),"",SUMIFS('حركة المراحل'!$D$5:$D$504,'حركة المراحل'!$B$5:$B$504,$A71,'حركة المراحل'!$C$5:$C$504,D$4))</f>
        <v/>
      </c>
      <c r="E71" s="17">
        <f>IF(OR($A71="",E$4=""),"",SUMIFS('حركة المراحل'!$D$5:$D$504,'حركة المراحل'!$B$5:$B$504,$A71,'حركة المراحل'!$C$5:$C$504,E$4))</f>
        <v/>
      </c>
      <c r="F71" s="17">
        <f>IF(OR($A71="",F$4=""),"",SUMIFS('حركة المراحل'!$D$5:$D$504,'حركة المراحل'!$B$5:$B$504,$A71,'حركة المراحل'!$C$5:$C$504,F$4))</f>
        <v/>
      </c>
      <c r="G71" s="17">
        <f>IF(OR($A71="",G$4=""),"",SUMIFS('حركة المراحل'!$D$5:$D$504,'حركة المراحل'!$B$5:$B$504,$A71,'حركة المراحل'!$C$5:$C$504,G$4))</f>
        <v/>
      </c>
      <c r="H71" s="17">
        <f>IF(OR($A71="",H$4=""),"",SUMIFS('حركة المراحل'!$D$5:$D$504,'حركة المراحل'!$B$5:$B$504,$A71,'حركة المراحل'!$C$5:$C$504,H$4))</f>
        <v/>
      </c>
      <c r="I71" s="17">
        <f>IF(OR($A71="",I$4=""),"",SUMIFS('حركة المراحل'!$D$5:$D$504,'حركة المراحل'!$B$5:$B$504,$A71,'حركة المراحل'!$C$5:$C$504,I$4))</f>
        <v/>
      </c>
      <c r="J71" s="17">
        <f>IF(OR($A71="",J$4=""),"",SUMIFS('حركة المراحل'!$D$5:$D$504,'حركة المراحل'!$B$5:$B$504,$A71,'حركة المراحل'!$C$5:$C$504,J$4))</f>
        <v/>
      </c>
      <c r="K71" s="17">
        <f>IF(OR($A71="",K$4=""),"",SUMIFS('حركة المراحل'!$D$5:$D$504,'حركة المراحل'!$B$5:$B$504,$A71,'حركة المراحل'!$C$5:$C$504,K$4))</f>
        <v/>
      </c>
      <c r="L71" s="17">
        <f>IF(OR($A71="",L$4=""),"",SUMIFS('حركة المراحل'!$D$5:$D$504,'حركة المراحل'!$B$5:$B$504,$A71,'حركة المراحل'!$C$5:$C$504,L$4))</f>
        <v/>
      </c>
      <c r="M71" s="17">
        <f>IF(OR($A71="",M$4=""),"",SUMIFS('حركة المراحل'!$D$5:$D$504,'حركة المراحل'!$B$5:$B$504,$A71,'حركة المراحل'!$C$5:$C$504,M$4))</f>
        <v/>
      </c>
      <c r="N71" s="17">
        <f>IF(OR($A71="",N$4=""),"",SUMIFS('حركة المراحل'!$D$5:$D$504,'حركة المراحل'!$B$5:$B$504,$A71,'حركة المراحل'!$C$5:$C$504,N$4))</f>
        <v/>
      </c>
      <c r="O71" s="17">
        <f>IF(OR($A71="",O$4=""),"",SUMIFS('حركة المراحل'!$D$5:$D$504,'حركة المراحل'!$B$5:$B$504,$A71,'حركة المراحل'!$C$5:$C$504,O$4))</f>
        <v/>
      </c>
      <c r="P71" s="17">
        <f>IF(OR($A71="",'المراحل'!$D$5=""),"",SUMIFS('حركة المراحل'!$D$5:$D$504,'حركة المراحل'!$B$5:$B$504,$A71,'حركة المراحل'!$C$5:$C$504,'المراحل'!$D$5))</f>
        <v/>
      </c>
      <c r="Q71" s="18">
        <f>IF(OR(A71="",P71="",C71="",C71=0),"",P71/C71)</f>
        <v/>
      </c>
      <c r="R71" s="17">
        <f>IF(OR(A71="",P71="",C71=""),"",MAX(C71-P71,0))</f>
        <v/>
      </c>
      <c r="S71" s="19">
        <f>IF(OR(A71="",'أوامر الإنتاج'!E71=""),"",'أوامر الإنتاج'!E71-TODAY())</f>
        <v/>
      </c>
      <c r="T71" s="6">
        <f>IF(OR(A71="",P71="",C71=""),"",IF(P71&gt;=C71,"تم",IF(S71="","جارٍ",IF(S71&lt;0,"متأخر",IF(S71&lt;=3,"قريب","جارٍ")))))</f>
        <v/>
      </c>
    </row>
    <row r="72">
      <c r="A72" s="6">
        <f>IF('أوامر الإنتاج'!A72="","",'أوامر الإنتاج'!A72)</f>
        <v/>
      </c>
      <c r="B72" s="6">
        <f>IF(A72="","",'أوامر الإنتاج'!B72&amp;"")</f>
        <v/>
      </c>
      <c r="C72" s="17">
        <f>IF(A72="","",'أوامر الإنتاج'!D72)</f>
        <v/>
      </c>
      <c r="D72" s="17">
        <f>IF(OR($A72="",D$4=""),"",SUMIFS('حركة المراحل'!$D$5:$D$504,'حركة المراحل'!$B$5:$B$504,$A72,'حركة المراحل'!$C$5:$C$504,D$4))</f>
        <v/>
      </c>
      <c r="E72" s="17">
        <f>IF(OR($A72="",E$4=""),"",SUMIFS('حركة المراحل'!$D$5:$D$504,'حركة المراحل'!$B$5:$B$504,$A72,'حركة المراحل'!$C$5:$C$504,E$4))</f>
        <v/>
      </c>
      <c r="F72" s="17">
        <f>IF(OR($A72="",F$4=""),"",SUMIFS('حركة المراحل'!$D$5:$D$504,'حركة المراحل'!$B$5:$B$504,$A72,'حركة المراحل'!$C$5:$C$504,F$4))</f>
        <v/>
      </c>
      <c r="G72" s="17">
        <f>IF(OR($A72="",G$4=""),"",SUMIFS('حركة المراحل'!$D$5:$D$504,'حركة المراحل'!$B$5:$B$504,$A72,'حركة المراحل'!$C$5:$C$504,G$4))</f>
        <v/>
      </c>
      <c r="H72" s="17">
        <f>IF(OR($A72="",H$4=""),"",SUMIFS('حركة المراحل'!$D$5:$D$504,'حركة المراحل'!$B$5:$B$504,$A72,'حركة المراحل'!$C$5:$C$504,H$4))</f>
        <v/>
      </c>
      <c r="I72" s="17">
        <f>IF(OR($A72="",I$4=""),"",SUMIFS('حركة المراحل'!$D$5:$D$504,'حركة المراحل'!$B$5:$B$504,$A72,'حركة المراحل'!$C$5:$C$504,I$4))</f>
        <v/>
      </c>
      <c r="J72" s="17">
        <f>IF(OR($A72="",J$4=""),"",SUMIFS('حركة المراحل'!$D$5:$D$504,'حركة المراحل'!$B$5:$B$504,$A72,'حركة المراحل'!$C$5:$C$504,J$4))</f>
        <v/>
      </c>
      <c r="K72" s="17">
        <f>IF(OR($A72="",K$4=""),"",SUMIFS('حركة المراحل'!$D$5:$D$504,'حركة المراحل'!$B$5:$B$504,$A72,'حركة المراحل'!$C$5:$C$504,K$4))</f>
        <v/>
      </c>
      <c r="L72" s="17">
        <f>IF(OR($A72="",L$4=""),"",SUMIFS('حركة المراحل'!$D$5:$D$504,'حركة المراحل'!$B$5:$B$504,$A72,'حركة المراحل'!$C$5:$C$504,L$4))</f>
        <v/>
      </c>
      <c r="M72" s="17">
        <f>IF(OR($A72="",M$4=""),"",SUMIFS('حركة المراحل'!$D$5:$D$504,'حركة المراحل'!$B$5:$B$504,$A72,'حركة المراحل'!$C$5:$C$504,M$4))</f>
        <v/>
      </c>
      <c r="N72" s="17">
        <f>IF(OR($A72="",N$4=""),"",SUMIFS('حركة المراحل'!$D$5:$D$504,'حركة المراحل'!$B$5:$B$504,$A72,'حركة المراحل'!$C$5:$C$504,N$4))</f>
        <v/>
      </c>
      <c r="O72" s="17">
        <f>IF(OR($A72="",O$4=""),"",SUMIFS('حركة المراحل'!$D$5:$D$504,'حركة المراحل'!$B$5:$B$504,$A72,'حركة المراحل'!$C$5:$C$504,O$4))</f>
        <v/>
      </c>
      <c r="P72" s="17">
        <f>IF(OR($A72="",'المراحل'!$D$5=""),"",SUMIFS('حركة المراحل'!$D$5:$D$504,'حركة المراحل'!$B$5:$B$504,$A72,'حركة المراحل'!$C$5:$C$504,'المراحل'!$D$5))</f>
        <v/>
      </c>
      <c r="Q72" s="18">
        <f>IF(OR(A72="",P72="",C72="",C72=0),"",P72/C72)</f>
        <v/>
      </c>
      <c r="R72" s="17">
        <f>IF(OR(A72="",P72="",C72=""),"",MAX(C72-P72,0))</f>
        <v/>
      </c>
      <c r="S72" s="19">
        <f>IF(OR(A72="",'أوامر الإنتاج'!E72=""),"",'أوامر الإنتاج'!E72-TODAY())</f>
        <v/>
      </c>
      <c r="T72" s="6">
        <f>IF(OR(A72="",P72="",C72=""),"",IF(P72&gt;=C72,"تم",IF(S72="","جارٍ",IF(S72&lt;0,"متأخر",IF(S72&lt;=3,"قريب","جارٍ")))))</f>
        <v/>
      </c>
    </row>
    <row r="73">
      <c r="A73" s="6">
        <f>IF('أوامر الإنتاج'!A73="","",'أوامر الإنتاج'!A73)</f>
        <v/>
      </c>
      <c r="B73" s="6">
        <f>IF(A73="","",'أوامر الإنتاج'!B73&amp;"")</f>
        <v/>
      </c>
      <c r="C73" s="17">
        <f>IF(A73="","",'أوامر الإنتاج'!D73)</f>
        <v/>
      </c>
      <c r="D73" s="17">
        <f>IF(OR($A73="",D$4=""),"",SUMIFS('حركة المراحل'!$D$5:$D$504,'حركة المراحل'!$B$5:$B$504,$A73,'حركة المراحل'!$C$5:$C$504,D$4))</f>
        <v/>
      </c>
      <c r="E73" s="17">
        <f>IF(OR($A73="",E$4=""),"",SUMIFS('حركة المراحل'!$D$5:$D$504,'حركة المراحل'!$B$5:$B$504,$A73,'حركة المراحل'!$C$5:$C$504,E$4))</f>
        <v/>
      </c>
      <c r="F73" s="17">
        <f>IF(OR($A73="",F$4=""),"",SUMIFS('حركة المراحل'!$D$5:$D$504,'حركة المراحل'!$B$5:$B$504,$A73,'حركة المراحل'!$C$5:$C$504,F$4))</f>
        <v/>
      </c>
      <c r="G73" s="17">
        <f>IF(OR($A73="",G$4=""),"",SUMIFS('حركة المراحل'!$D$5:$D$504,'حركة المراحل'!$B$5:$B$504,$A73,'حركة المراحل'!$C$5:$C$504,G$4))</f>
        <v/>
      </c>
      <c r="H73" s="17">
        <f>IF(OR($A73="",H$4=""),"",SUMIFS('حركة المراحل'!$D$5:$D$504,'حركة المراحل'!$B$5:$B$504,$A73,'حركة المراحل'!$C$5:$C$504,H$4))</f>
        <v/>
      </c>
      <c r="I73" s="17">
        <f>IF(OR($A73="",I$4=""),"",SUMIFS('حركة المراحل'!$D$5:$D$504,'حركة المراحل'!$B$5:$B$504,$A73,'حركة المراحل'!$C$5:$C$504,I$4))</f>
        <v/>
      </c>
      <c r="J73" s="17">
        <f>IF(OR($A73="",J$4=""),"",SUMIFS('حركة المراحل'!$D$5:$D$504,'حركة المراحل'!$B$5:$B$504,$A73,'حركة المراحل'!$C$5:$C$504,J$4))</f>
        <v/>
      </c>
      <c r="K73" s="17">
        <f>IF(OR($A73="",K$4=""),"",SUMIFS('حركة المراحل'!$D$5:$D$504,'حركة المراحل'!$B$5:$B$504,$A73,'حركة المراحل'!$C$5:$C$504,K$4))</f>
        <v/>
      </c>
      <c r="L73" s="17">
        <f>IF(OR($A73="",L$4=""),"",SUMIFS('حركة المراحل'!$D$5:$D$504,'حركة المراحل'!$B$5:$B$504,$A73,'حركة المراحل'!$C$5:$C$504,L$4))</f>
        <v/>
      </c>
      <c r="M73" s="17">
        <f>IF(OR($A73="",M$4=""),"",SUMIFS('حركة المراحل'!$D$5:$D$504,'حركة المراحل'!$B$5:$B$504,$A73,'حركة المراحل'!$C$5:$C$504,M$4))</f>
        <v/>
      </c>
      <c r="N73" s="17">
        <f>IF(OR($A73="",N$4=""),"",SUMIFS('حركة المراحل'!$D$5:$D$504,'حركة المراحل'!$B$5:$B$504,$A73,'حركة المراحل'!$C$5:$C$504,N$4))</f>
        <v/>
      </c>
      <c r="O73" s="17">
        <f>IF(OR($A73="",O$4=""),"",SUMIFS('حركة المراحل'!$D$5:$D$504,'حركة المراحل'!$B$5:$B$504,$A73,'حركة المراحل'!$C$5:$C$504,O$4))</f>
        <v/>
      </c>
      <c r="P73" s="17">
        <f>IF(OR($A73="",'المراحل'!$D$5=""),"",SUMIFS('حركة المراحل'!$D$5:$D$504,'حركة المراحل'!$B$5:$B$504,$A73,'حركة المراحل'!$C$5:$C$504,'المراحل'!$D$5))</f>
        <v/>
      </c>
      <c r="Q73" s="18">
        <f>IF(OR(A73="",P73="",C73="",C73=0),"",P73/C73)</f>
        <v/>
      </c>
      <c r="R73" s="17">
        <f>IF(OR(A73="",P73="",C73=""),"",MAX(C73-P73,0))</f>
        <v/>
      </c>
      <c r="S73" s="19">
        <f>IF(OR(A73="",'أوامر الإنتاج'!E73=""),"",'أوامر الإنتاج'!E73-TODAY())</f>
        <v/>
      </c>
      <c r="T73" s="6">
        <f>IF(OR(A73="",P73="",C73=""),"",IF(P73&gt;=C73,"تم",IF(S73="","جارٍ",IF(S73&lt;0,"متأخر",IF(S73&lt;=3,"قريب","جارٍ")))))</f>
        <v/>
      </c>
    </row>
    <row r="74">
      <c r="A74" s="6">
        <f>IF('أوامر الإنتاج'!A74="","",'أوامر الإنتاج'!A74)</f>
        <v/>
      </c>
      <c r="B74" s="6">
        <f>IF(A74="","",'أوامر الإنتاج'!B74&amp;"")</f>
        <v/>
      </c>
      <c r="C74" s="17">
        <f>IF(A74="","",'أوامر الإنتاج'!D74)</f>
        <v/>
      </c>
      <c r="D74" s="17">
        <f>IF(OR($A74="",D$4=""),"",SUMIFS('حركة المراحل'!$D$5:$D$504,'حركة المراحل'!$B$5:$B$504,$A74,'حركة المراحل'!$C$5:$C$504,D$4))</f>
        <v/>
      </c>
      <c r="E74" s="17">
        <f>IF(OR($A74="",E$4=""),"",SUMIFS('حركة المراحل'!$D$5:$D$504,'حركة المراحل'!$B$5:$B$504,$A74,'حركة المراحل'!$C$5:$C$504,E$4))</f>
        <v/>
      </c>
      <c r="F74" s="17">
        <f>IF(OR($A74="",F$4=""),"",SUMIFS('حركة المراحل'!$D$5:$D$504,'حركة المراحل'!$B$5:$B$504,$A74,'حركة المراحل'!$C$5:$C$504,F$4))</f>
        <v/>
      </c>
      <c r="G74" s="17">
        <f>IF(OR($A74="",G$4=""),"",SUMIFS('حركة المراحل'!$D$5:$D$504,'حركة المراحل'!$B$5:$B$504,$A74,'حركة المراحل'!$C$5:$C$504,G$4))</f>
        <v/>
      </c>
      <c r="H74" s="17">
        <f>IF(OR($A74="",H$4=""),"",SUMIFS('حركة المراحل'!$D$5:$D$504,'حركة المراحل'!$B$5:$B$504,$A74,'حركة المراحل'!$C$5:$C$504,H$4))</f>
        <v/>
      </c>
      <c r="I74" s="17">
        <f>IF(OR($A74="",I$4=""),"",SUMIFS('حركة المراحل'!$D$5:$D$504,'حركة المراحل'!$B$5:$B$504,$A74,'حركة المراحل'!$C$5:$C$504,I$4))</f>
        <v/>
      </c>
      <c r="J74" s="17">
        <f>IF(OR($A74="",J$4=""),"",SUMIFS('حركة المراحل'!$D$5:$D$504,'حركة المراحل'!$B$5:$B$504,$A74,'حركة المراحل'!$C$5:$C$504,J$4))</f>
        <v/>
      </c>
      <c r="K74" s="17">
        <f>IF(OR($A74="",K$4=""),"",SUMIFS('حركة المراحل'!$D$5:$D$504,'حركة المراحل'!$B$5:$B$504,$A74,'حركة المراحل'!$C$5:$C$504,K$4))</f>
        <v/>
      </c>
      <c r="L74" s="17">
        <f>IF(OR($A74="",L$4=""),"",SUMIFS('حركة المراحل'!$D$5:$D$504,'حركة المراحل'!$B$5:$B$504,$A74,'حركة المراحل'!$C$5:$C$504,L$4))</f>
        <v/>
      </c>
      <c r="M74" s="17">
        <f>IF(OR($A74="",M$4=""),"",SUMIFS('حركة المراحل'!$D$5:$D$504,'حركة المراحل'!$B$5:$B$504,$A74,'حركة المراحل'!$C$5:$C$504,M$4))</f>
        <v/>
      </c>
      <c r="N74" s="17">
        <f>IF(OR($A74="",N$4=""),"",SUMIFS('حركة المراحل'!$D$5:$D$504,'حركة المراحل'!$B$5:$B$504,$A74,'حركة المراحل'!$C$5:$C$504,N$4))</f>
        <v/>
      </c>
      <c r="O74" s="17">
        <f>IF(OR($A74="",O$4=""),"",SUMIFS('حركة المراحل'!$D$5:$D$504,'حركة المراحل'!$B$5:$B$504,$A74,'حركة المراحل'!$C$5:$C$504,O$4))</f>
        <v/>
      </c>
      <c r="P74" s="17">
        <f>IF(OR($A74="",'المراحل'!$D$5=""),"",SUMIFS('حركة المراحل'!$D$5:$D$504,'حركة المراحل'!$B$5:$B$504,$A74,'حركة المراحل'!$C$5:$C$504,'المراحل'!$D$5))</f>
        <v/>
      </c>
      <c r="Q74" s="18">
        <f>IF(OR(A74="",P74="",C74="",C74=0),"",P74/C74)</f>
        <v/>
      </c>
      <c r="R74" s="17">
        <f>IF(OR(A74="",P74="",C74=""),"",MAX(C74-P74,0))</f>
        <v/>
      </c>
      <c r="S74" s="19">
        <f>IF(OR(A74="",'أوامر الإنتاج'!E74=""),"",'أوامر الإنتاج'!E74-TODAY())</f>
        <v/>
      </c>
      <c r="T74" s="6">
        <f>IF(OR(A74="",P74="",C74=""),"",IF(P74&gt;=C74,"تم",IF(S74="","جارٍ",IF(S74&lt;0,"متأخر",IF(S74&lt;=3,"قريب","جارٍ")))))</f>
        <v/>
      </c>
    </row>
    <row r="75">
      <c r="A75" s="6">
        <f>IF('أوامر الإنتاج'!A75="","",'أوامر الإنتاج'!A75)</f>
        <v/>
      </c>
      <c r="B75" s="6">
        <f>IF(A75="","",'أوامر الإنتاج'!B75&amp;"")</f>
        <v/>
      </c>
      <c r="C75" s="17">
        <f>IF(A75="","",'أوامر الإنتاج'!D75)</f>
        <v/>
      </c>
      <c r="D75" s="17">
        <f>IF(OR($A75="",D$4=""),"",SUMIFS('حركة المراحل'!$D$5:$D$504,'حركة المراحل'!$B$5:$B$504,$A75,'حركة المراحل'!$C$5:$C$504,D$4))</f>
        <v/>
      </c>
      <c r="E75" s="17">
        <f>IF(OR($A75="",E$4=""),"",SUMIFS('حركة المراحل'!$D$5:$D$504,'حركة المراحل'!$B$5:$B$504,$A75,'حركة المراحل'!$C$5:$C$504,E$4))</f>
        <v/>
      </c>
      <c r="F75" s="17">
        <f>IF(OR($A75="",F$4=""),"",SUMIFS('حركة المراحل'!$D$5:$D$504,'حركة المراحل'!$B$5:$B$504,$A75,'حركة المراحل'!$C$5:$C$504,F$4))</f>
        <v/>
      </c>
      <c r="G75" s="17">
        <f>IF(OR($A75="",G$4=""),"",SUMIFS('حركة المراحل'!$D$5:$D$504,'حركة المراحل'!$B$5:$B$504,$A75,'حركة المراحل'!$C$5:$C$504,G$4))</f>
        <v/>
      </c>
      <c r="H75" s="17">
        <f>IF(OR($A75="",H$4=""),"",SUMIFS('حركة المراحل'!$D$5:$D$504,'حركة المراحل'!$B$5:$B$504,$A75,'حركة المراحل'!$C$5:$C$504,H$4))</f>
        <v/>
      </c>
      <c r="I75" s="17">
        <f>IF(OR($A75="",I$4=""),"",SUMIFS('حركة المراحل'!$D$5:$D$504,'حركة المراحل'!$B$5:$B$504,$A75,'حركة المراحل'!$C$5:$C$504,I$4))</f>
        <v/>
      </c>
      <c r="J75" s="17">
        <f>IF(OR($A75="",J$4=""),"",SUMIFS('حركة المراحل'!$D$5:$D$504,'حركة المراحل'!$B$5:$B$504,$A75,'حركة المراحل'!$C$5:$C$504,J$4))</f>
        <v/>
      </c>
      <c r="K75" s="17">
        <f>IF(OR($A75="",K$4=""),"",SUMIFS('حركة المراحل'!$D$5:$D$504,'حركة المراحل'!$B$5:$B$504,$A75,'حركة المراحل'!$C$5:$C$504,K$4))</f>
        <v/>
      </c>
      <c r="L75" s="17">
        <f>IF(OR($A75="",L$4=""),"",SUMIFS('حركة المراحل'!$D$5:$D$504,'حركة المراحل'!$B$5:$B$504,$A75,'حركة المراحل'!$C$5:$C$504,L$4))</f>
        <v/>
      </c>
      <c r="M75" s="17">
        <f>IF(OR($A75="",M$4=""),"",SUMIFS('حركة المراحل'!$D$5:$D$504,'حركة المراحل'!$B$5:$B$504,$A75,'حركة المراحل'!$C$5:$C$504,M$4))</f>
        <v/>
      </c>
      <c r="N75" s="17">
        <f>IF(OR($A75="",N$4=""),"",SUMIFS('حركة المراحل'!$D$5:$D$504,'حركة المراحل'!$B$5:$B$504,$A75,'حركة المراحل'!$C$5:$C$504,N$4))</f>
        <v/>
      </c>
      <c r="O75" s="17">
        <f>IF(OR($A75="",O$4=""),"",SUMIFS('حركة المراحل'!$D$5:$D$504,'حركة المراحل'!$B$5:$B$504,$A75,'حركة المراحل'!$C$5:$C$504,O$4))</f>
        <v/>
      </c>
      <c r="P75" s="17">
        <f>IF(OR($A75="",'المراحل'!$D$5=""),"",SUMIFS('حركة المراحل'!$D$5:$D$504,'حركة المراحل'!$B$5:$B$504,$A75,'حركة المراحل'!$C$5:$C$504,'المراحل'!$D$5))</f>
        <v/>
      </c>
      <c r="Q75" s="18">
        <f>IF(OR(A75="",P75="",C75="",C75=0),"",P75/C75)</f>
        <v/>
      </c>
      <c r="R75" s="17">
        <f>IF(OR(A75="",P75="",C75=""),"",MAX(C75-P75,0))</f>
        <v/>
      </c>
      <c r="S75" s="19">
        <f>IF(OR(A75="",'أوامر الإنتاج'!E75=""),"",'أوامر الإنتاج'!E75-TODAY())</f>
        <v/>
      </c>
      <c r="T75" s="6">
        <f>IF(OR(A75="",P75="",C75=""),"",IF(P75&gt;=C75,"تم",IF(S75="","جارٍ",IF(S75&lt;0,"متأخر",IF(S75&lt;=3,"قريب","جارٍ")))))</f>
        <v/>
      </c>
    </row>
    <row r="76">
      <c r="A76" s="6">
        <f>IF('أوامر الإنتاج'!A76="","",'أوامر الإنتاج'!A76)</f>
        <v/>
      </c>
      <c r="B76" s="6">
        <f>IF(A76="","",'أوامر الإنتاج'!B76&amp;"")</f>
        <v/>
      </c>
      <c r="C76" s="17">
        <f>IF(A76="","",'أوامر الإنتاج'!D76)</f>
        <v/>
      </c>
      <c r="D76" s="17">
        <f>IF(OR($A76="",D$4=""),"",SUMIFS('حركة المراحل'!$D$5:$D$504,'حركة المراحل'!$B$5:$B$504,$A76,'حركة المراحل'!$C$5:$C$504,D$4))</f>
        <v/>
      </c>
      <c r="E76" s="17">
        <f>IF(OR($A76="",E$4=""),"",SUMIFS('حركة المراحل'!$D$5:$D$504,'حركة المراحل'!$B$5:$B$504,$A76,'حركة المراحل'!$C$5:$C$504,E$4))</f>
        <v/>
      </c>
      <c r="F76" s="17">
        <f>IF(OR($A76="",F$4=""),"",SUMIFS('حركة المراحل'!$D$5:$D$504,'حركة المراحل'!$B$5:$B$504,$A76,'حركة المراحل'!$C$5:$C$504,F$4))</f>
        <v/>
      </c>
      <c r="G76" s="17">
        <f>IF(OR($A76="",G$4=""),"",SUMIFS('حركة المراحل'!$D$5:$D$504,'حركة المراحل'!$B$5:$B$504,$A76,'حركة المراحل'!$C$5:$C$504,G$4))</f>
        <v/>
      </c>
      <c r="H76" s="17">
        <f>IF(OR($A76="",H$4=""),"",SUMIFS('حركة المراحل'!$D$5:$D$504,'حركة المراحل'!$B$5:$B$504,$A76,'حركة المراحل'!$C$5:$C$504,H$4))</f>
        <v/>
      </c>
      <c r="I76" s="17">
        <f>IF(OR($A76="",I$4=""),"",SUMIFS('حركة المراحل'!$D$5:$D$504,'حركة المراحل'!$B$5:$B$504,$A76,'حركة المراحل'!$C$5:$C$504,I$4))</f>
        <v/>
      </c>
      <c r="J76" s="17">
        <f>IF(OR($A76="",J$4=""),"",SUMIFS('حركة المراحل'!$D$5:$D$504,'حركة المراحل'!$B$5:$B$504,$A76,'حركة المراحل'!$C$5:$C$504,J$4))</f>
        <v/>
      </c>
      <c r="K76" s="17">
        <f>IF(OR($A76="",K$4=""),"",SUMIFS('حركة المراحل'!$D$5:$D$504,'حركة المراحل'!$B$5:$B$504,$A76,'حركة المراحل'!$C$5:$C$504,K$4))</f>
        <v/>
      </c>
      <c r="L76" s="17">
        <f>IF(OR($A76="",L$4=""),"",SUMIFS('حركة المراحل'!$D$5:$D$504,'حركة المراحل'!$B$5:$B$504,$A76,'حركة المراحل'!$C$5:$C$504,L$4))</f>
        <v/>
      </c>
      <c r="M76" s="17">
        <f>IF(OR($A76="",M$4=""),"",SUMIFS('حركة المراحل'!$D$5:$D$504,'حركة المراحل'!$B$5:$B$504,$A76,'حركة المراحل'!$C$5:$C$504,M$4))</f>
        <v/>
      </c>
      <c r="N76" s="17">
        <f>IF(OR($A76="",N$4=""),"",SUMIFS('حركة المراحل'!$D$5:$D$504,'حركة المراحل'!$B$5:$B$504,$A76,'حركة المراحل'!$C$5:$C$504,N$4))</f>
        <v/>
      </c>
      <c r="O76" s="17">
        <f>IF(OR($A76="",O$4=""),"",SUMIFS('حركة المراحل'!$D$5:$D$504,'حركة المراحل'!$B$5:$B$504,$A76,'حركة المراحل'!$C$5:$C$504,O$4))</f>
        <v/>
      </c>
      <c r="P76" s="17">
        <f>IF(OR($A76="",'المراحل'!$D$5=""),"",SUMIFS('حركة المراحل'!$D$5:$D$504,'حركة المراحل'!$B$5:$B$504,$A76,'حركة المراحل'!$C$5:$C$504,'المراحل'!$D$5))</f>
        <v/>
      </c>
      <c r="Q76" s="18">
        <f>IF(OR(A76="",P76="",C76="",C76=0),"",P76/C76)</f>
        <v/>
      </c>
      <c r="R76" s="17">
        <f>IF(OR(A76="",P76="",C76=""),"",MAX(C76-P76,0))</f>
        <v/>
      </c>
      <c r="S76" s="19">
        <f>IF(OR(A76="",'أوامر الإنتاج'!E76=""),"",'أوامر الإنتاج'!E76-TODAY())</f>
        <v/>
      </c>
      <c r="T76" s="6">
        <f>IF(OR(A76="",P76="",C76=""),"",IF(P76&gt;=C76,"تم",IF(S76="","جارٍ",IF(S76&lt;0,"متأخر",IF(S76&lt;=3,"قريب","جارٍ")))))</f>
        <v/>
      </c>
    </row>
    <row r="77">
      <c r="A77" s="6">
        <f>IF('أوامر الإنتاج'!A77="","",'أوامر الإنتاج'!A77)</f>
        <v/>
      </c>
      <c r="B77" s="6">
        <f>IF(A77="","",'أوامر الإنتاج'!B77&amp;"")</f>
        <v/>
      </c>
      <c r="C77" s="17">
        <f>IF(A77="","",'أوامر الإنتاج'!D77)</f>
        <v/>
      </c>
      <c r="D77" s="17">
        <f>IF(OR($A77="",D$4=""),"",SUMIFS('حركة المراحل'!$D$5:$D$504,'حركة المراحل'!$B$5:$B$504,$A77,'حركة المراحل'!$C$5:$C$504,D$4))</f>
        <v/>
      </c>
      <c r="E77" s="17">
        <f>IF(OR($A77="",E$4=""),"",SUMIFS('حركة المراحل'!$D$5:$D$504,'حركة المراحل'!$B$5:$B$504,$A77,'حركة المراحل'!$C$5:$C$504,E$4))</f>
        <v/>
      </c>
      <c r="F77" s="17">
        <f>IF(OR($A77="",F$4=""),"",SUMIFS('حركة المراحل'!$D$5:$D$504,'حركة المراحل'!$B$5:$B$504,$A77,'حركة المراحل'!$C$5:$C$504,F$4))</f>
        <v/>
      </c>
      <c r="G77" s="17">
        <f>IF(OR($A77="",G$4=""),"",SUMIFS('حركة المراحل'!$D$5:$D$504,'حركة المراحل'!$B$5:$B$504,$A77,'حركة المراحل'!$C$5:$C$504,G$4))</f>
        <v/>
      </c>
      <c r="H77" s="17">
        <f>IF(OR($A77="",H$4=""),"",SUMIFS('حركة المراحل'!$D$5:$D$504,'حركة المراحل'!$B$5:$B$504,$A77,'حركة المراحل'!$C$5:$C$504,H$4))</f>
        <v/>
      </c>
      <c r="I77" s="17">
        <f>IF(OR($A77="",I$4=""),"",SUMIFS('حركة المراحل'!$D$5:$D$504,'حركة المراحل'!$B$5:$B$504,$A77,'حركة المراحل'!$C$5:$C$504,I$4))</f>
        <v/>
      </c>
      <c r="J77" s="17">
        <f>IF(OR($A77="",J$4=""),"",SUMIFS('حركة المراحل'!$D$5:$D$504,'حركة المراحل'!$B$5:$B$504,$A77,'حركة المراحل'!$C$5:$C$504,J$4))</f>
        <v/>
      </c>
      <c r="K77" s="17">
        <f>IF(OR($A77="",K$4=""),"",SUMIFS('حركة المراحل'!$D$5:$D$504,'حركة المراحل'!$B$5:$B$504,$A77,'حركة المراحل'!$C$5:$C$504,K$4))</f>
        <v/>
      </c>
      <c r="L77" s="17">
        <f>IF(OR($A77="",L$4=""),"",SUMIFS('حركة المراحل'!$D$5:$D$504,'حركة المراحل'!$B$5:$B$504,$A77,'حركة المراحل'!$C$5:$C$504,L$4))</f>
        <v/>
      </c>
      <c r="M77" s="17">
        <f>IF(OR($A77="",M$4=""),"",SUMIFS('حركة المراحل'!$D$5:$D$504,'حركة المراحل'!$B$5:$B$504,$A77,'حركة المراحل'!$C$5:$C$504,M$4))</f>
        <v/>
      </c>
      <c r="N77" s="17">
        <f>IF(OR($A77="",N$4=""),"",SUMIFS('حركة المراحل'!$D$5:$D$504,'حركة المراحل'!$B$5:$B$504,$A77,'حركة المراحل'!$C$5:$C$504,N$4))</f>
        <v/>
      </c>
      <c r="O77" s="17">
        <f>IF(OR($A77="",O$4=""),"",SUMIFS('حركة المراحل'!$D$5:$D$504,'حركة المراحل'!$B$5:$B$504,$A77,'حركة المراحل'!$C$5:$C$504,O$4))</f>
        <v/>
      </c>
      <c r="P77" s="17">
        <f>IF(OR($A77="",'المراحل'!$D$5=""),"",SUMIFS('حركة المراحل'!$D$5:$D$504,'حركة المراحل'!$B$5:$B$504,$A77,'حركة المراحل'!$C$5:$C$504,'المراحل'!$D$5))</f>
        <v/>
      </c>
      <c r="Q77" s="18">
        <f>IF(OR(A77="",P77="",C77="",C77=0),"",P77/C77)</f>
        <v/>
      </c>
      <c r="R77" s="17">
        <f>IF(OR(A77="",P77="",C77=""),"",MAX(C77-P77,0))</f>
        <v/>
      </c>
      <c r="S77" s="19">
        <f>IF(OR(A77="",'أوامر الإنتاج'!E77=""),"",'أوامر الإنتاج'!E77-TODAY())</f>
        <v/>
      </c>
      <c r="T77" s="6">
        <f>IF(OR(A77="",P77="",C77=""),"",IF(P77&gt;=C77,"تم",IF(S77="","جارٍ",IF(S77&lt;0,"متأخر",IF(S77&lt;=3,"قريب","جارٍ")))))</f>
        <v/>
      </c>
    </row>
    <row r="78">
      <c r="A78" s="6">
        <f>IF('أوامر الإنتاج'!A78="","",'أوامر الإنتاج'!A78)</f>
        <v/>
      </c>
      <c r="B78" s="6">
        <f>IF(A78="","",'أوامر الإنتاج'!B78&amp;"")</f>
        <v/>
      </c>
      <c r="C78" s="17">
        <f>IF(A78="","",'أوامر الإنتاج'!D78)</f>
        <v/>
      </c>
      <c r="D78" s="17">
        <f>IF(OR($A78="",D$4=""),"",SUMIFS('حركة المراحل'!$D$5:$D$504,'حركة المراحل'!$B$5:$B$504,$A78,'حركة المراحل'!$C$5:$C$504,D$4))</f>
        <v/>
      </c>
      <c r="E78" s="17">
        <f>IF(OR($A78="",E$4=""),"",SUMIFS('حركة المراحل'!$D$5:$D$504,'حركة المراحل'!$B$5:$B$504,$A78,'حركة المراحل'!$C$5:$C$504,E$4))</f>
        <v/>
      </c>
      <c r="F78" s="17">
        <f>IF(OR($A78="",F$4=""),"",SUMIFS('حركة المراحل'!$D$5:$D$504,'حركة المراحل'!$B$5:$B$504,$A78,'حركة المراحل'!$C$5:$C$504,F$4))</f>
        <v/>
      </c>
      <c r="G78" s="17">
        <f>IF(OR($A78="",G$4=""),"",SUMIFS('حركة المراحل'!$D$5:$D$504,'حركة المراحل'!$B$5:$B$504,$A78,'حركة المراحل'!$C$5:$C$504,G$4))</f>
        <v/>
      </c>
      <c r="H78" s="17">
        <f>IF(OR($A78="",H$4=""),"",SUMIFS('حركة المراحل'!$D$5:$D$504,'حركة المراحل'!$B$5:$B$504,$A78,'حركة المراحل'!$C$5:$C$504,H$4))</f>
        <v/>
      </c>
      <c r="I78" s="17">
        <f>IF(OR($A78="",I$4=""),"",SUMIFS('حركة المراحل'!$D$5:$D$504,'حركة المراحل'!$B$5:$B$504,$A78,'حركة المراحل'!$C$5:$C$504,I$4))</f>
        <v/>
      </c>
      <c r="J78" s="17">
        <f>IF(OR($A78="",J$4=""),"",SUMIFS('حركة المراحل'!$D$5:$D$504,'حركة المراحل'!$B$5:$B$504,$A78,'حركة المراحل'!$C$5:$C$504,J$4))</f>
        <v/>
      </c>
      <c r="K78" s="17">
        <f>IF(OR($A78="",K$4=""),"",SUMIFS('حركة المراحل'!$D$5:$D$504,'حركة المراحل'!$B$5:$B$504,$A78,'حركة المراحل'!$C$5:$C$504,K$4))</f>
        <v/>
      </c>
      <c r="L78" s="17">
        <f>IF(OR($A78="",L$4=""),"",SUMIFS('حركة المراحل'!$D$5:$D$504,'حركة المراحل'!$B$5:$B$504,$A78,'حركة المراحل'!$C$5:$C$504,L$4))</f>
        <v/>
      </c>
      <c r="M78" s="17">
        <f>IF(OR($A78="",M$4=""),"",SUMIFS('حركة المراحل'!$D$5:$D$504,'حركة المراحل'!$B$5:$B$504,$A78,'حركة المراحل'!$C$5:$C$504,M$4))</f>
        <v/>
      </c>
      <c r="N78" s="17">
        <f>IF(OR($A78="",N$4=""),"",SUMIFS('حركة المراحل'!$D$5:$D$504,'حركة المراحل'!$B$5:$B$504,$A78,'حركة المراحل'!$C$5:$C$504,N$4))</f>
        <v/>
      </c>
      <c r="O78" s="17">
        <f>IF(OR($A78="",O$4=""),"",SUMIFS('حركة المراحل'!$D$5:$D$504,'حركة المراحل'!$B$5:$B$504,$A78,'حركة المراحل'!$C$5:$C$504,O$4))</f>
        <v/>
      </c>
      <c r="P78" s="17">
        <f>IF(OR($A78="",'المراحل'!$D$5=""),"",SUMIFS('حركة المراحل'!$D$5:$D$504,'حركة المراحل'!$B$5:$B$504,$A78,'حركة المراحل'!$C$5:$C$504,'المراحل'!$D$5))</f>
        <v/>
      </c>
      <c r="Q78" s="18">
        <f>IF(OR(A78="",P78="",C78="",C78=0),"",P78/C78)</f>
        <v/>
      </c>
      <c r="R78" s="17">
        <f>IF(OR(A78="",P78="",C78=""),"",MAX(C78-P78,0))</f>
        <v/>
      </c>
      <c r="S78" s="19">
        <f>IF(OR(A78="",'أوامر الإنتاج'!E78=""),"",'أوامر الإنتاج'!E78-TODAY())</f>
        <v/>
      </c>
      <c r="T78" s="6">
        <f>IF(OR(A78="",P78="",C78=""),"",IF(P78&gt;=C78,"تم",IF(S78="","جارٍ",IF(S78&lt;0,"متأخر",IF(S78&lt;=3,"قريب","جارٍ")))))</f>
        <v/>
      </c>
    </row>
    <row r="79">
      <c r="A79" s="6">
        <f>IF('أوامر الإنتاج'!A79="","",'أوامر الإنتاج'!A79)</f>
        <v/>
      </c>
      <c r="B79" s="6">
        <f>IF(A79="","",'أوامر الإنتاج'!B79&amp;"")</f>
        <v/>
      </c>
      <c r="C79" s="17">
        <f>IF(A79="","",'أوامر الإنتاج'!D79)</f>
        <v/>
      </c>
      <c r="D79" s="17">
        <f>IF(OR($A79="",D$4=""),"",SUMIFS('حركة المراحل'!$D$5:$D$504,'حركة المراحل'!$B$5:$B$504,$A79,'حركة المراحل'!$C$5:$C$504,D$4))</f>
        <v/>
      </c>
      <c r="E79" s="17">
        <f>IF(OR($A79="",E$4=""),"",SUMIFS('حركة المراحل'!$D$5:$D$504,'حركة المراحل'!$B$5:$B$504,$A79,'حركة المراحل'!$C$5:$C$504,E$4))</f>
        <v/>
      </c>
      <c r="F79" s="17">
        <f>IF(OR($A79="",F$4=""),"",SUMIFS('حركة المراحل'!$D$5:$D$504,'حركة المراحل'!$B$5:$B$504,$A79,'حركة المراحل'!$C$5:$C$504,F$4))</f>
        <v/>
      </c>
      <c r="G79" s="17">
        <f>IF(OR($A79="",G$4=""),"",SUMIFS('حركة المراحل'!$D$5:$D$504,'حركة المراحل'!$B$5:$B$504,$A79,'حركة المراحل'!$C$5:$C$504,G$4))</f>
        <v/>
      </c>
      <c r="H79" s="17">
        <f>IF(OR($A79="",H$4=""),"",SUMIFS('حركة المراحل'!$D$5:$D$504,'حركة المراحل'!$B$5:$B$504,$A79,'حركة المراحل'!$C$5:$C$504,H$4))</f>
        <v/>
      </c>
      <c r="I79" s="17">
        <f>IF(OR($A79="",I$4=""),"",SUMIFS('حركة المراحل'!$D$5:$D$504,'حركة المراحل'!$B$5:$B$504,$A79,'حركة المراحل'!$C$5:$C$504,I$4))</f>
        <v/>
      </c>
      <c r="J79" s="17">
        <f>IF(OR($A79="",J$4=""),"",SUMIFS('حركة المراحل'!$D$5:$D$504,'حركة المراحل'!$B$5:$B$504,$A79,'حركة المراحل'!$C$5:$C$504,J$4))</f>
        <v/>
      </c>
      <c r="K79" s="17">
        <f>IF(OR($A79="",K$4=""),"",SUMIFS('حركة المراحل'!$D$5:$D$504,'حركة المراحل'!$B$5:$B$504,$A79,'حركة المراحل'!$C$5:$C$504,K$4))</f>
        <v/>
      </c>
      <c r="L79" s="17">
        <f>IF(OR($A79="",L$4=""),"",SUMIFS('حركة المراحل'!$D$5:$D$504,'حركة المراحل'!$B$5:$B$504,$A79,'حركة المراحل'!$C$5:$C$504,L$4))</f>
        <v/>
      </c>
      <c r="M79" s="17">
        <f>IF(OR($A79="",M$4=""),"",SUMIFS('حركة المراحل'!$D$5:$D$504,'حركة المراحل'!$B$5:$B$504,$A79,'حركة المراحل'!$C$5:$C$504,M$4))</f>
        <v/>
      </c>
      <c r="N79" s="17">
        <f>IF(OR($A79="",N$4=""),"",SUMIFS('حركة المراحل'!$D$5:$D$504,'حركة المراحل'!$B$5:$B$504,$A79,'حركة المراحل'!$C$5:$C$504,N$4))</f>
        <v/>
      </c>
      <c r="O79" s="17">
        <f>IF(OR($A79="",O$4=""),"",SUMIFS('حركة المراحل'!$D$5:$D$504,'حركة المراحل'!$B$5:$B$504,$A79,'حركة المراحل'!$C$5:$C$504,O$4))</f>
        <v/>
      </c>
      <c r="P79" s="17">
        <f>IF(OR($A79="",'المراحل'!$D$5=""),"",SUMIFS('حركة المراحل'!$D$5:$D$504,'حركة المراحل'!$B$5:$B$504,$A79,'حركة المراحل'!$C$5:$C$504,'المراحل'!$D$5))</f>
        <v/>
      </c>
      <c r="Q79" s="18">
        <f>IF(OR(A79="",P79="",C79="",C79=0),"",P79/C79)</f>
        <v/>
      </c>
      <c r="R79" s="17">
        <f>IF(OR(A79="",P79="",C79=""),"",MAX(C79-P79,0))</f>
        <v/>
      </c>
      <c r="S79" s="19">
        <f>IF(OR(A79="",'أوامر الإنتاج'!E79=""),"",'أوامر الإنتاج'!E79-TODAY())</f>
        <v/>
      </c>
      <c r="T79" s="6">
        <f>IF(OR(A79="",P79="",C79=""),"",IF(P79&gt;=C79,"تم",IF(S79="","جارٍ",IF(S79&lt;0,"متأخر",IF(S79&lt;=3,"قريب","جارٍ")))))</f>
        <v/>
      </c>
    </row>
    <row r="80">
      <c r="A80" s="6">
        <f>IF('أوامر الإنتاج'!A80="","",'أوامر الإنتاج'!A80)</f>
        <v/>
      </c>
      <c r="B80" s="6">
        <f>IF(A80="","",'أوامر الإنتاج'!B80&amp;"")</f>
        <v/>
      </c>
      <c r="C80" s="17">
        <f>IF(A80="","",'أوامر الإنتاج'!D80)</f>
        <v/>
      </c>
      <c r="D80" s="17">
        <f>IF(OR($A80="",D$4=""),"",SUMIFS('حركة المراحل'!$D$5:$D$504,'حركة المراحل'!$B$5:$B$504,$A80,'حركة المراحل'!$C$5:$C$504,D$4))</f>
        <v/>
      </c>
      <c r="E80" s="17">
        <f>IF(OR($A80="",E$4=""),"",SUMIFS('حركة المراحل'!$D$5:$D$504,'حركة المراحل'!$B$5:$B$504,$A80,'حركة المراحل'!$C$5:$C$504,E$4))</f>
        <v/>
      </c>
      <c r="F80" s="17">
        <f>IF(OR($A80="",F$4=""),"",SUMIFS('حركة المراحل'!$D$5:$D$504,'حركة المراحل'!$B$5:$B$504,$A80,'حركة المراحل'!$C$5:$C$504,F$4))</f>
        <v/>
      </c>
      <c r="G80" s="17">
        <f>IF(OR($A80="",G$4=""),"",SUMIFS('حركة المراحل'!$D$5:$D$504,'حركة المراحل'!$B$5:$B$504,$A80,'حركة المراحل'!$C$5:$C$504,G$4))</f>
        <v/>
      </c>
      <c r="H80" s="17">
        <f>IF(OR($A80="",H$4=""),"",SUMIFS('حركة المراحل'!$D$5:$D$504,'حركة المراحل'!$B$5:$B$504,$A80,'حركة المراحل'!$C$5:$C$504,H$4))</f>
        <v/>
      </c>
      <c r="I80" s="17">
        <f>IF(OR($A80="",I$4=""),"",SUMIFS('حركة المراحل'!$D$5:$D$504,'حركة المراحل'!$B$5:$B$504,$A80,'حركة المراحل'!$C$5:$C$504,I$4))</f>
        <v/>
      </c>
      <c r="J80" s="17">
        <f>IF(OR($A80="",J$4=""),"",SUMIFS('حركة المراحل'!$D$5:$D$504,'حركة المراحل'!$B$5:$B$504,$A80,'حركة المراحل'!$C$5:$C$504,J$4))</f>
        <v/>
      </c>
      <c r="K80" s="17">
        <f>IF(OR($A80="",K$4=""),"",SUMIFS('حركة المراحل'!$D$5:$D$504,'حركة المراحل'!$B$5:$B$504,$A80,'حركة المراحل'!$C$5:$C$504,K$4))</f>
        <v/>
      </c>
      <c r="L80" s="17">
        <f>IF(OR($A80="",L$4=""),"",SUMIFS('حركة المراحل'!$D$5:$D$504,'حركة المراحل'!$B$5:$B$504,$A80,'حركة المراحل'!$C$5:$C$504,L$4))</f>
        <v/>
      </c>
      <c r="M80" s="17">
        <f>IF(OR($A80="",M$4=""),"",SUMIFS('حركة المراحل'!$D$5:$D$504,'حركة المراحل'!$B$5:$B$504,$A80,'حركة المراحل'!$C$5:$C$504,M$4))</f>
        <v/>
      </c>
      <c r="N80" s="17">
        <f>IF(OR($A80="",N$4=""),"",SUMIFS('حركة المراحل'!$D$5:$D$504,'حركة المراحل'!$B$5:$B$504,$A80,'حركة المراحل'!$C$5:$C$504,N$4))</f>
        <v/>
      </c>
      <c r="O80" s="17">
        <f>IF(OR($A80="",O$4=""),"",SUMIFS('حركة المراحل'!$D$5:$D$504,'حركة المراحل'!$B$5:$B$504,$A80,'حركة المراحل'!$C$5:$C$504,O$4))</f>
        <v/>
      </c>
      <c r="P80" s="17">
        <f>IF(OR($A80="",'المراحل'!$D$5=""),"",SUMIFS('حركة المراحل'!$D$5:$D$504,'حركة المراحل'!$B$5:$B$504,$A80,'حركة المراحل'!$C$5:$C$504,'المراحل'!$D$5))</f>
        <v/>
      </c>
      <c r="Q80" s="18">
        <f>IF(OR(A80="",P80="",C80="",C80=0),"",P80/C80)</f>
        <v/>
      </c>
      <c r="R80" s="17">
        <f>IF(OR(A80="",P80="",C80=""),"",MAX(C80-P80,0))</f>
        <v/>
      </c>
      <c r="S80" s="19">
        <f>IF(OR(A80="",'أوامر الإنتاج'!E80=""),"",'أوامر الإنتاج'!E80-TODAY())</f>
        <v/>
      </c>
      <c r="T80" s="6">
        <f>IF(OR(A80="",P80="",C80=""),"",IF(P80&gt;=C80,"تم",IF(S80="","جارٍ",IF(S80&lt;0,"متأخر",IF(S80&lt;=3,"قريب","جارٍ")))))</f>
        <v/>
      </c>
    </row>
    <row r="81">
      <c r="A81" s="6">
        <f>IF('أوامر الإنتاج'!A81="","",'أوامر الإنتاج'!A81)</f>
        <v/>
      </c>
      <c r="B81" s="6">
        <f>IF(A81="","",'أوامر الإنتاج'!B81&amp;"")</f>
        <v/>
      </c>
      <c r="C81" s="17">
        <f>IF(A81="","",'أوامر الإنتاج'!D81)</f>
        <v/>
      </c>
      <c r="D81" s="17">
        <f>IF(OR($A81="",D$4=""),"",SUMIFS('حركة المراحل'!$D$5:$D$504,'حركة المراحل'!$B$5:$B$504,$A81,'حركة المراحل'!$C$5:$C$504,D$4))</f>
        <v/>
      </c>
      <c r="E81" s="17">
        <f>IF(OR($A81="",E$4=""),"",SUMIFS('حركة المراحل'!$D$5:$D$504,'حركة المراحل'!$B$5:$B$504,$A81,'حركة المراحل'!$C$5:$C$504,E$4))</f>
        <v/>
      </c>
      <c r="F81" s="17">
        <f>IF(OR($A81="",F$4=""),"",SUMIFS('حركة المراحل'!$D$5:$D$504,'حركة المراحل'!$B$5:$B$504,$A81,'حركة المراحل'!$C$5:$C$504,F$4))</f>
        <v/>
      </c>
      <c r="G81" s="17">
        <f>IF(OR($A81="",G$4=""),"",SUMIFS('حركة المراحل'!$D$5:$D$504,'حركة المراحل'!$B$5:$B$504,$A81,'حركة المراحل'!$C$5:$C$504,G$4))</f>
        <v/>
      </c>
      <c r="H81" s="17">
        <f>IF(OR($A81="",H$4=""),"",SUMIFS('حركة المراحل'!$D$5:$D$504,'حركة المراحل'!$B$5:$B$504,$A81,'حركة المراحل'!$C$5:$C$504,H$4))</f>
        <v/>
      </c>
      <c r="I81" s="17">
        <f>IF(OR($A81="",I$4=""),"",SUMIFS('حركة المراحل'!$D$5:$D$504,'حركة المراحل'!$B$5:$B$504,$A81,'حركة المراحل'!$C$5:$C$504,I$4))</f>
        <v/>
      </c>
      <c r="J81" s="17">
        <f>IF(OR($A81="",J$4=""),"",SUMIFS('حركة المراحل'!$D$5:$D$504,'حركة المراحل'!$B$5:$B$504,$A81,'حركة المراحل'!$C$5:$C$504,J$4))</f>
        <v/>
      </c>
      <c r="K81" s="17">
        <f>IF(OR($A81="",K$4=""),"",SUMIFS('حركة المراحل'!$D$5:$D$504,'حركة المراحل'!$B$5:$B$504,$A81,'حركة المراحل'!$C$5:$C$504,K$4))</f>
        <v/>
      </c>
      <c r="L81" s="17">
        <f>IF(OR($A81="",L$4=""),"",SUMIFS('حركة المراحل'!$D$5:$D$504,'حركة المراحل'!$B$5:$B$504,$A81,'حركة المراحل'!$C$5:$C$504,L$4))</f>
        <v/>
      </c>
      <c r="M81" s="17">
        <f>IF(OR($A81="",M$4=""),"",SUMIFS('حركة المراحل'!$D$5:$D$504,'حركة المراحل'!$B$5:$B$504,$A81,'حركة المراحل'!$C$5:$C$504,M$4))</f>
        <v/>
      </c>
      <c r="N81" s="17">
        <f>IF(OR($A81="",N$4=""),"",SUMIFS('حركة المراحل'!$D$5:$D$504,'حركة المراحل'!$B$5:$B$504,$A81,'حركة المراحل'!$C$5:$C$504,N$4))</f>
        <v/>
      </c>
      <c r="O81" s="17">
        <f>IF(OR($A81="",O$4=""),"",SUMIFS('حركة المراحل'!$D$5:$D$504,'حركة المراحل'!$B$5:$B$504,$A81,'حركة المراحل'!$C$5:$C$504,O$4))</f>
        <v/>
      </c>
      <c r="P81" s="17">
        <f>IF(OR($A81="",'المراحل'!$D$5=""),"",SUMIFS('حركة المراحل'!$D$5:$D$504,'حركة المراحل'!$B$5:$B$504,$A81,'حركة المراحل'!$C$5:$C$504,'المراحل'!$D$5))</f>
        <v/>
      </c>
      <c r="Q81" s="18">
        <f>IF(OR(A81="",P81="",C81="",C81=0),"",P81/C81)</f>
        <v/>
      </c>
      <c r="R81" s="17">
        <f>IF(OR(A81="",P81="",C81=""),"",MAX(C81-P81,0))</f>
        <v/>
      </c>
      <c r="S81" s="19">
        <f>IF(OR(A81="",'أوامر الإنتاج'!E81=""),"",'أوامر الإنتاج'!E81-TODAY())</f>
        <v/>
      </c>
      <c r="T81" s="6">
        <f>IF(OR(A81="",P81="",C81=""),"",IF(P81&gt;=C81,"تم",IF(S81="","جارٍ",IF(S81&lt;0,"متأخر",IF(S81&lt;=3,"قريب","جارٍ")))))</f>
        <v/>
      </c>
    </row>
    <row r="82">
      <c r="A82" s="6">
        <f>IF('أوامر الإنتاج'!A82="","",'أوامر الإنتاج'!A82)</f>
        <v/>
      </c>
      <c r="B82" s="6">
        <f>IF(A82="","",'أوامر الإنتاج'!B82&amp;"")</f>
        <v/>
      </c>
      <c r="C82" s="17">
        <f>IF(A82="","",'أوامر الإنتاج'!D82)</f>
        <v/>
      </c>
      <c r="D82" s="17">
        <f>IF(OR($A82="",D$4=""),"",SUMIFS('حركة المراحل'!$D$5:$D$504,'حركة المراحل'!$B$5:$B$504,$A82,'حركة المراحل'!$C$5:$C$504,D$4))</f>
        <v/>
      </c>
      <c r="E82" s="17">
        <f>IF(OR($A82="",E$4=""),"",SUMIFS('حركة المراحل'!$D$5:$D$504,'حركة المراحل'!$B$5:$B$504,$A82,'حركة المراحل'!$C$5:$C$504,E$4))</f>
        <v/>
      </c>
      <c r="F82" s="17">
        <f>IF(OR($A82="",F$4=""),"",SUMIFS('حركة المراحل'!$D$5:$D$504,'حركة المراحل'!$B$5:$B$504,$A82,'حركة المراحل'!$C$5:$C$504,F$4))</f>
        <v/>
      </c>
      <c r="G82" s="17">
        <f>IF(OR($A82="",G$4=""),"",SUMIFS('حركة المراحل'!$D$5:$D$504,'حركة المراحل'!$B$5:$B$504,$A82,'حركة المراحل'!$C$5:$C$504,G$4))</f>
        <v/>
      </c>
      <c r="H82" s="17">
        <f>IF(OR($A82="",H$4=""),"",SUMIFS('حركة المراحل'!$D$5:$D$504,'حركة المراحل'!$B$5:$B$504,$A82,'حركة المراحل'!$C$5:$C$504,H$4))</f>
        <v/>
      </c>
      <c r="I82" s="17">
        <f>IF(OR($A82="",I$4=""),"",SUMIFS('حركة المراحل'!$D$5:$D$504,'حركة المراحل'!$B$5:$B$504,$A82,'حركة المراحل'!$C$5:$C$504,I$4))</f>
        <v/>
      </c>
      <c r="J82" s="17">
        <f>IF(OR($A82="",J$4=""),"",SUMIFS('حركة المراحل'!$D$5:$D$504,'حركة المراحل'!$B$5:$B$504,$A82,'حركة المراحل'!$C$5:$C$504,J$4))</f>
        <v/>
      </c>
      <c r="K82" s="17">
        <f>IF(OR($A82="",K$4=""),"",SUMIFS('حركة المراحل'!$D$5:$D$504,'حركة المراحل'!$B$5:$B$504,$A82,'حركة المراحل'!$C$5:$C$504,K$4))</f>
        <v/>
      </c>
      <c r="L82" s="17">
        <f>IF(OR($A82="",L$4=""),"",SUMIFS('حركة المراحل'!$D$5:$D$504,'حركة المراحل'!$B$5:$B$504,$A82,'حركة المراحل'!$C$5:$C$504,L$4))</f>
        <v/>
      </c>
      <c r="M82" s="17">
        <f>IF(OR($A82="",M$4=""),"",SUMIFS('حركة المراحل'!$D$5:$D$504,'حركة المراحل'!$B$5:$B$504,$A82,'حركة المراحل'!$C$5:$C$504,M$4))</f>
        <v/>
      </c>
      <c r="N82" s="17">
        <f>IF(OR($A82="",N$4=""),"",SUMIFS('حركة المراحل'!$D$5:$D$504,'حركة المراحل'!$B$5:$B$504,$A82,'حركة المراحل'!$C$5:$C$504,N$4))</f>
        <v/>
      </c>
      <c r="O82" s="17">
        <f>IF(OR($A82="",O$4=""),"",SUMIFS('حركة المراحل'!$D$5:$D$504,'حركة المراحل'!$B$5:$B$504,$A82,'حركة المراحل'!$C$5:$C$504,O$4))</f>
        <v/>
      </c>
      <c r="P82" s="17">
        <f>IF(OR($A82="",'المراحل'!$D$5=""),"",SUMIFS('حركة المراحل'!$D$5:$D$504,'حركة المراحل'!$B$5:$B$504,$A82,'حركة المراحل'!$C$5:$C$504,'المراحل'!$D$5))</f>
        <v/>
      </c>
      <c r="Q82" s="18">
        <f>IF(OR(A82="",P82="",C82="",C82=0),"",P82/C82)</f>
        <v/>
      </c>
      <c r="R82" s="17">
        <f>IF(OR(A82="",P82="",C82=""),"",MAX(C82-P82,0))</f>
        <v/>
      </c>
      <c r="S82" s="19">
        <f>IF(OR(A82="",'أوامر الإنتاج'!E82=""),"",'أوامر الإنتاج'!E82-TODAY())</f>
        <v/>
      </c>
      <c r="T82" s="6">
        <f>IF(OR(A82="",P82="",C82=""),"",IF(P82&gt;=C82,"تم",IF(S82="","جارٍ",IF(S82&lt;0,"متأخر",IF(S82&lt;=3,"قريب","جارٍ")))))</f>
        <v/>
      </c>
    </row>
    <row r="83">
      <c r="A83" s="6">
        <f>IF('أوامر الإنتاج'!A83="","",'أوامر الإنتاج'!A83)</f>
        <v/>
      </c>
      <c r="B83" s="6">
        <f>IF(A83="","",'أوامر الإنتاج'!B83&amp;"")</f>
        <v/>
      </c>
      <c r="C83" s="17">
        <f>IF(A83="","",'أوامر الإنتاج'!D83)</f>
        <v/>
      </c>
      <c r="D83" s="17">
        <f>IF(OR($A83="",D$4=""),"",SUMIFS('حركة المراحل'!$D$5:$D$504,'حركة المراحل'!$B$5:$B$504,$A83,'حركة المراحل'!$C$5:$C$504,D$4))</f>
        <v/>
      </c>
      <c r="E83" s="17">
        <f>IF(OR($A83="",E$4=""),"",SUMIFS('حركة المراحل'!$D$5:$D$504,'حركة المراحل'!$B$5:$B$504,$A83,'حركة المراحل'!$C$5:$C$504,E$4))</f>
        <v/>
      </c>
      <c r="F83" s="17">
        <f>IF(OR($A83="",F$4=""),"",SUMIFS('حركة المراحل'!$D$5:$D$504,'حركة المراحل'!$B$5:$B$504,$A83,'حركة المراحل'!$C$5:$C$504,F$4))</f>
        <v/>
      </c>
      <c r="G83" s="17">
        <f>IF(OR($A83="",G$4=""),"",SUMIFS('حركة المراحل'!$D$5:$D$504,'حركة المراحل'!$B$5:$B$504,$A83,'حركة المراحل'!$C$5:$C$504,G$4))</f>
        <v/>
      </c>
      <c r="H83" s="17">
        <f>IF(OR($A83="",H$4=""),"",SUMIFS('حركة المراحل'!$D$5:$D$504,'حركة المراحل'!$B$5:$B$504,$A83,'حركة المراحل'!$C$5:$C$504,H$4))</f>
        <v/>
      </c>
      <c r="I83" s="17">
        <f>IF(OR($A83="",I$4=""),"",SUMIFS('حركة المراحل'!$D$5:$D$504,'حركة المراحل'!$B$5:$B$504,$A83,'حركة المراحل'!$C$5:$C$504,I$4))</f>
        <v/>
      </c>
      <c r="J83" s="17">
        <f>IF(OR($A83="",J$4=""),"",SUMIFS('حركة المراحل'!$D$5:$D$504,'حركة المراحل'!$B$5:$B$504,$A83,'حركة المراحل'!$C$5:$C$504,J$4))</f>
        <v/>
      </c>
      <c r="K83" s="17">
        <f>IF(OR($A83="",K$4=""),"",SUMIFS('حركة المراحل'!$D$5:$D$504,'حركة المراحل'!$B$5:$B$504,$A83,'حركة المراحل'!$C$5:$C$504,K$4))</f>
        <v/>
      </c>
      <c r="L83" s="17">
        <f>IF(OR($A83="",L$4=""),"",SUMIFS('حركة المراحل'!$D$5:$D$504,'حركة المراحل'!$B$5:$B$504,$A83,'حركة المراحل'!$C$5:$C$504,L$4))</f>
        <v/>
      </c>
      <c r="M83" s="17">
        <f>IF(OR($A83="",M$4=""),"",SUMIFS('حركة المراحل'!$D$5:$D$504,'حركة المراحل'!$B$5:$B$504,$A83,'حركة المراحل'!$C$5:$C$504,M$4))</f>
        <v/>
      </c>
      <c r="N83" s="17">
        <f>IF(OR($A83="",N$4=""),"",SUMIFS('حركة المراحل'!$D$5:$D$504,'حركة المراحل'!$B$5:$B$504,$A83,'حركة المراحل'!$C$5:$C$504,N$4))</f>
        <v/>
      </c>
      <c r="O83" s="17">
        <f>IF(OR($A83="",O$4=""),"",SUMIFS('حركة المراحل'!$D$5:$D$504,'حركة المراحل'!$B$5:$B$504,$A83,'حركة المراحل'!$C$5:$C$504,O$4))</f>
        <v/>
      </c>
      <c r="P83" s="17">
        <f>IF(OR($A83="",'المراحل'!$D$5=""),"",SUMIFS('حركة المراحل'!$D$5:$D$504,'حركة المراحل'!$B$5:$B$504,$A83,'حركة المراحل'!$C$5:$C$504,'المراحل'!$D$5))</f>
        <v/>
      </c>
      <c r="Q83" s="18">
        <f>IF(OR(A83="",P83="",C83="",C83=0),"",P83/C83)</f>
        <v/>
      </c>
      <c r="R83" s="17">
        <f>IF(OR(A83="",P83="",C83=""),"",MAX(C83-P83,0))</f>
        <v/>
      </c>
      <c r="S83" s="19">
        <f>IF(OR(A83="",'أوامر الإنتاج'!E83=""),"",'أوامر الإنتاج'!E83-TODAY())</f>
        <v/>
      </c>
      <c r="T83" s="6">
        <f>IF(OR(A83="",P83="",C83=""),"",IF(P83&gt;=C83,"تم",IF(S83="","جارٍ",IF(S83&lt;0,"متأخر",IF(S83&lt;=3,"قريب","جارٍ")))))</f>
        <v/>
      </c>
    </row>
    <row r="84">
      <c r="A84" s="6">
        <f>IF('أوامر الإنتاج'!A84="","",'أوامر الإنتاج'!A84)</f>
        <v/>
      </c>
      <c r="B84" s="6">
        <f>IF(A84="","",'أوامر الإنتاج'!B84&amp;"")</f>
        <v/>
      </c>
      <c r="C84" s="17">
        <f>IF(A84="","",'أوامر الإنتاج'!D84)</f>
        <v/>
      </c>
      <c r="D84" s="17">
        <f>IF(OR($A84="",D$4=""),"",SUMIFS('حركة المراحل'!$D$5:$D$504,'حركة المراحل'!$B$5:$B$504,$A84,'حركة المراحل'!$C$5:$C$504,D$4))</f>
        <v/>
      </c>
      <c r="E84" s="17">
        <f>IF(OR($A84="",E$4=""),"",SUMIFS('حركة المراحل'!$D$5:$D$504,'حركة المراحل'!$B$5:$B$504,$A84,'حركة المراحل'!$C$5:$C$504,E$4))</f>
        <v/>
      </c>
      <c r="F84" s="17">
        <f>IF(OR($A84="",F$4=""),"",SUMIFS('حركة المراحل'!$D$5:$D$504,'حركة المراحل'!$B$5:$B$504,$A84,'حركة المراحل'!$C$5:$C$504,F$4))</f>
        <v/>
      </c>
      <c r="G84" s="17">
        <f>IF(OR($A84="",G$4=""),"",SUMIFS('حركة المراحل'!$D$5:$D$504,'حركة المراحل'!$B$5:$B$504,$A84,'حركة المراحل'!$C$5:$C$504,G$4))</f>
        <v/>
      </c>
      <c r="H84" s="17">
        <f>IF(OR($A84="",H$4=""),"",SUMIFS('حركة المراحل'!$D$5:$D$504,'حركة المراحل'!$B$5:$B$504,$A84,'حركة المراحل'!$C$5:$C$504,H$4))</f>
        <v/>
      </c>
      <c r="I84" s="17">
        <f>IF(OR($A84="",I$4=""),"",SUMIFS('حركة المراحل'!$D$5:$D$504,'حركة المراحل'!$B$5:$B$504,$A84,'حركة المراحل'!$C$5:$C$504,I$4))</f>
        <v/>
      </c>
      <c r="J84" s="17">
        <f>IF(OR($A84="",J$4=""),"",SUMIFS('حركة المراحل'!$D$5:$D$504,'حركة المراحل'!$B$5:$B$504,$A84,'حركة المراحل'!$C$5:$C$504,J$4))</f>
        <v/>
      </c>
      <c r="K84" s="17">
        <f>IF(OR($A84="",K$4=""),"",SUMIFS('حركة المراحل'!$D$5:$D$504,'حركة المراحل'!$B$5:$B$504,$A84,'حركة المراحل'!$C$5:$C$504,K$4))</f>
        <v/>
      </c>
      <c r="L84" s="17">
        <f>IF(OR($A84="",L$4=""),"",SUMIFS('حركة المراحل'!$D$5:$D$504,'حركة المراحل'!$B$5:$B$504,$A84,'حركة المراحل'!$C$5:$C$504,L$4))</f>
        <v/>
      </c>
      <c r="M84" s="17">
        <f>IF(OR($A84="",M$4=""),"",SUMIFS('حركة المراحل'!$D$5:$D$504,'حركة المراحل'!$B$5:$B$504,$A84,'حركة المراحل'!$C$5:$C$504,M$4))</f>
        <v/>
      </c>
      <c r="N84" s="17">
        <f>IF(OR($A84="",N$4=""),"",SUMIFS('حركة المراحل'!$D$5:$D$504,'حركة المراحل'!$B$5:$B$504,$A84,'حركة المراحل'!$C$5:$C$504,N$4))</f>
        <v/>
      </c>
      <c r="O84" s="17">
        <f>IF(OR($A84="",O$4=""),"",SUMIFS('حركة المراحل'!$D$5:$D$504,'حركة المراحل'!$B$5:$B$504,$A84,'حركة المراحل'!$C$5:$C$504,O$4))</f>
        <v/>
      </c>
      <c r="P84" s="17">
        <f>IF(OR($A84="",'المراحل'!$D$5=""),"",SUMIFS('حركة المراحل'!$D$5:$D$504,'حركة المراحل'!$B$5:$B$504,$A84,'حركة المراحل'!$C$5:$C$504,'المراحل'!$D$5))</f>
        <v/>
      </c>
      <c r="Q84" s="18">
        <f>IF(OR(A84="",P84="",C84="",C84=0),"",P84/C84)</f>
        <v/>
      </c>
      <c r="R84" s="17">
        <f>IF(OR(A84="",P84="",C84=""),"",MAX(C84-P84,0))</f>
        <v/>
      </c>
      <c r="S84" s="19">
        <f>IF(OR(A84="",'أوامر الإنتاج'!E84=""),"",'أوامر الإنتاج'!E84-TODAY())</f>
        <v/>
      </c>
      <c r="T84" s="6">
        <f>IF(OR(A84="",P84="",C84=""),"",IF(P84&gt;=C84,"تم",IF(S84="","جارٍ",IF(S84&lt;0,"متأخر",IF(S84&lt;=3,"قريب","جارٍ")))))</f>
        <v/>
      </c>
    </row>
    <row r="85">
      <c r="A85" s="6">
        <f>IF('أوامر الإنتاج'!A85="","",'أوامر الإنتاج'!A85)</f>
        <v/>
      </c>
      <c r="B85" s="6">
        <f>IF(A85="","",'أوامر الإنتاج'!B85&amp;"")</f>
        <v/>
      </c>
      <c r="C85" s="17">
        <f>IF(A85="","",'أوامر الإنتاج'!D85)</f>
        <v/>
      </c>
      <c r="D85" s="17">
        <f>IF(OR($A85="",D$4=""),"",SUMIFS('حركة المراحل'!$D$5:$D$504,'حركة المراحل'!$B$5:$B$504,$A85,'حركة المراحل'!$C$5:$C$504,D$4))</f>
        <v/>
      </c>
      <c r="E85" s="17">
        <f>IF(OR($A85="",E$4=""),"",SUMIFS('حركة المراحل'!$D$5:$D$504,'حركة المراحل'!$B$5:$B$504,$A85,'حركة المراحل'!$C$5:$C$504,E$4))</f>
        <v/>
      </c>
      <c r="F85" s="17">
        <f>IF(OR($A85="",F$4=""),"",SUMIFS('حركة المراحل'!$D$5:$D$504,'حركة المراحل'!$B$5:$B$504,$A85,'حركة المراحل'!$C$5:$C$504,F$4))</f>
        <v/>
      </c>
      <c r="G85" s="17">
        <f>IF(OR($A85="",G$4=""),"",SUMIFS('حركة المراحل'!$D$5:$D$504,'حركة المراحل'!$B$5:$B$504,$A85,'حركة المراحل'!$C$5:$C$504,G$4))</f>
        <v/>
      </c>
      <c r="H85" s="17">
        <f>IF(OR($A85="",H$4=""),"",SUMIFS('حركة المراحل'!$D$5:$D$504,'حركة المراحل'!$B$5:$B$504,$A85,'حركة المراحل'!$C$5:$C$504,H$4))</f>
        <v/>
      </c>
      <c r="I85" s="17">
        <f>IF(OR($A85="",I$4=""),"",SUMIFS('حركة المراحل'!$D$5:$D$504,'حركة المراحل'!$B$5:$B$504,$A85,'حركة المراحل'!$C$5:$C$504,I$4))</f>
        <v/>
      </c>
      <c r="J85" s="17">
        <f>IF(OR($A85="",J$4=""),"",SUMIFS('حركة المراحل'!$D$5:$D$504,'حركة المراحل'!$B$5:$B$504,$A85,'حركة المراحل'!$C$5:$C$504,J$4))</f>
        <v/>
      </c>
      <c r="K85" s="17">
        <f>IF(OR($A85="",K$4=""),"",SUMIFS('حركة المراحل'!$D$5:$D$504,'حركة المراحل'!$B$5:$B$504,$A85,'حركة المراحل'!$C$5:$C$504,K$4))</f>
        <v/>
      </c>
      <c r="L85" s="17">
        <f>IF(OR($A85="",L$4=""),"",SUMIFS('حركة المراحل'!$D$5:$D$504,'حركة المراحل'!$B$5:$B$504,$A85,'حركة المراحل'!$C$5:$C$504,L$4))</f>
        <v/>
      </c>
      <c r="M85" s="17">
        <f>IF(OR($A85="",M$4=""),"",SUMIFS('حركة المراحل'!$D$5:$D$504,'حركة المراحل'!$B$5:$B$504,$A85,'حركة المراحل'!$C$5:$C$504,M$4))</f>
        <v/>
      </c>
      <c r="N85" s="17">
        <f>IF(OR($A85="",N$4=""),"",SUMIFS('حركة المراحل'!$D$5:$D$504,'حركة المراحل'!$B$5:$B$504,$A85,'حركة المراحل'!$C$5:$C$504,N$4))</f>
        <v/>
      </c>
      <c r="O85" s="17">
        <f>IF(OR($A85="",O$4=""),"",SUMIFS('حركة المراحل'!$D$5:$D$504,'حركة المراحل'!$B$5:$B$504,$A85,'حركة المراحل'!$C$5:$C$504,O$4))</f>
        <v/>
      </c>
      <c r="P85" s="17">
        <f>IF(OR($A85="",'المراحل'!$D$5=""),"",SUMIFS('حركة المراحل'!$D$5:$D$504,'حركة المراحل'!$B$5:$B$504,$A85,'حركة المراحل'!$C$5:$C$504,'المراحل'!$D$5))</f>
        <v/>
      </c>
      <c r="Q85" s="18">
        <f>IF(OR(A85="",P85="",C85="",C85=0),"",P85/C85)</f>
        <v/>
      </c>
      <c r="R85" s="17">
        <f>IF(OR(A85="",P85="",C85=""),"",MAX(C85-P85,0))</f>
        <v/>
      </c>
      <c r="S85" s="19">
        <f>IF(OR(A85="",'أوامر الإنتاج'!E85=""),"",'أوامر الإنتاج'!E85-TODAY())</f>
        <v/>
      </c>
      <c r="T85" s="6">
        <f>IF(OR(A85="",P85="",C85=""),"",IF(P85&gt;=C85,"تم",IF(S85="","جارٍ",IF(S85&lt;0,"متأخر",IF(S85&lt;=3,"قريب","جارٍ")))))</f>
        <v/>
      </c>
    </row>
    <row r="86">
      <c r="A86" s="6">
        <f>IF('أوامر الإنتاج'!A86="","",'أوامر الإنتاج'!A86)</f>
        <v/>
      </c>
      <c r="B86" s="6">
        <f>IF(A86="","",'أوامر الإنتاج'!B86&amp;"")</f>
        <v/>
      </c>
      <c r="C86" s="17">
        <f>IF(A86="","",'أوامر الإنتاج'!D86)</f>
        <v/>
      </c>
      <c r="D86" s="17">
        <f>IF(OR($A86="",D$4=""),"",SUMIFS('حركة المراحل'!$D$5:$D$504,'حركة المراحل'!$B$5:$B$504,$A86,'حركة المراحل'!$C$5:$C$504,D$4))</f>
        <v/>
      </c>
      <c r="E86" s="17">
        <f>IF(OR($A86="",E$4=""),"",SUMIFS('حركة المراحل'!$D$5:$D$504,'حركة المراحل'!$B$5:$B$504,$A86,'حركة المراحل'!$C$5:$C$504,E$4))</f>
        <v/>
      </c>
      <c r="F86" s="17">
        <f>IF(OR($A86="",F$4=""),"",SUMIFS('حركة المراحل'!$D$5:$D$504,'حركة المراحل'!$B$5:$B$504,$A86,'حركة المراحل'!$C$5:$C$504,F$4))</f>
        <v/>
      </c>
      <c r="G86" s="17">
        <f>IF(OR($A86="",G$4=""),"",SUMIFS('حركة المراحل'!$D$5:$D$504,'حركة المراحل'!$B$5:$B$504,$A86,'حركة المراحل'!$C$5:$C$504,G$4))</f>
        <v/>
      </c>
      <c r="H86" s="17">
        <f>IF(OR($A86="",H$4=""),"",SUMIFS('حركة المراحل'!$D$5:$D$504,'حركة المراحل'!$B$5:$B$504,$A86,'حركة المراحل'!$C$5:$C$504,H$4))</f>
        <v/>
      </c>
      <c r="I86" s="17">
        <f>IF(OR($A86="",I$4=""),"",SUMIFS('حركة المراحل'!$D$5:$D$504,'حركة المراحل'!$B$5:$B$504,$A86,'حركة المراحل'!$C$5:$C$504,I$4))</f>
        <v/>
      </c>
      <c r="J86" s="17">
        <f>IF(OR($A86="",J$4=""),"",SUMIFS('حركة المراحل'!$D$5:$D$504,'حركة المراحل'!$B$5:$B$504,$A86,'حركة المراحل'!$C$5:$C$504,J$4))</f>
        <v/>
      </c>
      <c r="K86" s="17">
        <f>IF(OR($A86="",K$4=""),"",SUMIFS('حركة المراحل'!$D$5:$D$504,'حركة المراحل'!$B$5:$B$504,$A86,'حركة المراحل'!$C$5:$C$504,K$4))</f>
        <v/>
      </c>
      <c r="L86" s="17">
        <f>IF(OR($A86="",L$4=""),"",SUMIFS('حركة المراحل'!$D$5:$D$504,'حركة المراحل'!$B$5:$B$504,$A86,'حركة المراحل'!$C$5:$C$504,L$4))</f>
        <v/>
      </c>
      <c r="M86" s="17">
        <f>IF(OR($A86="",M$4=""),"",SUMIFS('حركة المراحل'!$D$5:$D$504,'حركة المراحل'!$B$5:$B$504,$A86,'حركة المراحل'!$C$5:$C$504,M$4))</f>
        <v/>
      </c>
      <c r="N86" s="17">
        <f>IF(OR($A86="",N$4=""),"",SUMIFS('حركة المراحل'!$D$5:$D$504,'حركة المراحل'!$B$5:$B$504,$A86,'حركة المراحل'!$C$5:$C$504,N$4))</f>
        <v/>
      </c>
      <c r="O86" s="17">
        <f>IF(OR($A86="",O$4=""),"",SUMIFS('حركة المراحل'!$D$5:$D$504,'حركة المراحل'!$B$5:$B$504,$A86,'حركة المراحل'!$C$5:$C$504,O$4))</f>
        <v/>
      </c>
      <c r="P86" s="17">
        <f>IF(OR($A86="",'المراحل'!$D$5=""),"",SUMIFS('حركة المراحل'!$D$5:$D$504,'حركة المراحل'!$B$5:$B$504,$A86,'حركة المراحل'!$C$5:$C$504,'المراحل'!$D$5))</f>
        <v/>
      </c>
      <c r="Q86" s="18">
        <f>IF(OR(A86="",P86="",C86="",C86=0),"",P86/C86)</f>
        <v/>
      </c>
      <c r="R86" s="17">
        <f>IF(OR(A86="",P86="",C86=""),"",MAX(C86-P86,0))</f>
        <v/>
      </c>
      <c r="S86" s="19">
        <f>IF(OR(A86="",'أوامر الإنتاج'!E86=""),"",'أوامر الإنتاج'!E86-TODAY())</f>
        <v/>
      </c>
      <c r="T86" s="6">
        <f>IF(OR(A86="",P86="",C86=""),"",IF(P86&gt;=C86,"تم",IF(S86="","جارٍ",IF(S86&lt;0,"متأخر",IF(S86&lt;=3,"قريب","جارٍ")))))</f>
        <v/>
      </c>
    </row>
    <row r="87">
      <c r="A87" s="6">
        <f>IF('أوامر الإنتاج'!A87="","",'أوامر الإنتاج'!A87)</f>
        <v/>
      </c>
      <c r="B87" s="6">
        <f>IF(A87="","",'أوامر الإنتاج'!B87&amp;"")</f>
        <v/>
      </c>
      <c r="C87" s="17">
        <f>IF(A87="","",'أوامر الإنتاج'!D87)</f>
        <v/>
      </c>
      <c r="D87" s="17">
        <f>IF(OR($A87="",D$4=""),"",SUMIFS('حركة المراحل'!$D$5:$D$504,'حركة المراحل'!$B$5:$B$504,$A87,'حركة المراحل'!$C$5:$C$504,D$4))</f>
        <v/>
      </c>
      <c r="E87" s="17">
        <f>IF(OR($A87="",E$4=""),"",SUMIFS('حركة المراحل'!$D$5:$D$504,'حركة المراحل'!$B$5:$B$504,$A87,'حركة المراحل'!$C$5:$C$504,E$4))</f>
        <v/>
      </c>
      <c r="F87" s="17">
        <f>IF(OR($A87="",F$4=""),"",SUMIFS('حركة المراحل'!$D$5:$D$504,'حركة المراحل'!$B$5:$B$504,$A87,'حركة المراحل'!$C$5:$C$504,F$4))</f>
        <v/>
      </c>
      <c r="G87" s="17">
        <f>IF(OR($A87="",G$4=""),"",SUMIFS('حركة المراحل'!$D$5:$D$504,'حركة المراحل'!$B$5:$B$504,$A87,'حركة المراحل'!$C$5:$C$504,G$4))</f>
        <v/>
      </c>
      <c r="H87" s="17">
        <f>IF(OR($A87="",H$4=""),"",SUMIFS('حركة المراحل'!$D$5:$D$504,'حركة المراحل'!$B$5:$B$504,$A87,'حركة المراحل'!$C$5:$C$504,H$4))</f>
        <v/>
      </c>
      <c r="I87" s="17">
        <f>IF(OR($A87="",I$4=""),"",SUMIFS('حركة المراحل'!$D$5:$D$504,'حركة المراحل'!$B$5:$B$504,$A87,'حركة المراحل'!$C$5:$C$504,I$4))</f>
        <v/>
      </c>
      <c r="J87" s="17">
        <f>IF(OR($A87="",J$4=""),"",SUMIFS('حركة المراحل'!$D$5:$D$504,'حركة المراحل'!$B$5:$B$504,$A87,'حركة المراحل'!$C$5:$C$504,J$4))</f>
        <v/>
      </c>
      <c r="K87" s="17">
        <f>IF(OR($A87="",K$4=""),"",SUMIFS('حركة المراحل'!$D$5:$D$504,'حركة المراحل'!$B$5:$B$504,$A87,'حركة المراحل'!$C$5:$C$504,K$4))</f>
        <v/>
      </c>
      <c r="L87" s="17">
        <f>IF(OR($A87="",L$4=""),"",SUMIFS('حركة المراحل'!$D$5:$D$504,'حركة المراحل'!$B$5:$B$504,$A87,'حركة المراحل'!$C$5:$C$504,L$4))</f>
        <v/>
      </c>
      <c r="M87" s="17">
        <f>IF(OR($A87="",M$4=""),"",SUMIFS('حركة المراحل'!$D$5:$D$504,'حركة المراحل'!$B$5:$B$504,$A87,'حركة المراحل'!$C$5:$C$504,M$4))</f>
        <v/>
      </c>
      <c r="N87" s="17">
        <f>IF(OR($A87="",N$4=""),"",SUMIFS('حركة المراحل'!$D$5:$D$504,'حركة المراحل'!$B$5:$B$504,$A87,'حركة المراحل'!$C$5:$C$504,N$4))</f>
        <v/>
      </c>
      <c r="O87" s="17">
        <f>IF(OR($A87="",O$4=""),"",SUMIFS('حركة المراحل'!$D$5:$D$504,'حركة المراحل'!$B$5:$B$504,$A87,'حركة المراحل'!$C$5:$C$504,O$4))</f>
        <v/>
      </c>
      <c r="P87" s="17">
        <f>IF(OR($A87="",'المراحل'!$D$5=""),"",SUMIFS('حركة المراحل'!$D$5:$D$504,'حركة المراحل'!$B$5:$B$504,$A87,'حركة المراحل'!$C$5:$C$504,'المراحل'!$D$5))</f>
        <v/>
      </c>
      <c r="Q87" s="18">
        <f>IF(OR(A87="",P87="",C87="",C87=0),"",P87/C87)</f>
        <v/>
      </c>
      <c r="R87" s="17">
        <f>IF(OR(A87="",P87="",C87=""),"",MAX(C87-P87,0))</f>
        <v/>
      </c>
      <c r="S87" s="19">
        <f>IF(OR(A87="",'أوامر الإنتاج'!E87=""),"",'أوامر الإنتاج'!E87-TODAY())</f>
        <v/>
      </c>
      <c r="T87" s="6">
        <f>IF(OR(A87="",P87="",C87=""),"",IF(P87&gt;=C87,"تم",IF(S87="","جارٍ",IF(S87&lt;0,"متأخر",IF(S87&lt;=3,"قريب","جارٍ")))))</f>
        <v/>
      </c>
    </row>
    <row r="88">
      <c r="A88" s="6">
        <f>IF('أوامر الإنتاج'!A88="","",'أوامر الإنتاج'!A88)</f>
        <v/>
      </c>
      <c r="B88" s="6">
        <f>IF(A88="","",'أوامر الإنتاج'!B88&amp;"")</f>
        <v/>
      </c>
      <c r="C88" s="17">
        <f>IF(A88="","",'أوامر الإنتاج'!D88)</f>
        <v/>
      </c>
      <c r="D88" s="17">
        <f>IF(OR($A88="",D$4=""),"",SUMIFS('حركة المراحل'!$D$5:$D$504,'حركة المراحل'!$B$5:$B$504,$A88,'حركة المراحل'!$C$5:$C$504,D$4))</f>
        <v/>
      </c>
      <c r="E88" s="17">
        <f>IF(OR($A88="",E$4=""),"",SUMIFS('حركة المراحل'!$D$5:$D$504,'حركة المراحل'!$B$5:$B$504,$A88,'حركة المراحل'!$C$5:$C$504,E$4))</f>
        <v/>
      </c>
      <c r="F88" s="17">
        <f>IF(OR($A88="",F$4=""),"",SUMIFS('حركة المراحل'!$D$5:$D$504,'حركة المراحل'!$B$5:$B$504,$A88,'حركة المراحل'!$C$5:$C$504,F$4))</f>
        <v/>
      </c>
      <c r="G88" s="17">
        <f>IF(OR($A88="",G$4=""),"",SUMIFS('حركة المراحل'!$D$5:$D$504,'حركة المراحل'!$B$5:$B$504,$A88,'حركة المراحل'!$C$5:$C$504,G$4))</f>
        <v/>
      </c>
      <c r="H88" s="17">
        <f>IF(OR($A88="",H$4=""),"",SUMIFS('حركة المراحل'!$D$5:$D$504,'حركة المراحل'!$B$5:$B$504,$A88,'حركة المراحل'!$C$5:$C$504,H$4))</f>
        <v/>
      </c>
      <c r="I88" s="17">
        <f>IF(OR($A88="",I$4=""),"",SUMIFS('حركة المراحل'!$D$5:$D$504,'حركة المراحل'!$B$5:$B$504,$A88,'حركة المراحل'!$C$5:$C$504,I$4))</f>
        <v/>
      </c>
      <c r="J88" s="17">
        <f>IF(OR($A88="",J$4=""),"",SUMIFS('حركة المراحل'!$D$5:$D$504,'حركة المراحل'!$B$5:$B$504,$A88,'حركة المراحل'!$C$5:$C$504,J$4))</f>
        <v/>
      </c>
      <c r="K88" s="17">
        <f>IF(OR($A88="",K$4=""),"",SUMIFS('حركة المراحل'!$D$5:$D$504,'حركة المراحل'!$B$5:$B$504,$A88,'حركة المراحل'!$C$5:$C$504,K$4))</f>
        <v/>
      </c>
      <c r="L88" s="17">
        <f>IF(OR($A88="",L$4=""),"",SUMIFS('حركة المراحل'!$D$5:$D$504,'حركة المراحل'!$B$5:$B$504,$A88,'حركة المراحل'!$C$5:$C$504,L$4))</f>
        <v/>
      </c>
      <c r="M88" s="17">
        <f>IF(OR($A88="",M$4=""),"",SUMIFS('حركة المراحل'!$D$5:$D$504,'حركة المراحل'!$B$5:$B$504,$A88,'حركة المراحل'!$C$5:$C$504,M$4))</f>
        <v/>
      </c>
      <c r="N88" s="17">
        <f>IF(OR($A88="",N$4=""),"",SUMIFS('حركة المراحل'!$D$5:$D$504,'حركة المراحل'!$B$5:$B$504,$A88,'حركة المراحل'!$C$5:$C$504,N$4))</f>
        <v/>
      </c>
      <c r="O88" s="17">
        <f>IF(OR($A88="",O$4=""),"",SUMIFS('حركة المراحل'!$D$5:$D$504,'حركة المراحل'!$B$5:$B$504,$A88,'حركة المراحل'!$C$5:$C$504,O$4))</f>
        <v/>
      </c>
      <c r="P88" s="17">
        <f>IF(OR($A88="",'المراحل'!$D$5=""),"",SUMIFS('حركة المراحل'!$D$5:$D$504,'حركة المراحل'!$B$5:$B$504,$A88,'حركة المراحل'!$C$5:$C$504,'المراحل'!$D$5))</f>
        <v/>
      </c>
      <c r="Q88" s="18">
        <f>IF(OR(A88="",P88="",C88="",C88=0),"",P88/C88)</f>
        <v/>
      </c>
      <c r="R88" s="17">
        <f>IF(OR(A88="",P88="",C88=""),"",MAX(C88-P88,0))</f>
        <v/>
      </c>
      <c r="S88" s="19">
        <f>IF(OR(A88="",'أوامر الإنتاج'!E88=""),"",'أوامر الإنتاج'!E88-TODAY())</f>
        <v/>
      </c>
      <c r="T88" s="6">
        <f>IF(OR(A88="",P88="",C88=""),"",IF(P88&gt;=C88,"تم",IF(S88="","جارٍ",IF(S88&lt;0,"متأخر",IF(S88&lt;=3,"قريب","جارٍ")))))</f>
        <v/>
      </c>
    </row>
    <row r="89">
      <c r="A89" s="6">
        <f>IF('أوامر الإنتاج'!A89="","",'أوامر الإنتاج'!A89)</f>
        <v/>
      </c>
      <c r="B89" s="6">
        <f>IF(A89="","",'أوامر الإنتاج'!B89&amp;"")</f>
        <v/>
      </c>
      <c r="C89" s="17">
        <f>IF(A89="","",'أوامر الإنتاج'!D89)</f>
        <v/>
      </c>
      <c r="D89" s="17">
        <f>IF(OR($A89="",D$4=""),"",SUMIFS('حركة المراحل'!$D$5:$D$504,'حركة المراحل'!$B$5:$B$504,$A89,'حركة المراحل'!$C$5:$C$504,D$4))</f>
        <v/>
      </c>
      <c r="E89" s="17">
        <f>IF(OR($A89="",E$4=""),"",SUMIFS('حركة المراحل'!$D$5:$D$504,'حركة المراحل'!$B$5:$B$504,$A89,'حركة المراحل'!$C$5:$C$504,E$4))</f>
        <v/>
      </c>
      <c r="F89" s="17">
        <f>IF(OR($A89="",F$4=""),"",SUMIFS('حركة المراحل'!$D$5:$D$504,'حركة المراحل'!$B$5:$B$504,$A89,'حركة المراحل'!$C$5:$C$504,F$4))</f>
        <v/>
      </c>
      <c r="G89" s="17">
        <f>IF(OR($A89="",G$4=""),"",SUMIFS('حركة المراحل'!$D$5:$D$504,'حركة المراحل'!$B$5:$B$504,$A89,'حركة المراحل'!$C$5:$C$504,G$4))</f>
        <v/>
      </c>
      <c r="H89" s="17">
        <f>IF(OR($A89="",H$4=""),"",SUMIFS('حركة المراحل'!$D$5:$D$504,'حركة المراحل'!$B$5:$B$504,$A89,'حركة المراحل'!$C$5:$C$504,H$4))</f>
        <v/>
      </c>
      <c r="I89" s="17">
        <f>IF(OR($A89="",I$4=""),"",SUMIFS('حركة المراحل'!$D$5:$D$504,'حركة المراحل'!$B$5:$B$504,$A89,'حركة المراحل'!$C$5:$C$504,I$4))</f>
        <v/>
      </c>
      <c r="J89" s="17">
        <f>IF(OR($A89="",J$4=""),"",SUMIFS('حركة المراحل'!$D$5:$D$504,'حركة المراحل'!$B$5:$B$504,$A89,'حركة المراحل'!$C$5:$C$504,J$4))</f>
        <v/>
      </c>
      <c r="K89" s="17">
        <f>IF(OR($A89="",K$4=""),"",SUMIFS('حركة المراحل'!$D$5:$D$504,'حركة المراحل'!$B$5:$B$504,$A89,'حركة المراحل'!$C$5:$C$504,K$4))</f>
        <v/>
      </c>
      <c r="L89" s="17">
        <f>IF(OR($A89="",L$4=""),"",SUMIFS('حركة المراحل'!$D$5:$D$504,'حركة المراحل'!$B$5:$B$504,$A89,'حركة المراحل'!$C$5:$C$504,L$4))</f>
        <v/>
      </c>
      <c r="M89" s="17">
        <f>IF(OR($A89="",M$4=""),"",SUMIFS('حركة المراحل'!$D$5:$D$504,'حركة المراحل'!$B$5:$B$504,$A89,'حركة المراحل'!$C$5:$C$504,M$4))</f>
        <v/>
      </c>
      <c r="N89" s="17">
        <f>IF(OR($A89="",N$4=""),"",SUMIFS('حركة المراحل'!$D$5:$D$504,'حركة المراحل'!$B$5:$B$504,$A89,'حركة المراحل'!$C$5:$C$504,N$4))</f>
        <v/>
      </c>
      <c r="O89" s="17">
        <f>IF(OR($A89="",O$4=""),"",SUMIFS('حركة المراحل'!$D$5:$D$504,'حركة المراحل'!$B$5:$B$504,$A89,'حركة المراحل'!$C$5:$C$504,O$4))</f>
        <v/>
      </c>
      <c r="P89" s="17">
        <f>IF(OR($A89="",'المراحل'!$D$5=""),"",SUMIFS('حركة المراحل'!$D$5:$D$504,'حركة المراحل'!$B$5:$B$504,$A89,'حركة المراحل'!$C$5:$C$504,'المراحل'!$D$5))</f>
        <v/>
      </c>
      <c r="Q89" s="18">
        <f>IF(OR(A89="",P89="",C89="",C89=0),"",P89/C89)</f>
        <v/>
      </c>
      <c r="R89" s="17">
        <f>IF(OR(A89="",P89="",C89=""),"",MAX(C89-P89,0))</f>
        <v/>
      </c>
      <c r="S89" s="19">
        <f>IF(OR(A89="",'أوامر الإنتاج'!E89=""),"",'أوامر الإنتاج'!E89-TODAY())</f>
        <v/>
      </c>
      <c r="T89" s="6">
        <f>IF(OR(A89="",P89="",C89=""),"",IF(P89&gt;=C89,"تم",IF(S89="","جارٍ",IF(S89&lt;0,"متأخر",IF(S89&lt;=3,"قريب","جارٍ")))))</f>
        <v/>
      </c>
    </row>
    <row r="90">
      <c r="A90" s="6">
        <f>IF('أوامر الإنتاج'!A90="","",'أوامر الإنتاج'!A90)</f>
        <v/>
      </c>
      <c r="B90" s="6">
        <f>IF(A90="","",'أوامر الإنتاج'!B90&amp;"")</f>
        <v/>
      </c>
      <c r="C90" s="17">
        <f>IF(A90="","",'أوامر الإنتاج'!D90)</f>
        <v/>
      </c>
      <c r="D90" s="17">
        <f>IF(OR($A90="",D$4=""),"",SUMIFS('حركة المراحل'!$D$5:$D$504,'حركة المراحل'!$B$5:$B$504,$A90,'حركة المراحل'!$C$5:$C$504,D$4))</f>
        <v/>
      </c>
      <c r="E90" s="17">
        <f>IF(OR($A90="",E$4=""),"",SUMIFS('حركة المراحل'!$D$5:$D$504,'حركة المراحل'!$B$5:$B$504,$A90,'حركة المراحل'!$C$5:$C$504,E$4))</f>
        <v/>
      </c>
      <c r="F90" s="17">
        <f>IF(OR($A90="",F$4=""),"",SUMIFS('حركة المراحل'!$D$5:$D$504,'حركة المراحل'!$B$5:$B$504,$A90,'حركة المراحل'!$C$5:$C$504,F$4))</f>
        <v/>
      </c>
      <c r="G90" s="17">
        <f>IF(OR($A90="",G$4=""),"",SUMIFS('حركة المراحل'!$D$5:$D$504,'حركة المراحل'!$B$5:$B$504,$A90,'حركة المراحل'!$C$5:$C$504,G$4))</f>
        <v/>
      </c>
      <c r="H90" s="17">
        <f>IF(OR($A90="",H$4=""),"",SUMIFS('حركة المراحل'!$D$5:$D$504,'حركة المراحل'!$B$5:$B$504,$A90,'حركة المراحل'!$C$5:$C$504,H$4))</f>
        <v/>
      </c>
      <c r="I90" s="17">
        <f>IF(OR($A90="",I$4=""),"",SUMIFS('حركة المراحل'!$D$5:$D$504,'حركة المراحل'!$B$5:$B$504,$A90,'حركة المراحل'!$C$5:$C$504,I$4))</f>
        <v/>
      </c>
      <c r="J90" s="17">
        <f>IF(OR($A90="",J$4=""),"",SUMIFS('حركة المراحل'!$D$5:$D$504,'حركة المراحل'!$B$5:$B$504,$A90,'حركة المراحل'!$C$5:$C$504,J$4))</f>
        <v/>
      </c>
      <c r="K90" s="17">
        <f>IF(OR($A90="",K$4=""),"",SUMIFS('حركة المراحل'!$D$5:$D$504,'حركة المراحل'!$B$5:$B$504,$A90,'حركة المراحل'!$C$5:$C$504,K$4))</f>
        <v/>
      </c>
      <c r="L90" s="17">
        <f>IF(OR($A90="",L$4=""),"",SUMIFS('حركة المراحل'!$D$5:$D$504,'حركة المراحل'!$B$5:$B$504,$A90,'حركة المراحل'!$C$5:$C$504,L$4))</f>
        <v/>
      </c>
      <c r="M90" s="17">
        <f>IF(OR($A90="",M$4=""),"",SUMIFS('حركة المراحل'!$D$5:$D$504,'حركة المراحل'!$B$5:$B$504,$A90,'حركة المراحل'!$C$5:$C$504,M$4))</f>
        <v/>
      </c>
      <c r="N90" s="17">
        <f>IF(OR($A90="",N$4=""),"",SUMIFS('حركة المراحل'!$D$5:$D$504,'حركة المراحل'!$B$5:$B$504,$A90,'حركة المراحل'!$C$5:$C$504,N$4))</f>
        <v/>
      </c>
      <c r="O90" s="17">
        <f>IF(OR($A90="",O$4=""),"",SUMIFS('حركة المراحل'!$D$5:$D$504,'حركة المراحل'!$B$5:$B$504,$A90,'حركة المراحل'!$C$5:$C$504,O$4))</f>
        <v/>
      </c>
      <c r="P90" s="17">
        <f>IF(OR($A90="",'المراحل'!$D$5=""),"",SUMIFS('حركة المراحل'!$D$5:$D$504,'حركة المراحل'!$B$5:$B$504,$A90,'حركة المراحل'!$C$5:$C$504,'المراحل'!$D$5))</f>
        <v/>
      </c>
      <c r="Q90" s="18">
        <f>IF(OR(A90="",P90="",C90="",C90=0),"",P90/C90)</f>
        <v/>
      </c>
      <c r="R90" s="17">
        <f>IF(OR(A90="",P90="",C90=""),"",MAX(C90-P90,0))</f>
        <v/>
      </c>
      <c r="S90" s="19">
        <f>IF(OR(A90="",'أوامر الإنتاج'!E90=""),"",'أوامر الإنتاج'!E90-TODAY())</f>
        <v/>
      </c>
      <c r="T90" s="6">
        <f>IF(OR(A90="",P90="",C90=""),"",IF(P90&gt;=C90,"تم",IF(S90="","جارٍ",IF(S90&lt;0,"متأخر",IF(S90&lt;=3,"قريب","جارٍ")))))</f>
        <v/>
      </c>
    </row>
    <row r="91">
      <c r="A91" s="6">
        <f>IF('أوامر الإنتاج'!A91="","",'أوامر الإنتاج'!A91)</f>
        <v/>
      </c>
      <c r="B91" s="6">
        <f>IF(A91="","",'أوامر الإنتاج'!B91&amp;"")</f>
        <v/>
      </c>
      <c r="C91" s="17">
        <f>IF(A91="","",'أوامر الإنتاج'!D91)</f>
        <v/>
      </c>
      <c r="D91" s="17">
        <f>IF(OR($A91="",D$4=""),"",SUMIFS('حركة المراحل'!$D$5:$D$504,'حركة المراحل'!$B$5:$B$504,$A91,'حركة المراحل'!$C$5:$C$504,D$4))</f>
        <v/>
      </c>
      <c r="E91" s="17">
        <f>IF(OR($A91="",E$4=""),"",SUMIFS('حركة المراحل'!$D$5:$D$504,'حركة المراحل'!$B$5:$B$504,$A91,'حركة المراحل'!$C$5:$C$504,E$4))</f>
        <v/>
      </c>
      <c r="F91" s="17">
        <f>IF(OR($A91="",F$4=""),"",SUMIFS('حركة المراحل'!$D$5:$D$504,'حركة المراحل'!$B$5:$B$504,$A91,'حركة المراحل'!$C$5:$C$504,F$4))</f>
        <v/>
      </c>
      <c r="G91" s="17">
        <f>IF(OR($A91="",G$4=""),"",SUMIFS('حركة المراحل'!$D$5:$D$504,'حركة المراحل'!$B$5:$B$504,$A91,'حركة المراحل'!$C$5:$C$504,G$4))</f>
        <v/>
      </c>
      <c r="H91" s="17">
        <f>IF(OR($A91="",H$4=""),"",SUMIFS('حركة المراحل'!$D$5:$D$504,'حركة المراحل'!$B$5:$B$504,$A91,'حركة المراحل'!$C$5:$C$504,H$4))</f>
        <v/>
      </c>
      <c r="I91" s="17">
        <f>IF(OR($A91="",I$4=""),"",SUMIFS('حركة المراحل'!$D$5:$D$504,'حركة المراحل'!$B$5:$B$504,$A91,'حركة المراحل'!$C$5:$C$504,I$4))</f>
        <v/>
      </c>
      <c r="J91" s="17">
        <f>IF(OR($A91="",J$4=""),"",SUMIFS('حركة المراحل'!$D$5:$D$504,'حركة المراحل'!$B$5:$B$504,$A91,'حركة المراحل'!$C$5:$C$504,J$4))</f>
        <v/>
      </c>
      <c r="K91" s="17">
        <f>IF(OR($A91="",K$4=""),"",SUMIFS('حركة المراحل'!$D$5:$D$504,'حركة المراحل'!$B$5:$B$504,$A91,'حركة المراحل'!$C$5:$C$504,K$4))</f>
        <v/>
      </c>
      <c r="L91" s="17">
        <f>IF(OR($A91="",L$4=""),"",SUMIFS('حركة المراحل'!$D$5:$D$504,'حركة المراحل'!$B$5:$B$504,$A91,'حركة المراحل'!$C$5:$C$504,L$4))</f>
        <v/>
      </c>
      <c r="M91" s="17">
        <f>IF(OR($A91="",M$4=""),"",SUMIFS('حركة المراحل'!$D$5:$D$504,'حركة المراحل'!$B$5:$B$504,$A91,'حركة المراحل'!$C$5:$C$504,M$4))</f>
        <v/>
      </c>
      <c r="N91" s="17">
        <f>IF(OR($A91="",N$4=""),"",SUMIFS('حركة المراحل'!$D$5:$D$504,'حركة المراحل'!$B$5:$B$504,$A91,'حركة المراحل'!$C$5:$C$504,N$4))</f>
        <v/>
      </c>
      <c r="O91" s="17">
        <f>IF(OR($A91="",O$4=""),"",SUMIFS('حركة المراحل'!$D$5:$D$504,'حركة المراحل'!$B$5:$B$504,$A91,'حركة المراحل'!$C$5:$C$504,O$4))</f>
        <v/>
      </c>
      <c r="P91" s="17">
        <f>IF(OR($A91="",'المراحل'!$D$5=""),"",SUMIFS('حركة المراحل'!$D$5:$D$504,'حركة المراحل'!$B$5:$B$504,$A91,'حركة المراحل'!$C$5:$C$504,'المراحل'!$D$5))</f>
        <v/>
      </c>
      <c r="Q91" s="18">
        <f>IF(OR(A91="",P91="",C91="",C91=0),"",P91/C91)</f>
        <v/>
      </c>
      <c r="R91" s="17">
        <f>IF(OR(A91="",P91="",C91=""),"",MAX(C91-P91,0))</f>
        <v/>
      </c>
      <c r="S91" s="19">
        <f>IF(OR(A91="",'أوامر الإنتاج'!E91=""),"",'أوامر الإنتاج'!E91-TODAY())</f>
        <v/>
      </c>
      <c r="T91" s="6">
        <f>IF(OR(A91="",P91="",C91=""),"",IF(P91&gt;=C91,"تم",IF(S91="","جارٍ",IF(S91&lt;0,"متأخر",IF(S91&lt;=3,"قريب","جارٍ")))))</f>
        <v/>
      </c>
    </row>
    <row r="92">
      <c r="A92" s="6">
        <f>IF('أوامر الإنتاج'!A92="","",'أوامر الإنتاج'!A92)</f>
        <v/>
      </c>
      <c r="B92" s="6">
        <f>IF(A92="","",'أوامر الإنتاج'!B92&amp;"")</f>
        <v/>
      </c>
      <c r="C92" s="17">
        <f>IF(A92="","",'أوامر الإنتاج'!D92)</f>
        <v/>
      </c>
      <c r="D92" s="17">
        <f>IF(OR($A92="",D$4=""),"",SUMIFS('حركة المراحل'!$D$5:$D$504,'حركة المراحل'!$B$5:$B$504,$A92,'حركة المراحل'!$C$5:$C$504,D$4))</f>
        <v/>
      </c>
      <c r="E92" s="17">
        <f>IF(OR($A92="",E$4=""),"",SUMIFS('حركة المراحل'!$D$5:$D$504,'حركة المراحل'!$B$5:$B$504,$A92,'حركة المراحل'!$C$5:$C$504,E$4))</f>
        <v/>
      </c>
      <c r="F92" s="17">
        <f>IF(OR($A92="",F$4=""),"",SUMIFS('حركة المراحل'!$D$5:$D$504,'حركة المراحل'!$B$5:$B$504,$A92,'حركة المراحل'!$C$5:$C$504,F$4))</f>
        <v/>
      </c>
      <c r="G92" s="17">
        <f>IF(OR($A92="",G$4=""),"",SUMIFS('حركة المراحل'!$D$5:$D$504,'حركة المراحل'!$B$5:$B$504,$A92,'حركة المراحل'!$C$5:$C$504,G$4))</f>
        <v/>
      </c>
      <c r="H92" s="17">
        <f>IF(OR($A92="",H$4=""),"",SUMIFS('حركة المراحل'!$D$5:$D$504,'حركة المراحل'!$B$5:$B$504,$A92,'حركة المراحل'!$C$5:$C$504,H$4))</f>
        <v/>
      </c>
      <c r="I92" s="17">
        <f>IF(OR($A92="",I$4=""),"",SUMIFS('حركة المراحل'!$D$5:$D$504,'حركة المراحل'!$B$5:$B$504,$A92,'حركة المراحل'!$C$5:$C$504,I$4))</f>
        <v/>
      </c>
      <c r="J92" s="17">
        <f>IF(OR($A92="",J$4=""),"",SUMIFS('حركة المراحل'!$D$5:$D$504,'حركة المراحل'!$B$5:$B$504,$A92,'حركة المراحل'!$C$5:$C$504,J$4))</f>
        <v/>
      </c>
      <c r="K92" s="17">
        <f>IF(OR($A92="",K$4=""),"",SUMIFS('حركة المراحل'!$D$5:$D$504,'حركة المراحل'!$B$5:$B$504,$A92,'حركة المراحل'!$C$5:$C$504,K$4))</f>
        <v/>
      </c>
      <c r="L92" s="17">
        <f>IF(OR($A92="",L$4=""),"",SUMIFS('حركة المراحل'!$D$5:$D$504,'حركة المراحل'!$B$5:$B$504,$A92,'حركة المراحل'!$C$5:$C$504,L$4))</f>
        <v/>
      </c>
      <c r="M92" s="17">
        <f>IF(OR($A92="",M$4=""),"",SUMIFS('حركة المراحل'!$D$5:$D$504,'حركة المراحل'!$B$5:$B$504,$A92,'حركة المراحل'!$C$5:$C$504,M$4))</f>
        <v/>
      </c>
      <c r="N92" s="17">
        <f>IF(OR($A92="",N$4=""),"",SUMIFS('حركة المراحل'!$D$5:$D$504,'حركة المراحل'!$B$5:$B$504,$A92,'حركة المراحل'!$C$5:$C$504,N$4))</f>
        <v/>
      </c>
      <c r="O92" s="17">
        <f>IF(OR($A92="",O$4=""),"",SUMIFS('حركة المراحل'!$D$5:$D$504,'حركة المراحل'!$B$5:$B$504,$A92,'حركة المراحل'!$C$5:$C$504,O$4))</f>
        <v/>
      </c>
      <c r="P92" s="17">
        <f>IF(OR($A92="",'المراحل'!$D$5=""),"",SUMIFS('حركة المراحل'!$D$5:$D$504,'حركة المراحل'!$B$5:$B$504,$A92,'حركة المراحل'!$C$5:$C$504,'المراحل'!$D$5))</f>
        <v/>
      </c>
      <c r="Q92" s="18">
        <f>IF(OR(A92="",P92="",C92="",C92=0),"",P92/C92)</f>
        <v/>
      </c>
      <c r="R92" s="17">
        <f>IF(OR(A92="",P92="",C92=""),"",MAX(C92-P92,0))</f>
        <v/>
      </c>
      <c r="S92" s="19">
        <f>IF(OR(A92="",'أوامر الإنتاج'!E92=""),"",'أوامر الإنتاج'!E92-TODAY())</f>
        <v/>
      </c>
      <c r="T92" s="6">
        <f>IF(OR(A92="",P92="",C92=""),"",IF(P92&gt;=C92,"تم",IF(S92="","جارٍ",IF(S92&lt;0,"متأخر",IF(S92&lt;=3,"قريب","جارٍ")))))</f>
        <v/>
      </c>
    </row>
    <row r="93">
      <c r="A93" s="6">
        <f>IF('أوامر الإنتاج'!A93="","",'أوامر الإنتاج'!A93)</f>
        <v/>
      </c>
      <c r="B93" s="6">
        <f>IF(A93="","",'أوامر الإنتاج'!B93&amp;"")</f>
        <v/>
      </c>
      <c r="C93" s="17">
        <f>IF(A93="","",'أوامر الإنتاج'!D93)</f>
        <v/>
      </c>
      <c r="D93" s="17">
        <f>IF(OR($A93="",D$4=""),"",SUMIFS('حركة المراحل'!$D$5:$D$504,'حركة المراحل'!$B$5:$B$504,$A93,'حركة المراحل'!$C$5:$C$504,D$4))</f>
        <v/>
      </c>
      <c r="E93" s="17">
        <f>IF(OR($A93="",E$4=""),"",SUMIFS('حركة المراحل'!$D$5:$D$504,'حركة المراحل'!$B$5:$B$504,$A93,'حركة المراحل'!$C$5:$C$504,E$4))</f>
        <v/>
      </c>
      <c r="F93" s="17">
        <f>IF(OR($A93="",F$4=""),"",SUMIFS('حركة المراحل'!$D$5:$D$504,'حركة المراحل'!$B$5:$B$504,$A93,'حركة المراحل'!$C$5:$C$504,F$4))</f>
        <v/>
      </c>
      <c r="G93" s="17">
        <f>IF(OR($A93="",G$4=""),"",SUMIFS('حركة المراحل'!$D$5:$D$504,'حركة المراحل'!$B$5:$B$504,$A93,'حركة المراحل'!$C$5:$C$504,G$4))</f>
        <v/>
      </c>
      <c r="H93" s="17">
        <f>IF(OR($A93="",H$4=""),"",SUMIFS('حركة المراحل'!$D$5:$D$504,'حركة المراحل'!$B$5:$B$504,$A93,'حركة المراحل'!$C$5:$C$504,H$4))</f>
        <v/>
      </c>
      <c r="I93" s="17">
        <f>IF(OR($A93="",I$4=""),"",SUMIFS('حركة المراحل'!$D$5:$D$504,'حركة المراحل'!$B$5:$B$504,$A93,'حركة المراحل'!$C$5:$C$504,I$4))</f>
        <v/>
      </c>
      <c r="J93" s="17">
        <f>IF(OR($A93="",J$4=""),"",SUMIFS('حركة المراحل'!$D$5:$D$504,'حركة المراحل'!$B$5:$B$504,$A93,'حركة المراحل'!$C$5:$C$504,J$4))</f>
        <v/>
      </c>
      <c r="K93" s="17">
        <f>IF(OR($A93="",K$4=""),"",SUMIFS('حركة المراحل'!$D$5:$D$504,'حركة المراحل'!$B$5:$B$504,$A93,'حركة المراحل'!$C$5:$C$504,K$4))</f>
        <v/>
      </c>
      <c r="L93" s="17">
        <f>IF(OR($A93="",L$4=""),"",SUMIFS('حركة المراحل'!$D$5:$D$504,'حركة المراحل'!$B$5:$B$504,$A93,'حركة المراحل'!$C$5:$C$504,L$4))</f>
        <v/>
      </c>
      <c r="M93" s="17">
        <f>IF(OR($A93="",M$4=""),"",SUMIFS('حركة المراحل'!$D$5:$D$504,'حركة المراحل'!$B$5:$B$504,$A93,'حركة المراحل'!$C$5:$C$504,M$4))</f>
        <v/>
      </c>
      <c r="N93" s="17">
        <f>IF(OR($A93="",N$4=""),"",SUMIFS('حركة المراحل'!$D$5:$D$504,'حركة المراحل'!$B$5:$B$504,$A93,'حركة المراحل'!$C$5:$C$504,N$4))</f>
        <v/>
      </c>
      <c r="O93" s="17">
        <f>IF(OR($A93="",O$4=""),"",SUMIFS('حركة المراحل'!$D$5:$D$504,'حركة المراحل'!$B$5:$B$504,$A93,'حركة المراحل'!$C$5:$C$504,O$4))</f>
        <v/>
      </c>
      <c r="P93" s="17">
        <f>IF(OR($A93="",'المراحل'!$D$5=""),"",SUMIFS('حركة المراحل'!$D$5:$D$504,'حركة المراحل'!$B$5:$B$504,$A93,'حركة المراحل'!$C$5:$C$504,'المراحل'!$D$5))</f>
        <v/>
      </c>
      <c r="Q93" s="18">
        <f>IF(OR(A93="",P93="",C93="",C93=0),"",P93/C93)</f>
        <v/>
      </c>
      <c r="R93" s="17">
        <f>IF(OR(A93="",P93="",C93=""),"",MAX(C93-P93,0))</f>
        <v/>
      </c>
      <c r="S93" s="19">
        <f>IF(OR(A93="",'أوامر الإنتاج'!E93=""),"",'أوامر الإنتاج'!E93-TODAY())</f>
        <v/>
      </c>
      <c r="T93" s="6">
        <f>IF(OR(A93="",P93="",C93=""),"",IF(P93&gt;=C93,"تم",IF(S93="","جارٍ",IF(S93&lt;0,"متأخر",IF(S93&lt;=3,"قريب","جارٍ")))))</f>
        <v/>
      </c>
    </row>
    <row r="94">
      <c r="A94" s="6">
        <f>IF('أوامر الإنتاج'!A94="","",'أوامر الإنتاج'!A94)</f>
        <v/>
      </c>
      <c r="B94" s="6">
        <f>IF(A94="","",'أوامر الإنتاج'!B94&amp;"")</f>
        <v/>
      </c>
      <c r="C94" s="17">
        <f>IF(A94="","",'أوامر الإنتاج'!D94)</f>
        <v/>
      </c>
      <c r="D94" s="17">
        <f>IF(OR($A94="",D$4=""),"",SUMIFS('حركة المراحل'!$D$5:$D$504,'حركة المراحل'!$B$5:$B$504,$A94,'حركة المراحل'!$C$5:$C$504,D$4))</f>
        <v/>
      </c>
      <c r="E94" s="17">
        <f>IF(OR($A94="",E$4=""),"",SUMIFS('حركة المراحل'!$D$5:$D$504,'حركة المراحل'!$B$5:$B$504,$A94,'حركة المراحل'!$C$5:$C$504,E$4))</f>
        <v/>
      </c>
      <c r="F94" s="17">
        <f>IF(OR($A94="",F$4=""),"",SUMIFS('حركة المراحل'!$D$5:$D$504,'حركة المراحل'!$B$5:$B$504,$A94,'حركة المراحل'!$C$5:$C$504,F$4))</f>
        <v/>
      </c>
      <c r="G94" s="17">
        <f>IF(OR($A94="",G$4=""),"",SUMIFS('حركة المراحل'!$D$5:$D$504,'حركة المراحل'!$B$5:$B$504,$A94,'حركة المراحل'!$C$5:$C$504,G$4))</f>
        <v/>
      </c>
      <c r="H94" s="17">
        <f>IF(OR($A94="",H$4=""),"",SUMIFS('حركة المراحل'!$D$5:$D$504,'حركة المراحل'!$B$5:$B$504,$A94,'حركة المراحل'!$C$5:$C$504,H$4))</f>
        <v/>
      </c>
      <c r="I94" s="17">
        <f>IF(OR($A94="",I$4=""),"",SUMIFS('حركة المراحل'!$D$5:$D$504,'حركة المراحل'!$B$5:$B$504,$A94,'حركة المراحل'!$C$5:$C$504,I$4))</f>
        <v/>
      </c>
      <c r="J94" s="17">
        <f>IF(OR($A94="",J$4=""),"",SUMIFS('حركة المراحل'!$D$5:$D$504,'حركة المراحل'!$B$5:$B$504,$A94,'حركة المراحل'!$C$5:$C$504,J$4))</f>
        <v/>
      </c>
      <c r="K94" s="17">
        <f>IF(OR($A94="",K$4=""),"",SUMIFS('حركة المراحل'!$D$5:$D$504,'حركة المراحل'!$B$5:$B$504,$A94,'حركة المراحل'!$C$5:$C$504,K$4))</f>
        <v/>
      </c>
      <c r="L94" s="17">
        <f>IF(OR($A94="",L$4=""),"",SUMIFS('حركة المراحل'!$D$5:$D$504,'حركة المراحل'!$B$5:$B$504,$A94,'حركة المراحل'!$C$5:$C$504,L$4))</f>
        <v/>
      </c>
      <c r="M94" s="17">
        <f>IF(OR($A94="",M$4=""),"",SUMIFS('حركة المراحل'!$D$5:$D$504,'حركة المراحل'!$B$5:$B$504,$A94,'حركة المراحل'!$C$5:$C$504,M$4))</f>
        <v/>
      </c>
      <c r="N94" s="17">
        <f>IF(OR($A94="",N$4=""),"",SUMIFS('حركة المراحل'!$D$5:$D$504,'حركة المراحل'!$B$5:$B$504,$A94,'حركة المراحل'!$C$5:$C$504,N$4))</f>
        <v/>
      </c>
      <c r="O94" s="17">
        <f>IF(OR($A94="",O$4=""),"",SUMIFS('حركة المراحل'!$D$5:$D$504,'حركة المراحل'!$B$5:$B$504,$A94,'حركة المراحل'!$C$5:$C$504,O$4))</f>
        <v/>
      </c>
      <c r="P94" s="17">
        <f>IF(OR($A94="",'المراحل'!$D$5=""),"",SUMIFS('حركة المراحل'!$D$5:$D$504,'حركة المراحل'!$B$5:$B$504,$A94,'حركة المراحل'!$C$5:$C$504,'المراحل'!$D$5))</f>
        <v/>
      </c>
      <c r="Q94" s="18">
        <f>IF(OR(A94="",P94="",C94="",C94=0),"",P94/C94)</f>
        <v/>
      </c>
      <c r="R94" s="17">
        <f>IF(OR(A94="",P94="",C94=""),"",MAX(C94-P94,0))</f>
        <v/>
      </c>
      <c r="S94" s="19">
        <f>IF(OR(A94="",'أوامر الإنتاج'!E94=""),"",'أوامر الإنتاج'!E94-TODAY())</f>
        <v/>
      </c>
      <c r="T94" s="6">
        <f>IF(OR(A94="",P94="",C94=""),"",IF(P94&gt;=C94,"تم",IF(S94="","جارٍ",IF(S94&lt;0,"متأخر",IF(S94&lt;=3,"قريب","جارٍ")))))</f>
        <v/>
      </c>
    </row>
    <row r="95">
      <c r="A95" s="6">
        <f>IF('أوامر الإنتاج'!A95="","",'أوامر الإنتاج'!A95)</f>
        <v/>
      </c>
      <c r="B95" s="6">
        <f>IF(A95="","",'أوامر الإنتاج'!B95&amp;"")</f>
        <v/>
      </c>
      <c r="C95" s="17">
        <f>IF(A95="","",'أوامر الإنتاج'!D95)</f>
        <v/>
      </c>
      <c r="D95" s="17">
        <f>IF(OR($A95="",D$4=""),"",SUMIFS('حركة المراحل'!$D$5:$D$504,'حركة المراحل'!$B$5:$B$504,$A95,'حركة المراحل'!$C$5:$C$504,D$4))</f>
        <v/>
      </c>
      <c r="E95" s="17">
        <f>IF(OR($A95="",E$4=""),"",SUMIFS('حركة المراحل'!$D$5:$D$504,'حركة المراحل'!$B$5:$B$504,$A95,'حركة المراحل'!$C$5:$C$504,E$4))</f>
        <v/>
      </c>
      <c r="F95" s="17">
        <f>IF(OR($A95="",F$4=""),"",SUMIFS('حركة المراحل'!$D$5:$D$504,'حركة المراحل'!$B$5:$B$504,$A95,'حركة المراحل'!$C$5:$C$504,F$4))</f>
        <v/>
      </c>
      <c r="G95" s="17">
        <f>IF(OR($A95="",G$4=""),"",SUMIFS('حركة المراحل'!$D$5:$D$504,'حركة المراحل'!$B$5:$B$504,$A95,'حركة المراحل'!$C$5:$C$504,G$4))</f>
        <v/>
      </c>
      <c r="H95" s="17">
        <f>IF(OR($A95="",H$4=""),"",SUMIFS('حركة المراحل'!$D$5:$D$504,'حركة المراحل'!$B$5:$B$504,$A95,'حركة المراحل'!$C$5:$C$504,H$4))</f>
        <v/>
      </c>
      <c r="I95" s="17">
        <f>IF(OR($A95="",I$4=""),"",SUMIFS('حركة المراحل'!$D$5:$D$504,'حركة المراحل'!$B$5:$B$504,$A95,'حركة المراحل'!$C$5:$C$504,I$4))</f>
        <v/>
      </c>
      <c r="J95" s="17">
        <f>IF(OR($A95="",J$4=""),"",SUMIFS('حركة المراحل'!$D$5:$D$504,'حركة المراحل'!$B$5:$B$504,$A95,'حركة المراحل'!$C$5:$C$504,J$4))</f>
        <v/>
      </c>
      <c r="K95" s="17">
        <f>IF(OR($A95="",K$4=""),"",SUMIFS('حركة المراحل'!$D$5:$D$504,'حركة المراحل'!$B$5:$B$504,$A95,'حركة المراحل'!$C$5:$C$504,K$4))</f>
        <v/>
      </c>
      <c r="L95" s="17">
        <f>IF(OR($A95="",L$4=""),"",SUMIFS('حركة المراحل'!$D$5:$D$504,'حركة المراحل'!$B$5:$B$504,$A95,'حركة المراحل'!$C$5:$C$504,L$4))</f>
        <v/>
      </c>
      <c r="M95" s="17">
        <f>IF(OR($A95="",M$4=""),"",SUMIFS('حركة المراحل'!$D$5:$D$504,'حركة المراحل'!$B$5:$B$504,$A95,'حركة المراحل'!$C$5:$C$504,M$4))</f>
        <v/>
      </c>
      <c r="N95" s="17">
        <f>IF(OR($A95="",N$4=""),"",SUMIFS('حركة المراحل'!$D$5:$D$504,'حركة المراحل'!$B$5:$B$504,$A95,'حركة المراحل'!$C$5:$C$504,N$4))</f>
        <v/>
      </c>
      <c r="O95" s="17">
        <f>IF(OR($A95="",O$4=""),"",SUMIFS('حركة المراحل'!$D$5:$D$504,'حركة المراحل'!$B$5:$B$504,$A95,'حركة المراحل'!$C$5:$C$504,O$4))</f>
        <v/>
      </c>
      <c r="P95" s="17">
        <f>IF(OR($A95="",'المراحل'!$D$5=""),"",SUMIFS('حركة المراحل'!$D$5:$D$504,'حركة المراحل'!$B$5:$B$504,$A95,'حركة المراحل'!$C$5:$C$504,'المراحل'!$D$5))</f>
        <v/>
      </c>
      <c r="Q95" s="18">
        <f>IF(OR(A95="",P95="",C95="",C95=0),"",P95/C95)</f>
        <v/>
      </c>
      <c r="R95" s="17">
        <f>IF(OR(A95="",P95="",C95=""),"",MAX(C95-P95,0))</f>
        <v/>
      </c>
      <c r="S95" s="19">
        <f>IF(OR(A95="",'أوامر الإنتاج'!E95=""),"",'أوامر الإنتاج'!E95-TODAY())</f>
        <v/>
      </c>
      <c r="T95" s="6">
        <f>IF(OR(A95="",P95="",C95=""),"",IF(P95&gt;=C95,"تم",IF(S95="","جارٍ",IF(S95&lt;0,"متأخر",IF(S95&lt;=3,"قريب","جارٍ")))))</f>
        <v/>
      </c>
    </row>
    <row r="96">
      <c r="A96" s="6">
        <f>IF('أوامر الإنتاج'!A96="","",'أوامر الإنتاج'!A96)</f>
        <v/>
      </c>
      <c r="B96" s="6">
        <f>IF(A96="","",'أوامر الإنتاج'!B96&amp;"")</f>
        <v/>
      </c>
      <c r="C96" s="17">
        <f>IF(A96="","",'أوامر الإنتاج'!D96)</f>
        <v/>
      </c>
      <c r="D96" s="17">
        <f>IF(OR($A96="",D$4=""),"",SUMIFS('حركة المراحل'!$D$5:$D$504,'حركة المراحل'!$B$5:$B$504,$A96,'حركة المراحل'!$C$5:$C$504,D$4))</f>
        <v/>
      </c>
      <c r="E96" s="17">
        <f>IF(OR($A96="",E$4=""),"",SUMIFS('حركة المراحل'!$D$5:$D$504,'حركة المراحل'!$B$5:$B$504,$A96,'حركة المراحل'!$C$5:$C$504,E$4))</f>
        <v/>
      </c>
      <c r="F96" s="17">
        <f>IF(OR($A96="",F$4=""),"",SUMIFS('حركة المراحل'!$D$5:$D$504,'حركة المراحل'!$B$5:$B$504,$A96,'حركة المراحل'!$C$5:$C$504,F$4))</f>
        <v/>
      </c>
      <c r="G96" s="17">
        <f>IF(OR($A96="",G$4=""),"",SUMIFS('حركة المراحل'!$D$5:$D$504,'حركة المراحل'!$B$5:$B$504,$A96,'حركة المراحل'!$C$5:$C$504,G$4))</f>
        <v/>
      </c>
      <c r="H96" s="17">
        <f>IF(OR($A96="",H$4=""),"",SUMIFS('حركة المراحل'!$D$5:$D$504,'حركة المراحل'!$B$5:$B$504,$A96,'حركة المراحل'!$C$5:$C$504,H$4))</f>
        <v/>
      </c>
      <c r="I96" s="17">
        <f>IF(OR($A96="",I$4=""),"",SUMIFS('حركة المراحل'!$D$5:$D$504,'حركة المراحل'!$B$5:$B$504,$A96,'حركة المراحل'!$C$5:$C$504,I$4))</f>
        <v/>
      </c>
      <c r="J96" s="17">
        <f>IF(OR($A96="",J$4=""),"",SUMIFS('حركة المراحل'!$D$5:$D$504,'حركة المراحل'!$B$5:$B$504,$A96,'حركة المراحل'!$C$5:$C$504,J$4))</f>
        <v/>
      </c>
      <c r="K96" s="17">
        <f>IF(OR($A96="",K$4=""),"",SUMIFS('حركة المراحل'!$D$5:$D$504,'حركة المراحل'!$B$5:$B$504,$A96,'حركة المراحل'!$C$5:$C$504,K$4))</f>
        <v/>
      </c>
      <c r="L96" s="17">
        <f>IF(OR($A96="",L$4=""),"",SUMIFS('حركة المراحل'!$D$5:$D$504,'حركة المراحل'!$B$5:$B$504,$A96,'حركة المراحل'!$C$5:$C$504,L$4))</f>
        <v/>
      </c>
      <c r="M96" s="17">
        <f>IF(OR($A96="",M$4=""),"",SUMIFS('حركة المراحل'!$D$5:$D$504,'حركة المراحل'!$B$5:$B$504,$A96,'حركة المراحل'!$C$5:$C$504,M$4))</f>
        <v/>
      </c>
      <c r="N96" s="17">
        <f>IF(OR($A96="",N$4=""),"",SUMIFS('حركة المراحل'!$D$5:$D$504,'حركة المراحل'!$B$5:$B$504,$A96,'حركة المراحل'!$C$5:$C$504,N$4))</f>
        <v/>
      </c>
      <c r="O96" s="17">
        <f>IF(OR($A96="",O$4=""),"",SUMIFS('حركة المراحل'!$D$5:$D$504,'حركة المراحل'!$B$5:$B$504,$A96,'حركة المراحل'!$C$5:$C$504,O$4))</f>
        <v/>
      </c>
      <c r="P96" s="17">
        <f>IF(OR($A96="",'المراحل'!$D$5=""),"",SUMIFS('حركة المراحل'!$D$5:$D$504,'حركة المراحل'!$B$5:$B$504,$A96,'حركة المراحل'!$C$5:$C$504,'المراحل'!$D$5))</f>
        <v/>
      </c>
      <c r="Q96" s="18">
        <f>IF(OR(A96="",P96="",C96="",C96=0),"",P96/C96)</f>
        <v/>
      </c>
      <c r="R96" s="17">
        <f>IF(OR(A96="",P96="",C96=""),"",MAX(C96-P96,0))</f>
        <v/>
      </c>
      <c r="S96" s="19">
        <f>IF(OR(A96="",'أوامر الإنتاج'!E96=""),"",'أوامر الإنتاج'!E96-TODAY())</f>
        <v/>
      </c>
      <c r="T96" s="6">
        <f>IF(OR(A96="",P96="",C96=""),"",IF(P96&gt;=C96,"تم",IF(S96="","جارٍ",IF(S96&lt;0,"متأخر",IF(S96&lt;=3,"قريب","جارٍ")))))</f>
        <v/>
      </c>
    </row>
    <row r="97">
      <c r="A97" s="6">
        <f>IF('أوامر الإنتاج'!A97="","",'أوامر الإنتاج'!A97)</f>
        <v/>
      </c>
      <c r="B97" s="6">
        <f>IF(A97="","",'أوامر الإنتاج'!B97&amp;"")</f>
        <v/>
      </c>
      <c r="C97" s="17">
        <f>IF(A97="","",'أوامر الإنتاج'!D97)</f>
        <v/>
      </c>
      <c r="D97" s="17">
        <f>IF(OR($A97="",D$4=""),"",SUMIFS('حركة المراحل'!$D$5:$D$504,'حركة المراحل'!$B$5:$B$504,$A97,'حركة المراحل'!$C$5:$C$504,D$4))</f>
        <v/>
      </c>
      <c r="E97" s="17">
        <f>IF(OR($A97="",E$4=""),"",SUMIFS('حركة المراحل'!$D$5:$D$504,'حركة المراحل'!$B$5:$B$504,$A97,'حركة المراحل'!$C$5:$C$504,E$4))</f>
        <v/>
      </c>
      <c r="F97" s="17">
        <f>IF(OR($A97="",F$4=""),"",SUMIFS('حركة المراحل'!$D$5:$D$504,'حركة المراحل'!$B$5:$B$504,$A97,'حركة المراحل'!$C$5:$C$504,F$4))</f>
        <v/>
      </c>
      <c r="G97" s="17">
        <f>IF(OR($A97="",G$4=""),"",SUMIFS('حركة المراحل'!$D$5:$D$504,'حركة المراحل'!$B$5:$B$504,$A97,'حركة المراحل'!$C$5:$C$504,G$4))</f>
        <v/>
      </c>
      <c r="H97" s="17">
        <f>IF(OR($A97="",H$4=""),"",SUMIFS('حركة المراحل'!$D$5:$D$504,'حركة المراحل'!$B$5:$B$504,$A97,'حركة المراحل'!$C$5:$C$504,H$4))</f>
        <v/>
      </c>
      <c r="I97" s="17">
        <f>IF(OR($A97="",I$4=""),"",SUMIFS('حركة المراحل'!$D$5:$D$504,'حركة المراحل'!$B$5:$B$504,$A97,'حركة المراحل'!$C$5:$C$504,I$4))</f>
        <v/>
      </c>
      <c r="J97" s="17">
        <f>IF(OR($A97="",J$4=""),"",SUMIFS('حركة المراحل'!$D$5:$D$504,'حركة المراحل'!$B$5:$B$504,$A97,'حركة المراحل'!$C$5:$C$504,J$4))</f>
        <v/>
      </c>
      <c r="K97" s="17">
        <f>IF(OR($A97="",K$4=""),"",SUMIFS('حركة المراحل'!$D$5:$D$504,'حركة المراحل'!$B$5:$B$504,$A97,'حركة المراحل'!$C$5:$C$504,K$4))</f>
        <v/>
      </c>
      <c r="L97" s="17">
        <f>IF(OR($A97="",L$4=""),"",SUMIFS('حركة المراحل'!$D$5:$D$504,'حركة المراحل'!$B$5:$B$504,$A97,'حركة المراحل'!$C$5:$C$504,L$4))</f>
        <v/>
      </c>
      <c r="M97" s="17">
        <f>IF(OR($A97="",M$4=""),"",SUMIFS('حركة المراحل'!$D$5:$D$504,'حركة المراحل'!$B$5:$B$504,$A97,'حركة المراحل'!$C$5:$C$504,M$4))</f>
        <v/>
      </c>
      <c r="N97" s="17">
        <f>IF(OR($A97="",N$4=""),"",SUMIFS('حركة المراحل'!$D$5:$D$504,'حركة المراحل'!$B$5:$B$504,$A97,'حركة المراحل'!$C$5:$C$504,N$4))</f>
        <v/>
      </c>
      <c r="O97" s="17">
        <f>IF(OR($A97="",O$4=""),"",SUMIFS('حركة المراحل'!$D$5:$D$504,'حركة المراحل'!$B$5:$B$504,$A97,'حركة المراحل'!$C$5:$C$504,O$4))</f>
        <v/>
      </c>
      <c r="P97" s="17">
        <f>IF(OR($A97="",'المراحل'!$D$5=""),"",SUMIFS('حركة المراحل'!$D$5:$D$504,'حركة المراحل'!$B$5:$B$504,$A97,'حركة المراحل'!$C$5:$C$504,'المراحل'!$D$5))</f>
        <v/>
      </c>
      <c r="Q97" s="18">
        <f>IF(OR(A97="",P97="",C97="",C97=0),"",P97/C97)</f>
        <v/>
      </c>
      <c r="R97" s="17">
        <f>IF(OR(A97="",P97="",C97=""),"",MAX(C97-P97,0))</f>
        <v/>
      </c>
      <c r="S97" s="19">
        <f>IF(OR(A97="",'أوامر الإنتاج'!E97=""),"",'أوامر الإنتاج'!E97-TODAY())</f>
        <v/>
      </c>
      <c r="T97" s="6">
        <f>IF(OR(A97="",P97="",C97=""),"",IF(P97&gt;=C97,"تم",IF(S97="","جارٍ",IF(S97&lt;0,"متأخر",IF(S97&lt;=3,"قريب","جارٍ")))))</f>
        <v/>
      </c>
    </row>
    <row r="98">
      <c r="A98" s="6">
        <f>IF('أوامر الإنتاج'!A98="","",'أوامر الإنتاج'!A98)</f>
        <v/>
      </c>
      <c r="B98" s="6">
        <f>IF(A98="","",'أوامر الإنتاج'!B98&amp;"")</f>
        <v/>
      </c>
      <c r="C98" s="17">
        <f>IF(A98="","",'أوامر الإنتاج'!D98)</f>
        <v/>
      </c>
      <c r="D98" s="17">
        <f>IF(OR($A98="",D$4=""),"",SUMIFS('حركة المراحل'!$D$5:$D$504,'حركة المراحل'!$B$5:$B$504,$A98,'حركة المراحل'!$C$5:$C$504,D$4))</f>
        <v/>
      </c>
      <c r="E98" s="17">
        <f>IF(OR($A98="",E$4=""),"",SUMIFS('حركة المراحل'!$D$5:$D$504,'حركة المراحل'!$B$5:$B$504,$A98,'حركة المراحل'!$C$5:$C$504,E$4))</f>
        <v/>
      </c>
      <c r="F98" s="17">
        <f>IF(OR($A98="",F$4=""),"",SUMIFS('حركة المراحل'!$D$5:$D$504,'حركة المراحل'!$B$5:$B$504,$A98,'حركة المراحل'!$C$5:$C$504,F$4))</f>
        <v/>
      </c>
      <c r="G98" s="17">
        <f>IF(OR($A98="",G$4=""),"",SUMIFS('حركة المراحل'!$D$5:$D$504,'حركة المراحل'!$B$5:$B$504,$A98,'حركة المراحل'!$C$5:$C$504,G$4))</f>
        <v/>
      </c>
      <c r="H98" s="17">
        <f>IF(OR($A98="",H$4=""),"",SUMIFS('حركة المراحل'!$D$5:$D$504,'حركة المراحل'!$B$5:$B$504,$A98,'حركة المراحل'!$C$5:$C$504,H$4))</f>
        <v/>
      </c>
      <c r="I98" s="17">
        <f>IF(OR($A98="",I$4=""),"",SUMIFS('حركة المراحل'!$D$5:$D$504,'حركة المراحل'!$B$5:$B$504,$A98,'حركة المراحل'!$C$5:$C$504,I$4))</f>
        <v/>
      </c>
      <c r="J98" s="17">
        <f>IF(OR($A98="",J$4=""),"",SUMIFS('حركة المراحل'!$D$5:$D$504,'حركة المراحل'!$B$5:$B$504,$A98,'حركة المراحل'!$C$5:$C$504,J$4))</f>
        <v/>
      </c>
      <c r="K98" s="17">
        <f>IF(OR($A98="",K$4=""),"",SUMIFS('حركة المراحل'!$D$5:$D$504,'حركة المراحل'!$B$5:$B$504,$A98,'حركة المراحل'!$C$5:$C$504,K$4))</f>
        <v/>
      </c>
      <c r="L98" s="17">
        <f>IF(OR($A98="",L$4=""),"",SUMIFS('حركة المراحل'!$D$5:$D$504,'حركة المراحل'!$B$5:$B$504,$A98,'حركة المراحل'!$C$5:$C$504,L$4))</f>
        <v/>
      </c>
      <c r="M98" s="17">
        <f>IF(OR($A98="",M$4=""),"",SUMIFS('حركة المراحل'!$D$5:$D$504,'حركة المراحل'!$B$5:$B$504,$A98,'حركة المراحل'!$C$5:$C$504,M$4))</f>
        <v/>
      </c>
      <c r="N98" s="17">
        <f>IF(OR($A98="",N$4=""),"",SUMIFS('حركة المراحل'!$D$5:$D$504,'حركة المراحل'!$B$5:$B$504,$A98,'حركة المراحل'!$C$5:$C$504,N$4))</f>
        <v/>
      </c>
      <c r="O98" s="17">
        <f>IF(OR($A98="",O$4=""),"",SUMIFS('حركة المراحل'!$D$5:$D$504,'حركة المراحل'!$B$5:$B$504,$A98,'حركة المراحل'!$C$5:$C$504,O$4))</f>
        <v/>
      </c>
      <c r="P98" s="17">
        <f>IF(OR($A98="",'المراحل'!$D$5=""),"",SUMIFS('حركة المراحل'!$D$5:$D$504,'حركة المراحل'!$B$5:$B$504,$A98,'حركة المراحل'!$C$5:$C$504,'المراحل'!$D$5))</f>
        <v/>
      </c>
      <c r="Q98" s="18">
        <f>IF(OR(A98="",P98="",C98="",C98=0),"",P98/C98)</f>
        <v/>
      </c>
      <c r="R98" s="17">
        <f>IF(OR(A98="",P98="",C98=""),"",MAX(C98-P98,0))</f>
        <v/>
      </c>
      <c r="S98" s="19">
        <f>IF(OR(A98="",'أوامر الإنتاج'!E98=""),"",'أوامر الإنتاج'!E98-TODAY())</f>
        <v/>
      </c>
      <c r="T98" s="6">
        <f>IF(OR(A98="",P98="",C98=""),"",IF(P98&gt;=C98,"تم",IF(S98="","جارٍ",IF(S98&lt;0,"متأخر",IF(S98&lt;=3,"قريب","جارٍ")))))</f>
        <v/>
      </c>
    </row>
    <row r="99">
      <c r="A99" s="6">
        <f>IF('أوامر الإنتاج'!A99="","",'أوامر الإنتاج'!A99)</f>
        <v/>
      </c>
      <c r="B99" s="6">
        <f>IF(A99="","",'أوامر الإنتاج'!B99&amp;"")</f>
        <v/>
      </c>
      <c r="C99" s="17">
        <f>IF(A99="","",'أوامر الإنتاج'!D99)</f>
        <v/>
      </c>
      <c r="D99" s="17">
        <f>IF(OR($A99="",D$4=""),"",SUMIFS('حركة المراحل'!$D$5:$D$504,'حركة المراحل'!$B$5:$B$504,$A99,'حركة المراحل'!$C$5:$C$504,D$4))</f>
        <v/>
      </c>
      <c r="E99" s="17">
        <f>IF(OR($A99="",E$4=""),"",SUMIFS('حركة المراحل'!$D$5:$D$504,'حركة المراحل'!$B$5:$B$504,$A99,'حركة المراحل'!$C$5:$C$504,E$4))</f>
        <v/>
      </c>
      <c r="F99" s="17">
        <f>IF(OR($A99="",F$4=""),"",SUMIFS('حركة المراحل'!$D$5:$D$504,'حركة المراحل'!$B$5:$B$504,$A99,'حركة المراحل'!$C$5:$C$504,F$4))</f>
        <v/>
      </c>
      <c r="G99" s="17">
        <f>IF(OR($A99="",G$4=""),"",SUMIFS('حركة المراحل'!$D$5:$D$504,'حركة المراحل'!$B$5:$B$504,$A99,'حركة المراحل'!$C$5:$C$504,G$4))</f>
        <v/>
      </c>
      <c r="H99" s="17">
        <f>IF(OR($A99="",H$4=""),"",SUMIFS('حركة المراحل'!$D$5:$D$504,'حركة المراحل'!$B$5:$B$504,$A99,'حركة المراحل'!$C$5:$C$504,H$4))</f>
        <v/>
      </c>
      <c r="I99" s="17">
        <f>IF(OR($A99="",I$4=""),"",SUMIFS('حركة المراحل'!$D$5:$D$504,'حركة المراحل'!$B$5:$B$504,$A99,'حركة المراحل'!$C$5:$C$504,I$4))</f>
        <v/>
      </c>
      <c r="J99" s="17">
        <f>IF(OR($A99="",J$4=""),"",SUMIFS('حركة المراحل'!$D$5:$D$504,'حركة المراحل'!$B$5:$B$504,$A99,'حركة المراحل'!$C$5:$C$504,J$4))</f>
        <v/>
      </c>
      <c r="K99" s="17">
        <f>IF(OR($A99="",K$4=""),"",SUMIFS('حركة المراحل'!$D$5:$D$504,'حركة المراحل'!$B$5:$B$504,$A99,'حركة المراحل'!$C$5:$C$504,K$4))</f>
        <v/>
      </c>
      <c r="L99" s="17">
        <f>IF(OR($A99="",L$4=""),"",SUMIFS('حركة المراحل'!$D$5:$D$504,'حركة المراحل'!$B$5:$B$504,$A99,'حركة المراحل'!$C$5:$C$504,L$4))</f>
        <v/>
      </c>
      <c r="M99" s="17">
        <f>IF(OR($A99="",M$4=""),"",SUMIFS('حركة المراحل'!$D$5:$D$504,'حركة المراحل'!$B$5:$B$504,$A99,'حركة المراحل'!$C$5:$C$504,M$4))</f>
        <v/>
      </c>
      <c r="N99" s="17">
        <f>IF(OR($A99="",N$4=""),"",SUMIFS('حركة المراحل'!$D$5:$D$504,'حركة المراحل'!$B$5:$B$504,$A99,'حركة المراحل'!$C$5:$C$504,N$4))</f>
        <v/>
      </c>
      <c r="O99" s="17">
        <f>IF(OR($A99="",O$4=""),"",SUMIFS('حركة المراحل'!$D$5:$D$504,'حركة المراحل'!$B$5:$B$504,$A99,'حركة المراحل'!$C$5:$C$504,O$4))</f>
        <v/>
      </c>
      <c r="P99" s="17">
        <f>IF(OR($A99="",'المراحل'!$D$5=""),"",SUMIFS('حركة المراحل'!$D$5:$D$504,'حركة المراحل'!$B$5:$B$504,$A99,'حركة المراحل'!$C$5:$C$504,'المراحل'!$D$5))</f>
        <v/>
      </c>
      <c r="Q99" s="18">
        <f>IF(OR(A99="",P99="",C99="",C99=0),"",P99/C99)</f>
        <v/>
      </c>
      <c r="R99" s="17">
        <f>IF(OR(A99="",P99="",C99=""),"",MAX(C99-P99,0))</f>
        <v/>
      </c>
      <c r="S99" s="19">
        <f>IF(OR(A99="",'أوامر الإنتاج'!E99=""),"",'أوامر الإنتاج'!E99-TODAY())</f>
        <v/>
      </c>
      <c r="T99" s="6">
        <f>IF(OR(A99="",P99="",C99=""),"",IF(P99&gt;=C99,"تم",IF(S99="","جارٍ",IF(S99&lt;0,"متأخر",IF(S99&lt;=3,"قريب","جارٍ")))))</f>
        <v/>
      </c>
    </row>
    <row r="100">
      <c r="A100" s="6">
        <f>IF('أوامر الإنتاج'!A100="","",'أوامر الإنتاج'!A100)</f>
        <v/>
      </c>
      <c r="B100" s="6">
        <f>IF(A100="","",'أوامر الإنتاج'!B100&amp;"")</f>
        <v/>
      </c>
      <c r="C100" s="17">
        <f>IF(A100="","",'أوامر الإنتاج'!D100)</f>
        <v/>
      </c>
      <c r="D100" s="17">
        <f>IF(OR($A100="",D$4=""),"",SUMIFS('حركة المراحل'!$D$5:$D$504,'حركة المراحل'!$B$5:$B$504,$A100,'حركة المراحل'!$C$5:$C$504,D$4))</f>
        <v/>
      </c>
      <c r="E100" s="17">
        <f>IF(OR($A100="",E$4=""),"",SUMIFS('حركة المراحل'!$D$5:$D$504,'حركة المراحل'!$B$5:$B$504,$A100,'حركة المراحل'!$C$5:$C$504,E$4))</f>
        <v/>
      </c>
      <c r="F100" s="17">
        <f>IF(OR($A100="",F$4=""),"",SUMIFS('حركة المراحل'!$D$5:$D$504,'حركة المراحل'!$B$5:$B$504,$A100,'حركة المراحل'!$C$5:$C$504,F$4))</f>
        <v/>
      </c>
      <c r="G100" s="17">
        <f>IF(OR($A100="",G$4=""),"",SUMIFS('حركة المراحل'!$D$5:$D$504,'حركة المراحل'!$B$5:$B$504,$A100,'حركة المراحل'!$C$5:$C$504,G$4))</f>
        <v/>
      </c>
      <c r="H100" s="17">
        <f>IF(OR($A100="",H$4=""),"",SUMIFS('حركة المراحل'!$D$5:$D$504,'حركة المراحل'!$B$5:$B$504,$A100,'حركة المراحل'!$C$5:$C$504,H$4))</f>
        <v/>
      </c>
      <c r="I100" s="17">
        <f>IF(OR($A100="",I$4=""),"",SUMIFS('حركة المراحل'!$D$5:$D$504,'حركة المراحل'!$B$5:$B$504,$A100,'حركة المراحل'!$C$5:$C$504,I$4))</f>
        <v/>
      </c>
      <c r="J100" s="17">
        <f>IF(OR($A100="",J$4=""),"",SUMIFS('حركة المراحل'!$D$5:$D$504,'حركة المراحل'!$B$5:$B$504,$A100,'حركة المراحل'!$C$5:$C$504,J$4))</f>
        <v/>
      </c>
      <c r="K100" s="17">
        <f>IF(OR($A100="",K$4=""),"",SUMIFS('حركة المراحل'!$D$5:$D$504,'حركة المراحل'!$B$5:$B$504,$A100,'حركة المراحل'!$C$5:$C$504,K$4))</f>
        <v/>
      </c>
      <c r="L100" s="17">
        <f>IF(OR($A100="",L$4=""),"",SUMIFS('حركة المراحل'!$D$5:$D$504,'حركة المراحل'!$B$5:$B$504,$A100,'حركة المراحل'!$C$5:$C$504,L$4))</f>
        <v/>
      </c>
      <c r="M100" s="17">
        <f>IF(OR($A100="",M$4=""),"",SUMIFS('حركة المراحل'!$D$5:$D$504,'حركة المراحل'!$B$5:$B$504,$A100,'حركة المراحل'!$C$5:$C$504,M$4))</f>
        <v/>
      </c>
      <c r="N100" s="17">
        <f>IF(OR($A100="",N$4=""),"",SUMIFS('حركة المراحل'!$D$5:$D$504,'حركة المراحل'!$B$5:$B$504,$A100,'حركة المراحل'!$C$5:$C$504,N$4))</f>
        <v/>
      </c>
      <c r="O100" s="17">
        <f>IF(OR($A100="",O$4=""),"",SUMIFS('حركة المراحل'!$D$5:$D$504,'حركة المراحل'!$B$5:$B$504,$A100,'حركة المراحل'!$C$5:$C$504,O$4))</f>
        <v/>
      </c>
      <c r="P100" s="17">
        <f>IF(OR($A100="",'المراحل'!$D$5=""),"",SUMIFS('حركة المراحل'!$D$5:$D$504,'حركة المراحل'!$B$5:$B$504,$A100,'حركة المراحل'!$C$5:$C$504,'المراحل'!$D$5))</f>
        <v/>
      </c>
      <c r="Q100" s="18">
        <f>IF(OR(A100="",P100="",C100="",C100=0),"",P100/C100)</f>
        <v/>
      </c>
      <c r="R100" s="17">
        <f>IF(OR(A100="",P100="",C100=""),"",MAX(C100-P100,0))</f>
        <v/>
      </c>
      <c r="S100" s="19">
        <f>IF(OR(A100="",'أوامر الإنتاج'!E100=""),"",'أوامر الإنتاج'!E100-TODAY())</f>
        <v/>
      </c>
      <c r="T100" s="6">
        <f>IF(OR(A100="",P100="",C100=""),"",IF(P100&gt;=C100,"تم",IF(S100="","جارٍ",IF(S100&lt;0,"متأخر",IF(S100&lt;=3,"قريب","جارٍ")))))</f>
        <v/>
      </c>
    </row>
    <row r="101">
      <c r="A101" s="6">
        <f>IF('أوامر الإنتاج'!A101="","",'أوامر الإنتاج'!A101)</f>
        <v/>
      </c>
      <c r="B101" s="6">
        <f>IF(A101="","",'أوامر الإنتاج'!B101&amp;"")</f>
        <v/>
      </c>
      <c r="C101" s="17">
        <f>IF(A101="","",'أوامر الإنتاج'!D101)</f>
        <v/>
      </c>
      <c r="D101" s="17">
        <f>IF(OR($A101="",D$4=""),"",SUMIFS('حركة المراحل'!$D$5:$D$504,'حركة المراحل'!$B$5:$B$504,$A101,'حركة المراحل'!$C$5:$C$504,D$4))</f>
        <v/>
      </c>
      <c r="E101" s="17">
        <f>IF(OR($A101="",E$4=""),"",SUMIFS('حركة المراحل'!$D$5:$D$504,'حركة المراحل'!$B$5:$B$504,$A101,'حركة المراحل'!$C$5:$C$504,E$4))</f>
        <v/>
      </c>
      <c r="F101" s="17">
        <f>IF(OR($A101="",F$4=""),"",SUMIFS('حركة المراحل'!$D$5:$D$504,'حركة المراحل'!$B$5:$B$504,$A101,'حركة المراحل'!$C$5:$C$504,F$4))</f>
        <v/>
      </c>
      <c r="G101" s="17">
        <f>IF(OR($A101="",G$4=""),"",SUMIFS('حركة المراحل'!$D$5:$D$504,'حركة المراحل'!$B$5:$B$504,$A101,'حركة المراحل'!$C$5:$C$504,G$4))</f>
        <v/>
      </c>
      <c r="H101" s="17">
        <f>IF(OR($A101="",H$4=""),"",SUMIFS('حركة المراحل'!$D$5:$D$504,'حركة المراحل'!$B$5:$B$504,$A101,'حركة المراحل'!$C$5:$C$504,H$4))</f>
        <v/>
      </c>
      <c r="I101" s="17">
        <f>IF(OR($A101="",I$4=""),"",SUMIFS('حركة المراحل'!$D$5:$D$504,'حركة المراحل'!$B$5:$B$504,$A101,'حركة المراحل'!$C$5:$C$504,I$4))</f>
        <v/>
      </c>
      <c r="J101" s="17">
        <f>IF(OR($A101="",J$4=""),"",SUMIFS('حركة المراحل'!$D$5:$D$504,'حركة المراحل'!$B$5:$B$504,$A101,'حركة المراحل'!$C$5:$C$504,J$4))</f>
        <v/>
      </c>
      <c r="K101" s="17">
        <f>IF(OR($A101="",K$4=""),"",SUMIFS('حركة المراحل'!$D$5:$D$504,'حركة المراحل'!$B$5:$B$504,$A101,'حركة المراحل'!$C$5:$C$504,K$4))</f>
        <v/>
      </c>
      <c r="L101" s="17">
        <f>IF(OR($A101="",L$4=""),"",SUMIFS('حركة المراحل'!$D$5:$D$504,'حركة المراحل'!$B$5:$B$504,$A101,'حركة المراحل'!$C$5:$C$504,L$4))</f>
        <v/>
      </c>
      <c r="M101" s="17">
        <f>IF(OR($A101="",M$4=""),"",SUMIFS('حركة المراحل'!$D$5:$D$504,'حركة المراحل'!$B$5:$B$504,$A101,'حركة المراحل'!$C$5:$C$504,M$4))</f>
        <v/>
      </c>
      <c r="N101" s="17">
        <f>IF(OR($A101="",N$4=""),"",SUMIFS('حركة المراحل'!$D$5:$D$504,'حركة المراحل'!$B$5:$B$504,$A101,'حركة المراحل'!$C$5:$C$504,N$4))</f>
        <v/>
      </c>
      <c r="O101" s="17">
        <f>IF(OR($A101="",O$4=""),"",SUMIFS('حركة المراحل'!$D$5:$D$504,'حركة المراحل'!$B$5:$B$504,$A101,'حركة المراحل'!$C$5:$C$504,O$4))</f>
        <v/>
      </c>
      <c r="P101" s="17">
        <f>IF(OR($A101="",'المراحل'!$D$5=""),"",SUMIFS('حركة المراحل'!$D$5:$D$504,'حركة المراحل'!$B$5:$B$504,$A101,'حركة المراحل'!$C$5:$C$504,'المراحل'!$D$5))</f>
        <v/>
      </c>
      <c r="Q101" s="18">
        <f>IF(OR(A101="",P101="",C101="",C101=0),"",P101/C101)</f>
        <v/>
      </c>
      <c r="R101" s="17">
        <f>IF(OR(A101="",P101="",C101=""),"",MAX(C101-P101,0))</f>
        <v/>
      </c>
      <c r="S101" s="19">
        <f>IF(OR(A101="",'أوامر الإنتاج'!E101=""),"",'أوامر الإنتاج'!E101-TODAY())</f>
        <v/>
      </c>
      <c r="T101" s="6">
        <f>IF(OR(A101="",P101="",C101=""),"",IF(P101&gt;=C101,"تم",IF(S101="","جارٍ",IF(S101&lt;0,"متأخر",IF(S101&lt;=3,"قريب","جارٍ")))))</f>
        <v/>
      </c>
    </row>
    <row r="102">
      <c r="A102" s="6">
        <f>IF('أوامر الإنتاج'!A102="","",'أوامر الإنتاج'!A102)</f>
        <v/>
      </c>
      <c r="B102" s="6">
        <f>IF(A102="","",'أوامر الإنتاج'!B102&amp;"")</f>
        <v/>
      </c>
      <c r="C102" s="17">
        <f>IF(A102="","",'أوامر الإنتاج'!D102)</f>
        <v/>
      </c>
      <c r="D102" s="17">
        <f>IF(OR($A102="",D$4=""),"",SUMIFS('حركة المراحل'!$D$5:$D$504,'حركة المراحل'!$B$5:$B$504,$A102,'حركة المراحل'!$C$5:$C$504,D$4))</f>
        <v/>
      </c>
      <c r="E102" s="17">
        <f>IF(OR($A102="",E$4=""),"",SUMIFS('حركة المراحل'!$D$5:$D$504,'حركة المراحل'!$B$5:$B$504,$A102,'حركة المراحل'!$C$5:$C$504,E$4))</f>
        <v/>
      </c>
      <c r="F102" s="17">
        <f>IF(OR($A102="",F$4=""),"",SUMIFS('حركة المراحل'!$D$5:$D$504,'حركة المراحل'!$B$5:$B$504,$A102,'حركة المراحل'!$C$5:$C$504,F$4))</f>
        <v/>
      </c>
      <c r="G102" s="17">
        <f>IF(OR($A102="",G$4=""),"",SUMIFS('حركة المراحل'!$D$5:$D$504,'حركة المراحل'!$B$5:$B$504,$A102,'حركة المراحل'!$C$5:$C$504,G$4))</f>
        <v/>
      </c>
      <c r="H102" s="17">
        <f>IF(OR($A102="",H$4=""),"",SUMIFS('حركة المراحل'!$D$5:$D$504,'حركة المراحل'!$B$5:$B$504,$A102,'حركة المراحل'!$C$5:$C$504,H$4))</f>
        <v/>
      </c>
      <c r="I102" s="17">
        <f>IF(OR($A102="",I$4=""),"",SUMIFS('حركة المراحل'!$D$5:$D$504,'حركة المراحل'!$B$5:$B$504,$A102,'حركة المراحل'!$C$5:$C$504,I$4))</f>
        <v/>
      </c>
      <c r="J102" s="17">
        <f>IF(OR($A102="",J$4=""),"",SUMIFS('حركة المراحل'!$D$5:$D$504,'حركة المراحل'!$B$5:$B$504,$A102,'حركة المراحل'!$C$5:$C$504,J$4))</f>
        <v/>
      </c>
      <c r="K102" s="17">
        <f>IF(OR($A102="",K$4=""),"",SUMIFS('حركة المراحل'!$D$5:$D$504,'حركة المراحل'!$B$5:$B$504,$A102,'حركة المراحل'!$C$5:$C$504,K$4))</f>
        <v/>
      </c>
      <c r="L102" s="17">
        <f>IF(OR($A102="",L$4=""),"",SUMIFS('حركة المراحل'!$D$5:$D$504,'حركة المراحل'!$B$5:$B$504,$A102,'حركة المراحل'!$C$5:$C$504,L$4))</f>
        <v/>
      </c>
      <c r="M102" s="17">
        <f>IF(OR($A102="",M$4=""),"",SUMIFS('حركة المراحل'!$D$5:$D$504,'حركة المراحل'!$B$5:$B$504,$A102,'حركة المراحل'!$C$5:$C$504,M$4))</f>
        <v/>
      </c>
      <c r="N102" s="17">
        <f>IF(OR($A102="",N$4=""),"",SUMIFS('حركة المراحل'!$D$5:$D$504,'حركة المراحل'!$B$5:$B$504,$A102,'حركة المراحل'!$C$5:$C$504,N$4))</f>
        <v/>
      </c>
      <c r="O102" s="17">
        <f>IF(OR($A102="",O$4=""),"",SUMIFS('حركة المراحل'!$D$5:$D$504,'حركة المراحل'!$B$5:$B$504,$A102,'حركة المراحل'!$C$5:$C$504,O$4))</f>
        <v/>
      </c>
      <c r="P102" s="17">
        <f>IF(OR($A102="",'المراحل'!$D$5=""),"",SUMIFS('حركة المراحل'!$D$5:$D$504,'حركة المراحل'!$B$5:$B$504,$A102,'حركة المراحل'!$C$5:$C$504,'المراحل'!$D$5))</f>
        <v/>
      </c>
      <c r="Q102" s="18">
        <f>IF(OR(A102="",P102="",C102="",C102=0),"",P102/C102)</f>
        <v/>
      </c>
      <c r="R102" s="17">
        <f>IF(OR(A102="",P102="",C102=""),"",MAX(C102-P102,0))</f>
        <v/>
      </c>
      <c r="S102" s="19">
        <f>IF(OR(A102="",'أوامر الإنتاج'!E102=""),"",'أوامر الإنتاج'!E102-TODAY())</f>
        <v/>
      </c>
      <c r="T102" s="6">
        <f>IF(OR(A102="",P102="",C102=""),"",IF(P102&gt;=C102,"تم",IF(S102="","جارٍ",IF(S102&lt;0,"متأخر",IF(S102&lt;=3,"قريب","جارٍ")))))</f>
        <v/>
      </c>
    </row>
    <row r="103">
      <c r="A103" s="6">
        <f>IF('أوامر الإنتاج'!A103="","",'أوامر الإنتاج'!A103)</f>
        <v/>
      </c>
      <c r="B103" s="6">
        <f>IF(A103="","",'أوامر الإنتاج'!B103&amp;"")</f>
        <v/>
      </c>
      <c r="C103" s="17">
        <f>IF(A103="","",'أوامر الإنتاج'!D103)</f>
        <v/>
      </c>
      <c r="D103" s="17">
        <f>IF(OR($A103="",D$4=""),"",SUMIFS('حركة المراحل'!$D$5:$D$504,'حركة المراحل'!$B$5:$B$504,$A103,'حركة المراحل'!$C$5:$C$504,D$4))</f>
        <v/>
      </c>
      <c r="E103" s="17">
        <f>IF(OR($A103="",E$4=""),"",SUMIFS('حركة المراحل'!$D$5:$D$504,'حركة المراحل'!$B$5:$B$504,$A103,'حركة المراحل'!$C$5:$C$504,E$4))</f>
        <v/>
      </c>
      <c r="F103" s="17">
        <f>IF(OR($A103="",F$4=""),"",SUMIFS('حركة المراحل'!$D$5:$D$504,'حركة المراحل'!$B$5:$B$504,$A103,'حركة المراحل'!$C$5:$C$504,F$4))</f>
        <v/>
      </c>
      <c r="G103" s="17">
        <f>IF(OR($A103="",G$4=""),"",SUMIFS('حركة المراحل'!$D$5:$D$504,'حركة المراحل'!$B$5:$B$504,$A103,'حركة المراحل'!$C$5:$C$504,G$4))</f>
        <v/>
      </c>
      <c r="H103" s="17">
        <f>IF(OR($A103="",H$4=""),"",SUMIFS('حركة المراحل'!$D$5:$D$504,'حركة المراحل'!$B$5:$B$504,$A103,'حركة المراحل'!$C$5:$C$504,H$4))</f>
        <v/>
      </c>
      <c r="I103" s="17">
        <f>IF(OR($A103="",I$4=""),"",SUMIFS('حركة المراحل'!$D$5:$D$504,'حركة المراحل'!$B$5:$B$504,$A103,'حركة المراحل'!$C$5:$C$504,I$4))</f>
        <v/>
      </c>
      <c r="J103" s="17">
        <f>IF(OR($A103="",J$4=""),"",SUMIFS('حركة المراحل'!$D$5:$D$504,'حركة المراحل'!$B$5:$B$504,$A103,'حركة المراحل'!$C$5:$C$504,J$4))</f>
        <v/>
      </c>
      <c r="K103" s="17">
        <f>IF(OR($A103="",K$4=""),"",SUMIFS('حركة المراحل'!$D$5:$D$504,'حركة المراحل'!$B$5:$B$504,$A103,'حركة المراحل'!$C$5:$C$504,K$4))</f>
        <v/>
      </c>
      <c r="L103" s="17">
        <f>IF(OR($A103="",L$4=""),"",SUMIFS('حركة المراحل'!$D$5:$D$504,'حركة المراحل'!$B$5:$B$504,$A103,'حركة المراحل'!$C$5:$C$504,L$4))</f>
        <v/>
      </c>
      <c r="M103" s="17">
        <f>IF(OR($A103="",M$4=""),"",SUMIFS('حركة المراحل'!$D$5:$D$504,'حركة المراحل'!$B$5:$B$504,$A103,'حركة المراحل'!$C$5:$C$504,M$4))</f>
        <v/>
      </c>
      <c r="N103" s="17">
        <f>IF(OR($A103="",N$4=""),"",SUMIFS('حركة المراحل'!$D$5:$D$504,'حركة المراحل'!$B$5:$B$504,$A103,'حركة المراحل'!$C$5:$C$504,N$4))</f>
        <v/>
      </c>
      <c r="O103" s="17">
        <f>IF(OR($A103="",O$4=""),"",SUMIFS('حركة المراحل'!$D$5:$D$504,'حركة المراحل'!$B$5:$B$504,$A103,'حركة المراحل'!$C$5:$C$504,O$4))</f>
        <v/>
      </c>
      <c r="P103" s="17">
        <f>IF(OR($A103="",'المراحل'!$D$5=""),"",SUMIFS('حركة المراحل'!$D$5:$D$504,'حركة المراحل'!$B$5:$B$504,$A103,'حركة المراحل'!$C$5:$C$504,'المراحل'!$D$5))</f>
        <v/>
      </c>
      <c r="Q103" s="18">
        <f>IF(OR(A103="",P103="",C103="",C103=0),"",P103/C103)</f>
        <v/>
      </c>
      <c r="R103" s="17">
        <f>IF(OR(A103="",P103="",C103=""),"",MAX(C103-P103,0))</f>
        <v/>
      </c>
      <c r="S103" s="19">
        <f>IF(OR(A103="",'أوامر الإنتاج'!E103=""),"",'أوامر الإنتاج'!E103-TODAY())</f>
        <v/>
      </c>
      <c r="T103" s="6">
        <f>IF(OR(A103="",P103="",C103=""),"",IF(P103&gt;=C103,"تم",IF(S103="","جارٍ",IF(S103&lt;0,"متأخر",IF(S103&lt;=3,"قريب","جارٍ")))))</f>
        <v/>
      </c>
    </row>
    <row r="104">
      <c r="A104" s="6">
        <f>IF('أوامر الإنتاج'!A104="","",'أوامر الإنتاج'!A104)</f>
        <v/>
      </c>
      <c r="B104" s="6">
        <f>IF(A104="","",'أوامر الإنتاج'!B104&amp;"")</f>
        <v/>
      </c>
      <c r="C104" s="17">
        <f>IF(A104="","",'أوامر الإنتاج'!D104)</f>
        <v/>
      </c>
      <c r="D104" s="17">
        <f>IF(OR($A104="",D$4=""),"",SUMIFS('حركة المراحل'!$D$5:$D$504,'حركة المراحل'!$B$5:$B$504,$A104,'حركة المراحل'!$C$5:$C$504,D$4))</f>
        <v/>
      </c>
      <c r="E104" s="17">
        <f>IF(OR($A104="",E$4=""),"",SUMIFS('حركة المراحل'!$D$5:$D$504,'حركة المراحل'!$B$5:$B$504,$A104,'حركة المراحل'!$C$5:$C$504,E$4))</f>
        <v/>
      </c>
      <c r="F104" s="17">
        <f>IF(OR($A104="",F$4=""),"",SUMIFS('حركة المراحل'!$D$5:$D$504,'حركة المراحل'!$B$5:$B$504,$A104,'حركة المراحل'!$C$5:$C$504,F$4))</f>
        <v/>
      </c>
      <c r="G104" s="17">
        <f>IF(OR($A104="",G$4=""),"",SUMIFS('حركة المراحل'!$D$5:$D$504,'حركة المراحل'!$B$5:$B$504,$A104,'حركة المراحل'!$C$5:$C$504,G$4))</f>
        <v/>
      </c>
      <c r="H104" s="17">
        <f>IF(OR($A104="",H$4=""),"",SUMIFS('حركة المراحل'!$D$5:$D$504,'حركة المراحل'!$B$5:$B$504,$A104,'حركة المراحل'!$C$5:$C$504,H$4))</f>
        <v/>
      </c>
      <c r="I104" s="17">
        <f>IF(OR($A104="",I$4=""),"",SUMIFS('حركة المراحل'!$D$5:$D$504,'حركة المراحل'!$B$5:$B$504,$A104,'حركة المراحل'!$C$5:$C$504,I$4))</f>
        <v/>
      </c>
      <c r="J104" s="17">
        <f>IF(OR($A104="",J$4=""),"",SUMIFS('حركة المراحل'!$D$5:$D$504,'حركة المراحل'!$B$5:$B$504,$A104,'حركة المراحل'!$C$5:$C$504,J$4))</f>
        <v/>
      </c>
      <c r="K104" s="17">
        <f>IF(OR($A104="",K$4=""),"",SUMIFS('حركة المراحل'!$D$5:$D$504,'حركة المراحل'!$B$5:$B$504,$A104,'حركة المراحل'!$C$5:$C$504,K$4))</f>
        <v/>
      </c>
      <c r="L104" s="17">
        <f>IF(OR($A104="",L$4=""),"",SUMIFS('حركة المراحل'!$D$5:$D$504,'حركة المراحل'!$B$5:$B$504,$A104,'حركة المراحل'!$C$5:$C$504,L$4))</f>
        <v/>
      </c>
      <c r="M104" s="17">
        <f>IF(OR($A104="",M$4=""),"",SUMIFS('حركة المراحل'!$D$5:$D$504,'حركة المراحل'!$B$5:$B$504,$A104,'حركة المراحل'!$C$5:$C$504,M$4))</f>
        <v/>
      </c>
      <c r="N104" s="17">
        <f>IF(OR($A104="",N$4=""),"",SUMIFS('حركة المراحل'!$D$5:$D$504,'حركة المراحل'!$B$5:$B$504,$A104,'حركة المراحل'!$C$5:$C$504,N$4))</f>
        <v/>
      </c>
      <c r="O104" s="17">
        <f>IF(OR($A104="",O$4=""),"",SUMIFS('حركة المراحل'!$D$5:$D$504,'حركة المراحل'!$B$5:$B$504,$A104,'حركة المراحل'!$C$5:$C$504,O$4))</f>
        <v/>
      </c>
      <c r="P104" s="17">
        <f>IF(OR($A104="",'المراحل'!$D$5=""),"",SUMIFS('حركة المراحل'!$D$5:$D$504,'حركة المراحل'!$B$5:$B$504,$A104,'حركة المراحل'!$C$5:$C$504,'المراحل'!$D$5))</f>
        <v/>
      </c>
      <c r="Q104" s="18">
        <f>IF(OR(A104="",P104="",C104="",C104=0),"",P104/C104)</f>
        <v/>
      </c>
      <c r="R104" s="17">
        <f>IF(OR(A104="",P104="",C104=""),"",MAX(C104-P104,0))</f>
        <v/>
      </c>
      <c r="S104" s="19">
        <f>IF(OR(A104="",'أوامر الإنتاج'!E104=""),"",'أوامر الإنتاج'!E104-TODAY())</f>
        <v/>
      </c>
      <c r="T104" s="6">
        <f>IF(OR(A104="",P104="",C104=""),"",IF(P104&gt;=C104,"تم",IF(S104="","جارٍ",IF(S104&lt;0,"متأخر",IF(S104&lt;=3,"قريب","جارٍ")))))</f>
        <v/>
      </c>
    </row>
    <row r="105">
      <c r="A105" s="6">
        <f>IF('أوامر الإنتاج'!A105="","",'أوامر الإنتاج'!A105)</f>
        <v/>
      </c>
      <c r="B105" s="6">
        <f>IF(A105="","",'أوامر الإنتاج'!B105&amp;"")</f>
        <v/>
      </c>
      <c r="C105" s="17">
        <f>IF(A105="","",'أوامر الإنتاج'!D105)</f>
        <v/>
      </c>
      <c r="D105" s="17">
        <f>IF(OR($A105="",D$4=""),"",SUMIFS('حركة المراحل'!$D$5:$D$504,'حركة المراحل'!$B$5:$B$504,$A105,'حركة المراحل'!$C$5:$C$504,D$4))</f>
        <v/>
      </c>
      <c r="E105" s="17">
        <f>IF(OR($A105="",E$4=""),"",SUMIFS('حركة المراحل'!$D$5:$D$504,'حركة المراحل'!$B$5:$B$504,$A105,'حركة المراحل'!$C$5:$C$504,E$4))</f>
        <v/>
      </c>
      <c r="F105" s="17">
        <f>IF(OR($A105="",F$4=""),"",SUMIFS('حركة المراحل'!$D$5:$D$504,'حركة المراحل'!$B$5:$B$504,$A105,'حركة المراحل'!$C$5:$C$504,F$4))</f>
        <v/>
      </c>
      <c r="G105" s="17">
        <f>IF(OR($A105="",G$4=""),"",SUMIFS('حركة المراحل'!$D$5:$D$504,'حركة المراحل'!$B$5:$B$504,$A105,'حركة المراحل'!$C$5:$C$504,G$4))</f>
        <v/>
      </c>
      <c r="H105" s="17">
        <f>IF(OR($A105="",H$4=""),"",SUMIFS('حركة المراحل'!$D$5:$D$504,'حركة المراحل'!$B$5:$B$504,$A105,'حركة المراحل'!$C$5:$C$504,H$4))</f>
        <v/>
      </c>
      <c r="I105" s="17">
        <f>IF(OR($A105="",I$4=""),"",SUMIFS('حركة المراحل'!$D$5:$D$504,'حركة المراحل'!$B$5:$B$504,$A105,'حركة المراحل'!$C$5:$C$504,I$4))</f>
        <v/>
      </c>
      <c r="J105" s="17">
        <f>IF(OR($A105="",J$4=""),"",SUMIFS('حركة المراحل'!$D$5:$D$504,'حركة المراحل'!$B$5:$B$504,$A105,'حركة المراحل'!$C$5:$C$504,J$4))</f>
        <v/>
      </c>
      <c r="K105" s="17">
        <f>IF(OR($A105="",K$4=""),"",SUMIFS('حركة المراحل'!$D$5:$D$504,'حركة المراحل'!$B$5:$B$504,$A105,'حركة المراحل'!$C$5:$C$504,K$4))</f>
        <v/>
      </c>
      <c r="L105" s="17">
        <f>IF(OR($A105="",L$4=""),"",SUMIFS('حركة المراحل'!$D$5:$D$504,'حركة المراحل'!$B$5:$B$504,$A105,'حركة المراحل'!$C$5:$C$504,L$4))</f>
        <v/>
      </c>
      <c r="M105" s="17">
        <f>IF(OR($A105="",M$4=""),"",SUMIFS('حركة المراحل'!$D$5:$D$504,'حركة المراحل'!$B$5:$B$504,$A105,'حركة المراحل'!$C$5:$C$504,M$4))</f>
        <v/>
      </c>
      <c r="N105" s="17">
        <f>IF(OR($A105="",N$4=""),"",SUMIFS('حركة المراحل'!$D$5:$D$504,'حركة المراحل'!$B$5:$B$504,$A105,'حركة المراحل'!$C$5:$C$504,N$4))</f>
        <v/>
      </c>
      <c r="O105" s="17">
        <f>IF(OR($A105="",O$4=""),"",SUMIFS('حركة المراحل'!$D$5:$D$504,'حركة المراحل'!$B$5:$B$504,$A105,'حركة المراحل'!$C$5:$C$504,O$4))</f>
        <v/>
      </c>
      <c r="P105" s="17">
        <f>IF(OR($A105="",'المراحل'!$D$5=""),"",SUMIFS('حركة المراحل'!$D$5:$D$504,'حركة المراحل'!$B$5:$B$504,$A105,'حركة المراحل'!$C$5:$C$504,'المراحل'!$D$5))</f>
        <v/>
      </c>
      <c r="Q105" s="18">
        <f>IF(OR(A105="",P105="",C105="",C105=0),"",P105/C105)</f>
        <v/>
      </c>
      <c r="R105" s="17">
        <f>IF(OR(A105="",P105="",C105=""),"",MAX(C105-P105,0))</f>
        <v/>
      </c>
      <c r="S105" s="19">
        <f>IF(OR(A105="",'أوامر الإنتاج'!E105=""),"",'أوامر الإنتاج'!E105-TODAY())</f>
        <v/>
      </c>
      <c r="T105" s="6">
        <f>IF(OR(A105="",P105="",C105=""),"",IF(P105&gt;=C105,"تم",IF(S105="","جارٍ",IF(S105&lt;0,"متأخر",IF(S105&lt;=3,"قريب","جارٍ")))))</f>
        <v/>
      </c>
    </row>
    <row r="106">
      <c r="A106" s="6">
        <f>IF('أوامر الإنتاج'!A106="","",'أوامر الإنتاج'!A106)</f>
        <v/>
      </c>
      <c r="B106" s="6">
        <f>IF(A106="","",'أوامر الإنتاج'!B106&amp;"")</f>
        <v/>
      </c>
      <c r="C106" s="17">
        <f>IF(A106="","",'أوامر الإنتاج'!D106)</f>
        <v/>
      </c>
      <c r="D106" s="17">
        <f>IF(OR($A106="",D$4=""),"",SUMIFS('حركة المراحل'!$D$5:$D$504,'حركة المراحل'!$B$5:$B$504,$A106,'حركة المراحل'!$C$5:$C$504,D$4))</f>
        <v/>
      </c>
      <c r="E106" s="17">
        <f>IF(OR($A106="",E$4=""),"",SUMIFS('حركة المراحل'!$D$5:$D$504,'حركة المراحل'!$B$5:$B$504,$A106,'حركة المراحل'!$C$5:$C$504,E$4))</f>
        <v/>
      </c>
      <c r="F106" s="17">
        <f>IF(OR($A106="",F$4=""),"",SUMIFS('حركة المراحل'!$D$5:$D$504,'حركة المراحل'!$B$5:$B$504,$A106,'حركة المراحل'!$C$5:$C$504,F$4))</f>
        <v/>
      </c>
      <c r="G106" s="17">
        <f>IF(OR($A106="",G$4=""),"",SUMIFS('حركة المراحل'!$D$5:$D$504,'حركة المراحل'!$B$5:$B$504,$A106,'حركة المراحل'!$C$5:$C$504,G$4))</f>
        <v/>
      </c>
      <c r="H106" s="17">
        <f>IF(OR($A106="",H$4=""),"",SUMIFS('حركة المراحل'!$D$5:$D$504,'حركة المراحل'!$B$5:$B$504,$A106,'حركة المراحل'!$C$5:$C$504,H$4))</f>
        <v/>
      </c>
      <c r="I106" s="17">
        <f>IF(OR($A106="",I$4=""),"",SUMIFS('حركة المراحل'!$D$5:$D$504,'حركة المراحل'!$B$5:$B$504,$A106,'حركة المراحل'!$C$5:$C$504,I$4))</f>
        <v/>
      </c>
      <c r="J106" s="17">
        <f>IF(OR($A106="",J$4=""),"",SUMIFS('حركة المراحل'!$D$5:$D$504,'حركة المراحل'!$B$5:$B$504,$A106,'حركة المراحل'!$C$5:$C$504,J$4))</f>
        <v/>
      </c>
      <c r="K106" s="17">
        <f>IF(OR($A106="",K$4=""),"",SUMIFS('حركة المراحل'!$D$5:$D$504,'حركة المراحل'!$B$5:$B$504,$A106,'حركة المراحل'!$C$5:$C$504,K$4))</f>
        <v/>
      </c>
      <c r="L106" s="17">
        <f>IF(OR($A106="",L$4=""),"",SUMIFS('حركة المراحل'!$D$5:$D$504,'حركة المراحل'!$B$5:$B$504,$A106,'حركة المراحل'!$C$5:$C$504,L$4))</f>
        <v/>
      </c>
      <c r="M106" s="17">
        <f>IF(OR($A106="",M$4=""),"",SUMIFS('حركة المراحل'!$D$5:$D$504,'حركة المراحل'!$B$5:$B$504,$A106,'حركة المراحل'!$C$5:$C$504,M$4))</f>
        <v/>
      </c>
      <c r="N106" s="17">
        <f>IF(OR($A106="",N$4=""),"",SUMIFS('حركة المراحل'!$D$5:$D$504,'حركة المراحل'!$B$5:$B$504,$A106,'حركة المراحل'!$C$5:$C$504,N$4))</f>
        <v/>
      </c>
      <c r="O106" s="17">
        <f>IF(OR($A106="",O$4=""),"",SUMIFS('حركة المراحل'!$D$5:$D$504,'حركة المراحل'!$B$5:$B$504,$A106,'حركة المراحل'!$C$5:$C$504,O$4))</f>
        <v/>
      </c>
      <c r="P106" s="17">
        <f>IF(OR($A106="",'المراحل'!$D$5=""),"",SUMIFS('حركة المراحل'!$D$5:$D$504,'حركة المراحل'!$B$5:$B$504,$A106,'حركة المراحل'!$C$5:$C$504,'المراحل'!$D$5))</f>
        <v/>
      </c>
      <c r="Q106" s="18">
        <f>IF(OR(A106="",P106="",C106="",C106=0),"",P106/C106)</f>
        <v/>
      </c>
      <c r="R106" s="17">
        <f>IF(OR(A106="",P106="",C106=""),"",MAX(C106-P106,0))</f>
        <v/>
      </c>
      <c r="S106" s="19">
        <f>IF(OR(A106="",'أوامر الإنتاج'!E106=""),"",'أوامر الإنتاج'!E106-TODAY())</f>
        <v/>
      </c>
      <c r="T106" s="6">
        <f>IF(OR(A106="",P106="",C106=""),"",IF(P106&gt;=C106,"تم",IF(S106="","جارٍ",IF(S106&lt;0,"متأخر",IF(S106&lt;=3,"قريب","جارٍ")))))</f>
        <v/>
      </c>
    </row>
    <row r="107">
      <c r="A107" s="6">
        <f>IF('أوامر الإنتاج'!A107="","",'أوامر الإنتاج'!A107)</f>
        <v/>
      </c>
      <c r="B107" s="6">
        <f>IF(A107="","",'أوامر الإنتاج'!B107&amp;"")</f>
        <v/>
      </c>
      <c r="C107" s="17">
        <f>IF(A107="","",'أوامر الإنتاج'!D107)</f>
        <v/>
      </c>
      <c r="D107" s="17">
        <f>IF(OR($A107="",D$4=""),"",SUMIFS('حركة المراحل'!$D$5:$D$504,'حركة المراحل'!$B$5:$B$504,$A107,'حركة المراحل'!$C$5:$C$504,D$4))</f>
        <v/>
      </c>
      <c r="E107" s="17">
        <f>IF(OR($A107="",E$4=""),"",SUMIFS('حركة المراحل'!$D$5:$D$504,'حركة المراحل'!$B$5:$B$504,$A107,'حركة المراحل'!$C$5:$C$504,E$4))</f>
        <v/>
      </c>
      <c r="F107" s="17">
        <f>IF(OR($A107="",F$4=""),"",SUMIFS('حركة المراحل'!$D$5:$D$504,'حركة المراحل'!$B$5:$B$504,$A107,'حركة المراحل'!$C$5:$C$504,F$4))</f>
        <v/>
      </c>
      <c r="G107" s="17">
        <f>IF(OR($A107="",G$4=""),"",SUMIFS('حركة المراحل'!$D$5:$D$504,'حركة المراحل'!$B$5:$B$504,$A107,'حركة المراحل'!$C$5:$C$504,G$4))</f>
        <v/>
      </c>
      <c r="H107" s="17">
        <f>IF(OR($A107="",H$4=""),"",SUMIFS('حركة المراحل'!$D$5:$D$504,'حركة المراحل'!$B$5:$B$504,$A107,'حركة المراحل'!$C$5:$C$504,H$4))</f>
        <v/>
      </c>
      <c r="I107" s="17">
        <f>IF(OR($A107="",I$4=""),"",SUMIFS('حركة المراحل'!$D$5:$D$504,'حركة المراحل'!$B$5:$B$504,$A107,'حركة المراحل'!$C$5:$C$504,I$4))</f>
        <v/>
      </c>
      <c r="J107" s="17">
        <f>IF(OR($A107="",J$4=""),"",SUMIFS('حركة المراحل'!$D$5:$D$504,'حركة المراحل'!$B$5:$B$504,$A107,'حركة المراحل'!$C$5:$C$504,J$4))</f>
        <v/>
      </c>
      <c r="K107" s="17">
        <f>IF(OR($A107="",K$4=""),"",SUMIFS('حركة المراحل'!$D$5:$D$504,'حركة المراحل'!$B$5:$B$504,$A107,'حركة المراحل'!$C$5:$C$504,K$4))</f>
        <v/>
      </c>
      <c r="L107" s="17">
        <f>IF(OR($A107="",L$4=""),"",SUMIFS('حركة المراحل'!$D$5:$D$504,'حركة المراحل'!$B$5:$B$504,$A107,'حركة المراحل'!$C$5:$C$504,L$4))</f>
        <v/>
      </c>
      <c r="M107" s="17">
        <f>IF(OR($A107="",M$4=""),"",SUMIFS('حركة المراحل'!$D$5:$D$504,'حركة المراحل'!$B$5:$B$504,$A107,'حركة المراحل'!$C$5:$C$504,M$4))</f>
        <v/>
      </c>
      <c r="N107" s="17">
        <f>IF(OR($A107="",N$4=""),"",SUMIFS('حركة المراحل'!$D$5:$D$504,'حركة المراحل'!$B$5:$B$504,$A107,'حركة المراحل'!$C$5:$C$504,N$4))</f>
        <v/>
      </c>
      <c r="O107" s="17">
        <f>IF(OR($A107="",O$4=""),"",SUMIFS('حركة المراحل'!$D$5:$D$504,'حركة المراحل'!$B$5:$B$504,$A107,'حركة المراحل'!$C$5:$C$504,O$4))</f>
        <v/>
      </c>
      <c r="P107" s="17">
        <f>IF(OR($A107="",'المراحل'!$D$5=""),"",SUMIFS('حركة المراحل'!$D$5:$D$504,'حركة المراحل'!$B$5:$B$504,$A107,'حركة المراحل'!$C$5:$C$504,'المراحل'!$D$5))</f>
        <v/>
      </c>
      <c r="Q107" s="18">
        <f>IF(OR(A107="",P107="",C107="",C107=0),"",P107/C107)</f>
        <v/>
      </c>
      <c r="R107" s="17">
        <f>IF(OR(A107="",P107="",C107=""),"",MAX(C107-P107,0))</f>
        <v/>
      </c>
      <c r="S107" s="19">
        <f>IF(OR(A107="",'أوامر الإنتاج'!E107=""),"",'أوامر الإنتاج'!E107-TODAY())</f>
        <v/>
      </c>
      <c r="T107" s="6">
        <f>IF(OR(A107="",P107="",C107=""),"",IF(P107&gt;=C107,"تم",IF(S107="","جارٍ",IF(S107&lt;0,"متأخر",IF(S107&lt;=3,"قريب","جارٍ")))))</f>
        <v/>
      </c>
    </row>
    <row r="108">
      <c r="A108" s="6">
        <f>IF('أوامر الإنتاج'!A108="","",'أوامر الإنتاج'!A108)</f>
        <v/>
      </c>
      <c r="B108" s="6">
        <f>IF(A108="","",'أوامر الإنتاج'!B108&amp;"")</f>
        <v/>
      </c>
      <c r="C108" s="17">
        <f>IF(A108="","",'أوامر الإنتاج'!D108)</f>
        <v/>
      </c>
      <c r="D108" s="17">
        <f>IF(OR($A108="",D$4=""),"",SUMIFS('حركة المراحل'!$D$5:$D$504,'حركة المراحل'!$B$5:$B$504,$A108,'حركة المراحل'!$C$5:$C$504,D$4))</f>
        <v/>
      </c>
      <c r="E108" s="17">
        <f>IF(OR($A108="",E$4=""),"",SUMIFS('حركة المراحل'!$D$5:$D$504,'حركة المراحل'!$B$5:$B$504,$A108,'حركة المراحل'!$C$5:$C$504,E$4))</f>
        <v/>
      </c>
      <c r="F108" s="17">
        <f>IF(OR($A108="",F$4=""),"",SUMIFS('حركة المراحل'!$D$5:$D$504,'حركة المراحل'!$B$5:$B$504,$A108,'حركة المراحل'!$C$5:$C$504,F$4))</f>
        <v/>
      </c>
      <c r="G108" s="17">
        <f>IF(OR($A108="",G$4=""),"",SUMIFS('حركة المراحل'!$D$5:$D$504,'حركة المراحل'!$B$5:$B$504,$A108,'حركة المراحل'!$C$5:$C$504,G$4))</f>
        <v/>
      </c>
      <c r="H108" s="17">
        <f>IF(OR($A108="",H$4=""),"",SUMIFS('حركة المراحل'!$D$5:$D$504,'حركة المراحل'!$B$5:$B$504,$A108,'حركة المراحل'!$C$5:$C$504,H$4))</f>
        <v/>
      </c>
      <c r="I108" s="17">
        <f>IF(OR($A108="",I$4=""),"",SUMIFS('حركة المراحل'!$D$5:$D$504,'حركة المراحل'!$B$5:$B$504,$A108,'حركة المراحل'!$C$5:$C$504,I$4))</f>
        <v/>
      </c>
      <c r="J108" s="17">
        <f>IF(OR($A108="",J$4=""),"",SUMIFS('حركة المراحل'!$D$5:$D$504,'حركة المراحل'!$B$5:$B$504,$A108,'حركة المراحل'!$C$5:$C$504,J$4))</f>
        <v/>
      </c>
      <c r="K108" s="17">
        <f>IF(OR($A108="",K$4=""),"",SUMIFS('حركة المراحل'!$D$5:$D$504,'حركة المراحل'!$B$5:$B$504,$A108,'حركة المراحل'!$C$5:$C$504,K$4))</f>
        <v/>
      </c>
      <c r="L108" s="17">
        <f>IF(OR($A108="",L$4=""),"",SUMIFS('حركة المراحل'!$D$5:$D$504,'حركة المراحل'!$B$5:$B$504,$A108,'حركة المراحل'!$C$5:$C$504,L$4))</f>
        <v/>
      </c>
      <c r="M108" s="17">
        <f>IF(OR($A108="",M$4=""),"",SUMIFS('حركة المراحل'!$D$5:$D$504,'حركة المراحل'!$B$5:$B$504,$A108,'حركة المراحل'!$C$5:$C$504,M$4))</f>
        <v/>
      </c>
      <c r="N108" s="17">
        <f>IF(OR($A108="",N$4=""),"",SUMIFS('حركة المراحل'!$D$5:$D$504,'حركة المراحل'!$B$5:$B$504,$A108,'حركة المراحل'!$C$5:$C$504,N$4))</f>
        <v/>
      </c>
      <c r="O108" s="17">
        <f>IF(OR($A108="",O$4=""),"",SUMIFS('حركة المراحل'!$D$5:$D$504,'حركة المراحل'!$B$5:$B$504,$A108,'حركة المراحل'!$C$5:$C$504,O$4))</f>
        <v/>
      </c>
      <c r="P108" s="17">
        <f>IF(OR($A108="",'المراحل'!$D$5=""),"",SUMIFS('حركة المراحل'!$D$5:$D$504,'حركة المراحل'!$B$5:$B$504,$A108,'حركة المراحل'!$C$5:$C$504,'المراحل'!$D$5))</f>
        <v/>
      </c>
      <c r="Q108" s="18">
        <f>IF(OR(A108="",P108="",C108="",C108=0),"",P108/C108)</f>
        <v/>
      </c>
      <c r="R108" s="17">
        <f>IF(OR(A108="",P108="",C108=""),"",MAX(C108-P108,0))</f>
        <v/>
      </c>
      <c r="S108" s="19">
        <f>IF(OR(A108="",'أوامر الإنتاج'!E108=""),"",'أوامر الإنتاج'!E108-TODAY())</f>
        <v/>
      </c>
      <c r="T108" s="6">
        <f>IF(OR(A108="",P108="",C108=""),"",IF(P108&gt;=C108,"تم",IF(S108="","جارٍ",IF(S108&lt;0,"متأخر",IF(S108&lt;=3,"قريب","جارٍ")))))</f>
        <v/>
      </c>
    </row>
    <row r="109">
      <c r="A109" s="6">
        <f>IF('أوامر الإنتاج'!A109="","",'أوامر الإنتاج'!A109)</f>
        <v/>
      </c>
      <c r="B109" s="6">
        <f>IF(A109="","",'أوامر الإنتاج'!B109&amp;"")</f>
        <v/>
      </c>
      <c r="C109" s="17">
        <f>IF(A109="","",'أوامر الإنتاج'!D109)</f>
        <v/>
      </c>
      <c r="D109" s="17">
        <f>IF(OR($A109="",D$4=""),"",SUMIFS('حركة المراحل'!$D$5:$D$504,'حركة المراحل'!$B$5:$B$504,$A109,'حركة المراحل'!$C$5:$C$504,D$4))</f>
        <v/>
      </c>
      <c r="E109" s="17">
        <f>IF(OR($A109="",E$4=""),"",SUMIFS('حركة المراحل'!$D$5:$D$504,'حركة المراحل'!$B$5:$B$504,$A109,'حركة المراحل'!$C$5:$C$504,E$4))</f>
        <v/>
      </c>
      <c r="F109" s="17">
        <f>IF(OR($A109="",F$4=""),"",SUMIFS('حركة المراحل'!$D$5:$D$504,'حركة المراحل'!$B$5:$B$504,$A109,'حركة المراحل'!$C$5:$C$504,F$4))</f>
        <v/>
      </c>
      <c r="G109" s="17">
        <f>IF(OR($A109="",G$4=""),"",SUMIFS('حركة المراحل'!$D$5:$D$504,'حركة المراحل'!$B$5:$B$504,$A109,'حركة المراحل'!$C$5:$C$504,G$4))</f>
        <v/>
      </c>
      <c r="H109" s="17">
        <f>IF(OR($A109="",H$4=""),"",SUMIFS('حركة المراحل'!$D$5:$D$504,'حركة المراحل'!$B$5:$B$504,$A109,'حركة المراحل'!$C$5:$C$504,H$4))</f>
        <v/>
      </c>
      <c r="I109" s="17">
        <f>IF(OR($A109="",I$4=""),"",SUMIFS('حركة المراحل'!$D$5:$D$504,'حركة المراحل'!$B$5:$B$504,$A109,'حركة المراحل'!$C$5:$C$504,I$4))</f>
        <v/>
      </c>
      <c r="J109" s="17">
        <f>IF(OR($A109="",J$4=""),"",SUMIFS('حركة المراحل'!$D$5:$D$504,'حركة المراحل'!$B$5:$B$504,$A109,'حركة المراحل'!$C$5:$C$504,J$4))</f>
        <v/>
      </c>
      <c r="K109" s="17">
        <f>IF(OR($A109="",K$4=""),"",SUMIFS('حركة المراحل'!$D$5:$D$504,'حركة المراحل'!$B$5:$B$504,$A109,'حركة المراحل'!$C$5:$C$504,K$4))</f>
        <v/>
      </c>
      <c r="L109" s="17">
        <f>IF(OR($A109="",L$4=""),"",SUMIFS('حركة المراحل'!$D$5:$D$504,'حركة المراحل'!$B$5:$B$504,$A109,'حركة المراحل'!$C$5:$C$504,L$4))</f>
        <v/>
      </c>
      <c r="M109" s="17">
        <f>IF(OR($A109="",M$4=""),"",SUMIFS('حركة المراحل'!$D$5:$D$504,'حركة المراحل'!$B$5:$B$504,$A109,'حركة المراحل'!$C$5:$C$504,M$4))</f>
        <v/>
      </c>
      <c r="N109" s="17">
        <f>IF(OR($A109="",N$4=""),"",SUMIFS('حركة المراحل'!$D$5:$D$504,'حركة المراحل'!$B$5:$B$504,$A109,'حركة المراحل'!$C$5:$C$504,N$4))</f>
        <v/>
      </c>
      <c r="O109" s="17">
        <f>IF(OR($A109="",O$4=""),"",SUMIFS('حركة المراحل'!$D$5:$D$504,'حركة المراحل'!$B$5:$B$504,$A109,'حركة المراحل'!$C$5:$C$504,O$4))</f>
        <v/>
      </c>
      <c r="P109" s="17">
        <f>IF(OR($A109="",'المراحل'!$D$5=""),"",SUMIFS('حركة المراحل'!$D$5:$D$504,'حركة المراحل'!$B$5:$B$504,$A109,'حركة المراحل'!$C$5:$C$504,'المراحل'!$D$5))</f>
        <v/>
      </c>
      <c r="Q109" s="18">
        <f>IF(OR(A109="",P109="",C109="",C109=0),"",P109/C109)</f>
        <v/>
      </c>
      <c r="R109" s="17">
        <f>IF(OR(A109="",P109="",C109=""),"",MAX(C109-P109,0))</f>
        <v/>
      </c>
      <c r="S109" s="19">
        <f>IF(OR(A109="",'أوامر الإنتاج'!E109=""),"",'أوامر الإنتاج'!E109-TODAY())</f>
        <v/>
      </c>
      <c r="T109" s="6">
        <f>IF(OR(A109="",P109="",C109=""),"",IF(P109&gt;=C109,"تم",IF(S109="","جارٍ",IF(S109&lt;0,"متأخر",IF(S109&lt;=3,"قريب","جارٍ")))))</f>
        <v/>
      </c>
    </row>
    <row r="110">
      <c r="A110" s="6">
        <f>IF('أوامر الإنتاج'!A110="","",'أوامر الإنتاج'!A110)</f>
        <v/>
      </c>
      <c r="B110" s="6">
        <f>IF(A110="","",'أوامر الإنتاج'!B110&amp;"")</f>
        <v/>
      </c>
      <c r="C110" s="17">
        <f>IF(A110="","",'أوامر الإنتاج'!D110)</f>
        <v/>
      </c>
      <c r="D110" s="17">
        <f>IF(OR($A110="",D$4=""),"",SUMIFS('حركة المراحل'!$D$5:$D$504,'حركة المراحل'!$B$5:$B$504,$A110,'حركة المراحل'!$C$5:$C$504,D$4))</f>
        <v/>
      </c>
      <c r="E110" s="17">
        <f>IF(OR($A110="",E$4=""),"",SUMIFS('حركة المراحل'!$D$5:$D$504,'حركة المراحل'!$B$5:$B$504,$A110,'حركة المراحل'!$C$5:$C$504,E$4))</f>
        <v/>
      </c>
      <c r="F110" s="17">
        <f>IF(OR($A110="",F$4=""),"",SUMIFS('حركة المراحل'!$D$5:$D$504,'حركة المراحل'!$B$5:$B$504,$A110,'حركة المراحل'!$C$5:$C$504,F$4))</f>
        <v/>
      </c>
      <c r="G110" s="17">
        <f>IF(OR($A110="",G$4=""),"",SUMIFS('حركة المراحل'!$D$5:$D$504,'حركة المراحل'!$B$5:$B$504,$A110,'حركة المراحل'!$C$5:$C$504,G$4))</f>
        <v/>
      </c>
      <c r="H110" s="17">
        <f>IF(OR($A110="",H$4=""),"",SUMIFS('حركة المراحل'!$D$5:$D$504,'حركة المراحل'!$B$5:$B$504,$A110,'حركة المراحل'!$C$5:$C$504,H$4))</f>
        <v/>
      </c>
      <c r="I110" s="17">
        <f>IF(OR($A110="",I$4=""),"",SUMIFS('حركة المراحل'!$D$5:$D$504,'حركة المراحل'!$B$5:$B$504,$A110,'حركة المراحل'!$C$5:$C$504,I$4))</f>
        <v/>
      </c>
      <c r="J110" s="17">
        <f>IF(OR($A110="",J$4=""),"",SUMIFS('حركة المراحل'!$D$5:$D$504,'حركة المراحل'!$B$5:$B$504,$A110,'حركة المراحل'!$C$5:$C$504,J$4))</f>
        <v/>
      </c>
      <c r="K110" s="17">
        <f>IF(OR($A110="",K$4=""),"",SUMIFS('حركة المراحل'!$D$5:$D$504,'حركة المراحل'!$B$5:$B$504,$A110,'حركة المراحل'!$C$5:$C$504,K$4))</f>
        <v/>
      </c>
      <c r="L110" s="17">
        <f>IF(OR($A110="",L$4=""),"",SUMIFS('حركة المراحل'!$D$5:$D$504,'حركة المراحل'!$B$5:$B$504,$A110,'حركة المراحل'!$C$5:$C$504,L$4))</f>
        <v/>
      </c>
      <c r="M110" s="17">
        <f>IF(OR($A110="",M$4=""),"",SUMIFS('حركة المراحل'!$D$5:$D$504,'حركة المراحل'!$B$5:$B$504,$A110,'حركة المراحل'!$C$5:$C$504,M$4))</f>
        <v/>
      </c>
      <c r="N110" s="17">
        <f>IF(OR($A110="",N$4=""),"",SUMIFS('حركة المراحل'!$D$5:$D$504,'حركة المراحل'!$B$5:$B$504,$A110,'حركة المراحل'!$C$5:$C$504,N$4))</f>
        <v/>
      </c>
      <c r="O110" s="17">
        <f>IF(OR($A110="",O$4=""),"",SUMIFS('حركة المراحل'!$D$5:$D$504,'حركة المراحل'!$B$5:$B$504,$A110,'حركة المراحل'!$C$5:$C$504,O$4))</f>
        <v/>
      </c>
      <c r="P110" s="17">
        <f>IF(OR($A110="",'المراحل'!$D$5=""),"",SUMIFS('حركة المراحل'!$D$5:$D$504,'حركة المراحل'!$B$5:$B$504,$A110,'حركة المراحل'!$C$5:$C$504,'المراحل'!$D$5))</f>
        <v/>
      </c>
      <c r="Q110" s="18">
        <f>IF(OR(A110="",P110="",C110="",C110=0),"",P110/C110)</f>
        <v/>
      </c>
      <c r="R110" s="17">
        <f>IF(OR(A110="",P110="",C110=""),"",MAX(C110-P110,0))</f>
        <v/>
      </c>
      <c r="S110" s="19">
        <f>IF(OR(A110="",'أوامر الإنتاج'!E110=""),"",'أوامر الإنتاج'!E110-TODAY())</f>
        <v/>
      </c>
      <c r="T110" s="6">
        <f>IF(OR(A110="",P110="",C110=""),"",IF(P110&gt;=C110,"تم",IF(S110="","جارٍ",IF(S110&lt;0,"متأخر",IF(S110&lt;=3,"قريب","جارٍ")))))</f>
        <v/>
      </c>
    </row>
    <row r="111">
      <c r="A111" s="6">
        <f>IF('أوامر الإنتاج'!A111="","",'أوامر الإنتاج'!A111)</f>
        <v/>
      </c>
      <c r="B111" s="6">
        <f>IF(A111="","",'أوامر الإنتاج'!B111&amp;"")</f>
        <v/>
      </c>
      <c r="C111" s="17">
        <f>IF(A111="","",'أوامر الإنتاج'!D111)</f>
        <v/>
      </c>
      <c r="D111" s="17">
        <f>IF(OR($A111="",D$4=""),"",SUMIFS('حركة المراحل'!$D$5:$D$504,'حركة المراحل'!$B$5:$B$504,$A111,'حركة المراحل'!$C$5:$C$504,D$4))</f>
        <v/>
      </c>
      <c r="E111" s="17">
        <f>IF(OR($A111="",E$4=""),"",SUMIFS('حركة المراحل'!$D$5:$D$504,'حركة المراحل'!$B$5:$B$504,$A111,'حركة المراحل'!$C$5:$C$504,E$4))</f>
        <v/>
      </c>
      <c r="F111" s="17">
        <f>IF(OR($A111="",F$4=""),"",SUMIFS('حركة المراحل'!$D$5:$D$504,'حركة المراحل'!$B$5:$B$504,$A111,'حركة المراحل'!$C$5:$C$504,F$4))</f>
        <v/>
      </c>
      <c r="G111" s="17">
        <f>IF(OR($A111="",G$4=""),"",SUMIFS('حركة المراحل'!$D$5:$D$504,'حركة المراحل'!$B$5:$B$504,$A111,'حركة المراحل'!$C$5:$C$504,G$4))</f>
        <v/>
      </c>
      <c r="H111" s="17">
        <f>IF(OR($A111="",H$4=""),"",SUMIFS('حركة المراحل'!$D$5:$D$504,'حركة المراحل'!$B$5:$B$504,$A111,'حركة المراحل'!$C$5:$C$504,H$4))</f>
        <v/>
      </c>
      <c r="I111" s="17">
        <f>IF(OR($A111="",I$4=""),"",SUMIFS('حركة المراحل'!$D$5:$D$504,'حركة المراحل'!$B$5:$B$504,$A111,'حركة المراحل'!$C$5:$C$504,I$4))</f>
        <v/>
      </c>
      <c r="J111" s="17">
        <f>IF(OR($A111="",J$4=""),"",SUMIFS('حركة المراحل'!$D$5:$D$504,'حركة المراحل'!$B$5:$B$504,$A111,'حركة المراحل'!$C$5:$C$504,J$4))</f>
        <v/>
      </c>
      <c r="K111" s="17">
        <f>IF(OR($A111="",K$4=""),"",SUMIFS('حركة المراحل'!$D$5:$D$504,'حركة المراحل'!$B$5:$B$504,$A111,'حركة المراحل'!$C$5:$C$504,K$4))</f>
        <v/>
      </c>
      <c r="L111" s="17">
        <f>IF(OR($A111="",L$4=""),"",SUMIFS('حركة المراحل'!$D$5:$D$504,'حركة المراحل'!$B$5:$B$504,$A111,'حركة المراحل'!$C$5:$C$504,L$4))</f>
        <v/>
      </c>
      <c r="M111" s="17">
        <f>IF(OR($A111="",M$4=""),"",SUMIFS('حركة المراحل'!$D$5:$D$504,'حركة المراحل'!$B$5:$B$504,$A111,'حركة المراحل'!$C$5:$C$504,M$4))</f>
        <v/>
      </c>
      <c r="N111" s="17">
        <f>IF(OR($A111="",N$4=""),"",SUMIFS('حركة المراحل'!$D$5:$D$504,'حركة المراحل'!$B$5:$B$504,$A111,'حركة المراحل'!$C$5:$C$504,N$4))</f>
        <v/>
      </c>
      <c r="O111" s="17">
        <f>IF(OR($A111="",O$4=""),"",SUMIFS('حركة المراحل'!$D$5:$D$504,'حركة المراحل'!$B$5:$B$504,$A111,'حركة المراحل'!$C$5:$C$504,O$4))</f>
        <v/>
      </c>
      <c r="P111" s="17">
        <f>IF(OR($A111="",'المراحل'!$D$5=""),"",SUMIFS('حركة المراحل'!$D$5:$D$504,'حركة المراحل'!$B$5:$B$504,$A111,'حركة المراحل'!$C$5:$C$504,'المراحل'!$D$5))</f>
        <v/>
      </c>
      <c r="Q111" s="18">
        <f>IF(OR(A111="",P111="",C111="",C111=0),"",P111/C111)</f>
        <v/>
      </c>
      <c r="R111" s="17">
        <f>IF(OR(A111="",P111="",C111=""),"",MAX(C111-P111,0))</f>
        <v/>
      </c>
      <c r="S111" s="19">
        <f>IF(OR(A111="",'أوامر الإنتاج'!E111=""),"",'أوامر الإنتاج'!E111-TODAY())</f>
        <v/>
      </c>
      <c r="T111" s="6">
        <f>IF(OR(A111="",P111="",C111=""),"",IF(P111&gt;=C111,"تم",IF(S111="","جارٍ",IF(S111&lt;0,"متأخر",IF(S111&lt;=3,"قريب","جارٍ")))))</f>
        <v/>
      </c>
    </row>
    <row r="112">
      <c r="A112" s="6">
        <f>IF('أوامر الإنتاج'!A112="","",'أوامر الإنتاج'!A112)</f>
        <v/>
      </c>
      <c r="B112" s="6">
        <f>IF(A112="","",'أوامر الإنتاج'!B112&amp;"")</f>
        <v/>
      </c>
      <c r="C112" s="17">
        <f>IF(A112="","",'أوامر الإنتاج'!D112)</f>
        <v/>
      </c>
      <c r="D112" s="17">
        <f>IF(OR($A112="",D$4=""),"",SUMIFS('حركة المراحل'!$D$5:$D$504,'حركة المراحل'!$B$5:$B$504,$A112,'حركة المراحل'!$C$5:$C$504,D$4))</f>
        <v/>
      </c>
      <c r="E112" s="17">
        <f>IF(OR($A112="",E$4=""),"",SUMIFS('حركة المراحل'!$D$5:$D$504,'حركة المراحل'!$B$5:$B$504,$A112,'حركة المراحل'!$C$5:$C$504,E$4))</f>
        <v/>
      </c>
      <c r="F112" s="17">
        <f>IF(OR($A112="",F$4=""),"",SUMIFS('حركة المراحل'!$D$5:$D$504,'حركة المراحل'!$B$5:$B$504,$A112,'حركة المراحل'!$C$5:$C$504,F$4))</f>
        <v/>
      </c>
      <c r="G112" s="17">
        <f>IF(OR($A112="",G$4=""),"",SUMIFS('حركة المراحل'!$D$5:$D$504,'حركة المراحل'!$B$5:$B$504,$A112,'حركة المراحل'!$C$5:$C$504,G$4))</f>
        <v/>
      </c>
      <c r="H112" s="17">
        <f>IF(OR($A112="",H$4=""),"",SUMIFS('حركة المراحل'!$D$5:$D$504,'حركة المراحل'!$B$5:$B$504,$A112,'حركة المراحل'!$C$5:$C$504,H$4))</f>
        <v/>
      </c>
      <c r="I112" s="17">
        <f>IF(OR($A112="",I$4=""),"",SUMIFS('حركة المراحل'!$D$5:$D$504,'حركة المراحل'!$B$5:$B$504,$A112,'حركة المراحل'!$C$5:$C$504,I$4))</f>
        <v/>
      </c>
      <c r="J112" s="17">
        <f>IF(OR($A112="",J$4=""),"",SUMIFS('حركة المراحل'!$D$5:$D$504,'حركة المراحل'!$B$5:$B$504,$A112,'حركة المراحل'!$C$5:$C$504,J$4))</f>
        <v/>
      </c>
      <c r="K112" s="17">
        <f>IF(OR($A112="",K$4=""),"",SUMIFS('حركة المراحل'!$D$5:$D$504,'حركة المراحل'!$B$5:$B$504,$A112,'حركة المراحل'!$C$5:$C$504,K$4))</f>
        <v/>
      </c>
      <c r="L112" s="17">
        <f>IF(OR($A112="",L$4=""),"",SUMIFS('حركة المراحل'!$D$5:$D$504,'حركة المراحل'!$B$5:$B$504,$A112,'حركة المراحل'!$C$5:$C$504,L$4))</f>
        <v/>
      </c>
      <c r="M112" s="17">
        <f>IF(OR($A112="",M$4=""),"",SUMIFS('حركة المراحل'!$D$5:$D$504,'حركة المراحل'!$B$5:$B$504,$A112,'حركة المراحل'!$C$5:$C$504,M$4))</f>
        <v/>
      </c>
      <c r="N112" s="17">
        <f>IF(OR($A112="",N$4=""),"",SUMIFS('حركة المراحل'!$D$5:$D$504,'حركة المراحل'!$B$5:$B$504,$A112,'حركة المراحل'!$C$5:$C$504,N$4))</f>
        <v/>
      </c>
      <c r="O112" s="17">
        <f>IF(OR($A112="",O$4=""),"",SUMIFS('حركة المراحل'!$D$5:$D$504,'حركة المراحل'!$B$5:$B$504,$A112,'حركة المراحل'!$C$5:$C$504,O$4))</f>
        <v/>
      </c>
      <c r="P112" s="17">
        <f>IF(OR($A112="",'المراحل'!$D$5=""),"",SUMIFS('حركة المراحل'!$D$5:$D$504,'حركة المراحل'!$B$5:$B$504,$A112,'حركة المراحل'!$C$5:$C$504,'المراحل'!$D$5))</f>
        <v/>
      </c>
      <c r="Q112" s="18">
        <f>IF(OR(A112="",P112="",C112="",C112=0),"",P112/C112)</f>
        <v/>
      </c>
      <c r="R112" s="17">
        <f>IF(OR(A112="",P112="",C112=""),"",MAX(C112-P112,0))</f>
        <v/>
      </c>
      <c r="S112" s="19">
        <f>IF(OR(A112="",'أوامر الإنتاج'!E112=""),"",'أوامر الإنتاج'!E112-TODAY())</f>
        <v/>
      </c>
      <c r="T112" s="6">
        <f>IF(OR(A112="",P112="",C112=""),"",IF(P112&gt;=C112,"تم",IF(S112="","جارٍ",IF(S112&lt;0,"متأخر",IF(S112&lt;=3,"قريب","جارٍ")))))</f>
        <v/>
      </c>
    </row>
    <row r="113">
      <c r="A113" s="6">
        <f>IF('أوامر الإنتاج'!A113="","",'أوامر الإنتاج'!A113)</f>
        <v/>
      </c>
      <c r="B113" s="6">
        <f>IF(A113="","",'أوامر الإنتاج'!B113&amp;"")</f>
        <v/>
      </c>
      <c r="C113" s="17">
        <f>IF(A113="","",'أوامر الإنتاج'!D113)</f>
        <v/>
      </c>
      <c r="D113" s="17">
        <f>IF(OR($A113="",D$4=""),"",SUMIFS('حركة المراحل'!$D$5:$D$504,'حركة المراحل'!$B$5:$B$504,$A113,'حركة المراحل'!$C$5:$C$504,D$4))</f>
        <v/>
      </c>
      <c r="E113" s="17">
        <f>IF(OR($A113="",E$4=""),"",SUMIFS('حركة المراحل'!$D$5:$D$504,'حركة المراحل'!$B$5:$B$504,$A113,'حركة المراحل'!$C$5:$C$504,E$4))</f>
        <v/>
      </c>
      <c r="F113" s="17">
        <f>IF(OR($A113="",F$4=""),"",SUMIFS('حركة المراحل'!$D$5:$D$504,'حركة المراحل'!$B$5:$B$504,$A113,'حركة المراحل'!$C$5:$C$504,F$4))</f>
        <v/>
      </c>
      <c r="G113" s="17">
        <f>IF(OR($A113="",G$4=""),"",SUMIFS('حركة المراحل'!$D$5:$D$504,'حركة المراحل'!$B$5:$B$504,$A113,'حركة المراحل'!$C$5:$C$504,G$4))</f>
        <v/>
      </c>
      <c r="H113" s="17">
        <f>IF(OR($A113="",H$4=""),"",SUMIFS('حركة المراحل'!$D$5:$D$504,'حركة المراحل'!$B$5:$B$504,$A113,'حركة المراحل'!$C$5:$C$504,H$4))</f>
        <v/>
      </c>
      <c r="I113" s="17">
        <f>IF(OR($A113="",I$4=""),"",SUMIFS('حركة المراحل'!$D$5:$D$504,'حركة المراحل'!$B$5:$B$504,$A113,'حركة المراحل'!$C$5:$C$504,I$4))</f>
        <v/>
      </c>
      <c r="J113" s="17">
        <f>IF(OR($A113="",J$4=""),"",SUMIFS('حركة المراحل'!$D$5:$D$504,'حركة المراحل'!$B$5:$B$504,$A113,'حركة المراحل'!$C$5:$C$504,J$4))</f>
        <v/>
      </c>
      <c r="K113" s="17">
        <f>IF(OR($A113="",K$4=""),"",SUMIFS('حركة المراحل'!$D$5:$D$504,'حركة المراحل'!$B$5:$B$504,$A113,'حركة المراحل'!$C$5:$C$504,K$4))</f>
        <v/>
      </c>
      <c r="L113" s="17">
        <f>IF(OR($A113="",L$4=""),"",SUMIFS('حركة المراحل'!$D$5:$D$504,'حركة المراحل'!$B$5:$B$504,$A113,'حركة المراحل'!$C$5:$C$504,L$4))</f>
        <v/>
      </c>
      <c r="M113" s="17">
        <f>IF(OR($A113="",M$4=""),"",SUMIFS('حركة المراحل'!$D$5:$D$504,'حركة المراحل'!$B$5:$B$504,$A113,'حركة المراحل'!$C$5:$C$504,M$4))</f>
        <v/>
      </c>
      <c r="N113" s="17">
        <f>IF(OR($A113="",N$4=""),"",SUMIFS('حركة المراحل'!$D$5:$D$504,'حركة المراحل'!$B$5:$B$504,$A113,'حركة المراحل'!$C$5:$C$504,N$4))</f>
        <v/>
      </c>
      <c r="O113" s="17">
        <f>IF(OR($A113="",O$4=""),"",SUMIFS('حركة المراحل'!$D$5:$D$504,'حركة المراحل'!$B$5:$B$504,$A113,'حركة المراحل'!$C$5:$C$504,O$4))</f>
        <v/>
      </c>
      <c r="P113" s="17">
        <f>IF(OR($A113="",'المراحل'!$D$5=""),"",SUMIFS('حركة المراحل'!$D$5:$D$504,'حركة المراحل'!$B$5:$B$504,$A113,'حركة المراحل'!$C$5:$C$504,'المراحل'!$D$5))</f>
        <v/>
      </c>
      <c r="Q113" s="18">
        <f>IF(OR(A113="",P113="",C113="",C113=0),"",P113/C113)</f>
        <v/>
      </c>
      <c r="R113" s="17">
        <f>IF(OR(A113="",P113="",C113=""),"",MAX(C113-P113,0))</f>
        <v/>
      </c>
      <c r="S113" s="19">
        <f>IF(OR(A113="",'أوامر الإنتاج'!E113=""),"",'أوامر الإنتاج'!E113-TODAY())</f>
        <v/>
      </c>
      <c r="T113" s="6">
        <f>IF(OR(A113="",P113="",C113=""),"",IF(P113&gt;=C113,"تم",IF(S113="","جارٍ",IF(S113&lt;0,"متأخر",IF(S113&lt;=3,"قريب","جارٍ")))))</f>
        <v/>
      </c>
    </row>
    <row r="114">
      <c r="A114" s="6">
        <f>IF('أوامر الإنتاج'!A114="","",'أوامر الإنتاج'!A114)</f>
        <v/>
      </c>
      <c r="B114" s="6">
        <f>IF(A114="","",'أوامر الإنتاج'!B114&amp;"")</f>
        <v/>
      </c>
      <c r="C114" s="17">
        <f>IF(A114="","",'أوامر الإنتاج'!D114)</f>
        <v/>
      </c>
      <c r="D114" s="17">
        <f>IF(OR($A114="",D$4=""),"",SUMIFS('حركة المراحل'!$D$5:$D$504,'حركة المراحل'!$B$5:$B$504,$A114,'حركة المراحل'!$C$5:$C$504,D$4))</f>
        <v/>
      </c>
      <c r="E114" s="17">
        <f>IF(OR($A114="",E$4=""),"",SUMIFS('حركة المراحل'!$D$5:$D$504,'حركة المراحل'!$B$5:$B$504,$A114,'حركة المراحل'!$C$5:$C$504,E$4))</f>
        <v/>
      </c>
      <c r="F114" s="17">
        <f>IF(OR($A114="",F$4=""),"",SUMIFS('حركة المراحل'!$D$5:$D$504,'حركة المراحل'!$B$5:$B$504,$A114,'حركة المراحل'!$C$5:$C$504,F$4))</f>
        <v/>
      </c>
      <c r="G114" s="17">
        <f>IF(OR($A114="",G$4=""),"",SUMIFS('حركة المراحل'!$D$5:$D$504,'حركة المراحل'!$B$5:$B$504,$A114,'حركة المراحل'!$C$5:$C$504,G$4))</f>
        <v/>
      </c>
      <c r="H114" s="17">
        <f>IF(OR($A114="",H$4=""),"",SUMIFS('حركة المراحل'!$D$5:$D$504,'حركة المراحل'!$B$5:$B$504,$A114,'حركة المراحل'!$C$5:$C$504,H$4))</f>
        <v/>
      </c>
      <c r="I114" s="17">
        <f>IF(OR($A114="",I$4=""),"",SUMIFS('حركة المراحل'!$D$5:$D$504,'حركة المراحل'!$B$5:$B$504,$A114,'حركة المراحل'!$C$5:$C$504,I$4))</f>
        <v/>
      </c>
      <c r="J114" s="17">
        <f>IF(OR($A114="",J$4=""),"",SUMIFS('حركة المراحل'!$D$5:$D$504,'حركة المراحل'!$B$5:$B$504,$A114,'حركة المراحل'!$C$5:$C$504,J$4))</f>
        <v/>
      </c>
      <c r="K114" s="17">
        <f>IF(OR($A114="",K$4=""),"",SUMIFS('حركة المراحل'!$D$5:$D$504,'حركة المراحل'!$B$5:$B$504,$A114,'حركة المراحل'!$C$5:$C$504,K$4))</f>
        <v/>
      </c>
      <c r="L114" s="17">
        <f>IF(OR($A114="",L$4=""),"",SUMIFS('حركة المراحل'!$D$5:$D$504,'حركة المراحل'!$B$5:$B$504,$A114,'حركة المراحل'!$C$5:$C$504,L$4))</f>
        <v/>
      </c>
      <c r="M114" s="17">
        <f>IF(OR($A114="",M$4=""),"",SUMIFS('حركة المراحل'!$D$5:$D$504,'حركة المراحل'!$B$5:$B$504,$A114,'حركة المراحل'!$C$5:$C$504,M$4))</f>
        <v/>
      </c>
      <c r="N114" s="17">
        <f>IF(OR($A114="",N$4=""),"",SUMIFS('حركة المراحل'!$D$5:$D$504,'حركة المراحل'!$B$5:$B$504,$A114,'حركة المراحل'!$C$5:$C$504,N$4))</f>
        <v/>
      </c>
      <c r="O114" s="17">
        <f>IF(OR($A114="",O$4=""),"",SUMIFS('حركة المراحل'!$D$5:$D$504,'حركة المراحل'!$B$5:$B$504,$A114,'حركة المراحل'!$C$5:$C$504,O$4))</f>
        <v/>
      </c>
      <c r="P114" s="17">
        <f>IF(OR($A114="",'المراحل'!$D$5=""),"",SUMIFS('حركة المراحل'!$D$5:$D$504,'حركة المراحل'!$B$5:$B$504,$A114,'حركة المراحل'!$C$5:$C$504,'المراحل'!$D$5))</f>
        <v/>
      </c>
      <c r="Q114" s="18">
        <f>IF(OR(A114="",P114="",C114="",C114=0),"",P114/C114)</f>
        <v/>
      </c>
      <c r="R114" s="17">
        <f>IF(OR(A114="",P114="",C114=""),"",MAX(C114-P114,0))</f>
        <v/>
      </c>
      <c r="S114" s="19">
        <f>IF(OR(A114="",'أوامر الإنتاج'!E114=""),"",'أوامر الإنتاج'!E114-TODAY())</f>
        <v/>
      </c>
      <c r="T114" s="6">
        <f>IF(OR(A114="",P114="",C114=""),"",IF(P114&gt;=C114,"تم",IF(S114="","جارٍ",IF(S114&lt;0,"متأخر",IF(S114&lt;=3,"قريب","جارٍ")))))</f>
        <v/>
      </c>
    </row>
    <row r="115">
      <c r="A115" s="6">
        <f>IF('أوامر الإنتاج'!A115="","",'أوامر الإنتاج'!A115)</f>
        <v/>
      </c>
      <c r="B115" s="6">
        <f>IF(A115="","",'أوامر الإنتاج'!B115&amp;"")</f>
        <v/>
      </c>
      <c r="C115" s="17">
        <f>IF(A115="","",'أوامر الإنتاج'!D115)</f>
        <v/>
      </c>
      <c r="D115" s="17">
        <f>IF(OR($A115="",D$4=""),"",SUMIFS('حركة المراحل'!$D$5:$D$504,'حركة المراحل'!$B$5:$B$504,$A115,'حركة المراحل'!$C$5:$C$504,D$4))</f>
        <v/>
      </c>
      <c r="E115" s="17">
        <f>IF(OR($A115="",E$4=""),"",SUMIFS('حركة المراحل'!$D$5:$D$504,'حركة المراحل'!$B$5:$B$504,$A115,'حركة المراحل'!$C$5:$C$504,E$4))</f>
        <v/>
      </c>
      <c r="F115" s="17">
        <f>IF(OR($A115="",F$4=""),"",SUMIFS('حركة المراحل'!$D$5:$D$504,'حركة المراحل'!$B$5:$B$504,$A115,'حركة المراحل'!$C$5:$C$504,F$4))</f>
        <v/>
      </c>
      <c r="G115" s="17">
        <f>IF(OR($A115="",G$4=""),"",SUMIFS('حركة المراحل'!$D$5:$D$504,'حركة المراحل'!$B$5:$B$504,$A115,'حركة المراحل'!$C$5:$C$504,G$4))</f>
        <v/>
      </c>
      <c r="H115" s="17">
        <f>IF(OR($A115="",H$4=""),"",SUMIFS('حركة المراحل'!$D$5:$D$504,'حركة المراحل'!$B$5:$B$504,$A115,'حركة المراحل'!$C$5:$C$504,H$4))</f>
        <v/>
      </c>
      <c r="I115" s="17">
        <f>IF(OR($A115="",I$4=""),"",SUMIFS('حركة المراحل'!$D$5:$D$504,'حركة المراحل'!$B$5:$B$504,$A115,'حركة المراحل'!$C$5:$C$504,I$4))</f>
        <v/>
      </c>
      <c r="J115" s="17">
        <f>IF(OR($A115="",J$4=""),"",SUMIFS('حركة المراحل'!$D$5:$D$504,'حركة المراحل'!$B$5:$B$504,$A115,'حركة المراحل'!$C$5:$C$504,J$4))</f>
        <v/>
      </c>
      <c r="K115" s="17">
        <f>IF(OR($A115="",K$4=""),"",SUMIFS('حركة المراحل'!$D$5:$D$504,'حركة المراحل'!$B$5:$B$504,$A115,'حركة المراحل'!$C$5:$C$504,K$4))</f>
        <v/>
      </c>
      <c r="L115" s="17">
        <f>IF(OR($A115="",L$4=""),"",SUMIFS('حركة المراحل'!$D$5:$D$504,'حركة المراحل'!$B$5:$B$504,$A115,'حركة المراحل'!$C$5:$C$504,L$4))</f>
        <v/>
      </c>
      <c r="M115" s="17">
        <f>IF(OR($A115="",M$4=""),"",SUMIFS('حركة المراحل'!$D$5:$D$504,'حركة المراحل'!$B$5:$B$504,$A115,'حركة المراحل'!$C$5:$C$504,M$4))</f>
        <v/>
      </c>
      <c r="N115" s="17">
        <f>IF(OR($A115="",N$4=""),"",SUMIFS('حركة المراحل'!$D$5:$D$504,'حركة المراحل'!$B$5:$B$504,$A115,'حركة المراحل'!$C$5:$C$504,N$4))</f>
        <v/>
      </c>
      <c r="O115" s="17">
        <f>IF(OR($A115="",O$4=""),"",SUMIFS('حركة المراحل'!$D$5:$D$504,'حركة المراحل'!$B$5:$B$504,$A115,'حركة المراحل'!$C$5:$C$504,O$4))</f>
        <v/>
      </c>
      <c r="P115" s="17">
        <f>IF(OR($A115="",'المراحل'!$D$5=""),"",SUMIFS('حركة المراحل'!$D$5:$D$504,'حركة المراحل'!$B$5:$B$504,$A115,'حركة المراحل'!$C$5:$C$504,'المراحل'!$D$5))</f>
        <v/>
      </c>
      <c r="Q115" s="18">
        <f>IF(OR(A115="",P115="",C115="",C115=0),"",P115/C115)</f>
        <v/>
      </c>
      <c r="R115" s="17">
        <f>IF(OR(A115="",P115="",C115=""),"",MAX(C115-P115,0))</f>
        <v/>
      </c>
      <c r="S115" s="19">
        <f>IF(OR(A115="",'أوامر الإنتاج'!E115=""),"",'أوامر الإنتاج'!E115-TODAY())</f>
        <v/>
      </c>
      <c r="T115" s="6">
        <f>IF(OR(A115="",P115="",C115=""),"",IF(P115&gt;=C115,"تم",IF(S115="","جارٍ",IF(S115&lt;0,"متأخر",IF(S115&lt;=3,"قريب","جارٍ")))))</f>
        <v/>
      </c>
    </row>
    <row r="116">
      <c r="A116" s="6">
        <f>IF('أوامر الإنتاج'!A116="","",'أوامر الإنتاج'!A116)</f>
        <v/>
      </c>
      <c r="B116" s="6">
        <f>IF(A116="","",'أوامر الإنتاج'!B116&amp;"")</f>
        <v/>
      </c>
      <c r="C116" s="17">
        <f>IF(A116="","",'أوامر الإنتاج'!D116)</f>
        <v/>
      </c>
      <c r="D116" s="17">
        <f>IF(OR($A116="",D$4=""),"",SUMIFS('حركة المراحل'!$D$5:$D$504,'حركة المراحل'!$B$5:$B$504,$A116,'حركة المراحل'!$C$5:$C$504,D$4))</f>
        <v/>
      </c>
      <c r="E116" s="17">
        <f>IF(OR($A116="",E$4=""),"",SUMIFS('حركة المراحل'!$D$5:$D$504,'حركة المراحل'!$B$5:$B$504,$A116,'حركة المراحل'!$C$5:$C$504,E$4))</f>
        <v/>
      </c>
      <c r="F116" s="17">
        <f>IF(OR($A116="",F$4=""),"",SUMIFS('حركة المراحل'!$D$5:$D$504,'حركة المراحل'!$B$5:$B$504,$A116,'حركة المراحل'!$C$5:$C$504,F$4))</f>
        <v/>
      </c>
      <c r="G116" s="17">
        <f>IF(OR($A116="",G$4=""),"",SUMIFS('حركة المراحل'!$D$5:$D$504,'حركة المراحل'!$B$5:$B$504,$A116,'حركة المراحل'!$C$5:$C$504,G$4))</f>
        <v/>
      </c>
      <c r="H116" s="17">
        <f>IF(OR($A116="",H$4=""),"",SUMIFS('حركة المراحل'!$D$5:$D$504,'حركة المراحل'!$B$5:$B$504,$A116,'حركة المراحل'!$C$5:$C$504,H$4))</f>
        <v/>
      </c>
      <c r="I116" s="17">
        <f>IF(OR($A116="",I$4=""),"",SUMIFS('حركة المراحل'!$D$5:$D$504,'حركة المراحل'!$B$5:$B$504,$A116,'حركة المراحل'!$C$5:$C$504,I$4))</f>
        <v/>
      </c>
      <c r="J116" s="17">
        <f>IF(OR($A116="",J$4=""),"",SUMIFS('حركة المراحل'!$D$5:$D$504,'حركة المراحل'!$B$5:$B$504,$A116,'حركة المراحل'!$C$5:$C$504,J$4))</f>
        <v/>
      </c>
      <c r="K116" s="17">
        <f>IF(OR($A116="",K$4=""),"",SUMIFS('حركة المراحل'!$D$5:$D$504,'حركة المراحل'!$B$5:$B$504,$A116,'حركة المراحل'!$C$5:$C$504,K$4))</f>
        <v/>
      </c>
      <c r="L116" s="17">
        <f>IF(OR($A116="",L$4=""),"",SUMIFS('حركة المراحل'!$D$5:$D$504,'حركة المراحل'!$B$5:$B$504,$A116,'حركة المراحل'!$C$5:$C$504,L$4))</f>
        <v/>
      </c>
      <c r="M116" s="17">
        <f>IF(OR($A116="",M$4=""),"",SUMIFS('حركة المراحل'!$D$5:$D$504,'حركة المراحل'!$B$5:$B$504,$A116,'حركة المراحل'!$C$5:$C$504,M$4))</f>
        <v/>
      </c>
      <c r="N116" s="17">
        <f>IF(OR($A116="",N$4=""),"",SUMIFS('حركة المراحل'!$D$5:$D$504,'حركة المراحل'!$B$5:$B$504,$A116,'حركة المراحل'!$C$5:$C$504,N$4))</f>
        <v/>
      </c>
      <c r="O116" s="17">
        <f>IF(OR($A116="",O$4=""),"",SUMIFS('حركة المراحل'!$D$5:$D$504,'حركة المراحل'!$B$5:$B$504,$A116,'حركة المراحل'!$C$5:$C$504,O$4))</f>
        <v/>
      </c>
      <c r="P116" s="17">
        <f>IF(OR($A116="",'المراحل'!$D$5=""),"",SUMIFS('حركة المراحل'!$D$5:$D$504,'حركة المراحل'!$B$5:$B$504,$A116,'حركة المراحل'!$C$5:$C$504,'المراحل'!$D$5))</f>
        <v/>
      </c>
      <c r="Q116" s="18">
        <f>IF(OR(A116="",P116="",C116="",C116=0),"",P116/C116)</f>
        <v/>
      </c>
      <c r="R116" s="17">
        <f>IF(OR(A116="",P116="",C116=""),"",MAX(C116-P116,0))</f>
        <v/>
      </c>
      <c r="S116" s="19">
        <f>IF(OR(A116="",'أوامر الإنتاج'!E116=""),"",'أوامر الإنتاج'!E116-TODAY())</f>
        <v/>
      </c>
      <c r="T116" s="6">
        <f>IF(OR(A116="",P116="",C116=""),"",IF(P116&gt;=C116,"تم",IF(S116="","جارٍ",IF(S116&lt;0,"متأخر",IF(S116&lt;=3,"قريب","جارٍ")))))</f>
        <v/>
      </c>
    </row>
    <row r="117">
      <c r="A117" s="6">
        <f>IF('أوامر الإنتاج'!A117="","",'أوامر الإنتاج'!A117)</f>
        <v/>
      </c>
      <c r="B117" s="6">
        <f>IF(A117="","",'أوامر الإنتاج'!B117&amp;"")</f>
        <v/>
      </c>
      <c r="C117" s="17">
        <f>IF(A117="","",'أوامر الإنتاج'!D117)</f>
        <v/>
      </c>
      <c r="D117" s="17">
        <f>IF(OR($A117="",D$4=""),"",SUMIFS('حركة المراحل'!$D$5:$D$504,'حركة المراحل'!$B$5:$B$504,$A117,'حركة المراحل'!$C$5:$C$504,D$4))</f>
        <v/>
      </c>
      <c r="E117" s="17">
        <f>IF(OR($A117="",E$4=""),"",SUMIFS('حركة المراحل'!$D$5:$D$504,'حركة المراحل'!$B$5:$B$504,$A117,'حركة المراحل'!$C$5:$C$504,E$4))</f>
        <v/>
      </c>
      <c r="F117" s="17">
        <f>IF(OR($A117="",F$4=""),"",SUMIFS('حركة المراحل'!$D$5:$D$504,'حركة المراحل'!$B$5:$B$504,$A117,'حركة المراحل'!$C$5:$C$504,F$4))</f>
        <v/>
      </c>
      <c r="G117" s="17">
        <f>IF(OR($A117="",G$4=""),"",SUMIFS('حركة المراحل'!$D$5:$D$504,'حركة المراحل'!$B$5:$B$504,$A117,'حركة المراحل'!$C$5:$C$504,G$4))</f>
        <v/>
      </c>
      <c r="H117" s="17">
        <f>IF(OR($A117="",H$4=""),"",SUMIFS('حركة المراحل'!$D$5:$D$504,'حركة المراحل'!$B$5:$B$504,$A117,'حركة المراحل'!$C$5:$C$504,H$4))</f>
        <v/>
      </c>
      <c r="I117" s="17">
        <f>IF(OR($A117="",I$4=""),"",SUMIFS('حركة المراحل'!$D$5:$D$504,'حركة المراحل'!$B$5:$B$504,$A117,'حركة المراحل'!$C$5:$C$504,I$4))</f>
        <v/>
      </c>
      <c r="J117" s="17">
        <f>IF(OR($A117="",J$4=""),"",SUMIFS('حركة المراحل'!$D$5:$D$504,'حركة المراحل'!$B$5:$B$504,$A117,'حركة المراحل'!$C$5:$C$504,J$4))</f>
        <v/>
      </c>
      <c r="K117" s="17">
        <f>IF(OR($A117="",K$4=""),"",SUMIFS('حركة المراحل'!$D$5:$D$504,'حركة المراحل'!$B$5:$B$504,$A117,'حركة المراحل'!$C$5:$C$504,K$4))</f>
        <v/>
      </c>
      <c r="L117" s="17">
        <f>IF(OR($A117="",L$4=""),"",SUMIFS('حركة المراحل'!$D$5:$D$504,'حركة المراحل'!$B$5:$B$504,$A117,'حركة المراحل'!$C$5:$C$504,L$4))</f>
        <v/>
      </c>
      <c r="M117" s="17">
        <f>IF(OR($A117="",M$4=""),"",SUMIFS('حركة المراحل'!$D$5:$D$504,'حركة المراحل'!$B$5:$B$504,$A117,'حركة المراحل'!$C$5:$C$504,M$4))</f>
        <v/>
      </c>
      <c r="N117" s="17">
        <f>IF(OR($A117="",N$4=""),"",SUMIFS('حركة المراحل'!$D$5:$D$504,'حركة المراحل'!$B$5:$B$504,$A117,'حركة المراحل'!$C$5:$C$504,N$4))</f>
        <v/>
      </c>
      <c r="O117" s="17">
        <f>IF(OR($A117="",O$4=""),"",SUMIFS('حركة المراحل'!$D$5:$D$504,'حركة المراحل'!$B$5:$B$504,$A117,'حركة المراحل'!$C$5:$C$504,O$4))</f>
        <v/>
      </c>
      <c r="P117" s="17">
        <f>IF(OR($A117="",'المراحل'!$D$5=""),"",SUMIFS('حركة المراحل'!$D$5:$D$504,'حركة المراحل'!$B$5:$B$504,$A117,'حركة المراحل'!$C$5:$C$504,'المراحل'!$D$5))</f>
        <v/>
      </c>
      <c r="Q117" s="18">
        <f>IF(OR(A117="",P117="",C117="",C117=0),"",P117/C117)</f>
        <v/>
      </c>
      <c r="R117" s="17">
        <f>IF(OR(A117="",P117="",C117=""),"",MAX(C117-P117,0))</f>
        <v/>
      </c>
      <c r="S117" s="19">
        <f>IF(OR(A117="",'أوامر الإنتاج'!E117=""),"",'أوامر الإنتاج'!E117-TODAY())</f>
        <v/>
      </c>
      <c r="T117" s="6">
        <f>IF(OR(A117="",P117="",C117=""),"",IF(P117&gt;=C117,"تم",IF(S117="","جارٍ",IF(S117&lt;0,"متأخر",IF(S117&lt;=3,"قريب","جارٍ")))))</f>
        <v/>
      </c>
    </row>
    <row r="118">
      <c r="A118" s="6">
        <f>IF('أوامر الإنتاج'!A118="","",'أوامر الإنتاج'!A118)</f>
        <v/>
      </c>
      <c r="B118" s="6">
        <f>IF(A118="","",'أوامر الإنتاج'!B118&amp;"")</f>
        <v/>
      </c>
      <c r="C118" s="17">
        <f>IF(A118="","",'أوامر الإنتاج'!D118)</f>
        <v/>
      </c>
      <c r="D118" s="17">
        <f>IF(OR($A118="",D$4=""),"",SUMIFS('حركة المراحل'!$D$5:$D$504,'حركة المراحل'!$B$5:$B$504,$A118,'حركة المراحل'!$C$5:$C$504,D$4))</f>
        <v/>
      </c>
      <c r="E118" s="17">
        <f>IF(OR($A118="",E$4=""),"",SUMIFS('حركة المراحل'!$D$5:$D$504,'حركة المراحل'!$B$5:$B$504,$A118,'حركة المراحل'!$C$5:$C$504,E$4))</f>
        <v/>
      </c>
      <c r="F118" s="17">
        <f>IF(OR($A118="",F$4=""),"",SUMIFS('حركة المراحل'!$D$5:$D$504,'حركة المراحل'!$B$5:$B$504,$A118,'حركة المراحل'!$C$5:$C$504,F$4))</f>
        <v/>
      </c>
      <c r="G118" s="17">
        <f>IF(OR($A118="",G$4=""),"",SUMIFS('حركة المراحل'!$D$5:$D$504,'حركة المراحل'!$B$5:$B$504,$A118,'حركة المراحل'!$C$5:$C$504,G$4))</f>
        <v/>
      </c>
      <c r="H118" s="17">
        <f>IF(OR($A118="",H$4=""),"",SUMIFS('حركة المراحل'!$D$5:$D$504,'حركة المراحل'!$B$5:$B$504,$A118,'حركة المراحل'!$C$5:$C$504,H$4))</f>
        <v/>
      </c>
      <c r="I118" s="17">
        <f>IF(OR($A118="",I$4=""),"",SUMIFS('حركة المراحل'!$D$5:$D$504,'حركة المراحل'!$B$5:$B$504,$A118,'حركة المراحل'!$C$5:$C$504,I$4))</f>
        <v/>
      </c>
      <c r="J118" s="17">
        <f>IF(OR($A118="",J$4=""),"",SUMIFS('حركة المراحل'!$D$5:$D$504,'حركة المراحل'!$B$5:$B$504,$A118,'حركة المراحل'!$C$5:$C$504,J$4))</f>
        <v/>
      </c>
      <c r="K118" s="17">
        <f>IF(OR($A118="",K$4=""),"",SUMIFS('حركة المراحل'!$D$5:$D$504,'حركة المراحل'!$B$5:$B$504,$A118,'حركة المراحل'!$C$5:$C$504,K$4))</f>
        <v/>
      </c>
      <c r="L118" s="17">
        <f>IF(OR($A118="",L$4=""),"",SUMIFS('حركة المراحل'!$D$5:$D$504,'حركة المراحل'!$B$5:$B$504,$A118,'حركة المراحل'!$C$5:$C$504,L$4))</f>
        <v/>
      </c>
      <c r="M118" s="17">
        <f>IF(OR($A118="",M$4=""),"",SUMIFS('حركة المراحل'!$D$5:$D$504,'حركة المراحل'!$B$5:$B$504,$A118,'حركة المراحل'!$C$5:$C$504,M$4))</f>
        <v/>
      </c>
      <c r="N118" s="17">
        <f>IF(OR($A118="",N$4=""),"",SUMIFS('حركة المراحل'!$D$5:$D$504,'حركة المراحل'!$B$5:$B$504,$A118,'حركة المراحل'!$C$5:$C$504,N$4))</f>
        <v/>
      </c>
      <c r="O118" s="17">
        <f>IF(OR($A118="",O$4=""),"",SUMIFS('حركة المراحل'!$D$5:$D$504,'حركة المراحل'!$B$5:$B$504,$A118,'حركة المراحل'!$C$5:$C$504,O$4))</f>
        <v/>
      </c>
      <c r="P118" s="17">
        <f>IF(OR($A118="",'المراحل'!$D$5=""),"",SUMIFS('حركة المراحل'!$D$5:$D$504,'حركة المراحل'!$B$5:$B$504,$A118,'حركة المراحل'!$C$5:$C$504,'المراحل'!$D$5))</f>
        <v/>
      </c>
      <c r="Q118" s="18">
        <f>IF(OR(A118="",P118="",C118="",C118=0),"",P118/C118)</f>
        <v/>
      </c>
      <c r="R118" s="17">
        <f>IF(OR(A118="",P118="",C118=""),"",MAX(C118-P118,0))</f>
        <v/>
      </c>
      <c r="S118" s="19">
        <f>IF(OR(A118="",'أوامر الإنتاج'!E118=""),"",'أوامر الإنتاج'!E118-TODAY())</f>
        <v/>
      </c>
      <c r="T118" s="6">
        <f>IF(OR(A118="",P118="",C118=""),"",IF(P118&gt;=C118,"تم",IF(S118="","جارٍ",IF(S118&lt;0,"متأخر",IF(S118&lt;=3,"قريب","جارٍ")))))</f>
        <v/>
      </c>
    </row>
    <row r="119">
      <c r="A119" s="6">
        <f>IF('أوامر الإنتاج'!A119="","",'أوامر الإنتاج'!A119)</f>
        <v/>
      </c>
      <c r="B119" s="6">
        <f>IF(A119="","",'أوامر الإنتاج'!B119&amp;"")</f>
        <v/>
      </c>
      <c r="C119" s="17">
        <f>IF(A119="","",'أوامر الإنتاج'!D119)</f>
        <v/>
      </c>
      <c r="D119" s="17">
        <f>IF(OR($A119="",D$4=""),"",SUMIFS('حركة المراحل'!$D$5:$D$504,'حركة المراحل'!$B$5:$B$504,$A119,'حركة المراحل'!$C$5:$C$504,D$4))</f>
        <v/>
      </c>
      <c r="E119" s="17">
        <f>IF(OR($A119="",E$4=""),"",SUMIFS('حركة المراحل'!$D$5:$D$504,'حركة المراحل'!$B$5:$B$504,$A119,'حركة المراحل'!$C$5:$C$504,E$4))</f>
        <v/>
      </c>
      <c r="F119" s="17">
        <f>IF(OR($A119="",F$4=""),"",SUMIFS('حركة المراحل'!$D$5:$D$504,'حركة المراحل'!$B$5:$B$504,$A119,'حركة المراحل'!$C$5:$C$504,F$4))</f>
        <v/>
      </c>
      <c r="G119" s="17">
        <f>IF(OR($A119="",G$4=""),"",SUMIFS('حركة المراحل'!$D$5:$D$504,'حركة المراحل'!$B$5:$B$504,$A119,'حركة المراحل'!$C$5:$C$504,G$4))</f>
        <v/>
      </c>
      <c r="H119" s="17">
        <f>IF(OR($A119="",H$4=""),"",SUMIFS('حركة المراحل'!$D$5:$D$504,'حركة المراحل'!$B$5:$B$504,$A119,'حركة المراحل'!$C$5:$C$504,H$4))</f>
        <v/>
      </c>
      <c r="I119" s="17">
        <f>IF(OR($A119="",I$4=""),"",SUMIFS('حركة المراحل'!$D$5:$D$504,'حركة المراحل'!$B$5:$B$504,$A119,'حركة المراحل'!$C$5:$C$504,I$4))</f>
        <v/>
      </c>
      <c r="J119" s="17">
        <f>IF(OR($A119="",J$4=""),"",SUMIFS('حركة المراحل'!$D$5:$D$504,'حركة المراحل'!$B$5:$B$504,$A119,'حركة المراحل'!$C$5:$C$504,J$4))</f>
        <v/>
      </c>
      <c r="K119" s="17">
        <f>IF(OR($A119="",K$4=""),"",SUMIFS('حركة المراحل'!$D$5:$D$504,'حركة المراحل'!$B$5:$B$504,$A119,'حركة المراحل'!$C$5:$C$504,K$4))</f>
        <v/>
      </c>
      <c r="L119" s="17">
        <f>IF(OR($A119="",L$4=""),"",SUMIFS('حركة المراحل'!$D$5:$D$504,'حركة المراحل'!$B$5:$B$504,$A119,'حركة المراحل'!$C$5:$C$504,L$4))</f>
        <v/>
      </c>
      <c r="M119" s="17">
        <f>IF(OR($A119="",M$4=""),"",SUMIFS('حركة المراحل'!$D$5:$D$504,'حركة المراحل'!$B$5:$B$504,$A119,'حركة المراحل'!$C$5:$C$504,M$4))</f>
        <v/>
      </c>
      <c r="N119" s="17">
        <f>IF(OR($A119="",N$4=""),"",SUMIFS('حركة المراحل'!$D$5:$D$504,'حركة المراحل'!$B$5:$B$504,$A119,'حركة المراحل'!$C$5:$C$504,N$4))</f>
        <v/>
      </c>
      <c r="O119" s="17">
        <f>IF(OR($A119="",O$4=""),"",SUMIFS('حركة المراحل'!$D$5:$D$504,'حركة المراحل'!$B$5:$B$504,$A119,'حركة المراحل'!$C$5:$C$504,O$4))</f>
        <v/>
      </c>
      <c r="P119" s="17">
        <f>IF(OR($A119="",'المراحل'!$D$5=""),"",SUMIFS('حركة المراحل'!$D$5:$D$504,'حركة المراحل'!$B$5:$B$504,$A119,'حركة المراحل'!$C$5:$C$504,'المراحل'!$D$5))</f>
        <v/>
      </c>
      <c r="Q119" s="18">
        <f>IF(OR(A119="",P119="",C119="",C119=0),"",P119/C119)</f>
        <v/>
      </c>
      <c r="R119" s="17">
        <f>IF(OR(A119="",P119="",C119=""),"",MAX(C119-P119,0))</f>
        <v/>
      </c>
      <c r="S119" s="19">
        <f>IF(OR(A119="",'أوامر الإنتاج'!E119=""),"",'أوامر الإنتاج'!E119-TODAY())</f>
        <v/>
      </c>
      <c r="T119" s="6">
        <f>IF(OR(A119="",P119="",C119=""),"",IF(P119&gt;=C119,"تم",IF(S119="","جارٍ",IF(S119&lt;0,"متأخر",IF(S119&lt;=3,"قريب","جارٍ")))))</f>
        <v/>
      </c>
    </row>
    <row r="120">
      <c r="A120" s="6">
        <f>IF('أوامر الإنتاج'!A120="","",'أوامر الإنتاج'!A120)</f>
        <v/>
      </c>
      <c r="B120" s="6">
        <f>IF(A120="","",'أوامر الإنتاج'!B120&amp;"")</f>
        <v/>
      </c>
      <c r="C120" s="17">
        <f>IF(A120="","",'أوامر الإنتاج'!D120)</f>
        <v/>
      </c>
      <c r="D120" s="17">
        <f>IF(OR($A120="",D$4=""),"",SUMIFS('حركة المراحل'!$D$5:$D$504,'حركة المراحل'!$B$5:$B$504,$A120,'حركة المراحل'!$C$5:$C$504,D$4))</f>
        <v/>
      </c>
      <c r="E120" s="17">
        <f>IF(OR($A120="",E$4=""),"",SUMIFS('حركة المراحل'!$D$5:$D$504,'حركة المراحل'!$B$5:$B$504,$A120,'حركة المراحل'!$C$5:$C$504,E$4))</f>
        <v/>
      </c>
      <c r="F120" s="17">
        <f>IF(OR($A120="",F$4=""),"",SUMIFS('حركة المراحل'!$D$5:$D$504,'حركة المراحل'!$B$5:$B$504,$A120,'حركة المراحل'!$C$5:$C$504,F$4))</f>
        <v/>
      </c>
      <c r="G120" s="17">
        <f>IF(OR($A120="",G$4=""),"",SUMIFS('حركة المراحل'!$D$5:$D$504,'حركة المراحل'!$B$5:$B$504,$A120,'حركة المراحل'!$C$5:$C$504,G$4))</f>
        <v/>
      </c>
      <c r="H120" s="17">
        <f>IF(OR($A120="",H$4=""),"",SUMIFS('حركة المراحل'!$D$5:$D$504,'حركة المراحل'!$B$5:$B$504,$A120,'حركة المراحل'!$C$5:$C$504,H$4))</f>
        <v/>
      </c>
      <c r="I120" s="17">
        <f>IF(OR($A120="",I$4=""),"",SUMIFS('حركة المراحل'!$D$5:$D$504,'حركة المراحل'!$B$5:$B$504,$A120,'حركة المراحل'!$C$5:$C$504,I$4))</f>
        <v/>
      </c>
      <c r="J120" s="17">
        <f>IF(OR($A120="",J$4=""),"",SUMIFS('حركة المراحل'!$D$5:$D$504,'حركة المراحل'!$B$5:$B$504,$A120,'حركة المراحل'!$C$5:$C$504,J$4))</f>
        <v/>
      </c>
      <c r="K120" s="17">
        <f>IF(OR($A120="",K$4=""),"",SUMIFS('حركة المراحل'!$D$5:$D$504,'حركة المراحل'!$B$5:$B$504,$A120,'حركة المراحل'!$C$5:$C$504,K$4))</f>
        <v/>
      </c>
      <c r="L120" s="17">
        <f>IF(OR($A120="",L$4=""),"",SUMIFS('حركة المراحل'!$D$5:$D$504,'حركة المراحل'!$B$5:$B$504,$A120,'حركة المراحل'!$C$5:$C$504,L$4))</f>
        <v/>
      </c>
      <c r="M120" s="17">
        <f>IF(OR($A120="",M$4=""),"",SUMIFS('حركة المراحل'!$D$5:$D$504,'حركة المراحل'!$B$5:$B$504,$A120,'حركة المراحل'!$C$5:$C$504,M$4))</f>
        <v/>
      </c>
      <c r="N120" s="17">
        <f>IF(OR($A120="",N$4=""),"",SUMIFS('حركة المراحل'!$D$5:$D$504,'حركة المراحل'!$B$5:$B$504,$A120,'حركة المراحل'!$C$5:$C$504,N$4))</f>
        <v/>
      </c>
      <c r="O120" s="17">
        <f>IF(OR($A120="",O$4=""),"",SUMIFS('حركة المراحل'!$D$5:$D$504,'حركة المراحل'!$B$5:$B$504,$A120,'حركة المراحل'!$C$5:$C$504,O$4))</f>
        <v/>
      </c>
      <c r="P120" s="17">
        <f>IF(OR($A120="",'المراحل'!$D$5=""),"",SUMIFS('حركة المراحل'!$D$5:$D$504,'حركة المراحل'!$B$5:$B$504,$A120,'حركة المراحل'!$C$5:$C$504,'المراحل'!$D$5))</f>
        <v/>
      </c>
      <c r="Q120" s="18">
        <f>IF(OR(A120="",P120="",C120="",C120=0),"",P120/C120)</f>
        <v/>
      </c>
      <c r="R120" s="17">
        <f>IF(OR(A120="",P120="",C120=""),"",MAX(C120-P120,0))</f>
        <v/>
      </c>
      <c r="S120" s="19">
        <f>IF(OR(A120="",'أوامر الإنتاج'!E120=""),"",'أوامر الإنتاج'!E120-TODAY())</f>
        <v/>
      </c>
      <c r="T120" s="6">
        <f>IF(OR(A120="",P120="",C120=""),"",IF(P120&gt;=C120,"تم",IF(S120="","جارٍ",IF(S120&lt;0,"متأخر",IF(S120&lt;=3,"قريب","جارٍ")))))</f>
        <v/>
      </c>
    </row>
    <row r="121">
      <c r="A121" s="6">
        <f>IF('أوامر الإنتاج'!A121="","",'أوامر الإنتاج'!A121)</f>
        <v/>
      </c>
      <c r="B121" s="6">
        <f>IF(A121="","",'أوامر الإنتاج'!B121&amp;"")</f>
        <v/>
      </c>
      <c r="C121" s="17">
        <f>IF(A121="","",'أوامر الإنتاج'!D121)</f>
        <v/>
      </c>
      <c r="D121" s="17">
        <f>IF(OR($A121="",D$4=""),"",SUMIFS('حركة المراحل'!$D$5:$D$504,'حركة المراحل'!$B$5:$B$504,$A121,'حركة المراحل'!$C$5:$C$504,D$4))</f>
        <v/>
      </c>
      <c r="E121" s="17">
        <f>IF(OR($A121="",E$4=""),"",SUMIFS('حركة المراحل'!$D$5:$D$504,'حركة المراحل'!$B$5:$B$504,$A121,'حركة المراحل'!$C$5:$C$504,E$4))</f>
        <v/>
      </c>
      <c r="F121" s="17">
        <f>IF(OR($A121="",F$4=""),"",SUMIFS('حركة المراحل'!$D$5:$D$504,'حركة المراحل'!$B$5:$B$504,$A121,'حركة المراحل'!$C$5:$C$504,F$4))</f>
        <v/>
      </c>
      <c r="G121" s="17">
        <f>IF(OR($A121="",G$4=""),"",SUMIFS('حركة المراحل'!$D$5:$D$504,'حركة المراحل'!$B$5:$B$504,$A121,'حركة المراحل'!$C$5:$C$504,G$4))</f>
        <v/>
      </c>
      <c r="H121" s="17">
        <f>IF(OR($A121="",H$4=""),"",SUMIFS('حركة المراحل'!$D$5:$D$504,'حركة المراحل'!$B$5:$B$504,$A121,'حركة المراحل'!$C$5:$C$504,H$4))</f>
        <v/>
      </c>
      <c r="I121" s="17">
        <f>IF(OR($A121="",I$4=""),"",SUMIFS('حركة المراحل'!$D$5:$D$504,'حركة المراحل'!$B$5:$B$504,$A121,'حركة المراحل'!$C$5:$C$504,I$4))</f>
        <v/>
      </c>
      <c r="J121" s="17">
        <f>IF(OR($A121="",J$4=""),"",SUMIFS('حركة المراحل'!$D$5:$D$504,'حركة المراحل'!$B$5:$B$504,$A121,'حركة المراحل'!$C$5:$C$504,J$4))</f>
        <v/>
      </c>
      <c r="K121" s="17">
        <f>IF(OR($A121="",K$4=""),"",SUMIFS('حركة المراحل'!$D$5:$D$504,'حركة المراحل'!$B$5:$B$504,$A121,'حركة المراحل'!$C$5:$C$504,K$4))</f>
        <v/>
      </c>
      <c r="L121" s="17">
        <f>IF(OR($A121="",L$4=""),"",SUMIFS('حركة المراحل'!$D$5:$D$504,'حركة المراحل'!$B$5:$B$504,$A121,'حركة المراحل'!$C$5:$C$504,L$4))</f>
        <v/>
      </c>
      <c r="M121" s="17">
        <f>IF(OR($A121="",M$4=""),"",SUMIFS('حركة المراحل'!$D$5:$D$504,'حركة المراحل'!$B$5:$B$504,$A121,'حركة المراحل'!$C$5:$C$504,M$4))</f>
        <v/>
      </c>
      <c r="N121" s="17">
        <f>IF(OR($A121="",N$4=""),"",SUMIFS('حركة المراحل'!$D$5:$D$504,'حركة المراحل'!$B$5:$B$504,$A121,'حركة المراحل'!$C$5:$C$504,N$4))</f>
        <v/>
      </c>
      <c r="O121" s="17">
        <f>IF(OR($A121="",O$4=""),"",SUMIFS('حركة المراحل'!$D$5:$D$504,'حركة المراحل'!$B$5:$B$504,$A121,'حركة المراحل'!$C$5:$C$504,O$4))</f>
        <v/>
      </c>
      <c r="P121" s="17">
        <f>IF(OR($A121="",'المراحل'!$D$5=""),"",SUMIFS('حركة المراحل'!$D$5:$D$504,'حركة المراحل'!$B$5:$B$504,$A121,'حركة المراحل'!$C$5:$C$504,'المراحل'!$D$5))</f>
        <v/>
      </c>
      <c r="Q121" s="18">
        <f>IF(OR(A121="",P121="",C121="",C121=0),"",P121/C121)</f>
        <v/>
      </c>
      <c r="R121" s="17">
        <f>IF(OR(A121="",P121="",C121=""),"",MAX(C121-P121,0))</f>
        <v/>
      </c>
      <c r="S121" s="19">
        <f>IF(OR(A121="",'أوامر الإنتاج'!E121=""),"",'أوامر الإنتاج'!E121-TODAY())</f>
        <v/>
      </c>
      <c r="T121" s="6">
        <f>IF(OR(A121="",P121="",C121=""),"",IF(P121&gt;=C121,"تم",IF(S121="","جارٍ",IF(S121&lt;0,"متأخر",IF(S121&lt;=3,"قريب","جارٍ")))))</f>
        <v/>
      </c>
    </row>
    <row r="122">
      <c r="A122" s="6">
        <f>IF('أوامر الإنتاج'!A122="","",'أوامر الإنتاج'!A122)</f>
        <v/>
      </c>
      <c r="B122" s="6">
        <f>IF(A122="","",'أوامر الإنتاج'!B122&amp;"")</f>
        <v/>
      </c>
      <c r="C122" s="17">
        <f>IF(A122="","",'أوامر الإنتاج'!D122)</f>
        <v/>
      </c>
      <c r="D122" s="17">
        <f>IF(OR($A122="",D$4=""),"",SUMIFS('حركة المراحل'!$D$5:$D$504,'حركة المراحل'!$B$5:$B$504,$A122,'حركة المراحل'!$C$5:$C$504,D$4))</f>
        <v/>
      </c>
      <c r="E122" s="17">
        <f>IF(OR($A122="",E$4=""),"",SUMIFS('حركة المراحل'!$D$5:$D$504,'حركة المراحل'!$B$5:$B$504,$A122,'حركة المراحل'!$C$5:$C$504,E$4))</f>
        <v/>
      </c>
      <c r="F122" s="17">
        <f>IF(OR($A122="",F$4=""),"",SUMIFS('حركة المراحل'!$D$5:$D$504,'حركة المراحل'!$B$5:$B$504,$A122,'حركة المراحل'!$C$5:$C$504,F$4))</f>
        <v/>
      </c>
      <c r="G122" s="17">
        <f>IF(OR($A122="",G$4=""),"",SUMIFS('حركة المراحل'!$D$5:$D$504,'حركة المراحل'!$B$5:$B$504,$A122,'حركة المراحل'!$C$5:$C$504,G$4))</f>
        <v/>
      </c>
      <c r="H122" s="17">
        <f>IF(OR($A122="",H$4=""),"",SUMIFS('حركة المراحل'!$D$5:$D$504,'حركة المراحل'!$B$5:$B$504,$A122,'حركة المراحل'!$C$5:$C$504,H$4))</f>
        <v/>
      </c>
      <c r="I122" s="17">
        <f>IF(OR($A122="",I$4=""),"",SUMIFS('حركة المراحل'!$D$5:$D$504,'حركة المراحل'!$B$5:$B$504,$A122,'حركة المراحل'!$C$5:$C$504,I$4))</f>
        <v/>
      </c>
      <c r="J122" s="17">
        <f>IF(OR($A122="",J$4=""),"",SUMIFS('حركة المراحل'!$D$5:$D$504,'حركة المراحل'!$B$5:$B$504,$A122,'حركة المراحل'!$C$5:$C$504,J$4))</f>
        <v/>
      </c>
      <c r="K122" s="17">
        <f>IF(OR($A122="",K$4=""),"",SUMIFS('حركة المراحل'!$D$5:$D$504,'حركة المراحل'!$B$5:$B$504,$A122,'حركة المراحل'!$C$5:$C$504,K$4))</f>
        <v/>
      </c>
      <c r="L122" s="17">
        <f>IF(OR($A122="",L$4=""),"",SUMIFS('حركة المراحل'!$D$5:$D$504,'حركة المراحل'!$B$5:$B$504,$A122,'حركة المراحل'!$C$5:$C$504,L$4))</f>
        <v/>
      </c>
      <c r="M122" s="17">
        <f>IF(OR($A122="",M$4=""),"",SUMIFS('حركة المراحل'!$D$5:$D$504,'حركة المراحل'!$B$5:$B$504,$A122,'حركة المراحل'!$C$5:$C$504,M$4))</f>
        <v/>
      </c>
      <c r="N122" s="17">
        <f>IF(OR($A122="",N$4=""),"",SUMIFS('حركة المراحل'!$D$5:$D$504,'حركة المراحل'!$B$5:$B$504,$A122,'حركة المراحل'!$C$5:$C$504,N$4))</f>
        <v/>
      </c>
      <c r="O122" s="17">
        <f>IF(OR($A122="",O$4=""),"",SUMIFS('حركة المراحل'!$D$5:$D$504,'حركة المراحل'!$B$5:$B$504,$A122,'حركة المراحل'!$C$5:$C$504,O$4))</f>
        <v/>
      </c>
      <c r="P122" s="17">
        <f>IF(OR($A122="",'المراحل'!$D$5=""),"",SUMIFS('حركة المراحل'!$D$5:$D$504,'حركة المراحل'!$B$5:$B$504,$A122,'حركة المراحل'!$C$5:$C$504,'المراحل'!$D$5))</f>
        <v/>
      </c>
      <c r="Q122" s="18">
        <f>IF(OR(A122="",P122="",C122="",C122=0),"",P122/C122)</f>
        <v/>
      </c>
      <c r="R122" s="17">
        <f>IF(OR(A122="",P122="",C122=""),"",MAX(C122-P122,0))</f>
        <v/>
      </c>
      <c r="S122" s="19">
        <f>IF(OR(A122="",'أوامر الإنتاج'!E122=""),"",'أوامر الإنتاج'!E122-TODAY())</f>
        <v/>
      </c>
      <c r="T122" s="6">
        <f>IF(OR(A122="",P122="",C122=""),"",IF(P122&gt;=C122,"تم",IF(S122="","جارٍ",IF(S122&lt;0,"متأخر",IF(S122&lt;=3,"قريب","جارٍ")))))</f>
        <v/>
      </c>
    </row>
    <row r="123">
      <c r="A123" s="6">
        <f>IF('أوامر الإنتاج'!A123="","",'أوامر الإنتاج'!A123)</f>
        <v/>
      </c>
      <c r="B123" s="6">
        <f>IF(A123="","",'أوامر الإنتاج'!B123&amp;"")</f>
        <v/>
      </c>
      <c r="C123" s="17">
        <f>IF(A123="","",'أوامر الإنتاج'!D123)</f>
        <v/>
      </c>
      <c r="D123" s="17">
        <f>IF(OR($A123="",D$4=""),"",SUMIFS('حركة المراحل'!$D$5:$D$504,'حركة المراحل'!$B$5:$B$504,$A123,'حركة المراحل'!$C$5:$C$504,D$4))</f>
        <v/>
      </c>
      <c r="E123" s="17">
        <f>IF(OR($A123="",E$4=""),"",SUMIFS('حركة المراحل'!$D$5:$D$504,'حركة المراحل'!$B$5:$B$504,$A123,'حركة المراحل'!$C$5:$C$504,E$4))</f>
        <v/>
      </c>
      <c r="F123" s="17">
        <f>IF(OR($A123="",F$4=""),"",SUMIFS('حركة المراحل'!$D$5:$D$504,'حركة المراحل'!$B$5:$B$504,$A123,'حركة المراحل'!$C$5:$C$504,F$4))</f>
        <v/>
      </c>
      <c r="G123" s="17">
        <f>IF(OR($A123="",G$4=""),"",SUMIFS('حركة المراحل'!$D$5:$D$504,'حركة المراحل'!$B$5:$B$504,$A123,'حركة المراحل'!$C$5:$C$504,G$4))</f>
        <v/>
      </c>
      <c r="H123" s="17">
        <f>IF(OR($A123="",H$4=""),"",SUMIFS('حركة المراحل'!$D$5:$D$504,'حركة المراحل'!$B$5:$B$504,$A123,'حركة المراحل'!$C$5:$C$504,H$4))</f>
        <v/>
      </c>
      <c r="I123" s="17">
        <f>IF(OR($A123="",I$4=""),"",SUMIFS('حركة المراحل'!$D$5:$D$504,'حركة المراحل'!$B$5:$B$504,$A123,'حركة المراحل'!$C$5:$C$504,I$4))</f>
        <v/>
      </c>
      <c r="J123" s="17">
        <f>IF(OR($A123="",J$4=""),"",SUMIFS('حركة المراحل'!$D$5:$D$504,'حركة المراحل'!$B$5:$B$504,$A123,'حركة المراحل'!$C$5:$C$504,J$4))</f>
        <v/>
      </c>
      <c r="K123" s="17">
        <f>IF(OR($A123="",K$4=""),"",SUMIFS('حركة المراحل'!$D$5:$D$504,'حركة المراحل'!$B$5:$B$504,$A123,'حركة المراحل'!$C$5:$C$504,K$4))</f>
        <v/>
      </c>
      <c r="L123" s="17">
        <f>IF(OR($A123="",L$4=""),"",SUMIFS('حركة المراحل'!$D$5:$D$504,'حركة المراحل'!$B$5:$B$504,$A123,'حركة المراحل'!$C$5:$C$504,L$4))</f>
        <v/>
      </c>
      <c r="M123" s="17">
        <f>IF(OR($A123="",M$4=""),"",SUMIFS('حركة المراحل'!$D$5:$D$504,'حركة المراحل'!$B$5:$B$504,$A123,'حركة المراحل'!$C$5:$C$504,M$4))</f>
        <v/>
      </c>
      <c r="N123" s="17">
        <f>IF(OR($A123="",N$4=""),"",SUMIFS('حركة المراحل'!$D$5:$D$504,'حركة المراحل'!$B$5:$B$504,$A123,'حركة المراحل'!$C$5:$C$504,N$4))</f>
        <v/>
      </c>
      <c r="O123" s="17">
        <f>IF(OR($A123="",O$4=""),"",SUMIFS('حركة المراحل'!$D$5:$D$504,'حركة المراحل'!$B$5:$B$504,$A123,'حركة المراحل'!$C$5:$C$504,O$4))</f>
        <v/>
      </c>
      <c r="P123" s="17">
        <f>IF(OR($A123="",'المراحل'!$D$5=""),"",SUMIFS('حركة المراحل'!$D$5:$D$504,'حركة المراحل'!$B$5:$B$504,$A123,'حركة المراحل'!$C$5:$C$504,'المراحل'!$D$5))</f>
        <v/>
      </c>
      <c r="Q123" s="18">
        <f>IF(OR(A123="",P123="",C123="",C123=0),"",P123/C123)</f>
        <v/>
      </c>
      <c r="R123" s="17">
        <f>IF(OR(A123="",P123="",C123=""),"",MAX(C123-P123,0))</f>
        <v/>
      </c>
      <c r="S123" s="19">
        <f>IF(OR(A123="",'أوامر الإنتاج'!E123=""),"",'أوامر الإنتاج'!E123-TODAY())</f>
        <v/>
      </c>
      <c r="T123" s="6">
        <f>IF(OR(A123="",P123="",C123=""),"",IF(P123&gt;=C123,"تم",IF(S123="","جارٍ",IF(S123&lt;0,"متأخر",IF(S123&lt;=3,"قريب","جارٍ")))))</f>
        <v/>
      </c>
    </row>
    <row r="124">
      <c r="A124" s="6">
        <f>IF('أوامر الإنتاج'!A124="","",'أوامر الإنتاج'!A124)</f>
        <v/>
      </c>
      <c r="B124" s="6">
        <f>IF(A124="","",'أوامر الإنتاج'!B124&amp;"")</f>
        <v/>
      </c>
      <c r="C124" s="17">
        <f>IF(A124="","",'أوامر الإنتاج'!D124)</f>
        <v/>
      </c>
      <c r="D124" s="17">
        <f>IF(OR($A124="",D$4=""),"",SUMIFS('حركة المراحل'!$D$5:$D$504,'حركة المراحل'!$B$5:$B$504,$A124,'حركة المراحل'!$C$5:$C$504,D$4))</f>
        <v/>
      </c>
      <c r="E124" s="17">
        <f>IF(OR($A124="",E$4=""),"",SUMIFS('حركة المراحل'!$D$5:$D$504,'حركة المراحل'!$B$5:$B$504,$A124,'حركة المراحل'!$C$5:$C$504,E$4))</f>
        <v/>
      </c>
      <c r="F124" s="17">
        <f>IF(OR($A124="",F$4=""),"",SUMIFS('حركة المراحل'!$D$5:$D$504,'حركة المراحل'!$B$5:$B$504,$A124,'حركة المراحل'!$C$5:$C$504,F$4))</f>
        <v/>
      </c>
      <c r="G124" s="17">
        <f>IF(OR($A124="",G$4=""),"",SUMIFS('حركة المراحل'!$D$5:$D$504,'حركة المراحل'!$B$5:$B$504,$A124,'حركة المراحل'!$C$5:$C$504,G$4))</f>
        <v/>
      </c>
      <c r="H124" s="17">
        <f>IF(OR($A124="",H$4=""),"",SUMIFS('حركة المراحل'!$D$5:$D$504,'حركة المراحل'!$B$5:$B$504,$A124,'حركة المراحل'!$C$5:$C$504,H$4))</f>
        <v/>
      </c>
      <c r="I124" s="17">
        <f>IF(OR($A124="",I$4=""),"",SUMIFS('حركة المراحل'!$D$5:$D$504,'حركة المراحل'!$B$5:$B$504,$A124,'حركة المراحل'!$C$5:$C$504,I$4))</f>
        <v/>
      </c>
      <c r="J124" s="17">
        <f>IF(OR($A124="",J$4=""),"",SUMIFS('حركة المراحل'!$D$5:$D$504,'حركة المراحل'!$B$5:$B$504,$A124,'حركة المراحل'!$C$5:$C$504,J$4))</f>
        <v/>
      </c>
      <c r="K124" s="17">
        <f>IF(OR($A124="",K$4=""),"",SUMIFS('حركة المراحل'!$D$5:$D$504,'حركة المراحل'!$B$5:$B$504,$A124,'حركة المراحل'!$C$5:$C$504,K$4))</f>
        <v/>
      </c>
      <c r="L124" s="17">
        <f>IF(OR($A124="",L$4=""),"",SUMIFS('حركة المراحل'!$D$5:$D$504,'حركة المراحل'!$B$5:$B$504,$A124,'حركة المراحل'!$C$5:$C$504,L$4))</f>
        <v/>
      </c>
      <c r="M124" s="17">
        <f>IF(OR($A124="",M$4=""),"",SUMIFS('حركة المراحل'!$D$5:$D$504,'حركة المراحل'!$B$5:$B$504,$A124,'حركة المراحل'!$C$5:$C$504,M$4))</f>
        <v/>
      </c>
      <c r="N124" s="17">
        <f>IF(OR($A124="",N$4=""),"",SUMIFS('حركة المراحل'!$D$5:$D$504,'حركة المراحل'!$B$5:$B$504,$A124,'حركة المراحل'!$C$5:$C$504,N$4))</f>
        <v/>
      </c>
      <c r="O124" s="17">
        <f>IF(OR($A124="",O$4=""),"",SUMIFS('حركة المراحل'!$D$5:$D$504,'حركة المراحل'!$B$5:$B$504,$A124,'حركة المراحل'!$C$5:$C$504,O$4))</f>
        <v/>
      </c>
      <c r="P124" s="17">
        <f>IF(OR($A124="",'المراحل'!$D$5=""),"",SUMIFS('حركة المراحل'!$D$5:$D$504,'حركة المراحل'!$B$5:$B$504,$A124,'حركة المراحل'!$C$5:$C$504,'المراحل'!$D$5))</f>
        <v/>
      </c>
      <c r="Q124" s="18">
        <f>IF(OR(A124="",P124="",C124="",C124=0),"",P124/C124)</f>
        <v/>
      </c>
      <c r="R124" s="17">
        <f>IF(OR(A124="",P124="",C124=""),"",MAX(C124-P124,0))</f>
        <v/>
      </c>
      <c r="S124" s="19">
        <f>IF(OR(A124="",'أوامر الإنتاج'!E124=""),"",'أوامر الإنتاج'!E124-TODAY())</f>
        <v/>
      </c>
      <c r="T124" s="6">
        <f>IF(OR(A124="",P124="",C124=""),"",IF(P124&gt;=C124,"تم",IF(S124="","جارٍ",IF(S124&lt;0,"متأخر",IF(S124&lt;=3,"قريب","جارٍ")))))</f>
        <v/>
      </c>
    </row>
    <row r="125">
      <c r="A125" s="6">
        <f>IF('أوامر الإنتاج'!A125="","",'أوامر الإنتاج'!A125)</f>
        <v/>
      </c>
      <c r="B125" s="6">
        <f>IF(A125="","",'أوامر الإنتاج'!B125&amp;"")</f>
        <v/>
      </c>
      <c r="C125" s="17">
        <f>IF(A125="","",'أوامر الإنتاج'!D125)</f>
        <v/>
      </c>
      <c r="D125" s="17">
        <f>IF(OR($A125="",D$4=""),"",SUMIFS('حركة المراحل'!$D$5:$D$504,'حركة المراحل'!$B$5:$B$504,$A125,'حركة المراحل'!$C$5:$C$504,D$4))</f>
        <v/>
      </c>
      <c r="E125" s="17">
        <f>IF(OR($A125="",E$4=""),"",SUMIFS('حركة المراحل'!$D$5:$D$504,'حركة المراحل'!$B$5:$B$504,$A125,'حركة المراحل'!$C$5:$C$504,E$4))</f>
        <v/>
      </c>
      <c r="F125" s="17">
        <f>IF(OR($A125="",F$4=""),"",SUMIFS('حركة المراحل'!$D$5:$D$504,'حركة المراحل'!$B$5:$B$504,$A125,'حركة المراحل'!$C$5:$C$504,F$4))</f>
        <v/>
      </c>
      <c r="G125" s="17">
        <f>IF(OR($A125="",G$4=""),"",SUMIFS('حركة المراحل'!$D$5:$D$504,'حركة المراحل'!$B$5:$B$504,$A125,'حركة المراحل'!$C$5:$C$504,G$4))</f>
        <v/>
      </c>
      <c r="H125" s="17">
        <f>IF(OR($A125="",H$4=""),"",SUMIFS('حركة المراحل'!$D$5:$D$504,'حركة المراحل'!$B$5:$B$504,$A125,'حركة المراحل'!$C$5:$C$504,H$4))</f>
        <v/>
      </c>
      <c r="I125" s="17">
        <f>IF(OR($A125="",I$4=""),"",SUMIFS('حركة المراحل'!$D$5:$D$504,'حركة المراحل'!$B$5:$B$504,$A125,'حركة المراحل'!$C$5:$C$504,I$4))</f>
        <v/>
      </c>
      <c r="J125" s="17">
        <f>IF(OR($A125="",J$4=""),"",SUMIFS('حركة المراحل'!$D$5:$D$504,'حركة المراحل'!$B$5:$B$504,$A125,'حركة المراحل'!$C$5:$C$504,J$4))</f>
        <v/>
      </c>
      <c r="K125" s="17">
        <f>IF(OR($A125="",K$4=""),"",SUMIFS('حركة المراحل'!$D$5:$D$504,'حركة المراحل'!$B$5:$B$504,$A125,'حركة المراحل'!$C$5:$C$504,K$4))</f>
        <v/>
      </c>
      <c r="L125" s="17">
        <f>IF(OR($A125="",L$4=""),"",SUMIFS('حركة المراحل'!$D$5:$D$504,'حركة المراحل'!$B$5:$B$504,$A125,'حركة المراحل'!$C$5:$C$504,L$4))</f>
        <v/>
      </c>
      <c r="M125" s="17">
        <f>IF(OR($A125="",M$4=""),"",SUMIFS('حركة المراحل'!$D$5:$D$504,'حركة المراحل'!$B$5:$B$504,$A125,'حركة المراحل'!$C$5:$C$504,M$4))</f>
        <v/>
      </c>
      <c r="N125" s="17">
        <f>IF(OR($A125="",N$4=""),"",SUMIFS('حركة المراحل'!$D$5:$D$504,'حركة المراحل'!$B$5:$B$504,$A125,'حركة المراحل'!$C$5:$C$504,N$4))</f>
        <v/>
      </c>
      <c r="O125" s="17">
        <f>IF(OR($A125="",O$4=""),"",SUMIFS('حركة المراحل'!$D$5:$D$504,'حركة المراحل'!$B$5:$B$504,$A125,'حركة المراحل'!$C$5:$C$504,O$4))</f>
        <v/>
      </c>
      <c r="P125" s="17">
        <f>IF(OR($A125="",'المراحل'!$D$5=""),"",SUMIFS('حركة المراحل'!$D$5:$D$504,'حركة المراحل'!$B$5:$B$504,$A125,'حركة المراحل'!$C$5:$C$504,'المراحل'!$D$5))</f>
        <v/>
      </c>
      <c r="Q125" s="18">
        <f>IF(OR(A125="",P125="",C125="",C125=0),"",P125/C125)</f>
        <v/>
      </c>
      <c r="R125" s="17">
        <f>IF(OR(A125="",P125="",C125=""),"",MAX(C125-P125,0))</f>
        <v/>
      </c>
      <c r="S125" s="19">
        <f>IF(OR(A125="",'أوامر الإنتاج'!E125=""),"",'أوامر الإنتاج'!E125-TODAY())</f>
        <v/>
      </c>
      <c r="T125" s="6">
        <f>IF(OR(A125="",P125="",C125=""),"",IF(P125&gt;=C125,"تم",IF(S125="","جارٍ",IF(S125&lt;0,"متأخر",IF(S125&lt;=3,"قريب","جارٍ")))))</f>
        <v/>
      </c>
    </row>
    <row r="126">
      <c r="A126" s="6">
        <f>IF('أوامر الإنتاج'!A126="","",'أوامر الإنتاج'!A126)</f>
        <v/>
      </c>
      <c r="B126" s="6">
        <f>IF(A126="","",'أوامر الإنتاج'!B126&amp;"")</f>
        <v/>
      </c>
      <c r="C126" s="17">
        <f>IF(A126="","",'أوامر الإنتاج'!D126)</f>
        <v/>
      </c>
      <c r="D126" s="17">
        <f>IF(OR($A126="",D$4=""),"",SUMIFS('حركة المراحل'!$D$5:$D$504,'حركة المراحل'!$B$5:$B$504,$A126,'حركة المراحل'!$C$5:$C$504,D$4))</f>
        <v/>
      </c>
      <c r="E126" s="17">
        <f>IF(OR($A126="",E$4=""),"",SUMIFS('حركة المراحل'!$D$5:$D$504,'حركة المراحل'!$B$5:$B$504,$A126,'حركة المراحل'!$C$5:$C$504,E$4))</f>
        <v/>
      </c>
      <c r="F126" s="17">
        <f>IF(OR($A126="",F$4=""),"",SUMIFS('حركة المراحل'!$D$5:$D$504,'حركة المراحل'!$B$5:$B$504,$A126,'حركة المراحل'!$C$5:$C$504,F$4))</f>
        <v/>
      </c>
      <c r="G126" s="17">
        <f>IF(OR($A126="",G$4=""),"",SUMIFS('حركة المراحل'!$D$5:$D$504,'حركة المراحل'!$B$5:$B$504,$A126,'حركة المراحل'!$C$5:$C$504,G$4))</f>
        <v/>
      </c>
      <c r="H126" s="17">
        <f>IF(OR($A126="",H$4=""),"",SUMIFS('حركة المراحل'!$D$5:$D$504,'حركة المراحل'!$B$5:$B$504,$A126,'حركة المراحل'!$C$5:$C$504,H$4))</f>
        <v/>
      </c>
      <c r="I126" s="17">
        <f>IF(OR($A126="",I$4=""),"",SUMIFS('حركة المراحل'!$D$5:$D$504,'حركة المراحل'!$B$5:$B$504,$A126,'حركة المراحل'!$C$5:$C$504,I$4))</f>
        <v/>
      </c>
      <c r="J126" s="17">
        <f>IF(OR($A126="",J$4=""),"",SUMIFS('حركة المراحل'!$D$5:$D$504,'حركة المراحل'!$B$5:$B$504,$A126,'حركة المراحل'!$C$5:$C$504,J$4))</f>
        <v/>
      </c>
      <c r="K126" s="17">
        <f>IF(OR($A126="",K$4=""),"",SUMIFS('حركة المراحل'!$D$5:$D$504,'حركة المراحل'!$B$5:$B$504,$A126,'حركة المراحل'!$C$5:$C$504,K$4))</f>
        <v/>
      </c>
      <c r="L126" s="17">
        <f>IF(OR($A126="",L$4=""),"",SUMIFS('حركة المراحل'!$D$5:$D$504,'حركة المراحل'!$B$5:$B$504,$A126,'حركة المراحل'!$C$5:$C$504,L$4))</f>
        <v/>
      </c>
      <c r="M126" s="17">
        <f>IF(OR($A126="",M$4=""),"",SUMIFS('حركة المراحل'!$D$5:$D$504,'حركة المراحل'!$B$5:$B$504,$A126,'حركة المراحل'!$C$5:$C$504,M$4))</f>
        <v/>
      </c>
      <c r="N126" s="17">
        <f>IF(OR($A126="",N$4=""),"",SUMIFS('حركة المراحل'!$D$5:$D$504,'حركة المراحل'!$B$5:$B$504,$A126,'حركة المراحل'!$C$5:$C$504,N$4))</f>
        <v/>
      </c>
      <c r="O126" s="17">
        <f>IF(OR($A126="",O$4=""),"",SUMIFS('حركة المراحل'!$D$5:$D$504,'حركة المراحل'!$B$5:$B$504,$A126,'حركة المراحل'!$C$5:$C$504,O$4))</f>
        <v/>
      </c>
      <c r="P126" s="17">
        <f>IF(OR($A126="",'المراحل'!$D$5=""),"",SUMIFS('حركة المراحل'!$D$5:$D$504,'حركة المراحل'!$B$5:$B$504,$A126,'حركة المراحل'!$C$5:$C$504,'المراحل'!$D$5))</f>
        <v/>
      </c>
      <c r="Q126" s="18">
        <f>IF(OR(A126="",P126="",C126="",C126=0),"",P126/C126)</f>
        <v/>
      </c>
      <c r="R126" s="17">
        <f>IF(OR(A126="",P126="",C126=""),"",MAX(C126-P126,0))</f>
        <v/>
      </c>
      <c r="S126" s="19">
        <f>IF(OR(A126="",'أوامر الإنتاج'!E126=""),"",'أوامر الإنتاج'!E126-TODAY())</f>
        <v/>
      </c>
      <c r="T126" s="6">
        <f>IF(OR(A126="",P126="",C126=""),"",IF(P126&gt;=C126,"تم",IF(S126="","جارٍ",IF(S126&lt;0,"متأخر",IF(S126&lt;=3,"قريب","جارٍ")))))</f>
        <v/>
      </c>
    </row>
    <row r="127">
      <c r="A127" s="6">
        <f>IF('أوامر الإنتاج'!A127="","",'أوامر الإنتاج'!A127)</f>
        <v/>
      </c>
      <c r="B127" s="6">
        <f>IF(A127="","",'أوامر الإنتاج'!B127&amp;"")</f>
        <v/>
      </c>
      <c r="C127" s="17">
        <f>IF(A127="","",'أوامر الإنتاج'!D127)</f>
        <v/>
      </c>
      <c r="D127" s="17">
        <f>IF(OR($A127="",D$4=""),"",SUMIFS('حركة المراحل'!$D$5:$D$504,'حركة المراحل'!$B$5:$B$504,$A127,'حركة المراحل'!$C$5:$C$504,D$4))</f>
        <v/>
      </c>
      <c r="E127" s="17">
        <f>IF(OR($A127="",E$4=""),"",SUMIFS('حركة المراحل'!$D$5:$D$504,'حركة المراحل'!$B$5:$B$504,$A127,'حركة المراحل'!$C$5:$C$504,E$4))</f>
        <v/>
      </c>
      <c r="F127" s="17">
        <f>IF(OR($A127="",F$4=""),"",SUMIFS('حركة المراحل'!$D$5:$D$504,'حركة المراحل'!$B$5:$B$504,$A127,'حركة المراحل'!$C$5:$C$504,F$4))</f>
        <v/>
      </c>
      <c r="G127" s="17">
        <f>IF(OR($A127="",G$4=""),"",SUMIFS('حركة المراحل'!$D$5:$D$504,'حركة المراحل'!$B$5:$B$504,$A127,'حركة المراحل'!$C$5:$C$504,G$4))</f>
        <v/>
      </c>
      <c r="H127" s="17">
        <f>IF(OR($A127="",H$4=""),"",SUMIFS('حركة المراحل'!$D$5:$D$504,'حركة المراحل'!$B$5:$B$504,$A127,'حركة المراحل'!$C$5:$C$504,H$4))</f>
        <v/>
      </c>
      <c r="I127" s="17">
        <f>IF(OR($A127="",I$4=""),"",SUMIFS('حركة المراحل'!$D$5:$D$504,'حركة المراحل'!$B$5:$B$504,$A127,'حركة المراحل'!$C$5:$C$504,I$4))</f>
        <v/>
      </c>
      <c r="J127" s="17">
        <f>IF(OR($A127="",J$4=""),"",SUMIFS('حركة المراحل'!$D$5:$D$504,'حركة المراحل'!$B$5:$B$504,$A127,'حركة المراحل'!$C$5:$C$504,J$4))</f>
        <v/>
      </c>
      <c r="K127" s="17">
        <f>IF(OR($A127="",K$4=""),"",SUMIFS('حركة المراحل'!$D$5:$D$504,'حركة المراحل'!$B$5:$B$504,$A127,'حركة المراحل'!$C$5:$C$504,K$4))</f>
        <v/>
      </c>
      <c r="L127" s="17">
        <f>IF(OR($A127="",L$4=""),"",SUMIFS('حركة المراحل'!$D$5:$D$504,'حركة المراحل'!$B$5:$B$504,$A127,'حركة المراحل'!$C$5:$C$504,L$4))</f>
        <v/>
      </c>
      <c r="M127" s="17">
        <f>IF(OR($A127="",M$4=""),"",SUMIFS('حركة المراحل'!$D$5:$D$504,'حركة المراحل'!$B$5:$B$504,$A127,'حركة المراحل'!$C$5:$C$504,M$4))</f>
        <v/>
      </c>
      <c r="N127" s="17">
        <f>IF(OR($A127="",N$4=""),"",SUMIFS('حركة المراحل'!$D$5:$D$504,'حركة المراحل'!$B$5:$B$504,$A127,'حركة المراحل'!$C$5:$C$504,N$4))</f>
        <v/>
      </c>
      <c r="O127" s="17">
        <f>IF(OR($A127="",O$4=""),"",SUMIFS('حركة المراحل'!$D$5:$D$504,'حركة المراحل'!$B$5:$B$504,$A127,'حركة المراحل'!$C$5:$C$504,O$4))</f>
        <v/>
      </c>
      <c r="P127" s="17">
        <f>IF(OR($A127="",'المراحل'!$D$5=""),"",SUMIFS('حركة المراحل'!$D$5:$D$504,'حركة المراحل'!$B$5:$B$504,$A127,'حركة المراحل'!$C$5:$C$504,'المراحل'!$D$5))</f>
        <v/>
      </c>
      <c r="Q127" s="18">
        <f>IF(OR(A127="",P127="",C127="",C127=0),"",P127/C127)</f>
        <v/>
      </c>
      <c r="R127" s="17">
        <f>IF(OR(A127="",P127="",C127=""),"",MAX(C127-P127,0))</f>
        <v/>
      </c>
      <c r="S127" s="19">
        <f>IF(OR(A127="",'أوامر الإنتاج'!E127=""),"",'أوامر الإنتاج'!E127-TODAY())</f>
        <v/>
      </c>
      <c r="T127" s="6">
        <f>IF(OR(A127="",P127="",C127=""),"",IF(P127&gt;=C127,"تم",IF(S127="","جارٍ",IF(S127&lt;0,"متأخر",IF(S127&lt;=3,"قريب","جارٍ")))))</f>
        <v/>
      </c>
    </row>
    <row r="128">
      <c r="A128" s="6">
        <f>IF('أوامر الإنتاج'!A128="","",'أوامر الإنتاج'!A128)</f>
        <v/>
      </c>
      <c r="B128" s="6">
        <f>IF(A128="","",'أوامر الإنتاج'!B128&amp;"")</f>
        <v/>
      </c>
      <c r="C128" s="17">
        <f>IF(A128="","",'أوامر الإنتاج'!D128)</f>
        <v/>
      </c>
      <c r="D128" s="17">
        <f>IF(OR($A128="",D$4=""),"",SUMIFS('حركة المراحل'!$D$5:$D$504,'حركة المراحل'!$B$5:$B$504,$A128,'حركة المراحل'!$C$5:$C$504,D$4))</f>
        <v/>
      </c>
      <c r="E128" s="17">
        <f>IF(OR($A128="",E$4=""),"",SUMIFS('حركة المراحل'!$D$5:$D$504,'حركة المراحل'!$B$5:$B$504,$A128,'حركة المراحل'!$C$5:$C$504,E$4))</f>
        <v/>
      </c>
      <c r="F128" s="17">
        <f>IF(OR($A128="",F$4=""),"",SUMIFS('حركة المراحل'!$D$5:$D$504,'حركة المراحل'!$B$5:$B$504,$A128,'حركة المراحل'!$C$5:$C$504,F$4))</f>
        <v/>
      </c>
      <c r="G128" s="17">
        <f>IF(OR($A128="",G$4=""),"",SUMIFS('حركة المراحل'!$D$5:$D$504,'حركة المراحل'!$B$5:$B$504,$A128,'حركة المراحل'!$C$5:$C$504,G$4))</f>
        <v/>
      </c>
      <c r="H128" s="17">
        <f>IF(OR($A128="",H$4=""),"",SUMIFS('حركة المراحل'!$D$5:$D$504,'حركة المراحل'!$B$5:$B$504,$A128,'حركة المراحل'!$C$5:$C$504,H$4))</f>
        <v/>
      </c>
      <c r="I128" s="17">
        <f>IF(OR($A128="",I$4=""),"",SUMIFS('حركة المراحل'!$D$5:$D$504,'حركة المراحل'!$B$5:$B$504,$A128,'حركة المراحل'!$C$5:$C$504,I$4))</f>
        <v/>
      </c>
      <c r="J128" s="17">
        <f>IF(OR($A128="",J$4=""),"",SUMIFS('حركة المراحل'!$D$5:$D$504,'حركة المراحل'!$B$5:$B$504,$A128,'حركة المراحل'!$C$5:$C$504,J$4))</f>
        <v/>
      </c>
      <c r="K128" s="17">
        <f>IF(OR($A128="",K$4=""),"",SUMIFS('حركة المراحل'!$D$5:$D$504,'حركة المراحل'!$B$5:$B$504,$A128,'حركة المراحل'!$C$5:$C$504,K$4))</f>
        <v/>
      </c>
      <c r="L128" s="17">
        <f>IF(OR($A128="",L$4=""),"",SUMIFS('حركة المراحل'!$D$5:$D$504,'حركة المراحل'!$B$5:$B$504,$A128,'حركة المراحل'!$C$5:$C$504,L$4))</f>
        <v/>
      </c>
      <c r="M128" s="17">
        <f>IF(OR($A128="",M$4=""),"",SUMIFS('حركة المراحل'!$D$5:$D$504,'حركة المراحل'!$B$5:$B$504,$A128,'حركة المراحل'!$C$5:$C$504,M$4))</f>
        <v/>
      </c>
      <c r="N128" s="17">
        <f>IF(OR($A128="",N$4=""),"",SUMIFS('حركة المراحل'!$D$5:$D$504,'حركة المراحل'!$B$5:$B$504,$A128,'حركة المراحل'!$C$5:$C$504,N$4))</f>
        <v/>
      </c>
      <c r="O128" s="17">
        <f>IF(OR($A128="",O$4=""),"",SUMIFS('حركة المراحل'!$D$5:$D$504,'حركة المراحل'!$B$5:$B$504,$A128,'حركة المراحل'!$C$5:$C$504,O$4))</f>
        <v/>
      </c>
      <c r="P128" s="17">
        <f>IF(OR($A128="",'المراحل'!$D$5=""),"",SUMIFS('حركة المراحل'!$D$5:$D$504,'حركة المراحل'!$B$5:$B$504,$A128,'حركة المراحل'!$C$5:$C$504,'المراحل'!$D$5))</f>
        <v/>
      </c>
      <c r="Q128" s="18">
        <f>IF(OR(A128="",P128="",C128="",C128=0),"",P128/C128)</f>
        <v/>
      </c>
      <c r="R128" s="17">
        <f>IF(OR(A128="",P128="",C128=""),"",MAX(C128-P128,0))</f>
        <v/>
      </c>
      <c r="S128" s="19">
        <f>IF(OR(A128="",'أوامر الإنتاج'!E128=""),"",'أوامر الإنتاج'!E128-TODAY())</f>
        <v/>
      </c>
      <c r="T128" s="6">
        <f>IF(OR(A128="",P128="",C128=""),"",IF(P128&gt;=C128,"تم",IF(S128="","جارٍ",IF(S128&lt;0,"متأخر",IF(S128&lt;=3,"قريب","جارٍ")))))</f>
        <v/>
      </c>
    </row>
    <row r="129">
      <c r="A129" s="6">
        <f>IF('أوامر الإنتاج'!A129="","",'أوامر الإنتاج'!A129)</f>
        <v/>
      </c>
      <c r="B129" s="6">
        <f>IF(A129="","",'أوامر الإنتاج'!B129&amp;"")</f>
        <v/>
      </c>
      <c r="C129" s="17">
        <f>IF(A129="","",'أوامر الإنتاج'!D129)</f>
        <v/>
      </c>
      <c r="D129" s="17">
        <f>IF(OR($A129="",D$4=""),"",SUMIFS('حركة المراحل'!$D$5:$D$504,'حركة المراحل'!$B$5:$B$504,$A129,'حركة المراحل'!$C$5:$C$504,D$4))</f>
        <v/>
      </c>
      <c r="E129" s="17">
        <f>IF(OR($A129="",E$4=""),"",SUMIFS('حركة المراحل'!$D$5:$D$504,'حركة المراحل'!$B$5:$B$504,$A129,'حركة المراحل'!$C$5:$C$504,E$4))</f>
        <v/>
      </c>
      <c r="F129" s="17">
        <f>IF(OR($A129="",F$4=""),"",SUMIFS('حركة المراحل'!$D$5:$D$504,'حركة المراحل'!$B$5:$B$504,$A129,'حركة المراحل'!$C$5:$C$504,F$4))</f>
        <v/>
      </c>
      <c r="G129" s="17">
        <f>IF(OR($A129="",G$4=""),"",SUMIFS('حركة المراحل'!$D$5:$D$504,'حركة المراحل'!$B$5:$B$504,$A129,'حركة المراحل'!$C$5:$C$504,G$4))</f>
        <v/>
      </c>
      <c r="H129" s="17">
        <f>IF(OR($A129="",H$4=""),"",SUMIFS('حركة المراحل'!$D$5:$D$504,'حركة المراحل'!$B$5:$B$504,$A129,'حركة المراحل'!$C$5:$C$504,H$4))</f>
        <v/>
      </c>
      <c r="I129" s="17">
        <f>IF(OR($A129="",I$4=""),"",SUMIFS('حركة المراحل'!$D$5:$D$504,'حركة المراحل'!$B$5:$B$504,$A129,'حركة المراحل'!$C$5:$C$504,I$4))</f>
        <v/>
      </c>
      <c r="J129" s="17">
        <f>IF(OR($A129="",J$4=""),"",SUMIFS('حركة المراحل'!$D$5:$D$504,'حركة المراحل'!$B$5:$B$504,$A129,'حركة المراحل'!$C$5:$C$504,J$4))</f>
        <v/>
      </c>
      <c r="K129" s="17">
        <f>IF(OR($A129="",K$4=""),"",SUMIFS('حركة المراحل'!$D$5:$D$504,'حركة المراحل'!$B$5:$B$504,$A129,'حركة المراحل'!$C$5:$C$504,K$4))</f>
        <v/>
      </c>
      <c r="L129" s="17">
        <f>IF(OR($A129="",L$4=""),"",SUMIFS('حركة المراحل'!$D$5:$D$504,'حركة المراحل'!$B$5:$B$504,$A129,'حركة المراحل'!$C$5:$C$504,L$4))</f>
        <v/>
      </c>
      <c r="M129" s="17">
        <f>IF(OR($A129="",M$4=""),"",SUMIFS('حركة المراحل'!$D$5:$D$504,'حركة المراحل'!$B$5:$B$504,$A129,'حركة المراحل'!$C$5:$C$504,M$4))</f>
        <v/>
      </c>
      <c r="N129" s="17">
        <f>IF(OR($A129="",N$4=""),"",SUMIFS('حركة المراحل'!$D$5:$D$504,'حركة المراحل'!$B$5:$B$504,$A129,'حركة المراحل'!$C$5:$C$504,N$4))</f>
        <v/>
      </c>
      <c r="O129" s="17">
        <f>IF(OR($A129="",O$4=""),"",SUMIFS('حركة المراحل'!$D$5:$D$504,'حركة المراحل'!$B$5:$B$504,$A129,'حركة المراحل'!$C$5:$C$504,O$4))</f>
        <v/>
      </c>
      <c r="P129" s="17">
        <f>IF(OR($A129="",'المراحل'!$D$5=""),"",SUMIFS('حركة المراحل'!$D$5:$D$504,'حركة المراحل'!$B$5:$B$504,$A129,'حركة المراحل'!$C$5:$C$504,'المراحل'!$D$5))</f>
        <v/>
      </c>
      <c r="Q129" s="18">
        <f>IF(OR(A129="",P129="",C129="",C129=0),"",P129/C129)</f>
        <v/>
      </c>
      <c r="R129" s="17">
        <f>IF(OR(A129="",P129="",C129=""),"",MAX(C129-P129,0))</f>
        <v/>
      </c>
      <c r="S129" s="19">
        <f>IF(OR(A129="",'أوامر الإنتاج'!E129=""),"",'أوامر الإنتاج'!E129-TODAY())</f>
        <v/>
      </c>
      <c r="T129" s="6">
        <f>IF(OR(A129="",P129="",C129=""),"",IF(P129&gt;=C129,"تم",IF(S129="","جارٍ",IF(S129&lt;0,"متأخر",IF(S129&lt;=3,"قريب","جارٍ")))))</f>
        <v/>
      </c>
    </row>
    <row r="130">
      <c r="A130" s="6">
        <f>IF('أوامر الإنتاج'!A130="","",'أوامر الإنتاج'!A130)</f>
        <v/>
      </c>
      <c r="B130" s="6">
        <f>IF(A130="","",'أوامر الإنتاج'!B130&amp;"")</f>
        <v/>
      </c>
      <c r="C130" s="17">
        <f>IF(A130="","",'أوامر الإنتاج'!D130)</f>
        <v/>
      </c>
      <c r="D130" s="17">
        <f>IF(OR($A130="",D$4=""),"",SUMIFS('حركة المراحل'!$D$5:$D$504,'حركة المراحل'!$B$5:$B$504,$A130,'حركة المراحل'!$C$5:$C$504,D$4))</f>
        <v/>
      </c>
      <c r="E130" s="17">
        <f>IF(OR($A130="",E$4=""),"",SUMIFS('حركة المراحل'!$D$5:$D$504,'حركة المراحل'!$B$5:$B$504,$A130,'حركة المراحل'!$C$5:$C$504,E$4))</f>
        <v/>
      </c>
      <c r="F130" s="17">
        <f>IF(OR($A130="",F$4=""),"",SUMIFS('حركة المراحل'!$D$5:$D$504,'حركة المراحل'!$B$5:$B$504,$A130,'حركة المراحل'!$C$5:$C$504,F$4))</f>
        <v/>
      </c>
      <c r="G130" s="17">
        <f>IF(OR($A130="",G$4=""),"",SUMIFS('حركة المراحل'!$D$5:$D$504,'حركة المراحل'!$B$5:$B$504,$A130,'حركة المراحل'!$C$5:$C$504,G$4))</f>
        <v/>
      </c>
      <c r="H130" s="17">
        <f>IF(OR($A130="",H$4=""),"",SUMIFS('حركة المراحل'!$D$5:$D$504,'حركة المراحل'!$B$5:$B$504,$A130,'حركة المراحل'!$C$5:$C$504,H$4))</f>
        <v/>
      </c>
      <c r="I130" s="17">
        <f>IF(OR($A130="",I$4=""),"",SUMIFS('حركة المراحل'!$D$5:$D$504,'حركة المراحل'!$B$5:$B$504,$A130,'حركة المراحل'!$C$5:$C$504,I$4))</f>
        <v/>
      </c>
      <c r="J130" s="17">
        <f>IF(OR($A130="",J$4=""),"",SUMIFS('حركة المراحل'!$D$5:$D$504,'حركة المراحل'!$B$5:$B$504,$A130,'حركة المراحل'!$C$5:$C$504,J$4))</f>
        <v/>
      </c>
      <c r="K130" s="17">
        <f>IF(OR($A130="",K$4=""),"",SUMIFS('حركة المراحل'!$D$5:$D$504,'حركة المراحل'!$B$5:$B$504,$A130,'حركة المراحل'!$C$5:$C$504,K$4))</f>
        <v/>
      </c>
      <c r="L130" s="17">
        <f>IF(OR($A130="",L$4=""),"",SUMIFS('حركة المراحل'!$D$5:$D$504,'حركة المراحل'!$B$5:$B$504,$A130,'حركة المراحل'!$C$5:$C$504,L$4))</f>
        <v/>
      </c>
      <c r="M130" s="17">
        <f>IF(OR($A130="",M$4=""),"",SUMIFS('حركة المراحل'!$D$5:$D$504,'حركة المراحل'!$B$5:$B$504,$A130,'حركة المراحل'!$C$5:$C$504,M$4))</f>
        <v/>
      </c>
      <c r="N130" s="17">
        <f>IF(OR($A130="",N$4=""),"",SUMIFS('حركة المراحل'!$D$5:$D$504,'حركة المراحل'!$B$5:$B$504,$A130,'حركة المراحل'!$C$5:$C$504,N$4))</f>
        <v/>
      </c>
      <c r="O130" s="17">
        <f>IF(OR($A130="",O$4=""),"",SUMIFS('حركة المراحل'!$D$5:$D$504,'حركة المراحل'!$B$5:$B$504,$A130,'حركة المراحل'!$C$5:$C$504,O$4))</f>
        <v/>
      </c>
      <c r="P130" s="17">
        <f>IF(OR($A130="",'المراحل'!$D$5=""),"",SUMIFS('حركة المراحل'!$D$5:$D$504,'حركة المراحل'!$B$5:$B$504,$A130,'حركة المراحل'!$C$5:$C$504,'المراحل'!$D$5))</f>
        <v/>
      </c>
      <c r="Q130" s="18">
        <f>IF(OR(A130="",P130="",C130="",C130=0),"",P130/C130)</f>
        <v/>
      </c>
      <c r="R130" s="17">
        <f>IF(OR(A130="",P130="",C130=""),"",MAX(C130-P130,0))</f>
        <v/>
      </c>
      <c r="S130" s="19">
        <f>IF(OR(A130="",'أوامر الإنتاج'!E130=""),"",'أوامر الإنتاج'!E130-TODAY())</f>
        <v/>
      </c>
      <c r="T130" s="6">
        <f>IF(OR(A130="",P130="",C130=""),"",IF(P130&gt;=C130,"تم",IF(S130="","جارٍ",IF(S130&lt;0,"متأخر",IF(S130&lt;=3,"قريب","جارٍ")))))</f>
        <v/>
      </c>
    </row>
    <row r="131">
      <c r="A131" s="6">
        <f>IF('أوامر الإنتاج'!A131="","",'أوامر الإنتاج'!A131)</f>
        <v/>
      </c>
      <c r="B131" s="6">
        <f>IF(A131="","",'أوامر الإنتاج'!B131&amp;"")</f>
        <v/>
      </c>
      <c r="C131" s="17">
        <f>IF(A131="","",'أوامر الإنتاج'!D131)</f>
        <v/>
      </c>
      <c r="D131" s="17">
        <f>IF(OR($A131="",D$4=""),"",SUMIFS('حركة المراحل'!$D$5:$D$504,'حركة المراحل'!$B$5:$B$504,$A131,'حركة المراحل'!$C$5:$C$504,D$4))</f>
        <v/>
      </c>
      <c r="E131" s="17">
        <f>IF(OR($A131="",E$4=""),"",SUMIFS('حركة المراحل'!$D$5:$D$504,'حركة المراحل'!$B$5:$B$504,$A131,'حركة المراحل'!$C$5:$C$504,E$4))</f>
        <v/>
      </c>
      <c r="F131" s="17">
        <f>IF(OR($A131="",F$4=""),"",SUMIFS('حركة المراحل'!$D$5:$D$504,'حركة المراحل'!$B$5:$B$504,$A131,'حركة المراحل'!$C$5:$C$504,F$4))</f>
        <v/>
      </c>
      <c r="G131" s="17">
        <f>IF(OR($A131="",G$4=""),"",SUMIFS('حركة المراحل'!$D$5:$D$504,'حركة المراحل'!$B$5:$B$504,$A131,'حركة المراحل'!$C$5:$C$504,G$4))</f>
        <v/>
      </c>
      <c r="H131" s="17">
        <f>IF(OR($A131="",H$4=""),"",SUMIFS('حركة المراحل'!$D$5:$D$504,'حركة المراحل'!$B$5:$B$504,$A131,'حركة المراحل'!$C$5:$C$504,H$4))</f>
        <v/>
      </c>
      <c r="I131" s="17">
        <f>IF(OR($A131="",I$4=""),"",SUMIFS('حركة المراحل'!$D$5:$D$504,'حركة المراحل'!$B$5:$B$504,$A131,'حركة المراحل'!$C$5:$C$504,I$4))</f>
        <v/>
      </c>
      <c r="J131" s="17">
        <f>IF(OR($A131="",J$4=""),"",SUMIFS('حركة المراحل'!$D$5:$D$504,'حركة المراحل'!$B$5:$B$504,$A131,'حركة المراحل'!$C$5:$C$504,J$4))</f>
        <v/>
      </c>
      <c r="K131" s="17">
        <f>IF(OR($A131="",K$4=""),"",SUMIFS('حركة المراحل'!$D$5:$D$504,'حركة المراحل'!$B$5:$B$504,$A131,'حركة المراحل'!$C$5:$C$504,K$4))</f>
        <v/>
      </c>
      <c r="L131" s="17">
        <f>IF(OR($A131="",L$4=""),"",SUMIFS('حركة المراحل'!$D$5:$D$504,'حركة المراحل'!$B$5:$B$504,$A131,'حركة المراحل'!$C$5:$C$504,L$4))</f>
        <v/>
      </c>
      <c r="M131" s="17">
        <f>IF(OR($A131="",M$4=""),"",SUMIFS('حركة المراحل'!$D$5:$D$504,'حركة المراحل'!$B$5:$B$504,$A131,'حركة المراحل'!$C$5:$C$504,M$4))</f>
        <v/>
      </c>
      <c r="N131" s="17">
        <f>IF(OR($A131="",N$4=""),"",SUMIFS('حركة المراحل'!$D$5:$D$504,'حركة المراحل'!$B$5:$B$504,$A131,'حركة المراحل'!$C$5:$C$504,N$4))</f>
        <v/>
      </c>
      <c r="O131" s="17">
        <f>IF(OR($A131="",O$4=""),"",SUMIFS('حركة المراحل'!$D$5:$D$504,'حركة المراحل'!$B$5:$B$504,$A131,'حركة المراحل'!$C$5:$C$504,O$4))</f>
        <v/>
      </c>
      <c r="P131" s="17">
        <f>IF(OR($A131="",'المراحل'!$D$5=""),"",SUMIFS('حركة المراحل'!$D$5:$D$504,'حركة المراحل'!$B$5:$B$504,$A131,'حركة المراحل'!$C$5:$C$504,'المراحل'!$D$5))</f>
        <v/>
      </c>
      <c r="Q131" s="18">
        <f>IF(OR(A131="",P131="",C131="",C131=0),"",P131/C131)</f>
        <v/>
      </c>
      <c r="R131" s="17">
        <f>IF(OR(A131="",P131="",C131=""),"",MAX(C131-P131,0))</f>
        <v/>
      </c>
      <c r="S131" s="19">
        <f>IF(OR(A131="",'أوامر الإنتاج'!E131=""),"",'أوامر الإنتاج'!E131-TODAY())</f>
        <v/>
      </c>
      <c r="T131" s="6">
        <f>IF(OR(A131="",P131="",C131=""),"",IF(P131&gt;=C131,"تم",IF(S131="","جارٍ",IF(S131&lt;0,"متأخر",IF(S131&lt;=3,"قريب","جارٍ")))))</f>
        <v/>
      </c>
    </row>
    <row r="132">
      <c r="A132" s="6">
        <f>IF('أوامر الإنتاج'!A132="","",'أوامر الإنتاج'!A132)</f>
        <v/>
      </c>
      <c r="B132" s="6">
        <f>IF(A132="","",'أوامر الإنتاج'!B132&amp;"")</f>
        <v/>
      </c>
      <c r="C132" s="17">
        <f>IF(A132="","",'أوامر الإنتاج'!D132)</f>
        <v/>
      </c>
      <c r="D132" s="17">
        <f>IF(OR($A132="",D$4=""),"",SUMIFS('حركة المراحل'!$D$5:$D$504,'حركة المراحل'!$B$5:$B$504,$A132,'حركة المراحل'!$C$5:$C$504,D$4))</f>
        <v/>
      </c>
      <c r="E132" s="17">
        <f>IF(OR($A132="",E$4=""),"",SUMIFS('حركة المراحل'!$D$5:$D$504,'حركة المراحل'!$B$5:$B$504,$A132,'حركة المراحل'!$C$5:$C$504,E$4))</f>
        <v/>
      </c>
      <c r="F132" s="17">
        <f>IF(OR($A132="",F$4=""),"",SUMIFS('حركة المراحل'!$D$5:$D$504,'حركة المراحل'!$B$5:$B$504,$A132,'حركة المراحل'!$C$5:$C$504,F$4))</f>
        <v/>
      </c>
      <c r="G132" s="17">
        <f>IF(OR($A132="",G$4=""),"",SUMIFS('حركة المراحل'!$D$5:$D$504,'حركة المراحل'!$B$5:$B$504,$A132,'حركة المراحل'!$C$5:$C$504,G$4))</f>
        <v/>
      </c>
      <c r="H132" s="17">
        <f>IF(OR($A132="",H$4=""),"",SUMIFS('حركة المراحل'!$D$5:$D$504,'حركة المراحل'!$B$5:$B$504,$A132,'حركة المراحل'!$C$5:$C$504,H$4))</f>
        <v/>
      </c>
      <c r="I132" s="17">
        <f>IF(OR($A132="",I$4=""),"",SUMIFS('حركة المراحل'!$D$5:$D$504,'حركة المراحل'!$B$5:$B$504,$A132,'حركة المراحل'!$C$5:$C$504,I$4))</f>
        <v/>
      </c>
      <c r="J132" s="17">
        <f>IF(OR($A132="",J$4=""),"",SUMIFS('حركة المراحل'!$D$5:$D$504,'حركة المراحل'!$B$5:$B$504,$A132,'حركة المراحل'!$C$5:$C$504,J$4))</f>
        <v/>
      </c>
      <c r="K132" s="17">
        <f>IF(OR($A132="",K$4=""),"",SUMIFS('حركة المراحل'!$D$5:$D$504,'حركة المراحل'!$B$5:$B$504,$A132,'حركة المراحل'!$C$5:$C$504,K$4))</f>
        <v/>
      </c>
      <c r="L132" s="17">
        <f>IF(OR($A132="",L$4=""),"",SUMIFS('حركة المراحل'!$D$5:$D$504,'حركة المراحل'!$B$5:$B$504,$A132,'حركة المراحل'!$C$5:$C$504,L$4))</f>
        <v/>
      </c>
      <c r="M132" s="17">
        <f>IF(OR($A132="",M$4=""),"",SUMIFS('حركة المراحل'!$D$5:$D$504,'حركة المراحل'!$B$5:$B$504,$A132,'حركة المراحل'!$C$5:$C$504,M$4))</f>
        <v/>
      </c>
      <c r="N132" s="17">
        <f>IF(OR($A132="",N$4=""),"",SUMIFS('حركة المراحل'!$D$5:$D$504,'حركة المراحل'!$B$5:$B$504,$A132,'حركة المراحل'!$C$5:$C$504,N$4))</f>
        <v/>
      </c>
      <c r="O132" s="17">
        <f>IF(OR($A132="",O$4=""),"",SUMIFS('حركة المراحل'!$D$5:$D$504,'حركة المراحل'!$B$5:$B$504,$A132,'حركة المراحل'!$C$5:$C$504,O$4))</f>
        <v/>
      </c>
      <c r="P132" s="17">
        <f>IF(OR($A132="",'المراحل'!$D$5=""),"",SUMIFS('حركة المراحل'!$D$5:$D$504,'حركة المراحل'!$B$5:$B$504,$A132,'حركة المراحل'!$C$5:$C$504,'المراحل'!$D$5))</f>
        <v/>
      </c>
      <c r="Q132" s="18">
        <f>IF(OR(A132="",P132="",C132="",C132=0),"",P132/C132)</f>
        <v/>
      </c>
      <c r="R132" s="17">
        <f>IF(OR(A132="",P132="",C132=""),"",MAX(C132-P132,0))</f>
        <v/>
      </c>
      <c r="S132" s="19">
        <f>IF(OR(A132="",'أوامر الإنتاج'!E132=""),"",'أوامر الإنتاج'!E132-TODAY())</f>
        <v/>
      </c>
      <c r="T132" s="6">
        <f>IF(OR(A132="",P132="",C132=""),"",IF(P132&gt;=C132,"تم",IF(S132="","جارٍ",IF(S132&lt;0,"متأخر",IF(S132&lt;=3,"قريب","جارٍ")))))</f>
        <v/>
      </c>
    </row>
    <row r="133">
      <c r="A133" s="6">
        <f>IF('أوامر الإنتاج'!A133="","",'أوامر الإنتاج'!A133)</f>
        <v/>
      </c>
      <c r="B133" s="6">
        <f>IF(A133="","",'أوامر الإنتاج'!B133&amp;"")</f>
        <v/>
      </c>
      <c r="C133" s="17">
        <f>IF(A133="","",'أوامر الإنتاج'!D133)</f>
        <v/>
      </c>
      <c r="D133" s="17">
        <f>IF(OR($A133="",D$4=""),"",SUMIFS('حركة المراحل'!$D$5:$D$504,'حركة المراحل'!$B$5:$B$504,$A133,'حركة المراحل'!$C$5:$C$504,D$4))</f>
        <v/>
      </c>
      <c r="E133" s="17">
        <f>IF(OR($A133="",E$4=""),"",SUMIFS('حركة المراحل'!$D$5:$D$504,'حركة المراحل'!$B$5:$B$504,$A133,'حركة المراحل'!$C$5:$C$504,E$4))</f>
        <v/>
      </c>
      <c r="F133" s="17">
        <f>IF(OR($A133="",F$4=""),"",SUMIFS('حركة المراحل'!$D$5:$D$504,'حركة المراحل'!$B$5:$B$504,$A133,'حركة المراحل'!$C$5:$C$504,F$4))</f>
        <v/>
      </c>
      <c r="G133" s="17">
        <f>IF(OR($A133="",G$4=""),"",SUMIFS('حركة المراحل'!$D$5:$D$504,'حركة المراحل'!$B$5:$B$504,$A133,'حركة المراحل'!$C$5:$C$504,G$4))</f>
        <v/>
      </c>
      <c r="H133" s="17">
        <f>IF(OR($A133="",H$4=""),"",SUMIFS('حركة المراحل'!$D$5:$D$504,'حركة المراحل'!$B$5:$B$504,$A133,'حركة المراحل'!$C$5:$C$504,H$4))</f>
        <v/>
      </c>
      <c r="I133" s="17">
        <f>IF(OR($A133="",I$4=""),"",SUMIFS('حركة المراحل'!$D$5:$D$504,'حركة المراحل'!$B$5:$B$504,$A133,'حركة المراحل'!$C$5:$C$504,I$4))</f>
        <v/>
      </c>
      <c r="J133" s="17">
        <f>IF(OR($A133="",J$4=""),"",SUMIFS('حركة المراحل'!$D$5:$D$504,'حركة المراحل'!$B$5:$B$504,$A133,'حركة المراحل'!$C$5:$C$504,J$4))</f>
        <v/>
      </c>
      <c r="K133" s="17">
        <f>IF(OR($A133="",K$4=""),"",SUMIFS('حركة المراحل'!$D$5:$D$504,'حركة المراحل'!$B$5:$B$504,$A133,'حركة المراحل'!$C$5:$C$504,K$4))</f>
        <v/>
      </c>
      <c r="L133" s="17">
        <f>IF(OR($A133="",L$4=""),"",SUMIFS('حركة المراحل'!$D$5:$D$504,'حركة المراحل'!$B$5:$B$504,$A133,'حركة المراحل'!$C$5:$C$504,L$4))</f>
        <v/>
      </c>
      <c r="M133" s="17">
        <f>IF(OR($A133="",M$4=""),"",SUMIFS('حركة المراحل'!$D$5:$D$504,'حركة المراحل'!$B$5:$B$504,$A133,'حركة المراحل'!$C$5:$C$504,M$4))</f>
        <v/>
      </c>
      <c r="N133" s="17">
        <f>IF(OR($A133="",N$4=""),"",SUMIFS('حركة المراحل'!$D$5:$D$504,'حركة المراحل'!$B$5:$B$504,$A133,'حركة المراحل'!$C$5:$C$504,N$4))</f>
        <v/>
      </c>
      <c r="O133" s="17">
        <f>IF(OR($A133="",O$4=""),"",SUMIFS('حركة المراحل'!$D$5:$D$504,'حركة المراحل'!$B$5:$B$504,$A133,'حركة المراحل'!$C$5:$C$504,O$4))</f>
        <v/>
      </c>
      <c r="P133" s="17">
        <f>IF(OR($A133="",'المراحل'!$D$5=""),"",SUMIFS('حركة المراحل'!$D$5:$D$504,'حركة المراحل'!$B$5:$B$504,$A133,'حركة المراحل'!$C$5:$C$504,'المراحل'!$D$5))</f>
        <v/>
      </c>
      <c r="Q133" s="18">
        <f>IF(OR(A133="",P133="",C133="",C133=0),"",P133/C133)</f>
        <v/>
      </c>
      <c r="R133" s="17">
        <f>IF(OR(A133="",P133="",C133=""),"",MAX(C133-P133,0))</f>
        <v/>
      </c>
      <c r="S133" s="19">
        <f>IF(OR(A133="",'أوامر الإنتاج'!E133=""),"",'أوامر الإنتاج'!E133-TODAY())</f>
        <v/>
      </c>
      <c r="T133" s="6">
        <f>IF(OR(A133="",P133="",C133=""),"",IF(P133&gt;=C133,"تم",IF(S133="","جارٍ",IF(S133&lt;0,"متأخر",IF(S133&lt;=3,"قريب","جارٍ")))))</f>
        <v/>
      </c>
    </row>
    <row r="134">
      <c r="A134" s="6">
        <f>IF('أوامر الإنتاج'!A134="","",'أوامر الإنتاج'!A134)</f>
        <v/>
      </c>
      <c r="B134" s="6">
        <f>IF(A134="","",'أوامر الإنتاج'!B134&amp;"")</f>
        <v/>
      </c>
      <c r="C134" s="17">
        <f>IF(A134="","",'أوامر الإنتاج'!D134)</f>
        <v/>
      </c>
      <c r="D134" s="17">
        <f>IF(OR($A134="",D$4=""),"",SUMIFS('حركة المراحل'!$D$5:$D$504,'حركة المراحل'!$B$5:$B$504,$A134,'حركة المراحل'!$C$5:$C$504,D$4))</f>
        <v/>
      </c>
      <c r="E134" s="17">
        <f>IF(OR($A134="",E$4=""),"",SUMIFS('حركة المراحل'!$D$5:$D$504,'حركة المراحل'!$B$5:$B$504,$A134,'حركة المراحل'!$C$5:$C$504,E$4))</f>
        <v/>
      </c>
      <c r="F134" s="17">
        <f>IF(OR($A134="",F$4=""),"",SUMIFS('حركة المراحل'!$D$5:$D$504,'حركة المراحل'!$B$5:$B$504,$A134,'حركة المراحل'!$C$5:$C$504,F$4))</f>
        <v/>
      </c>
      <c r="G134" s="17">
        <f>IF(OR($A134="",G$4=""),"",SUMIFS('حركة المراحل'!$D$5:$D$504,'حركة المراحل'!$B$5:$B$504,$A134,'حركة المراحل'!$C$5:$C$504,G$4))</f>
        <v/>
      </c>
      <c r="H134" s="17">
        <f>IF(OR($A134="",H$4=""),"",SUMIFS('حركة المراحل'!$D$5:$D$504,'حركة المراحل'!$B$5:$B$504,$A134,'حركة المراحل'!$C$5:$C$504,H$4))</f>
        <v/>
      </c>
      <c r="I134" s="17">
        <f>IF(OR($A134="",I$4=""),"",SUMIFS('حركة المراحل'!$D$5:$D$504,'حركة المراحل'!$B$5:$B$504,$A134,'حركة المراحل'!$C$5:$C$504,I$4))</f>
        <v/>
      </c>
      <c r="J134" s="17">
        <f>IF(OR($A134="",J$4=""),"",SUMIFS('حركة المراحل'!$D$5:$D$504,'حركة المراحل'!$B$5:$B$504,$A134,'حركة المراحل'!$C$5:$C$504,J$4))</f>
        <v/>
      </c>
      <c r="K134" s="17">
        <f>IF(OR($A134="",K$4=""),"",SUMIFS('حركة المراحل'!$D$5:$D$504,'حركة المراحل'!$B$5:$B$504,$A134,'حركة المراحل'!$C$5:$C$504,K$4))</f>
        <v/>
      </c>
      <c r="L134" s="17">
        <f>IF(OR($A134="",L$4=""),"",SUMIFS('حركة المراحل'!$D$5:$D$504,'حركة المراحل'!$B$5:$B$504,$A134,'حركة المراحل'!$C$5:$C$504,L$4))</f>
        <v/>
      </c>
      <c r="M134" s="17">
        <f>IF(OR($A134="",M$4=""),"",SUMIFS('حركة المراحل'!$D$5:$D$504,'حركة المراحل'!$B$5:$B$504,$A134,'حركة المراحل'!$C$5:$C$504,M$4))</f>
        <v/>
      </c>
      <c r="N134" s="17">
        <f>IF(OR($A134="",N$4=""),"",SUMIFS('حركة المراحل'!$D$5:$D$504,'حركة المراحل'!$B$5:$B$504,$A134,'حركة المراحل'!$C$5:$C$504,N$4))</f>
        <v/>
      </c>
      <c r="O134" s="17">
        <f>IF(OR($A134="",O$4=""),"",SUMIFS('حركة المراحل'!$D$5:$D$504,'حركة المراحل'!$B$5:$B$504,$A134,'حركة المراحل'!$C$5:$C$504,O$4))</f>
        <v/>
      </c>
      <c r="P134" s="17">
        <f>IF(OR($A134="",'المراحل'!$D$5=""),"",SUMIFS('حركة المراحل'!$D$5:$D$504,'حركة المراحل'!$B$5:$B$504,$A134,'حركة المراحل'!$C$5:$C$504,'المراحل'!$D$5))</f>
        <v/>
      </c>
      <c r="Q134" s="18">
        <f>IF(OR(A134="",P134="",C134="",C134=0),"",P134/C134)</f>
        <v/>
      </c>
      <c r="R134" s="17">
        <f>IF(OR(A134="",P134="",C134=""),"",MAX(C134-P134,0))</f>
        <v/>
      </c>
      <c r="S134" s="19">
        <f>IF(OR(A134="",'أوامر الإنتاج'!E134=""),"",'أوامر الإنتاج'!E134-TODAY())</f>
        <v/>
      </c>
      <c r="T134" s="6">
        <f>IF(OR(A134="",P134="",C134=""),"",IF(P134&gt;=C134,"تم",IF(S134="","جارٍ",IF(S134&lt;0,"متأخر",IF(S134&lt;=3,"قريب","جارٍ")))))</f>
        <v/>
      </c>
    </row>
    <row r="135">
      <c r="A135" s="6">
        <f>IF('أوامر الإنتاج'!A135="","",'أوامر الإنتاج'!A135)</f>
        <v/>
      </c>
      <c r="B135" s="6">
        <f>IF(A135="","",'أوامر الإنتاج'!B135&amp;"")</f>
        <v/>
      </c>
      <c r="C135" s="17">
        <f>IF(A135="","",'أوامر الإنتاج'!D135)</f>
        <v/>
      </c>
      <c r="D135" s="17">
        <f>IF(OR($A135="",D$4=""),"",SUMIFS('حركة المراحل'!$D$5:$D$504,'حركة المراحل'!$B$5:$B$504,$A135,'حركة المراحل'!$C$5:$C$504,D$4))</f>
        <v/>
      </c>
      <c r="E135" s="17">
        <f>IF(OR($A135="",E$4=""),"",SUMIFS('حركة المراحل'!$D$5:$D$504,'حركة المراحل'!$B$5:$B$504,$A135,'حركة المراحل'!$C$5:$C$504,E$4))</f>
        <v/>
      </c>
      <c r="F135" s="17">
        <f>IF(OR($A135="",F$4=""),"",SUMIFS('حركة المراحل'!$D$5:$D$504,'حركة المراحل'!$B$5:$B$504,$A135,'حركة المراحل'!$C$5:$C$504,F$4))</f>
        <v/>
      </c>
      <c r="G135" s="17">
        <f>IF(OR($A135="",G$4=""),"",SUMIFS('حركة المراحل'!$D$5:$D$504,'حركة المراحل'!$B$5:$B$504,$A135,'حركة المراحل'!$C$5:$C$504,G$4))</f>
        <v/>
      </c>
      <c r="H135" s="17">
        <f>IF(OR($A135="",H$4=""),"",SUMIFS('حركة المراحل'!$D$5:$D$504,'حركة المراحل'!$B$5:$B$504,$A135,'حركة المراحل'!$C$5:$C$504,H$4))</f>
        <v/>
      </c>
      <c r="I135" s="17">
        <f>IF(OR($A135="",I$4=""),"",SUMIFS('حركة المراحل'!$D$5:$D$504,'حركة المراحل'!$B$5:$B$504,$A135,'حركة المراحل'!$C$5:$C$504,I$4))</f>
        <v/>
      </c>
      <c r="J135" s="17">
        <f>IF(OR($A135="",J$4=""),"",SUMIFS('حركة المراحل'!$D$5:$D$504,'حركة المراحل'!$B$5:$B$504,$A135,'حركة المراحل'!$C$5:$C$504,J$4))</f>
        <v/>
      </c>
      <c r="K135" s="17">
        <f>IF(OR($A135="",K$4=""),"",SUMIFS('حركة المراحل'!$D$5:$D$504,'حركة المراحل'!$B$5:$B$504,$A135,'حركة المراحل'!$C$5:$C$504,K$4))</f>
        <v/>
      </c>
      <c r="L135" s="17">
        <f>IF(OR($A135="",L$4=""),"",SUMIFS('حركة المراحل'!$D$5:$D$504,'حركة المراحل'!$B$5:$B$504,$A135,'حركة المراحل'!$C$5:$C$504,L$4))</f>
        <v/>
      </c>
      <c r="M135" s="17">
        <f>IF(OR($A135="",M$4=""),"",SUMIFS('حركة المراحل'!$D$5:$D$504,'حركة المراحل'!$B$5:$B$504,$A135,'حركة المراحل'!$C$5:$C$504,M$4))</f>
        <v/>
      </c>
      <c r="N135" s="17">
        <f>IF(OR($A135="",N$4=""),"",SUMIFS('حركة المراحل'!$D$5:$D$504,'حركة المراحل'!$B$5:$B$504,$A135,'حركة المراحل'!$C$5:$C$504,N$4))</f>
        <v/>
      </c>
      <c r="O135" s="17">
        <f>IF(OR($A135="",O$4=""),"",SUMIFS('حركة المراحل'!$D$5:$D$504,'حركة المراحل'!$B$5:$B$504,$A135,'حركة المراحل'!$C$5:$C$504,O$4))</f>
        <v/>
      </c>
      <c r="P135" s="17">
        <f>IF(OR($A135="",'المراحل'!$D$5=""),"",SUMIFS('حركة المراحل'!$D$5:$D$504,'حركة المراحل'!$B$5:$B$504,$A135,'حركة المراحل'!$C$5:$C$504,'المراحل'!$D$5))</f>
        <v/>
      </c>
      <c r="Q135" s="18">
        <f>IF(OR(A135="",P135="",C135="",C135=0),"",P135/C135)</f>
        <v/>
      </c>
      <c r="R135" s="17">
        <f>IF(OR(A135="",P135="",C135=""),"",MAX(C135-P135,0))</f>
        <v/>
      </c>
      <c r="S135" s="19">
        <f>IF(OR(A135="",'أوامر الإنتاج'!E135=""),"",'أوامر الإنتاج'!E135-TODAY())</f>
        <v/>
      </c>
      <c r="T135" s="6">
        <f>IF(OR(A135="",P135="",C135=""),"",IF(P135&gt;=C135,"تم",IF(S135="","جارٍ",IF(S135&lt;0,"متأخر",IF(S135&lt;=3,"قريب","جارٍ")))))</f>
        <v/>
      </c>
    </row>
    <row r="136">
      <c r="A136" s="6">
        <f>IF('أوامر الإنتاج'!A136="","",'أوامر الإنتاج'!A136)</f>
        <v/>
      </c>
      <c r="B136" s="6">
        <f>IF(A136="","",'أوامر الإنتاج'!B136&amp;"")</f>
        <v/>
      </c>
      <c r="C136" s="17">
        <f>IF(A136="","",'أوامر الإنتاج'!D136)</f>
        <v/>
      </c>
      <c r="D136" s="17">
        <f>IF(OR($A136="",D$4=""),"",SUMIFS('حركة المراحل'!$D$5:$D$504,'حركة المراحل'!$B$5:$B$504,$A136,'حركة المراحل'!$C$5:$C$504,D$4))</f>
        <v/>
      </c>
      <c r="E136" s="17">
        <f>IF(OR($A136="",E$4=""),"",SUMIFS('حركة المراحل'!$D$5:$D$504,'حركة المراحل'!$B$5:$B$504,$A136,'حركة المراحل'!$C$5:$C$504,E$4))</f>
        <v/>
      </c>
      <c r="F136" s="17">
        <f>IF(OR($A136="",F$4=""),"",SUMIFS('حركة المراحل'!$D$5:$D$504,'حركة المراحل'!$B$5:$B$504,$A136,'حركة المراحل'!$C$5:$C$504,F$4))</f>
        <v/>
      </c>
      <c r="G136" s="17">
        <f>IF(OR($A136="",G$4=""),"",SUMIFS('حركة المراحل'!$D$5:$D$504,'حركة المراحل'!$B$5:$B$504,$A136,'حركة المراحل'!$C$5:$C$504,G$4))</f>
        <v/>
      </c>
      <c r="H136" s="17">
        <f>IF(OR($A136="",H$4=""),"",SUMIFS('حركة المراحل'!$D$5:$D$504,'حركة المراحل'!$B$5:$B$504,$A136,'حركة المراحل'!$C$5:$C$504,H$4))</f>
        <v/>
      </c>
      <c r="I136" s="17">
        <f>IF(OR($A136="",I$4=""),"",SUMIFS('حركة المراحل'!$D$5:$D$504,'حركة المراحل'!$B$5:$B$504,$A136,'حركة المراحل'!$C$5:$C$504,I$4))</f>
        <v/>
      </c>
      <c r="J136" s="17">
        <f>IF(OR($A136="",J$4=""),"",SUMIFS('حركة المراحل'!$D$5:$D$504,'حركة المراحل'!$B$5:$B$504,$A136,'حركة المراحل'!$C$5:$C$504,J$4))</f>
        <v/>
      </c>
      <c r="K136" s="17">
        <f>IF(OR($A136="",K$4=""),"",SUMIFS('حركة المراحل'!$D$5:$D$504,'حركة المراحل'!$B$5:$B$504,$A136,'حركة المراحل'!$C$5:$C$504,K$4))</f>
        <v/>
      </c>
      <c r="L136" s="17">
        <f>IF(OR($A136="",L$4=""),"",SUMIFS('حركة المراحل'!$D$5:$D$504,'حركة المراحل'!$B$5:$B$504,$A136,'حركة المراحل'!$C$5:$C$504,L$4))</f>
        <v/>
      </c>
      <c r="M136" s="17">
        <f>IF(OR($A136="",M$4=""),"",SUMIFS('حركة المراحل'!$D$5:$D$504,'حركة المراحل'!$B$5:$B$504,$A136,'حركة المراحل'!$C$5:$C$504,M$4))</f>
        <v/>
      </c>
      <c r="N136" s="17">
        <f>IF(OR($A136="",N$4=""),"",SUMIFS('حركة المراحل'!$D$5:$D$504,'حركة المراحل'!$B$5:$B$504,$A136,'حركة المراحل'!$C$5:$C$504,N$4))</f>
        <v/>
      </c>
      <c r="O136" s="17">
        <f>IF(OR($A136="",O$4=""),"",SUMIFS('حركة المراحل'!$D$5:$D$504,'حركة المراحل'!$B$5:$B$504,$A136,'حركة المراحل'!$C$5:$C$504,O$4))</f>
        <v/>
      </c>
      <c r="P136" s="17">
        <f>IF(OR($A136="",'المراحل'!$D$5=""),"",SUMIFS('حركة المراحل'!$D$5:$D$504,'حركة المراحل'!$B$5:$B$504,$A136,'حركة المراحل'!$C$5:$C$504,'المراحل'!$D$5))</f>
        <v/>
      </c>
      <c r="Q136" s="18">
        <f>IF(OR(A136="",P136="",C136="",C136=0),"",P136/C136)</f>
        <v/>
      </c>
      <c r="R136" s="17">
        <f>IF(OR(A136="",P136="",C136=""),"",MAX(C136-P136,0))</f>
        <v/>
      </c>
      <c r="S136" s="19">
        <f>IF(OR(A136="",'أوامر الإنتاج'!E136=""),"",'أوامر الإنتاج'!E136-TODAY())</f>
        <v/>
      </c>
      <c r="T136" s="6">
        <f>IF(OR(A136="",P136="",C136=""),"",IF(P136&gt;=C136,"تم",IF(S136="","جارٍ",IF(S136&lt;0,"متأخر",IF(S136&lt;=3,"قريب","جارٍ")))))</f>
        <v/>
      </c>
    </row>
    <row r="137">
      <c r="A137" s="6">
        <f>IF('أوامر الإنتاج'!A137="","",'أوامر الإنتاج'!A137)</f>
        <v/>
      </c>
      <c r="B137" s="6">
        <f>IF(A137="","",'أوامر الإنتاج'!B137&amp;"")</f>
        <v/>
      </c>
      <c r="C137" s="17">
        <f>IF(A137="","",'أوامر الإنتاج'!D137)</f>
        <v/>
      </c>
      <c r="D137" s="17">
        <f>IF(OR($A137="",D$4=""),"",SUMIFS('حركة المراحل'!$D$5:$D$504,'حركة المراحل'!$B$5:$B$504,$A137,'حركة المراحل'!$C$5:$C$504,D$4))</f>
        <v/>
      </c>
      <c r="E137" s="17">
        <f>IF(OR($A137="",E$4=""),"",SUMIFS('حركة المراحل'!$D$5:$D$504,'حركة المراحل'!$B$5:$B$504,$A137,'حركة المراحل'!$C$5:$C$504,E$4))</f>
        <v/>
      </c>
      <c r="F137" s="17">
        <f>IF(OR($A137="",F$4=""),"",SUMIFS('حركة المراحل'!$D$5:$D$504,'حركة المراحل'!$B$5:$B$504,$A137,'حركة المراحل'!$C$5:$C$504,F$4))</f>
        <v/>
      </c>
      <c r="G137" s="17">
        <f>IF(OR($A137="",G$4=""),"",SUMIFS('حركة المراحل'!$D$5:$D$504,'حركة المراحل'!$B$5:$B$504,$A137,'حركة المراحل'!$C$5:$C$504,G$4))</f>
        <v/>
      </c>
      <c r="H137" s="17">
        <f>IF(OR($A137="",H$4=""),"",SUMIFS('حركة المراحل'!$D$5:$D$504,'حركة المراحل'!$B$5:$B$504,$A137,'حركة المراحل'!$C$5:$C$504,H$4))</f>
        <v/>
      </c>
      <c r="I137" s="17">
        <f>IF(OR($A137="",I$4=""),"",SUMIFS('حركة المراحل'!$D$5:$D$504,'حركة المراحل'!$B$5:$B$504,$A137,'حركة المراحل'!$C$5:$C$504,I$4))</f>
        <v/>
      </c>
      <c r="J137" s="17">
        <f>IF(OR($A137="",J$4=""),"",SUMIFS('حركة المراحل'!$D$5:$D$504,'حركة المراحل'!$B$5:$B$504,$A137,'حركة المراحل'!$C$5:$C$504,J$4))</f>
        <v/>
      </c>
      <c r="K137" s="17">
        <f>IF(OR($A137="",K$4=""),"",SUMIFS('حركة المراحل'!$D$5:$D$504,'حركة المراحل'!$B$5:$B$504,$A137,'حركة المراحل'!$C$5:$C$504,K$4))</f>
        <v/>
      </c>
      <c r="L137" s="17">
        <f>IF(OR($A137="",L$4=""),"",SUMIFS('حركة المراحل'!$D$5:$D$504,'حركة المراحل'!$B$5:$B$504,$A137,'حركة المراحل'!$C$5:$C$504,L$4))</f>
        <v/>
      </c>
      <c r="M137" s="17">
        <f>IF(OR($A137="",M$4=""),"",SUMIFS('حركة المراحل'!$D$5:$D$504,'حركة المراحل'!$B$5:$B$504,$A137,'حركة المراحل'!$C$5:$C$504,M$4))</f>
        <v/>
      </c>
      <c r="N137" s="17">
        <f>IF(OR($A137="",N$4=""),"",SUMIFS('حركة المراحل'!$D$5:$D$504,'حركة المراحل'!$B$5:$B$504,$A137,'حركة المراحل'!$C$5:$C$504,N$4))</f>
        <v/>
      </c>
      <c r="O137" s="17">
        <f>IF(OR($A137="",O$4=""),"",SUMIFS('حركة المراحل'!$D$5:$D$504,'حركة المراحل'!$B$5:$B$504,$A137,'حركة المراحل'!$C$5:$C$504,O$4))</f>
        <v/>
      </c>
      <c r="P137" s="17">
        <f>IF(OR($A137="",'المراحل'!$D$5=""),"",SUMIFS('حركة المراحل'!$D$5:$D$504,'حركة المراحل'!$B$5:$B$504,$A137,'حركة المراحل'!$C$5:$C$504,'المراحل'!$D$5))</f>
        <v/>
      </c>
      <c r="Q137" s="18">
        <f>IF(OR(A137="",P137="",C137="",C137=0),"",P137/C137)</f>
        <v/>
      </c>
      <c r="R137" s="17">
        <f>IF(OR(A137="",P137="",C137=""),"",MAX(C137-P137,0))</f>
        <v/>
      </c>
      <c r="S137" s="19">
        <f>IF(OR(A137="",'أوامر الإنتاج'!E137=""),"",'أوامر الإنتاج'!E137-TODAY())</f>
        <v/>
      </c>
      <c r="T137" s="6">
        <f>IF(OR(A137="",P137="",C137=""),"",IF(P137&gt;=C137,"تم",IF(S137="","جارٍ",IF(S137&lt;0,"متأخر",IF(S137&lt;=3,"قريب","جارٍ")))))</f>
        <v/>
      </c>
    </row>
    <row r="138">
      <c r="A138" s="6">
        <f>IF('أوامر الإنتاج'!A138="","",'أوامر الإنتاج'!A138)</f>
        <v/>
      </c>
      <c r="B138" s="6">
        <f>IF(A138="","",'أوامر الإنتاج'!B138&amp;"")</f>
        <v/>
      </c>
      <c r="C138" s="17">
        <f>IF(A138="","",'أوامر الإنتاج'!D138)</f>
        <v/>
      </c>
      <c r="D138" s="17">
        <f>IF(OR($A138="",D$4=""),"",SUMIFS('حركة المراحل'!$D$5:$D$504,'حركة المراحل'!$B$5:$B$504,$A138,'حركة المراحل'!$C$5:$C$504,D$4))</f>
        <v/>
      </c>
      <c r="E138" s="17">
        <f>IF(OR($A138="",E$4=""),"",SUMIFS('حركة المراحل'!$D$5:$D$504,'حركة المراحل'!$B$5:$B$504,$A138,'حركة المراحل'!$C$5:$C$504,E$4))</f>
        <v/>
      </c>
      <c r="F138" s="17">
        <f>IF(OR($A138="",F$4=""),"",SUMIFS('حركة المراحل'!$D$5:$D$504,'حركة المراحل'!$B$5:$B$504,$A138,'حركة المراحل'!$C$5:$C$504,F$4))</f>
        <v/>
      </c>
      <c r="G138" s="17">
        <f>IF(OR($A138="",G$4=""),"",SUMIFS('حركة المراحل'!$D$5:$D$504,'حركة المراحل'!$B$5:$B$504,$A138,'حركة المراحل'!$C$5:$C$504,G$4))</f>
        <v/>
      </c>
      <c r="H138" s="17">
        <f>IF(OR($A138="",H$4=""),"",SUMIFS('حركة المراحل'!$D$5:$D$504,'حركة المراحل'!$B$5:$B$504,$A138,'حركة المراحل'!$C$5:$C$504,H$4))</f>
        <v/>
      </c>
      <c r="I138" s="17">
        <f>IF(OR($A138="",I$4=""),"",SUMIFS('حركة المراحل'!$D$5:$D$504,'حركة المراحل'!$B$5:$B$504,$A138,'حركة المراحل'!$C$5:$C$504,I$4))</f>
        <v/>
      </c>
      <c r="J138" s="17">
        <f>IF(OR($A138="",J$4=""),"",SUMIFS('حركة المراحل'!$D$5:$D$504,'حركة المراحل'!$B$5:$B$504,$A138,'حركة المراحل'!$C$5:$C$504,J$4))</f>
        <v/>
      </c>
      <c r="K138" s="17">
        <f>IF(OR($A138="",K$4=""),"",SUMIFS('حركة المراحل'!$D$5:$D$504,'حركة المراحل'!$B$5:$B$504,$A138,'حركة المراحل'!$C$5:$C$504,K$4))</f>
        <v/>
      </c>
      <c r="L138" s="17">
        <f>IF(OR($A138="",L$4=""),"",SUMIFS('حركة المراحل'!$D$5:$D$504,'حركة المراحل'!$B$5:$B$504,$A138,'حركة المراحل'!$C$5:$C$504,L$4))</f>
        <v/>
      </c>
      <c r="M138" s="17">
        <f>IF(OR($A138="",M$4=""),"",SUMIFS('حركة المراحل'!$D$5:$D$504,'حركة المراحل'!$B$5:$B$504,$A138,'حركة المراحل'!$C$5:$C$504,M$4))</f>
        <v/>
      </c>
      <c r="N138" s="17">
        <f>IF(OR($A138="",N$4=""),"",SUMIFS('حركة المراحل'!$D$5:$D$504,'حركة المراحل'!$B$5:$B$504,$A138,'حركة المراحل'!$C$5:$C$504,N$4))</f>
        <v/>
      </c>
      <c r="O138" s="17">
        <f>IF(OR($A138="",O$4=""),"",SUMIFS('حركة المراحل'!$D$5:$D$504,'حركة المراحل'!$B$5:$B$504,$A138,'حركة المراحل'!$C$5:$C$504,O$4))</f>
        <v/>
      </c>
      <c r="P138" s="17">
        <f>IF(OR($A138="",'المراحل'!$D$5=""),"",SUMIFS('حركة المراحل'!$D$5:$D$504,'حركة المراحل'!$B$5:$B$504,$A138,'حركة المراحل'!$C$5:$C$504,'المراحل'!$D$5))</f>
        <v/>
      </c>
      <c r="Q138" s="18">
        <f>IF(OR(A138="",P138="",C138="",C138=0),"",P138/C138)</f>
        <v/>
      </c>
      <c r="R138" s="17">
        <f>IF(OR(A138="",P138="",C138=""),"",MAX(C138-P138,0))</f>
        <v/>
      </c>
      <c r="S138" s="19">
        <f>IF(OR(A138="",'أوامر الإنتاج'!E138=""),"",'أوامر الإنتاج'!E138-TODAY())</f>
        <v/>
      </c>
      <c r="T138" s="6">
        <f>IF(OR(A138="",P138="",C138=""),"",IF(P138&gt;=C138,"تم",IF(S138="","جارٍ",IF(S138&lt;0,"متأخر",IF(S138&lt;=3,"قريب","جارٍ")))))</f>
        <v/>
      </c>
    </row>
    <row r="139">
      <c r="A139" s="6">
        <f>IF('أوامر الإنتاج'!A139="","",'أوامر الإنتاج'!A139)</f>
        <v/>
      </c>
      <c r="B139" s="6">
        <f>IF(A139="","",'أوامر الإنتاج'!B139&amp;"")</f>
        <v/>
      </c>
      <c r="C139" s="17">
        <f>IF(A139="","",'أوامر الإنتاج'!D139)</f>
        <v/>
      </c>
      <c r="D139" s="17">
        <f>IF(OR($A139="",D$4=""),"",SUMIFS('حركة المراحل'!$D$5:$D$504,'حركة المراحل'!$B$5:$B$504,$A139,'حركة المراحل'!$C$5:$C$504,D$4))</f>
        <v/>
      </c>
      <c r="E139" s="17">
        <f>IF(OR($A139="",E$4=""),"",SUMIFS('حركة المراحل'!$D$5:$D$504,'حركة المراحل'!$B$5:$B$504,$A139,'حركة المراحل'!$C$5:$C$504,E$4))</f>
        <v/>
      </c>
      <c r="F139" s="17">
        <f>IF(OR($A139="",F$4=""),"",SUMIFS('حركة المراحل'!$D$5:$D$504,'حركة المراحل'!$B$5:$B$504,$A139,'حركة المراحل'!$C$5:$C$504,F$4))</f>
        <v/>
      </c>
      <c r="G139" s="17">
        <f>IF(OR($A139="",G$4=""),"",SUMIFS('حركة المراحل'!$D$5:$D$504,'حركة المراحل'!$B$5:$B$504,$A139,'حركة المراحل'!$C$5:$C$504,G$4))</f>
        <v/>
      </c>
      <c r="H139" s="17">
        <f>IF(OR($A139="",H$4=""),"",SUMIFS('حركة المراحل'!$D$5:$D$504,'حركة المراحل'!$B$5:$B$504,$A139,'حركة المراحل'!$C$5:$C$504,H$4))</f>
        <v/>
      </c>
      <c r="I139" s="17">
        <f>IF(OR($A139="",I$4=""),"",SUMIFS('حركة المراحل'!$D$5:$D$504,'حركة المراحل'!$B$5:$B$504,$A139,'حركة المراحل'!$C$5:$C$504,I$4))</f>
        <v/>
      </c>
      <c r="J139" s="17">
        <f>IF(OR($A139="",J$4=""),"",SUMIFS('حركة المراحل'!$D$5:$D$504,'حركة المراحل'!$B$5:$B$504,$A139,'حركة المراحل'!$C$5:$C$504,J$4))</f>
        <v/>
      </c>
      <c r="K139" s="17">
        <f>IF(OR($A139="",K$4=""),"",SUMIFS('حركة المراحل'!$D$5:$D$504,'حركة المراحل'!$B$5:$B$504,$A139,'حركة المراحل'!$C$5:$C$504,K$4))</f>
        <v/>
      </c>
      <c r="L139" s="17">
        <f>IF(OR($A139="",L$4=""),"",SUMIFS('حركة المراحل'!$D$5:$D$504,'حركة المراحل'!$B$5:$B$504,$A139,'حركة المراحل'!$C$5:$C$504,L$4))</f>
        <v/>
      </c>
      <c r="M139" s="17">
        <f>IF(OR($A139="",M$4=""),"",SUMIFS('حركة المراحل'!$D$5:$D$504,'حركة المراحل'!$B$5:$B$504,$A139,'حركة المراحل'!$C$5:$C$504,M$4))</f>
        <v/>
      </c>
      <c r="N139" s="17">
        <f>IF(OR($A139="",N$4=""),"",SUMIFS('حركة المراحل'!$D$5:$D$504,'حركة المراحل'!$B$5:$B$504,$A139,'حركة المراحل'!$C$5:$C$504,N$4))</f>
        <v/>
      </c>
      <c r="O139" s="17">
        <f>IF(OR($A139="",O$4=""),"",SUMIFS('حركة المراحل'!$D$5:$D$504,'حركة المراحل'!$B$5:$B$504,$A139,'حركة المراحل'!$C$5:$C$504,O$4))</f>
        <v/>
      </c>
      <c r="P139" s="17">
        <f>IF(OR($A139="",'المراحل'!$D$5=""),"",SUMIFS('حركة المراحل'!$D$5:$D$504,'حركة المراحل'!$B$5:$B$504,$A139,'حركة المراحل'!$C$5:$C$504,'المراحل'!$D$5))</f>
        <v/>
      </c>
      <c r="Q139" s="18">
        <f>IF(OR(A139="",P139="",C139="",C139=0),"",P139/C139)</f>
        <v/>
      </c>
      <c r="R139" s="17">
        <f>IF(OR(A139="",P139="",C139=""),"",MAX(C139-P139,0))</f>
        <v/>
      </c>
      <c r="S139" s="19">
        <f>IF(OR(A139="",'أوامر الإنتاج'!E139=""),"",'أوامر الإنتاج'!E139-TODAY())</f>
        <v/>
      </c>
      <c r="T139" s="6">
        <f>IF(OR(A139="",P139="",C139=""),"",IF(P139&gt;=C139,"تم",IF(S139="","جارٍ",IF(S139&lt;0,"متأخر",IF(S139&lt;=3,"قريب","جارٍ")))))</f>
        <v/>
      </c>
    </row>
    <row r="140">
      <c r="A140" s="6">
        <f>IF('أوامر الإنتاج'!A140="","",'أوامر الإنتاج'!A140)</f>
        <v/>
      </c>
      <c r="B140" s="6">
        <f>IF(A140="","",'أوامر الإنتاج'!B140&amp;"")</f>
        <v/>
      </c>
      <c r="C140" s="17">
        <f>IF(A140="","",'أوامر الإنتاج'!D140)</f>
        <v/>
      </c>
      <c r="D140" s="17">
        <f>IF(OR($A140="",D$4=""),"",SUMIFS('حركة المراحل'!$D$5:$D$504,'حركة المراحل'!$B$5:$B$504,$A140,'حركة المراحل'!$C$5:$C$504,D$4))</f>
        <v/>
      </c>
      <c r="E140" s="17">
        <f>IF(OR($A140="",E$4=""),"",SUMIFS('حركة المراحل'!$D$5:$D$504,'حركة المراحل'!$B$5:$B$504,$A140,'حركة المراحل'!$C$5:$C$504,E$4))</f>
        <v/>
      </c>
      <c r="F140" s="17">
        <f>IF(OR($A140="",F$4=""),"",SUMIFS('حركة المراحل'!$D$5:$D$504,'حركة المراحل'!$B$5:$B$504,$A140,'حركة المراحل'!$C$5:$C$504,F$4))</f>
        <v/>
      </c>
      <c r="G140" s="17">
        <f>IF(OR($A140="",G$4=""),"",SUMIFS('حركة المراحل'!$D$5:$D$504,'حركة المراحل'!$B$5:$B$504,$A140,'حركة المراحل'!$C$5:$C$504,G$4))</f>
        <v/>
      </c>
      <c r="H140" s="17">
        <f>IF(OR($A140="",H$4=""),"",SUMIFS('حركة المراحل'!$D$5:$D$504,'حركة المراحل'!$B$5:$B$504,$A140,'حركة المراحل'!$C$5:$C$504,H$4))</f>
        <v/>
      </c>
      <c r="I140" s="17">
        <f>IF(OR($A140="",I$4=""),"",SUMIFS('حركة المراحل'!$D$5:$D$504,'حركة المراحل'!$B$5:$B$504,$A140,'حركة المراحل'!$C$5:$C$504,I$4))</f>
        <v/>
      </c>
      <c r="J140" s="17">
        <f>IF(OR($A140="",J$4=""),"",SUMIFS('حركة المراحل'!$D$5:$D$504,'حركة المراحل'!$B$5:$B$504,$A140,'حركة المراحل'!$C$5:$C$504,J$4))</f>
        <v/>
      </c>
      <c r="K140" s="17">
        <f>IF(OR($A140="",K$4=""),"",SUMIFS('حركة المراحل'!$D$5:$D$504,'حركة المراحل'!$B$5:$B$504,$A140,'حركة المراحل'!$C$5:$C$504,K$4))</f>
        <v/>
      </c>
      <c r="L140" s="17">
        <f>IF(OR($A140="",L$4=""),"",SUMIFS('حركة المراحل'!$D$5:$D$504,'حركة المراحل'!$B$5:$B$504,$A140,'حركة المراحل'!$C$5:$C$504,L$4))</f>
        <v/>
      </c>
      <c r="M140" s="17">
        <f>IF(OR($A140="",M$4=""),"",SUMIFS('حركة المراحل'!$D$5:$D$504,'حركة المراحل'!$B$5:$B$504,$A140,'حركة المراحل'!$C$5:$C$504,M$4))</f>
        <v/>
      </c>
      <c r="N140" s="17">
        <f>IF(OR($A140="",N$4=""),"",SUMIFS('حركة المراحل'!$D$5:$D$504,'حركة المراحل'!$B$5:$B$504,$A140,'حركة المراحل'!$C$5:$C$504,N$4))</f>
        <v/>
      </c>
      <c r="O140" s="17">
        <f>IF(OR($A140="",O$4=""),"",SUMIFS('حركة المراحل'!$D$5:$D$504,'حركة المراحل'!$B$5:$B$504,$A140,'حركة المراحل'!$C$5:$C$504,O$4))</f>
        <v/>
      </c>
      <c r="P140" s="17">
        <f>IF(OR($A140="",'المراحل'!$D$5=""),"",SUMIFS('حركة المراحل'!$D$5:$D$504,'حركة المراحل'!$B$5:$B$504,$A140,'حركة المراحل'!$C$5:$C$504,'المراحل'!$D$5))</f>
        <v/>
      </c>
      <c r="Q140" s="18">
        <f>IF(OR(A140="",P140="",C140="",C140=0),"",P140/C140)</f>
        <v/>
      </c>
      <c r="R140" s="17">
        <f>IF(OR(A140="",P140="",C140=""),"",MAX(C140-P140,0))</f>
        <v/>
      </c>
      <c r="S140" s="19">
        <f>IF(OR(A140="",'أوامر الإنتاج'!E140=""),"",'أوامر الإنتاج'!E140-TODAY())</f>
        <v/>
      </c>
      <c r="T140" s="6">
        <f>IF(OR(A140="",P140="",C140=""),"",IF(P140&gt;=C140,"تم",IF(S140="","جارٍ",IF(S140&lt;0,"متأخر",IF(S140&lt;=3,"قريب","جارٍ")))))</f>
        <v/>
      </c>
    </row>
    <row r="141">
      <c r="A141" s="6">
        <f>IF('أوامر الإنتاج'!A141="","",'أوامر الإنتاج'!A141)</f>
        <v/>
      </c>
      <c r="B141" s="6">
        <f>IF(A141="","",'أوامر الإنتاج'!B141&amp;"")</f>
        <v/>
      </c>
      <c r="C141" s="17">
        <f>IF(A141="","",'أوامر الإنتاج'!D141)</f>
        <v/>
      </c>
      <c r="D141" s="17">
        <f>IF(OR($A141="",D$4=""),"",SUMIFS('حركة المراحل'!$D$5:$D$504,'حركة المراحل'!$B$5:$B$504,$A141,'حركة المراحل'!$C$5:$C$504,D$4))</f>
        <v/>
      </c>
      <c r="E141" s="17">
        <f>IF(OR($A141="",E$4=""),"",SUMIFS('حركة المراحل'!$D$5:$D$504,'حركة المراحل'!$B$5:$B$504,$A141,'حركة المراحل'!$C$5:$C$504,E$4))</f>
        <v/>
      </c>
      <c r="F141" s="17">
        <f>IF(OR($A141="",F$4=""),"",SUMIFS('حركة المراحل'!$D$5:$D$504,'حركة المراحل'!$B$5:$B$504,$A141,'حركة المراحل'!$C$5:$C$504,F$4))</f>
        <v/>
      </c>
      <c r="G141" s="17">
        <f>IF(OR($A141="",G$4=""),"",SUMIFS('حركة المراحل'!$D$5:$D$504,'حركة المراحل'!$B$5:$B$504,$A141,'حركة المراحل'!$C$5:$C$504,G$4))</f>
        <v/>
      </c>
      <c r="H141" s="17">
        <f>IF(OR($A141="",H$4=""),"",SUMIFS('حركة المراحل'!$D$5:$D$504,'حركة المراحل'!$B$5:$B$504,$A141,'حركة المراحل'!$C$5:$C$504,H$4))</f>
        <v/>
      </c>
      <c r="I141" s="17">
        <f>IF(OR($A141="",I$4=""),"",SUMIFS('حركة المراحل'!$D$5:$D$504,'حركة المراحل'!$B$5:$B$504,$A141,'حركة المراحل'!$C$5:$C$504,I$4))</f>
        <v/>
      </c>
      <c r="J141" s="17">
        <f>IF(OR($A141="",J$4=""),"",SUMIFS('حركة المراحل'!$D$5:$D$504,'حركة المراحل'!$B$5:$B$504,$A141,'حركة المراحل'!$C$5:$C$504,J$4))</f>
        <v/>
      </c>
      <c r="K141" s="17">
        <f>IF(OR($A141="",K$4=""),"",SUMIFS('حركة المراحل'!$D$5:$D$504,'حركة المراحل'!$B$5:$B$504,$A141,'حركة المراحل'!$C$5:$C$504,K$4))</f>
        <v/>
      </c>
      <c r="L141" s="17">
        <f>IF(OR($A141="",L$4=""),"",SUMIFS('حركة المراحل'!$D$5:$D$504,'حركة المراحل'!$B$5:$B$504,$A141,'حركة المراحل'!$C$5:$C$504,L$4))</f>
        <v/>
      </c>
      <c r="M141" s="17">
        <f>IF(OR($A141="",M$4=""),"",SUMIFS('حركة المراحل'!$D$5:$D$504,'حركة المراحل'!$B$5:$B$504,$A141,'حركة المراحل'!$C$5:$C$504,M$4))</f>
        <v/>
      </c>
      <c r="N141" s="17">
        <f>IF(OR($A141="",N$4=""),"",SUMIFS('حركة المراحل'!$D$5:$D$504,'حركة المراحل'!$B$5:$B$504,$A141,'حركة المراحل'!$C$5:$C$504,N$4))</f>
        <v/>
      </c>
      <c r="O141" s="17">
        <f>IF(OR($A141="",O$4=""),"",SUMIFS('حركة المراحل'!$D$5:$D$504,'حركة المراحل'!$B$5:$B$504,$A141,'حركة المراحل'!$C$5:$C$504,O$4))</f>
        <v/>
      </c>
      <c r="P141" s="17">
        <f>IF(OR($A141="",'المراحل'!$D$5=""),"",SUMIFS('حركة المراحل'!$D$5:$D$504,'حركة المراحل'!$B$5:$B$504,$A141,'حركة المراحل'!$C$5:$C$504,'المراحل'!$D$5))</f>
        <v/>
      </c>
      <c r="Q141" s="18">
        <f>IF(OR(A141="",P141="",C141="",C141=0),"",P141/C141)</f>
        <v/>
      </c>
      <c r="R141" s="17">
        <f>IF(OR(A141="",P141="",C141=""),"",MAX(C141-P141,0))</f>
        <v/>
      </c>
      <c r="S141" s="19">
        <f>IF(OR(A141="",'أوامر الإنتاج'!E141=""),"",'أوامر الإنتاج'!E141-TODAY())</f>
        <v/>
      </c>
      <c r="T141" s="6">
        <f>IF(OR(A141="",P141="",C141=""),"",IF(P141&gt;=C141,"تم",IF(S141="","جارٍ",IF(S141&lt;0,"متأخر",IF(S141&lt;=3,"قريب","جارٍ")))))</f>
        <v/>
      </c>
    </row>
    <row r="142">
      <c r="A142" s="6">
        <f>IF('أوامر الإنتاج'!A142="","",'أوامر الإنتاج'!A142)</f>
        <v/>
      </c>
      <c r="B142" s="6">
        <f>IF(A142="","",'أوامر الإنتاج'!B142&amp;"")</f>
        <v/>
      </c>
      <c r="C142" s="17">
        <f>IF(A142="","",'أوامر الإنتاج'!D142)</f>
        <v/>
      </c>
      <c r="D142" s="17">
        <f>IF(OR($A142="",D$4=""),"",SUMIFS('حركة المراحل'!$D$5:$D$504,'حركة المراحل'!$B$5:$B$504,$A142,'حركة المراحل'!$C$5:$C$504,D$4))</f>
        <v/>
      </c>
      <c r="E142" s="17">
        <f>IF(OR($A142="",E$4=""),"",SUMIFS('حركة المراحل'!$D$5:$D$504,'حركة المراحل'!$B$5:$B$504,$A142,'حركة المراحل'!$C$5:$C$504,E$4))</f>
        <v/>
      </c>
      <c r="F142" s="17">
        <f>IF(OR($A142="",F$4=""),"",SUMIFS('حركة المراحل'!$D$5:$D$504,'حركة المراحل'!$B$5:$B$504,$A142,'حركة المراحل'!$C$5:$C$504,F$4))</f>
        <v/>
      </c>
      <c r="G142" s="17">
        <f>IF(OR($A142="",G$4=""),"",SUMIFS('حركة المراحل'!$D$5:$D$504,'حركة المراحل'!$B$5:$B$504,$A142,'حركة المراحل'!$C$5:$C$504,G$4))</f>
        <v/>
      </c>
      <c r="H142" s="17">
        <f>IF(OR($A142="",H$4=""),"",SUMIFS('حركة المراحل'!$D$5:$D$504,'حركة المراحل'!$B$5:$B$504,$A142,'حركة المراحل'!$C$5:$C$504,H$4))</f>
        <v/>
      </c>
      <c r="I142" s="17">
        <f>IF(OR($A142="",I$4=""),"",SUMIFS('حركة المراحل'!$D$5:$D$504,'حركة المراحل'!$B$5:$B$504,$A142,'حركة المراحل'!$C$5:$C$504,I$4))</f>
        <v/>
      </c>
      <c r="J142" s="17">
        <f>IF(OR($A142="",J$4=""),"",SUMIFS('حركة المراحل'!$D$5:$D$504,'حركة المراحل'!$B$5:$B$504,$A142,'حركة المراحل'!$C$5:$C$504,J$4))</f>
        <v/>
      </c>
      <c r="K142" s="17">
        <f>IF(OR($A142="",K$4=""),"",SUMIFS('حركة المراحل'!$D$5:$D$504,'حركة المراحل'!$B$5:$B$504,$A142,'حركة المراحل'!$C$5:$C$504,K$4))</f>
        <v/>
      </c>
      <c r="L142" s="17">
        <f>IF(OR($A142="",L$4=""),"",SUMIFS('حركة المراحل'!$D$5:$D$504,'حركة المراحل'!$B$5:$B$504,$A142,'حركة المراحل'!$C$5:$C$504,L$4))</f>
        <v/>
      </c>
      <c r="M142" s="17">
        <f>IF(OR($A142="",M$4=""),"",SUMIFS('حركة المراحل'!$D$5:$D$504,'حركة المراحل'!$B$5:$B$504,$A142,'حركة المراحل'!$C$5:$C$504,M$4))</f>
        <v/>
      </c>
      <c r="N142" s="17">
        <f>IF(OR($A142="",N$4=""),"",SUMIFS('حركة المراحل'!$D$5:$D$504,'حركة المراحل'!$B$5:$B$504,$A142,'حركة المراحل'!$C$5:$C$504,N$4))</f>
        <v/>
      </c>
      <c r="O142" s="17">
        <f>IF(OR($A142="",O$4=""),"",SUMIFS('حركة المراحل'!$D$5:$D$504,'حركة المراحل'!$B$5:$B$504,$A142,'حركة المراحل'!$C$5:$C$504,O$4))</f>
        <v/>
      </c>
      <c r="P142" s="17">
        <f>IF(OR($A142="",'المراحل'!$D$5=""),"",SUMIFS('حركة المراحل'!$D$5:$D$504,'حركة المراحل'!$B$5:$B$504,$A142,'حركة المراحل'!$C$5:$C$504,'المراحل'!$D$5))</f>
        <v/>
      </c>
      <c r="Q142" s="18">
        <f>IF(OR(A142="",P142="",C142="",C142=0),"",P142/C142)</f>
        <v/>
      </c>
      <c r="R142" s="17">
        <f>IF(OR(A142="",P142="",C142=""),"",MAX(C142-P142,0))</f>
        <v/>
      </c>
      <c r="S142" s="19">
        <f>IF(OR(A142="",'أوامر الإنتاج'!E142=""),"",'أوامر الإنتاج'!E142-TODAY())</f>
        <v/>
      </c>
      <c r="T142" s="6">
        <f>IF(OR(A142="",P142="",C142=""),"",IF(P142&gt;=C142,"تم",IF(S142="","جارٍ",IF(S142&lt;0,"متأخر",IF(S142&lt;=3,"قريب","جارٍ")))))</f>
        <v/>
      </c>
    </row>
    <row r="143">
      <c r="A143" s="6">
        <f>IF('أوامر الإنتاج'!A143="","",'أوامر الإنتاج'!A143)</f>
        <v/>
      </c>
      <c r="B143" s="6">
        <f>IF(A143="","",'أوامر الإنتاج'!B143&amp;"")</f>
        <v/>
      </c>
      <c r="C143" s="17">
        <f>IF(A143="","",'أوامر الإنتاج'!D143)</f>
        <v/>
      </c>
      <c r="D143" s="17">
        <f>IF(OR($A143="",D$4=""),"",SUMIFS('حركة المراحل'!$D$5:$D$504,'حركة المراحل'!$B$5:$B$504,$A143,'حركة المراحل'!$C$5:$C$504,D$4))</f>
        <v/>
      </c>
      <c r="E143" s="17">
        <f>IF(OR($A143="",E$4=""),"",SUMIFS('حركة المراحل'!$D$5:$D$504,'حركة المراحل'!$B$5:$B$504,$A143,'حركة المراحل'!$C$5:$C$504,E$4))</f>
        <v/>
      </c>
      <c r="F143" s="17">
        <f>IF(OR($A143="",F$4=""),"",SUMIFS('حركة المراحل'!$D$5:$D$504,'حركة المراحل'!$B$5:$B$504,$A143,'حركة المراحل'!$C$5:$C$504,F$4))</f>
        <v/>
      </c>
      <c r="G143" s="17">
        <f>IF(OR($A143="",G$4=""),"",SUMIFS('حركة المراحل'!$D$5:$D$504,'حركة المراحل'!$B$5:$B$504,$A143,'حركة المراحل'!$C$5:$C$504,G$4))</f>
        <v/>
      </c>
      <c r="H143" s="17">
        <f>IF(OR($A143="",H$4=""),"",SUMIFS('حركة المراحل'!$D$5:$D$504,'حركة المراحل'!$B$5:$B$504,$A143,'حركة المراحل'!$C$5:$C$504,H$4))</f>
        <v/>
      </c>
      <c r="I143" s="17">
        <f>IF(OR($A143="",I$4=""),"",SUMIFS('حركة المراحل'!$D$5:$D$504,'حركة المراحل'!$B$5:$B$504,$A143,'حركة المراحل'!$C$5:$C$504,I$4))</f>
        <v/>
      </c>
      <c r="J143" s="17">
        <f>IF(OR($A143="",J$4=""),"",SUMIFS('حركة المراحل'!$D$5:$D$504,'حركة المراحل'!$B$5:$B$504,$A143,'حركة المراحل'!$C$5:$C$504,J$4))</f>
        <v/>
      </c>
      <c r="K143" s="17">
        <f>IF(OR($A143="",K$4=""),"",SUMIFS('حركة المراحل'!$D$5:$D$504,'حركة المراحل'!$B$5:$B$504,$A143,'حركة المراحل'!$C$5:$C$504,K$4))</f>
        <v/>
      </c>
      <c r="L143" s="17">
        <f>IF(OR($A143="",L$4=""),"",SUMIFS('حركة المراحل'!$D$5:$D$504,'حركة المراحل'!$B$5:$B$504,$A143,'حركة المراحل'!$C$5:$C$504,L$4))</f>
        <v/>
      </c>
      <c r="M143" s="17">
        <f>IF(OR($A143="",M$4=""),"",SUMIFS('حركة المراحل'!$D$5:$D$504,'حركة المراحل'!$B$5:$B$504,$A143,'حركة المراحل'!$C$5:$C$504,M$4))</f>
        <v/>
      </c>
      <c r="N143" s="17">
        <f>IF(OR($A143="",N$4=""),"",SUMIFS('حركة المراحل'!$D$5:$D$504,'حركة المراحل'!$B$5:$B$504,$A143,'حركة المراحل'!$C$5:$C$504,N$4))</f>
        <v/>
      </c>
      <c r="O143" s="17">
        <f>IF(OR($A143="",O$4=""),"",SUMIFS('حركة المراحل'!$D$5:$D$504,'حركة المراحل'!$B$5:$B$504,$A143,'حركة المراحل'!$C$5:$C$504,O$4))</f>
        <v/>
      </c>
      <c r="P143" s="17">
        <f>IF(OR($A143="",'المراحل'!$D$5=""),"",SUMIFS('حركة المراحل'!$D$5:$D$504,'حركة المراحل'!$B$5:$B$504,$A143,'حركة المراحل'!$C$5:$C$504,'المراحل'!$D$5))</f>
        <v/>
      </c>
      <c r="Q143" s="18">
        <f>IF(OR(A143="",P143="",C143="",C143=0),"",P143/C143)</f>
        <v/>
      </c>
      <c r="R143" s="17">
        <f>IF(OR(A143="",P143="",C143=""),"",MAX(C143-P143,0))</f>
        <v/>
      </c>
      <c r="S143" s="19">
        <f>IF(OR(A143="",'أوامر الإنتاج'!E143=""),"",'أوامر الإنتاج'!E143-TODAY())</f>
        <v/>
      </c>
      <c r="T143" s="6">
        <f>IF(OR(A143="",P143="",C143=""),"",IF(P143&gt;=C143,"تم",IF(S143="","جارٍ",IF(S143&lt;0,"متأخر",IF(S143&lt;=3,"قريب","جارٍ")))))</f>
        <v/>
      </c>
    </row>
    <row r="144">
      <c r="A144" s="6">
        <f>IF('أوامر الإنتاج'!A144="","",'أوامر الإنتاج'!A144)</f>
        <v/>
      </c>
      <c r="B144" s="6">
        <f>IF(A144="","",'أوامر الإنتاج'!B144&amp;"")</f>
        <v/>
      </c>
      <c r="C144" s="17">
        <f>IF(A144="","",'أوامر الإنتاج'!D144)</f>
        <v/>
      </c>
      <c r="D144" s="17">
        <f>IF(OR($A144="",D$4=""),"",SUMIFS('حركة المراحل'!$D$5:$D$504,'حركة المراحل'!$B$5:$B$504,$A144,'حركة المراحل'!$C$5:$C$504,D$4))</f>
        <v/>
      </c>
      <c r="E144" s="17">
        <f>IF(OR($A144="",E$4=""),"",SUMIFS('حركة المراحل'!$D$5:$D$504,'حركة المراحل'!$B$5:$B$504,$A144,'حركة المراحل'!$C$5:$C$504,E$4))</f>
        <v/>
      </c>
      <c r="F144" s="17">
        <f>IF(OR($A144="",F$4=""),"",SUMIFS('حركة المراحل'!$D$5:$D$504,'حركة المراحل'!$B$5:$B$504,$A144,'حركة المراحل'!$C$5:$C$504,F$4))</f>
        <v/>
      </c>
      <c r="G144" s="17">
        <f>IF(OR($A144="",G$4=""),"",SUMIFS('حركة المراحل'!$D$5:$D$504,'حركة المراحل'!$B$5:$B$504,$A144,'حركة المراحل'!$C$5:$C$504,G$4))</f>
        <v/>
      </c>
      <c r="H144" s="17">
        <f>IF(OR($A144="",H$4=""),"",SUMIFS('حركة المراحل'!$D$5:$D$504,'حركة المراحل'!$B$5:$B$504,$A144,'حركة المراحل'!$C$5:$C$504,H$4))</f>
        <v/>
      </c>
      <c r="I144" s="17">
        <f>IF(OR($A144="",I$4=""),"",SUMIFS('حركة المراحل'!$D$5:$D$504,'حركة المراحل'!$B$5:$B$504,$A144,'حركة المراحل'!$C$5:$C$504,I$4))</f>
        <v/>
      </c>
      <c r="J144" s="17">
        <f>IF(OR($A144="",J$4=""),"",SUMIFS('حركة المراحل'!$D$5:$D$504,'حركة المراحل'!$B$5:$B$504,$A144,'حركة المراحل'!$C$5:$C$504,J$4))</f>
        <v/>
      </c>
      <c r="K144" s="17">
        <f>IF(OR($A144="",K$4=""),"",SUMIFS('حركة المراحل'!$D$5:$D$504,'حركة المراحل'!$B$5:$B$504,$A144,'حركة المراحل'!$C$5:$C$504,K$4))</f>
        <v/>
      </c>
      <c r="L144" s="17">
        <f>IF(OR($A144="",L$4=""),"",SUMIFS('حركة المراحل'!$D$5:$D$504,'حركة المراحل'!$B$5:$B$504,$A144,'حركة المراحل'!$C$5:$C$504,L$4))</f>
        <v/>
      </c>
      <c r="M144" s="17">
        <f>IF(OR($A144="",M$4=""),"",SUMIFS('حركة المراحل'!$D$5:$D$504,'حركة المراحل'!$B$5:$B$504,$A144,'حركة المراحل'!$C$5:$C$504,M$4))</f>
        <v/>
      </c>
      <c r="N144" s="17">
        <f>IF(OR($A144="",N$4=""),"",SUMIFS('حركة المراحل'!$D$5:$D$504,'حركة المراحل'!$B$5:$B$504,$A144,'حركة المراحل'!$C$5:$C$504,N$4))</f>
        <v/>
      </c>
      <c r="O144" s="17">
        <f>IF(OR($A144="",O$4=""),"",SUMIFS('حركة المراحل'!$D$5:$D$504,'حركة المراحل'!$B$5:$B$504,$A144,'حركة المراحل'!$C$5:$C$504,O$4))</f>
        <v/>
      </c>
      <c r="P144" s="17">
        <f>IF(OR($A144="",'المراحل'!$D$5=""),"",SUMIFS('حركة المراحل'!$D$5:$D$504,'حركة المراحل'!$B$5:$B$504,$A144,'حركة المراحل'!$C$5:$C$504,'المراحل'!$D$5))</f>
        <v/>
      </c>
      <c r="Q144" s="18">
        <f>IF(OR(A144="",P144="",C144="",C144=0),"",P144/C144)</f>
        <v/>
      </c>
      <c r="R144" s="17">
        <f>IF(OR(A144="",P144="",C144=""),"",MAX(C144-P144,0))</f>
        <v/>
      </c>
      <c r="S144" s="19">
        <f>IF(OR(A144="",'أوامر الإنتاج'!E144=""),"",'أوامر الإنتاج'!E144-TODAY())</f>
        <v/>
      </c>
      <c r="T144" s="6">
        <f>IF(OR(A144="",P144="",C144=""),"",IF(P144&gt;=C144,"تم",IF(S144="","جارٍ",IF(S144&lt;0,"متأخر",IF(S144&lt;=3,"قريب","جارٍ")))))</f>
        <v/>
      </c>
    </row>
    <row r="145">
      <c r="A145" s="6">
        <f>IF('أوامر الإنتاج'!A145="","",'أوامر الإنتاج'!A145)</f>
        <v/>
      </c>
      <c r="B145" s="6">
        <f>IF(A145="","",'أوامر الإنتاج'!B145&amp;"")</f>
        <v/>
      </c>
      <c r="C145" s="17">
        <f>IF(A145="","",'أوامر الإنتاج'!D145)</f>
        <v/>
      </c>
      <c r="D145" s="17">
        <f>IF(OR($A145="",D$4=""),"",SUMIFS('حركة المراحل'!$D$5:$D$504,'حركة المراحل'!$B$5:$B$504,$A145,'حركة المراحل'!$C$5:$C$504,D$4))</f>
        <v/>
      </c>
      <c r="E145" s="17">
        <f>IF(OR($A145="",E$4=""),"",SUMIFS('حركة المراحل'!$D$5:$D$504,'حركة المراحل'!$B$5:$B$504,$A145,'حركة المراحل'!$C$5:$C$504,E$4))</f>
        <v/>
      </c>
      <c r="F145" s="17">
        <f>IF(OR($A145="",F$4=""),"",SUMIFS('حركة المراحل'!$D$5:$D$504,'حركة المراحل'!$B$5:$B$504,$A145,'حركة المراحل'!$C$5:$C$504,F$4))</f>
        <v/>
      </c>
      <c r="G145" s="17">
        <f>IF(OR($A145="",G$4=""),"",SUMIFS('حركة المراحل'!$D$5:$D$504,'حركة المراحل'!$B$5:$B$504,$A145,'حركة المراحل'!$C$5:$C$504,G$4))</f>
        <v/>
      </c>
      <c r="H145" s="17">
        <f>IF(OR($A145="",H$4=""),"",SUMIFS('حركة المراحل'!$D$5:$D$504,'حركة المراحل'!$B$5:$B$504,$A145,'حركة المراحل'!$C$5:$C$504,H$4))</f>
        <v/>
      </c>
      <c r="I145" s="17">
        <f>IF(OR($A145="",I$4=""),"",SUMIFS('حركة المراحل'!$D$5:$D$504,'حركة المراحل'!$B$5:$B$504,$A145,'حركة المراحل'!$C$5:$C$504,I$4))</f>
        <v/>
      </c>
      <c r="J145" s="17">
        <f>IF(OR($A145="",J$4=""),"",SUMIFS('حركة المراحل'!$D$5:$D$504,'حركة المراحل'!$B$5:$B$504,$A145,'حركة المراحل'!$C$5:$C$504,J$4))</f>
        <v/>
      </c>
      <c r="K145" s="17">
        <f>IF(OR($A145="",K$4=""),"",SUMIFS('حركة المراحل'!$D$5:$D$504,'حركة المراحل'!$B$5:$B$504,$A145,'حركة المراحل'!$C$5:$C$504,K$4))</f>
        <v/>
      </c>
      <c r="L145" s="17">
        <f>IF(OR($A145="",L$4=""),"",SUMIFS('حركة المراحل'!$D$5:$D$504,'حركة المراحل'!$B$5:$B$504,$A145,'حركة المراحل'!$C$5:$C$504,L$4))</f>
        <v/>
      </c>
      <c r="M145" s="17">
        <f>IF(OR($A145="",M$4=""),"",SUMIFS('حركة المراحل'!$D$5:$D$504,'حركة المراحل'!$B$5:$B$504,$A145,'حركة المراحل'!$C$5:$C$504,M$4))</f>
        <v/>
      </c>
      <c r="N145" s="17">
        <f>IF(OR($A145="",N$4=""),"",SUMIFS('حركة المراحل'!$D$5:$D$504,'حركة المراحل'!$B$5:$B$504,$A145,'حركة المراحل'!$C$5:$C$504,N$4))</f>
        <v/>
      </c>
      <c r="O145" s="17">
        <f>IF(OR($A145="",O$4=""),"",SUMIFS('حركة المراحل'!$D$5:$D$504,'حركة المراحل'!$B$5:$B$504,$A145,'حركة المراحل'!$C$5:$C$504,O$4))</f>
        <v/>
      </c>
      <c r="P145" s="17">
        <f>IF(OR($A145="",'المراحل'!$D$5=""),"",SUMIFS('حركة المراحل'!$D$5:$D$504,'حركة المراحل'!$B$5:$B$504,$A145,'حركة المراحل'!$C$5:$C$504,'المراحل'!$D$5))</f>
        <v/>
      </c>
      <c r="Q145" s="18">
        <f>IF(OR(A145="",P145="",C145="",C145=0),"",P145/C145)</f>
        <v/>
      </c>
      <c r="R145" s="17">
        <f>IF(OR(A145="",P145="",C145=""),"",MAX(C145-P145,0))</f>
        <v/>
      </c>
      <c r="S145" s="19">
        <f>IF(OR(A145="",'أوامر الإنتاج'!E145=""),"",'أوامر الإنتاج'!E145-TODAY())</f>
        <v/>
      </c>
      <c r="T145" s="6">
        <f>IF(OR(A145="",P145="",C145=""),"",IF(P145&gt;=C145,"تم",IF(S145="","جارٍ",IF(S145&lt;0,"متأخر",IF(S145&lt;=3,"قريب","جارٍ")))))</f>
        <v/>
      </c>
    </row>
    <row r="146">
      <c r="A146" s="6">
        <f>IF('أوامر الإنتاج'!A146="","",'أوامر الإنتاج'!A146)</f>
        <v/>
      </c>
      <c r="B146" s="6">
        <f>IF(A146="","",'أوامر الإنتاج'!B146&amp;"")</f>
        <v/>
      </c>
      <c r="C146" s="17">
        <f>IF(A146="","",'أوامر الإنتاج'!D146)</f>
        <v/>
      </c>
      <c r="D146" s="17">
        <f>IF(OR($A146="",D$4=""),"",SUMIFS('حركة المراحل'!$D$5:$D$504,'حركة المراحل'!$B$5:$B$504,$A146,'حركة المراحل'!$C$5:$C$504,D$4))</f>
        <v/>
      </c>
      <c r="E146" s="17">
        <f>IF(OR($A146="",E$4=""),"",SUMIFS('حركة المراحل'!$D$5:$D$504,'حركة المراحل'!$B$5:$B$504,$A146,'حركة المراحل'!$C$5:$C$504,E$4))</f>
        <v/>
      </c>
      <c r="F146" s="17">
        <f>IF(OR($A146="",F$4=""),"",SUMIFS('حركة المراحل'!$D$5:$D$504,'حركة المراحل'!$B$5:$B$504,$A146,'حركة المراحل'!$C$5:$C$504,F$4))</f>
        <v/>
      </c>
      <c r="G146" s="17">
        <f>IF(OR($A146="",G$4=""),"",SUMIFS('حركة المراحل'!$D$5:$D$504,'حركة المراحل'!$B$5:$B$504,$A146,'حركة المراحل'!$C$5:$C$504,G$4))</f>
        <v/>
      </c>
      <c r="H146" s="17">
        <f>IF(OR($A146="",H$4=""),"",SUMIFS('حركة المراحل'!$D$5:$D$504,'حركة المراحل'!$B$5:$B$504,$A146,'حركة المراحل'!$C$5:$C$504,H$4))</f>
        <v/>
      </c>
      <c r="I146" s="17">
        <f>IF(OR($A146="",I$4=""),"",SUMIFS('حركة المراحل'!$D$5:$D$504,'حركة المراحل'!$B$5:$B$504,$A146,'حركة المراحل'!$C$5:$C$504,I$4))</f>
        <v/>
      </c>
      <c r="J146" s="17">
        <f>IF(OR($A146="",J$4=""),"",SUMIFS('حركة المراحل'!$D$5:$D$504,'حركة المراحل'!$B$5:$B$504,$A146,'حركة المراحل'!$C$5:$C$504,J$4))</f>
        <v/>
      </c>
      <c r="K146" s="17">
        <f>IF(OR($A146="",K$4=""),"",SUMIFS('حركة المراحل'!$D$5:$D$504,'حركة المراحل'!$B$5:$B$504,$A146,'حركة المراحل'!$C$5:$C$504,K$4))</f>
        <v/>
      </c>
      <c r="L146" s="17">
        <f>IF(OR($A146="",L$4=""),"",SUMIFS('حركة المراحل'!$D$5:$D$504,'حركة المراحل'!$B$5:$B$504,$A146,'حركة المراحل'!$C$5:$C$504,L$4))</f>
        <v/>
      </c>
      <c r="M146" s="17">
        <f>IF(OR($A146="",M$4=""),"",SUMIFS('حركة المراحل'!$D$5:$D$504,'حركة المراحل'!$B$5:$B$504,$A146,'حركة المراحل'!$C$5:$C$504,M$4))</f>
        <v/>
      </c>
      <c r="N146" s="17">
        <f>IF(OR($A146="",N$4=""),"",SUMIFS('حركة المراحل'!$D$5:$D$504,'حركة المراحل'!$B$5:$B$504,$A146,'حركة المراحل'!$C$5:$C$504,N$4))</f>
        <v/>
      </c>
      <c r="O146" s="17">
        <f>IF(OR($A146="",O$4=""),"",SUMIFS('حركة المراحل'!$D$5:$D$504,'حركة المراحل'!$B$5:$B$504,$A146,'حركة المراحل'!$C$5:$C$504,O$4))</f>
        <v/>
      </c>
      <c r="P146" s="17">
        <f>IF(OR($A146="",'المراحل'!$D$5=""),"",SUMIFS('حركة المراحل'!$D$5:$D$504,'حركة المراحل'!$B$5:$B$504,$A146,'حركة المراحل'!$C$5:$C$504,'المراحل'!$D$5))</f>
        <v/>
      </c>
      <c r="Q146" s="18">
        <f>IF(OR(A146="",P146="",C146="",C146=0),"",P146/C146)</f>
        <v/>
      </c>
      <c r="R146" s="17">
        <f>IF(OR(A146="",P146="",C146=""),"",MAX(C146-P146,0))</f>
        <v/>
      </c>
      <c r="S146" s="19">
        <f>IF(OR(A146="",'أوامر الإنتاج'!E146=""),"",'أوامر الإنتاج'!E146-TODAY())</f>
        <v/>
      </c>
      <c r="T146" s="6">
        <f>IF(OR(A146="",P146="",C146=""),"",IF(P146&gt;=C146,"تم",IF(S146="","جارٍ",IF(S146&lt;0,"متأخر",IF(S146&lt;=3,"قريب","جارٍ")))))</f>
        <v/>
      </c>
    </row>
    <row r="147">
      <c r="A147" s="6">
        <f>IF('أوامر الإنتاج'!A147="","",'أوامر الإنتاج'!A147)</f>
        <v/>
      </c>
      <c r="B147" s="6">
        <f>IF(A147="","",'أوامر الإنتاج'!B147&amp;"")</f>
        <v/>
      </c>
      <c r="C147" s="17">
        <f>IF(A147="","",'أوامر الإنتاج'!D147)</f>
        <v/>
      </c>
      <c r="D147" s="17">
        <f>IF(OR($A147="",D$4=""),"",SUMIFS('حركة المراحل'!$D$5:$D$504,'حركة المراحل'!$B$5:$B$504,$A147,'حركة المراحل'!$C$5:$C$504,D$4))</f>
        <v/>
      </c>
      <c r="E147" s="17">
        <f>IF(OR($A147="",E$4=""),"",SUMIFS('حركة المراحل'!$D$5:$D$504,'حركة المراحل'!$B$5:$B$504,$A147,'حركة المراحل'!$C$5:$C$504,E$4))</f>
        <v/>
      </c>
      <c r="F147" s="17">
        <f>IF(OR($A147="",F$4=""),"",SUMIFS('حركة المراحل'!$D$5:$D$504,'حركة المراحل'!$B$5:$B$504,$A147,'حركة المراحل'!$C$5:$C$504,F$4))</f>
        <v/>
      </c>
      <c r="G147" s="17">
        <f>IF(OR($A147="",G$4=""),"",SUMIFS('حركة المراحل'!$D$5:$D$504,'حركة المراحل'!$B$5:$B$504,$A147,'حركة المراحل'!$C$5:$C$504,G$4))</f>
        <v/>
      </c>
      <c r="H147" s="17">
        <f>IF(OR($A147="",H$4=""),"",SUMIFS('حركة المراحل'!$D$5:$D$504,'حركة المراحل'!$B$5:$B$504,$A147,'حركة المراحل'!$C$5:$C$504,H$4))</f>
        <v/>
      </c>
      <c r="I147" s="17">
        <f>IF(OR($A147="",I$4=""),"",SUMIFS('حركة المراحل'!$D$5:$D$504,'حركة المراحل'!$B$5:$B$504,$A147,'حركة المراحل'!$C$5:$C$504,I$4))</f>
        <v/>
      </c>
      <c r="J147" s="17">
        <f>IF(OR($A147="",J$4=""),"",SUMIFS('حركة المراحل'!$D$5:$D$504,'حركة المراحل'!$B$5:$B$504,$A147,'حركة المراحل'!$C$5:$C$504,J$4))</f>
        <v/>
      </c>
      <c r="K147" s="17">
        <f>IF(OR($A147="",K$4=""),"",SUMIFS('حركة المراحل'!$D$5:$D$504,'حركة المراحل'!$B$5:$B$504,$A147,'حركة المراحل'!$C$5:$C$504,K$4))</f>
        <v/>
      </c>
      <c r="L147" s="17">
        <f>IF(OR($A147="",L$4=""),"",SUMIFS('حركة المراحل'!$D$5:$D$504,'حركة المراحل'!$B$5:$B$504,$A147,'حركة المراحل'!$C$5:$C$504,L$4))</f>
        <v/>
      </c>
      <c r="M147" s="17">
        <f>IF(OR($A147="",M$4=""),"",SUMIFS('حركة المراحل'!$D$5:$D$504,'حركة المراحل'!$B$5:$B$504,$A147,'حركة المراحل'!$C$5:$C$504,M$4))</f>
        <v/>
      </c>
      <c r="N147" s="17">
        <f>IF(OR($A147="",N$4=""),"",SUMIFS('حركة المراحل'!$D$5:$D$504,'حركة المراحل'!$B$5:$B$504,$A147,'حركة المراحل'!$C$5:$C$504,N$4))</f>
        <v/>
      </c>
      <c r="O147" s="17">
        <f>IF(OR($A147="",O$4=""),"",SUMIFS('حركة المراحل'!$D$5:$D$504,'حركة المراحل'!$B$5:$B$504,$A147,'حركة المراحل'!$C$5:$C$504,O$4))</f>
        <v/>
      </c>
      <c r="P147" s="17">
        <f>IF(OR($A147="",'المراحل'!$D$5=""),"",SUMIFS('حركة المراحل'!$D$5:$D$504,'حركة المراحل'!$B$5:$B$504,$A147,'حركة المراحل'!$C$5:$C$504,'المراحل'!$D$5))</f>
        <v/>
      </c>
      <c r="Q147" s="18">
        <f>IF(OR(A147="",P147="",C147="",C147=0),"",P147/C147)</f>
        <v/>
      </c>
      <c r="R147" s="17">
        <f>IF(OR(A147="",P147="",C147=""),"",MAX(C147-P147,0))</f>
        <v/>
      </c>
      <c r="S147" s="19">
        <f>IF(OR(A147="",'أوامر الإنتاج'!E147=""),"",'أوامر الإنتاج'!E147-TODAY())</f>
        <v/>
      </c>
      <c r="T147" s="6">
        <f>IF(OR(A147="",P147="",C147=""),"",IF(P147&gt;=C147,"تم",IF(S147="","جارٍ",IF(S147&lt;0,"متأخر",IF(S147&lt;=3,"قريب","جارٍ")))))</f>
        <v/>
      </c>
    </row>
    <row r="148">
      <c r="A148" s="6">
        <f>IF('أوامر الإنتاج'!A148="","",'أوامر الإنتاج'!A148)</f>
        <v/>
      </c>
      <c r="B148" s="6">
        <f>IF(A148="","",'أوامر الإنتاج'!B148&amp;"")</f>
        <v/>
      </c>
      <c r="C148" s="17">
        <f>IF(A148="","",'أوامر الإنتاج'!D148)</f>
        <v/>
      </c>
      <c r="D148" s="17">
        <f>IF(OR($A148="",D$4=""),"",SUMIFS('حركة المراحل'!$D$5:$D$504,'حركة المراحل'!$B$5:$B$504,$A148,'حركة المراحل'!$C$5:$C$504,D$4))</f>
        <v/>
      </c>
      <c r="E148" s="17">
        <f>IF(OR($A148="",E$4=""),"",SUMIFS('حركة المراحل'!$D$5:$D$504,'حركة المراحل'!$B$5:$B$504,$A148,'حركة المراحل'!$C$5:$C$504,E$4))</f>
        <v/>
      </c>
      <c r="F148" s="17">
        <f>IF(OR($A148="",F$4=""),"",SUMIFS('حركة المراحل'!$D$5:$D$504,'حركة المراحل'!$B$5:$B$504,$A148,'حركة المراحل'!$C$5:$C$504,F$4))</f>
        <v/>
      </c>
      <c r="G148" s="17">
        <f>IF(OR($A148="",G$4=""),"",SUMIFS('حركة المراحل'!$D$5:$D$504,'حركة المراحل'!$B$5:$B$504,$A148,'حركة المراحل'!$C$5:$C$504,G$4))</f>
        <v/>
      </c>
      <c r="H148" s="17">
        <f>IF(OR($A148="",H$4=""),"",SUMIFS('حركة المراحل'!$D$5:$D$504,'حركة المراحل'!$B$5:$B$504,$A148,'حركة المراحل'!$C$5:$C$504,H$4))</f>
        <v/>
      </c>
      <c r="I148" s="17">
        <f>IF(OR($A148="",I$4=""),"",SUMIFS('حركة المراحل'!$D$5:$D$504,'حركة المراحل'!$B$5:$B$504,$A148,'حركة المراحل'!$C$5:$C$504,I$4))</f>
        <v/>
      </c>
      <c r="J148" s="17">
        <f>IF(OR($A148="",J$4=""),"",SUMIFS('حركة المراحل'!$D$5:$D$504,'حركة المراحل'!$B$5:$B$504,$A148,'حركة المراحل'!$C$5:$C$504,J$4))</f>
        <v/>
      </c>
      <c r="K148" s="17">
        <f>IF(OR($A148="",K$4=""),"",SUMIFS('حركة المراحل'!$D$5:$D$504,'حركة المراحل'!$B$5:$B$504,$A148,'حركة المراحل'!$C$5:$C$504,K$4))</f>
        <v/>
      </c>
      <c r="L148" s="17">
        <f>IF(OR($A148="",L$4=""),"",SUMIFS('حركة المراحل'!$D$5:$D$504,'حركة المراحل'!$B$5:$B$504,$A148,'حركة المراحل'!$C$5:$C$504,L$4))</f>
        <v/>
      </c>
      <c r="M148" s="17">
        <f>IF(OR($A148="",M$4=""),"",SUMIFS('حركة المراحل'!$D$5:$D$504,'حركة المراحل'!$B$5:$B$504,$A148,'حركة المراحل'!$C$5:$C$504,M$4))</f>
        <v/>
      </c>
      <c r="N148" s="17">
        <f>IF(OR($A148="",N$4=""),"",SUMIFS('حركة المراحل'!$D$5:$D$504,'حركة المراحل'!$B$5:$B$504,$A148,'حركة المراحل'!$C$5:$C$504,N$4))</f>
        <v/>
      </c>
      <c r="O148" s="17">
        <f>IF(OR($A148="",O$4=""),"",SUMIFS('حركة المراحل'!$D$5:$D$504,'حركة المراحل'!$B$5:$B$504,$A148,'حركة المراحل'!$C$5:$C$504,O$4))</f>
        <v/>
      </c>
      <c r="P148" s="17">
        <f>IF(OR($A148="",'المراحل'!$D$5=""),"",SUMIFS('حركة المراحل'!$D$5:$D$504,'حركة المراحل'!$B$5:$B$504,$A148,'حركة المراحل'!$C$5:$C$504,'المراحل'!$D$5))</f>
        <v/>
      </c>
      <c r="Q148" s="18">
        <f>IF(OR(A148="",P148="",C148="",C148=0),"",P148/C148)</f>
        <v/>
      </c>
      <c r="R148" s="17">
        <f>IF(OR(A148="",P148="",C148=""),"",MAX(C148-P148,0))</f>
        <v/>
      </c>
      <c r="S148" s="19">
        <f>IF(OR(A148="",'أوامر الإنتاج'!E148=""),"",'أوامر الإنتاج'!E148-TODAY())</f>
        <v/>
      </c>
      <c r="T148" s="6">
        <f>IF(OR(A148="",P148="",C148=""),"",IF(P148&gt;=C148,"تم",IF(S148="","جارٍ",IF(S148&lt;0,"متأخر",IF(S148&lt;=3,"قريب","جارٍ")))))</f>
        <v/>
      </c>
    </row>
    <row r="149">
      <c r="A149" s="6">
        <f>IF('أوامر الإنتاج'!A149="","",'أوامر الإنتاج'!A149)</f>
        <v/>
      </c>
      <c r="B149" s="6">
        <f>IF(A149="","",'أوامر الإنتاج'!B149&amp;"")</f>
        <v/>
      </c>
      <c r="C149" s="17">
        <f>IF(A149="","",'أوامر الإنتاج'!D149)</f>
        <v/>
      </c>
      <c r="D149" s="17">
        <f>IF(OR($A149="",D$4=""),"",SUMIFS('حركة المراحل'!$D$5:$D$504,'حركة المراحل'!$B$5:$B$504,$A149,'حركة المراحل'!$C$5:$C$504,D$4))</f>
        <v/>
      </c>
      <c r="E149" s="17">
        <f>IF(OR($A149="",E$4=""),"",SUMIFS('حركة المراحل'!$D$5:$D$504,'حركة المراحل'!$B$5:$B$504,$A149,'حركة المراحل'!$C$5:$C$504,E$4))</f>
        <v/>
      </c>
      <c r="F149" s="17">
        <f>IF(OR($A149="",F$4=""),"",SUMIFS('حركة المراحل'!$D$5:$D$504,'حركة المراحل'!$B$5:$B$504,$A149,'حركة المراحل'!$C$5:$C$504,F$4))</f>
        <v/>
      </c>
      <c r="G149" s="17">
        <f>IF(OR($A149="",G$4=""),"",SUMIFS('حركة المراحل'!$D$5:$D$504,'حركة المراحل'!$B$5:$B$504,$A149,'حركة المراحل'!$C$5:$C$504,G$4))</f>
        <v/>
      </c>
      <c r="H149" s="17">
        <f>IF(OR($A149="",H$4=""),"",SUMIFS('حركة المراحل'!$D$5:$D$504,'حركة المراحل'!$B$5:$B$504,$A149,'حركة المراحل'!$C$5:$C$504,H$4))</f>
        <v/>
      </c>
      <c r="I149" s="17">
        <f>IF(OR($A149="",I$4=""),"",SUMIFS('حركة المراحل'!$D$5:$D$504,'حركة المراحل'!$B$5:$B$504,$A149,'حركة المراحل'!$C$5:$C$504,I$4))</f>
        <v/>
      </c>
      <c r="J149" s="17">
        <f>IF(OR($A149="",J$4=""),"",SUMIFS('حركة المراحل'!$D$5:$D$504,'حركة المراحل'!$B$5:$B$504,$A149,'حركة المراحل'!$C$5:$C$504,J$4))</f>
        <v/>
      </c>
      <c r="K149" s="17">
        <f>IF(OR($A149="",K$4=""),"",SUMIFS('حركة المراحل'!$D$5:$D$504,'حركة المراحل'!$B$5:$B$504,$A149,'حركة المراحل'!$C$5:$C$504,K$4))</f>
        <v/>
      </c>
      <c r="L149" s="17">
        <f>IF(OR($A149="",L$4=""),"",SUMIFS('حركة المراحل'!$D$5:$D$504,'حركة المراحل'!$B$5:$B$504,$A149,'حركة المراحل'!$C$5:$C$504,L$4))</f>
        <v/>
      </c>
      <c r="M149" s="17">
        <f>IF(OR($A149="",M$4=""),"",SUMIFS('حركة المراحل'!$D$5:$D$504,'حركة المراحل'!$B$5:$B$504,$A149,'حركة المراحل'!$C$5:$C$504,M$4))</f>
        <v/>
      </c>
      <c r="N149" s="17">
        <f>IF(OR($A149="",N$4=""),"",SUMIFS('حركة المراحل'!$D$5:$D$504,'حركة المراحل'!$B$5:$B$504,$A149,'حركة المراحل'!$C$5:$C$504,N$4))</f>
        <v/>
      </c>
      <c r="O149" s="17">
        <f>IF(OR($A149="",O$4=""),"",SUMIFS('حركة المراحل'!$D$5:$D$504,'حركة المراحل'!$B$5:$B$504,$A149,'حركة المراحل'!$C$5:$C$504,O$4))</f>
        <v/>
      </c>
      <c r="P149" s="17">
        <f>IF(OR($A149="",'المراحل'!$D$5=""),"",SUMIFS('حركة المراحل'!$D$5:$D$504,'حركة المراحل'!$B$5:$B$504,$A149,'حركة المراحل'!$C$5:$C$504,'المراحل'!$D$5))</f>
        <v/>
      </c>
      <c r="Q149" s="18">
        <f>IF(OR(A149="",P149="",C149="",C149=0),"",P149/C149)</f>
        <v/>
      </c>
      <c r="R149" s="17">
        <f>IF(OR(A149="",P149="",C149=""),"",MAX(C149-P149,0))</f>
        <v/>
      </c>
      <c r="S149" s="19">
        <f>IF(OR(A149="",'أوامر الإنتاج'!E149=""),"",'أوامر الإنتاج'!E149-TODAY())</f>
        <v/>
      </c>
      <c r="T149" s="6">
        <f>IF(OR(A149="",P149="",C149=""),"",IF(P149&gt;=C149,"تم",IF(S149="","جارٍ",IF(S149&lt;0,"متأخر",IF(S149&lt;=3,"قريب","جارٍ")))))</f>
        <v/>
      </c>
    </row>
    <row r="150">
      <c r="A150" s="6">
        <f>IF('أوامر الإنتاج'!A150="","",'أوامر الإنتاج'!A150)</f>
        <v/>
      </c>
      <c r="B150" s="6">
        <f>IF(A150="","",'أوامر الإنتاج'!B150&amp;"")</f>
        <v/>
      </c>
      <c r="C150" s="17">
        <f>IF(A150="","",'أوامر الإنتاج'!D150)</f>
        <v/>
      </c>
      <c r="D150" s="17">
        <f>IF(OR($A150="",D$4=""),"",SUMIFS('حركة المراحل'!$D$5:$D$504,'حركة المراحل'!$B$5:$B$504,$A150,'حركة المراحل'!$C$5:$C$504,D$4))</f>
        <v/>
      </c>
      <c r="E150" s="17">
        <f>IF(OR($A150="",E$4=""),"",SUMIFS('حركة المراحل'!$D$5:$D$504,'حركة المراحل'!$B$5:$B$504,$A150,'حركة المراحل'!$C$5:$C$504,E$4))</f>
        <v/>
      </c>
      <c r="F150" s="17">
        <f>IF(OR($A150="",F$4=""),"",SUMIFS('حركة المراحل'!$D$5:$D$504,'حركة المراحل'!$B$5:$B$504,$A150,'حركة المراحل'!$C$5:$C$504,F$4))</f>
        <v/>
      </c>
      <c r="G150" s="17">
        <f>IF(OR($A150="",G$4=""),"",SUMIFS('حركة المراحل'!$D$5:$D$504,'حركة المراحل'!$B$5:$B$504,$A150,'حركة المراحل'!$C$5:$C$504,G$4))</f>
        <v/>
      </c>
      <c r="H150" s="17">
        <f>IF(OR($A150="",H$4=""),"",SUMIFS('حركة المراحل'!$D$5:$D$504,'حركة المراحل'!$B$5:$B$504,$A150,'حركة المراحل'!$C$5:$C$504,H$4))</f>
        <v/>
      </c>
      <c r="I150" s="17">
        <f>IF(OR($A150="",I$4=""),"",SUMIFS('حركة المراحل'!$D$5:$D$504,'حركة المراحل'!$B$5:$B$504,$A150,'حركة المراحل'!$C$5:$C$504,I$4))</f>
        <v/>
      </c>
      <c r="J150" s="17">
        <f>IF(OR($A150="",J$4=""),"",SUMIFS('حركة المراحل'!$D$5:$D$504,'حركة المراحل'!$B$5:$B$504,$A150,'حركة المراحل'!$C$5:$C$504,J$4))</f>
        <v/>
      </c>
      <c r="K150" s="17">
        <f>IF(OR($A150="",K$4=""),"",SUMIFS('حركة المراحل'!$D$5:$D$504,'حركة المراحل'!$B$5:$B$504,$A150,'حركة المراحل'!$C$5:$C$504,K$4))</f>
        <v/>
      </c>
      <c r="L150" s="17">
        <f>IF(OR($A150="",L$4=""),"",SUMIFS('حركة المراحل'!$D$5:$D$504,'حركة المراحل'!$B$5:$B$504,$A150,'حركة المراحل'!$C$5:$C$504,L$4))</f>
        <v/>
      </c>
      <c r="M150" s="17">
        <f>IF(OR($A150="",M$4=""),"",SUMIFS('حركة المراحل'!$D$5:$D$504,'حركة المراحل'!$B$5:$B$504,$A150,'حركة المراحل'!$C$5:$C$504,M$4))</f>
        <v/>
      </c>
      <c r="N150" s="17">
        <f>IF(OR($A150="",N$4=""),"",SUMIFS('حركة المراحل'!$D$5:$D$504,'حركة المراحل'!$B$5:$B$504,$A150,'حركة المراحل'!$C$5:$C$504,N$4))</f>
        <v/>
      </c>
      <c r="O150" s="17">
        <f>IF(OR($A150="",O$4=""),"",SUMIFS('حركة المراحل'!$D$5:$D$504,'حركة المراحل'!$B$5:$B$504,$A150,'حركة المراحل'!$C$5:$C$504,O$4))</f>
        <v/>
      </c>
      <c r="P150" s="17">
        <f>IF(OR($A150="",'المراحل'!$D$5=""),"",SUMIFS('حركة المراحل'!$D$5:$D$504,'حركة المراحل'!$B$5:$B$504,$A150,'حركة المراحل'!$C$5:$C$504,'المراحل'!$D$5))</f>
        <v/>
      </c>
      <c r="Q150" s="18">
        <f>IF(OR(A150="",P150="",C150="",C150=0),"",P150/C150)</f>
        <v/>
      </c>
      <c r="R150" s="17">
        <f>IF(OR(A150="",P150="",C150=""),"",MAX(C150-P150,0))</f>
        <v/>
      </c>
      <c r="S150" s="19">
        <f>IF(OR(A150="",'أوامر الإنتاج'!E150=""),"",'أوامر الإنتاج'!E150-TODAY())</f>
        <v/>
      </c>
      <c r="T150" s="6">
        <f>IF(OR(A150="",P150="",C150=""),"",IF(P150&gt;=C150,"تم",IF(S150="","جارٍ",IF(S150&lt;0,"متأخر",IF(S150&lt;=3,"قريب","جارٍ")))))</f>
        <v/>
      </c>
    </row>
    <row r="151">
      <c r="A151" s="6">
        <f>IF('أوامر الإنتاج'!A151="","",'أوامر الإنتاج'!A151)</f>
        <v/>
      </c>
      <c r="B151" s="6">
        <f>IF(A151="","",'أوامر الإنتاج'!B151&amp;"")</f>
        <v/>
      </c>
      <c r="C151" s="17">
        <f>IF(A151="","",'أوامر الإنتاج'!D151)</f>
        <v/>
      </c>
      <c r="D151" s="17">
        <f>IF(OR($A151="",D$4=""),"",SUMIFS('حركة المراحل'!$D$5:$D$504,'حركة المراحل'!$B$5:$B$504,$A151,'حركة المراحل'!$C$5:$C$504,D$4))</f>
        <v/>
      </c>
      <c r="E151" s="17">
        <f>IF(OR($A151="",E$4=""),"",SUMIFS('حركة المراحل'!$D$5:$D$504,'حركة المراحل'!$B$5:$B$504,$A151,'حركة المراحل'!$C$5:$C$504,E$4))</f>
        <v/>
      </c>
      <c r="F151" s="17">
        <f>IF(OR($A151="",F$4=""),"",SUMIFS('حركة المراحل'!$D$5:$D$504,'حركة المراحل'!$B$5:$B$504,$A151,'حركة المراحل'!$C$5:$C$504,F$4))</f>
        <v/>
      </c>
      <c r="G151" s="17">
        <f>IF(OR($A151="",G$4=""),"",SUMIFS('حركة المراحل'!$D$5:$D$504,'حركة المراحل'!$B$5:$B$504,$A151,'حركة المراحل'!$C$5:$C$504,G$4))</f>
        <v/>
      </c>
      <c r="H151" s="17">
        <f>IF(OR($A151="",H$4=""),"",SUMIFS('حركة المراحل'!$D$5:$D$504,'حركة المراحل'!$B$5:$B$504,$A151,'حركة المراحل'!$C$5:$C$504,H$4))</f>
        <v/>
      </c>
      <c r="I151" s="17">
        <f>IF(OR($A151="",I$4=""),"",SUMIFS('حركة المراحل'!$D$5:$D$504,'حركة المراحل'!$B$5:$B$504,$A151,'حركة المراحل'!$C$5:$C$504,I$4))</f>
        <v/>
      </c>
      <c r="J151" s="17">
        <f>IF(OR($A151="",J$4=""),"",SUMIFS('حركة المراحل'!$D$5:$D$504,'حركة المراحل'!$B$5:$B$504,$A151,'حركة المراحل'!$C$5:$C$504,J$4))</f>
        <v/>
      </c>
      <c r="K151" s="17">
        <f>IF(OR($A151="",K$4=""),"",SUMIFS('حركة المراحل'!$D$5:$D$504,'حركة المراحل'!$B$5:$B$504,$A151,'حركة المراحل'!$C$5:$C$504,K$4))</f>
        <v/>
      </c>
      <c r="L151" s="17">
        <f>IF(OR($A151="",L$4=""),"",SUMIFS('حركة المراحل'!$D$5:$D$504,'حركة المراحل'!$B$5:$B$504,$A151,'حركة المراحل'!$C$5:$C$504,L$4))</f>
        <v/>
      </c>
      <c r="M151" s="17">
        <f>IF(OR($A151="",M$4=""),"",SUMIFS('حركة المراحل'!$D$5:$D$504,'حركة المراحل'!$B$5:$B$504,$A151,'حركة المراحل'!$C$5:$C$504,M$4))</f>
        <v/>
      </c>
      <c r="N151" s="17">
        <f>IF(OR($A151="",N$4=""),"",SUMIFS('حركة المراحل'!$D$5:$D$504,'حركة المراحل'!$B$5:$B$504,$A151,'حركة المراحل'!$C$5:$C$504,N$4))</f>
        <v/>
      </c>
      <c r="O151" s="17">
        <f>IF(OR($A151="",O$4=""),"",SUMIFS('حركة المراحل'!$D$5:$D$504,'حركة المراحل'!$B$5:$B$504,$A151,'حركة المراحل'!$C$5:$C$504,O$4))</f>
        <v/>
      </c>
      <c r="P151" s="17">
        <f>IF(OR($A151="",'المراحل'!$D$5=""),"",SUMIFS('حركة المراحل'!$D$5:$D$504,'حركة المراحل'!$B$5:$B$504,$A151,'حركة المراحل'!$C$5:$C$504,'المراحل'!$D$5))</f>
        <v/>
      </c>
      <c r="Q151" s="18">
        <f>IF(OR(A151="",P151="",C151="",C151=0),"",P151/C151)</f>
        <v/>
      </c>
      <c r="R151" s="17">
        <f>IF(OR(A151="",P151="",C151=""),"",MAX(C151-P151,0))</f>
        <v/>
      </c>
      <c r="S151" s="19">
        <f>IF(OR(A151="",'أوامر الإنتاج'!E151=""),"",'أوامر الإنتاج'!E151-TODAY())</f>
        <v/>
      </c>
      <c r="T151" s="6">
        <f>IF(OR(A151="",P151="",C151=""),"",IF(P151&gt;=C151,"تم",IF(S151="","جارٍ",IF(S151&lt;0,"متأخر",IF(S151&lt;=3,"قريب","جارٍ")))))</f>
        <v/>
      </c>
    </row>
    <row r="152">
      <c r="A152" s="6">
        <f>IF('أوامر الإنتاج'!A152="","",'أوامر الإنتاج'!A152)</f>
        <v/>
      </c>
      <c r="B152" s="6">
        <f>IF(A152="","",'أوامر الإنتاج'!B152&amp;"")</f>
        <v/>
      </c>
      <c r="C152" s="17">
        <f>IF(A152="","",'أوامر الإنتاج'!D152)</f>
        <v/>
      </c>
      <c r="D152" s="17">
        <f>IF(OR($A152="",D$4=""),"",SUMIFS('حركة المراحل'!$D$5:$D$504,'حركة المراحل'!$B$5:$B$504,$A152,'حركة المراحل'!$C$5:$C$504,D$4))</f>
        <v/>
      </c>
      <c r="E152" s="17">
        <f>IF(OR($A152="",E$4=""),"",SUMIFS('حركة المراحل'!$D$5:$D$504,'حركة المراحل'!$B$5:$B$504,$A152,'حركة المراحل'!$C$5:$C$504,E$4))</f>
        <v/>
      </c>
      <c r="F152" s="17">
        <f>IF(OR($A152="",F$4=""),"",SUMIFS('حركة المراحل'!$D$5:$D$504,'حركة المراحل'!$B$5:$B$504,$A152,'حركة المراحل'!$C$5:$C$504,F$4))</f>
        <v/>
      </c>
      <c r="G152" s="17">
        <f>IF(OR($A152="",G$4=""),"",SUMIFS('حركة المراحل'!$D$5:$D$504,'حركة المراحل'!$B$5:$B$504,$A152,'حركة المراحل'!$C$5:$C$504,G$4))</f>
        <v/>
      </c>
      <c r="H152" s="17">
        <f>IF(OR($A152="",H$4=""),"",SUMIFS('حركة المراحل'!$D$5:$D$504,'حركة المراحل'!$B$5:$B$504,$A152,'حركة المراحل'!$C$5:$C$504,H$4))</f>
        <v/>
      </c>
      <c r="I152" s="17">
        <f>IF(OR($A152="",I$4=""),"",SUMIFS('حركة المراحل'!$D$5:$D$504,'حركة المراحل'!$B$5:$B$504,$A152,'حركة المراحل'!$C$5:$C$504,I$4))</f>
        <v/>
      </c>
      <c r="J152" s="17">
        <f>IF(OR($A152="",J$4=""),"",SUMIFS('حركة المراحل'!$D$5:$D$504,'حركة المراحل'!$B$5:$B$504,$A152,'حركة المراحل'!$C$5:$C$504,J$4))</f>
        <v/>
      </c>
      <c r="K152" s="17">
        <f>IF(OR($A152="",K$4=""),"",SUMIFS('حركة المراحل'!$D$5:$D$504,'حركة المراحل'!$B$5:$B$504,$A152,'حركة المراحل'!$C$5:$C$504,K$4))</f>
        <v/>
      </c>
      <c r="L152" s="17">
        <f>IF(OR($A152="",L$4=""),"",SUMIFS('حركة المراحل'!$D$5:$D$504,'حركة المراحل'!$B$5:$B$504,$A152,'حركة المراحل'!$C$5:$C$504,L$4))</f>
        <v/>
      </c>
      <c r="M152" s="17">
        <f>IF(OR($A152="",M$4=""),"",SUMIFS('حركة المراحل'!$D$5:$D$504,'حركة المراحل'!$B$5:$B$504,$A152,'حركة المراحل'!$C$5:$C$504,M$4))</f>
        <v/>
      </c>
      <c r="N152" s="17">
        <f>IF(OR($A152="",N$4=""),"",SUMIFS('حركة المراحل'!$D$5:$D$504,'حركة المراحل'!$B$5:$B$504,$A152,'حركة المراحل'!$C$5:$C$504,N$4))</f>
        <v/>
      </c>
      <c r="O152" s="17">
        <f>IF(OR($A152="",O$4=""),"",SUMIFS('حركة المراحل'!$D$5:$D$504,'حركة المراحل'!$B$5:$B$504,$A152,'حركة المراحل'!$C$5:$C$504,O$4))</f>
        <v/>
      </c>
      <c r="P152" s="17">
        <f>IF(OR($A152="",'المراحل'!$D$5=""),"",SUMIFS('حركة المراحل'!$D$5:$D$504,'حركة المراحل'!$B$5:$B$504,$A152,'حركة المراحل'!$C$5:$C$504,'المراحل'!$D$5))</f>
        <v/>
      </c>
      <c r="Q152" s="18">
        <f>IF(OR(A152="",P152="",C152="",C152=0),"",P152/C152)</f>
        <v/>
      </c>
      <c r="R152" s="17">
        <f>IF(OR(A152="",P152="",C152=""),"",MAX(C152-P152,0))</f>
        <v/>
      </c>
      <c r="S152" s="19">
        <f>IF(OR(A152="",'أوامر الإنتاج'!E152=""),"",'أوامر الإنتاج'!E152-TODAY())</f>
        <v/>
      </c>
      <c r="T152" s="6">
        <f>IF(OR(A152="",P152="",C152=""),"",IF(P152&gt;=C152,"تم",IF(S152="","جارٍ",IF(S152&lt;0,"متأخر",IF(S152&lt;=3,"قريب","جارٍ")))))</f>
        <v/>
      </c>
    </row>
    <row r="153">
      <c r="A153" s="6">
        <f>IF('أوامر الإنتاج'!A153="","",'أوامر الإنتاج'!A153)</f>
        <v/>
      </c>
      <c r="B153" s="6">
        <f>IF(A153="","",'أوامر الإنتاج'!B153&amp;"")</f>
        <v/>
      </c>
      <c r="C153" s="17">
        <f>IF(A153="","",'أوامر الإنتاج'!D153)</f>
        <v/>
      </c>
      <c r="D153" s="17">
        <f>IF(OR($A153="",D$4=""),"",SUMIFS('حركة المراحل'!$D$5:$D$504,'حركة المراحل'!$B$5:$B$504,$A153,'حركة المراحل'!$C$5:$C$504,D$4))</f>
        <v/>
      </c>
      <c r="E153" s="17">
        <f>IF(OR($A153="",E$4=""),"",SUMIFS('حركة المراحل'!$D$5:$D$504,'حركة المراحل'!$B$5:$B$504,$A153,'حركة المراحل'!$C$5:$C$504,E$4))</f>
        <v/>
      </c>
      <c r="F153" s="17">
        <f>IF(OR($A153="",F$4=""),"",SUMIFS('حركة المراحل'!$D$5:$D$504,'حركة المراحل'!$B$5:$B$504,$A153,'حركة المراحل'!$C$5:$C$504,F$4))</f>
        <v/>
      </c>
      <c r="G153" s="17">
        <f>IF(OR($A153="",G$4=""),"",SUMIFS('حركة المراحل'!$D$5:$D$504,'حركة المراحل'!$B$5:$B$504,$A153,'حركة المراحل'!$C$5:$C$504,G$4))</f>
        <v/>
      </c>
      <c r="H153" s="17">
        <f>IF(OR($A153="",H$4=""),"",SUMIFS('حركة المراحل'!$D$5:$D$504,'حركة المراحل'!$B$5:$B$504,$A153,'حركة المراحل'!$C$5:$C$504,H$4))</f>
        <v/>
      </c>
      <c r="I153" s="17">
        <f>IF(OR($A153="",I$4=""),"",SUMIFS('حركة المراحل'!$D$5:$D$504,'حركة المراحل'!$B$5:$B$504,$A153,'حركة المراحل'!$C$5:$C$504,I$4))</f>
        <v/>
      </c>
      <c r="J153" s="17">
        <f>IF(OR($A153="",J$4=""),"",SUMIFS('حركة المراحل'!$D$5:$D$504,'حركة المراحل'!$B$5:$B$504,$A153,'حركة المراحل'!$C$5:$C$504,J$4))</f>
        <v/>
      </c>
      <c r="K153" s="17">
        <f>IF(OR($A153="",K$4=""),"",SUMIFS('حركة المراحل'!$D$5:$D$504,'حركة المراحل'!$B$5:$B$504,$A153,'حركة المراحل'!$C$5:$C$504,K$4))</f>
        <v/>
      </c>
      <c r="L153" s="17">
        <f>IF(OR($A153="",L$4=""),"",SUMIFS('حركة المراحل'!$D$5:$D$504,'حركة المراحل'!$B$5:$B$504,$A153,'حركة المراحل'!$C$5:$C$504,L$4))</f>
        <v/>
      </c>
      <c r="M153" s="17">
        <f>IF(OR($A153="",M$4=""),"",SUMIFS('حركة المراحل'!$D$5:$D$504,'حركة المراحل'!$B$5:$B$504,$A153,'حركة المراحل'!$C$5:$C$504,M$4))</f>
        <v/>
      </c>
      <c r="N153" s="17">
        <f>IF(OR($A153="",N$4=""),"",SUMIFS('حركة المراحل'!$D$5:$D$504,'حركة المراحل'!$B$5:$B$504,$A153,'حركة المراحل'!$C$5:$C$504,N$4))</f>
        <v/>
      </c>
      <c r="O153" s="17">
        <f>IF(OR($A153="",O$4=""),"",SUMIFS('حركة المراحل'!$D$5:$D$504,'حركة المراحل'!$B$5:$B$504,$A153,'حركة المراحل'!$C$5:$C$504,O$4))</f>
        <v/>
      </c>
      <c r="P153" s="17">
        <f>IF(OR($A153="",'المراحل'!$D$5=""),"",SUMIFS('حركة المراحل'!$D$5:$D$504,'حركة المراحل'!$B$5:$B$504,$A153,'حركة المراحل'!$C$5:$C$504,'المراحل'!$D$5))</f>
        <v/>
      </c>
      <c r="Q153" s="18">
        <f>IF(OR(A153="",P153="",C153="",C153=0),"",P153/C153)</f>
        <v/>
      </c>
      <c r="R153" s="17">
        <f>IF(OR(A153="",P153="",C153=""),"",MAX(C153-P153,0))</f>
        <v/>
      </c>
      <c r="S153" s="19">
        <f>IF(OR(A153="",'أوامر الإنتاج'!E153=""),"",'أوامر الإنتاج'!E153-TODAY())</f>
        <v/>
      </c>
      <c r="T153" s="6">
        <f>IF(OR(A153="",P153="",C153=""),"",IF(P153&gt;=C153,"تم",IF(S153="","جارٍ",IF(S153&lt;0,"متأخر",IF(S153&lt;=3,"قريب","جارٍ")))))</f>
        <v/>
      </c>
    </row>
    <row r="154">
      <c r="A154" s="6">
        <f>IF('أوامر الإنتاج'!A154="","",'أوامر الإنتاج'!A154)</f>
        <v/>
      </c>
      <c r="B154" s="6">
        <f>IF(A154="","",'أوامر الإنتاج'!B154&amp;"")</f>
        <v/>
      </c>
      <c r="C154" s="17">
        <f>IF(A154="","",'أوامر الإنتاج'!D154)</f>
        <v/>
      </c>
      <c r="D154" s="17">
        <f>IF(OR($A154="",D$4=""),"",SUMIFS('حركة المراحل'!$D$5:$D$504,'حركة المراحل'!$B$5:$B$504,$A154,'حركة المراحل'!$C$5:$C$504,D$4))</f>
        <v/>
      </c>
      <c r="E154" s="17">
        <f>IF(OR($A154="",E$4=""),"",SUMIFS('حركة المراحل'!$D$5:$D$504,'حركة المراحل'!$B$5:$B$504,$A154,'حركة المراحل'!$C$5:$C$504,E$4))</f>
        <v/>
      </c>
      <c r="F154" s="17">
        <f>IF(OR($A154="",F$4=""),"",SUMIFS('حركة المراحل'!$D$5:$D$504,'حركة المراحل'!$B$5:$B$504,$A154,'حركة المراحل'!$C$5:$C$504,F$4))</f>
        <v/>
      </c>
      <c r="G154" s="17">
        <f>IF(OR($A154="",G$4=""),"",SUMIFS('حركة المراحل'!$D$5:$D$504,'حركة المراحل'!$B$5:$B$504,$A154,'حركة المراحل'!$C$5:$C$504,G$4))</f>
        <v/>
      </c>
      <c r="H154" s="17">
        <f>IF(OR($A154="",H$4=""),"",SUMIFS('حركة المراحل'!$D$5:$D$504,'حركة المراحل'!$B$5:$B$504,$A154,'حركة المراحل'!$C$5:$C$504,H$4))</f>
        <v/>
      </c>
      <c r="I154" s="17">
        <f>IF(OR($A154="",I$4=""),"",SUMIFS('حركة المراحل'!$D$5:$D$504,'حركة المراحل'!$B$5:$B$504,$A154,'حركة المراحل'!$C$5:$C$504,I$4))</f>
        <v/>
      </c>
      <c r="J154" s="17">
        <f>IF(OR($A154="",J$4=""),"",SUMIFS('حركة المراحل'!$D$5:$D$504,'حركة المراحل'!$B$5:$B$504,$A154,'حركة المراحل'!$C$5:$C$504,J$4))</f>
        <v/>
      </c>
      <c r="K154" s="17">
        <f>IF(OR($A154="",K$4=""),"",SUMIFS('حركة المراحل'!$D$5:$D$504,'حركة المراحل'!$B$5:$B$504,$A154,'حركة المراحل'!$C$5:$C$504,K$4))</f>
        <v/>
      </c>
      <c r="L154" s="17">
        <f>IF(OR($A154="",L$4=""),"",SUMIFS('حركة المراحل'!$D$5:$D$504,'حركة المراحل'!$B$5:$B$504,$A154,'حركة المراحل'!$C$5:$C$504,L$4))</f>
        <v/>
      </c>
      <c r="M154" s="17">
        <f>IF(OR($A154="",M$4=""),"",SUMIFS('حركة المراحل'!$D$5:$D$504,'حركة المراحل'!$B$5:$B$504,$A154,'حركة المراحل'!$C$5:$C$504,M$4))</f>
        <v/>
      </c>
      <c r="N154" s="17">
        <f>IF(OR($A154="",N$4=""),"",SUMIFS('حركة المراحل'!$D$5:$D$504,'حركة المراحل'!$B$5:$B$504,$A154,'حركة المراحل'!$C$5:$C$504,N$4))</f>
        <v/>
      </c>
      <c r="O154" s="17">
        <f>IF(OR($A154="",O$4=""),"",SUMIFS('حركة المراحل'!$D$5:$D$504,'حركة المراحل'!$B$5:$B$504,$A154,'حركة المراحل'!$C$5:$C$504,O$4))</f>
        <v/>
      </c>
      <c r="P154" s="17">
        <f>IF(OR($A154="",'المراحل'!$D$5=""),"",SUMIFS('حركة المراحل'!$D$5:$D$504,'حركة المراحل'!$B$5:$B$504,$A154,'حركة المراحل'!$C$5:$C$504,'المراحل'!$D$5))</f>
        <v/>
      </c>
      <c r="Q154" s="18">
        <f>IF(OR(A154="",P154="",C154="",C154=0),"",P154/C154)</f>
        <v/>
      </c>
      <c r="R154" s="17">
        <f>IF(OR(A154="",P154="",C154=""),"",MAX(C154-P154,0))</f>
        <v/>
      </c>
      <c r="S154" s="19">
        <f>IF(OR(A154="",'أوامر الإنتاج'!E154=""),"",'أوامر الإنتاج'!E154-TODAY())</f>
        <v/>
      </c>
      <c r="T154" s="6">
        <f>IF(OR(A154="",P154="",C154=""),"",IF(P154&gt;=C154,"تم",IF(S154="","جارٍ",IF(S154&lt;0,"متأخر",IF(S154&lt;=3,"قريب","جارٍ")))))</f>
        <v/>
      </c>
    </row>
    <row r="155">
      <c r="A155" s="6">
        <f>IF('أوامر الإنتاج'!A155="","",'أوامر الإنتاج'!A155)</f>
        <v/>
      </c>
      <c r="B155" s="6">
        <f>IF(A155="","",'أوامر الإنتاج'!B155&amp;"")</f>
        <v/>
      </c>
      <c r="C155" s="17">
        <f>IF(A155="","",'أوامر الإنتاج'!D155)</f>
        <v/>
      </c>
      <c r="D155" s="17">
        <f>IF(OR($A155="",D$4=""),"",SUMIFS('حركة المراحل'!$D$5:$D$504,'حركة المراحل'!$B$5:$B$504,$A155,'حركة المراحل'!$C$5:$C$504,D$4))</f>
        <v/>
      </c>
      <c r="E155" s="17">
        <f>IF(OR($A155="",E$4=""),"",SUMIFS('حركة المراحل'!$D$5:$D$504,'حركة المراحل'!$B$5:$B$504,$A155,'حركة المراحل'!$C$5:$C$504,E$4))</f>
        <v/>
      </c>
      <c r="F155" s="17">
        <f>IF(OR($A155="",F$4=""),"",SUMIFS('حركة المراحل'!$D$5:$D$504,'حركة المراحل'!$B$5:$B$504,$A155,'حركة المراحل'!$C$5:$C$504,F$4))</f>
        <v/>
      </c>
      <c r="G155" s="17">
        <f>IF(OR($A155="",G$4=""),"",SUMIFS('حركة المراحل'!$D$5:$D$504,'حركة المراحل'!$B$5:$B$504,$A155,'حركة المراحل'!$C$5:$C$504,G$4))</f>
        <v/>
      </c>
      <c r="H155" s="17">
        <f>IF(OR($A155="",H$4=""),"",SUMIFS('حركة المراحل'!$D$5:$D$504,'حركة المراحل'!$B$5:$B$504,$A155,'حركة المراحل'!$C$5:$C$504,H$4))</f>
        <v/>
      </c>
      <c r="I155" s="17">
        <f>IF(OR($A155="",I$4=""),"",SUMIFS('حركة المراحل'!$D$5:$D$504,'حركة المراحل'!$B$5:$B$504,$A155,'حركة المراحل'!$C$5:$C$504,I$4))</f>
        <v/>
      </c>
      <c r="J155" s="17">
        <f>IF(OR($A155="",J$4=""),"",SUMIFS('حركة المراحل'!$D$5:$D$504,'حركة المراحل'!$B$5:$B$504,$A155,'حركة المراحل'!$C$5:$C$504,J$4))</f>
        <v/>
      </c>
      <c r="K155" s="17">
        <f>IF(OR($A155="",K$4=""),"",SUMIFS('حركة المراحل'!$D$5:$D$504,'حركة المراحل'!$B$5:$B$504,$A155,'حركة المراحل'!$C$5:$C$504,K$4))</f>
        <v/>
      </c>
      <c r="L155" s="17">
        <f>IF(OR($A155="",L$4=""),"",SUMIFS('حركة المراحل'!$D$5:$D$504,'حركة المراحل'!$B$5:$B$504,$A155,'حركة المراحل'!$C$5:$C$504,L$4))</f>
        <v/>
      </c>
      <c r="M155" s="17">
        <f>IF(OR($A155="",M$4=""),"",SUMIFS('حركة المراحل'!$D$5:$D$504,'حركة المراحل'!$B$5:$B$504,$A155,'حركة المراحل'!$C$5:$C$504,M$4))</f>
        <v/>
      </c>
      <c r="N155" s="17">
        <f>IF(OR($A155="",N$4=""),"",SUMIFS('حركة المراحل'!$D$5:$D$504,'حركة المراحل'!$B$5:$B$504,$A155,'حركة المراحل'!$C$5:$C$504,N$4))</f>
        <v/>
      </c>
      <c r="O155" s="17">
        <f>IF(OR($A155="",O$4=""),"",SUMIFS('حركة المراحل'!$D$5:$D$504,'حركة المراحل'!$B$5:$B$504,$A155,'حركة المراحل'!$C$5:$C$504,O$4))</f>
        <v/>
      </c>
      <c r="P155" s="17">
        <f>IF(OR($A155="",'المراحل'!$D$5=""),"",SUMIFS('حركة المراحل'!$D$5:$D$504,'حركة المراحل'!$B$5:$B$504,$A155,'حركة المراحل'!$C$5:$C$504,'المراحل'!$D$5))</f>
        <v/>
      </c>
      <c r="Q155" s="18">
        <f>IF(OR(A155="",P155="",C155="",C155=0),"",P155/C155)</f>
        <v/>
      </c>
      <c r="R155" s="17">
        <f>IF(OR(A155="",P155="",C155=""),"",MAX(C155-P155,0))</f>
        <v/>
      </c>
      <c r="S155" s="19">
        <f>IF(OR(A155="",'أوامر الإنتاج'!E155=""),"",'أوامر الإنتاج'!E155-TODAY())</f>
        <v/>
      </c>
      <c r="T155" s="6">
        <f>IF(OR(A155="",P155="",C155=""),"",IF(P155&gt;=C155,"تم",IF(S155="","جارٍ",IF(S155&lt;0,"متأخر",IF(S155&lt;=3,"قريب","جارٍ")))))</f>
        <v/>
      </c>
    </row>
    <row r="156">
      <c r="A156" s="6">
        <f>IF('أوامر الإنتاج'!A156="","",'أوامر الإنتاج'!A156)</f>
        <v/>
      </c>
      <c r="B156" s="6">
        <f>IF(A156="","",'أوامر الإنتاج'!B156&amp;"")</f>
        <v/>
      </c>
      <c r="C156" s="17">
        <f>IF(A156="","",'أوامر الإنتاج'!D156)</f>
        <v/>
      </c>
      <c r="D156" s="17">
        <f>IF(OR($A156="",D$4=""),"",SUMIFS('حركة المراحل'!$D$5:$D$504,'حركة المراحل'!$B$5:$B$504,$A156,'حركة المراحل'!$C$5:$C$504,D$4))</f>
        <v/>
      </c>
      <c r="E156" s="17">
        <f>IF(OR($A156="",E$4=""),"",SUMIFS('حركة المراحل'!$D$5:$D$504,'حركة المراحل'!$B$5:$B$504,$A156,'حركة المراحل'!$C$5:$C$504,E$4))</f>
        <v/>
      </c>
      <c r="F156" s="17">
        <f>IF(OR($A156="",F$4=""),"",SUMIFS('حركة المراحل'!$D$5:$D$504,'حركة المراحل'!$B$5:$B$504,$A156,'حركة المراحل'!$C$5:$C$504,F$4))</f>
        <v/>
      </c>
      <c r="G156" s="17">
        <f>IF(OR($A156="",G$4=""),"",SUMIFS('حركة المراحل'!$D$5:$D$504,'حركة المراحل'!$B$5:$B$504,$A156,'حركة المراحل'!$C$5:$C$504,G$4))</f>
        <v/>
      </c>
      <c r="H156" s="17">
        <f>IF(OR($A156="",H$4=""),"",SUMIFS('حركة المراحل'!$D$5:$D$504,'حركة المراحل'!$B$5:$B$504,$A156,'حركة المراحل'!$C$5:$C$504,H$4))</f>
        <v/>
      </c>
      <c r="I156" s="17">
        <f>IF(OR($A156="",I$4=""),"",SUMIFS('حركة المراحل'!$D$5:$D$504,'حركة المراحل'!$B$5:$B$504,$A156,'حركة المراحل'!$C$5:$C$504,I$4))</f>
        <v/>
      </c>
      <c r="J156" s="17">
        <f>IF(OR($A156="",J$4=""),"",SUMIFS('حركة المراحل'!$D$5:$D$504,'حركة المراحل'!$B$5:$B$504,$A156,'حركة المراحل'!$C$5:$C$504,J$4))</f>
        <v/>
      </c>
      <c r="K156" s="17">
        <f>IF(OR($A156="",K$4=""),"",SUMIFS('حركة المراحل'!$D$5:$D$504,'حركة المراحل'!$B$5:$B$504,$A156,'حركة المراحل'!$C$5:$C$504,K$4))</f>
        <v/>
      </c>
      <c r="L156" s="17">
        <f>IF(OR($A156="",L$4=""),"",SUMIFS('حركة المراحل'!$D$5:$D$504,'حركة المراحل'!$B$5:$B$504,$A156,'حركة المراحل'!$C$5:$C$504,L$4))</f>
        <v/>
      </c>
      <c r="M156" s="17">
        <f>IF(OR($A156="",M$4=""),"",SUMIFS('حركة المراحل'!$D$5:$D$504,'حركة المراحل'!$B$5:$B$504,$A156,'حركة المراحل'!$C$5:$C$504,M$4))</f>
        <v/>
      </c>
      <c r="N156" s="17">
        <f>IF(OR($A156="",N$4=""),"",SUMIFS('حركة المراحل'!$D$5:$D$504,'حركة المراحل'!$B$5:$B$504,$A156,'حركة المراحل'!$C$5:$C$504,N$4))</f>
        <v/>
      </c>
      <c r="O156" s="17">
        <f>IF(OR($A156="",O$4=""),"",SUMIFS('حركة المراحل'!$D$5:$D$504,'حركة المراحل'!$B$5:$B$504,$A156,'حركة المراحل'!$C$5:$C$504,O$4))</f>
        <v/>
      </c>
      <c r="P156" s="17">
        <f>IF(OR($A156="",'المراحل'!$D$5=""),"",SUMIFS('حركة المراحل'!$D$5:$D$504,'حركة المراحل'!$B$5:$B$504,$A156,'حركة المراحل'!$C$5:$C$504,'المراحل'!$D$5))</f>
        <v/>
      </c>
      <c r="Q156" s="18">
        <f>IF(OR(A156="",P156="",C156="",C156=0),"",P156/C156)</f>
        <v/>
      </c>
      <c r="R156" s="17">
        <f>IF(OR(A156="",P156="",C156=""),"",MAX(C156-P156,0))</f>
        <v/>
      </c>
      <c r="S156" s="19">
        <f>IF(OR(A156="",'أوامر الإنتاج'!E156=""),"",'أوامر الإنتاج'!E156-TODAY())</f>
        <v/>
      </c>
      <c r="T156" s="6">
        <f>IF(OR(A156="",P156="",C156=""),"",IF(P156&gt;=C156,"تم",IF(S156="","جارٍ",IF(S156&lt;0,"متأخر",IF(S156&lt;=3,"قريب","جارٍ")))))</f>
        <v/>
      </c>
    </row>
    <row r="157">
      <c r="A157" s="6">
        <f>IF('أوامر الإنتاج'!A157="","",'أوامر الإنتاج'!A157)</f>
        <v/>
      </c>
      <c r="B157" s="6">
        <f>IF(A157="","",'أوامر الإنتاج'!B157&amp;"")</f>
        <v/>
      </c>
      <c r="C157" s="17">
        <f>IF(A157="","",'أوامر الإنتاج'!D157)</f>
        <v/>
      </c>
      <c r="D157" s="17">
        <f>IF(OR($A157="",D$4=""),"",SUMIFS('حركة المراحل'!$D$5:$D$504,'حركة المراحل'!$B$5:$B$504,$A157,'حركة المراحل'!$C$5:$C$504,D$4))</f>
        <v/>
      </c>
      <c r="E157" s="17">
        <f>IF(OR($A157="",E$4=""),"",SUMIFS('حركة المراحل'!$D$5:$D$504,'حركة المراحل'!$B$5:$B$504,$A157,'حركة المراحل'!$C$5:$C$504,E$4))</f>
        <v/>
      </c>
      <c r="F157" s="17">
        <f>IF(OR($A157="",F$4=""),"",SUMIFS('حركة المراحل'!$D$5:$D$504,'حركة المراحل'!$B$5:$B$504,$A157,'حركة المراحل'!$C$5:$C$504,F$4))</f>
        <v/>
      </c>
      <c r="G157" s="17">
        <f>IF(OR($A157="",G$4=""),"",SUMIFS('حركة المراحل'!$D$5:$D$504,'حركة المراحل'!$B$5:$B$504,$A157,'حركة المراحل'!$C$5:$C$504,G$4))</f>
        <v/>
      </c>
      <c r="H157" s="17">
        <f>IF(OR($A157="",H$4=""),"",SUMIFS('حركة المراحل'!$D$5:$D$504,'حركة المراحل'!$B$5:$B$504,$A157,'حركة المراحل'!$C$5:$C$504,H$4))</f>
        <v/>
      </c>
      <c r="I157" s="17">
        <f>IF(OR($A157="",I$4=""),"",SUMIFS('حركة المراحل'!$D$5:$D$504,'حركة المراحل'!$B$5:$B$504,$A157,'حركة المراحل'!$C$5:$C$504,I$4))</f>
        <v/>
      </c>
      <c r="J157" s="17">
        <f>IF(OR($A157="",J$4=""),"",SUMIFS('حركة المراحل'!$D$5:$D$504,'حركة المراحل'!$B$5:$B$504,$A157,'حركة المراحل'!$C$5:$C$504,J$4))</f>
        <v/>
      </c>
      <c r="K157" s="17">
        <f>IF(OR($A157="",K$4=""),"",SUMIFS('حركة المراحل'!$D$5:$D$504,'حركة المراحل'!$B$5:$B$504,$A157,'حركة المراحل'!$C$5:$C$504,K$4))</f>
        <v/>
      </c>
      <c r="L157" s="17">
        <f>IF(OR($A157="",L$4=""),"",SUMIFS('حركة المراحل'!$D$5:$D$504,'حركة المراحل'!$B$5:$B$504,$A157,'حركة المراحل'!$C$5:$C$504,L$4))</f>
        <v/>
      </c>
      <c r="M157" s="17">
        <f>IF(OR($A157="",M$4=""),"",SUMIFS('حركة المراحل'!$D$5:$D$504,'حركة المراحل'!$B$5:$B$504,$A157,'حركة المراحل'!$C$5:$C$504,M$4))</f>
        <v/>
      </c>
      <c r="N157" s="17">
        <f>IF(OR($A157="",N$4=""),"",SUMIFS('حركة المراحل'!$D$5:$D$504,'حركة المراحل'!$B$5:$B$504,$A157,'حركة المراحل'!$C$5:$C$504,N$4))</f>
        <v/>
      </c>
      <c r="O157" s="17">
        <f>IF(OR($A157="",O$4=""),"",SUMIFS('حركة المراحل'!$D$5:$D$504,'حركة المراحل'!$B$5:$B$504,$A157,'حركة المراحل'!$C$5:$C$504,O$4))</f>
        <v/>
      </c>
      <c r="P157" s="17">
        <f>IF(OR($A157="",'المراحل'!$D$5=""),"",SUMIFS('حركة المراحل'!$D$5:$D$504,'حركة المراحل'!$B$5:$B$504,$A157,'حركة المراحل'!$C$5:$C$504,'المراحل'!$D$5))</f>
        <v/>
      </c>
      <c r="Q157" s="18">
        <f>IF(OR(A157="",P157="",C157="",C157=0),"",P157/C157)</f>
        <v/>
      </c>
      <c r="R157" s="17">
        <f>IF(OR(A157="",P157="",C157=""),"",MAX(C157-P157,0))</f>
        <v/>
      </c>
      <c r="S157" s="19">
        <f>IF(OR(A157="",'أوامر الإنتاج'!E157=""),"",'أوامر الإنتاج'!E157-TODAY())</f>
        <v/>
      </c>
      <c r="T157" s="6">
        <f>IF(OR(A157="",P157="",C157=""),"",IF(P157&gt;=C157,"تم",IF(S157="","جارٍ",IF(S157&lt;0,"متأخر",IF(S157&lt;=3,"قريب","جارٍ")))))</f>
        <v/>
      </c>
    </row>
    <row r="158">
      <c r="A158" s="6">
        <f>IF('أوامر الإنتاج'!A158="","",'أوامر الإنتاج'!A158)</f>
        <v/>
      </c>
      <c r="B158" s="6">
        <f>IF(A158="","",'أوامر الإنتاج'!B158&amp;"")</f>
        <v/>
      </c>
      <c r="C158" s="17">
        <f>IF(A158="","",'أوامر الإنتاج'!D158)</f>
        <v/>
      </c>
      <c r="D158" s="17">
        <f>IF(OR($A158="",D$4=""),"",SUMIFS('حركة المراحل'!$D$5:$D$504,'حركة المراحل'!$B$5:$B$504,$A158,'حركة المراحل'!$C$5:$C$504,D$4))</f>
        <v/>
      </c>
      <c r="E158" s="17">
        <f>IF(OR($A158="",E$4=""),"",SUMIFS('حركة المراحل'!$D$5:$D$504,'حركة المراحل'!$B$5:$B$504,$A158,'حركة المراحل'!$C$5:$C$504,E$4))</f>
        <v/>
      </c>
      <c r="F158" s="17">
        <f>IF(OR($A158="",F$4=""),"",SUMIFS('حركة المراحل'!$D$5:$D$504,'حركة المراحل'!$B$5:$B$504,$A158,'حركة المراحل'!$C$5:$C$504,F$4))</f>
        <v/>
      </c>
      <c r="G158" s="17">
        <f>IF(OR($A158="",G$4=""),"",SUMIFS('حركة المراحل'!$D$5:$D$504,'حركة المراحل'!$B$5:$B$504,$A158,'حركة المراحل'!$C$5:$C$504,G$4))</f>
        <v/>
      </c>
      <c r="H158" s="17">
        <f>IF(OR($A158="",H$4=""),"",SUMIFS('حركة المراحل'!$D$5:$D$504,'حركة المراحل'!$B$5:$B$504,$A158,'حركة المراحل'!$C$5:$C$504,H$4))</f>
        <v/>
      </c>
      <c r="I158" s="17">
        <f>IF(OR($A158="",I$4=""),"",SUMIFS('حركة المراحل'!$D$5:$D$504,'حركة المراحل'!$B$5:$B$504,$A158,'حركة المراحل'!$C$5:$C$504,I$4))</f>
        <v/>
      </c>
      <c r="J158" s="17">
        <f>IF(OR($A158="",J$4=""),"",SUMIFS('حركة المراحل'!$D$5:$D$504,'حركة المراحل'!$B$5:$B$504,$A158,'حركة المراحل'!$C$5:$C$504,J$4))</f>
        <v/>
      </c>
      <c r="K158" s="17">
        <f>IF(OR($A158="",K$4=""),"",SUMIFS('حركة المراحل'!$D$5:$D$504,'حركة المراحل'!$B$5:$B$504,$A158,'حركة المراحل'!$C$5:$C$504,K$4))</f>
        <v/>
      </c>
      <c r="L158" s="17">
        <f>IF(OR($A158="",L$4=""),"",SUMIFS('حركة المراحل'!$D$5:$D$504,'حركة المراحل'!$B$5:$B$504,$A158,'حركة المراحل'!$C$5:$C$504,L$4))</f>
        <v/>
      </c>
      <c r="M158" s="17">
        <f>IF(OR($A158="",M$4=""),"",SUMIFS('حركة المراحل'!$D$5:$D$504,'حركة المراحل'!$B$5:$B$504,$A158,'حركة المراحل'!$C$5:$C$504,M$4))</f>
        <v/>
      </c>
      <c r="N158" s="17">
        <f>IF(OR($A158="",N$4=""),"",SUMIFS('حركة المراحل'!$D$5:$D$504,'حركة المراحل'!$B$5:$B$504,$A158,'حركة المراحل'!$C$5:$C$504,N$4))</f>
        <v/>
      </c>
      <c r="O158" s="17">
        <f>IF(OR($A158="",O$4=""),"",SUMIFS('حركة المراحل'!$D$5:$D$504,'حركة المراحل'!$B$5:$B$504,$A158,'حركة المراحل'!$C$5:$C$504,O$4))</f>
        <v/>
      </c>
      <c r="P158" s="17">
        <f>IF(OR($A158="",'المراحل'!$D$5=""),"",SUMIFS('حركة المراحل'!$D$5:$D$504,'حركة المراحل'!$B$5:$B$504,$A158,'حركة المراحل'!$C$5:$C$504,'المراحل'!$D$5))</f>
        <v/>
      </c>
      <c r="Q158" s="18">
        <f>IF(OR(A158="",P158="",C158="",C158=0),"",P158/C158)</f>
        <v/>
      </c>
      <c r="R158" s="17">
        <f>IF(OR(A158="",P158="",C158=""),"",MAX(C158-P158,0))</f>
        <v/>
      </c>
      <c r="S158" s="19">
        <f>IF(OR(A158="",'أوامر الإنتاج'!E158=""),"",'أوامر الإنتاج'!E158-TODAY())</f>
        <v/>
      </c>
      <c r="T158" s="6">
        <f>IF(OR(A158="",P158="",C158=""),"",IF(P158&gt;=C158,"تم",IF(S158="","جارٍ",IF(S158&lt;0,"متأخر",IF(S158&lt;=3,"قريب","جارٍ")))))</f>
        <v/>
      </c>
    </row>
    <row r="159">
      <c r="A159" s="6">
        <f>IF('أوامر الإنتاج'!A159="","",'أوامر الإنتاج'!A159)</f>
        <v/>
      </c>
      <c r="B159" s="6">
        <f>IF(A159="","",'أوامر الإنتاج'!B159&amp;"")</f>
        <v/>
      </c>
      <c r="C159" s="17">
        <f>IF(A159="","",'أوامر الإنتاج'!D159)</f>
        <v/>
      </c>
      <c r="D159" s="17">
        <f>IF(OR($A159="",D$4=""),"",SUMIFS('حركة المراحل'!$D$5:$D$504,'حركة المراحل'!$B$5:$B$504,$A159,'حركة المراحل'!$C$5:$C$504,D$4))</f>
        <v/>
      </c>
      <c r="E159" s="17">
        <f>IF(OR($A159="",E$4=""),"",SUMIFS('حركة المراحل'!$D$5:$D$504,'حركة المراحل'!$B$5:$B$504,$A159,'حركة المراحل'!$C$5:$C$504,E$4))</f>
        <v/>
      </c>
      <c r="F159" s="17">
        <f>IF(OR($A159="",F$4=""),"",SUMIFS('حركة المراحل'!$D$5:$D$504,'حركة المراحل'!$B$5:$B$504,$A159,'حركة المراحل'!$C$5:$C$504,F$4))</f>
        <v/>
      </c>
      <c r="G159" s="17">
        <f>IF(OR($A159="",G$4=""),"",SUMIFS('حركة المراحل'!$D$5:$D$504,'حركة المراحل'!$B$5:$B$504,$A159,'حركة المراحل'!$C$5:$C$504,G$4))</f>
        <v/>
      </c>
      <c r="H159" s="17">
        <f>IF(OR($A159="",H$4=""),"",SUMIFS('حركة المراحل'!$D$5:$D$504,'حركة المراحل'!$B$5:$B$504,$A159,'حركة المراحل'!$C$5:$C$504,H$4))</f>
        <v/>
      </c>
      <c r="I159" s="17">
        <f>IF(OR($A159="",I$4=""),"",SUMIFS('حركة المراحل'!$D$5:$D$504,'حركة المراحل'!$B$5:$B$504,$A159,'حركة المراحل'!$C$5:$C$504,I$4))</f>
        <v/>
      </c>
      <c r="J159" s="17">
        <f>IF(OR($A159="",J$4=""),"",SUMIFS('حركة المراحل'!$D$5:$D$504,'حركة المراحل'!$B$5:$B$504,$A159,'حركة المراحل'!$C$5:$C$504,J$4))</f>
        <v/>
      </c>
      <c r="K159" s="17">
        <f>IF(OR($A159="",K$4=""),"",SUMIFS('حركة المراحل'!$D$5:$D$504,'حركة المراحل'!$B$5:$B$504,$A159,'حركة المراحل'!$C$5:$C$504,K$4))</f>
        <v/>
      </c>
      <c r="L159" s="17">
        <f>IF(OR($A159="",L$4=""),"",SUMIFS('حركة المراحل'!$D$5:$D$504,'حركة المراحل'!$B$5:$B$504,$A159,'حركة المراحل'!$C$5:$C$504,L$4))</f>
        <v/>
      </c>
      <c r="M159" s="17">
        <f>IF(OR($A159="",M$4=""),"",SUMIFS('حركة المراحل'!$D$5:$D$504,'حركة المراحل'!$B$5:$B$504,$A159,'حركة المراحل'!$C$5:$C$504,M$4))</f>
        <v/>
      </c>
      <c r="N159" s="17">
        <f>IF(OR($A159="",N$4=""),"",SUMIFS('حركة المراحل'!$D$5:$D$504,'حركة المراحل'!$B$5:$B$504,$A159,'حركة المراحل'!$C$5:$C$504,N$4))</f>
        <v/>
      </c>
      <c r="O159" s="17">
        <f>IF(OR($A159="",O$4=""),"",SUMIFS('حركة المراحل'!$D$5:$D$504,'حركة المراحل'!$B$5:$B$504,$A159,'حركة المراحل'!$C$5:$C$504,O$4))</f>
        <v/>
      </c>
      <c r="P159" s="17">
        <f>IF(OR($A159="",'المراحل'!$D$5=""),"",SUMIFS('حركة المراحل'!$D$5:$D$504,'حركة المراحل'!$B$5:$B$504,$A159,'حركة المراحل'!$C$5:$C$504,'المراحل'!$D$5))</f>
        <v/>
      </c>
      <c r="Q159" s="18">
        <f>IF(OR(A159="",P159="",C159="",C159=0),"",P159/C159)</f>
        <v/>
      </c>
      <c r="R159" s="17">
        <f>IF(OR(A159="",P159="",C159=""),"",MAX(C159-P159,0))</f>
        <v/>
      </c>
      <c r="S159" s="19">
        <f>IF(OR(A159="",'أوامر الإنتاج'!E159=""),"",'أوامر الإنتاج'!E159-TODAY())</f>
        <v/>
      </c>
      <c r="T159" s="6">
        <f>IF(OR(A159="",P159="",C159=""),"",IF(P159&gt;=C159,"تم",IF(S159="","جارٍ",IF(S159&lt;0,"متأخر",IF(S159&lt;=3,"قريب","جارٍ")))))</f>
        <v/>
      </c>
    </row>
    <row r="160">
      <c r="A160" s="6">
        <f>IF('أوامر الإنتاج'!A160="","",'أوامر الإنتاج'!A160)</f>
        <v/>
      </c>
      <c r="B160" s="6">
        <f>IF(A160="","",'أوامر الإنتاج'!B160&amp;"")</f>
        <v/>
      </c>
      <c r="C160" s="17">
        <f>IF(A160="","",'أوامر الإنتاج'!D160)</f>
        <v/>
      </c>
      <c r="D160" s="17">
        <f>IF(OR($A160="",D$4=""),"",SUMIFS('حركة المراحل'!$D$5:$D$504,'حركة المراحل'!$B$5:$B$504,$A160,'حركة المراحل'!$C$5:$C$504,D$4))</f>
        <v/>
      </c>
      <c r="E160" s="17">
        <f>IF(OR($A160="",E$4=""),"",SUMIFS('حركة المراحل'!$D$5:$D$504,'حركة المراحل'!$B$5:$B$504,$A160,'حركة المراحل'!$C$5:$C$504,E$4))</f>
        <v/>
      </c>
      <c r="F160" s="17">
        <f>IF(OR($A160="",F$4=""),"",SUMIFS('حركة المراحل'!$D$5:$D$504,'حركة المراحل'!$B$5:$B$504,$A160,'حركة المراحل'!$C$5:$C$504,F$4))</f>
        <v/>
      </c>
      <c r="G160" s="17">
        <f>IF(OR($A160="",G$4=""),"",SUMIFS('حركة المراحل'!$D$5:$D$504,'حركة المراحل'!$B$5:$B$504,$A160,'حركة المراحل'!$C$5:$C$504,G$4))</f>
        <v/>
      </c>
      <c r="H160" s="17">
        <f>IF(OR($A160="",H$4=""),"",SUMIFS('حركة المراحل'!$D$5:$D$504,'حركة المراحل'!$B$5:$B$504,$A160,'حركة المراحل'!$C$5:$C$504,H$4))</f>
        <v/>
      </c>
      <c r="I160" s="17">
        <f>IF(OR($A160="",I$4=""),"",SUMIFS('حركة المراحل'!$D$5:$D$504,'حركة المراحل'!$B$5:$B$504,$A160,'حركة المراحل'!$C$5:$C$504,I$4))</f>
        <v/>
      </c>
      <c r="J160" s="17">
        <f>IF(OR($A160="",J$4=""),"",SUMIFS('حركة المراحل'!$D$5:$D$504,'حركة المراحل'!$B$5:$B$504,$A160,'حركة المراحل'!$C$5:$C$504,J$4))</f>
        <v/>
      </c>
      <c r="K160" s="17">
        <f>IF(OR($A160="",K$4=""),"",SUMIFS('حركة المراحل'!$D$5:$D$504,'حركة المراحل'!$B$5:$B$504,$A160,'حركة المراحل'!$C$5:$C$504,K$4))</f>
        <v/>
      </c>
      <c r="L160" s="17">
        <f>IF(OR($A160="",L$4=""),"",SUMIFS('حركة المراحل'!$D$5:$D$504,'حركة المراحل'!$B$5:$B$504,$A160,'حركة المراحل'!$C$5:$C$504,L$4))</f>
        <v/>
      </c>
      <c r="M160" s="17">
        <f>IF(OR($A160="",M$4=""),"",SUMIFS('حركة المراحل'!$D$5:$D$504,'حركة المراحل'!$B$5:$B$504,$A160,'حركة المراحل'!$C$5:$C$504,M$4))</f>
        <v/>
      </c>
      <c r="N160" s="17">
        <f>IF(OR($A160="",N$4=""),"",SUMIFS('حركة المراحل'!$D$5:$D$504,'حركة المراحل'!$B$5:$B$504,$A160,'حركة المراحل'!$C$5:$C$504,N$4))</f>
        <v/>
      </c>
      <c r="O160" s="17">
        <f>IF(OR($A160="",O$4=""),"",SUMIFS('حركة المراحل'!$D$5:$D$504,'حركة المراحل'!$B$5:$B$504,$A160,'حركة المراحل'!$C$5:$C$504,O$4))</f>
        <v/>
      </c>
      <c r="P160" s="17">
        <f>IF(OR($A160="",'المراحل'!$D$5=""),"",SUMIFS('حركة المراحل'!$D$5:$D$504,'حركة المراحل'!$B$5:$B$504,$A160,'حركة المراحل'!$C$5:$C$504,'المراحل'!$D$5))</f>
        <v/>
      </c>
      <c r="Q160" s="18">
        <f>IF(OR(A160="",P160="",C160="",C160=0),"",P160/C160)</f>
        <v/>
      </c>
      <c r="R160" s="17">
        <f>IF(OR(A160="",P160="",C160=""),"",MAX(C160-P160,0))</f>
        <v/>
      </c>
      <c r="S160" s="19">
        <f>IF(OR(A160="",'أوامر الإنتاج'!E160=""),"",'أوامر الإنتاج'!E160-TODAY())</f>
        <v/>
      </c>
      <c r="T160" s="6">
        <f>IF(OR(A160="",P160="",C160=""),"",IF(P160&gt;=C160,"تم",IF(S160="","جارٍ",IF(S160&lt;0,"متأخر",IF(S160&lt;=3,"قريب","جارٍ")))))</f>
        <v/>
      </c>
    </row>
    <row r="161">
      <c r="A161" s="6">
        <f>IF('أوامر الإنتاج'!A161="","",'أوامر الإنتاج'!A161)</f>
        <v/>
      </c>
      <c r="B161" s="6">
        <f>IF(A161="","",'أوامر الإنتاج'!B161&amp;"")</f>
        <v/>
      </c>
      <c r="C161" s="17">
        <f>IF(A161="","",'أوامر الإنتاج'!D161)</f>
        <v/>
      </c>
      <c r="D161" s="17">
        <f>IF(OR($A161="",D$4=""),"",SUMIFS('حركة المراحل'!$D$5:$D$504,'حركة المراحل'!$B$5:$B$504,$A161,'حركة المراحل'!$C$5:$C$504,D$4))</f>
        <v/>
      </c>
      <c r="E161" s="17">
        <f>IF(OR($A161="",E$4=""),"",SUMIFS('حركة المراحل'!$D$5:$D$504,'حركة المراحل'!$B$5:$B$504,$A161,'حركة المراحل'!$C$5:$C$504,E$4))</f>
        <v/>
      </c>
      <c r="F161" s="17">
        <f>IF(OR($A161="",F$4=""),"",SUMIFS('حركة المراحل'!$D$5:$D$504,'حركة المراحل'!$B$5:$B$504,$A161,'حركة المراحل'!$C$5:$C$504,F$4))</f>
        <v/>
      </c>
      <c r="G161" s="17">
        <f>IF(OR($A161="",G$4=""),"",SUMIFS('حركة المراحل'!$D$5:$D$504,'حركة المراحل'!$B$5:$B$504,$A161,'حركة المراحل'!$C$5:$C$504,G$4))</f>
        <v/>
      </c>
      <c r="H161" s="17">
        <f>IF(OR($A161="",H$4=""),"",SUMIFS('حركة المراحل'!$D$5:$D$504,'حركة المراحل'!$B$5:$B$504,$A161,'حركة المراحل'!$C$5:$C$504,H$4))</f>
        <v/>
      </c>
      <c r="I161" s="17">
        <f>IF(OR($A161="",I$4=""),"",SUMIFS('حركة المراحل'!$D$5:$D$504,'حركة المراحل'!$B$5:$B$504,$A161,'حركة المراحل'!$C$5:$C$504,I$4))</f>
        <v/>
      </c>
      <c r="J161" s="17">
        <f>IF(OR($A161="",J$4=""),"",SUMIFS('حركة المراحل'!$D$5:$D$504,'حركة المراحل'!$B$5:$B$504,$A161,'حركة المراحل'!$C$5:$C$504,J$4))</f>
        <v/>
      </c>
      <c r="K161" s="17">
        <f>IF(OR($A161="",K$4=""),"",SUMIFS('حركة المراحل'!$D$5:$D$504,'حركة المراحل'!$B$5:$B$504,$A161,'حركة المراحل'!$C$5:$C$504,K$4))</f>
        <v/>
      </c>
      <c r="L161" s="17">
        <f>IF(OR($A161="",L$4=""),"",SUMIFS('حركة المراحل'!$D$5:$D$504,'حركة المراحل'!$B$5:$B$504,$A161,'حركة المراحل'!$C$5:$C$504,L$4))</f>
        <v/>
      </c>
      <c r="M161" s="17">
        <f>IF(OR($A161="",M$4=""),"",SUMIFS('حركة المراحل'!$D$5:$D$504,'حركة المراحل'!$B$5:$B$504,$A161,'حركة المراحل'!$C$5:$C$504,M$4))</f>
        <v/>
      </c>
      <c r="N161" s="17">
        <f>IF(OR($A161="",N$4=""),"",SUMIFS('حركة المراحل'!$D$5:$D$504,'حركة المراحل'!$B$5:$B$504,$A161,'حركة المراحل'!$C$5:$C$504,N$4))</f>
        <v/>
      </c>
      <c r="O161" s="17">
        <f>IF(OR($A161="",O$4=""),"",SUMIFS('حركة المراحل'!$D$5:$D$504,'حركة المراحل'!$B$5:$B$504,$A161,'حركة المراحل'!$C$5:$C$504,O$4))</f>
        <v/>
      </c>
      <c r="P161" s="17">
        <f>IF(OR($A161="",'المراحل'!$D$5=""),"",SUMIFS('حركة المراحل'!$D$5:$D$504,'حركة المراحل'!$B$5:$B$504,$A161,'حركة المراحل'!$C$5:$C$504,'المراحل'!$D$5))</f>
        <v/>
      </c>
      <c r="Q161" s="18">
        <f>IF(OR(A161="",P161="",C161="",C161=0),"",P161/C161)</f>
        <v/>
      </c>
      <c r="R161" s="17">
        <f>IF(OR(A161="",P161="",C161=""),"",MAX(C161-P161,0))</f>
        <v/>
      </c>
      <c r="S161" s="19">
        <f>IF(OR(A161="",'أوامر الإنتاج'!E161=""),"",'أوامر الإنتاج'!E161-TODAY())</f>
        <v/>
      </c>
      <c r="T161" s="6">
        <f>IF(OR(A161="",P161="",C161=""),"",IF(P161&gt;=C161,"تم",IF(S161="","جارٍ",IF(S161&lt;0,"متأخر",IF(S161&lt;=3,"قريب","جارٍ")))))</f>
        <v/>
      </c>
    </row>
    <row r="162">
      <c r="A162" s="6">
        <f>IF('أوامر الإنتاج'!A162="","",'أوامر الإنتاج'!A162)</f>
        <v/>
      </c>
      <c r="B162" s="6">
        <f>IF(A162="","",'أوامر الإنتاج'!B162&amp;"")</f>
        <v/>
      </c>
      <c r="C162" s="17">
        <f>IF(A162="","",'أوامر الإنتاج'!D162)</f>
        <v/>
      </c>
      <c r="D162" s="17">
        <f>IF(OR($A162="",D$4=""),"",SUMIFS('حركة المراحل'!$D$5:$D$504,'حركة المراحل'!$B$5:$B$504,$A162,'حركة المراحل'!$C$5:$C$504,D$4))</f>
        <v/>
      </c>
      <c r="E162" s="17">
        <f>IF(OR($A162="",E$4=""),"",SUMIFS('حركة المراحل'!$D$5:$D$504,'حركة المراحل'!$B$5:$B$504,$A162,'حركة المراحل'!$C$5:$C$504,E$4))</f>
        <v/>
      </c>
      <c r="F162" s="17">
        <f>IF(OR($A162="",F$4=""),"",SUMIFS('حركة المراحل'!$D$5:$D$504,'حركة المراحل'!$B$5:$B$504,$A162,'حركة المراحل'!$C$5:$C$504,F$4))</f>
        <v/>
      </c>
      <c r="G162" s="17">
        <f>IF(OR($A162="",G$4=""),"",SUMIFS('حركة المراحل'!$D$5:$D$504,'حركة المراحل'!$B$5:$B$504,$A162,'حركة المراحل'!$C$5:$C$504,G$4))</f>
        <v/>
      </c>
      <c r="H162" s="17">
        <f>IF(OR($A162="",H$4=""),"",SUMIFS('حركة المراحل'!$D$5:$D$504,'حركة المراحل'!$B$5:$B$504,$A162,'حركة المراحل'!$C$5:$C$504,H$4))</f>
        <v/>
      </c>
      <c r="I162" s="17">
        <f>IF(OR($A162="",I$4=""),"",SUMIFS('حركة المراحل'!$D$5:$D$504,'حركة المراحل'!$B$5:$B$504,$A162,'حركة المراحل'!$C$5:$C$504,I$4))</f>
        <v/>
      </c>
      <c r="J162" s="17">
        <f>IF(OR($A162="",J$4=""),"",SUMIFS('حركة المراحل'!$D$5:$D$504,'حركة المراحل'!$B$5:$B$504,$A162,'حركة المراحل'!$C$5:$C$504,J$4))</f>
        <v/>
      </c>
      <c r="K162" s="17">
        <f>IF(OR($A162="",K$4=""),"",SUMIFS('حركة المراحل'!$D$5:$D$504,'حركة المراحل'!$B$5:$B$504,$A162,'حركة المراحل'!$C$5:$C$504,K$4))</f>
        <v/>
      </c>
      <c r="L162" s="17">
        <f>IF(OR($A162="",L$4=""),"",SUMIFS('حركة المراحل'!$D$5:$D$504,'حركة المراحل'!$B$5:$B$504,$A162,'حركة المراحل'!$C$5:$C$504,L$4))</f>
        <v/>
      </c>
      <c r="M162" s="17">
        <f>IF(OR($A162="",M$4=""),"",SUMIFS('حركة المراحل'!$D$5:$D$504,'حركة المراحل'!$B$5:$B$504,$A162,'حركة المراحل'!$C$5:$C$504,M$4))</f>
        <v/>
      </c>
      <c r="N162" s="17">
        <f>IF(OR($A162="",N$4=""),"",SUMIFS('حركة المراحل'!$D$5:$D$504,'حركة المراحل'!$B$5:$B$504,$A162,'حركة المراحل'!$C$5:$C$504,N$4))</f>
        <v/>
      </c>
      <c r="O162" s="17">
        <f>IF(OR($A162="",O$4=""),"",SUMIFS('حركة المراحل'!$D$5:$D$504,'حركة المراحل'!$B$5:$B$504,$A162,'حركة المراحل'!$C$5:$C$504,O$4))</f>
        <v/>
      </c>
      <c r="P162" s="17">
        <f>IF(OR($A162="",'المراحل'!$D$5=""),"",SUMIFS('حركة المراحل'!$D$5:$D$504,'حركة المراحل'!$B$5:$B$504,$A162,'حركة المراحل'!$C$5:$C$504,'المراحل'!$D$5))</f>
        <v/>
      </c>
      <c r="Q162" s="18">
        <f>IF(OR(A162="",P162="",C162="",C162=0),"",P162/C162)</f>
        <v/>
      </c>
      <c r="R162" s="17">
        <f>IF(OR(A162="",P162="",C162=""),"",MAX(C162-P162,0))</f>
        <v/>
      </c>
      <c r="S162" s="19">
        <f>IF(OR(A162="",'أوامر الإنتاج'!E162=""),"",'أوامر الإنتاج'!E162-TODAY())</f>
        <v/>
      </c>
      <c r="T162" s="6">
        <f>IF(OR(A162="",P162="",C162=""),"",IF(P162&gt;=C162,"تم",IF(S162="","جارٍ",IF(S162&lt;0,"متأخر",IF(S162&lt;=3,"قريب","جارٍ")))))</f>
        <v/>
      </c>
    </row>
    <row r="163">
      <c r="A163" s="6">
        <f>IF('أوامر الإنتاج'!A163="","",'أوامر الإنتاج'!A163)</f>
        <v/>
      </c>
      <c r="B163" s="6">
        <f>IF(A163="","",'أوامر الإنتاج'!B163&amp;"")</f>
        <v/>
      </c>
      <c r="C163" s="17">
        <f>IF(A163="","",'أوامر الإنتاج'!D163)</f>
        <v/>
      </c>
      <c r="D163" s="17">
        <f>IF(OR($A163="",D$4=""),"",SUMIFS('حركة المراحل'!$D$5:$D$504,'حركة المراحل'!$B$5:$B$504,$A163,'حركة المراحل'!$C$5:$C$504,D$4))</f>
        <v/>
      </c>
      <c r="E163" s="17">
        <f>IF(OR($A163="",E$4=""),"",SUMIFS('حركة المراحل'!$D$5:$D$504,'حركة المراحل'!$B$5:$B$504,$A163,'حركة المراحل'!$C$5:$C$504,E$4))</f>
        <v/>
      </c>
      <c r="F163" s="17">
        <f>IF(OR($A163="",F$4=""),"",SUMIFS('حركة المراحل'!$D$5:$D$504,'حركة المراحل'!$B$5:$B$504,$A163,'حركة المراحل'!$C$5:$C$504,F$4))</f>
        <v/>
      </c>
      <c r="G163" s="17">
        <f>IF(OR($A163="",G$4=""),"",SUMIFS('حركة المراحل'!$D$5:$D$504,'حركة المراحل'!$B$5:$B$504,$A163,'حركة المراحل'!$C$5:$C$504,G$4))</f>
        <v/>
      </c>
      <c r="H163" s="17">
        <f>IF(OR($A163="",H$4=""),"",SUMIFS('حركة المراحل'!$D$5:$D$504,'حركة المراحل'!$B$5:$B$504,$A163,'حركة المراحل'!$C$5:$C$504,H$4))</f>
        <v/>
      </c>
      <c r="I163" s="17">
        <f>IF(OR($A163="",I$4=""),"",SUMIFS('حركة المراحل'!$D$5:$D$504,'حركة المراحل'!$B$5:$B$504,$A163,'حركة المراحل'!$C$5:$C$504,I$4))</f>
        <v/>
      </c>
      <c r="J163" s="17">
        <f>IF(OR($A163="",J$4=""),"",SUMIFS('حركة المراحل'!$D$5:$D$504,'حركة المراحل'!$B$5:$B$504,$A163,'حركة المراحل'!$C$5:$C$504,J$4))</f>
        <v/>
      </c>
      <c r="K163" s="17">
        <f>IF(OR($A163="",K$4=""),"",SUMIFS('حركة المراحل'!$D$5:$D$504,'حركة المراحل'!$B$5:$B$504,$A163,'حركة المراحل'!$C$5:$C$504,K$4))</f>
        <v/>
      </c>
      <c r="L163" s="17">
        <f>IF(OR($A163="",L$4=""),"",SUMIFS('حركة المراحل'!$D$5:$D$504,'حركة المراحل'!$B$5:$B$504,$A163,'حركة المراحل'!$C$5:$C$504,L$4))</f>
        <v/>
      </c>
      <c r="M163" s="17">
        <f>IF(OR($A163="",M$4=""),"",SUMIFS('حركة المراحل'!$D$5:$D$504,'حركة المراحل'!$B$5:$B$504,$A163,'حركة المراحل'!$C$5:$C$504,M$4))</f>
        <v/>
      </c>
      <c r="N163" s="17">
        <f>IF(OR($A163="",N$4=""),"",SUMIFS('حركة المراحل'!$D$5:$D$504,'حركة المراحل'!$B$5:$B$504,$A163,'حركة المراحل'!$C$5:$C$504,N$4))</f>
        <v/>
      </c>
      <c r="O163" s="17">
        <f>IF(OR($A163="",O$4=""),"",SUMIFS('حركة المراحل'!$D$5:$D$504,'حركة المراحل'!$B$5:$B$504,$A163,'حركة المراحل'!$C$5:$C$504,O$4))</f>
        <v/>
      </c>
      <c r="P163" s="17">
        <f>IF(OR($A163="",'المراحل'!$D$5=""),"",SUMIFS('حركة المراحل'!$D$5:$D$504,'حركة المراحل'!$B$5:$B$504,$A163,'حركة المراحل'!$C$5:$C$504,'المراحل'!$D$5))</f>
        <v/>
      </c>
      <c r="Q163" s="18">
        <f>IF(OR(A163="",P163="",C163="",C163=0),"",P163/C163)</f>
        <v/>
      </c>
      <c r="R163" s="17">
        <f>IF(OR(A163="",P163="",C163=""),"",MAX(C163-P163,0))</f>
        <v/>
      </c>
      <c r="S163" s="19">
        <f>IF(OR(A163="",'أوامر الإنتاج'!E163=""),"",'أوامر الإنتاج'!E163-TODAY())</f>
        <v/>
      </c>
      <c r="T163" s="6">
        <f>IF(OR(A163="",P163="",C163=""),"",IF(P163&gt;=C163,"تم",IF(S163="","جارٍ",IF(S163&lt;0,"متأخر",IF(S163&lt;=3,"قريب","جارٍ")))))</f>
        <v/>
      </c>
    </row>
    <row r="164">
      <c r="A164" s="6">
        <f>IF('أوامر الإنتاج'!A164="","",'أوامر الإنتاج'!A164)</f>
        <v/>
      </c>
      <c r="B164" s="6">
        <f>IF(A164="","",'أوامر الإنتاج'!B164&amp;"")</f>
        <v/>
      </c>
      <c r="C164" s="17">
        <f>IF(A164="","",'أوامر الإنتاج'!D164)</f>
        <v/>
      </c>
      <c r="D164" s="17">
        <f>IF(OR($A164="",D$4=""),"",SUMIFS('حركة المراحل'!$D$5:$D$504,'حركة المراحل'!$B$5:$B$504,$A164,'حركة المراحل'!$C$5:$C$504,D$4))</f>
        <v/>
      </c>
      <c r="E164" s="17">
        <f>IF(OR($A164="",E$4=""),"",SUMIFS('حركة المراحل'!$D$5:$D$504,'حركة المراحل'!$B$5:$B$504,$A164,'حركة المراحل'!$C$5:$C$504,E$4))</f>
        <v/>
      </c>
      <c r="F164" s="17">
        <f>IF(OR($A164="",F$4=""),"",SUMIFS('حركة المراحل'!$D$5:$D$504,'حركة المراحل'!$B$5:$B$504,$A164,'حركة المراحل'!$C$5:$C$504,F$4))</f>
        <v/>
      </c>
      <c r="G164" s="17">
        <f>IF(OR($A164="",G$4=""),"",SUMIFS('حركة المراحل'!$D$5:$D$504,'حركة المراحل'!$B$5:$B$504,$A164,'حركة المراحل'!$C$5:$C$504,G$4))</f>
        <v/>
      </c>
      <c r="H164" s="17">
        <f>IF(OR($A164="",H$4=""),"",SUMIFS('حركة المراحل'!$D$5:$D$504,'حركة المراحل'!$B$5:$B$504,$A164,'حركة المراحل'!$C$5:$C$504,H$4))</f>
        <v/>
      </c>
      <c r="I164" s="17">
        <f>IF(OR($A164="",I$4=""),"",SUMIFS('حركة المراحل'!$D$5:$D$504,'حركة المراحل'!$B$5:$B$504,$A164,'حركة المراحل'!$C$5:$C$504,I$4))</f>
        <v/>
      </c>
      <c r="J164" s="17">
        <f>IF(OR($A164="",J$4=""),"",SUMIFS('حركة المراحل'!$D$5:$D$504,'حركة المراحل'!$B$5:$B$504,$A164,'حركة المراحل'!$C$5:$C$504,J$4))</f>
        <v/>
      </c>
      <c r="K164" s="17">
        <f>IF(OR($A164="",K$4=""),"",SUMIFS('حركة المراحل'!$D$5:$D$504,'حركة المراحل'!$B$5:$B$504,$A164,'حركة المراحل'!$C$5:$C$504,K$4))</f>
        <v/>
      </c>
      <c r="L164" s="17">
        <f>IF(OR($A164="",L$4=""),"",SUMIFS('حركة المراحل'!$D$5:$D$504,'حركة المراحل'!$B$5:$B$504,$A164,'حركة المراحل'!$C$5:$C$504,L$4))</f>
        <v/>
      </c>
      <c r="M164" s="17">
        <f>IF(OR($A164="",M$4=""),"",SUMIFS('حركة المراحل'!$D$5:$D$504,'حركة المراحل'!$B$5:$B$504,$A164,'حركة المراحل'!$C$5:$C$504,M$4))</f>
        <v/>
      </c>
      <c r="N164" s="17">
        <f>IF(OR($A164="",N$4=""),"",SUMIFS('حركة المراحل'!$D$5:$D$504,'حركة المراحل'!$B$5:$B$504,$A164,'حركة المراحل'!$C$5:$C$504,N$4))</f>
        <v/>
      </c>
      <c r="O164" s="17">
        <f>IF(OR($A164="",O$4=""),"",SUMIFS('حركة المراحل'!$D$5:$D$504,'حركة المراحل'!$B$5:$B$504,$A164,'حركة المراحل'!$C$5:$C$504,O$4))</f>
        <v/>
      </c>
      <c r="P164" s="17">
        <f>IF(OR($A164="",'المراحل'!$D$5=""),"",SUMIFS('حركة المراحل'!$D$5:$D$504,'حركة المراحل'!$B$5:$B$504,$A164,'حركة المراحل'!$C$5:$C$504,'المراحل'!$D$5))</f>
        <v/>
      </c>
      <c r="Q164" s="18">
        <f>IF(OR(A164="",P164="",C164="",C164=0),"",P164/C164)</f>
        <v/>
      </c>
      <c r="R164" s="17">
        <f>IF(OR(A164="",P164="",C164=""),"",MAX(C164-P164,0))</f>
        <v/>
      </c>
      <c r="S164" s="19">
        <f>IF(OR(A164="",'أوامر الإنتاج'!E164=""),"",'أوامر الإنتاج'!E164-TODAY())</f>
        <v/>
      </c>
      <c r="T164" s="6">
        <f>IF(OR(A164="",P164="",C164=""),"",IF(P164&gt;=C164,"تم",IF(S164="","جارٍ",IF(S164&lt;0,"متأخر",IF(S164&lt;=3,"قريب","جارٍ")))))</f>
        <v/>
      </c>
    </row>
    <row r="165">
      <c r="A165" s="6">
        <f>IF('أوامر الإنتاج'!A165="","",'أوامر الإنتاج'!A165)</f>
        <v/>
      </c>
      <c r="B165" s="6">
        <f>IF(A165="","",'أوامر الإنتاج'!B165&amp;"")</f>
        <v/>
      </c>
      <c r="C165" s="17">
        <f>IF(A165="","",'أوامر الإنتاج'!D165)</f>
        <v/>
      </c>
      <c r="D165" s="17">
        <f>IF(OR($A165="",D$4=""),"",SUMIFS('حركة المراحل'!$D$5:$D$504,'حركة المراحل'!$B$5:$B$504,$A165,'حركة المراحل'!$C$5:$C$504,D$4))</f>
        <v/>
      </c>
      <c r="E165" s="17">
        <f>IF(OR($A165="",E$4=""),"",SUMIFS('حركة المراحل'!$D$5:$D$504,'حركة المراحل'!$B$5:$B$504,$A165,'حركة المراحل'!$C$5:$C$504,E$4))</f>
        <v/>
      </c>
      <c r="F165" s="17">
        <f>IF(OR($A165="",F$4=""),"",SUMIFS('حركة المراحل'!$D$5:$D$504,'حركة المراحل'!$B$5:$B$504,$A165,'حركة المراحل'!$C$5:$C$504,F$4))</f>
        <v/>
      </c>
      <c r="G165" s="17">
        <f>IF(OR($A165="",G$4=""),"",SUMIFS('حركة المراحل'!$D$5:$D$504,'حركة المراحل'!$B$5:$B$504,$A165,'حركة المراحل'!$C$5:$C$504,G$4))</f>
        <v/>
      </c>
      <c r="H165" s="17">
        <f>IF(OR($A165="",H$4=""),"",SUMIFS('حركة المراحل'!$D$5:$D$504,'حركة المراحل'!$B$5:$B$504,$A165,'حركة المراحل'!$C$5:$C$504,H$4))</f>
        <v/>
      </c>
      <c r="I165" s="17">
        <f>IF(OR($A165="",I$4=""),"",SUMIFS('حركة المراحل'!$D$5:$D$504,'حركة المراحل'!$B$5:$B$504,$A165,'حركة المراحل'!$C$5:$C$504,I$4))</f>
        <v/>
      </c>
      <c r="J165" s="17">
        <f>IF(OR($A165="",J$4=""),"",SUMIFS('حركة المراحل'!$D$5:$D$504,'حركة المراحل'!$B$5:$B$504,$A165,'حركة المراحل'!$C$5:$C$504,J$4))</f>
        <v/>
      </c>
      <c r="K165" s="17">
        <f>IF(OR($A165="",K$4=""),"",SUMIFS('حركة المراحل'!$D$5:$D$504,'حركة المراحل'!$B$5:$B$504,$A165,'حركة المراحل'!$C$5:$C$504,K$4))</f>
        <v/>
      </c>
      <c r="L165" s="17">
        <f>IF(OR($A165="",L$4=""),"",SUMIFS('حركة المراحل'!$D$5:$D$504,'حركة المراحل'!$B$5:$B$504,$A165,'حركة المراحل'!$C$5:$C$504,L$4))</f>
        <v/>
      </c>
      <c r="M165" s="17">
        <f>IF(OR($A165="",M$4=""),"",SUMIFS('حركة المراحل'!$D$5:$D$504,'حركة المراحل'!$B$5:$B$504,$A165,'حركة المراحل'!$C$5:$C$504,M$4))</f>
        <v/>
      </c>
      <c r="N165" s="17">
        <f>IF(OR($A165="",N$4=""),"",SUMIFS('حركة المراحل'!$D$5:$D$504,'حركة المراحل'!$B$5:$B$504,$A165,'حركة المراحل'!$C$5:$C$504,N$4))</f>
        <v/>
      </c>
      <c r="O165" s="17">
        <f>IF(OR($A165="",O$4=""),"",SUMIFS('حركة المراحل'!$D$5:$D$504,'حركة المراحل'!$B$5:$B$504,$A165,'حركة المراحل'!$C$5:$C$504,O$4))</f>
        <v/>
      </c>
      <c r="P165" s="17">
        <f>IF(OR($A165="",'المراحل'!$D$5=""),"",SUMIFS('حركة المراحل'!$D$5:$D$504,'حركة المراحل'!$B$5:$B$504,$A165,'حركة المراحل'!$C$5:$C$504,'المراحل'!$D$5))</f>
        <v/>
      </c>
      <c r="Q165" s="18">
        <f>IF(OR(A165="",P165="",C165="",C165=0),"",P165/C165)</f>
        <v/>
      </c>
      <c r="R165" s="17">
        <f>IF(OR(A165="",P165="",C165=""),"",MAX(C165-P165,0))</f>
        <v/>
      </c>
      <c r="S165" s="19">
        <f>IF(OR(A165="",'أوامر الإنتاج'!E165=""),"",'أوامر الإنتاج'!E165-TODAY())</f>
        <v/>
      </c>
      <c r="T165" s="6">
        <f>IF(OR(A165="",P165="",C165=""),"",IF(P165&gt;=C165,"تم",IF(S165="","جارٍ",IF(S165&lt;0,"متأخر",IF(S165&lt;=3,"قريب","جارٍ")))))</f>
        <v/>
      </c>
    </row>
    <row r="166">
      <c r="A166" s="6">
        <f>IF('أوامر الإنتاج'!A166="","",'أوامر الإنتاج'!A166)</f>
        <v/>
      </c>
      <c r="B166" s="6">
        <f>IF(A166="","",'أوامر الإنتاج'!B166&amp;"")</f>
        <v/>
      </c>
      <c r="C166" s="17">
        <f>IF(A166="","",'أوامر الإنتاج'!D166)</f>
        <v/>
      </c>
      <c r="D166" s="17">
        <f>IF(OR($A166="",D$4=""),"",SUMIFS('حركة المراحل'!$D$5:$D$504,'حركة المراحل'!$B$5:$B$504,$A166,'حركة المراحل'!$C$5:$C$504,D$4))</f>
        <v/>
      </c>
      <c r="E166" s="17">
        <f>IF(OR($A166="",E$4=""),"",SUMIFS('حركة المراحل'!$D$5:$D$504,'حركة المراحل'!$B$5:$B$504,$A166,'حركة المراحل'!$C$5:$C$504,E$4))</f>
        <v/>
      </c>
      <c r="F166" s="17">
        <f>IF(OR($A166="",F$4=""),"",SUMIFS('حركة المراحل'!$D$5:$D$504,'حركة المراحل'!$B$5:$B$504,$A166,'حركة المراحل'!$C$5:$C$504,F$4))</f>
        <v/>
      </c>
      <c r="G166" s="17">
        <f>IF(OR($A166="",G$4=""),"",SUMIFS('حركة المراحل'!$D$5:$D$504,'حركة المراحل'!$B$5:$B$504,$A166,'حركة المراحل'!$C$5:$C$504,G$4))</f>
        <v/>
      </c>
      <c r="H166" s="17">
        <f>IF(OR($A166="",H$4=""),"",SUMIFS('حركة المراحل'!$D$5:$D$504,'حركة المراحل'!$B$5:$B$504,$A166,'حركة المراحل'!$C$5:$C$504,H$4))</f>
        <v/>
      </c>
      <c r="I166" s="17">
        <f>IF(OR($A166="",I$4=""),"",SUMIFS('حركة المراحل'!$D$5:$D$504,'حركة المراحل'!$B$5:$B$504,$A166,'حركة المراحل'!$C$5:$C$504,I$4))</f>
        <v/>
      </c>
      <c r="J166" s="17">
        <f>IF(OR($A166="",J$4=""),"",SUMIFS('حركة المراحل'!$D$5:$D$504,'حركة المراحل'!$B$5:$B$504,$A166,'حركة المراحل'!$C$5:$C$504,J$4))</f>
        <v/>
      </c>
      <c r="K166" s="17">
        <f>IF(OR($A166="",K$4=""),"",SUMIFS('حركة المراحل'!$D$5:$D$504,'حركة المراحل'!$B$5:$B$504,$A166,'حركة المراحل'!$C$5:$C$504,K$4))</f>
        <v/>
      </c>
      <c r="L166" s="17">
        <f>IF(OR($A166="",L$4=""),"",SUMIFS('حركة المراحل'!$D$5:$D$504,'حركة المراحل'!$B$5:$B$504,$A166,'حركة المراحل'!$C$5:$C$504,L$4))</f>
        <v/>
      </c>
      <c r="M166" s="17">
        <f>IF(OR($A166="",M$4=""),"",SUMIFS('حركة المراحل'!$D$5:$D$504,'حركة المراحل'!$B$5:$B$504,$A166,'حركة المراحل'!$C$5:$C$504,M$4))</f>
        <v/>
      </c>
      <c r="N166" s="17">
        <f>IF(OR($A166="",N$4=""),"",SUMIFS('حركة المراحل'!$D$5:$D$504,'حركة المراحل'!$B$5:$B$504,$A166,'حركة المراحل'!$C$5:$C$504,N$4))</f>
        <v/>
      </c>
      <c r="O166" s="17">
        <f>IF(OR($A166="",O$4=""),"",SUMIFS('حركة المراحل'!$D$5:$D$504,'حركة المراحل'!$B$5:$B$504,$A166,'حركة المراحل'!$C$5:$C$504,O$4))</f>
        <v/>
      </c>
      <c r="P166" s="17">
        <f>IF(OR($A166="",'المراحل'!$D$5=""),"",SUMIFS('حركة المراحل'!$D$5:$D$504,'حركة المراحل'!$B$5:$B$504,$A166,'حركة المراحل'!$C$5:$C$504,'المراحل'!$D$5))</f>
        <v/>
      </c>
      <c r="Q166" s="18">
        <f>IF(OR(A166="",P166="",C166="",C166=0),"",P166/C166)</f>
        <v/>
      </c>
      <c r="R166" s="17">
        <f>IF(OR(A166="",P166="",C166=""),"",MAX(C166-P166,0))</f>
        <v/>
      </c>
      <c r="S166" s="19">
        <f>IF(OR(A166="",'أوامر الإنتاج'!E166=""),"",'أوامر الإنتاج'!E166-TODAY())</f>
        <v/>
      </c>
      <c r="T166" s="6">
        <f>IF(OR(A166="",P166="",C166=""),"",IF(P166&gt;=C166,"تم",IF(S166="","جارٍ",IF(S166&lt;0,"متأخر",IF(S166&lt;=3,"قريب","جارٍ")))))</f>
        <v/>
      </c>
    </row>
    <row r="167">
      <c r="A167" s="6">
        <f>IF('أوامر الإنتاج'!A167="","",'أوامر الإنتاج'!A167)</f>
        <v/>
      </c>
      <c r="B167" s="6">
        <f>IF(A167="","",'أوامر الإنتاج'!B167&amp;"")</f>
        <v/>
      </c>
      <c r="C167" s="17">
        <f>IF(A167="","",'أوامر الإنتاج'!D167)</f>
        <v/>
      </c>
      <c r="D167" s="17">
        <f>IF(OR($A167="",D$4=""),"",SUMIFS('حركة المراحل'!$D$5:$D$504,'حركة المراحل'!$B$5:$B$504,$A167,'حركة المراحل'!$C$5:$C$504,D$4))</f>
        <v/>
      </c>
      <c r="E167" s="17">
        <f>IF(OR($A167="",E$4=""),"",SUMIFS('حركة المراحل'!$D$5:$D$504,'حركة المراحل'!$B$5:$B$504,$A167,'حركة المراحل'!$C$5:$C$504,E$4))</f>
        <v/>
      </c>
      <c r="F167" s="17">
        <f>IF(OR($A167="",F$4=""),"",SUMIFS('حركة المراحل'!$D$5:$D$504,'حركة المراحل'!$B$5:$B$504,$A167,'حركة المراحل'!$C$5:$C$504,F$4))</f>
        <v/>
      </c>
      <c r="G167" s="17">
        <f>IF(OR($A167="",G$4=""),"",SUMIFS('حركة المراحل'!$D$5:$D$504,'حركة المراحل'!$B$5:$B$504,$A167,'حركة المراحل'!$C$5:$C$504,G$4))</f>
        <v/>
      </c>
      <c r="H167" s="17">
        <f>IF(OR($A167="",H$4=""),"",SUMIFS('حركة المراحل'!$D$5:$D$504,'حركة المراحل'!$B$5:$B$504,$A167,'حركة المراحل'!$C$5:$C$504,H$4))</f>
        <v/>
      </c>
      <c r="I167" s="17">
        <f>IF(OR($A167="",I$4=""),"",SUMIFS('حركة المراحل'!$D$5:$D$504,'حركة المراحل'!$B$5:$B$504,$A167,'حركة المراحل'!$C$5:$C$504,I$4))</f>
        <v/>
      </c>
      <c r="J167" s="17">
        <f>IF(OR($A167="",J$4=""),"",SUMIFS('حركة المراحل'!$D$5:$D$504,'حركة المراحل'!$B$5:$B$504,$A167,'حركة المراحل'!$C$5:$C$504,J$4))</f>
        <v/>
      </c>
      <c r="K167" s="17">
        <f>IF(OR($A167="",K$4=""),"",SUMIFS('حركة المراحل'!$D$5:$D$504,'حركة المراحل'!$B$5:$B$504,$A167,'حركة المراحل'!$C$5:$C$504,K$4))</f>
        <v/>
      </c>
      <c r="L167" s="17">
        <f>IF(OR($A167="",L$4=""),"",SUMIFS('حركة المراحل'!$D$5:$D$504,'حركة المراحل'!$B$5:$B$504,$A167,'حركة المراحل'!$C$5:$C$504,L$4))</f>
        <v/>
      </c>
      <c r="M167" s="17">
        <f>IF(OR($A167="",M$4=""),"",SUMIFS('حركة المراحل'!$D$5:$D$504,'حركة المراحل'!$B$5:$B$504,$A167,'حركة المراحل'!$C$5:$C$504,M$4))</f>
        <v/>
      </c>
      <c r="N167" s="17">
        <f>IF(OR($A167="",N$4=""),"",SUMIFS('حركة المراحل'!$D$5:$D$504,'حركة المراحل'!$B$5:$B$504,$A167,'حركة المراحل'!$C$5:$C$504,N$4))</f>
        <v/>
      </c>
      <c r="O167" s="17">
        <f>IF(OR($A167="",O$4=""),"",SUMIFS('حركة المراحل'!$D$5:$D$504,'حركة المراحل'!$B$5:$B$504,$A167,'حركة المراحل'!$C$5:$C$504,O$4))</f>
        <v/>
      </c>
      <c r="P167" s="17">
        <f>IF(OR($A167="",'المراحل'!$D$5=""),"",SUMIFS('حركة المراحل'!$D$5:$D$504,'حركة المراحل'!$B$5:$B$504,$A167,'حركة المراحل'!$C$5:$C$504,'المراحل'!$D$5))</f>
        <v/>
      </c>
      <c r="Q167" s="18">
        <f>IF(OR(A167="",P167="",C167="",C167=0),"",P167/C167)</f>
        <v/>
      </c>
      <c r="R167" s="17">
        <f>IF(OR(A167="",P167="",C167=""),"",MAX(C167-P167,0))</f>
        <v/>
      </c>
      <c r="S167" s="19">
        <f>IF(OR(A167="",'أوامر الإنتاج'!E167=""),"",'أوامر الإنتاج'!E167-TODAY())</f>
        <v/>
      </c>
      <c r="T167" s="6">
        <f>IF(OR(A167="",P167="",C167=""),"",IF(P167&gt;=C167,"تم",IF(S167="","جارٍ",IF(S167&lt;0,"متأخر",IF(S167&lt;=3,"قريب","جارٍ")))))</f>
        <v/>
      </c>
    </row>
    <row r="168">
      <c r="A168" s="6">
        <f>IF('أوامر الإنتاج'!A168="","",'أوامر الإنتاج'!A168)</f>
        <v/>
      </c>
      <c r="B168" s="6">
        <f>IF(A168="","",'أوامر الإنتاج'!B168&amp;"")</f>
        <v/>
      </c>
      <c r="C168" s="17">
        <f>IF(A168="","",'أوامر الإنتاج'!D168)</f>
        <v/>
      </c>
      <c r="D168" s="17">
        <f>IF(OR($A168="",D$4=""),"",SUMIFS('حركة المراحل'!$D$5:$D$504,'حركة المراحل'!$B$5:$B$504,$A168,'حركة المراحل'!$C$5:$C$504,D$4))</f>
        <v/>
      </c>
      <c r="E168" s="17">
        <f>IF(OR($A168="",E$4=""),"",SUMIFS('حركة المراحل'!$D$5:$D$504,'حركة المراحل'!$B$5:$B$504,$A168,'حركة المراحل'!$C$5:$C$504,E$4))</f>
        <v/>
      </c>
      <c r="F168" s="17">
        <f>IF(OR($A168="",F$4=""),"",SUMIFS('حركة المراحل'!$D$5:$D$504,'حركة المراحل'!$B$5:$B$504,$A168,'حركة المراحل'!$C$5:$C$504,F$4))</f>
        <v/>
      </c>
      <c r="G168" s="17">
        <f>IF(OR($A168="",G$4=""),"",SUMIFS('حركة المراحل'!$D$5:$D$504,'حركة المراحل'!$B$5:$B$504,$A168,'حركة المراحل'!$C$5:$C$504,G$4))</f>
        <v/>
      </c>
      <c r="H168" s="17">
        <f>IF(OR($A168="",H$4=""),"",SUMIFS('حركة المراحل'!$D$5:$D$504,'حركة المراحل'!$B$5:$B$504,$A168,'حركة المراحل'!$C$5:$C$504,H$4))</f>
        <v/>
      </c>
      <c r="I168" s="17">
        <f>IF(OR($A168="",I$4=""),"",SUMIFS('حركة المراحل'!$D$5:$D$504,'حركة المراحل'!$B$5:$B$504,$A168,'حركة المراحل'!$C$5:$C$504,I$4))</f>
        <v/>
      </c>
      <c r="J168" s="17">
        <f>IF(OR($A168="",J$4=""),"",SUMIFS('حركة المراحل'!$D$5:$D$504,'حركة المراحل'!$B$5:$B$504,$A168,'حركة المراحل'!$C$5:$C$504,J$4))</f>
        <v/>
      </c>
      <c r="K168" s="17">
        <f>IF(OR($A168="",K$4=""),"",SUMIFS('حركة المراحل'!$D$5:$D$504,'حركة المراحل'!$B$5:$B$504,$A168,'حركة المراحل'!$C$5:$C$504,K$4))</f>
        <v/>
      </c>
      <c r="L168" s="17">
        <f>IF(OR($A168="",L$4=""),"",SUMIFS('حركة المراحل'!$D$5:$D$504,'حركة المراحل'!$B$5:$B$504,$A168,'حركة المراحل'!$C$5:$C$504,L$4))</f>
        <v/>
      </c>
      <c r="M168" s="17">
        <f>IF(OR($A168="",M$4=""),"",SUMIFS('حركة المراحل'!$D$5:$D$504,'حركة المراحل'!$B$5:$B$504,$A168,'حركة المراحل'!$C$5:$C$504,M$4))</f>
        <v/>
      </c>
      <c r="N168" s="17">
        <f>IF(OR($A168="",N$4=""),"",SUMIFS('حركة المراحل'!$D$5:$D$504,'حركة المراحل'!$B$5:$B$504,$A168,'حركة المراحل'!$C$5:$C$504,N$4))</f>
        <v/>
      </c>
      <c r="O168" s="17">
        <f>IF(OR($A168="",O$4=""),"",SUMIFS('حركة المراحل'!$D$5:$D$504,'حركة المراحل'!$B$5:$B$504,$A168,'حركة المراحل'!$C$5:$C$504,O$4))</f>
        <v/>
      </c>
      <c r="P168" s="17">
        <f>IF(OR($A168="",'المراحل'!$D$5=""),"",SUMIFS('حركة المراحل'!$D$5:$D$504,'حركة المراحل'!$B$5:$B$504,$A168,'حركة المراحل'!$C$5:$C$504,'المراحل'!$D$5))</f>
        <v/>
      </c>
      <c r="Q168" s="18">
        <f>IF(OR(A168="",P168="",C168="",C168=0),"",P168/C168)</f>
        <v/>
      </c>
      <c r="R168" s="17">
        <f>IF(OR(A168="",P168="",C168=""),"",MAX(C168-P168,0))</f>
        <v/>
      </c>
      <c r="S168" s="19">
        <f>IF(OR(A168="",'أوامر الإنتاج'!E168=""),"",'أوامر الإنتاج'!E168-TODAY())</f>
        <v/>
      </c>
      <c r="T168" s="6">
        <f>IF(OR(A168="",P168="",C168=""),"",IF(P168&gt;=C168,"تم",IF(S168="","جارٍ",IF(S168&lt;0,"متأخر",IF(S168&lt;=3,"قريب","جارٍ")))))</f>
        <v/>
      </c>
    </row>
    <row r="169">
      <c r="A169" s="6">
        <f>IF('أوامر الإنتاج'!A169="","",'أوامر الإنتاج'!A169)</f>
        <v/>
      </c>
      <c r="B169" s="6">
        <f>IF(A169="","",'أوامر الإنتاج'!B169&amp;"")</f>
        <v/>
      </c>
      <c r="C169" s="17">
        <f>IF(A169="","",'أوامر الإنتاج'!D169)</f>
        <v/>
      </c>
      <c r="D169" s="17">
        <f>IF(OR($A169="",D$4=""),"",SUMIFS('حركة المراحل'!$D$5:$D$504,'حركة المراحل'!$B$5:$B$504,$A169,'حركة المراحل'!$C$5:$C$504,D$4))</f>
        <v/>
      </c>
      <c r="E169" s="17">
        <f>IF(OR($A169="",E$4=""),"",SUMIFS('حركة المراحل'!$D$5:$D$504,'حركة المراحل'!$B$5:$B$504,$A169,'حركة المراحل'!$C$5:$C$504,E$4))</f>
        <v/>
      </c>
      <c r="F169" s="17">
        <f>IF(OR($A169="",F$4=""),"",SUMIFS('حركة المراحل'!$D$5:$D$504,'حركة المراحل'!$B$5:$B$504,$A169,'حركة المراحل'!$C$5:$C$504,F$4))</f>
        <v/>
      </c>
      <c r="G169" s="17">
        <f>IF(OR($A169="",G$4=""),"",SUMIFS('حركة المراحل'!$D$5:$D$504,'حركة المراحل'!$B$5:$B$504,$A169,'حركة المراحل'!$C$5:$C$504,G$4))</f>
        <v/>
      </c>
      <c r="H169" s="17">
        <f>IF(OR($A169="",H$4=""),"",SUMIFS('حركة المراحل'!$D$5:$D$504,'حركة المراحل'!$B$5:$B$504,$A169,'حركة المراحل'!$C$5:$C$504,H$4))</f>
        <v/>
      </c>
      <c r="I169" s="17">
        <f>IF(OR($A169="",I$4=""),"",SUMIFS('حركة المراحل'!$D$5:$D$504,'حركة المراحل'!$B$5:$B$504,$A169,'حركة المراحل'!$C$5:$C$504,I$4))</f>
        <v/>
      </c>
      <c r="J169" s="17">
        <f>IF(OR($A169="",J$4=""),"",SUMIFS('حركة المراحل'!$D$5:$D$504,'حركة المراحل'!$B$5:$B$504,$A169,'حركة المراحل'!$C$5:$C$504,J$4))</f>
        <v/>
      </c>
      <c r="K169" s="17">
        <f>IF(OR($A169="",K$4=""),"",SUMIFS('حركة المراحل'!$D$5:$D$504,'حركة المراحل'!$B$5:$B$504,$A169,'حركة المراحل'!$C$5:$C$504,K$4))</f>
        <v/>
      </c>
      <c r="L169" s="17">
        <f>IF(OR($A169="",L$4=""),"",SUMIFS('حركة المراحل'!$D$5:$D$504,'حركة المراحل'!$B$5:$B$504,$A169,'حركة المراحل'!$C$5:$C$504,L$4))</f>
        <v/>
      </c>
      <c r="M169" s="17">
        <f>IF(OR($A169="",M$4=""),"",SUMIFS('حركة المراحل'!$D$5:$D$504,'حركة المراحل'!$B$5:$B$504,$A169,'حركة المراحل'!$C$5:$C$504,M$4))</f>
        <v/>
      </c>
      <c r="N169" s="17">
        <f>IF(OR($A169="",N$4=""),"",SUMIFS('حركة المراحل'!$D$5:$D$504,'حركة المراحل'!$B$5:$B$504,$A169,'حركة المراحل'!$C$5:$C$504,N$4))</f>
        <v/>
      </c>
      <c r="O169" s="17">
        <f>IF(OR($A169="",O$4=""),"",SUMIFS('حركة المراحل'!$D$5:$D$504,'حركة المراحل'!$B$5:$B$504,$A169,'حركة المراحل'!$C$5:$C$504,O$4))</f>
        <v/>
      </c>
      <c r="P169" s="17">
        <f>IF(OR($A169="",'المراحل'!$D$5=""),"",SUMIFS('حركة المراحل'!$D$5:$D$504,'حركة المراحل'!$B$5:$B$504,$A169,'حركة المراحل'!$C$5:$C$504,'المراحل'!$D$5))</f>
        <v/>
      </c>
      <c r="Q169" s="18">
        <f>IF(OR(A169="",P169="",C169="",C169=0),"",P169/C169)</f>
        <v/>
      </c>
      <c r="R169" s="17">
        <f>IF(OR(A169="",P169="",C169=""),"",MAX(C169-P169,0))</f>
        <v/>
      </c>
      <c r="S169" s="19">
        <f>IF(OR(A169="",'أوامر الإنتاج'!E169=""),"",'أوامر الإنتاج'!E169-TODAY())</f>
        <v/>
      </c>
      <c r="T169" s="6">
        <f>IF(OR(A169="",P169="",C169=""),"",IF(P169&gt;=C169,"تم",IF(S169="","جارٍ",IF(S169&lt;0,"متأخر",IF(S169&lt;=3,"قريب","جارٍ")))))</f>
        <v/>
      </c>
    </row>
    <row r="170">
      <c r="A170" s="6">
        <f>IF('أوامر الإنتاج'!A170="","",'أوامر الإنتاج'!A170)</f>
        <v/>
      </c>
      <c r="B170" s="6">
        <f>IF(A170="","",'أوامر الإنتاج'!B170&amp;"")</f>
        <v/>
      </c>
      <c r="C170" s="17">
        <f>IF(A170="","",'أوامر الإنتاج'!D170)</f>
        <v/>
      </c>
      <c r="D170" s="17">
        <f>IF(OR($A170="",D$4=""),"",SUMIFS('حركة المراحل'!$D$5:$D$504,'حركة المراحل'!$B$5:$B$504,$A170,'حركة المراحل'!$C$5:$C$504,D$4))</f>
        <v/>
      </c>
      <c r="E170" s="17">
        <f>IF(OR($A170="",E$4=""),"",SUMIFS('حركة المراحل'!$D$5:$D$504,'حركة المراحل'!$B$5:$B$504,$A170,'حركة المراحل'!$C$5:$C$504,E$4))</f>
        <v/>
      </c>
      <c r="F170" s="17">
        <f>IF(OR($A170="",F$4=""),"",SUMIFS('حركة المراحل'!$D$5:$D$504,'حركة المراحل'!$B$5:$B$504,$A170,'حركة المراحل'!$C$5:$C$504,F$4))</f>
        <v/>
      </c>
      <c r="G170" s="17">
        <f>IF(OR($A170="",G$4=""),"",SUMIFS('حركة المراحل'!$D$5:$D$504,'حركة المراحل'!$B$5:$B$504,$A170,'حركة المراحل'!$C$5:$C$504,G$4))</f>
        <v/>
      </c>
      <c r="H170" s="17">
        <f>IF(OR($A170="",H$4=""),"",SUMIFS('حركة المراحل'!$D$5:$D$504,'حركة المراحل'!$B$5:$B$504,$A170,'حركة المراحل'!$C$5:$C$504,H$4))</f>
        <v/>
      </c>
      <c r="I170" s="17">
        <f>IF(OR($A170="",I$4=""),"",SUMIFS('حركة المراحل'!$D$5:$D$504,'حركة المراحل'!$B$5:$B$504,$A170,'حركة المراحل'!$C$5:$C$504,I$4))</f>
        <v/>
      </c>
      <c r="J170" s="17">
        <f>IF(OR($A170="",J$4=""),"",SUMIFS('حركة المراحل'!$D$5:$D$504,'حركة المراحل'!$B$5:$B$504,$A170,'حركة المراحل'!$C$5:$C$504,J$4))</f>
        <v/>
      </c>
      <c r="K170" s="17">
        <f>IF(OR($A170="",K$4=""),"",SUMIFS('حركة المراحل'!$D$5:$D$504,'حركة المراحل'!$B$5:$B$504,$A170,'حركة المراحل'!$C$5:$C$504,K$4))</f>
        <v/>
      </c>
      <c r="L170" s="17">
        <f>IF(OR($A170="",L$4=""),"",SUMIFS('حركة المراحل'!$D$5:$D$504,'حركة المراحل'!$B$5:$B$504,$A170,'حركة المراحل'!$C$5:$C$504,L$4))</f>
        <v/>
      </c>
      <c r="M170" s="17">
        <f>IF(OR($A170="",M$4=""),"",SUMIFS('حركة المراحل'!$D$5:$D$504,'حركة المراحل'!$B$5:$B$504,$A170,'حركة المراحل'!$C$5:$C$504,M$4))</f>
        <v/>
      </c>
      <c r="N170" s="17">
        <f>IF(OR($A170="",N$4=""),"",SUMIFS('حركة المراحل'!$D$5:$D$504,'حركة المراحل'!$B$5:$B$504,$A170,'حركة المراحل'!$C$5:$C$504,N$4))</f>
        <v/>
      </c>
      <c r="O170" s="17">
        <f>IF(OR($A170="",O$4=""),"",SUMIFS('حركة المراحل'!$D$5:$D$504,'حركة المراحل'!$B$5:$B$504,$A170,'حركة المراحل'!$C$5:$C$504,O$4))</f>
        <v/>
      </c>
      <c r="P170" s="17">
        <f>IF(OR($A170="",'المراحل'!$D$5=""),"",SUMIFS('حركة المراحل'!$D$5:$D$504,'حركة المراحل'!$B$5:$B$504,$A170,'حركة المراحل'!$C$5:$C$504,'المراحل'!$D$5))</f>
        <v/>
      </c>
      <c r="Q170" s="18">
        <f>IF(OR(A170="",P170="",C170="",C170=0),"",P170/C170)</f>
        <v/>
      </c>
      <c r="R170" s="17">
        <f>IF(OR(A170="",P170="",C170=""),"",MAX(C170-P170,0))</f>
        <v/>
      </c>
      <c r="S170" s="19">
        <f>IF(OR(A170="",'أوامر الإنتاج'!E170=""),"",'أوامر الإنتاج'!E170-TODAY())</f>
        <v/>
      </c>
      <c r="T170" s="6">
        <f>IF(OR(A170="",P170="",C170=""),"",IF(P170&gt;=C170,"تم",IF(S170="","جارٍ",IF(S170&lt;0,"متأخر",IF(S170&lt;=3,"قريب","جارٍ")))))</f>
        <v/>
      </c>
    </row>
    <row r="171">
      <c r="A171" s="6">
        <f>IF('أوامر الإنتاج'!A171="","",'أوامر الإنتاج'!A171)</f>
        <v/>
      </c>
      <c r="B171" s="6">
        <f>IF(A171="","",'أوامر الإنتاج'!B171&amp;"")</f>
        <v/>
      </c>
      <c r="C171" s="17">
        <f>IF(A171="","",'أوامر الإنتاج'!D171)</f>
        <v/>
      </c>
      <c r="D171" s="17">
        <f>IF(OR($A171="",D$4=""),"",SUMIFS('حركة المراحل'!$D$5:$D$504,'حركة المراحل'!$B$5:$B$504,$A171,'حركة المراحل'!$C$5:$C$504,D$4))</f>
        <v/>
      </c>
      <c r="E171" s="17">
        <f>IF(OR($A171="",E$4=""),"",SUMIFS('حركة المراحل'!$D$5:$D$504,'حركة المراحل'!$B$5:$B$504,$A171,'حركة المراحل'!$C$5:$C$504,E$4))</f>
        <v/>
      </c>
      <c r="F171" s="17">
        <f>IF(OR($A171="",F$4=""),"",SUMIFS('حركة المراحل'!$D$5:$D$504,'حركة المراحل'!$B$5:$B$504,$A171,'حركة المراحل'!$C$5:$C$504,F$4))</f>
        <v/>
      </c>
      <c r="G171" s="17">
        <f>IF(OR($A171="",G$4=""),"",SUMIFS('حركة المراحل'!$D$5:$D$504,'حركة المراحل'!$B$5:$B$504,$A171,'حركة المراحل'!$C$5:$C$504,G$4))</f>
        <v/>
      </c>
      <c r="H171" s="17">
        <f>IF(OR($A171="",H$4=""),"",SUMIFS('حركة المراحل'!$D$5:$D$504,'حركة المراحل'!$B$5:$B$504,$A171,'حركة المراحل'!$C$5:$C$504,H$4))</f>
        <v/>
      </c>
      <c r="I171" s="17">
        <f>IF(OR($A171="",I$4=""),"",SUMIFS('حركة المراحل'!$D$5:$D$504,'حركة المراحل'!$B$5:$B$504,$A171,'حركة المراحل'!$C$5:$C$504,I$4))</f>
        <v/>
      </c>
      <c r="J171" s="17">
        <f>IF(OR($A171="",J$4=""),"",SUMIFS('حركة المراحل'!$D$5:$D$504,'حركة المراحل'!$B$5:$B$504,$A171,'حركة المراحل'!$C$5:$C$504,J$4))</f>
        <v/>
      </c>
      <c r="K171" s="17">
        <f>IF(OR($A171="",K$4=""),"",SUMIFS('حركة المراحل'!$D$5:$D$504,'حركة المراحل'!$B$5:$B$504,$A171,'حركة المراحل'!$C$5:$C$504,K$4))</f>
        <v/>
      </c>
      <c r="L171" s="17">
        <f>IF(OR($A171="",L$4=""),"",SUMIFS('حركة المراحل'!$D$5:$D$504,'حركة المراحل'!$B$5:$B$504,$A171,'حركة المراحل'!$C$5:$C$504,L$4))</f>
        <v/>
      </c>
      <c r="M171" s="17">
        <f>IF(OR($A171="",M$4=""),"",SUMIFS('حركة المراحل'!$D$5:$D$504,'حركة المراحل'!$B$5:$B$504,$A171,'حركة المراحل'!$C$5:$C$504,M$4))</f>
        <v/>
      </c>
      <c r="N171" s="17">
        <f>IF(OR($A171="",N$4=""),"",SUMIFS('حركة المراحل'!$D$5:$D$504,'حركة المراحل'!$B$5:$B$504,$A171,'حركة المراحل'!$C$5:$C$504,N$4))</f>
        <v/>
      </c>
      <c r="O171" s="17">
        <f>IF(OR($A171="",O$4=""),"",SUMIFS('حركة المراحل'!$D$5:$D$504,'حركة المراحل'!$B$5:$B$504,$A171,'حركة المراحل'!$C$5:$C$504,O$4))</f>
        <v/>
      </c>
      <c r="P171" s="17">
        <f>IF(OR($A171="",'المراحل'!$D$5=""),"",SUMIFS('حركة المراحل'!$D$5:$D$504,'حركة المراحل'!$B$5:$B$504,$A171,'حركة المراحل'!$C$5:$C$504,'المراحل'!$D$5))</f>
        <v/>
      </c>
      <c r="Q171" s="18">
        <f>IF(OR(A171="",P171="",C171="",C171=0),"",P171/C171)</f>
        <v/>
      </c>
      <c r="R171" s="17">
        <f>IF(OR(A171="",P171="",C171=""),"",MAX(C171-P171,0))</f>
        <v/>
      </c>
      <c r="S171" s="19">
        <f>IF(OR(A171="",'أوامر الإنتاج'!E171=""),"",'أوامر الإنتاج'!E171-TODAY())</f>
        <v/>
      </c>
      <c r="T171" s="6">
        <f>IF(OR(A171="",P171="",C171=""),"",IF(P171&gt;=C171,"تم",IF(S171="","جارٍ",IF(S171&lt;0,"متأخر",IF(S171&lt;=3,"قريب","جارٍ")))))</f>
        <v/>
      </c>
    </row>
    <row r="172">
      <c r="A172" s="6">
        <f>IF('أوامر الإنتاج'!A172="","",'أوامر الإنتاج'!A172)</f>
        <v/>
      </c>
      <c r="B172" s="6">
        <f>IF(A172="","",'أوامر الإنتاج'!B172&amp;"")</f>
        <v/>
      </c>
      <c r="C172" s="17">
        <f>IF(A172="","",'أوامر الإنتاج'!D172)</f>
        <v/>
      </c>
      <c r="D172" s="17">
        <f>IF(OR($A172="",D$4=""),"",SUMIFS('حركة المراحل'!$D$5:$D$504,'حركة المراحل'!$B$5:$B$504,$A172,'حركة المراحل'!$C$5:$C$504,D$4))</f>
        <v/>
      </c>
      <c r="E172" s="17">
        <f>IF(OR($A172="",E$4=""),"",SUMIFS('حركة المراحل'!$D$5:$D$504,'حركة المراحل'!$B$5:$B$504,$A172,'حركة المراحل'!$C$5:$C$504,E$4))</f>
        <v/>
      </c>
      <c r="F172" s="17">
        <f>IF(OR($A172="",F$4=""),"",SUMIFS('حركة المراحل'!$D$5:$D$504,'حركة المراحل'!$B$5:$B$504,$A172,'حركة المراحل'!$C$5:$C$504,F$4))</f>
        <v/>
      </c>
      <c r="G172" s="17">
        <f>IF(OR($A172="",G$4=""),"",SUMIFS('حركة المراحل'!$D$5:$D$504,'حركة المراحل'!$B$5:$B$504,$A172,'حركة المراحل'!$C$5:$C$504,G$4))</f>
        <v/>
      </c>
      <c r="H172" s="17">
        <f>IF(OR($A172="",H$4=""),"",SUMIFS('حركة المراحل'!$D$5:$D$504,'حركة المراحل'!$B$5:$B$504,$A172,'حركة المراحل'!$C$5:$C$504,H$4))</f>
        <v/>
      </c>
      <c r="I172" s="17">
        <f>IF(OR($A172="",I$4=""),"",SUMIFS('حركة المراحل'!$D$5:$D$504,'حركة المراحل'!$B$5:$B$504,$A172,'حركة المراحل'!$C$5:$C$504,I$4))</f>
        <v/>
      </c>
      <c r="J172" s="17">
        <f>IF(OR($A172="",J$4=""),"",SUMIFS('حركة المراحل'!$D$5:$D$504,'حركة المراحل'!$B$5:$B$504,$A172,'حركة المراحل'!$C$5:$C$504,J$4))</f>
        <v/>
      </c>
      <c r="K172" s="17">
        <f>IF(OR($A172="",K$4=""),"",SUMIFS('حركة المراحل'!$D$5:$D$504,'حركة المراحل'!$B$5:$B$504,$A172,'حركة المراحل'!$C$5:$C$504,K$4))</f>
        <v/>
      </c>
      <c r="L172" s="17">
        <f>IF(OR($A172="",L$4=""),"",SUMIFS('حركة المراحل'!$D$5:$D$504,'حركة المراحل'!$B$5:$B$504,$A172,'حركة المراحل'!$C$5:$C$504,L$4))</f>
        <v/>
      </c>
      <c r="M172" s="17">
        <f>IF(OR($A172="",M$4=""),"",SUMIFS('حركة المراحل'!$D$5:$D$504,'حركة المراحل'!$B$5:$B$504,$A172,'حركة المراحل'!$C$5:$C$504,M$4))</f>
        <v/>
      </c>
      <c r="N172" s="17">
        <f>IF(OR($A172="",N$4=""),"",SUMIFS('حركة المراحل'!$D$5:$D$504,'حركة المراحل'!$B$5:$B$504,$A172,'حركة المراحل'!$C$5:$C$504,N$4))</f>
        <v/>
      </c>
      <c r="O172" s="17">
        <f>IF(OR($A172="",O$4=""),"",SUMIFS('حركة المراحل'!$D$5:$D$504,'حركة المراحل'!$B$5:$B$504,$A172,'حركة المراحل'!$C$5:$C$504,O$4))</f>
        <v/>
      </c>
      <c r="P172" s="17">
        <f>IF(OR($A172="",'المراحل'!$D$5=""),"",SUMIFS('حركة المراحل'!$D$5:$D$504,'حركة المراحل'!$B$5:$B$504,$A172,'حركة المراحل'!$C$5:$C$504,'المراحل'!$D$5))</f>
        <v/>
      </c>
      <c r="Q172" s="18">
        <f>IF(OR(A172="",P172="",C172="",C172=0),"",P172/C172)</f>
        <v/>
      </c>
      <c r="R172" s="17">
        <f>IF(OR(A172="",P172="",C172=""),"",MAX(C172-P172,0))</f>
        <v/>
      </c>
      <c r="S172" s="19">
        <f>IF(OR(A172="",'أوامر الإنتاج'!E172=""),"",'أوامر الإنتاج'!E172-TODAY())</f>
        <v/>
      </c>
      <c r="T172" s="6">
        <f>IF(OR(A172="",P172="",C172=""),"",IF(P172&gt;=C172,"تم",IF(S172="","جارٍ",IF(S172&lt;0,"متأخر",IF(S172&lt;=3,"قريب","جارٍ")))))</f>
        <v/>
      </c>
    </row>
    <row r="173">
      <c r="A173" s="6">
        <f>IF('أوامر الإنتاج'!A173="","",'أوامر الإنتاج'!A173)</f>
        <v/>
      </c>
      <c r="B173" s="6">
        <f>IF(A173="","",'أوامر الإنتاج'!B173&amp;"")</f>
        <v/>
      </c>
      <c r="C173" s="17">
        <f>IF(A173="","",'أوامر الإنتاج'!D173)</f>
        <v/>
      </c>
      <c r="D173" s="17">
        <f>IF(OR($A173="",D$4=""),"",SUMIFS('حركة المراحل'!$D$5:$D$504,'حركة المراحل'!$B$5:$B$504,$A173,'حركة المراحل'!$C$5:$C$504,D$4))</f>
        <v/>
      </c>
      <c r="E173" s="17">
        <f>IF(OR($A173="",E$4=""),"",SUMIFS('حركة المراحل'!$D$5:$D$504,'حركة المراحل'!$B$5:$B$504,$A173,'حركة المراحل'!$C$5:$C$504,E$4))</f>
        <v/>
      </c>
      <c r="F173" s="17">
        <f>IF(OR($A173="",F$4=""),"",SUMIFS('حركة المراحل'!$D$5:$D$504,'حركة المراحل'!$B$5:$B$504,$A173,'حركة المراحل'!$C$5:$C$504,F$4))</f>
        <v/>
      </c>
      <c r="G173" s="17">
        <f>IF(OR($A173="",G$4=""),"",SUMIFS('حركة المراحل'!$D$5:$D$504,'حركة المراحل'!$B$5:$B$504,$A173,'حركة المراحل'!$C$5:$C$504,G$4))</f>
        <v/>
      </c>
      <c r="H173" s="17">
        <f>IF(OR($A173="",H$4=""),"",SUMIFS('حركة المراحل'!$D$5:$D$504,'حركة المراحل'!$B$5:$B$504,$A173,'حركة المراحل'!$C$5:$C$504,H$4))</f>
        <v/>
      </c>
      <c r="I173" s="17">
        <f>IF(OR($A173="",I$4=""),"",SUMIFS('حركة المراحل'!$D$5:$D$504,'حركة المراحل'!$B$5:$B$504,$A173,'حركة المراحل'!$C$5:$C$504,I$4))</f>
        <v/>
      </c>
      <c r="J173" s="17">
        <f>IF(OR($A173="",J$4=""),"",SUMIFS('حركة المراحل'!$D$5:$D$504,'حركة المراحل'!$B$5:$B$504,$A173,'حركة المراحل'!$C$5:$C$504,J$4))</f>
        <v/>
      </c>
      <c r="K173" s="17">
        <f>IF(OR($A173="",K$4=""),"",SUMIFS('حركة المراحل'!$D$5:$D$504,'حركة المراحل'!$B$5:$B$504,$A173,'حركة المراحل'!$C$5:$C$504,K$4))</f>
        <v/>
      </c>
      <c r="L173" s="17">
        <f>IF(OR($A173="",L$4=""),"",SUMIFS('حركة المراحل'!$D$5:$D$504,'حركة المراحل'!$B$5:$B$504,$A173,'حركة المراحل'!$C$5:$C$504,L$4))</f>
        <v/>
      </c>
      <c r="M173" s="17">
        <f>IF(OR($A173="",M$4=""),"",SUMIFS('حركة المراحل'!$D$5:$D$504,'حركة المراحل'!$B$5:$B$504,$A173,'حركة المراحل'!$C$5:$C$504,M$4))</f>
        <v/>
      </c>
      <c r="N173" s="17">
        <f>IF(OR($A173="",N$4=""),"",SUMIFS('حركة المراحل'!$D$5:$D$504,'حركة المراحل'!$B$5:$B$504,$A173,'حركة المراحل'!$C$5:$C$504,N$4))</f>
        <v/>
      </c>
      <c r="O173" s="17">
        <f>IF(OR($A173="",O$4=""),"",SUMIFS('حركة المراحل'!$D$5:$D$504,'حركة المراحل'!$B$5:$B$504,$A173,'حركة المراحل'!$C$5:$C$504,O$4))</f>
        <v/>
      </c>
      <c r="P173" s="17">
        <f>IF(OR($A173="",'المراحل'!$D$5=""),"",SUMIFS('حركة المراحل'!$D$5:$D$504,'حركة المراحل'!$B$5:$B$504,$A173,'حركة المراحل'!$C$5:$C$504,'المراحل'!$D$5))</f>
        <v/>
      </c>
      <c r="Q173" s="18">
        <f>IF(OR(A173="",P173="",C173="",C173=0),"",P173/C173)</f>
        <v/>
      </c>
      <c r="R173" s="17">
        <f>IF(OR(A173="",P173="",C173=""),"",MAX(C173-P173,0))</f>
        <v/>
      </c>
      <c r="S173" s="19">
        <f>IF(OR(A173="",'أوامر الإنتاج'!E173=""),"",'أوامر الإنتاج'!E173-TODAY())</f>
        <v/>
      </c>
      <c r="T173" s="6">
        <f>IF(OR(A173="",P173="",C173=""),"",IF(P173&gt;=C173,"تم",IF(S173="","جارٍ",IF(S173&lt;0,"متأخر",IF(S173&lt;=3,"قريب","جارٍ")))))</f>
        <v/>
      </c>
    </row>
    <row r="174">
      <c r="A174" s="6">
        <f>IF('أوامر الإنتاج'!A174="","",'أوامر الإنتاج'!A174)</f>
        <v/>
      </c>
      <c r="B174" s="6">
        <f>IF(A174="","",'أوامر الإنتاج'!B174&amp;"")</f>
        <v/>
      </c>
      <c r="C174" s="17">
        <f>IF(A174="","",'أوامر الإنتاج'!D174)</f>
        <v/>
      </c>
      <c r="D174" s="17">
        <f>IF(OR($A174="",D$4=""),"",SUMIFS('حركة المراحل'!$D$5:$D$504,'حركة المراحل'!$B$5:$B$504,$A174,'حركة المراحل'!$C$5:$C$504,D$4))</f>
        <v/>
      </c>
      <c r="E174" s="17">
        <f>IF(OR($A174="",E$4=""),"",SUMIFS('حركة المراحل'!$D$5:$D$504,'حركة المراحل'!$B$5:$B$504,$A174,'حركة المراحل'!$C$5:$C$504,E$4))</f>
        <v/>
      </c>
      <c r="F174" s="17">
        <f>IF(OR($A174="",F$4=""),"",SUMIFS('حركة المراحل'!$D$5:$D$504,'حركة المراحل'!$B$5:$B$504,$A174,'حركة المراحل'!$C$5:$C$504,F$4))</f>
        <v/>
      </c>
      <c r="G174" s="17">
        <f>IF(OR($A174="",G$4=""),"",SUMIFS('حركة المراحل'!$D$5:$D$504,'حركة المراحل'!$B$5:$B$504,$A174,'حركة المراحل'!$C$5:$C$504,G$4))</f>
        <v/>
      </c>
      <c r="H174" s="17">
        <f>IF(OR($A174="",H$4=""),"",SUMIFS('حركة المراحل'!$D$5:$D$504,'حركة المراحل'!$B$5:$B$504,$A174,'حركة المراحل'!$C$5:$C$504,H$4))</f>
        <v/>
      </c>
      <c r="I174" s="17">
        <f>IF(OR($A174="",I$4=""),"",SUMIFS('حركة المراحل'!$D$5:$D$504,'حركة المراحل'!$B$5:$B$504,$A174,'حركة المراحل'!$C$5:$C$504,I$4))</f>
        <v/>
      </c>
      <c r="J174" s="17">
        <f>IF(OR($A174="",J$4=""),"",SUMIFS('حركة المراحل'!$D$5:$D$504,'حركة المراحل'!$B$5:$B$504,$A174,'حركة المراحل'!$C$5:$C$504,J$4))</f>
        <v/>
      </c>
      <c r="K174" s="17">
        <f>IF(OR($A174="",K$4=""),"",SUMIFS('حركة المراحل'!$D$5:$D$504,'حركة المراحل'!$B$5:$B$504,$A174,'حركة المراحل'!$C$5:$C$504,K$4))</f>
        <v/>
      </c>
      <c r="L174" s="17">
        <f>IF(OR($A174="",L$4=""),"",SUMIFS('حركة المراحل'!$D$5:$D$504,'حركة المراحل'!$B$5:$B$504,$A174,'حركة المراحل'!$C$5:$C$504,L$4))</f>
        <v/>
      </c>
      <c r="M174" s="17">
        <f>IF(OR($A174="",M$4=""),"",SUMIFS('حركة المراحل'!$D$5:$D$504,'حركة المراحل'!$B$5:$B$504,$A174,'حركة المراحل'!$C$5:$C$504,M$4))</f>
        <v/>
      </c>
      <c r="N174" s="17">
        <f>IF(OR($A174="",N$4=""),"",SUMIFS('حركة المراحل'!$D$5:$D$504,'حركة المراحل'!$B$5:$B$504,$A174,'حركة المراحل'!$C$5:$C$504,N$4))</f>
        <v/>
      </c>
      <c r="O174" s="17">
        <f>IF(OR($A174="",O$4=""),"",SUMIFS('حركة المراحل'!$D$5:$D$504,'حركة المراحل'!$B$5:$B$504,$A174,'حركة المراحل'!$C$5:$C$504,O$4))</f>
        <v/>
      </c>
      <c r="P174" s="17">
        <f>IF(OR($A174="",'المراحل'!$D$5=""),"",SUMIFS('حركة المراحل'!$D$5:$D$504,'حركة المراحل'!$B$5:$B$504,$A174,'حركة المراحل'!$C$5:$C$504,'المراحل'!$D$5))</f>
        <v/>
      </c>
      <c r="Q174" s="18">
        <f>IF(OR(A174="",P174="",C174="",C174=0),"",P174/C174)</f>
        <v/>
      </c>
      <c r="R174" s="17">
        <f>IF(OR(A174="",P174="",C174=""),"",MAX(C174-P174,0))</f>
        <v/>
      </c>
      <c r="S174" s="19">
        <f>IF(OR(A174="",'أوامر الإنتاج'!E174=""),"",'أوامر الإنتاج'!E174-TODAY())</f>
        <v/>
      </c>
      <c r="T174" s="6">
        <f>IF(OR(A174="",P174="",C174=""),"",IF(P174&gt;=C174,"تم",IF(S174="","جارٍ",IF(S174&lt;0,"متأخر",IF(S174&lt;=3,"قريب","جارٍ")))))</f>
        <v/>
      </c>
    </row>
    <row r="175">
      <c r="A175" s="6">
        <f>IF('أوامر الإنتاج'!A175="","",'أوامر الإنتاج'!A175)</f>
        <v/>
      </c>
      <c r="B175" s="6">
        <f>IF(A175="","",'أوامر الإنتاج'!B175&amp;"")</f>
        <v/>
      </c>
      <c r="C175" s="17">
        <f>IF(A175="","",'أوامر الإنتاج'!D175)</f>
        <v/>
      </c>
      <c r="D175" s="17">
        <f>IF(OR($A175="",D$4=""),"",SUMIFS('حركة المراحل'!$D$5:$D$504,'حركة المراحل'!$B$5:$B$504,$A175,'حركة المراحل'!$C$5:$C$504,D$4))</f>
        <v/>
      </c>
      <c r="E175" s="17">
        <f>IF(OR($A175="",E$4=""),"",SUMIFS('حركة المراحل'!$D$5:$D$504,'حركة المراحل'!$B$5:$B$504,$A175,'حركة المراحل'!$C$5:$C$504,E$4))</f>
        <v/>
      </c>
      <c r="F175" s="17">
        <f>IF(OR($A175="",F$4=""),"",SUMIFS('حركة المراحل'!$D$5:$D$504,'حركة المراحل'!$B$5:$B$504,$A175,'حركة المراحل'!$C$5:$C$504,F$4))</f>
        <v/>
      </c>
      <c r="G175" s="17">
        <f>IF(OR($A175="",G$4=""),"",SUMIFS('حركة المراحل'!$D$5:$D$504,'حركة المراحل'!$B$5:$B$504,$A175,'حركة المراحل'!$C$5:$C$504,G$4))</f>
        <v/>
      </c>
      <c r="H175" s="17">
        <f>IF(OR($A175="",H$4=""),"",SUMIFS('حركة المراحل'!$D$5:$D$504,'حركة المراحل'!$B$5:$B$504,$A175,'حركة المراحل'!$C$5:$C$504,H$4))</f>
        <v/>
      </c>
      <c r="I175" s="17">
        <f>IF(OR($A175="",I$4=""),"",SUMIFS('حركة المراحل'!$D$5:$D$504,'حركة المراحل'!$B$5:$B$504,$A175,'حركة المراحل'!$C$5:$C$504,I$4))</f>
        <v/>
      </c>
      <c r="J175" s="17">
        <f>IF(OR($A175="",J$4=""),"",SUMIFS('حركة المراحل'!$D$5:$D$504,'حركة المراحل'!$B$5:$B$504,$A175,'حركة المراحل'!$C$5:$C$504,J$4))</f>
        <v/>
      </c>
      <c r="K175" s="17">
        <f>IF(OR($A175="",K$4=""),"",SUMIFS('حركة المراحل'!$D$5:$D$504,'حركة المراحل'!$B$5:$B$504,$A175,'حركة المراحل'!$C$5:$C$504,K$4))</f>
        <v/>
      </c>
      <c r="L175" s="17">
        <f>IF(OR($A175="",L$4=""),"",SUMIFS('حركة المراحل'!$D$5:$D$504,'حركة المراحل'!$B$5:$B$504,$A175,'حركة المراحل'!$C$5:$C$504,L$4))</f>
        <v/>
      </c>
      <c r="M175" s="17">
        <f>IF(OR($A175="",M$4=""),"",SUMIFS('حركة المراحل'!$D$5:$D$504,'حركة المراحل'!$B$5:$B$504,$A175,'حركة المراحل'!$C$5:$C$504,M$4))</f>
        <v/>
      </c>
      <c r="N175" s="17">
        <f>IF(OR($A175="",N$4=""),"",SUMIFS('حركة المراحل'!$D$5:$D$504,'حركة المراحل'!$B$5:$B$504,$A175,'حركة المراحل'!$C$5:$C$504,N$4))</f>
        <v/>
      </c>
      <c r="O175" s="17">
        <f>IF(OR($A175="",O$4=""),"",SUMIFS('حركة المراحل'!$D$5:$D$504,'حركة المراحل'!$B$5:$B$504,$A175,'حركة المراحل'!$C$5:$C$504,O$4))</f>
        <v/>
      </c>
      <c r="P175" s="17">
        <f>IF(OR($A175="",'المراحل'!$D$5=""),"",SUMIFS('حركة المراحل'!$D$5:$D$504,'حركة المراحل'!$B$5:$B$504,$A175,'حركة المراحل'!$C$5:$C$504,'المراحل'!$D$5))</f>
        <v/>
      </c>
      <c r="Q175" s="18">
        <f>IF(OR(A175="",P175="",C175="",C175=0),"",P175/C175)</f>
        <v/>
      </c>
      <c r="R175" s="17">
        <f>IF(OR(A175="",P175="",C175=""),"",MAX(C175-P175,0))</f>
        <v/>
      </c>
      <c r="S175" s="19">
        <f>IF(OR(A175="",'أوامر الإنتاج'!E175=""),"",'أوامر الإنتاج'!E175-TODAY())</f>
        <v/>
      </c>
      <c r="T175" s="6">
        <f>IF(OR(A175="",P175="",C175=""),"",IF(P175&gt;=C175,"تم",IF(S175="","جارٍ",IF(S175&lt;0,"متأخر",IF(S175&lt;=3,"قريب","جارٍ")))))</f>
        <v/>
      </c>
    </row>
    <row r="176">
      <c r="A176" s="6">
        <f>IF('أوامر الإنتاج'!A176="","",'أوامر الإنتاج'!A176)</f>
        <v/>
      </c>
      <c r="B176" s="6">
        <f>IF(A176="","",'أوامر الإنتاج'!B176&amp;"")</f>
        <v/>
      </c>
      <c r="C176" s="17">
        <f>IF(A176="","",'أوامر الإنتاج'!D176)</f>
        <v/>
      </c>
      <c r="D176" s="17">
        <f>IF(OR($A176="",D$4=""),"",SUMIFS('حركة المراحل'!$D$5:$D$504,'حركة المراحل'!$B$5:$B$504,$A176,'حركة المراحل'!$C$5:$C$504,D$4))</f>
        <v/>
      </c>
      <c r="E176" s="17">
        <f>IF(OR($A176="",E$4=""),"",SUMIFS('حركة المراحل'!$D$5:$D$504,'حركة المراحل'!$B$5:$B$504,$A176,'حركة المراحل'!$C$5:$C$504,E$4))</f>
        <v/>
      </c>
      <c r="F176" s="17">
        <f>IF(OR($A176="",F$4=""),"",SUMIFS('حركة المراحل'!$D$5:$D$504,'حركة المراحل'!$B$5:$B$504,$A176,'حركة المراحل'!$C$5:$C$504,F$4))</f>
        <v/>
      </c>
      <c r="G176" s="17">
        <f>IF(OR($A176="",G$4=""),"",SUMIFS('حركة المراحل'!$D$5:$D$504,'حركة المراحل'!$B$5:$B$504,$A176,'حركة المراحل'!$C$5:$C$504,G$4))</f>
        <v/>
      </c>
      <c r="H176" s="17">
        <f>IF(OR($A176="",H$4=""),"",SUMIFS('حركة المراحل'!$D$5:$D$504,'حركة المراحل'!$B$5:$B$504,$A176,'حركة المراحل'!$C$5:$C$504,H$4))</f>
        <v/>
      </c>
      <c r="I176" s="17">
        <f>IF(OR($A176="",I$4=""),"",SUMIFS('حركة المراحل'!$D$5:$D$504,'حركة المراحل'!$B$5:$B$504,$A176,'حركة المراحل'!$C$5:$C$504,I$4))</f>
        <v/>
      </c>
      <c r="J176" s="17">
        <f>IF(OR($A176="",J$4=""),"",SUMIFS('حركة المراحل'!$D$5:$D$504,'حركة المراحل'!$B$5:$B$504,$A176,'حركة المراحل'!$C$5:$C$504,J$4))</f>
        <v/>
      </c>
      <c r="K176" s="17">
        <f>IF(OR($A176="",K$4=""),"",SUMIFS('حركة المراحل'!$D$5:$D$504,'حركة المراحل'!$B$5:$B$504,$A176,'حركة المراحل'!$C$5:$C$504,K$4))</f>
        <v/>
      </c>
      <c r="L176" s="17">
        <f>IF(OR($A176="",L$4=""),"",SUMIFS('حركة المراحل'!$D$5:$D$504,'حركة المراحل'!$B$5:$B$504,$A176,'حركة المراحل'!$C$5:$C$504,L$4))</f>
        <v/>
      </c>
      <c r="M176" s="17">
        <f>IF(OR($A176="",M$4=""),"",SUMIFS('حركة المراحل'!$D$5:$D$504,'حركة المراحل'!$B$5:$B$504,$A176,'حركة المراحل'!$C$5:$C$504,M$4))</f>
        <v/>
      </c>
      <c r="N176" s="17">
        <f>IF(OR($A176="",N$4=""),"",SUMIFS('حركة المراحل'!$D$5:$D$504,'حركة المراحل'!$B$5:$B$504,$A176,'حركة المراحل'!$C$5:$C$504,N$4))</f>
        <v/>
      </c>
      <c r="O176" s="17">
        <f>IF(OR($A176="",O$4=""),"",SUMIFS('حركة المراحل'!$D$5:$D$504,'حركة المراحل'!$B$5:$B$504,$A176,'حركة المراحل'!$C$5:$C$504,O$4))</f>
        <v/>
      </c>
      <c r="P176" s="17">
        <f>IF(OR($A176="",'المراحل'!$D$5=""),"",SUMIFS('حركة المراحل'!$D$5:$D$504,'حركة المراحل'!$B$5:$B$504,$A176,'حركة المراحل'!$C$5:$C$504,'المراحل'!$D$5))</f>
        <v/>
      </c>
      <c r="Q176" s="18">
        <f>IF(OR(A176="",P176="",C176="",C176=0),"",P176/C176)</f>
        <v/>
      </c>
      <c r="R176" s="17">
        <f>IF(OR(A176="",P176="",C176=""),"",MAX(C176-P176,0))</f>
        <v/>
      </c>
      <c r="S176" s="19">
        <f>IF(OR(A176="",'أوامر الإنتاج'!E176=""),"",'أوامر الإنتاج'!E176-TODAY())</f>
        <v/>
      </c>
      <c r="T176" s="6">
        <f>IF(OR(A176="",P176="",C176=""),"",IF(P176&gt;=C176,"تم",IF(S176="","جارٍ",IF(S176&lt;0,"متأخر",IF(S176&lt;=3,"قريب","جارٍ")))))</f>
        <v/>
      </c>
    </row>
    <row r="177">
      <c r="A177" s="6">
        <f>IF('أوامر الإنتاج'!A177="","",'أوامر الإنتاج'!A177)</f>
        <v/>
      </c>
      <c r="B177" s="6">
        <f>IF(A177="","",'أوامر الإنتاج'!B177&amp;"")</f>
        <v/>
      </c>
      <c r="C177" s="17">
        <f>IF(A177="","",'أوامر الإنتاج'!D177)</f>
        <v/>
      </c>
      <c r="D177" s="17">
        <f>IF(OR($A177="",D$4=""),"",SUMIFS('حركة المراحل'!$D$5:$D$504,'حركة المراحل'!$B$5:$B$504,$A177,'حركة المراحل'!$C$5:$C$504,D$4))</f>
        <v/>
      </c>
      <c r="E177" s="17">
        <f>IF(OR($A177="",E$4=""),"",SUMIFS('حركة المراحل'!$D$5:$D$504,'حركة المراحل'!$B$5:$B$504,$A177,'حركة المراحل'!$C$5:$C$504,E$4))</f>
        <v/>
      </c>
      <c r="F177" s="17">
        <f>IF(OR($A177="",F$4=""),"",SUMIFS('حركة المراحل'!$D$5:$D$504,'حركة المراحل'!$B$5:$B$504,$A177,'حركة المراحل'!$C$5:$C$504,F$4))</f>
        <v/>
      </c>
      <c r="G177" s="17">
        <f>IF(OR($A177="",G$4=""),"",SUMIFS('حركة المراحل'!$D$5:$D$504,'حركة المراحل'!$B$5:$B$504,$A177,'حركة المراحل'!$C$5:$C$504,G$4))</f>
        <v/>
      </c>
      <c r="H177" s="17">
        <f>IF(OR($A177="",H$4=""),"",SUMIFS('حركة المراحل'!$D$5:$D$504,'حركة المراحل'!$B$5:$B$504,$A177,'حركة المراحل'!$C$5:$C$504,H$4))</f>
        <v/>
      </c>
      <c r="I177" s="17">
        <f>IF(OR($A177="",I$4=""),"",SUMIFS('حركة المراحل'!$D$5:$D$504,'حركة المراحل'!$B$5:$B$504,$A177,'حركة المراحل'!$C$5:$C$504,I$4))</f>
        <v/>
      </c>
      <c r="J177" s="17">
        <f>IF(OR($A177="",J$4=""),"",SUMIFS('حركة المراحل'!$D$5:$D$504,'حركة المراحل'!$B$5:$B$504,$A177,'حركة المراحل'!$C$5:$C$504,J$4))</f>
        <v/>
      </c>
      <c r="K177" s="17">
        <f>IF(OR($A177="",K$4=""),"",SUMIFS('حركة المراحل'!$D$5:$D$504,'حركة المراحل'!$B$5:$B$504,$A177,'حركة المراحل'!$C$5:$C$504,K$4))</f>
        <v/>
      </c>
      <c r="L177" s="17">
        <f>IF(OR($A177="",L$4=""),"",SUMIFS('حركة المراحل'!$D$5:$D$504,'حركة المراحل'!$B$5:$B$504,$A177,'حركة المراحل'!$C$5:$C$504,L$4))</f>
        <v/>
      </c>
      <c r="M177" s="17">
        <f>IF(OR($A177="",M$4=""),"",SUMIFS('حركة المراحل'!$D$5:$D$504,'حركة المراحل'!$B$5:$B$504,$A177,'حركة المراحل'!$C$5:$C$504,M$4))</f>
        <v/>
      </c>
      <c r="N177" s="17">
        <f>IF(OR($A177="",N$4=""),"",SUMIFS('حركة المراحل'!$D$5:$D$504,'حركة المراحل'!$B$5:$B$504,$A177,'حركة المراحل'!$C$5:$C$504,N$4))</f>
        <v/>
      </c>
      <c r="O177" s="17">
        <f>IF(OR($A177="",O$4=""),"",SUMIFS('حركة المراحل'!$D$5:$D$504,'حركة المراحل'!$B$5:$B$504,$A177,'حركة المراحل'!$C$5:$C$504,O$4))</f>
        <v/>
      </c>
      <c r="P177" s="17">
        <f>IF(OR($A177="",'المراحل'!$D$5=""),"",SUMIFS('حركة المراحل'!$D$5:$D$504,'حركة المراحل'!$B$5:$B$504,$A177,'حركة المراحل'!$C$5:$C$504,'المراحل'!$D$5))</f>
        <v/>
      </c>
      <c r="Q177" s="18">
        <f>IF(OR(A177="",P177="",C177="",C177=0),"",P177/C177)</f>
        <v/>
      </c>
      <c r="R177" s="17">
        <f>IF(OR(A177="",P177="",C177=""),"",MAX(C177-P177,0))</f>
        <v/>
      </c>
      <c r="S177" s="19">
        <f>IF(OR(A177="",'أوامر الإنتاج'!E177=""),"",'أوامر الإنتاج'!E177-TODAY())</f>
        <v/>
      </c>
      <c r="T177" s="6">
        <f>IF(OR(A177="",P177="",C177=""),"",IF(P177&gt;=C177,"تم",IF(S177="","جارٍ",IF(S177&lt;0,"متأخر",IF(S177&lt;=3,"قريب","جارٍ")))))</f>
        <v/>
      </c>
    </row>
    <row r="178">
      <c r="A178" s="6">
        <f>IF('أوامر الإنتاج'!A178="","",'أوامر الإنتاج'!A178)</f>
        <v/>
      </c>
      <c r="B178" s="6">
        <f>IF(A178="","",'أوامر الإنتاج'!B178&amp;"")</f>
        <v/>
      </c>
      <c r="C178" s="17">
        <f>IF(A178="","",'أوامر الإنتاج'!D178)</f>
        <v/>
      </c>
      <c r="D178" s="17">
        <f>IF(OR($A178="",D$4=""),"",SUMIFS('حركة المراحل'!$D$5:$D$504,'حركة المراحل'!$B$5:$B$504,$A178,'حركة المراحل'!$C$5:$C$504,D$4))</f>
        <v/>
      </c>
      <c r="E178" s="17">
        <f>IF(OR($A178="",E$4=""),"",SUMIFS('حركة المراحل'!$D$5:$D$504,'حركة المراحل'!$B$5:$B$504,$A178,'حركة المراحل'!$C$5:$C$504,E$4))</f>
        <v/>
      </c>
      <c r="F178" s="17">
        <f>IF(OR($A178="",F$4=""),"",SUMIFS('حركة المراحل'!$D$5:$D$504,'حركة المراحل'!$B$5:$B$504,$A178,'حركة المراحل'!$C$5:$C$504,F$4))</f>
        <v/>
      </c>
      <c r="G178" s="17">
        <f>IF(OR($A178="",G$4=""),"",SUMIFS('حركة المراحل'!$D$5:$D$504,'حركة المراحل'!$B$5:$B$504,$A178,'حركة المراحل'!$C$5:$C$504,G$4))</f>
        <v/>
      </c>
      <c r="H178" s="17">
        <f>IF(OR($A178="",H$4=""),"",SUMIFS('حركة المراحل'!$D$5:$D$504,'حركة المراحل'!$B$5:$B$504,$A178,'حركة المراحل'!$C$5:$C$504,H$4))</f>
        <v/>
      </c>
      <c r="I178" s="17">
        <f>IF(OR($A178="",I$4=""),"",SUMIFS('حركة المراحل'!$D$5:$D$504,'حركة المراحل'!$B$5:$B$504,$A178,'حركة المراحل'!$C$5:$C$504,I$4))</f>
        <v/>
      </c>
      <c r="J178" s="17">
        <f>IF(OR($A178="",J$4=""),"",SUMIFS('حركة المراحل'!$D$5:$D$504,'حركة المراحل'!$B$5:$B$504,$A178,'حركة المراحل'!$C$5:$C$504,J$4))</f>
        <v/>
      </c>
      <c r="K178" s="17">
        <f>IF(OR($A178="",K$4=""),"",SUMIFS('حركة المراحل'!$D$5:$D$504,'حركة المراحل'!$B$5:$B$504,$A178,'حركة المراحل'!$C$5:$C$504,K$4))</f>
        <v/>
      </c>
      <c r="L178" s="17">
        <f>IF(OR($A178="",L$4=""),"",SUMIFS('حركة المراحل'!$D$5:$D$504,'حركة المراحل'!$B$5:$B$504,$A178,'حركة المراحل'!$C$5:$C$504,L$4))</f>
        <v/>
      </c>
      <c r="M178" s="17">
        <f>IF(OR($A178="",M$4=""),"",SUMIFS('حركة المراحل'!$D$5:$D$504,'حركة المراحل'!$B$5:$B$504,$A178,'حركة المراحل'!$C$5:$C$504,M$4))</f>
        <v/>
      </c>
      <c r="N178" s="17">
        <f>IF(OR($A178="",N$4=""),"",SUMIFS('حركة المراحل'!$D$5:$D$504,'حركة المراحل'!$B$5:$B$504,$A178,'حركة المراحل'!$C$5:$C$504,N$4))</f>
        <v/>
      </c>
      <c r="O178" s="17">
        <f>IF(OR($A178="",O$4=""),"",SUMIFS('حركة المراحل'!$D$5:$D$504,'حركة المراحل'!$B$5:$B$504,$A178,'حركة المراحل'!$C$5:$C$504,O$4))</f>
        <v/>
      </c>
      <c r="P178" s="17">
        <f>IF(OR($A178="",'المراحل'!$D$5=""),"",SUMIFS('حركة المراحل'!$D$5:$D$504,'حركة المراحل'!$B$5:$B$504,$A178,'حركة المراحل'!$C$5:$C$504,'المراحل'!$D$5))</f>
        <v/>
      </c>
      <c r="Q178" s="18">
        <f>IF(OR(A178="",P178="",C178="",C178=0),"",P178/C178)</f>
        <v/>
      </c>
      <c r="R178" s="17">
        <f>IF(OR(A178="",P178="",C178=""),"",MAX(C178-P178,0))</f>
        <v/>
      </c>
      <c r="S178" s="19">
        <f>IF(OR(A178="",'أوامر الإنتاج'!E178=""),"",'أوامر الإنتاج'!E178-TODAY())</f>
        <v/>
      </c>
      <c r="T178" s="6">
        <f>IF(OR(A178="",P178="",C178=""),"",IF(P178&gt;=C178,"تم",IF(S178="","جارٍ",IF(S178&lt;0,"متأخر",IF(S178&lt;=3,"قريب","جارٍ")))))</f>
        <v/>
      </c>
    </row>
    <row r="179">
      <c r="A179" s="6">
        <f>IF('أوامر الإنتاج'!A179="","",'أوامر الإنتاج'!A179)</f>
        <v/>
      </c>
      <c r="B179" s="6">
        <f>IF(A179="","",'أوامر الإنتاج'!B179&amp;"")</f>
        <v/>
      </c>
      <c r="C179" s="17">
        <f>IF(A179="","",'أوامر الإنتاج'!D179)</f>
        <v/>
      </c>
      <c r="D179" s="17">
        <f>IF(OR($A179="",D$4=""),"",SUMIFS('حركة المراحل'!$D$5:$D$504,'حركة المراحل'!$B$5:$B$504,$A179,'حركة المراحل'!$C$5:$C$504,D$4))</f>
        <v/>
      </c>
      <c r="E179" s="17">
        <f>IF(OR($A179="",E$4=""),"",SUMIFS('حركة المراحل'!$D$5:$D$504,'حركة المراحل'!$B$5:$B$504,$A179,'حركة المراحل'!$C$5:$C$504,E$4))</f>
        <v/>
      </c>
      <c r="F179" s="17">
        <f>IF(OR($A179="",F$4=""),"",SUMIFS('حركة المراحل'!$D$5:$D$504,'حركة المراحل'!$B$5:$B$504,$A179,'حركة المراحل'!$C$5:$C$504,F$4))</f>
        <v/>
      </c>
      <c r="G179" s="17">
        <f>IF(OR($A179="",G$4=""),"",SUMIFS('حركة المراحل'!$D$5:$D$504,'حركة المراحل'!$B$5:$B$504,$A179,'حركة المراحل'!$C$5:$C$504,G$4))</f>
        <v/>
      </c>
      <c r="H179" s="17">
        <f>IF(OR($A179="",H$4=""),"",SUMIFS('حركة المراحل'!$D$5:$D$504,'حركة المراحل'!$B$5:$B$504,$A179,'حركة المراحل'!$C$5:$C$504,H$4))</f>
        <v/>
      </c>
      <c r="I179" s="17">
        <f>IF(OR($A179="",I$4=""),"",SUMIFS('حركة المراحل'!$D$5:$D$504,'حركة المراحل'!$B$5:$B$504,$A179,'حركة المراحل'!$C$5:$C$504,I$4))</f>
        <v/>
      </c>
      <c r="J179" s="17">
        <f>IF(OR($A179="",J$4=""),"",SUMIFS('حركة المراحل'!$D$5:$D$504,'حركة المراحل'!$B$5:$B$504,$A179,'حركة المراحل'!$C$5:$C$504,J$4))</f>
        <v/>
      </c>
      <c r="K179" s="17">
        <f>IF(OR($A179="",K$4=""),"",SUMIFS('حركة المراحل'!$D$5:$D$504,'حركة المراحل'!$B$5:$B$504,$A179,'حركة المراحل'!$C$5:$C$504,K$4))</f>
        <v/>
      </c>
      <c r="L179" s="17">
        <f>IF(OR($A179="",L$4=""),"",SUMIFS('حركة المراحل'!$D$5:$D$504,'حركة المراحل'!$B$5:$B$504,$A179,'حركة المراحل'!$C$5:$C$504,L$4))</f>
        <v/>
      </c>
      <c r="M179" s="17">
        <f>IF(OR($A179="",M$4=""),"",SUMIFS('حركة المراحل'!$D$5:$D$504,'حركة المراحل'!$B$5:$B$504,$A179,'حركة المراحل'!$C$5:$C$504,M$4))</f>
        <v/>
      </c>
      <c r="N179" s="17">
        <f>IF(OR($A179="",N$4=""),"",SUMIFS('حركة المراحل'!$D$5:$D$504,'حركة المراحل'!$B$5:$B$504,$A179,'حركة المراحل'!$C$5:$C$504,N$4))</f>
        <v/>
      </c>
      <c r="O179" s="17">
        <f>IF(OR($A179="",O$4=""),"",SUMIFS('حركة المراحل'!$D$5:$D$504,'حركة المراحل'!$B$5:$B$504,$A179,'حركة المراحل'!$C$5:$C$504,O$4))</f>
        <v/>
      </c>
      <c r="P179" s="17">
        <f>IF(OR($A179="",'المراحل'!$D$5=""),"",SUMIFS('حركة المراحل'!$D$5:$D$504,'حركة المراحل'!$B$5:$B$504,$A179,'حركة المراحل'!$C$5:$C$504,'المراحل'!$D$5))</f>
        <v/>
      </c>
      <c r="Q179" s="18">
        <f>IF(OR(A179="",P179="",C179="",C179=0),"",P179/C179)</f>
        <v/>
      </c>
      <c r="R179" s="17">
        <f>IF(OR(A179="",P179="",C179=""),"",MAX(C179-P179,0))</f>
        <v/>
      </c>
      <c r="S179" s="19">
        <f>IF(OR(A179="",'أوامر الإنتاج'!E179=""),"",'أوامر الإنتاج'!E179-TODAY())</f>
        <v/>
      </c>
      <c r="T179" s="6">
        <f>IF(OR(A179="",P179="",C179=""),"",IF(P179&gt;=C179,"تم",IF(S179="","جارٍ",IF(S179&lt;0,"متأخر",IF(S179&lt;=3,"قريب","جارٍ")))))</f>
        <v/>
      </c>
    </row>
    <row r="180">
      <c r="A180" s="6">
        <f>IF('أوامر الإنتاج'!A180="","",'أوامر الإنتاج'!A180)</f>
        <v/>
      </c>
      <c r="B180" s="6">
        <f>IF(A180="","",'أوامر الإنتاج'!B180&amp;"")</f>
        <v/>
      </c>
      <c r="C180" s="17">
        <f>IF(A180="","",'أوامر الإنتاج'!D180)</f>
        <v/>
      </c>
      <c r="D180" s="17">
        <f>IF(OR($A180="",D$4=""),"",SUMIFS('حركة المراحل'!$D$5:$D$504,'حركة المراحل'!$B$5:$B$504,$A180,'حركة المراحل'!$C$5:$C$504,D$4))</f>
        <v/>
      </c>
      <c r="E180" s="17">
        <f>IF(OR($A180="",E$4=""),"",SUMIFS('حركة المراحل'!$D$5:$D$504,'حركة المراحل'!$B$5:$B$504,$A180,'حركة المراحل'!$C$5:$C$504,E$4))</f>
        <v/>
      </c>
      <c r="F180" s="17">
        <f>IF(OR($A180="",F$4=""),"",SUMIFS('حركة المراحل'!$D$5:$D$504,'حركة المراحل'!$B$5:$B$504,$A180,'حركة المراحل'!$C$5:$C$504,F$4))</f>
        <v/>
      </c>
      <c r="G180" s="17">
        <f>IF(OR($A180="",G$4=""),"",SUMIFS('حركة المراحل'!$D$5:$D$504,'حركة المراحل'!$B$5:$B$504,$A180,'حركة المراحل'!$C$5:$C$504,G$4))</f>
        <v/>
      </c>
      <c r="H180" s="17">
        <f>IF(OR($A180="",H$4=""),"",SUMIFS('حركة المراحل'!$D$5:$D$504,'حركة المراحل'!$B$5:$B$504,$A180,'حركة المراحل'!$C$5:$C$504,H$4))</f>
        <v/>
      </c>
      <c r="I180" s="17">
        <f>IF(OR($A180="",I$4=""),"",SUMIFS('حركة المراحل'!$D$5:$D$504,'حركة المراحل'!$B$5:$B$504,$A180,'حركة المراحل'!$C$5:$C$504,I$4))</f>
        <v/>
      </c>
      <c r="J180" s="17">
        <f>IF(OR($A180="",J$4=""),"",SUMIFS('حركة المراحل'!$D$5:$D$504,'حركة المراحل'!$B$5:$B$504,$A180,'حركة المراحل'!$C$5:$C$504,J$4))</f>
        <v/>
      </c>
      <c r="K180" s="17">
        <f>IF(OR($A180="",K$4=""),"",SUMIFS('حركة المراحل'!$D$5:$D$504,'حركة المراحل'!$B$5:$B$504,$A180,'حركة المراحل'!$C$5:$C$504,K$4))</f>
        <v/>
      </c>
      <c r="L180" s="17">
        <f>IF(OR($A180="",L$4=""),"",SUMIFS('حركة المراحل'!$D$5:$D$504,'حركة المراحل'!$B$5:$B$504,$A180,'حركة المراحل'!$C$5:$C$504,L$4))</f>
        <v/>
      </c>
      <c r="M180" s="17">
        <f>IF(OR($A180="",M$4=""),"",SUMIFS('حركة المراحل'!$D$5:$D$504,'حركة المراحل'!$B$5:$B$504,$A180,'حركة المراحل'!$C$5:$C$504,M$4))</f>
        <v/>
      </c>
      <c r="N180" s="17">
        <f>IF(OR($A180="",N$4=""),"",SUMIFS('حركة المراحل'!$D$5:$D$504,'حركة المراحل'!$B$5:$B$504,$A180,'حركة المراحل'!$C$5:$C$504,N$4))</f>
        <v/>
      </c>
      <c r="O180" s="17">
        <f>IF(OR($A180="",O$4=""),"",SUMIFS('حركة المراحل'!$D$5:$D$504,'حركة المراحل'!$B$5:$B$504,$A180,'حركة المراحل'!$C$5:$C$504,O$4))</f>
        <v/>
      </c>
      <c r="P180" s="17">
        <f>IF(OR($A180="",'المراحل'!$D$5=""),"",SUMIFS('حركة المراحل'!$D$5:$D$504,'حركة المراحل'!$B$5:$B$504,$A180,'حركة المراحل'!$C$5:$C$504,'المراحل'!$D$5))</f>
        <v/>
      </c>
      <c r="Q180" s="18">
        <f>IF(OR(A180="",P180="",C180="",C180=0),"",P180/C180)</f>
        <v/>
      </c>
      <c r="R180" s="17">
        <f>IF(OR(A180="",P180="",C180=""),"",MAX(C180-P180,0))</f>
        <v/>
      </c>
      <c r="S180" s="19">
        <f>IF(OR(A180="",'أوامر الإنتاج'!E180=""),"",'أوامر الإنتاج'!E180-TODAY())</f>
        <v/>
      </c>
      <c r="T180" s="6">
        <f>IF(OR(A180="",P180="",C180=""),"",IF(P180&gt;=C180,"تم",IF(S180="","جارٍ",IF(S180&lt;0,"متأخر",IF(S180&lt;=3,"قريب","جارٍ")))))</f>
        <v/>
      </c>
    </row>
    <row r="181">
      <c r="A181" s="6">
        <f>IF('أوامر الإنتاج'!A181="","",'أوامر الإنتاج'!A181)</f>
        <v/>
      </c>
      <c r="B181" s="6">
        <f>IF(A181="","",'أوامر الإنتاج'!B181&amp;"")</f>
        <v/>
      </c>
      <c r="C181" s="17">
        <f>IF(A181="","",'أوامر الإنتاج'!D181)</f>
        <v/>
      </c>
      <c r="D181" s="17">
        <f>IF(OR($A181="",D$4=""),"",SUMIFS('حركة المراحل'!$D$5:$D$504,'حركة المراحل'!$B$5:$B$504,$A181,'حركة المراحل'!$C$5:$C$504,D$4))</f>
        <v/>
      </c>
      <c r="E181" s="17">
        <f>IF(OR($A181="",E$4=""),"",SUMIFS('حركة المراحل'!$D$5:$D$504,'حركة المراحل'!$B$5:$B$504,$A181,'حركة المراحل'!$C$5:$C$504,E$4))</f>
        <v/>
      </c>
      <c r="F181" s="17">
        <f>IF(OR($A181="",F$4=""),"",SUMIFS('حركة المراحل'!$D$5:$D$504,'حركة المراحل'!$B$5:$B$504,$A181,'حركة المراحل'!$C$5:$C$504,F$4))</f>
        <v/>
      </c>
      <c r="G181" s="17">
        <f>IF(OR($A181="",G$4=""),"",SUMIFS('حركة المراحل'!$D$5:$D$504,'حركة المراحل'!$B$5:$B$504,$A181,'حركة المراحل'!$C$5:$C$504,G$4))</f>
        <v/>
      </c>
      <c r="H181" s="17">
        <f>IF(OR($A181="",H$4=""),"",SUMIFS('حركة المراحل'!$D$5:$D$504,'حركة المراحل'!$B$5:$B$504,$A181,'حركة المراحل'!$C$5:$C$504,H$4))</f>
        <v/>
      </c>
      <c r="I181" s="17">
        <f>IF(OR($A181="",I$4=""),"",SUMIFS('حركة المراحل'!$D$5:$D$504,'حركة المراحل'!$B$5:$B$504,$A181,'حركة المراحل'!$C$5:$C$504,I$4))</f>
        <v/>
      </c>
      <c r="J181" s="17">
        <f>IF(OR($A181="",J$4=""),"",SUMIFS('حركة المراحل'!$D$5:$D$504,'حركة المراحل'!$B$5:$B$504,$A181,'حركة المراحل'!$C$5:$C$504,J$4))</f>
        <v/>
      </c>
      <c r="K181" s="17">
        <f>IF(OR($A181="",K$4=""),"",SUMIFS('حركة المراحل'!$D$5:$D$504,'حركة المراحل'!$B$5:$B$504,$A181,'حركة المراحل'!$C$5:$C$504,K$4))</f>
        <v/>
      </c>
      <c r="L181" s="17">
        <f>IF(OR($A181="",L$4=""),"",SUMIFS('حركة المراحل'!$D$5:$D$504,'حركة المراحل'!$B$5:$B$504,$A181,'حركة المراحل'!$C$5:$C$504,L$4))</f>
        <v/>
      </c>
      <c r="M181" s="17">
        <f>IF(OR($A181="",M$4=""),"",SUMIFS('حركة المراحل'!$D$5:$D$504,'حركة المراحل'!$B$5:$B$504,$A181,'حركة المراحل'!$C$5:$C$504,M$4))</f>
        <v/>
      </c>
      <c r="N181" s="17">
        <f>IF(OR($A181="",N$4=""),"",SUMIFS('حركة المراحل'!$D$5:$D$504,'حركة المراحل'!$B$5:$B$504,$A181,'حركة المراحل'!$C$5:$C$504,N$4))</f>
        <v/>
      </c>
      <c r="O181" s="17">
        <f>IF(OR($A181="",O$4=""),"",SUMIFS('حركة المراحل'!$D$5:$D$504,'حركة المراحل'!$B$5:$B$504,$A181,'حركة المراحل'!$C$5:$C$504,O$4))</f>
        <v/>
      </c>
      <c r="P181" s="17">
        <f>IF(OR($A181="",'المراحل'!$D$5=""),"",SUMIFS('حركة المراحل'!$D$5:$D$504,'حركة المراحل'!$B$5:$B$504,$A181,'حركة المراحل'!$C$5:$C$504,'المراحل'!$D$5))</f>
        <v/>
      </c>
      <c r="Q181" s="18">
        <f>IF(OR(A181="",P181="",C181="",C181=0),"",P181/C181)</f>
        <v/>
      </c>
      <c r="R181" s="17">
        <f>IF(OR(A181="",P181="",C181=""),"",MAX(C181-P181,0))</f>
        <v/>
      </c>
      <c r="S181" s="19">
        <f>IF(OR(A181="",'أوامر الإنتاج'!E181=""),"",'أوامر الإنتاج'!E181-TODAY())</f>
        <v/>
      </c>
      <c r="T181" s="6">
        <f>IF(OR(A181="",P181="",C181=""),"",IF(P181&gt;=C181,"تم",IF(S181="","جارٍ",IF(S181&lt;0,"متأخر",IF(S181&lt;=3,"قريب","جارٍ")))))</f>
        <v/>
      </c>
    </row>
    <row r="182">
      <c r="A182" s="6">
        <f>IF('أوامر الإنتاج'!A182="","",'أوامر الإنتاج'!A182)</f>
        <v/>
      </c>
      <c r="B182" s="6">
        <f>IF(A182="","",'أوامر الإنتاج'!B182&amp;"")</f>
        <v/>
      </c>
      <c r="C182" s="17">
        <f>IF(A182="","",'أوامر الإنتاج'!D182)</f>
        <v/>
      </c>
      <c r="D182" s="17">
        <f>IF(OR($A182="",D$4=""),"",SUMIFS('حركة المراحل'!$D$5:$D$504,'حركة المراحل'!$B$5:$B$504,$A182,'حركة المراحل'!$C$5:$C$504,D$4))</f>
        <v/>
      </c>
      <c r="E182" s="17">
        <f>IF(OR($A182="",E$4=""),"",SUMIFS('حركة المراحل'!$D$5:$D$504,'حركة المراحل'!$B$5:$B$504,$A182,'حركة المراحل'!$C$5:$C$504,E$4))</f>
        <v/>
      </c>
      <c r="F182" s="17">
        <f>IF(OR($A182="",F$4=""),"",SUMIFS('حركة المراحل'!$D$5:$D$504,'حركة المراحل'!$B$5:$B$504,$A182,'حركة المراحل'!$C$5:$C$504,F$4))</f>
        <v/>
      </c>
      <c r="G182" s="17">
        <f>IF(OR($A182="",G$4=""),"",SUMIFS('حركة المراحل'!$D$5:$D$504,'حركة المراحل'!$B$5:$B$504,$A182,'حركة المراحل'!$C$5:$C$504,G$4))</f>
        <v/>
      </c>
      <c r="H182" s="17">
        <f>IF(OR($A182="",H$4=""),"",SUMIFS('حركة المراحل'!$D$5:$D$504,'حركة المراحل'!$B$5:$B$504,$A182,'حركة المراحل'!$C$5:$C$504,H$4))</f>
        <v/>
      </c>
      <c r="I182" s="17">
        <f>IF(OR($A182="",I$4=""),"",SUMIFS('حركة المراحل'!$D$5:$D$504,'حركة المراحل'!$B$5:$B$504,$A182,'حركة المراحل'!$C$5:$C$504,I$4))</f>
        <v/>
      </c>
      <c r="J182" s="17">
        <f>IF(OR($A182="",J$4=""),"",SUMIFS('حركة المراحل'!$D$5:$D$504,'حركة المراحل'!$B$5:$B$504,$A182,'حركة المراحل'!$C$5:$C$504,J$4))</f>
        <v/>
      </c>
      <c r="K182" s="17">
        <f>IF(OR($A182="",K$4=""),"",SUMIFS('حركة المراحل'!$D$5:$D$504,'حركة المراحل'!$B$5:$B$504,$A182,'حركة المراحل'!$C$5:$C$504,K$4))</f>
        <v/>
      </c>
      <c r="L182" s="17">
        <f>IF(OR($A182="",L$4=""),"",SUMIFS('حركة المراحل'!$D$5:$D$504,'حركة المراحل'!$B$5:$B$504,$A182,'حركة المراحل'!$C$5:$C$504,L$4))</f>
        <v/>
      </c>
      <c r="M182" s="17">
        <f>IF(OR($A182="",M$4=""),"",SUMIFS('حركة المراحل'!$D$5:$D$504,'حركة المراحل'!$B$5:$B$504,$A182,'حركة المراحل'!$C$5:$C$504,M$4))</f>
        <v/>
      </c>
      <c r="N182" s="17">
        <f>IF(OR($A182="",N$4=""),"",SUMIFS('حركة المراحل'!$D$5:$D$504,'حركة المراحل'!$B$5:$B$504,$A182,'حركة المراحل'!$C$5:$C$504,N$4))</f>
        <v/>
      </c>
      <c r="O182" s="17">
        <f>IF(OR($A182="",O$4=""),"",SUMIFS('حركة المراحل'!$D$5:$D$504,'حركة المراحل'!$B$5:$B$504,$A182,'حركة المراحل'!$C$5:$C$504,O$4))</f>
        <v/>
      </c>
      <c r="P182" s="17">
        <f>IF(OR($A182="",'المراحل'!$D$5=""),"",SUMIFS('حركة المراحل'!$D$5:$D$504,'حركة المراحل'!$B$5:$B$504,$A182,'حركة المراحل'!$C$5:$C$504,'المراحل'!$D$5))</f>
        <v/>
      </c>
      <c r="Q182" s="18">
        <f>IF(OR(A182="",P182="",C182="",C182=0),"",P182/C182)</f>
        <v/>
      </c>
      <c r="R182" s="17">
        <f>IF(OR(A182="",P182="",C182=""),"",MAX(C182-P182,0))</f>
        <v/>
      </c>
      <c r="S182" s="19">
        <f>IF(OR(A182="",'أوامر الإنتاج'!E182=""),"",'أوامر الإنتاج'!E182-TODAY())</f>
        <v/>
      </c>
      <c r="T182" s="6">
        <f>IF(OR(A182="",P182="",C182=""),"",IF(P182&gt;=C182,"تم",IF(S182="","جارٍ",IF(S182&lt;0,"متأخر",IF(S182&lt;=3,"قريب","جارٍ")))))</f>
        <v/>
      </c>
    </row>
    <row r="183">
      <c r="A183" s="6">
        <f>IF('أوامر الإنتاج'!A183="","",'أوامر الإنتاج'!A183)</f>
        <v/>
      </c>
      <c r="B183" s="6">
        <f>IF(A183="","",'أوامر الإنتاج'!B183&amp;"")</f>
        <v/>
      </c>
      <c r="C183" s="17">
        <f>IF(A183="","",'أوامر الإنتاج'!D183)</f>
        <v/>
      </c>
      <c r="D183" s="17">
        <f>IF(OR($A183="",D$4=""),"",SUMIFS('حركة المراحل'!$D$5:$D$504,'حركة المراحل'!$B$5:$B$504,$A183,'حركة المراحل'!$C$5:$C$504,D$4))</f>
        <v/>
      </c>
      <c r="E183" s="17">
        <f>IF(OR($A183="",E$4=""),"",SUMIFS('حركة المراحل'!$D$5:$D$504,'حركة المراحل'!$B$5:$B$504,$A183,'حركة المراحل'!$C$5:$C$504,E$4))</f>
        <v/>
      </c>
      <c r="F183" s="17">
        <f>IF(OR($A183="",F$4=""),"",SUMIFS('حركة المراحل'!$D$5:$D$504,'حركة المراحل'!$B$5:$B$504,$A183,'حركة المراحل'!$C$5:$C$504,F$4))</f>
        <v/>
      </c>
      <c r="G183" s="17">
        <f>IF(OR($A183="",G$4=""),"",SUMIFS('حركة المراحل'!$D$5:$D$504,'حركة المراحل'!$B$5:$B$504,$A183,'حركة المراحل'!$C$5:$C$504,G$4))</f>
        <v/>
      </c>
      <c r="H183" s="17">
        <f>IF(OR($A183="",H$4=""),"",SUMIFS('حركة المراحل'!$D$5:$D$504,'حركة المراحل'!$B$5:$B$504,$A183,'حركة المراحل'!$C$5:$C$504,H$4))</f>
        <v/>
      </c>
      <c r="I183" s="17">
        <f>IF(OR($A183="",I$4=""),"",SUMIFS('حركة المراحل'!$D$5:$D$504,'حركة المراحل'!$B$5:$B$504,$A183,'حركة المراحل'!$C$5:$C$504,I$4))</f>
        <v/>
      </c>
      <c r="J183" s="17">
        <f>IF(OR($A183="",J$4=""),"",SUMIFS('حركة المراحل'!$D$5:$D$504,'حركة المراحل'!$B$5:$B$504,$A183,'حركة المراحل'!$C$5:$C$504,J$4))</f>
        <v/>
      </c>
      <c r="K183" s="17">
        <f>IF(OR($A183="",K$4=""),"",SUMIFS('حركة المراحل'!$D$5:$D$504,'حركة المراحل'!$B$5:$B$504,$A183,'حركة المراحل'!$C$5:$C$504,K$4))</f>
        <v/>
      </c>
      <c r="L183" s="17">
        <f>IF(OR($A183="",L$4=""),"",SUMIFS('حركة المراحل'!$D$5:$D$504,'حركة المراحل'!$B$5:$B$504,$A183,'حركة المراحل'!$C$5:$C$504,L$4))</f>
        <v/>
      </c>
      <c r="M183" s="17">
        <f>IF(OR($A183="",M$4=""),"",SUMIFS('حركة المراحل'!$D$5:$D$504,'حركة المراحل'!$B$5:$B$504,$A183,'حركة المراحل'!$C$5:$C$504,M$4))</f>
        <v/>
      </c>
      <c r="N183" s="17">
        <f>IF(OR($A183="",N$4=""),"",SUMIFS('حركة المراحل'!$D$5:$D$504,'حركة المراحل'!$B$5:$B$504,$A183,'حركة المراحل'!$C$5:$C$504,N$4))</f>
        <v/>
      </c>
      <c r="O183" s="17">
        <f>IF(OR($A183="",O$4=""),"",SUMIFS('حركة المراحل'!$D$5:$D$504,'حركة المراحل'!$B$5:$B$504,$A183,'حركة المراحل'!$C$5:$C$504,O$4))</f>
        <v/>
      </c>
      <c r="P183" s="17">
        <f>IF(OR($A183="",'المراحل'!$D$5=""),"",SUMIFS('حركة المراحل'!$D$5:$D$504,'حركة المراحل'!$B$5:$B$504,$A183,'حركة المراحل'!$C$5:$C$504,'المراحل'!$D$5))</f>
        <v/>
      </c>
      <c r="Q183" s="18">
        <f>IF(OR(A183="",P183="",C183="",C183=0),"",P183/C183)</f>
        <v/>
      </c>
      <c r="R183" s="17">
        <f>IF(OR(A183="",P183="",C183=""),"",MAX(C183-P183,0))</f>
        <v/>
      </c>
      <c r="S183" s="19">
        <f>IF(OR(A183="",'أوامر الإنتاج'!E183=""),"",'أوامر الإنتاج'!E183-TODAY())</f>
        <v/>
      </c>
      <c r="T183" s="6">
        <f>IF(OR(A183="",P183="",C183=""),"",IF(P183&gt;=C183,"تم",IF(S183="","جارٍ",IF(S183&lt;0,"متأخر",IF(S183&lt;=3,"قريب","جارٍ")))))</f>
        <v/>
      </c>
    </row>
    <row r="184">
      <c r="A184" s="6">
        <f>IF('أوامر الإنتاج'!A184="","",'أوامر الإنتاج'!A184)</f>
        <v/>
      </c>
      <c r="B184" s="6">
        <f>IF(A184="","",'أوامر الإنتاج'!B184&amp;"")</f>
        <v/>
      </c>
      <c r="C184" s="17">
        <f>IF(A184="","",'أوامر الإنتاج'!D184)</f>
        <v/>
      </c>
      <c r="D184" s="17">
        <f>IF(OR($A184="",D$4=""),"",SUMIFS('حركة المراحل'!$D$5:$D$504,'حركة المراحل'!$B$5:$B$504,$A184,'حركة المراحل'!$C$5:$C$504,D$4))</f>
        <v/>
      </c>
      <c r="E184" s="17">
        <f>IF(OR($A184="",E$4=""),"",SUMIFS('حركة المراحل'!$D$5:$D$504,'حركة المراحل'!$B$5:$B$504,$A184,'حركة المراحل'!$C$5:$C$504,E$4))</f>
        <v/>
      </c>
      <c r="F184" s="17">
        <f>IF(OR($A184="",F$4=""),"",SUMIFS('حركة المراحل'!$D$5:$D$504,'حركة المراحل'!$B$5:$B$504,$A184,'حركة المراحل'!$C$5:$C$504,F$4))</f>
        <v/>
      </c>
      <c r="G184" s="17">
        <f>IF(OR($A184="",G$4=""),"",SUMIFS('حركة المراحل'!$D$5:$D$504,'حركة المراحل'!$B$5:$B$504,$A184,'حركة المراحل'!$C$5:$C$504,G$4))</f>
        <v/>
      </c>
      <c r="H184" s="17">
        <f>IF(OR($A184="",H$4=""),"",SUMIFS('حركة المراحل'!$D$5:$D$504,'حركة المراحل'!$B$5:$B$504,$A184,'حركة المراحل'!$C$5:$C$504,H$4))</f>
        <v/>
      </c>
      <c r="I184" s="17">
        <f>IF(OR($A184="",I$4=""),"",SUMIFS('حركة المراحل'!$D$5:$D$504,'حركة المراحل'!$B$5:$B$504,$A184,'حركة المراحل'!$C$5:$C$504,I$4))</f>
        <v/>
      </c>
      <c r="J184" s="17">
        <f>IF(OR($A184="",J$4=""),"",SUMIFS('حركة المراحل'!$D$5:$D$504,'حركة المراحل'!$B$5:$B$504,$A184,'حركة المراحل'!$C$5:$C$504,J$4))</f>
        <v/>
      </c>
      <c r="K184" s="17">
        <f>IF(OR($A184="",K$4=""),"",SUMIFS('حركة المراحل'!$D$5:$D$504,'حركة المراحل'!$B$5:$B$504,$A184,'حركة المراحل'!$C$5:$C$504,K$4))</f>
        <v/>
      </c>
      <c r="L184" s="17">
        <f>IF(OR($A184="",L$4=""),"",SUMIFS('حركة المراحل'!$D$5:$D$504,'حركة المراحل'!$B$5:$B$504,$A184,'حركة المراحل'!$C$5:$C$504,L$4))</f>
        <v/>
      </c>
      <c r="M184" s="17">
        <f>IF(OR($A184="",M$4=""),"",SUMIFS('حركة المراحل'!$D$5:$D$504,'حركة المراحل'!$B$5:$B$504,$A184,'حركة المراحل'!$C$5:$C$504,M$4))</f>
        <v/>
      </c>
      <c r="N184" s="17">
        <f>IF(OR($A184="",N$4=""),"",SUMIFS('حركة المراحل'!$D$5:$D$504,'حركة المراحل'!$B$5:$B$504,$A184,'حركة المراحل'!$C$5:$C$504,N$4))</f>
        <v/>
      </c>
      <c r="O184" s="17">
        <f>IF(OR($A184="",O$4=""),"",SUMIFS('حركة المراحل'!$D$5:$D$504,'حركة المراحل'!$B$5:$B$504,$A184,'حركة المراحل'!$C$5:$C$504,O$4))</f>
        <v/>
      </c>
      <c r="P184" s="17">
        <f>IF(OR($A184="",'المراحل'!$D$5=""),"",SUMIFS('حركة المراحل'!$D$5:$D$504,'حركة المراحل'!$B$5:$B$504,$A184,'حركة المراحل'!$C$5:$C$504,'المراحل'!$D$5))</f>
        <v/>
      </c>
      <c r="Q184" s="18">
        <f>IF(OR(A184="",P184="",C184="",C184=0),"",P184/C184)</f>
        <v/>
      </c>
      <c r="R184" s="17">
        <f>IF(OR(A184="",P184="",C184=""),"",MAX(C184-P184,0))</f>
        <v/>
      </c>
      <c r="S184" s="19">
        <f>IF(OR(A184="",'أوامر الإنتاج'!E184=""),"",'أوامر الإنتاج'!E184-TODAY())</f>
        <v/>
      </c>
      <c r="T184" s="6">
        <f>IF(OR(A184="",P184="",C184=""),"",IF(P184&gt;=C184,"تم",IF(S184="","جارٍ",IF(S184&lt;0,"متأخر",IF(S184&lt;=3,"قريب","جارٍ")))))</f>
        <v/>
      </c>
    </row>
    <row r="185">
      <c r="A185" s="6">
        <f>IF('أوامر الإنتاج'!A185="","",'أوامر الإنتاج'!A185)</f>
        <v/>
      </c>
      <c r="B185" s="6">
        <f>IF(A185="","",'أوامر الإنتاج'!B185&amp;"")</f>
        <v/>
      </c>
      <c r="C185" s="17">
        <f>IF(A185="","",'أوامر الإنتاج'!D185)</f>
        <v/>
      </c>
      <c r="D185" s="17">
        <f>IF(OR($A185="",D$4=""),"",SUMIFS('حركة المراحل'!$D$5:$D$504,'حركة المراحل'!$B$5:$B$504,$A185,'حركة المراحل'!$C$5:$C$504,D$4))</f>
        <v/>
      </c>
      <c r="E185" s="17">
        <f>IF(OR($A185="",E$4=""),"",SUMIFS('حركة المراحل'!$D$5:$D$504,'حركة المراحل'!$B$5:$B$504,$A185,'حركة المراحل'!$C$5:$C$504,E$4))</f>
        <v/>
      </c>
      <c r="F185" s="17">
        <f>IF(OR($A185="",F$4=""),"",SUMIFS('حركة المراحل'!$D$5:$D$504,'حركة المراحل'!$B$5:$B$504,$A185,'حركة المراحل'!$C$5:$C$504,F$4))</f>
        <v/>
      </c>
      <c r="G185" s="17">
        <f>IF(OR($A185="",G$4=""),"",SUMIFS('حركة المراحل'!$D$5:$D$504,'حركة المراحل'!$B$5:$B$504,$A185,'حركة المراحل'!$C$5:$C$504,G$4))</f>
        <v/>
      </c>
      <c r="H185" s="17">
        <f>IF(OR($A185="",H$4=""),"",SUMIFS('حركة المراحل'!$D$5:$D$504,'حركة المراحل'!$B$5:$B$504,$A185,'حركة المراحل'!$C$5:$C$504,H$4))</f>
        <v/>
      </c>
      <c r="I185" s="17">
        <f>IF(OR($A185="",I$4=""),"",SUMIFS('حركة المراحل'!$D$5:$D$504,'حركة المراحل'!$B$5:$B$504,$A185,'حركة المراحل'!$C$5:$C$504,I$4))</f>
        <v/>
      </c>
      <c r="J185" s="17">
        <f>IF(OR($A185="",J$4=""),"",SUMIFS('حركة المراحل'!$D$5:$D$504,'حركة المراحل'!$B$5:$B$504,$A185,'حركة المراحل'!$C$5:$C$504,J$4))</f>
        <v/>
      </c>
      <c r="K185" s="17">
        <f>IF(OR($A185="",K$4=""),"",SUMIFS('حركة المراحل'!$D$5:$D$504,'حركة المراحل'!$B$5:$B$504,$A185,'حركة المراحل'!$C$5:$C$504,K$4))</f>
        <v/>
      </c>
      <c r="L185" s="17">
        <f>IF(OR($A185="",L$4=""),"",SUMIFS('حركة المراحل'!$D$5:$D$504,'حركة المراحل'!$B$5:$B$504,$A185,'حركة المراحل'!$C$5:$C$504,L$4))</f>
        <v/>
      </c>
      <c r="M185" s="17">
        <f>IF(OR($A185="",M$4=""),"",SUMIFS('حركة المراحل'!$D$5:$D$504,'حركة المراحل'!$B$5:$B$504,$A185,'حركة المراحل'!$C$5:$C$504,M$4))</f>
        <v/>
      </c>
      <c r="N185" s="17">
        <f>IF(OR($A185="",N$4=""),"",SUMIFS('حركة المراحل'!$D$5:$D$504,'حركة المراحل'!$B$5:$B$504,$A185,'حركة المراحل'!$C$5:$C$504,N$4))</f>
        <v/>
      </c>
      <c r="O185" s="17">
        <f>IF(OR($A185="",O$4=""),"",SUMIFS('حركة المراحل'!$D$5:$D$504,'حركة المراحل'!$B$5:$B$504,$A185,'حركة المراحل'!$C$5:$C$504,O$4))</f>
        <v/>
      </c>
      <c r="P185" s="17">
        <f>IF(OR($A185="",'المراحل'!$D$5=""),"",SUMIFS('حركة المراحل'!$D$5:$D$504,'حركة المراحل'!$B$5:$B$504,$A185,'حركة المراحل'!$C$5:$C$504,'المراحل'!$D$5))</f>
        <v/>
      </c>
      <c r="Q185" s="18">
        <f>IF(OR(A185="",P185="",C185="",C185=0),"",P185/C185)</f>
        <v/>
      </c>
      <c r="R185" s="17">
        <f>IF(OR(A185="",P185="",C185=""),"",MAX(C185-P185,0))</f>
        <v/>
      </c>
      <c r="S185" s="19">
        <f>IF(OR(A185="",'أوامر الإنتاج'!E185=""),"",'أوامر الإنتاج'!E185-TODAY())</f>
        <v/>
      </c>
      <c r="T185" s="6">
        <f>IF(OR(A185="",P185="",C185=""),"",IF(P185&gt;=C185,"تم",IF(S185="","جارٍ",IF(S185&lt;0,"متأخر",IF(S185&lt;=3,"قريب","جارٍ")))))</f>
        <v/>
      </c>
    </row>
    <row r="186">
      <c r="A186" s="6">
        <f>IF('أوامر الإنتاج'!A186="","",'أوامر الإنتاج'!A186)</f>
        <v/>
      </c>
      <c r="B186" s="6">
        <f>IF(A186="","",'أوامر الإنتاج'!B186&amp;"")</f>
        <v/>
      </c>
      <c r="C186" s="17">
        <f>IF(A186="","",'أوامر الإنتاج'!D186)</f>
        <v/>
      </c>
      <c r="D186" s="17">
        <f>IF(OR($A186="",D$4=""),"",SUMIFS('حركة المراحل'!$D$5:$D$504,'حركة المراحل'!$B$5:$B$504,$A186,'حركة المراحل'!$C$5:$C$504,D$4))</f>
        <v/>
      </c>
      <c r="E186" s="17">
        <f>IF(OR($A186="",E$4=""),"",SUMIFS('حركة المراحل'!$D$5:$D$504,'حركة المراحل'!$B$5:$B$504,$A186,'حركة المراحل'!$C$5:$C$504,E$4))</f>
        <v/>
      </c>
      <c r="F186" s="17">
        <f>IF(OR($A186="",F$4=""),"",SUMIFS('حركة المراحل'!$D$5:$D$504,'حركة المراحل'!$B$5:$B$504,$A186,'حركة المراحل'!$C$5:$C$504,F$4))</f>
        <v/>
      </c>
      <c r="G186" s="17">
        <f>IF(OR($A186="",G$4=""),"",SUMIFS('حركة المراحل'!$D$5:$D$504,'حركة المراحل'!$B$5:$B$504,$A186,'حركة المراحل'!$C$5:$C$504,G$4))</f>
        <v/>
      </c>
      <c r="H186" s="17">
        <f>IF(OR($A186="",H$4=""),"",SUMIFS('حركة المراحل'!$D$5:$D$504,'حركة المراحل'!$B$5:$B$504,$A186,'حركة المراحل'!$C$5:$C$504,H$4))</f>
        <v/>
      </c>
      <c r="I186" s="17">
        <f>IF(OR($A186="",I$4=""),"",SUMIFS('حركة المراحل'!$D$5:$D$504,'حركة المراحل'!$B$5:$B$504,$A186,'حركة المراحل'!$C$5:$C$504,I$4))</f>
        <v/>
      </c>
      <c r="J186" s="17">
        <f>IF(OR($A186="",J$4=""),"",SUMIFS('حركة المراحل'!$D$5:$D$504,'حركة المراحل'!$B$5:$B$504,$A186,'حركة المراحل'!$C$5:$C$504,J$4))</f>
        <v/>
      </c>
      <c r="K186" s="17">
        <f>IF(OR($A186="",K$4=""),"",SUMIFS('حركة المراحل'!$D$5:$D$504,'حركة المراحل'!$B$5:$B$504,$A186,'حركة المراحل'!$C$5:$C$504,K$4))</f>
        <v/>
      </c>
      <c r="L186" s="17">
        <f>IF(OR($A186="",L$4=""),"",SUMIFS('حركة المراحل'!$D$5:$D$504,'حركة المراحل'!$B$5:$B$504,$A186,'حركة المراحل'!$C$5:$C$504,L$4))</f>
        <v/>
      </c>
      <c r="M186" s="17">
        <f>IF(OR($A186="",M$4=""),"",SUMIFS('حركة المراحل'!$D$5:$D$504,'حركة المراحل'!$B$5:$B$504,$A186,'حركة المراحل'!$C$5:$C$504,M$4))</f>
        <v/>
      </c>
      <c r="N186" s="17">
        <f>IF(OR($A186="",N$4=""),"",SUMIFS('حركة المراحل'!$D$5:$D$504,'حركة المراحل'!$B$5:$B$504,$A186,'حركة المراحل'!$C$5:$C$504,N$4))</f>
        <v/>
      </c>
      <c r="O186" s="17">
        <f>IF(OR($A186="",O$4=""),"",SUMIFS('حركة المراحل'!$D$5:$D$504,'حركة المراحل'!$B$5:$B$504,$A186,'حركة المراحل'!$C$5:$C$504,O$4))</f>
        <v/>
      </c>
      <c r="P186" s="17">
        <f>IF(OR($A186="",'المراحل'!$D$5=""),"",SUMIFS('حركة المراحل'!$D$5:$D$504,'حركة المراحل'!$B$5:$B$504,$A186,'حركة المراحل'!$C$5:$C$504,'المراحل'!$D$5))</f>
        <v/>
      </c>
      <c r="Q186" s="18">
        <f>IF(OR(A186="",P186="",C186="",C186=0),"",P186/C186)</f>
        <v/>
      </c>
      <c r="R186" s="17">
        <f>IF(OR(A186="",P186="",C186=""),"",MAX(C186-P186,0))</f>
        <v/>
      </c>
      <c r="S186" s="19">
        <f>IF(OR(A186="",'أوامر الإنتاج'!E186=""),"",'أوامر الإنتاج'!E186-TODAY())</f>
        <v/>
      </c>
      <c r="T186" s="6">
        <f>IF(OR(A186="",P186="",C186=""),"",IF(P186&gt;=C186,"تم",IF(S186="","جارٍ",IF(S186&lt;0,"متأخر",IF(S186&lt;=3,"قريب","جارٍ")))))</f>
        <v/>
      </c>
    </row>
    <row r="187">
      <c r="A187" s="6">
        <f>IF('أوامر الإنتاج'!A187="","",'أوامر الإنتاج'!A187)</f>
        <v/>
      </c>
      <c r="B187" s="6">
        <f>IF(A187="","",'أوامر الإنتاج'!B187&amp;"")</f>
        <v/>
      </c>
      <c r="C187" s="17">
        <f>IF(A187="","",'أوامر الإنتاج'!D187)</f>
        <v/>
      </c>
      <c r="D187" s="17">
        <f>IF(OR($A187="",D$4=""),"",SUMIFS('حركة المراحل'!$D$5:$D$504,'حركة المراحل'!$B$5:$B$504,$A187,'حركة المراحل'!$C$5:$C$504,D$4))</f>
        <v/>
      </c>
      <c r="E187" s="17">
        <f>IF(OR($A187="",E$4=""),"",SUMIFS('حركة المراحل'!$D$5:$D$504,'حركة المراحل'!$B$5:$B$504,$A187,'حركة المراحل'!$C$5:$C$504,E$4))</f>
        <v/>
      </c>
      <c r="F187" s="17">
        <f>IF(OR($A187="",F$4=""),"",SUMIFS('حركة المراحل'!$D$5:$D$504,'حركة المراحل'!$B$5:$B$504,$A187,'حركة المراحل'!$C$5:$C$504,F$4))</f>
        <v/>
      </c>
      <c r="G187" s="17">
        <f>IF(OR($A187="",G$4=""),"",SUMIFS('حركة المراحل'!$D$5:$D$504,'حركة المراحل'!$B$5:$B$504,$A187,'حركة المراحل'!$C$5:$C$504,G$4))</f>
        <v/>
      </c>
      <c r="H187" s="17">
        <f>IF(OR($A187="",H$4=""),"",SUMIFS('حركة المراحل'!$D$5:$D$504,'حركة المراحل'!$B$5:$B$504,$A187,'حركة المراحل'!$C$5:$C$504,H$4))</f>
        <v/>
      </c>
      <c r="I187" s="17">
        <f>IF(OR($A187="",I$4=""),"",SUMIFS('حركة المراحل'!$D$5:$D$504,'حركة المراحل'!$B$5:$B$504,$A187,'حركة المراحل'!$C$5:$C$504,I$4))</f>
        <v/>
      </c>
      <c r="J187" s="17">
        <f>IF(OR($A187="",J$4=""),"",SUMIFS('حركة المراحل'!$D$5:$D$504,'حركة المراحل'!$B$5:$B$504,$A187,'حركة المراحل'!$C$5:$C$504,J$4))</f>
        <v/>
      </c>
      <c r="K187" s="17">
        <f>IF(OR($A187="",K$4=""),"",SUMIFS('حركة المراحل'!$D$5:$D$504,'حركة المراحل'!$B$5:$B$504,$A187,'حركة المراحل'!$C$5:$C$504,K$4))</f>
        <v/>
      </c>
      <c r="L187" s="17">
        <f>IF(OR($A187="",L$4=""),"",SUMIFS('حركة المراحل'!$D$5:$D$504,'حركة المراحل'!$B$5:$B$504,$A187,'حركة المراحل'!$C$5:$C$504,L$4))</f>
        <v/>
      </c>
      <c r="M187" s="17">
        <f>IF(OR($A187="",M$4=""),"",SUMIFS('حركة المراحل'!$D$5:$D$504,'حركة المراحل'!$B$5:$B$504,$A187,'حركة المراحل'!$C$5:$C$504,M$4))</f>
        <v/>
      </c>
      <c r="N187" s="17">
        <f>IF(OR($A187="",N$4=""),"",SUMIFS('حركة المراحل'!$D$5:$D$504,'حركة المراحل'!$B$5:$B$504,$A187,'حركة المراحل'!$C$5:$C$504,N$4))</f>
        <v/>
      </c>
      <c r="O187" s="17">
        <f>IF(OR($A187="",O$4=""),"",SUMIFS('حركة المراحل'!$D$5:$D$504,'حركة المراحل'!$B$5:$B$504,$A187,'حركة المراحل'!$C$5:$C$504,O$4))</f>
        <v/>
      </c>
      <c r="P187" s="17">
        <f>IF(OR($A187="",'المراحل'!$D$5=""),"",SUMIFS('حركة المراحل'!$D$5:$D$504,'حركة المراحل'!$B$5:$B$504,$A187,'حركة المراحل'!$C$5:$C$504,'المراحل'!$D$5))</f>
        <v/>
      </c>
      <c r="Q187" s="18">
        <f>IF(OR(A187="",P187="",C187="",C187=0),"",P187/C187)</f>
        <v/>
      </c>
      <c r="R187" s="17">
        <f>IF(OR(A187="",P187="",C187=""),"",MAX(C187-P187,0))</f>
        <v/>
      </c>
      <c r="S187" s="19">
        <f>IF(OR(A187="",'أوامر الإنتاج'!E187=""),"",'أوامر الإنتاج'!E187-TODAY())</f>
        <v/>
      </c>
      <c r="T187" s="6">
        <f>IF(OR(A187="",P187="",C187=""),"",IF(P187&gt;=C187,"تم",IF(S187="","جارٍ",IF(S187&lt;0,"متأخر",IF(S187&lt;=3,"قريب","جارٍ")))))</f>
        <v/>
      </c>
    </row>
    <row r="188">
      <c r="A188" s="6">
        <f>IF('أوامر الإنتاج'!A188="","",'أوامر الإنتاج'!A188)</f>
        <v/>
      </c>
      <c r="B188" s="6">
        <f>IF(A188="","",'أوامر الإنتاج'!B188&amp;"")</f>
        <v/>
      </c>
      <c r="C188" s="17">
        <f>IF(A188="","",'أوامر الإنتاج'!D188)</f>
        <v/>
      </c>
      <c r="D188" s="17">
        <f>IF(OR($A188="",D$4=""),"",SUMIFS('حركة المراحل'!$D$5:$D$504,'حركة المراحل'!$B$5:$B$504,$A188,'حركة المراحل'!$C$5:$C$504,D$4))</f>
        <v/>
      </c>
      <c r="E188" s="17">
        <f>IF(OR($A188="",E$4=""),"",SUMIFS('حركة المراحل'!$D$5:$D$504,'حركة المراحل'!$B$5:$B$504,$A188,'حركة المراحل'!$C$5:$C$504,E$4))</f>
        <v/>
      </c>
      <c r="F188" s="17">
        <f>IF(OR($A188="",F$4=""),"",SUMIFS('حركة المراحل'!$D$5:$D$504,'حركة المراحل'!$B$5:$B$504,$A188,'حركة المراحل'!$C$5:$C$504,F$4))</f>
        <v/>
      </c>
      <c r="G188" s="17">
        <f>IF(OR($A188="",G$4=""),"",SUMIFS('حركة المراحل'!$D$5:$D$504,'حركة المراحل'!$B$5:$B$504,$A188,'حركة المراحل'!$C$5:$C$504,G$4))</f>
        <v/>
      </c>
      <c r="H188" s="17">
        <f>IF(OR($A188="",H$4=""),"",SUMIFS('حركة المراحل'!$D$5:$D$504,'حركة المراحل'!$B$5:$B$504,$A188,'حركة المراحل'!$C$5:$C$504,H$4))</f>
        <v/>
      </c>
      <c r="I188" s="17">
        <f>IF(OR($A188="",I$4=""),"",SUMIFS('حركة المراحل'!$D$5:$D$504,'حركة المراحل'!$B$5:$B$504,$A188,'حركة المراحل'!$C$5:$C$504,I$4))</f>
        <v/>
      </c>
      <c r="J188" s="17">
        <f>IF(OR($A188="",J$4=""),"",SUMIFS('حركة المراحل'!$D$5:$D$504,'حركة المراحل'!$B$5:$B$504,$A188,'حركة المراحل'!$C$5:$C$504,J$4))</f>
        <v/>
      </c>
      <c r="K188" s="17">
        <f>IF(OR($A188="",K$4=""),"",SUMIFS('حركة المراحل'!$D$5:$D$504,'حركة المراحل'!$B$5:$B$504,$A188,'حركة المراحل'!$C$5:$C$504,K$4))</f>
        <v/>
      </c>
      <c r="L188" s="17">
        <f>IF(OR($A188="",L$4=""),"",SUMIFS('حركة المراحل'!$D$5:$D$504,'حركة المراحل'!$B$5:$B$504,$A188,'حركة المراحل'!$C$5:$C$504,L$4))</f>
        <v/>
      </c>
      <c r="M188" s="17">
        <f>IF(OR($A188="",M$4=""),"",SUMIFS('حركة المراحل'!$D$5:$D$504,'حركة المراحل'!$B$5:$B$504,$A188,'حركة المراحل'!$C$5:$C$504,M$4))</f>
        <v/>
      </c>
      <c r="N188" s="17">
        <f>IF(OR($A188="",N$4=""),"",SUMIFS('حركة المراحل'!$D$5:$D$504,'حركة المراحل'!$B$5:$B$504,$A188,'حركة المراحل'!$C$5:$C$504,N$4))</f>
        <v/>
      </c>
      <c r="O188" s="17">
        <f>IF(OR($A188="",O$4=""),"",SUMIFS('حركة المراحل'!$D$5:$D$504,'حركة المراحل'!$B$5:$B$504,$A188,'حركة المراحل'!$C$5:$C$504,O$4))</f>
        <v/>
      </c>
      <c r="P188" s="17">
        <f>IF(OR($A188="",'المراحل'!$D$5=""),"",SUMIFS('حركة المراحل'!$D$5:$D$504,'حركة المراحل'!$B$5:$B$504,$A188,'حركة المراحل'!$C$5:$C$504,'المراحل'!$D$5))</f>
        <v/>
      </c>
      <c r="Q188" s="18">
        <f>IF(OR(A188="",P188="",C188="",C188=0),"",P188/C188)</f>
        <v/>
      </c>
      <c r="R188" s="17">
        <f>IF(OR(A188="",P188="",C188=""),"",MAX(C188-P188,0))</f>
        <v/>
      </c>
      <c r="S188" s="19">
        <f>IF(OR(A188="",'أوامر الإنتاج'!E188=""),"",'أوامر الإنتاج'!E188-TODAY())</f>
        <v/>
      </c>
      <c r="T188" s="6">
        <f>IF(OR(A188="",P188="",C188=""),"",IF(P188&gt;=C188,"تم",IF(S188="","جارٍ",IF(S188&lt;0,"متأخر",IF(S188&lt;=3,"قريب","جارٍ")))))</f>
        <v/>
      </c>
    </row>
    <row r="189">
      <c r="A189" s="6">
        <f>IF('أوامر الإنتاج'!A189="","",'أوامر الإنتاج'!A189)</f>
        <v/>
      </c>
      <c r="B189" s="6">
        <f>IF(A189="","",'أوامر الإنتاج'!B189&amp;"")</f>
        <v/>
      </c>
      <c r="C189" s="17">
        <f>IF(A189="","",'أوامر الإنتاج'!D189)</f>
        <v/>
      </c>
      <c r="D189" s="17">
        <f>IF(OR($A189="",D$4=""),"",SUMIFS('حركة المراحل'!$D$5:$D$504,'حركة المراحل'!$B$5:$B$504,$A189,'حركة المراحل'!$C$5:$C$504,D$4))</f>
        <v/>
      </c>
      <c r="E189" s="17">
        <f>IF(OR($A189="",E$4=""),"",SUMIFS('حركة المراحل'!$D$5:$D$504,'حركة المراحل'!$B$5:$B$504,$A189,'حركة المراحل'!$C$5:$C$504,E$4))</f>
        <v/>
      </c>
      <c r="F189" s="17">
        <f>IF(OR($A189="",F$4=""),"",SUMIFS('حركة المراحل'!$D$5:$D$504,'حركة المراحل'!$B$5:$B$504,$A189,'حركة المراحل'!$C$5:$C$504,F$4))</f>
        <v/>
      </c>
      <c r="G189" s="17">
        <f>IF(OR($A189="",G$4=""),"",SUMIFS('حركة المراحل'!$D$5:$D$504,'حركة المراحل'!$B$5:$B$504,$A189,'حركة المراحل'!$C$5:$C$504,G$4))</f>
        <v/>
      </c>
      <c r="H189" s="17">
        <f>IF(OR($A189="",H$4=""),"",SUMIFS('حركة المراحل'!$D$5:$D$504,'حركة المراحل'!$B$5:$B$504,$A189,'حركة المراحل'!$C$5:$C$504,H$4))</f>
        <v/>
      </c>
      <c r="I189" s="17">
        <f>IF(OR($A189="",I$4=""),"",SUMIFS('حركة المراحل'!$D$5:$D$504,'حركة المراحل'!$B$5:$B$504,$A189,'حركة المراحل'!$C$5:$C$504,I$4))</f>
        <v/>
      </c>
      <c r="J189" s="17">
        <f>IF(OR($A189="",J$4=""),"",SUMIFS('حركة المراحل'!$D$5:$D$504,'حركة المراحل'!$B$5:$B$504,$A189,'حركة المراحل'!$C$5:$C$504,J$4))</f>
        <v/>
      </c>
      <c r="K189" s="17">
        <f>IF(OR($A189="",K$4=""),"",SUMIFS('حركة المراحل'!$D$5:$D$504,'حركة المراحل'!$B$5:$B$504,$A189,'حركة المراحل'!$C$5:$C$504,K$4))</f>
        <v/>
      </c>
      <c r="L189" s="17">
        <f>IF(OR($A189="",L$4=""),"",SUMIFS('حركة المراحل'!$D$5:$D$504,'حركة المراحل'!$B$5:$B$504,$A189,'حركة المراحل'!$C$5:$C$504,L$4))</f>
        <v/>
      </c>
      <c r="M189" s="17">
        <f>IF(OR($A189="",M$4=""),"",SUMIFS('حركة المراحل'!$D$5:$D$504,'حركة المراحل'!$B$5:$B$504,$A189,'حركة المراحل'!$C$5:$C$504,M$4))</f>
        <v/>
      </c>
      <c r="N189" s="17">
        <f>IF(OR($A189="",N$4=""),"",SUMIFS('حركة المراحل'!$D$5:$D$504,'حركة المراحل'!$B$5:$B$504,$A189,'حركة المراحل'!$C$5:$C$504,N$4))</f>
        <v/>
      </c>
      <c r="O189" s="17">
        <f>IF(OR($A189="",O$4=""),"",SUMIFS('حركة المراحل'!$D$5:$D$504,'حركة المراحل'!$B$5:$B$504,$A189,'حركة المراحل'!$C$5:$C$504,O$4))</f>
        <v/>
      </c>
      <c r="P189" s="17">
        <f>IF(OR($A189="",'المراحل'!$D$5=""),"",SUMIFS('حركة المراحل'!$D$5:$D$504,'حركة المراحل'!$B$5:$B$504,$A189,'حركة المراحل'!$C$5:$C$504,'المراحل'!$D$5))</f>
        <v/>
      </c>
      <c r="Q189" s="18">
        <f>IF(OR(A189="",P189="",C189="",C189=0),"",P189/C189)</f>
        <v/>
      </c>
      <c r="R189" s="17">
        <f>IF(OR(A189="",P189="",C189=""),"",MAX(C189-P189,0))</f>
        <v/>
      </c>
      <c r="S189" s="19">
        <f>IF(OR(A189="",'أوامر الإنتاج'!E189=""),"",'أوامر الإنتاج'!E189-TODAY())</f>
        <v/>
      </c>
      <c r="T189" s="6">
        <f>IF(OR(A189="",P189="",C189=""),"",IF(P189&gt;=C189,"تم",IF(S189="","جارٍ",IF(S189&lt;0,"متأخر",IF(S189&lt;=3,"قريب","جارٍ")))))</f>
        <v/>
      </c>
    </row>
    <row r="190">
      <c r="A190" s="6">
        <f>IF('أوامر الإنتاج'!A190="","",'أوامر الإنتاج'!A190)</f>
        <v/>
      </c>
      <c r="B190" s="6">
        <f>IF(A190="","",'أوامر الإنتاج'!B190&amp;"")</f>
        <v/>
      </c>
      <c r="C190" s="17">
        <f>IF(A190="","",'أوامر الإنتاج'!D190)</f>
        <v/>
      </c>
      <c r="D190" s="17">
        <f>IF(OR($A190="",D$4=""),"",SUMIFS('حركة المراحل'!$D$5:$D$504,'حركة المراحل'!$B$5:$B$504,$A190,'حركة المراحل'!$C$5:$C$504,D$4))</f>
        <v/>
      </c>
      <c r="E190" s="17">
        <f>IF(OR($A190="",E$4=""),"",SUMIFS('حركة المراحل'!$D$5:$D$504,'حركة المراحل'!$B$5:$B$504,$A190,'حركة المراحل'!$C$5:$C$504,E$4))</f>
        <v/>
      </c>
      <c r="F190" s="17">
        <f>IF(OR($A190="",F$4=""),"",SUMIFS('حركة المراحل'!$D$5:$D$504,'حركة المراحل'!$B$5:$B$504,$A190,'حركة المراحل'!$C$5:$C$504,F$4))</f>
        <v/>
      </c>
      <c r="G190" s="17">
        <f>IF(OR($A190="",G$4=""),"",SUMIFS('حركة المراحل'!$D$5:$D$504,'حركة المراحل'!$B$5:$B$504,$A190,'حركة المراحل'!$C$5:$C$504,G$4))</f>
        <v/>
      </c>
      <c r="H190" s="17">
        <f>IF(OR($A190="",H$4=""),"",SUMIFS('حركة المراحل'!$D$5:$D$504,'حركة المراحل'!$B$5:$B$504,$A190,'حركة المراحل'!$C$5:$C$504,H$4))</f>
        <v/>
      </c>
      <c r="I190" s="17">
        <f>IF(OR($A190="",I$4=""),"",SUMIFS('حركة المراحل'!$D$5:$D$504,'حركة المراحل'!$B$5:$B$504,$A190,'حركة المراحل'!$C$5:$C$504,I$4))</f>
        <v/>
      </c>
      <c r="J190" s="17">
        <f>IF(OR($A190="",J$4=""),"",SUMIFS('حركة المراحل'!$D$5:$D$504,'حركة المراحل'!$B$5:$B$504,$A190,'حركة المراحل'!$C$5:$C$504,J$4))</f>
        <v/>
      </c>
      <c r="K190" s="17">
        <f>IF(OR($A190="",K$4=""),"",SUMIFS('حركة المراحل'!$D$5:$D$504,'حركة المراحل'!$B$5:$B$504,$A190,'حركة المراحل'!$C$5:$C$504,K$4))</f>
        <v/>
      </c>
      <c r="L190" s="17">
        <f>IF(OR($A190="",L$4=""),"",SUMIFS('حركة المراحل'!$D$5:$D$504,'حركة المراحل'!$B$5:$B$504,$A190,'حركة المراحل'!$C$5:$C$504,L$4))</f>
        <v/>
      </c>
      <c r="M190" s="17">
        <f>IF(OR($A190="",M$4=""),"",SUMIFS('حركة المراحل'!$D$5:$D$504,'حركة المراحل'!$B$5:$B$504,$A190,'حركة المراحل'!$C$5:$C$504,M$4))</f>
        <v/>
      </c>
      <c r="N190" s="17">
        <f>IF(OR($A190="",N$4=""),"",SUMIFS('حركة المراحل'!$D$5:$D$504,'حركة المراحل'!$B$5:$B$504,$A190,'حركة المراحل'!$C$5:$C$504,N$4))</f>
        <v/>
      </c>
      <c r="O190" s="17">
        <f>IF(OR($A190="",O$4=""),"",SUMIFS('حركة المراحل'!$D$5:$D$504,'حركة المراحل'!$B$5:$B$504,$A190,'حركة المراحل'!$C$5:$C$504,O$4))</f>
        <v/>
      </c>
      <c r="P190" s="17">
        <f>IF(OR($A190="",'المراحل'!$D$5=""),"",SUMIFS('حركة المراحل'!$D$5:$D$504,'حركة المراحل'!$B$5:$B$504,$A190,'حركة المراحل'!$C$5:$C$504,'المراحل'!$D$5))</f>
        <v/>
      </c>
      <c r="Q190" s="18">
        <f>IF(OR(A190="",P190="",C190="",C190=0),"",P190/C190)</f>
        <v/>
      </c>
      <c r="R190" s="17">
        <f>IF(OR(A190="",P190="",C190=""),"",MAX(C190-P190,0))</f>
        <v/>
      </c>
      <c r="S190" s="19">
        <f>IF(OR(A190="",'أوامر الإنتاج'!E190=""),"",'أوامر الإنتاج'!E190-TODAY())</f>
        <v/>
      </c>
      <c r="T190" s="6">
        <f>IF(OR(A190="",P190="",C190=""),"",IF(P190&gt;=C190,"تم",IF(S190="","جارٍ",IF(S190&lt;0,"متأخر",IF(S190&lt;=3,"قريب","جارٍ")))))</f>
        <v/>
      </c>
    </row>
    <row r="191">
      <c r="A191" s="6">
        <f>IF('أوامر الإنتاج'!A191="","",'أوامر الإنتاج'!A191)</f>
        <v/>
      </c>
      <c r="B191" s="6">
        <f>IF(A191="","",'أوامر الإنتاج'!B191&amp;"")</f>
        <v/>
      </c>
      <c r="C191" s="17">
        <f>IF(A191="","",'أوامر الإنتاج'!D191)</f>
        <v/>
      </c>
      <c r="D191" s="17">
        <f>IF(OR($A191="",D$4=""),"",SUMIFS('حركة المراحل'!$D$5:$D$504,'حركة المراحل'!$B$5:$B$504,$A191,'حركة المراحل'!$C$5:$C$504,D$4))</f>
        <v/>
      </c>
      <c r="E191" s="17">
        <f>IF(OR($A191="",E$4=""),"",SUMIFS('حركة المراحل'!$D$5:$D$504,'حركة المراحل'!$B$5:$B$504,$A191,'حركة المراحل'!$C$5:$C$504,E$4))</f>
        <v/>
      </c>
      <c r="F191" s="17">
        <f>IF(OR($A191="",F$4=""),"",SUMIFS('حركة المراحل'!$D$5:$D$504,'حركة المراحل'!$B$5:$B$504,$A191,'حركة المراحل'!$C$5:$C$504,F$4))</f>
        <v/>
      </c>
      <c r="G191" s="17">
        <f>IF(OR($A191="",G$4=""),"",SUMIFS('حركة المراحل'!$D$5:$D$504,'حركة المراحل'!$B$5:$B$504,$A191,'حركة المراحل'!$C$5:$C$504,G$4))</f>
        <v/>
      </c>
      <c r="H191" s="17">
        <f>IF(OR($A191="",H$4=""),"",SUMIFS('حركة المراحل'!$D$5:$D$504,'حركة المراحل'!$B$5:$B$504,$A191,'حركة المراحل'!$C$5:$C$504,H$4))</f>
        <v/>
      </c>
      <c r="I191" s="17">
        <f>IF(OR($A191="",I$4=""),"",SUMIFS('حركة المراحل'!$D$5:$D$504,'حركة المراحل'!$B$5:$B$504,$A191,'حركة المراحل'!$C$5:$C$504,I$4))</f>
        <v/>
      </c>
      <c r="J191" s="17">
        <f>IF(OR($A191="",J$4=""),"",SUMIFS('حركة المراحل'!$D$5:$D$504,'حركة المراحل'!$B$5:$B$504,$A191,'حركة المراحل'!$C$5:$C$504,J$4))</f>
        <v/>
      </c>
      <c r="K191" s="17">
        <f>IF(OR($A191="",K$4=""),"",SUMIFS('حركة المراحل'!$D$5:$D$504,'حركة المراحل'!$B$5:$B$504,$A191,'حركة المراحل'!$C$5:$C$504,K$4))</f>
        <v/>
      </c>
      <c r="L191" s="17">
        <f>IF(OR($A191="",L$4=""),"",SUMIFS('حركة المراحل'!$D$5:$D$504,'حركة المراحل'!$B$5:$B$504,$A191,'حركة المراحل'!$C$5:$C$504,L$4))</f>
        <v/>
      </c>
      <c r="M191" s="17">
        <f>IF(OR($A191="",M$4=""),"",SUMIFS('حركة المراحل'!$D$5:$D$504,'حركة المراحل'!$B$5:$B$504,$A191,'حركة المراحل'!$C$5:$C$504,M$4))</f>
        <v/>
      </c>
      <c r="N191" s="17">
        <f>IF(OR($A191="",N$4=""),"",SUMIFS('حركة المراحل'!$D$5:$D$504,'حركة المراحل'!$B$5:$B$504,$A191,'حركة المراحل'!$C$5:$C$504,N$4))</f>
        <v/>
      </c>
      <c r="O191" s="17">
        <f>IF(OR($A191="",O$4=""),"",SUMIFS('حركة المراحل'!$D$5:$D$504,'حركة المراحل'!$B$5:$B$504,$A191,'حركة المراحل'!$C$5:$C$504,O$4))</f>
        <v/>
      </c>
      <c r="P191" s="17">
        <f>IF(OR($A191="",'المراحل'!$D$5=""),"",SUMIFS('حركة المراحل'!$D$5:$D$504,'حركة المراحل'!$B$5:$B$504,$A191,'حركة المراحل'!$C$5:$C$504,'المراحل'!$D$5))</f>
        <v/>
      </c>
      <c r="Q191" s="18">
        <f>IF(OR(A191="",P191="",C191="",C191=0),"",P191/C191)</f>
        <v/>
      </c>
      <c r="R191" s="17">
        <f>IF(OR(A191="",P191="",C191=""),"",MAX(C191-P191,0))</f>
        <v/>
      </c>
      <c r="S191" s="19">
        <f>IF(OR(A191="",'أوامر الإنتاج'!E191=""),"",'أوامر الإنتاج'!E191-TODAY())</f>
        <v/>
      </c>
      <c r="T191" s="6">
        <f>IF(OR(A191="",P191="",C191=""),"",IF(P191&gt;=C191,"تم",IF(S191="","جارٍ",IF(S191&lt;0,"متأخر",IF(S191&lt;=3,"قريب","جارٍ")))))</f>
        <v/>
      </c>
    </row>
    <row r="192">
      <c r="A192" s="6">
        <f>IF('أوامر الإنتاج'!A192="","",'أوامر الإنتاج'!A192)</f>
        <v/>
      </c>
      <c r="B192" s="6">
        <f>IF(A192="","",'أوامر الإنتاج'!B192&amp;"")</f>
        <v/>
      </c>
      <c r="C192" s="17">
        <f>IF(A192="","",'أوامر الإنتاج'!D192)</f>
        <v/>
      </c>
      <c r="D192" s="17">
        <f>IF(OR($A192="",D$4=""),"",SUMIFS('حركة المراحل'!$D$5:$D$504,'حركة المراحل'!$B$5:$B$504,$A192,'حركة المراحل'!$C$5:$C$504,D$4))</f>
        <v/>
      </c>
      <c r="E192" s="17">
        <f>IF(OR($A192="",E$4=""),"",SUMIFS('حركة المراحل'!$D$5:$D$504,'حركة المراحل'!$B$5:$B$504,$A192,'حركة المراحل'!$C$5:$C$504,E$4))</f>
        <v/>
      </c>
      <c r="F192" s="17">
        <f>IF(OR($A192="",F$4=""),"",SUMIFS('حركة المراحل'!$D$5:$D$504,'حركة المراحل'!$B$5:$B$504,$A192,'حركة المراحل'!$C$5:$C$504,F$4))</f>
        <v/>
      </c>
      <c r="G192" s="17">
        <f>IF(OR($A192="",G$4=""),"",SUMIFS('حركة المراحل'!$D$5:$D$504,'حركة المراحل'!$B$5:$B$504,$A192,'حركة المراحل'!$C$5:$C$504,G$4))</f>
        <v/>
      </c>
      <c r="H192" s="17">
        <f>IF(OR($A192="",H$4=""),"",SUMIFS('حركة المراحل'!$D$5:$D$504,'حركة المراحل'!$B$5:$B$504,$A192,'حركة المراحل'!$C$5:$C$504,H$4))</f>
        <v/>
      </c>
      <c r="I192" s="17">
        <f>IF(OR($A192="",I$4=""),"",SUMIFS('حركة المراحل'!$D$5:$D$504,'حركة المراحل'!$B$5:$B$504,$A192,'حركة المراحل'!$C$5:$C$504,I$4))</f>
        <v/>
      </c>
      <c r="J192" s="17">
        <f>IF(OR($A192="",J$4=""),"",SUMIFS('حركة المراحل'!$D$5:$D$504,'حركة المراحل'!$B$5:$B$504,$A192,'حركة المراحل'!$C$5:$C$504,J$4))</f>
        <v/>
      </c>
      <c r="K192" s="17">
        <f>IF(OR($A192="",K$4=""),"",SUMIFS('حركة المراحل'!$D$5:$D$504,'حركة المراحل'!$B$5:$B$504,$A192,'حركة المراحل'!$C$5:$C$504,K$4))</f>
        <v/>
      </c>
      <c r="L192" s="17">
        <f>IF(OR($A192="",L$4=""),"",SUMIFS('حركة المراحل'!$D$5:$D$504,'حركة المراحل'!$B$5:$B$504,$A192,'حركة المراحل'!$C$5:$C$504,L$4))</f>
        <v/>
      </c>
      <c r="M192" s="17">
        <f>IF(OR($A192="",M$4=""),"",SUMIFS('حركة المراحل'!$D$5:$D$504,'حركة المراحل'!$B$5:$B$504,$A192,'حركة المراحل'!$C$5:$C$504,M$4))</f>
        <v/>
      </c>
      <c r="N192" s="17">
        <f>IF(OR($A192="",N$4=""),"",SUMIFS('حركة المراحل'!$D$5:$D$504,'حركة المراحل'!$B$5:$B$504,$A192,'حركة المراحل'!$C$5:$C$504,N$4))</f>
        <v/>
      </c>
      <c r="O192" s="17">
        <f>IF(OR($A192="",O$4=""),"",SUMIFS('حركة المراحل'!$D$5:$D$504,'حركة المراحل'!$B$5:$B$504,$A192,'حركة المراحل'!$C$5:$C$504,O$4))</f>
        <v/>
      </c>
      <c r="P192" s="17">
        <f>IF(OR($A192="",'المراحل'!$D$5=""),"",SUMIFS('حركة المراحل'!$D$5:$D$504,'حركة المراحل'!$B$5:$B$504,$A192,'حركة المراحل'!$C$5:$C$504,'المراحل'!$D$5))</f>
        <v/>
      </c>
      <c r="Q192" s="18">
        <f>IF(OR(A192="",P192="",C192="",C192=0),"",P192/C192)</f>
        <v/>
      </c>
      <c r="R192" s="17">
        <f>IF(OR(A192="",P192="",C192=""),"",MAX(C192-P192,0))</f>
        <v/>
      </c>
      <c r="S192" s="19">
        <f>IF(OR(A192="",'أوامر الإنتاج'!E192=""),"",'أوامر الإنتاج'!E192-TODAY())</f>
        <v/>
      </c>
      <c r="T192" s="6">
        <f>IF(OR(A192="",P192="",C192=""),"",IF(P192&gt;=C192,"تم",IF(S192="","جارٍ",IF(S192&lt;0,"متأخر",IF(S192&lt;=3,"قريب","جارٍ")))))</f>
        <v/>
      </c>
    </row>
    <row r="193">
      <c r="A193" s="6">
        <f>IF('أوامر الإنتاج'!A193="","",'أوامر الإنتاج'!A193)</f>
        <v/>
      </c>
      <c r="B193" s="6">
        <f>IF(A193="","",'أوامر الإنتاج'!B193&amp;"")</f>
        <v/>
      </c>
      <c r="C193" s="17">
        <f>IF(A193="","",'أوامر الإنتاج'!D193)</f>
        <v/>
      </c>
      <c r="D193" s="17">
        <f>IF(OR($A193="",D$4=""),"",SUMIFS('حركة المراحل'!$D$5:$D$504,'حركة المراحل'!$B$5:$B$504,$A193,'حركة المراحل'!$C$5:$C$504,D$4))</f>
        <v/>
      </c>
      <c r="E193" s="17">
        <f>IF(OR($A193="",E$4=""),"",SUMIFS('حركة المراحل'!$D$5:$D$504,'حركة المراحل'!$B$5:$B$504,$A193,'حركة المراحل'!$C$5:$C$504,E$4))</f>
        <v/>
      </c>
      <c r="F193" s="17">
        <f>IF(OR($A193="",F$4=""),"",SUMIFS('حركة المراحل'!$D$5:$D$504,'حركة المراحل'!$B$5:$B$504,$A193,'حركة المراحل'!$C$5:$C$504,F$4))</f>
        <v/>
      </c>
      <c r="G193" s="17">
        <f>IF(OR($A193="",G$4=""),"",SUMIFS('حركة المراحل'!$D$5:$D$504,'حركة المراحل'!$B$5:$B$504,$A193,'حركة المراحل'!$C$5:$C$504,G$4))</f>
        <v/>
      </c>
      <c r="H193" s="17">
        <f>IF(OR($A193="",H$4=""),"",SUMIFS('حركة المراحل'!$D$5:$D$504,'حركة المراحل'!$B$5:$B$504,$A193,'حركة المراحل'!$C$5:$C$504,H$4))</f>
        <v/>
      </c>
      <c r="I193" s="17">
        <f>IF(OR($A193="",I$4=""),"",SUMIFS('حركة المراحل'!$D$5:$D$504,'حركة المراحل'!$B$5:$B$504,$A193,'حركة المراحل'!$C$5:$C$504,I$4))</f>
        <v/>
      </c>
      <c r="J193" s="17">
        <f>IF(OR($A193="",J$4=""),"",SUMIFS('حركة المراحل'!$D$5:$D$504,'حركة المراحل'!$B$5:$B$504,$A193,'حركة المراحل'!$C$5:$C$504,J$4))</f>
        <v/>
      </c>
      <c r="K193" s="17">
        <f>IF(OR($A193="",K$4=""),"",SUMIFS('حركة المراحل'!$D$5:$D$504,'حركة المراحل'!$B$5:$B$504,$A193,'حركة المراحل'!$C$5:$C$504,K$4))</f>
        <v/>
      </c>
      <c r="L193" s="17">
        <f>IF(OR($A193="",L$4=""),"",SUMIFS('حركة المراحل'!$D$5:$D$504,'حركة المراحل'!$B$5:$B$504,$A193,'حركة المراحل'!$C$5:$C$504,L$4))</f>
        <v/>
      </c>
      <c r="M193" s="17">
        <f>IF(OR($A193="",M$4=""),"",SUMIFS('حركة المراحل'!$D$5:$D$504,'حركة المراحل'!$B$5:$B$504,$A193,'حركة المراحل'!$C$5:$C$504,M$4))</f>
        <v/>
      </c>
      <c r="N193" s="17">
        <f>IF(OR($A193="",N$4=""),"",SUMIFS('حركة المراحل'!$D$5:$D$504,'حركة المراحل'!$B$5:$B$504,$A193,'حركة المراحل'!$C$5:$C$504,N$4))</f>
        <v/>
      </c>
      <c r="O193" s="17">
        <f>IF(OR($A193="",O$4=""),"",SUMIFS('حركة المراحل'!$D$5:$D$504,'حركة المراحل'!$B$5:$B$504,$A193,'حركة المراحل'!$C$5:$C$504,O$4))</f>
        <v/>
      </c>
      <c r="P193" s="17">
        <f>IF(OR($A193="",'المراحل'!$D$5=""),"",SUMIFS('حركة المراحل'!$D$5:$D$504,'حركة المراحل'!$B$5:$B$504,$A193,'حركة المراحل'!$C$5:$C$504,'المراحل'!$D$5))</f>
        <v/>
      </c>
      <c r="Q193" s="18">
        <f>IF(OR(A193="",P193="",C193="",C193=0),"",P193/C193)</f>
        <v/>
      </c>
      <c r="R193" s="17">
        <f>IF(OR(A193="",P193="",C193=""),"",MAX(C193-P193,0))</f>
        <v/>
      </c>
      <c r="S193" s="19">
        <f>IF(OR(A193="",'أوامر الإنتاج'!E193=""),"",'أوامر الإنتاج'!E193-TODAY())</f>
        <v/>
      </c>
      <c r="T193" s="6">
        <f>IF(OR(A193="",P193="",C193=""),"",IF(P193&gt;=C193,"تم",IF(S193="","جارٍ",IF(S193&lt;0,"متأخر",IF(S193&lt;=3,"قريب","جارٍ")))))</f>
        <v/>
      </c>
    </row>
    <row r="194">
      <c r="A194" s="6">
        <f>IF('أوامر الإنتاج'!A194="","",'أوامر الإنتاج'!A194)</f>
        <v/>
      </c>
      <c r="B194" s="6">
        <f>IF(A194="","",'أوامر الإنتاج'!B194&amp;"")</f>
        <v/>
      </c>
      <c r="C194" s="17">
        <f>IF(A194="","",'أوامر الإنتاج'!D194)</f>
        <v/>
      </c>
      <c r="D194" s="17">
        <f>IF(OR($A194="",D$4=""),"",SUMIFS('حركة المراحل'!$D$5:$D$504,'حركة المراحل'!$B$5:$B$504,$A194,'حركة المراحل'!$C$5:$C$504,D$4))</f>
        <v/>
      </c>
      <c r="E194" s="17">
        <f>IF(OR($A194="",E$4=""),"",SUMIFS('حركة المراحل'!$D$5:$D$504,'حركة المراحل'!$B$5:$B$504,$A194,'حركة المراحل'!$C$5:$C$504,E$4))</f>
        <v/>
      </c>
      <c r="F194" s="17">
        <f>IF(OR($A194="",F$4=""),"",SUMIFS('حركة المراحل'!$D$5:$D$504,'حركة المراحل'!$B$5:$B$504,$A194,'حركة المراحل'!$C$5:$C$504,F$4))</f>
        <v/>
      </c>
      <c r="G194" s="17">
        <f>IF(OR($A194="",G$4=""),"",SUMIFS('حركة المراحل'!$D$5:$D$504,'حركة المراحل'!$B$5:$B$504,$A194,'حركة المراحل'!$C$5:$C$504,G$4))</f>
        <v/>
      </c>
      <c r="H194" s="17">
        <f>IF(OR($A194="",H$4=""),"",SUMIFS('حركة المراحل'!$D$5:$D$504,'حركة المراحل'!$B$5:$B$504,$A194,'حركة المراحل'!$C$5:$C$504,H$4))</f>
        <v/>
      </c>
      <c r="I194" s="17">
        <f>IF(OR($A194="",I$4=""),"",SUMIFS('حركة المراحل'!$D$5:$D$504,'حركة المراحل'!$B$5:$B$504,$A194,'حركة المراحل'!$C$5:$C$504,I$4))</f>
        <v/>
      </c>
      <c r="J194" s="17">
        <f>IF(OR($A194="",J$4=""),"",SUMIFS('حركة المراحل'!$D$5:$D$504,'حركة المراحل'!$B$5:$B$504,$A194,'حركة المراحل'!$C$5:$C$504,J$4))</f>
        <v/>
      </c>
      <c r="K194" s="17">
        <f>IF(OR($A194="",K$4=""),"",SUMIFS('حركة المراحل'!$D$5:$D$504,'حركة المراحل'!$B$5:$B$504,$A194,'حركة المراحل'!$C$5:$C$504,K$4))</f>
        <v/>
      </c>
      <c r="L194" s="17">
        <f>IF(OR($A194="",L$4=""),"",SUMIFS('حركة المراحل'!$D$5:$D$504,'حركة المراحل'!$B$5:$B$504,$A194,'حركة المراحل'!$C$5:$C$504,L$4))</f>
        <v/>
      </c>
      <c r="M194" s="17">
        <f>IF(OR($A194="",M$4=""),"",SUMIFS('حركة المراحل'!$D$5:$D$504,'حركة المراحل'!$B$5:$B$504,$A194,'حركة المراحل'!$C$5:$C$504,M$4))</f>
        <v/>
      </c>
      <c r="N194" s="17">
        <f>IF(OR($A194="",N$4=""),"",SUMIFS('حركة المراحل'!$D$5:$D$504,'حركة المراحل'!$B$5:$B$504,$A194,'حركة المراحل'!$C$5:$C$504,N$4))</f>
        <v/>
      </c>
      <c r="O194" s="17">
        <f>IF(OR($A194="",O$4=""),"",SUMIFS('حركة المراحل'!$D$5:$D$504,'حركة المراحل'!$B$5:$B$504,$A194,'حركة المراحل'!$C$5:$C$504,O$4))</f>
        <v/>
      </c>
      <c r="P194" s="17">
        <f>IF(OR($A194="",'المراحل'!$D$5=""),"",SUMIFS('حركة المراحل'!$D$5:$D$504,'حركة المراحل'!$B$5:$B$504,$A194,'حركة المراحل'!$C$5:$C$504,'المراحل'!$D$5))</f>
        <v/>
      </c>
      <c r="Q194" s="18">
        <f>IF(OR(A194="",P194="",C194="",C194=0),"",P194/C194)</f>
        <v/>
      </c>
      <c r="R194" s="17">
        <f>IF(OR(A194="",P194="",C194=""),"",MAX(C194-P194,0))</f>
        <v/>
      </c>
      <c r="S194" s="19">
        <f>IF(OR(A194="",'أوامر الإنتاج'!E194=""),"",'أوامر الإنتاج'!E194-TODAY())</f>
        <v/>
      </c>
      <c r="T194" s="6">
        <f>IF(OR(A194="",P194="",C194=""),"",IF(P194&gt;=C194,"تم",IF(S194="","جارٍ",IF(S194&lt;0,"متأخر",IF(S194&lt;=3,"قريب","جارٍ")))))</f>
        <v/>
      </c>
    </row>
    <row r="195">
      <c r="A195" s="6">
        <f>IF('أوامر الإنتاج'!A195="","",'أوامر الإنتاج'!A195)</f>
        <v/>
      </c>
      <c r="B195" s="6">
        <f>IF(A195="","",'أوامر الإنتاج'!B195&amp;"")</f>
        <v/>
      </c>
      <c r="C195" s="17">
        <f>IF(A195="","",'أوامر الإنتاج'!D195)</f>
        <v/>
      </c>
      <c r="D195" s="17">
        <f>IF(OR($A195="",D$4=""),"",SUMIFS('حركة المراحل'!$D$5:$D$504,'حركة المراحل'!$B$5:$B$504,$A195,'حركة المراحل'!$C$5:$C$504,D$4))</f>
        <v/>
      </c>
      <c r="E195" s="17">
        <f>IF(OR($A195="",E$4=""),"",SUMIFS('حركة المراحل'!$D$5:$D$504,'حركة المراحل'!$B$5:$B$504,$A195,'حركة المراحل'!$C$5:$C$504,E$4))</f>
        <v/>
      </c>
      <c r="F195" s="17">
        <f>IF(OR($A195="",F$4=""),"",SUMIFS('حركة المراحل'!$D$5:$D$504,'حركة المراحل'!$B$5:$B$504,$A195,'حركة المراحل'!$C$5:$C$504,F$4))</f>
        <v/>
      </c>
      <c r="G195" s="17">
        <f>IF(OR($A195="",G$4=""),"",SUMIFS('حركة المراحل'!$D$5:$D$504,'حركة المراحل'!$B$5:$B$504,$A195,'حركة المراحل'!$C$5:$C$504,G$4))</f>
        <v/>
      </c>
      <c r="H195" s="17">
        <f>IF(OR($A195="",H$4=""),"",SUMIFS('حركة المراحل'!$D$5:$D$504,'حركة المراحل'!$B$5:$B$504,$A195,'حركة المراحل'!$C$5:$C$504,H$4))</f>
        <v/>
      </c>
      <c r="I195" s="17">
        <f>IF(OR($A195="",I$4=""),"",SUMIFS('حركة المراحل'!$D$5:$D$504,'حركة المراحل'!$B$5:$B$504,$A195,'حركة المراحل'!$C$5:$C$504,I$4))</f>
        <v/>
      </c>
      <c r="J195" s="17">
        <f>IF(OR($A195="",J$4=""),"",SUMIFS('حركة المراحل'!$D$5:$D$504,'حركة المراحل'!$B$5:$B$504,$A195,'حركة المراحل'!$C$5:$C$504,J$4))</f>
        <v/>
      </c>
      <c r="K195" s="17">
        <f>IF(OR($A195="",K$4=""),"",SUMIFS('حركة المراحل'!$D$5:$D$504,'حركة المراحل'!$B$5:$B$504,$A195,'حركة المراحل'!$C$5:$C$504,K$4))</f>
        <v/>
      </c>
      <c r="L195" s="17">
        <f>IF(OR($A195="",L$4=""),"",SUMIFS('حركة المراحل'!$D$5:$D$504,'حركة المراحل'!$B$5:$B$504,$A195,'حركة المراحل'!$C$5:$C$504,L$4))</f>
        <v/>
      </c>
      <c r="M195" s="17">
        <f>IF(OR($A195="",M$4=""),"",SUMIFS('حركة المراحل'!$D$5:$D$504,'حركة المراحل'!$B$5:$B$504,$A195,'حركة المراحل'!$C$5:$C$504,M$4))</f>
        <v/>
      </c>
      <c r="N195" s="17">
        <f>IF(OR($A195="",N$4=""),"",SUMIFS('حركة المراحل'!$D$5:$D$504,'حركة المراحل'!$B$5:$B$504,$A195,'حركة المراحل'!$C$5:$C$504,N$4))</f>
        <v/>
      </c>
      <c r="O195" s="17">
        <f>IF(OR($A195="",O$4=""),"",SUMIFS('حركة المراحل'!$D$5:$D$504,'حركة المراحل'!$B$5:$B$504,$A195,'حركة المراحل'!$C$5:$C$504,O$4))</f>
        <v/>
      </c>
      <c r="P195" s="17">
        <f>IF(OR($A195="",'المراحل'!$D$5=""),"",SUMIFS('حركة المراحل'!$D$5:$D$504,'حركة المراحل'!$B$5:$B$504,$A195,'حركة المراحل'!$C$5:$C$504,'المراحل'!$D$5))</f>
        <v/>
      </c>
      <c r="Q195" s="18">
        <f>IF(OR(A195="",P195="",C195="",C195=0),"",P195/C195)</f>
        <v/>
      </c>
      <c r="R195" s="17">
        <f>IF(OR(A195="",P195="",C195=""),"",MAX(C195-P195,0))</f>
        <v/>
      </c>
      <c r="S195" s="19">
        <f>IF(OR(A195="",'أوامر الإنتاج'!E195=""),"",'أوامر الإنتاج'!E195-TODAY())</f>
        <v/>
      </c>
      <c r="T195" s="6">
        <f>IF(OR(A195="",P195="",C195=""),"",IF(P195&gt;=C195,"تم",IF(S195="","جارٍ",IF(S195&lt;0,"متأخر",IF(S195&lt;=3,"قريب","جارٍ")))))</f>
        <v/>
      </c>
    </row>
    <row r="196">
      <c r="A196" s="6">
        <f>IF('أوامر الإنتاج'!A196="","",'أوامر الإنتاج'!A196)</f>
        <v/>
      </c>
      <c r="B196" s="6">
        <f>IF(A196="","",'أوامر الإنتاج'!B196&amp;"")</f>
        <v/>
      </c>
      <c r="C196" s="17">
        <f>IF(A196="","",'أوامر الإنتاج'!D196)</f>
        <v/>
      </c>
      <c r="D196" s="17">
        <f>IF(OR($A196="",D$4=""),"",SUMIFS('حركة المراحل'!$D$5:$D$504,'حركة المراحل'!$B$5:$B$504,$A196,'حركة المراحل'!$C$5:$C$504,D$4))</f>
        <v/>
      </c>
      <c r="E196" s="17">
        <f>IF(OR($A196="",E$4=""),"",SUMIFS('حركة المراحل'!$D$5:$D$504,'حركة المراحل'!$B$5:$B$504,$A196,'حركة المراحل'!$C$5:$C$504,E$4))</f>
        <v/>
      </c>
      <c r="F196" s="17">
        <f>IF(OR($A196="",F$4=""),"",SUMIFS('حركة المراحل'!$D$5:$D$504,'حركة المراحل'!$B$5:$B$504,$A196,'حركة المراحل'!$C$5:$C$504,F$4))</f>
        <v/>
      </c>
      <c r="G196" s="17">
        <f>IF(OR($A196="",G$4=""),"",SUMIFS('حركة المراحل'!$D$5:$D$504,'حركة المراحل'!$B$5:$B$504,$A196,'حركة المراحل'!$C$5:$C$504,G$4))</f>
        <v/>
      </c>
      <c r="H196" s="17">
        <f>IF(OR($A196="",H$4=""),"",SUMIFS('حركة المراحل'!$D$5:$D$504,'حركة المراحل'!$B$5:$B$504,$A196,'حركة المراحل'!$C$5:$C$504,H$4))</f>
        <v/>
      </c>
      <c r="I196" s="17">
        <f>IF(OR($A196="",I$4=""),"",SUMIFS('حركة المراحل'!$D$5:$D$504,'حركة المراحل'!$B$5:$B$504,$A196,'حركة المراحل'!$C$5:$C$504,I$4))</f>
        <v/>
      </c>
      <c r="J196" s="17">
        <f>IF(OR($A196="",J$4=""),"",SUMIFS('حركة المراحل'!$D$5:$D$504,'حركة المراحل'!$B$5:$B$504,$A196,'حركة المراحل'!$C$5:$C$504,J$4))</f>
        <v/>
      </c>
      <c r="K196" s="17">
        <f>IF(OR($A196="",K$4=""),"",SUMIFS('حركة المراحل'!$D$5:$D$504,'حركة المراحل'!$B$5:$B$504,$A196,'حركة المراحل'!$C$5:$C$504,K$4))</f>
        <v/>
      </c>
      <c r="L196" s="17">
        <f>IF(OR($A196="",L$4=""),"",SUMIFS('حركة المراحل'!$D$5:$D$504,'حركة المراحل'!$B$5:$B$504,$A196,'حركة المراحل'!$C$5:$C$504,L$4))</f>
        <v/>
      </c>
      <c r="M196" s="17">
        <f>IF(OR($A196="",M$4=""),"",SUMIFS('حركة المراحل'!$D$5:$D$504,'حركة المراحل'!$B$5:$B$504,$A196,'حركة المراحل'!$C$5:$C$504,M$4))</f>
        <v/>
      </c>
      <c r="N196" s="17">
        <f>IF(OR($A196="",N$4=""),"",SUMIFS('حركة المراحل'!$D$5:$D$504,'حركة المراحل'!$B$5:$B$504,$A196,'حركة المراحل'!$C$5:$C$504,N$4))</f>
        <v/>
      </c>
      <c r="O196" s="17">
        <f>IF(OR($A196="",O$4=""),"",SUMIFS('حركة المراحل'!$D$5:$D$504,'حركة المراحل'!$B$5:$B$504,$A196,'حركة المراحل'!$C$5:$C$504,O$4))</f>
        <v/>
      </c>
      <c r="P196" s="17">
        <f>IF(OR($A196="",'المراحل'!$D$5=""),"",SUMIFS('حركة المراحل'!$D$5:$D$504,'حركة المراحل'!$B$5:$B$504,$A196,'حركة المراحل'!$C$5:$C$504,'المراحل'!$D$5))</f>
        <v/>
      </c>
      <c r="Q196" s="18">
        <f>IF(OR(A196="",P196="",C196="",C196=0),"",P196/C196)</f>
        <v/>
      </c>
      <c r="R196" s="17">
        <f>IF(OR(A196="",P196="",C196=""),"",MAX(C196-P196,0))</f>
        <v/>
      </c>
      <c r="S196" s="19">
        <f>IF(OR(A196="",'أوامر الإنتاج'!E196=""),"",'أوامر الإنتاج'!E196-TODAY())</f>
        <v/>
      </c>
      <c r="T196" s="6">
        <f>IF(OR(A196="",P196="",C196=""),"",IF(P196&gt;=C196,"تم",IF(S196="","جارٍ",IF(S196&lt;0,"متأخر",IF(S196&lt;=3,"قريب","جارٍ")))))</f>
        <v/>
      </c>
    </row>
    <row r="197">
      <c r="A197" s="6">
        <f>IF('أوامر الإنتاج'!A197="","",'أوامر الإنتاج'!A197)</f>
        <v/>
      </c>
      <c r="B197" s="6">
        <f>IF(A197="","",'أوامر الإنتاج'!B197&amp;"")</f>
        <v/>
      </c>
      <c r="C197" s="17">
        <f>IF(A197="","",'أوامر الإنتاج'!D197)</f>
        <v/>
      </c>
      <c r="D197" s="17">
        <f>IF(OR($A197="",D$4=""),"",SUMIFS('حركة المراحل'!$D$5:$D$504,'حركة المراحل'!$B$5:$B$504,$A197,'حركة المراحل'!$C$5:$C$504,D$4))</f>
        <v/>
      </c>
      <c r="E197" s="17">
        <f>IF(OR($A197="",E$4=""),"",SUMIFS('حركة المراحل'!$D$5:$D$504,'حركة المراحل'!$B$5:$B$504,$A197,'حركة المراحل'!$C$5:$C$504,E$4))</f>
        <v/>
      </c>
      <c r="F197" s="17">
        <f>IF(OR($A197="",F$4=""),"",SUMIFS('حركة المراحل'!$D$5:$D$504,'حركة المراحل'!$B$5:$B$504,$A197,'حركة المراحل'!$C$5:$C$504,F$4))</f>
        <v/>
      </c>
      <c r="G197" s="17">
        <f>IF(OR($A197="",G$4=""),"",SUMIFS('حركة المراحل'!$D$5:$D$504,'حركة المراحل'!$B$5:$B$504,$A197,'حركة المراحل'!$C$5:$C$504,G$4))</f>
        <v/>
      </c>
      <c r="H197" s="17">
        <f>IF(OR($A197="",H$4=""),"",SUMIFS('حركة المراحل'!$D$5:$D$504,'حركة المراحل'!$B$5:$B$504,$A197,'حركة المراحل'!$C$5:$C$504,H$4))</f>
        <v/>
      </c>
      <c r="I197" s="17">
        <f>IF(OR($A197="",I$4=""),"",SUMIFS('حركة المراحل'!$D$5:$D$504,'حركة المراحل'!$B$5:$B$504,$A197,'حركة المراحل'!$C$5:$C$504,I$4))</f>
        <v/>
      </c>
      <c r="J197" s="17">
        <f>IF(OR($A197="",J$4=""),"",SUMIFS('حركة المراحل'!$D$5:$D$504,'حركة المراحل'!$B$5:$B$504,$A197,'حركة المراحل'!$C$5:$C$504,J$4))</f>
        <v/>
      </c>
      <c r="K197" s="17">
        <f>IF(OR($A197="",K$4=""),"",SUMIFS('حركة المراحل'!$D$5:$D$504,'حركة المراحل'!$B$5:$B$504,$A197,'حركة المراحل'!$C$5:$C$504,K$4))</f>
        <v/>
      </c>
      <c r="L197" s="17">
        <f>IF(OR($A197="",L$4=""),"",SUMIFS('حركة المراحل'!$D$5:$D$504,'حركة المراحل'!$B$5:$B$504,$A197,'حركة المراحل'!$C$5:$C$504,L$4))</f>
        <v/>
      </c>
      <c r="M197" s="17">
        <f>IF(OR($A197="",M$4=""),"",SUMIFS('حركة المراحل'!$D$5:$D$504,'حركة المراحل'!$B$5:$B$504,$A197,'حركة المراحل'!$C$5:$C$504,M$4))</f>
        <v/>
      </c>
      <c r="N197" s="17">
        <f>IF(OR($A197="",N$4=""),"",SUMIFS('حركة المراحل'!$D$5:$D$504,'حركة المراحل'!$B$5:$B$504,$A197,'حركة المراحل'!$C$5:$C$504,N$4))</f>
        <v/>
      </c>
      <c r="O197" s="17">
        <f>IF(OR($A197="",O$4=""),"",SUMIFS('حركة المراحل'!$D$5:$D$504,'حركة المراحل'!$B$5:$B$504,$A197,'حركة المراحل'!$C$5:$C$504,O$4))</f>
        <v/>
      </c>
      <c r="P197" s="17">
        <f>IF(OR($A197="",'المراحل'!$D$5=""),"",SUMIFS('حركة المراحل'!$D$5:$D$504,'حركة المراحل'!$B$5:$B$504,$A197,'حركة المراحل'!$C$5:$C$504,'المراحل'!$D$5))</f>
        <v/>
      </c>
      <c r="Q197" s="18">
        <f>IF(OR(A197="",P197="",C197="",C197=0),"",P197/C197)</f>
        <v/>
      </c>
      <c r="R197" s="17">
        <f>IF(OR(A197="",P197="",C197=""),"",MAX(C197-P197,0))</f>
        <v/>
      </c>
      <c r="S197" s="19">
        <f>IF(OR(A197="",'أوامر الإنتاج'!E197=""),"",'أوامر الإنتاج'!E197-TODAY())</f>
        <v/>
      </c>
      <c r="T197" s="6">
        <f>IF(OR(A197="",P197="",C197=""),"",IF(P197&gt;=C197,"تم",IF(S197="","جارٍ",IF(S197&lt;0,"متأخر",IF(S197&lt;=3,"قريب","جارٍ")))))</f>
        <v/>
      </c>
    </row>
    <row r="198">
      <c r="A198" s="6">
        <f>IF('أوامر الإنتاج'!A198="","",'أوامر الإنتاج'!A198)</f>
        <v/>
      </c>
      <c r="B198" s="6">
        <f>IF(A198="","",'أوامر الإنتاج'!B198&amp;"")</f>
        <v/>
      </c>
      <c r="C198" s="17">
        <f>IF(A198="","",'أوامر الإنتاج'!D198)</f>
        <v/>
      </c>
      <c r="D198" s="17">
        <f>IF(OR($A198="",D$4=""),"",SUMIFS('حركة المراحل'!$D$5:$D$504,'حركة المراحل'!$B$5:$B$504,$A198,'حركة المراحل'!$C$5:$C$504,D$4))</f>
        <v/>
      </c>
      <c r="E198" s="17">
        <f>IF(OR($A198="",E$4=""),"",SUMIFS('حركة المراحل'!$D$5:$D$504,'حركة المراحل'!$B$5:$B$504,$A198,'حركة المراحل'!$C$5:$C$504,E$4))</f>
        <v/>
      </c>
      <c r="F198" s="17">
        <f>IF(OR($A198="",F$4=""),"",SUMIFS('حركة المراحل'!$D$5:$D$504,'حركة المراحل'!$B$5:$B$504,$A198,'حركة المراحل'!$C$5:$C$504,F$4))</f>
        <v/>
      </c>
      <c r="G198" s="17">
        <f>IF(OR($A198="",G$4=""),"",SUMIFS('حركة المراحل'!$D$5:$D$504,'حركة المراحل'!$B$5:$B$504,$A198,'حركة المراحل'!$C$5:$C$504,G$4))</f>
        <v/>
      </c>
      <c r="H198" s="17">
        <f>IF(OR($A198="",H$4=""),"",SUMIFS('حركة المراحل'!$D$5:$D$504,'حركة المراحل'!$B$5:$B$504,$A198,'حركة المراحل'!$C$5:$C$504,H$4))</f>
        <v/>
      </c>
      <c r="I198" s="17">
        <f>IF(OR($A198="",I$4=""),"",SUMIFS('حركة المراحل'!$D$5:$D$504,'حركة المراحل'!$B$5:$B$504,$A198,'حركة المراحل'!$C$5:$C$504,I$4))</f>
        <v/>
      </c>
      <c r="J198" s="17">
        <f>IF(OR($A198="",J$4=""),"",SUMIFS('حركة المراحل'!$D$5:$D$504,'حركة المراحل'!$B$5:$B$504,$A198,'حركة المراحل'!$C$5:$C$504,J$4))</f>
        <v/>
      </c>
      <c r="K198" s="17">
        <f>IF(OR($A198="",K$4=""),"",SUMIFS('حركة المراحل'!$D$5:$D$504,'حركة المراحل'!$B$5:$B$504,$A198,'حركة المراحل'!$C$5:$C$504,K$4))</f>
        <v/>
      </c>
      <c r="L198" s="17">
        <f>IF(OR($A198="",L$4=""),"",SUMIFS('حركة المراحل'!$D$5:$D$504,'حركة المراحل'!$B$5:$B$504,$A198,'حركة المراحل'!$C$5:$C$504,L$4))</f>
        <v/>
      </c>
      <c r="M198" s="17">
        <f>IF(OR($A198="",M$4=""),"",SUMIFS('حركة المراحل'!$D$5:$D$504,'حركة المراحل'!$B$5:$B$504,$A198,'حركة المراحل'!$C$5:$C$504,M$4))</f>
        <v/>
      </c>
      <c r="N198" s="17">
        <f>IF(OR($A198="",N$4=""),"",SUMIFS('حركة المراحل'!$D$5:$D$504,'حركة المراحل'!$B$5:$B$504,$A198,'حركة المراحل'!$C$5:$C$504,N$4))</f>
        <v/>
      </c>
      <c r="O198" s="17">
        <f>IF(OR($A198="",O$4=""),"",SUMIFS('حركة المراحل'!$D$5:$D$504,'حركة المراحل'!$B$5:$B$504,$A198,'حركة المراحل'!$C$5:$C$504,O$4))</f>
        <v/>
      </c>
      <c r="P198" s="17">
        <f>IF(OR($A198="",'المراحل'!$D$5=""),"",SUMIFS('حركة المراحل'!$D$5:$D$504,'حركة المراحل'!$B$5:$B$504,$A198,'حركة المراحل'!$C$5:$C$504,'المراحل'!$D$5))</f>
        <v/>
      </c>
      <c r="Q198" s="18">
        <f>IF(OR(A198="",P198="",C198="",C198=0),"",P198/C198)</f>
        <v/>
      </c>
      <c r="R198" s="17">
        <f>IF(OR(A198="",P198="",C198=""),"",MAX(C198-P198,0))</f>
        <v/>
      </c>
      <c r="S198" s="19">
        <f>IF(OR(A198="",'أوامر الإنتاج'!E198=""),"",'أوامر الإنتاج'!E198-TODAY())</f>
        <v/>
      </c>
      <c r="T198" s="6">
        <f>IF(OR(A198="",P198="",C198=""),"",IF(P198&gt;=C198,"تم",IF(S198="","جارٍ",IF(S198&lt;0,"متأخر",IF(S198&lt;=3,"قريب","جارٍ")))))</f>
        <v/>
      </c>
    </row>
    <row r="199">
      <c r="A199" s="6">
        <f>IF('أوامر الإنتاج'!A199="","",'أوامر الإنتاج'!A199)</f>
        <v/>
      </c>
      <c r="B199" s="6">
        <f>IF(A199="","",'أوامر الإنتاج'!B199&amp;"")</f>
        <v/>
      </c>
      <c r="C199" s="17">
        <f>IF(A199="","",'أوامر الإنتاج'!D199)</f>
        <v/>
      </c>
      <c r="D199" s="17">
        <f>IF(OR($A199="",D$4=""),"",SUMIFS('حركة المراحل'!$D$5:$D$504,'حركة المراحل'!$B$5:$B$504,$A199,'حركة المراحل'!$C$5:$C$504,D$4))</f>
        <v/>
      </c>
      <c r="E199" s="17">
        <f>IF(OR($A199="",E$4=""),"",SUMIFS('حركة المراحل'!$D$5:$D$504,'حركة المراحل'!$B$5:$B$504,$A199,'حركة المراحل'!$C$5:$C$504,E$4))</f>
        <v/>
      </c>
      <c r="F199" s="17">
        <f>IF(OR($A199="",F$4=""),"",SUMIFS('حركة المراحل'!$D$5:$D$504,'حركة المراحل'!$B$5:$B$504,$A199,'حركة المراحل'!$C$5:$C$504,F$4))</f>
        <v/>
      </c>
      <c r="G199" s="17">
        <f>IF(OR($A199="",G$4=""),"",SUMIFS('حركة المراحل'!$D$5:$D$504,'حركة المراحل'!$B$5:$B$504,$A199,'حركة المراحل'!$C$5:$C$504,G$4))</f>
        <v/>
      </c>
      <c r="H199" s="17">
        <f>IF(OR($A199="",H$4=""),"",SUMIFS('حركة المراحل'!$D$5:$D$504,'حركة المراحل'!$B$5:$B$504,$A199,'حركة المراحل'!$C$5:$C$504,H$4))</f>
        <v/>
      </c>
      <c r="I199" s="17">
        <f>IF(OR($A199="",I$4=""),"",SUMIFS('حركة المراحل'!$D$5:$D$504,'حركة المراحل'!$B$5:$B$504,$A199,'حركة المراحل'!$C$5:$C$504,I$4))</f>
        <v/>
      </c>
      <c r="J199" s="17">
        <f>IF(OR($A199="",J$4=""),"",SUMIFS('حركة المراحل'!$D$5:$D$504,'حركة المراحل'!$B$5:$B$504,$A199,'حركة المراحل'!$C$5:$C$504,J$4))</f>
        <v/>
      </c>
      <c r="K199" s="17">
        <f>IF(OR($A199="",K$4=""),"",SUMIFS('حركة المراحل'!$D$5:$D$504,'حركة المراحل'!$B$5:$B$504,$A199,'حركة المراحل'!$C$5:$C$504,K$4))</f>
        <v/>
      </c>
      <c r="L199" s="17">
        <f>IF(OR($A199="",L$4=""),"",SUMIFS('حركة المراحل'!$D$5:$D$504,'حركة المراحل'!$B$5:$B$504,$A199,'حركة المراحل'!$C$5:$C$504,L$4))</f>
        <v/>
      </c>
      <c r="M199" s="17">
        <f>IF(OR($A199="",M$4=""),"",SUMIFS('حركة المراحل'!$D$5:$D$504,'حركة المراحل'!$B$5:$B$504,$A199,'حركة المراحل'!$C$5:$C$504,M$4))</f>
        <v/>
      </c>
      <c r="N199" s="17">
        <f>IF(OR($A199="",N$4=""),"",SUMIFS('حركة المراحل'!$D$5:$D$504,'حركة المراحل'!$B$5:$B$504,$A199,'حركة المراحل'!$C$5:$C$504,N$4))</f>
        <v/>
      </c>
      <c r="O199" s="17">
        <f>IF(OR($A199="",O$4=""),"",SUMIFS('حركة المراحل'!$D$5:$D$504,'حركة المراحل'!$B$5:$B$504,$A199,'حركة المراحل'!$C$5:$C$504,O$4))</f>
        <v/>
      </c>
      <c r="P199" s="17">
        <f>IF(OR($A199="",'المراحل'!$D$5=""),"",SUMIFS('حركة المراحل'!$D$5:$D$504,'حركة المراحل'!$B$5:$B$504,$A199,'حركة المراحل'!$C$5:$C$504,'المراحل'!$D$5))</f>
        <v/>
      </c>
      <c r="Q199" s="18">
        <f>IF(OR(A199="",P199="",C199="",C199=0),"",P199/C199)</f>
        <v/>
      </c>
      <c r="R199" s="17">
        <f>IF(OR(A199="",P199="",C199=""),"",MAX(C199-P199,0))</f>
        <v/>
      </c>
      <c r="S199" s="19">
        <f>IF(OR(A199="",'أوامر الإنتاج'!E199=""),"",'أوامر الإنتاج'!E199-TODAY())</f>
        <v/>
      </c>
      <c r="T199" s="6">
        <f>IF(OR(A199="",P199="",C199=""),"",IF(P199&gt;=C199,"تم",IF(S199="","جارٍ",IF(S199&lt;0,"متأخر",IF(S199&lt;=3,"قريب","جارٍ")))))</f>
        <v/>
      </c>
    </row>
    <row r="200">
      <c r="A200" s="6">
        <f>IF('أوامر الإنتاج'!A200="","",'أوامر الإنتاج'!A200)</f>
        <v/>
      </c>
      <c r="B200" s="6">
        <f>IF(A200="","",'أوامر الإنتاج'!B200&amp;"")</f>
        <v/>
      </c>
      <c r="C200" s="17">
        <f>IF(A200="","",'أوامر الإنتاج'!D200)</f>
        <v/>
      </c>
      <c r="D200" s="17">
        <f>IF(OR($A200="",D$4=""),"",SUMIFS('حركة المراحل'!$D$5:$D$504,'حركة المراحل'!$B$5:$B$504,$A200,'حركة المراحل'!$C$5:$C$504,D$4))</f>
        <v/>
      </c>
      <c r="E200" s="17">
        <f>IF(OR($A200="",E$4=""),"",SUMIFS('حركة المراحل'!$D$5:$D$504,'حركة المراحل'!$B$5:$B$504,$A200,'حركة المراحل'!$C$5:$C$504,E$4))</f>
        <v/>
      </c>
      <c r="F200" s="17">
        <f>IF(OR($A200="",F$4=""),"",SUMIFS('حركة المراحل'!$D$5:$D$504,'حركة المراحل'!$B$5:$B$504,$A200,'حركة المراحل'!$C$5:$C$504,F$4))</f>
        <v/>
      </c>
      <c r="G200" s="17">
        <f>IF(OR($A200="",G$4=""),"",SUMIFS('حركة المراحل'!$D$5:$D$504,'حركة المراحل'!$B$5:$B$504,$A200,'حركة المراحل'!$C$5:$C$504,G$4))</f>
        <v/>
      </c>
      <c r="H200" s="17">
        <f>IF(OR($A200="",H$4=""),"",SUMIFS('حركة المراحل'!$D$5:$D$504,'حركة المراحل'!$B$5:$B$504,$A200,'حركة المراحل'!$C$5:$C$504,H$4))</f>
        <v/>
      </c>
      <c r="I200" s="17">
        <f>IF(OR($A200="",I$4=""),"",SUMIFS('حركة المراحل'!$D$5:$D$504,'حركة المراحل'!$B$5:$B$504,$A200,'حركة المراحل'!$C$5:$C$504,I$4))</f>
        <v/>
      </c>
      <c r="J200" s="17">
        <f>IF(OR($A200="",J$4=""),"",SUMIFS('حركة المراحل'!$D$5:$D$504,'حركة المراحل'!$B$5:$B$504,$A200,'حركة المراحل'!$C$5:$C$504,J$4))</f>
        <v/>
      </c>
      <c r="K200" s="17">
        <f>IF(OR($A200="",K$4=""),"",SUMIFS('حركة المراحل'!$D$5:$D$504,'حركة المراحل'!$B$5:$B$504,$A200,'حركة المراحل'!$C$5:$C$504,K$4))</f>
        <v/>
      </c>
      <c r="L200" s="17">
        <f>IF(OR($A200="",L$4=""),"",SUMIFS('حركة المراحل'!$D$5:$D$504,'حركة المراحل'!$B$5:$B$504,$A200,'حركة المراحل'!$C$5:$C$504,L$4))</f>
        <v/>
      </c>
      <c r="M200" s="17">
        <f>IF(OR($A200="",M$4=""),"",SUMIFS('حركة المراحل'!$D$5:$D$504,'حركة المراحل'!$B$5:$B$504,$A200,'حركة المراحل'!$C$5:$C$504,M$4))</f>
        <v/>
      </c>
      <c r="N200" s="17">
        <f>IF(OR($A200="",N$4=""),"",SUMIFS('حركة المراحل'!$D$5:$D$504,'حركة المراحل'!$B$5:$B$504,$A200,'حركة المراحل'!$C$5:$C$504,N$4))</f>
        <v/>
      </c>
      <c r="O200" s="17">
        <f>IF(OR($A200="",O$4=""),"",SUMIFS('حركة المراحل'!$D$5:$D$504,'حركة المراحل'!$B$5:$B$504,$A200,'حركة المراحل'!$C$5:$C$504,O$4))</f>
        <v/>
      </c>
      <c r="P200" s="17">
        <f>IF(OR($A200="",'المراحل'!$D$5=""),"",SUMIFS('حركة المراحل'!$D$5:$D$504,'حركة المراحل'!$B$5:$B$504,$A200,'حركة المراحل'!$C$5:$C$504,'المراحل'!$D$5))</f>
        <v/>
      </c>
      <c r="Q200" s="18">
        <f>IF(OR(A200="",P200="",C200="",C200=0),"",P200/C200)</f>
        <v/>
      </c>
      <c r="R200" s="17">
        <f>IF(OR(A200="",P200="",C200=""),"",MAX(C200-P200,0))</f>
        <v/>
      </c>
      <c r="S200" s="19">
        <f>IF(OR(A200="",'أوامر الإنتاج'!E200=""),"",'أوامر الإنتاج'!E200-TODAY())</f>
        <v/>
      </c>
      <c r="T200" s="6">
        <f>IF(OR(A200="",P200="",C200=""),"",IF(P200&gt;=C200,"تم",IF(S200="","جارٍ",IF(S200&lt;0,"متأخر",IF(S200&lt;=3,"قريب","جارٍ")))))</f>
        <v/>
      </c>
    </row>
    <row r="201">
      <c r="A201" s="6">
        <f>IF('أوامر الإنتاج'!A201="","",'أوامر الإنتاج'!A201)</f>
        <v/>
      </c>
      <c r="B201" s="6">
        <f>IF(A201="","",'أوامر الإنتاج'!B201&amp;"")</f>
        <v/>
      </c>
      <c r="C201" s="17">
        <f>IF(A201="","",'أوامر الإنتاج'!D201)</f>
        <v/>
      </c>
      <c r="D201" s="17">
        <f>IF(OR($A201="",D$4=""),"",SUMIFS('حركة المراحل'!$D$5:$D$504,'حركة المراحل'!$B$5:$B$504,$A201,'حركة المراحل'!$C$5:$C$504,D$4))</f>
        <v/>
      </c>
      <c r="E201" s="17">
        <f>IF(OR($A201="",E$4=""),"",SUMIFS('حركة المراحل'!$D$5:$D$504,'حركة المراحل'!$B$5:$B$504,$A201,'حركة المراحل'!$C$5:$C$504,E$4))</f>
        <v/>
      </c>
      <c r="F201" s="17">
        <f>IF(OR($A201="",F$4=""),"",SUMIFS('حركة المراحل'!$D$5:$D$504,'حركة المراحل'!$B$5:$B$504,$A201,'حركة المراحل'!$C$5:$C$504,F$4))</f>
        <v/>
      </c>
      <c r="G201" s="17">
        <f>IF(OR($A201="",G$4=""),"",SUMIFS('حركة المراحل'!$D$5:$D$504,'حركة المراحل'!$B$5:$B$504,$A201,'حركة المراحل'!$C$5:$C$504,G$4))</f>
        <v/>
      </c>
      <c r="H201" s="17">
        <f>IF(OR($A201="",H$4=""),"",SUMIFS('حركة المراحل'!$D$5:$D$504,'حركة المراحل'!$B$5:$B$504,$A201,'حركة المراحل'!$C$5:$C$504,H$4))</f>
        <v/>
      </c>
      <c r="I201" s="17">
        <f>IF(OR($A201="",I$4=""),"",SUMIFS('حركة المراحل'!$D$5:$D$504,'حركة المراحل'!$B$5:$B$504,$A201,'حركة المراحل'!$C$5:$C$504,I$4))</f>
        <v/>
      </c>
      <c r="J201" s="17">
        <f>IF(OR($A201="",J$4=""),"",SUMIFS('حركة المراحل'!$D$5:$D$504,'حركة المراحل'!$B$5:$B$504,$A201,'حركة المراحل'!$C$5:$C$504,J$4))</f>
        <v/>
      </c>
      <c r="K201" s="17">
        <f>IF(OR($A201="",K$4=""),"",SUMIFS('حركة المراحل'!$D$5:$D$504,'حركة المراحل'!$B$5:$B$504,$A201,'حركة المراحل'!$C$5:$C$504,K$4))</f>
        <v/>
      </c>
      <c r="L201" s="17">
        <f>IF(OR($A201="",L$4=""),"",SUMIFS('حركة المراحل'!$D$5:$D$504,'حركة المراحل'!$B$5:$B$504,$A201,'حركة المراحل'!$C$5:$C$504,L$4))</f>
        <v/>
      </c>
      <c r="M201" s="17">
        <f>IF(OR($A201="",M$4=""),"",SUMIFS('حركة المراحل'!$D$5:$D$504,'حركة المراحل'!$B$5:$B$504,$A201,'حركة المراحل'!$C$5:$C$504,M$4))</f>
        <v/>
      </c>
      <c r="N201" s="17">
        <f>IF(OR($A201="",N$4=""),"",SUMIFS('حركة المراحل'!$D$5:$D$504,'حركة المراحل'!$B$5:$B$504,$A201,'حركة المراحل'!$C$5:$C$504,N$4))</f>
        <v/>
      </c>
      <c r="O201" s="17">
        <f>IF(OR($A201="",O$4=""),"",SUMIFS('حركة المراحل'!$D$5:$D$504,'حركة المراحل'!$B$5:$B$504,$A201,'حركة المراحل'!$C$5:$C$504,O$4))</f>
        <v/>
      </c>
      <c r="P201" s="17">
        <f>IF(OR($A201="",'المراحل'!$D$5=""),"",SUMIFS('حركة المراحل'!$D$5:$D$504,'حركة المراحل'!$B$5:$B$504,$A201,'حركة المراحل'!$C$5:$C$504,'المراحل'!$D$5))</f>
        <v/>
      </c>
      <c r="Q201" s="18">
        <f>IF(OR(A201="",P201="",C201="",C201=0),"",P201/C201)</f>
        <v/>
      </c>
      <c r="R201" s="17">
        <f>IF(OR(A201="",P201="",C201=""),"",MAX(C201-P201,0))</f>
        <v/>
      </c>
      <c r="S201" s="19">
        <f>IF(OR(A201="",'أوامر الإنتاج'!E201=""),"",'أوامر الإنتاج'!E201-TODAY())</f>
        <v/>
      </c>
      <c r="T201" s="6">
        <f>IF(OR(A201="",P201="",C201=""),"",IF(P201&gt;=C201,"تم",IF(S201="","جارٍ",IF(S201&lt;0,"متأخر",IF(S201&lt;=3,"قريب","جارٍ")))))</f>
        <v/>
      </c>
    </row>
    <row r="202">
      <c r="A202" s="6">
        <f>IF('أوامر الإنتاج'!A202="","",'أوامر الإنتاج'!A202)</f>
        <v/>
      </c>
      <c r="B202" s="6">
        <f>IF(A202="","",'أوامر الإنتاج'!B202&amp;"")</f>
        <v/>
      </c>
      <c r="C202" s="17">
        <f>IF(A202="","",'أوامر الإنتاج'!D202)</f>
        <v/>
      </c>
      <c r="D202" s="17">
        <f>IF(OR($A202="",D$4=""),"",SUMIFS('حركة المراحل'!$D$5:$D$504,'حركة المراحل'!$B$5:$B$504,$A202,'حركة المراحل'!$C$5:$C$504,D$4))</f>
        <v/>
      </c>
      <c r="E202" s="17">
        <f>IF(OR($A202="",E$4=""),"",SUMIFS('حركة المراحل'!$D$5:$D$504,'حركة المراحل'!$B$5:$B$504,$A202,'حركة المراحل'!$C$5:$C$504,E$4))</f>
        <v/>
      </c>
      <c r="F202" s="17">
        <f>IF(OR($A202="",F$4=""),"",SUMIFS('حركة المراحل'!$D$5:$D$504,'حركة المراحل'!$B$5:$B$504,$A202,'حركة المراحل'!$C$5:$C$504,F$4))</f>
        <v/>
      </c>
      <c r="G202" s="17">
        <f>IF(OR($A202="",G$4=""),"",SUMIFS('حركة المراحل'!$D$5:$D$504,'حركة المراحل'!$B$5:$B$504,$A202,'حركة المراحل'!$C$5:$C$504,G$4))</f>
        <v/>
      </c>
      <c r="H202" s="17">
        <f>IF(OR($A202="",H$4=""),"",SUMIFS('حركة المراحل'!$D$5:$D$504,'حركة المراحل'!$B$5:$B$504,$A202,'حركة المراحل'!$C$5:$C$504,H$4))</f>
        <v/>
      </c>
      <c r="I202" s="17">
        <f>IF(OR($A202="",I$4=""),"",SUMIFS('حركة المراحل'!$D$5:$D$504,'حركة المراحل'!$B$5:$B$504,$A202,'حركة المراحل'!$C$5:$C$504,I$4))</f>
        <v/>
      </c>
      <c r="J202" s="17">
        <f>IF(OR($A202="",J$4=""),"",SUMIFS('حركة المراحل'!$D$5:$D$504,'حركة المراحل'!$B$5:$B$504,$A202,'حركة المراحل'!$C$5:$C$504,J$4))</f>
        <v/>
      </c>
      <c r="K202" s="17">
        <f>IF(OR($A202="",K$4=""),"",SUMIFS('حركة المراحل'!$D$5:$D$504,'حركة المراحل'!$B$5:$B$504,$A202,'حركة المراحل'!$C$5:$C$504,K$4))</f>
        <v/>
      </c>
      <c r="L202" s="17">
        <f>IF(OR($A202="",L$4=""),"",SUMIFS('حركة المراحل'!$D$5:$D$504,'حركة المراحل'!$B$5:$B$504,$A202,'حركة المراحل'!$C$5:$C$504,L$4))</f>
        <v/>
      </c>
      <c r="M202" s="17">
        <f>IF(OR($A202="",M$4=""),"",SUMIFS('حركة المراحل'!$D$5:$D$504,'حركة المراحل'!$B$5:$B$504,$A202,'حركة المراحل'!$C$5:$C$504,M$4))</f>
        <v/>
      </c>
      <c r="N202" s="17">
        <f>IF(OR($A202="",N$4=""),"",SUMIFS('حركة المراحل'!$D$5:$D$504,'حركة المراحل'!$B$5:$B$504,$A202,'حركة المراحل'!$C$5:$C$504,N$4))</f>
        <v/>
      </c>
      <c r="O202" s="17">
        <f>IF(OR($A202="",O$4=""),"",SUMIFS('حركة المراحل'!$D$5:$D$504,'حركة المراحل'!$B$5:$B$504,$A202,'حركة المراحل'!$C$5:$C$504,O$4))</f>
        <v/>
      </c>
      <c r="P202" s="17">
        <f>IF(OR($A202="",'المراحل'!$D$5=""),"",SUMIFS('حركة المراحل'!$D$5:$D$504,'حركة المراحل'!$B$5:$B$504,$A202,'حركة المراحل'!$C$5:$C$504,'المراحل'!$D$5))</f>
        <v/>
      </c>
      <c r="Q202" s="18">
        <f>IF(OR(A202="",P202="",C202="",C202=0),"",P202/C202)</f>
        <v/>
      </c>
      <c r="R202" s="17">
        <f>IF(OR(A202="",P202="",C202=""),"",MAX(C202-P202,0))</f>
        <v/>
      </c>
      <c r="S202" s="19">
        <f>IF(OR(A202="",'أوامر الإنتاج'!E202=""),"",'أوامر الإنتاج'!E202-TODAY())</f>
        <v/>
      </c>
      <c r="T202" s="6">
        <f>IF(OR(A202="",P202="",C202=""),"",IF(P202&gt;=C202,"تم",IF(S202="","جارٍ",IF(S202&lt;0,"متأخر",IF(S202&lt;=3,"قريب","جارٍ")))))</f>
        <v/>
      </c>
    </row>
    <row r="203">
      <c r="A203" s="6">
        <f>IF('أوامر الإنتاج'!A203="","",'أوامر الإنتاج'!A203)</f>
        <v/>
      </c>
      <c r="B203" s="6">
        <f>IF(A203="","",'أوامر الإنتاج'!B203&amp;"")</f>
        <v/>
      </c>
      <c r="C203" s="17">
        <f>IF(A203="","",'أوامر الإنتاج'!D203)</f>
        <v/>
      </c>
      <c r="D203" s="17">
        <f>IF(OR($A203="",D$4=""),"",SUMIFS('حركة المراحل'!$D$5:$D$504,'حركة المراحل'!$B$5:$B$504,$A203,'حركة المراحل'!$C$5:$C$504,D$4))</f>
        <v/>
      </c>
      <c r="E203" s="17">
        <f>IF(OR($A203="",E$4=""),"",SUMIFS('حركة المراحل'!$D$5:$D$504,'حركة المراحل'!$B$5:$B$504,$A203,'حركة المراحل'!$C$5:$C$504,E$4))</f>
        <v/>
      </c>
      <c r="F203" s="17">
        <f>IF(OR($A203="",F$4=""),"",SUMIFS('حركة المراحل'!$D$5:$D$504,'حركة المراحل'!$B$5:$B$504,$A203,'حركة المراحل'!$C$5:$C$504,F$4))</f>
        <v/>
      </c>
      <c r="G203" s="17">
        <f>IF(OR($A203="",G$4=""),"",SUMIFS('حركة المراحل'!$D$5:$D$504,'حركة المراحل'!$B$5:$B$504,$A203,'حركة المراحل'!$C$5:$C$504,G$4))</f>
        <v/>
      </c>
      <c r="H203" s="17">
        <f>IF(OR($A203="",H$4=""),"",SUMIFS('حركة المراحل'!$D$5:$D$504,'حركة المراحل'!$B$5:$B$504,$A203,'حركة المراحل'!$C$5:$C$504,H$4))</f>
        <v/>
      </c>
      <c r="I203" s="17">
        <f>IF(OR($A203="",I$4=""),"",SUMIFS('حركة المراحل'!$D$5:$D$504,'حركة المراحل'!$B$5:$B$504,$A203,'حركة المراحل'!$C$5:$C$504,I$4))</f>
        <v/>
      </c>
      <c r="J203" s="17">
        <f>IF(OR($A203="",J$4=""),"",SUMIFS('حركة المراحل'!$D$5:$D$504,'حركة المراحل'!$B$5:$B$504,$A203,'حركة المراحل'!$C$5:$C$504,J$4))</f>
        <v/>
      </c>
      <c r="K203" s="17">
        <f>IF(OR($A203="",K$4=""),"",SUMIFS('حركة المراحل'!$D$5:$D$504,'حركة المراحل'!$B$5:$B$504,$A203,'حركة المراحل'!$C$5:$C$504,K$4))</f>
        <v/>
      </c>
      <c r="L203" s="17">
        <f>IF(OR($A203="",L$4=""),"",SUMIFS('حركة المراحل'!$D$5:$D$504,'حركة المراحل'!$B$5:$B$504,$A203,'حركة المراحل'!$C$5:$C$504,L$4))</f>
        <v/>
      </c>
      <c r="M203" s="17">
        <f>IF(OR($A203="",M$4=""),"",SUMIFS('حركة المراحل'!$D$5:$D$504,'حركة المراحل'!$B$5:$B$504,$A203,'حركة المراحل'!$C$5:$C$504,M$4))</f>
        <v/>
      </c>
      <c r="N203" s="17">
        <f>IF(OR($A203="",N$4=""),"",SUMIFS('حركة المراحل'!$D$5:$D$504,'حركة المراحل'!$B$5:$B$504,$A203,'حركة المراحل'!$C$5:$C$504,N$4))</f>
        <v/>
      </c>
      <c r="O203" s="17">
        <f>IF(OR($A203="",O$4=""),"",SUMIFS('حركة المراحل'!$D$5:$D$504,'حركة المراحل'!$B$5:$B$504,$A203,'حركة المراحل'!$C$5:$C$504,O$4))</f>
        <v/>
      </c>
      <c r="P203" s="17">
        <f>IF(OR($A203="",'المراحل'!$D$5=""),"",SUMIFS('حركة المراحل'!$D$5:$D$504,'حركة المراحل'!$B$5:$B$504,$A203,'حركة المراحل'!$C$5:$C$504,'المراحل'!$D$5))</f>
        <v/>
      </c>
      <c r="Q203" s="18">
        <f>IF(OR(A203="",P203="",C203="",C203=0),"",P203/C203)</f>
        <v/>
      </c>
      <c r="R203" s="17">
        <f>IF(OR(A203="",P203="",C203=""),"",MAX(C203-P203,0))</f>
        <v/>
      </c>
      <c r="S203" s="19">
        <f>IF(OR(A203="",'أوامر الإنتاج'!E203=""),"",'أوامر الإنتاج'!E203-TODAY())</f>
        <v/>
      </c>
      <c r="T203" s="6">
        <f>IF(OR(A203="",P203="",C203=""),"",IF(P203&gt;=C203,"تم",IF(S203="","جارٍ",IF(S203&lt;0,"متأخر",IF(S203&lt;=3,"قريب","جارٍ")))))</f>
        <v/>
      </c>
    </row>
    <row r="204">
      <c r="A204" s="6">
        <f>IF('أوامر الإنتاج'!A204="","",'أوامر الإنتاج'!A204)</f>
        <v/>
      </c>
      <c r="B204" s="6">
        <f>IF(A204="","",'أوامر الإنتاج'!B204&amp;"")</f>
        <v/>
      </c>
      <c r="C204" s="17">
        <f>IF(A204="","",'أوامر الإنتاج'!D204)</f>
        <v/>
      </c>
      <c r="D204" s="17">
        <f>IF(OR($A204="",D$4=""),"",SUMIFS('حركة المراحل'!$D$5:$D$504,'حركة المراحل'!$B$5:$B$504,$A204,'حركة المراحل'!$C$5:$C$504,D$4))</f>
        <v/>
      </c>
      <c r="E204" s="17">
        <f>IF(OR($A204="",E$4=""),"",SUMIFS('حركة المراحل'!$D$5:$D$504,'حركة المراحل'!$B$5:$B$504,$A204,'حركة المراحل'!$C$5:$C$504,E$4))</f>
        <v/>
      </c>
      <c r="F204" s="17">
        <f>IF(OR($A204="",F$4=""),"",SUMIFS('حركة المراحل'!$D$5:$D$504,'حركة المراحل'!$B$5:$B$504,$A204,'حركة المراحل'!$C$5:$C$504,F$4))</f>
        <v/>
      </c>
      <c r="G204" s="17">
        <f>IF(OR($A204="",G$4=""),"",SUMIFS('حركة المراحل'!$D$5:$D$504,'حركة المراحل'!$B$5:$B$504,$A204,'حركة المراحل'!$C$5:$C$504,G$4))</f>
        <v/>
      </c>
      <c r="H204" s="17">
        <f>IF(OR($A204="",H$4=""),"",SUMIFS('حركة المراحل'!$D$5:$D$504,'حركة المراحل'!$B$5:$B$504,$A204,'حركة المراحل'!$C$5:$C$504,H$4))</f>
        <v/>
      </c>
      <c r="I204" s="17">
        <f>IF(OR($A204="",I$4=""),"",SUMIFS('حركة المراحل'!$D$5:$D$504,'حركة المراحل'!$B$5:$B$504,$A204,'حركة المراحل'!$C$5:$C$504,I$4))</f>
        <v/>
      </c>
      <c r="J204" s="17">
        <f>IF(OR($A204="",J$4=""),"",SUMIFS('حركة المراحل'!$D$5:$D$504,'حركة المراحل'!$B$5:$B$504,$A204,'حركة المراحل'!$C$5:$C$504,J$4))</f>
        <v/>
      </c>
      <c r="K204" s="17">
        <f>IF(OR($A204="",K$4=""),"",SUMIFS('حركة المراحل'!$D$5:$D$504,'حركة المراحل'!$B$5:$B$504,$A204,'حركة المراحل'!$C$5:$C$504,K$4))</f>
        <v/>
      </c>
      <c r="L204" s="17">
        <f>IF(OR($A204="",L$4=""),"",SUMIFS('حركة المراحل'!$D$5:$D$504,'حركة المراحل'!$B$5:$B$504,$A204,'حركة المراحل'!$C$5:$C$504,L$4))</f>
        <v/>
      </c>
      <c r="M204" s="17">
        <f>IF(OR($A204="",M$4=""),"",SUMIFS('حركة المراحل'!$D$5:$D$504,'حركة المراحل'!$B$5:$B$504,$A204,'حركة المراحل'!$C$5:$C$504,M$4))</f>
        <v/>
      </c>
      <c r="N204" s="17">
        <f>IF(OR($A204="",N$4=""),"",SUMIFS('حركة المراحل'!$D$5:$D$504,'حركة المراحل'!$B$5:$B$504,$A204,'حركة المراحل'!$C$5:$C$504,N$4))</f>
        <v/>
      </c>
      <c r="O204" s="17">
        <f>IF(OR($A204="",O$4=""),"",SUMIFS('حركة المراحل'!$D$5:$D$504,'حركة المراحل'!$B$5:$B$504,$A204,'حركة المراحل'!$C$5:$C$504,O$4))</f>
        <v/>
      </c>
      <c r="P204" s="17">
        <f>IF(OR($A204="",'المراحل'!$D$5=""),"",SUMIFS('حركة المراحل'!$D$5:$D$504,'حركة المراحل'!$B$5:$B$504,$A204,'حركة المراحل'!$C$5:$C$504,'المراحل'!$D$5))</f>
        <v/>
      </c>
      <c r="Q204" s="18">
        <f>IF(OR(A204="",P204="",C204="",C204=0),"",P204/C204)</f>
        <v/>
      </c>
      <c r="R204" s="17">
        <f>IF(OR(A204="",P204="",C204=""),"",MAX(C204-P204,0))</f>
        <v/>
      </c>
      <c r="S204" s="19">
        <f>IF(OR(A204="",'أوامر الإنتاج'!E204=""),"",'أوامر الإنتاج'!E204-TODAY())</f>
        <v/>
      </c>
      <c r="T204" s="6">
        <f>IF(OR(A204="",P204="",C204=""),"",IF(P204&gt;=C204,"تم",IF(S204="","جارٍ",IF(S204&lt;0,"متأخر",IF(S204&lt;=3,"قريب","جارٍ")))))</f>
        <v/>
      </c>
    </row>
    <row r="205">
      <c r="A205" s="6">
        <f>IF('أوامر الإنتاج'!A205="","",'أوامر الإنتاج'!A205)</f>
        <v/>
      </c>
      <c r="B205" s="6">
        <f>IF(A205="","",'أوامر الإنتاج'!B205&amp;"")</f>
        <v/>
      </c>
      <c r="C205" s="17">
        <f>IF(A205="","",'أوامر الإنتاج'!D205)</f>
        <v/>
      </c>
      <c r="D205" s="17">
        <f>IF(OR($A205="",D$4=""),"",SUMIFS('حركة المراحل'!$D$5:$D$504,'حركة المراحل'!$B$5:$B$504,$A205,'حركة المراحل'!$C$5:$C$504,D$4))</f>
        <v/>
      </c>
      <c r="E205" s="17">
        <f>IF(OR($A205="",E$4=""),"",SUMIFS('حركة المراحل'!$D$5:$D$504,'حركة المراحل'!$B$5:$B$504,$A205,'حركة المراحل'!$C$5:$C$504,E$4))</f>
        <v/>
      </c>
      <c r="F205" s="17">
        <f>IF(OR($A205="",F$4=""),"",SUMIFS('حركة المراحل'!$D$5:$D$504,'حركة المراحل'!$B$5:$B$504,$A205,'حركة المراحل'!$C$5:$C$504,F$4))</f>
        <v/>
      </c>
      <c r="G205" s="17">
        <f>IF(OR($A205="",G$4=""),"",SUMIFS('حركة المراحل'!$D$5:$D$504,'حركة المراحل'!$B$5:$B$504,$A205,'حركة المراحل'!$C$5:$C$504,G$4))</f>
        <v/>
      </c>
      <c r="H205" s="17">
        <f>IF(OR($A205="",H$4=""),"",SUMIFS('حركة المراحل'!$D$5:$D$504,'حركة المراحل'!$B$5:$B$504,$A205,'حركة المراحل'!$C$5:$C$504,H$4))</f>
        <v/>
      </c>
      <c r="I205" s="17">
        <f>IF(OR($A205="",I$4=""),"",SUMIFS('حركة المراحل'!$D$5:$D$504,'حركة المراحل'!$B$5:$B$504,$A205,'حركة المراحل'!$C$5:$C$504,I$4))</f>
        <v/>
      </c>
      <c r="J205" s="17">
        <f>IF(OR($A205="",J$4=""),"",SUMIFS('حركة المراحل'!$D$5:$D$504,'حركة المراحل'!$B$5:$B$504,$A205,'حركة المراحل'!$C$5:$C$504,J$4))</f>
        <v/>
      </c>
      <c r="K205" s="17">
        <f>IF(OR($A205="",K$4=""),"",SUMIFS('حركة المراحل'!$D$5:$D$504,'حركة المراحل'!$B$5:$B$504,$A205,'حركة المراحل'!$C$5:$C$504,K$4))</f>
        <v/>
      </c>
      <c r="L205" s="17">
        <f>IF(OR($A205="",L$4=""),"",SUMIFS('حركة المراحل'!$D$5:$D$504,'حركة المراحل'!$B$5:$B$504,$A205,'حركة المراحل'!$C$5:$C$504,L$4))</f>
        <v/>
      </c>
      <c r="M205" s="17">
        <f>IF(OR($A205="",M$4=""),"",SUMIFS('حركة المراحل'!$D$5:$D$504,'حركة المراحل'!$B$5:$B$504,$A205,'حركة المراحل'!$C$5:$C$504,M$4))</f>
        <v/>
      </c>
      <c r="N205" s="17">
        <f>IF(OR($A205="",N$4=""),"",SUMIFS('حركة المراحل'!$D$5:$D$504,'حركة المراحل'!$B$5:$B$504,$A205,'حركة المراحل'!$C$5:$C$504,N$4))</f>
        <v/>
      </c>
      <c r="O205" s="17">
        <f>IF(OR($A205="",O$4=""),"",SUMIFS('حركة المراحل'!$D$5:$D$504,'حركة المراحل'!$B$5:$B$504,$A205,'حركة المراحل'!$C$5:$C$504,O$4))</f>
        <v/>
      </c>
      <c r="P205" s="17">
        <f>IF(OR($A205="",'المراحل'!$D$5=""),"",SUMIFS('حركة المراحل'!$D$5:$D$504,'حركة المراحل'!$B$5:$B$504,$A205,'حركة المراحل'!$C$5:$C$504,'المراحل'!$D$5))</f>
        <v/>
      </c>
      <c r="Q205" s="18">
        <f>IF(OR(A205="",P205="",C205="",C205=0),"",P205/C205)</f>
        <v/>
      </c>
      <c r="R205" s="17">
        <f>IF(OR(A205="",P205="",C205=""),"",MAX(C205-P205,0))</f>
        <v/>
      </c>
      <c r="S205" s="19">
        <f>IF(OR(A205="",'أوامر الإنتاج'!E205=""),"",'أوامر الإنتاج'!E205-TODAY())</f>
        <v/>
      </c>
      <c r="T205" s="6">
        <f>IF(OR(A205="",P205="",C205=""),"",IF(P205&gt;=C205,"تم",IF(S205="","جارٍ",IF(S205&lt;0,"متأخر",IF(S205&lt;=3,"قريب","جارٍ")))))</f>
        <v/>
      </c>
    </row>
    <row r="206">
      <c r="A206" s="6">
        <f>IF('أوامر الإنتاج'!A206="","",'أوامر الإنتاج'!A206)</f>
        <v/>
      </c>
      <c r="B206" s="6">
        <f>IF(A206="","",'أوامر الإنتاج'!B206&amp;"")</f>
        <v/>
      </c>
      <c r="C206" s="17">
        <f>IF(A206="","",'أوامر الإنتاج'!D206)</f>
        <v/>
      </c>
      <c r="D206" s="17">
        <f>IF(OR($A206="",D$4=""),"",SUMIFS('حركة المراحل'!$D$5:$D$504,'حركة المراحل'!$B$5:$B$504,$A206,'حركة المراحل'!$C$5:$C$504,D$4))</f>
        <v/>
      </c>
      <c r="E206" s="17">
        <f>IF(OR($A206="",E$4=""),"",SUMIFS('حركة المراحل'!$D$5:$D$504,'حركة المراحل'!$B$5:$B$504,$A206,'حركة المراحل'!$C$5:$C$504,E$4))</f>
        <v/>
      </c>
      <c r="F206" s="17">
        <f>IF(OR($A206="",F$4=""),"",SUMIFS('حركة المراحل'!$D$5:$D$504,'حركة المراحل'!$B$5:$B$504,$A206,'حركة المراحل'!$C$5:$C$504,F$4))</f>
        <v/>
      </c>
      <c r="G206" s="17">
        <f>IF(OR($A206="",G$4=""),"",SUMIFS('حركة المراحل'!$D$5:$D$504,'حركة المراحل'!$B$5:$B$504,$A206,'حركة المراحل'!$C$5:$C$504,G$4))</f>
        <v/>
      </c>
      <c r="H206" s="17">
        <f>IF(OR($A206="",H$4=""),"",SUMIFS('حركة المراحل'!$D$5:$D$504,'حركة المراحل'!$B$5:$B$504,$A206,'حركة المراحل'!$C$5:$C$504,H$4))</f>
        <v/>
      </c>
      <c r="I206" s="17">
        <f>IF(OR($A206="",I$4=""),"",SUMIFS('حركة المراحل'!$D$5:$D$504,'حركة المراحل'!$B$5:$B$504,$A206,'حركة المراحل'!$C$5:$C$504,I$4))</f>
        <v/>
      </c>
      <c r="J206" s="17">
        <f>IF(OR($A206="",J$4=""),"",SUMIFS('حركة المراحل'!$D$5:$D$504,'حركة المراحل'!$B$5:$B$504,$A206,'حركة المراحل'!$C$5:$C$504,J$4))</f>
        <v/>
      </c>
      <c r="K206" s="17">
        <f>IF(OR($A206="",K$4=""),"",SUMIFS('حركة المراحل'!$D$5:$D$504,'حركة المراحل'!$B$5:$B$504,$A206,'حركة المراحل'!$C$5:$C$504,K$4))</f>
        <v/>
      </c>
      <c r="L206" s="17">
        <f>IF(OR($A206="",L$4=""),"",SUMIFS('حركة المراحل'!$D$5:$D$504,'حركة المراحل'!$B$5:$B$504,$A206,'حركة المراحل'!$C$5:$C$504,L$4))</f>
        <v/>
      </c>
      <c r="M206" s="17">
        <f>IF(OR($A206="",M$4=""),"",SUMIFS('حركة المراحل'!$D$5:$D$504,'حركة المراحل'!$B$5:$B$504,$A206,'حركة المراحل'!$C$5:$C$504,M$4))</f>
        <v/>
      </c>
      <c r="N206" s="17">
        <f>IF(OR($A206="",N$4=""),"",SUMIFS('حركة المراحل'!$D$5:$D$504,'حركة المراحل'!$B$5:$B$504,$A206,'حركة المراحل'!$C$5:$C$504,N$4))</f>
        <v/>
      </c>
      <c r="O206" s="17">
        <f>IF(OR($A206="",O$4=""),"",SUMIFS('حركة المراحل'!$D$5:$D$504,'حركة المراحل'!$B$5:$B$504,$A206,'حركة المراحل'!$C$5:$C$504,O$4))</f>
        <v/>
      </c>
      <c r="P206" s="17">
        <f>IF(OR($A206="",'المراحل'!$D$5=""),"",SUMIFS('حركة المراحل'!$D$5:$D$504,'حركة المراحل'!$B$5:$B$504,$A206,'حركة المراحل'!$C$5:$C$504,'المراحل'!$D$5))</f>
        <v/>
      </c>
      <c r="Q206" s="18">
        <f>IF(OR(A206="",P206="",C206="",C206=0),"",P206/C206)</f>
        <v/>
      </c>
      <c r="R206" s="17">
        <f>IF(OR(A206="",P206="",C206=""),"",MAX(C206-P206,0))</f>
        <v/>
      </c>
      <c r="S206" s="19">
        <f>IF(OR(A206="",'أوامر الإنتاج'!E206=""),"",'أوامر الإنتاج'!E206-TODAY())</f>
        <v/>
      </c>
      <c r="T206" s="6">
        <f>IF(OR(A206="",P206="",C206=""),"",IF(P206&gt;=C206,"تم",IF(S206="","جارٍ",IF(S206&lt;0,"متأخر",IF(S206&lt;=3,"قريب","جارٍ")))))</f>
        <v/>
      </c>
    </row>
    <row r="207">
      <c r="A207" s="6">
        <f>IF('أوامر الإنتاج'!A207="","",'أوامر الإنتاج'!A207)</f>
        <v/>
      </c>
      <c r="B207" s="6">
        <f>IF(A207="","",'أوامر الإنتاج'!B207&amp;"")</f>
        <v/>
      </c>
      <c r="C207" s="17">
        <f>IF(A207="","",'أوامر الإنتاج'!D207)</f>
        <v/>
      </c>
      <c r="D207" s="17">
        <f>IF(OR($A207="",D$4=""),"",SUMIFS('حركة المراحل'!$D$5:$D$504,'حركة المراحل'!$B$5:$B$504,$A207,'حركة المراحل'!$C$5:$C$504,D$4))</f>
        <v/>
      </c>
      <c r="E207" s="17">
        <f>IF(OR($A207="",E$4=""),"",SUMIFS('حركة المراحل'!$D$5:$D$504,'حركة المراحل'!$B$5:$B$504,$A207,'حركة المراحل'!$C$5:$C$504,E$4))</f>
        <v/>
      </c>
      <c r="F207" s="17">
        <f>IF(OR($A207="",F$4=""),"",SUMIFS('حركة المراحل'!$D$5:$D$504,'حركة المراحل'!$B$5:$B$504,$A207,'حركة المراحل'!$C$5:$C$504,F$4))</f>
        <v/>
      </c>
      <c r="G207" s="17">
        <f>IF(OR($A207="",G$4=""),"",SUMIFS('حركة المراحل'!$D$5:$D$504,'حركة المراحل'!$B$5:$B$504,$A207,'حركة المراحل'!$C$5:$C$504,G$4))</f>
        <v/>
      </c>
      <c r="H207" s="17">
        <f>IF(OR($A207="",H$4=""),"",SUMIFS('حركة المراحل'!$D$5:$D$504,'حركة المراحل'!$B$5:$B$504,$A207,'حركة المراحل'!$C$5:$C$504,H$4))</f>
        <v/>
      </c>
      <c r="I207" s="17">
        <f>IF(OR($A207="",I$4=""),"",SUMIFS('حركة المراحل'!$D$5:$D$504,'حركة المراحل'!$B$5:$B$504,$A207,'حركة المراحل'!$C$5:$C$504,I$4))</f>
        <v/>
      </c>
      <c r="J207" s="17">
        <f>IF(OR($A207="",J$4=""),"",SUMIFS('حركة المراحل'!$D$5:$D$504,'حركة المراحل'!$B$5:$B$504,$A207,'حركة المراحل'!$C$5:$C$504,J$4))</f>
        <v/>
      </c>
      <c r="K207" s="17">
        <f>IF(OR($A207="",K$4=""),"",SUMIFS('حركة المراحل'!$D$5:$D$504,'حركة المراحل'!$B$5:$B$504,$A207,'حركة المراحل'!$C$5:$C$504,K$4))</f>
        <v/>
      </c>
      <c r="L207" s="17">
        <f>IF(OR($A207="",L$4=""),"",SUMIFS('حركة المراحل'!$D$5:$D$504,'حركة المراحل'!$B$5:$B$504,$A207,'حركة المراحل'!$C$5:$C$504,L$4))</f>
        <v/>
      </c>
      <c r="M207" s="17">
        <f>IF(OR($A207="",M$4=""),"",SUMIFS('حركة المراحل'!$D$5:$D$504,'حركة المراحل'!$B$5:$B$504,$A207,'حركة المراحل'!$C$5:$C$504,M$4))</f>
        <v/>
      </c>
      <c r="N207" s="17">
        <f>IF(OR($A207="",N$4=""),"",SUMIFS('حركة المراحل'!$D$5:$D$504,'حركة المراحل'!$B$5:$B$504,$A207,'حركة المراحل'!$C$5:$C$504,N$4))</f>
        <v/>
      </c>
      <c r="O207" s="17">
        <f>IF(OR($A207="",O$4=""),"",SUMIFS('حركة المراحل'!$D$5:$D$504,'حركة المراحل'!$B$5:$B$504,$A207,'حركة المراحل'!$C$5:$C$504,O$4))</f>
        <v/>
      </c>
      <c r="P207" s="17">
        <f>IF(OR($A207="",'المراحل'!$D$5=""),"",SUMIFS('حركة المراحل'!$D$5:$D$504,'حركة المراحل'!$B$5:$B$504,$A207,'حركة المراحل'!$C$5:$C$504,'المراحل'!$D$5))</f>
        <v/>
      </c>
      <c r="Q207" s="18">
        <f>IF(OR(A207="",P207="",C207="",C207=0),"",P207/C207)</f>
        <v/>
      </c>
      <c r="R207" s="17">
        <f>IF(OR(A207="",P207="",C207=""),"",MAX(C207-P207,0))</f>
        <v/>
      </c>
      <c r="S207" s="19">
        <f>IF(OR(A207="",'أوامر الإنتاج'!E207=""),"",'أوامر الإنتاج'!E207-TODAY())</f>
        <v/>
      </c>
      <c r="T207" s="6">
        <f>IF(OR(A207="",P207="",C207=""),"",IF(P207&gt;=C207,"تم",IF(S207="","جارٍ",IF(S207&lt;0,"متأخر",IF(S207&lt;=3,"قريب","جارٍ")))))</f>
        <v/>
      </c>
    </row>
    <row r="208">
      <c r="A208" s="6">
        <f>IF('أوامر الإنتاج'!A208="","",'أوامر الإنتاج'!A208)</f>
        <v/>
      </c>
      <c r="B208" s="6">
        <f>IF(A208="","",'أوامر الإنتاج'!B208&amp;"")</f>
        <v/>
      </c>
      <c r="C208" s="17">
        <f>IF(A208="","",'أوامر الإنتاج'!D208)</f>
        <v/>
      </c>
      <c r="D208" s="17">
        <f>IF(OR($A208="",D$4=""),"",SUMIFS('حركة المراحل'!$D$5:$D$504,'حركة المراحل'!$B$5:$B$504,$A208,'حركة المراحل'!$C$5:$C$504,D$4))</f>
        <v/>
      </c>
      <c r="E208" s="17">
        <f>IF(OR($A208="",E$4=""),"",SUMIFS('حركة المراحل'!$D$5:$D$504,'حركة المراحل'!$B$5:$B$504,$A208,'حركة المراحل'!$C$5:$C$504,E$4))</f>
        <v/>
      </c>
      <c r="F208" s="17">
        <f>IF(OR($A208="",F$4=""),"",SUMIFS('حركة المراحل'!$D$5:$D$504,'حركة المراحل'!$B$5:$B$504,$A208,'حركة المراحل'!$C$5:$C$504,F$4))</f>
        <v/>
      </c>
      <c r="G208" s="17">
        <f>IF(OR($A208="",G$4=""),"",SUMIFS('حركة المراحل'!$D$5:$D$504,'حركة المراحل'!$B$5:$B$504,$A208,'حركة المراحل'!$C$5:$C$504,G$4))</f>
        <v/>
      </c>
      <c r="H208" s="17">
        <f>IF(OR($A208="",H$4=""),"",SUMIFS('حركة المراحل'!$D$5:$D$504,'حركة المراحل'!$B$5:$B$504,$A208,'حركة المراحل'!$C$5:$C$504,H$4))</f>
        <v/>
      </c>
      <c r="I208" s="17">
        <f>IF(OR($A208="",I$4=""),"",SUMIFS('حركة المراحل'!$D$5:$D$504,'حركة المراحل'!$B$5:$B$504,$A208,'حركة المراحل'!$C$5:$C$504,I$4))</f>
        <v/>
      </c>
      <c r="J208" s="17">
        <f>IF(OR($A208="",J$4=""),"",SUMIFS('حركة المراحل'!$D$5:$D$504,'حركة المراحل'!$B$5:$B$504,$A208,'حركة المراحل'!$C$5:$C$504,J$4))</f>
        <v/>
      </c>
      <c r="K208" s="17">
        <f>IF(OR($A208="",K$4=""),"",SUMIFS('حركة المراحل'!$D$5:$D$504,'حركة المراحل'!$B$5:$B$504,$A208,'حركة المراحل'!$C$5:$C$504,K$4))</f>
        <v/>
      </c>
      <c r="L208" s="17">
        <f>IF(OR($A208="",L$4=""),"",SUMIFS('حركة المراحل'!$D$5:$D$504,'حركة المراحل'!$B$5:$B$504,$A208,'حركة المراحل'!$C$5:$C$504,L$4))</f>
        <v/>
      </c>
      <c r="M208" s="17">
        <f>IF(OR($A208="",M$4=""),"",SUMIFS('حركة المراحل'!$D$5:$D$504,'حركة المراحل'!$B$5:$B$504,$A208,'حركة المراحل'!$C$5:$C$504,M$4))</f>
        <v/>
      </c>
      <c r="N208" s="17">
        <f>IF(OR($A208="",N$4=""),"",SUMIFS('حركة المراحل'!$D$5:$D$504,'حركة المراحل'!$B$5:$B$504,$A208,'حركة المراحل'!$C$5:$C$504,N$4))</f>
        <v/>
      </c>
      <c r="O208" s="17">
        <f>IF(OR($A208="",O$4=""),"",SUMIFS('حركة المراحل'!$D$5:$D$504,'حركة المراحل'!$B$5:$B$504,$A208,'حركة المراحل'!$C$5:$C$504,O$4))</f>
        <v/>
      </c>
      <c r="P208" s="17">
        <f>IF(OR($A208="",'المراحل'!$D$5=""),"",SUMIFS('حركة المراحل'!$D$5:$D$504,'حركة المراحل'!$B$5:$B$504,$A208,'حركة المراحل'!$C$5:$C$504,'المراحل'!$D$5))</f>
        <v/>
      </c>
      <c r="Q208" s="18">
        <f>IF(OR(A208="",P208="",C208="",C208=0),"",P208/C208)</f>
        <v/>
      </c>
      <c r="R208" s="17">
        <f>IF(OR(A208="",P208="",C208=""),"",MAX(C208-P208,0))</f>
        <v/>
      </c>
      <c r="S208" s="19">
        <f>IF(OR(A208="",'أوامر الإنتاج'!E208=""),"",'أوامر الإنتاج'!E208-TODAY())</f>
        <v/>
      </c>
      <c r="T208" s="6">
        <f>IF(OR(A208="",P208="",C208=""),"",IF(P208&gt;=C208,"تم",IF(S208="","جارٍ",IF(S208&lt;0,"متأخر",IF(S208&lt;=3,"قريب","جارٍ")))))</f>
        <v/>
      </c>
    </row>
    <row r="209">
      <c r="A209" s="6">
        <f>IF('أوامر الإنتاج'!A209="","",'أوامر الإنتاج'!A209)</f>
        <v/>
      </c>
      <c r="B209" s="6">
        <f>IF(A209="","",'أوامر الإنتاج'!B209&amp;"")</f>
        <v/>
      </c>
      <c r="C209" s="17">
        <f>IF(A209="","",'أوامر الإنتاج'!D209)</f>
        <v/>
      </c>
      <c r="D209" s="17">
        <f>IF(OR($A209="",D$4=""),"",SUMIFS('حركة المراحل'!$D$5:$D$504,'حركة المراحل'!$B$5:$B$504,$A209,'حركة المراحل'!$C$5:$C$504,D$4))</f>
        <v/>
      </c>
      <c r="E209" s="17">
        <f>IF(OR($A209="",E$4=""),"",SUMIFS('حركة المراحل'!$D$5:$D$504,'حركة المراحل'!$B$5:$B$504,$A209,'حركة المراحل'!$C$5:$C$504,E$4))</f>
        <v/>
      </c>
      <c r="F209" s="17">
        <f>IF(OR($A209="",F$4=""),"",SUMIFS('حركة المراحل'!$D$5:$D$504,'حركة المراحل'!$B$5:$B$504,$A209,'حركة المراحل'!$C$5:$C$504,F$4))</f>
        <v/>
      </c>
      <c r="G209" s="17">
        <f>IF(OR($A209="",G$4=""),"",SUMIFS('حركة المراحل'!$D$5:$D$504,'حركة المراحل'!$B$5:$B$504,$A209,'حركة المراحل'!$C$5:$C$504,G$4))</f>
        <v/>
      </c>
      <c r="H209" s="17">
        <f>IF(OR($A209="",H$4=""),"",SUMIFS('حركة المراحل'!$D$5:$D$504,'حركة المراحل'!$B$5:$B$504,$A209,'حركة المراحل'!$C$5:$C$504,H$4))</f>
        <v/>
      </c>
      <c r="I209" s="17">
        <f>IF(OR($A209="",I$4=""),"",SUMIFS('حركة المراحل'!$D$5:$D$504,'حركة المراحل'!$B$5:$B$504,$A209,'حركة المراحل'!$C$5:$C$504,I$4))</f>
        <v/>
      </c>
      <c r="J209" s="17">
        <f>IF(OR($A209="",J$4=""),"",SUMIFS('حركة المراحل'!$D$5:$D$504,'حركة المراحل'!$B$5:$B$504,$A209,'حركة المراحل'!$C$5:$C$504,J$4))</f>
        <v/>
      </c>
      <c r="K209" s="17">
        <f>IF(OR($A209="",K$4=""),"",SUMIFS('حركة المراحل'!$D$5:$D$504,'حركة المراحل'!$B$5:$B$504,$A209,'حركة المراحل'!$C$5:$C$504,K$4))</f>
        <v/>
      </c>
      <c r="L209" s="17">
        <f>IF(OR($A209="",L$4=""),"",SUMIFS('حركة المراحل'!$D$5:$D$504,'حركة المراحل'!$B$5:$B$504,$A209,'حركة المراحل'!$C$5:$C$504,L$4))</f>
        <v/>
      </c>
      <c r="M209" s="17">
        <f>IF(OR($A209="",M$4=""),"",SUMIFS('حركة المراحل'!$D$5:$D$504,'حركة المراحل'!$B$5:$B$504,$A209,'حركة المراحل'!$C$5:$C$504,M$4))</f>
        <v/>
      </c>
      <c r="N209" s="17">
        <f>IF(OR($A209="",N$4=""),"",SUMIFS('حركة المراحل'!$D$5:$D$504,'حركة المراحل'!$B$5:$B$504,$A209,'حركة المراحل'!$C$5:$C$504,N$4))</f>
        <v/>
      </c>
      <c r="O209" s="17">
        <f>IF(OR($A209="",O$4=""),"",SUMIFS('حركة المراحل'!$D$5:$D$504,'حركة المراحل'!$B$5:$B$504,$A209,'حركة المراحل'!$C$5:$C$504,O$4))</f>
        <v/>
      </c>
      <c r="P209" s="17">
        <f>IF(OR($A209="",'المراحل'!$D$5=""),"",SUMIFS('حركة المراحل'!$D$5:$D$504,'حركة المراحل'!$B$5:$B$504,$A209,'حركة المراحل'!$C$5:$C$504,'المراحل'!$D$5))</f>
        <v/>
      </c>
      <c r="Q209" s="18">
        <f>IF(OR(A209="",P209="",C209="",C209=0),"",P209/C209)</f>
        <v/>
      </c>
      <c r="R209" s="17">
        <f>IF(OR(A209="",P209="",C209=""),"",MAX(C209-P209,0))</f>
        <v/>
      </c>
      <c r="S209" s="19">
        <f>IF(OR(A209="",'أوامر الإنتاج'!E209=""),"",'أوامر الإنتاج'!E209-TODAY())</f>
        <v/>
      </c>
      <c r="T209" s="6">
        <f>IF(OR(A209="",P209="",C209=""),"",IF(P209&gt;=C209,"تم",IF(S209="","جارٍ",IF(S209&lt;0,"متأخر",IF(S209&lt;=3,"قريب","جارٍ")))))</f>
        <v/>
      </c>
    </row>
    <row r="210">
      <c r="A210" s="6">
        <f>IF('أوامر الإنتاج'!A210="","",'أوامر الإنتاج'!A210)</f>
        <v/>
      </c>
      <c r="B210" s="6">
        <f>IF(A210="","",'أوامر الإنتاج'!B210&amp;"")</f>
        <v/>
      </c>
      <c r="C210" s="17">
        <f>IF(A210="","",'أوامر الإنتاج'!D210)</f>
        <v/>
      </c>
      <c r="D210" s="17">
        <f>IF(OR($A210="",D$4=""),"",SUMIFS('حركة المراحل'!$D$5:$D$504,'حركة المراحل'!$B$5:$B$504,$A210,'حركة المراحل'!$C$5:$C$504,D$4))</f>
        <v/>
      </c>
      <c r="E210" s="17">
        <f>IF(OR($A210="",E$4=""),"",SUMIFS('حركة المراحل'!$D$5:$D$504,'حركة المراحل'!$B$5:$B$504,$A210,'حركة المراحل'!$C$5:$C$504,E$4))</f>
        <v/>
      </c>
      <c r="F210" s="17">
        <f>IF(OR($A210="",F$4=""),"",SUMIFS('حركة المراحل'!$D$5:$D$504,'حركة المراحل'!$B$5:$B$504,$A210,'حركة المراحل'!$C$5:$C$504,F$4))</f>
        <v/>
      </c>
      <c r="G210" s="17">
        <f>IF(OR($A210="",G$4=""),"",SUMIFS('حركة المراحل'!$D$5:$D$504,'حركة المراحل'!$B$5:$B$504,$A210,'حركة المراحل'!$C$5:$C$504,G$4))</f>
        <v/>
      </c>
      <c r="H210" s="17">
        <f>IF(OR($A210="",H$4=""),"",SUMIFS('حركة المراحل'!$D$5:$D$504,'حركة المراحل'!$B$5:$B$504,$A210,'حركة المراحل'!$C$5:$C$504,H$4))</f>
        <v/>
      </c>
      <c r="I210" s="17">
        <f>IF(OR($A210="",I$4=""),"",SUMIFS('حركة المراحل'!$D$5:$D$504,'حركة المراحل'!$B$5:$B$504,$A210,'حركة المراحل'!$C$5:$C$504,I$4))</f>
        <v/>
      </c>
      <c r="J210" s="17">
        <f>IF(OR($A210="",J$4=""),"",SUMIFS('حركة المراحل'!$D$5:$D$504,'حركة المراحل'!$B$5:$B$504,$A210,'حركة المراحل'!$C$5:$C$504,J$4))</f>
        <v/>
      </c>
      <c r="K210" s="17">
        <f>IF(OR($A210="",K$4=""),"",SUMIFS('حركة المراحل'!$D$5:$D$504,'حركة المراحل'!$B$5:$B$504,$A210,'حركة المراحل'!$C$5:$C$504,K$4))</f>
        <v/>
      </c>
      <c r="L210" s="17">
        <f>IF(OR($A210="",L$4=""),"",SUMIFS('حركة المراحل'!$D$5:$D$504,'حركة المراحل'!$B$5:$B$504,$A210,'حركة المراحل'!$C$5:$C$504,L$4))</f>
        <v/>
      </c>
      <c r="M210" s="17">
        <f>IF(OR($A210="",M$4=""),"",SUMIFS('حركة المراحل'!$D$5:$D$504,'حركة المراحل'!$B$5:$B$504,$A210,'حركة المراحل'!$C$5:$C$504,M$4))</f>
        <v/>
      </c>
      <c r="N210" s="17">
        <f>IF(OR($A210="",N$4=""),"",SUMIFS('حركة المراحل'!$D$5:$D$504,'حركة المراحل'!$B$5:$B$504,$A210,'حركة المراحل'!$C$5:$C$504,N$4))</f>
        <v/>
      </c>
      <c r="O210" s="17">
        <f>IF(OR($A210="",O$4=""),"",SUMIFS('حركة المراحل'!$D$5:$D$504,'حركة المراحل'!$B$5:$B$504,$A210,'حركة المراحل'!$C$5:$C$504,O$4))</f>
        <v/>
      </c>
      <c r="P210" s="17">
        <f>IF(OR($A210="",'المراحل'!$D$5=""),"",SUMIFS('حركة المراحل'!$D$5:$D$504,'حركة المراحل'!$B$5:$B$504,$A210,'حركة المراحل'!$C$5:$C$504,'المراحل'!$D$5))</f>
        <v/>
      </c>
      <c r="Q210" s="18">
        <f>IF(OR(A210="",P210="",C210="",C210=0),"",P210/C210)</f>
        <v/>
      </c>
      <c r="R210" s="17">
        <f>IF(OR(A210="",P210="",C210=""),"",MAX(C210-P210,0))</f>
        <v/>
      </c>
      <c r="S210" s="19">
        <f>IF(OR(A210="",'أوامر الإنتاج'!E210=""),"",'أوامر الإنتاج'!E210-TODAY())</f>
        <v/>
      </c>
      <c r="T210" s="6">
        <f>IF(OR(A210="",P210="",C210=""),"",IF(P210&gt;=C210,"تم",IF(S210="","جارٍ",IF(S210&lt;0,"متأخر",IF(S210&lt;=3,"قريب","جارٍ")))))</f>
        <v/>
      </c>
    </row>
    <row r="211">
      <c r="A211" s="6">
        <f>IF('أوامر الإنتاج'!A211="","",'أوامر الإنتاج'!A211)</f>
        <v/>
      </c>
      <c r="B211" s="6">
        <f>IF(A211="","",'أوامر الإنتاج'!B211&amp;"")</f>
        <v/>
      </c>
      <c r="C211" s="17">
        <f>IF(A211="","",'أوامر الإنتاج'!D211)</f>
        <v/>
      </c>
      <c r="D211" s="17">
        <f>IF(OR($A211="",D$4=""),"",SUMIFS('حركة المراحل'!$D$5:$D$504,'حركة المراحل'!$B$5:$B$504,$A211,'حركة المراحل'!$C$5:$C$504,D$4))</f>
        <v/>
      </c>
      <c r="E211" s="17">
        <f>IF(OR($A211="",E$4=""),"",SUMIFS('حركة المراحل'!$D$5:$D$504,'حركة المراحل'!$B$5:$B$504,$A211,'حركة المراحل'!$C$5:$C$504,E$4))</f>
        <v/>
      </c>
      <c r="F211" s="17">
        <f>IF(OR($A211="",F$4=""),"",SUMIFS('حركة المراحل'!$D$5:$D$504,'حركة المراحل'!$B$5:$B$504,$A211,'حركة المراحل'!$C$5:$C$504,F$4))</f>
        <v/>
      </c>
      <c r="G211" s="17">
        <f>IF(OR($A211="",G$4=""),"",SUMIFS('حركة المراحل'!$D$5:$D$504,'حركة المراحل'!$B$5:$B$504,$A211,'حركة المراحل'!$C$5:$C$504,G$4))</f>
        <v/>
      </c>
      <c r="H211" s="17">
        <f>IF(OR($A211="",H$4=""),"",SUMIFS('حركة المراحل'!$D$5:$D$504,'حركة المراحل'!$B$5:$B$504,$A211,'حركة المراحل'!$C$5:$C$504,H$4))</f>
        <v/>
      </c>
      <c r="I211" s="17">
        <f>IF(OR($A211="",I$4=""),"",SUMIFS('حركة المراحل'!$D$5:$D$504,'حركة المراحل'!$B$5:$B$504,$A211,'حركة المراحل'!$C$5:$C$504,I$4))</f>
        <v/>
      </c>
      <c r="J211" s="17">
        <f>IF(OR($A211="",J$4=""),"",SUMIFS('حركة المراحل'!$D$5:$D$504,'حركة المراحل'!$B$5:$B$504,$A211,'حركة المراحل'!$C$5:$C$504,J$4))</f>
        <v/>
      </c>
      <c r="K211" s="17">
        <f>IF(OR($A211="",K$4=""),"",SUMIFS('حركة المراحل'!$D$5:$D$504,'حركة المراحل'!$B$5:$B$504,$A211,'حركة المراحل'!$C$5:$C$504,K$4))</f>
        <v/>
      </c>
      <c r="L211" s="17">
        <f>IF(OR($A211="",L$4=""),"",SUMIFS('حركة المراحل'!$D$5:$D$504,'حركة المراحل'!$B$5:$B$504,$A211,'حركة المراحل'!$C$5:$C$504,L$4))</f>
        <v/>
      </c>
      <c r="M211" s="17">
        <f>IF(OR($A211="",M$4=""),"",SUMIFS('حركة المراحل'!$D$5:$D$504,'حركة المراحل'!$B$5:$B$504,$A211,'حركة المراحل'!$C$5:$C$504,M$4))</f>
        <v/>
      </c>
      <c r="N211" s="17">
        <f>IF(OR($A211="",N$4=""),"",SUMIFS('حركة المراحل'!$D$5:$D$504,'حركة المراحل'!$B$5:$B$504,$A211,'حركة المراحل'!$C$5:$C$504,N$4))</f>
        <v/>
      </c>
      <c r="O211" s="17">
        <f>IF(OR($A211="",O$4=""),"",SUMIFS('حركة المراحل'!$D$5:$D$504,'حركة المراحل'!$B$5:$B$504,$A211,'حركة المراحل'!$C$5:$C$504,O$4))</f>
        <v/>
      </c>
      <c r="P211" s="17">
        <f>IF(OR($A211="",'المراحل'!$D$5=""),"",SUMIFS('حركة المراحل'!$D$5:$D$504,'حركة المراحل'!$B$5:$B$504,$A211,'حركة المراحل'!$C$5:$C$504,'المراحل'!$D$5))</f>
        <v/>
      </c>
      <c r="Q211" s="18">
        <f>IF(OR(A211="",P211="",C211="",C211=0),"",P211/C211)</f>
        <v/>
      </c>
      <c r="R211" s="17">
        <f>IF(OR(A211="",P211="",C211=""),"",MAX(C211-P211,0))</f>
        <v/>
      </c>
      <c r="S211" s="19">
        <f>IF(OR(A211="",'أوامر الإنتاج'!E211=""),"",'أوامر الإنتاج'!E211-TODAY())</f>
        <v/>
      </c>
      <c r="T211" s="6">
        <f>IF(OR(A211="",P211="",C211=""),"",IF(P211&gt;=C211,"تم",IF(S211="","جارٍ",IF(S211&lt;0,"متأخر",IF(S211&lt;=3,"قريب","جارٍ")))))</f>
        <v/>
      </c>
    </row>
    <row r="212">
      <c r="A212" s="6">
        <f>IF('أوامر الإنتاج'!A212="","",'أوامر الإنتاج'!A212)</f>
        <v/>
      </c>
      <c r="B212" s="6">
        <f>IF(A212="","",'أوامر الإنتاج'!B212&amp;"")</f>
        <v/>
      </c>
      <c r="C212" s="17">
        <f>IF(A212="","",'أوامر الإنتاج'!D212)</f>
        <v/>
      </c>
      <c r="D212" s="17">
        <f>IF(OR($A212="",D$4=""),"",SUMIFS('حركة المراحل'!$D$5:$D$504,'حركة المراحل'!$B$5:$B$504,$A212,'حركة المراحل'!$C$5:$C$504,D$4))</f>
        <v/>
      </c>
      <c r="E212" s="17">
        <f>IF(OR($A212="",E$4=""),"",SUMIFS('حركة المراحل'!$D$5:$D$504,'حركة المراحل'!$B$5:$B$504,$A212,'حركة المراحل'!$C$5:$C$504,E$4))</f>
        <v/>
      </c>
      <c r="F212" s="17">
        <f>IF(OR($A212="",F$4=""),"",SUMIFS('حركة المراحل'!$D$5:$D$504,'حركة المراحل'!$B$5:$B$504,$A212,'حركة المراحل'!$C$5:$C$504,F$4))</f>
        <v/>
      </c>
      <c r="G212" s="17">
        <f>IF(OR($A212="",G$4=""),"",SUMIFS('حركة المراحل'!$D$5:$D$504,'حركة المراحل'!$B$5:$B$504,$A212,'حركة المراحل'!$C$5:$C$504,G$4))</f>
        <v/>
      </c>
      <c r="H212" s="17">
        <f>IF(OR($A212="",H$4=""),"",SUMIFS('حركة المراحل'!$D$5:$D$504,'حركة المراحل'!$B$5:$B$504,$A212,'حركة المراحل'!$C$5:$C$504,H$4))</f>
        <v/>
      </c>
      <c r="I212" s="17">
        <f>IF(OR($A212="",I$4=""),"",SUMIFS('حركة المراحل'!$D$5:$D$504,'حركة المراحل'!$B$5:$B$504,$A212,'حركة المراحل'!$C$5:$C$504,I$4))</f>
        <v/>
      </c>
      <c r="J212" s="17">
        <f>IF(OR($A212="",J$4=""),"",SUMIFS('حركة المراحل'!$D$5:$D$504,'حركة المراحل'!$B$5:$B$504,$A212,'حركة المراحل'!$C$5:$C$504,J$4))</f>
        <v/>
      </c>
      <c r="K212" s="17">
        <f>IF(OR($A212="",K$4=""),"",SUMIFS('حركة المراحل'!$D$5:$D$504,'حركة المراحل'!$B$5:$B$504,$A212,'حركة المراحل'!$C$5:$C$504,K$4))</f>
        <v/>
      </c>
      <c r="L212" s="17">
        <f>IF(OR($A212="",L$4=""),"",SUMIFS('حركة المراحل'!$D$5:$D$504,'حركة المراحل'!$B$5:$B$504,$A212,'حركة المراحل'!$C$5:$C$504,L$4))</f>
        <v/>
      </c>
      <c r="M212" s="17">
        <f>IF(OR($A212="",M$4=""),"",SUMIFS('حركة المراحل'!$D$5:$D$504,'حركة المراحل'!$B$5:$B$504,$A212,'حركة المراحل'!$C$5:$C$504,M$4))</f>
        <v/>
      </c>
      <c r="N212" s="17">
        <f>IF(OR($A212="",N$4=""),"",SUMIFS('حركة المراحل'!$D$5:$D$504,'حركة المراحل'!$B$5:$B$504,$A212,'حركة المراحل'!$C$5:$C$504,N$4))</f>
        <v/>
      </c>
      <c r="O212" s="17">
        <f>IF(OR($A212="",O$4=""),"",SUMIFS('حركة المراحل'!$D$5:$D$504,'حركة المراحل'!$B$5:$B$504,$A212,'حركة المراحل'!$C$5:$C$504,O$4))</f>
        <v/>
      </c>
      <c r="P212" s="17">
        <f>IF(OR($A212="",'المراحل'!$D$5=""),"",SUMIFS('حركة المراحل'!$D$5:$D$504,'حركة المراحل'!$B$5:$B$504,$A212,'حركة المراحل'!$C$5:$C$504,'المراحل'!$D$5))</f>
        <v/>
      </c>
      <c r="Q212" s="18">
        <f>IF(OR(A212="",P212="",C212="",C212=0),"",P212/C212)</f>
        <v/>
      </c>
      <c r="R212" s="17">
        <f>IF(OR(A212="",P212="",C212=""),"",MAX(C212-P212,0))</f>
        <v/>
      </c>
      <c r="S212" s="19">
        <f>IF(OR(A212="",'أوامر الإنتاج'!E212=""),"",'أوامر الإنتاج'!E212-TODAY())</f>
        <v/>
      </c>
      <c r="T212" s="6">
        <f>IF(OR(A212="",P212="",C212=""),"",IF(P212&gt;=C212,"تم",IF(S212="","جارٍ",IF(S212&lt;0,"متأخر",IF(S212&lt;=3,"قريب","جارٍ")))))</f>
        <v/>
      </c>
    </row>
    <row r="213">
      <c r="A213" s="6">
        <f>IF('أوامر الإنتاج'!A213="","",'أوامر الإنتاج'!A213)</f>
        <v/>
      </c>
      <c r="B213" s="6">
        <f>IF(A213="","",'أوامر الإنتاج'!B213&amp;"")</f>
        <v/>
      </c>
      <c r="C213" s="17">
        <f>IF(A213="","",'أوامر الإنتاج'!D213)</f>
        <v/>
      </c>
      <c r="D213" s="17">
        <f>IF(OR($A213="",D$4=""),"",SUMIFS('حركة المراحل'!$D$5:$D$504,'حركة المراحل'!$B$5:$B$504,$A213,'حركة المراحل'!$C$5:$C$504,D$4))</f>
        <v/>
      </c>
      <c r="E213" s="17">
        <f>IF(OR($A213="",E$4=""),"",SUMIFS('حركة المراحل'!$D$5:$D$504,'حركة المراحل'!$B$5:$B$504,$A213,'حركة المراحل'!$C$5:$C$504,E$4))</f>
        <v/>
      </c>
      <c r="F213" s="17">
        <f>IF(OR($A213="",F$4=""),"",SUMIFS('حركة المراحل'!$D$5:$D$504,'حركة المراحل'!$B$5:$B$504,$A213,'حركة المراحل'!$C$5:$C$504,F$4))</f>
        <v/>
      </c>
      <c r="G213" s="17">
        <f>IF(OR($A213="",G$4=""),"",SUMIFS('حركة المراحل'!$D$5:$D$504,'حركة المراحل'!$B$5:$B$504,$A213,'حركة المراحل'!$C$5:$C$504,G$4))</f>
        <v/>
      </c>
      <c r="H213" s="17">
        <f>IF(OR($A213="",H$4=""),"",SUMIFS('حركة المراحل'!$D$5:$D$504,'حركة المراحل'!$B$5:$B$504,$A213,'حركة المراحل'!$C$5:$C$504,H$4))</f>
        <v/>
      </c>
      <c r="I213" s="17">
        <f>IF(OR($A213="",I$4=""),"",SUMIFS('حركة المراحل'!$D$5:$D$504,'حركة المراحل'!$B$5:$B$504,$A213,'حركة المراحل'!$C$5:$C$504,I$4))</f>
        <v/>
      </c>
      <c r="J213" s="17">
        <f>IF(OR($A213="",J$4=""),"",SUMIFS('حركة المراحل'!$D$5:$D$504,'حركة المراحل'!$B$5:$B$504,$A213,'حركة المراحل'!$C$5:$C$504,J$4))</f>
        <v/>
      </c>
      <c r="K213" s="17">
        <f>IF(OR($A213="",K$4=""),"",SUMIFS('حركة المراحل'!$D$5:$D$504,'حركة المراحل'!$B$5:$B$504,$A213,'حركة المراحل'!$C$5:$C$504,K$4))</f>
        <v/>
      </c>
      <c r="L213" s="17">
        <f>IF(OR($A213="",L$4=""),"",SUMIFS('حركة المراحل'!$D$5:$D$504,'حركة المراحل'!$B$5:$B$504,$A213,'حركة المراحل'!$C$5:$C$504,L$4))</f>
        <v/>
      </c>
      <c r="M213" s="17">
        <f>IF(OR($A213="",M$4=""),"",SUMIFS('حركة المراحل'!$D$5:$D$504,'حركة المراحل'!$B$5:$B$504,$A213,'حركة المراحل'!$C$5:$C$504,M$4))</f>
        <v/>
      </c>
      <c r="N213" s="17">
        <f>IF(OR($A213="",N$4=""),"",SUMIFS('حركة المراحل'!$D$5:$D$504,'حركة المراحل'!$B$5:$B$504,$A213,'حركة المراحل'!$C$5:$C$504,N$4))</f>
        <v/>
      </c>
      <c r="O213" s="17">
        <f>IF(OR($A213="",O$4=""),"",SUMIFS('حركة المراحل'!$D$5:$D$504,'حركة المراحل'!$B$5:$B$504,$A213,'حركة المراحل'!$C$5:$C$504,O$4))</f>
        <v/>
      </c>
      <c r="P213" s="17">
        <f>IF(OR($A213="",'المراحل'!$D$5=""),"",SUMIFS('حركة المراحل'!$D$5:$D$504,'حركة المراحل'!$B$5:$B$504,$A213,'حركة المراحل'!$C$5:$C$504,'المراحل'!$D$5))</f>
        <v/>
      </c>
      <c r="Q213" s="18">
        <f>IF(OR(A213="",P213="",C213="",C213=0),"",P213/C213)</f>
        <v/>
      </c>
      <c r="R213" s="17">
        <f>IF(OR(A213="",P213="",C213=""),"",MAX(C213-P213,0))</f>
        <v/>
      </c>
      <c r="S213" s="19">
        <f>IF(OR(A213="",'أوامر الإنتاج'!E213=""),"",'أوامر الإنتاج'!E213-TODAY())</f>
        <v/>
      </c>
      <c r="T213" s="6">
        <f>IF(OR(A213="",P213="",C213=""),"",IF(P213&gt;=C213,"تم",IF(S213="","جارٍ",IF(S213&lt;0,"متأخر",IF(S213&lt;=3,"قريب","جارٍ")))))</f>
        <v/>
      </c>
    </row>
    <row r="214">
      <c r="A214" s="6">
        <f>IF('أوامر الإنتاج'!A214="","",'أوامر الإنتاج'!A214)</f>
        <v/>
      </c>
      <c r="B214" s="6">
        <f>IF(A214="","",'أوامر الإنتاج'!B214&amp;"")</f>
        <v/>
      </c>
      <c r="C214" s="17">
        <f>IF(A214="","",'أوامر الإنتاج'!D214)</f>
        <v/>
      </c>
      <c r="D214" s="17">
        <f>IF(OR($A214="",D$4=""),"",SUMIFS('حركة المراحل'!$D$5:$D$504,'حركة المراحل'!$B$5:$B$504,$A214,'حركة المراحل'!$C$5:$C$504,D$4))</f>
        <v/>
      </c>
      <c r="E214" s="17">
        <f>IF(OR($A214="",E$4=""),"",SUMIFS('حركة المراحل'!$D$5:$D$504,'حركة المراحل'!$B$5:$B$504,$A214,'حركة المراحل'!$C$5:$C$504,E$4))</f>
        <v/>
      </c>
      <c r="F214" s="17">
        <f>IF(OR($A214="",F$4=""),"",SUMIFS('حركة المراحل'!$D$5:$D$504,'حركة المراحل'!$B$5:$B$504,$A214,'حركة المراحل'!$C$5:$C$504,F$4))</f>
        <v/>
      </c>
      <c r="G214" s="17">
        <f>IF(OR($A214="",G$4=""),"",SUMIFS('حركة المراحل'!$D$5:$D$504,'حركة المراحل'!$B$5:$B$504,$A214,'حركة المراحل'!$C$5:$C$504,G$4))</f>
        <v/>
      </c>
      <c r="H214" s="17">
        <f>IF(OR($A214="",H$4=""),"",SUMIFS('حركة المراحل'!$D$5:$D$504,'حركة المراحل'!$B$5:$B$504,$A214,'حركة المراحل'!$C$5:$C$504,H$4))</f>
        <v/>
      </c>
      <c r="I214" s="17">
        <f>IF(OR($A214="",I$4=""),"",SUMIFS('حركة المراحل'!$D$5:$D$504,'حركة المراحل'!$B$5:$B$504,$A214,'حركة المراحل'!$C$5:$C$504,I$4))</f>
        <v/>
      </c>
      <c r="J214" s="17">
        <f>IF(OR($A214="",J$4=""),"",SUMIFS('حركة المراحل'!$D$5:$D$504,'حركة المراحل'!$B$5:$B$504,$A214,'حركة المراحل'!$C$5:$C$504,J$4))</f>
        <v/>
      </c>
      <c r="K214" s="17">
        <f>IF(OR($A214="",K$4=""),"",SUMIFS('حركة المراحل'!$D$5:$D$504,'حركة المراحل'!$B$5:$B$504,$A214,'حركة المراحل'!$C$5:$C$504,K$4))</f>
        <v/>
      </c>
      <c r="L214" s="17">
        <f>IF(OR($A214="",L$4=""),"",SUMIFS('حركة المراحل'!$D$5:$D$504,'حركة المراحل'!$B$5:$B$504,$A214,'حركة المراحل'!$C$5:$C$504,L$4))</f>
        <v/>
      </c>
      <c r="M214" s="17">
        <f>IF(OR($A214="",M$4=""),"",SUMIFS('حركة المراحل'!$D$5:$D$504,'حركة المراحل'!$B$5:$B$504,$A214,'حركة المراحل'!$C$5:$C$504,M$4))</f>
        <v/>
      </c>
      <c r="N214" s="17">
        <f>IF(OR($A214="",N$4=""),"",SUMIFS('حركة المراحل'!$D$5:$D$504,'حركة المراحل'!$B$5:$B$504,$A214,'حركة المراحل'!$C$5:$C$504,N$4))</f>
        <v/>
      </c>
      <c r="O214" s="17">
        <f>IF(OR($A214="",O$4=""),"",SUMIFS('حركة المراحل'!$D$5:$D$504,'حركة المراحل'!$B$5:$B$504,$A214,'حركة المراحل'!$C$5:$C$504,O$4))</f>
        <v/>
      </c>
      <c r="P214" s="17">
        <f>IF(OR($A214="",'المراحل'!$D$5=""),"",SUMIFS('حركة المراحل'!$D$5:$D$504,'حركة المراحل'!$B$5:$B$504,$A214,'حركة المراحل'!$C$5:$C$504,'المراحل'!$D$5))</f>
        <v/>
      </c>
      <c r="Q214" s="18">
        <f>IF(OR(A214="",P214="",C214="",C214=0),"",P214/C214)</f>
        <v/>
      </c>
      <c r="R214" s="17">
        <f>IF(OR(A214="",P214="",C214=""),"",MAX(C214-P214,0))</f>
        <v/>
      </c>
      <c r="S214" s="19">
        <f>IF(OR(A214="",'أوامر الإنتاج'!E214=""),"",'أوامر الإنتاج'!E214-TODAY())</f>
        <v/>
      </c>
      <c r="T214" s="6">
        <f>IF(OR(A214="",P214="",C214=""),"",IF(P214&gt;=C214,"تم",IF(S214="","جارٍ",IF(S214&lt;0,"متأخر",IF(S214&lt;=3,"قريب","جارٍ")))))</f>
        <v/>
      </c>
    </row>
    <row r="215">
      <c r="A215" s="6">
        <f>IF('أوامر الإنتاج'!A215="","",'أوامر الإنتاج'!A215)</f>
        <v/>
      </c>
      <c r="B215" s="6">
        <f>IF(A215="","",'أوامر الإنتاج'!B215&amp;"")</f>
        <v/>
      </c>
      <c r="C215" s="17">
        <f>IF(A215="","",'أوامر الإنتاج'!D215)</f>
        <v/>
      </c>
      <c r="D215" s="17">
        <f>IF(OR($A215="",D$4=""),"",SUMIFS('حركة المراحل'!$D$5:$D$504,'حركة المراحل'!$B$5:$B$504,$A215,'حركة المراحل'!$C$5:$C$504,D$4))</f>
        <v/>
      </c>
      <c r="E215" s="17">
        <f>IF(OR($A215="",E$4=""),"",SUMIFS('حركة المراحل'!$D$5:$D$504,'حركة المراحل'!$B$5:$B$504,$A215,'حركة المراحل'!$C$5:$C$504,E$4))</f>
        <v/>
      </c>
      <c r="F215" s="17">
        <f>IF(OR($A215="",F$4=""),"",SUMIFS('حركة المراحل'!$D$5:$D$504,'حركة المراحل'!$B$5:$B$504,$A215,'حركة المراحل'!$C$5:$C$504,F$4))</f>
        <v/>
      </c>
      <c r="G215" s="17">
        <f>IF(OR($A215="",G$4=""),"",SUMIFS('حركة المراحل'!$D$5:$D$504,'حركة المراحل'!$B$5:$B$504,$A215,'حركة المراحل'!$C$5:$C$504,G$4))</f>
        <v/>
      </c>
      <c r="H215" s="17">
        <f>IF(OR($A215="",H$4=""),"",SUMIFS('حركة المراحل'!$D$5:$D$504,'حركة المراحل'!$B$5:$B$504,$A215,'حركة المراحل'!$C$5:$C$504,H$4))</f>
        <v/>
      </c>
      <c r="I215" s="17">
        <f>IF(OR($A215="",I$4=""),"",SUMIFS('حركة المراحل'!$D$5:$D$504,'حركة المراحل'!$B$5:$B$504,$A215,'حركة المراحل'!$C$5:$C$504,I$4))</f>
        <v/>
      </c>
      <c r="J215" s="17">
        <f>IF(OR($A215="",J$4=""),"",SUMIFS('حركة المراحل'!$D$5:$D$504,'حركة المراحل'!$B$5:$B$504,$A215,'حركة المراحل'!$C$5:$C$504,J$4))</f>
        <v/>
      </c>
      <c r="K215" s="17">
        <f>IF(OR($A215="",K$4=""),"",SUMIFS('حركة المراحل'!$D$5:$D$504,'حركة المراحل'!$B$5:$B$504,$A215,'حركة المراحل'!$C$5:$C$504,K$4))</f>
        <v/>
      </c>
      <c r="L215" s="17">
        <f>IF(OR($A215="",L$4=""),"",SUMIFS('حركة المراحل'!$D$5:$D$504,'حركة المراحل'!$B$5:$B$504,$A215,'حركة المراحل'!$C$5:$C$504,L$4))</f>
        <v/>
      </c>
      <c r="M215" s="17">
        <f>IF(OR($A215="",M$4=""),"",SUMIFS('حركة المراحل'!$D$5:$D$504,'حركة المراحل'!$B$5:$B$504,$A215,'حركة المراحل'!$C$5:$C$504,M$4))</f>
        <v/>
      </c>
      <c r="N215" s="17">
        <f>IF(OR($A215="",N$4=""),"",SUMIFS('حركة المراحل'!$D$5:$D$504,'حركة المراحل'!$B$5:$B$504,$A215,'حركة المراحل'!$C$5:$C$504,N$4))</f>
        <v/>
      </c>
      <c r="O215" s="17">
        <f>IF(OR($A215="",O$4=""),"",SUMIFS('حركة المراحل'!$D$5:$D$504,'حركة المراحل'!$B$5:$B$504,$A215,'حركة المراحل'!$C$5:$C$504,O$4))</f>
        <v/>
      </c>
      <c r="P215" s="17">
        <f>IF(OR($A215="",'المراحل'!$D$5=""),"",SUMIFS('حركة المراحل'!$D$5:$D$504,'حركة المراحل'!$B$5:$B$504,$A215,'حركة المراحل'!$C$5:$C$504,'المراحل'!$D$5))</f>
        <v/>
      </c>
      <c r="Q215" s="18">
        <f>IF(OR(A215="",P215="",C215="",C215=0),"",P215/C215)</f>
        <v/>
      </c>
      <c r="R215" s="17">
        <f>IF(OR(A215="",P215="",C215=""),"",MAX(C215-P215,0))</f>
        <v/>
      </c>
      <c r="S215" s="19">
        <f>IF(OR(A215="",'أوامر الإنتاج'!E215=""),"",'أوامر الإنتاج'!E215-TODAY())</f>
        <v/>
      </c>
      <c r="T215" s="6">
        <f>IF(OR(A215="",P215="",C215=""),"",IF(P215&gt;=C215,"تم",IF(S215="","جارٍ",IF(S215&lt;0,"متأخر",IF(S215&lt;=3,"قريب","جارٍ")))))</f>
        <v/>
      </c>
    </row>
    <row r="216">
      <c r="A216" s="6">
        <f>IF('أوامر الإنتاج'!A216="","",'أوامر الإنتاج'!A216)</f>
        <v/>
      </c>
      <c r="B216" s="6">
        <f>IF(A216="","",'أوامر الإنتاج'!B216&amp;"")</f>
        <v/>
      </c>
      <c r="C216" s="17">
        <f>IF(A216="","",'أوامر الإنتاج'!D216)</f>
        <v/>
      </c>
      <c r="D216" s="17">
        <f>IF(OR($A216="",D$4=""),"",SUMIFS('حركة المراحل'!$D$5:$D$504,'حركة المراحل'!$B$5:$B$504,$A216,'حركة المراحل'!$C$5:$C$504,D$4))</f>
        <v/>
      </c>
      <c r="E216" s="17">
        <f>IF(OR($A216="",E$4=""),"",SUMIFS('حركة المراحل'!$D$5:$D$504,'حركة المراحل'!$B$5:$B$504,$A216,'حركة المراحل'!$C$5:$C$504,E$4))</f>
        <v/>
      </c>
      <c r="F216" s="17">
        <f>IF(OR($A216="",F$4=""),"",SUMIFS('حركة المراحل'!$D$5:$D$504,'حركة المراحل'!$B$5:$B$504,$A216,'حركة المراحل'!$C$5:$C$504,F$4))</f>
        <v/>
      </c>
      <c r="G216" s="17">
        <f>IF(OR($A216="",G$4=""),"",SUMIFS('حركة المراحل'!$D$5:$D$504,'حركة المراحل'!$B$5:$B$504,$A216,'حركة المراحل'!$C$5:$C$504,G$4))</f>
        <v/>
      </c>
      <c r="H216" s="17">
        <f>IF(OR($A216="",H$4=""),"",SUMIFS('حركة المراحل'!$D$5:$D$504,'حركة المراحل'!$B$5:$B$504,$A216,'حركة المراحل'!$C$5:$C$504,H$4))</f>
        <v/>
      </c>
      <c r="I216" s="17">
        <f>IF(OR($A216="",I$4=""),"",SUMIFS('حركة المراحل'!$D$5:$D$504,'حركة المراحل'!$B$5:$B$504,$A216,'حركة المراحل'!$C$5:$C$504,I$4))</f>
        <v/>
      </c>
      <c r="J216" s="17">
        <f>IF(OR($A216="",J$4=""),"",SUMIFS('حركة المراحل'!$D$5:$D$504,'حركة المراحل'!$B$5:$B$504,$A216,'حركة المراحل'!$C$5:$C$504,J$4))</f>
        <v/>
      </c>
      <c r="K216" s="17">
        <f>IF(OR($A216="",K$4=""),"",SUMIFS('حركة المراحل'!$D$5:$D$504,'حركة المراحل'!$B$5:$B$504,$A216,'حركة المراحل'!$C$5:$C$504,K$4))</f>
        <v/>
      </c>
      <c r="L216" s="17">
        <f>IF(OR($A216="",L$4=""),"",SUMIFS('حركة المراحل'!$D$5:$D$504,'حركة المراحل'!$B$5:$B$504,$A216,'حركة المراحل'!$C$5:$C$504,L$4))</f>
        <v/>
      </c>
      <c r="M216" s="17">
        <f>IF(OR($A216="",M$4=""),"",SUMIFS('حركة المراحل'!$D$5:$D$504,'حركة المراحل'!$B$5:$B$504,$A216,'حركة المراحل'!$C$5:$C$504,M$4))</f>
        <v/>
      </c>
      <c r="N216" s="17">
        <f>IF(OR($A216="",N$4=""),"",SUMIFS('حركة المراحل'!$D$5:$D$504,'حركة المراحل'!$B$5:$B$504,$A216,'حركة المراحل'!$C$5:$C$504,N$4))</f>
        <v/>
      </c>
      <c r="O216" s="17">
        <f>IF(OR($A216="",O$4=""),"",SUMIFS('حركة المراحل'!$D$5:$D$504,'حركة المراحل'!$B$5:$B$504,$A216,'حركة المراحل'!$C$5:$C$504,O$4))</f>
        <v/>
      </c>
      <c r="P216" s="17">
        <f>IF(OR($A216="",'المراحل'!$D$5=""),"",SUMIFS('حركة المراحل'!$D$5:$D$504,'حركة المراحل'!$B$5:$B$504,$A216,'حركة المراحل'!$C$5:$C$504,'المراحل'!$D$5))</f>
        <v/>
      </c>
      <c r="Q216" s="18">
        <f>IF(OR(A216="",P216="",C216="",C216=0),"",P216/C216)</f>
        <v/>
      </c>
      <c r="R216" s="17">
        <f>IF(OR(A216="",P216="",C216=""),"",MAX(C216-P216,0))</f>
        <v/>
      </c>
      <c r="S216" s="19">
        <f>IF(OR(A216="",'أوامر الإنتاج'!E216=""),"",'أوامر الإنتاج'!E216-TODAY())</f>
        <v/>
      </c>
      <c r="T216" s="6">
        <f>IF(OR(A216="",P216="",C216=""),"",IF(P216&gt;=C216,"تم",IF(S216="","جارٍ",IF(S216&lt;0,"متأخر",IF(S216&lt;=3,"قريب","جارٍ")))))</f>
        <v/>
      </c>
    </row>
    <row r="217">
      <c r="A217" s="6">
        <f>IF('أوامر الإنتاج'!A217="","",'أوامر الإنتاج'!A217)</f>
        <v/>
      </c>
      <c r="B217" s="6">
        <f>IF(A217="","",'أوامر الإنتاج'!B217&amp;"")</f>
        <v/>
      </c>
      <c r="C217" s="17">
        <f>IF(A217="","",'أوامر الإنتاج'!D217)</f>
        <v/>
      </c>
      <c r="D217" s="17">
        <f>IF(OR($A217="",D$4=""),"",SUMIFS('حركة المراحل'!$D$5:$D$504,'حركة المراحل'!$B$5:$B$504,$A217,'حركة المراحل'!$C$5:$C$504,D$4))</f>
        <v/>
      </c>
      <c r="E217" s="17">
        <f>IF(OR($A217="",E$4=""),"",SUMIFS('حركة المراحل'!$D$5:$D$504,'حركة المراحل'!$B$5:$B$504,$A217,'حركة المراحل'!$C$5:$C$504,E$4))</f>
        <v/>
      </c>
      <c r="F217" s="17">
        <f>IF(OR($A217="",F$4=""),"",SUMIFS('حركة المراحل'!$D$5:$D$504,'حركة المراحل'!$B$5:$B$504,$A217,'حركة المراحل'!$C$5:$C$504,F$4))</f>
        <v/>
      </c>
      <c r="G217" s="17">
        <f>IF(OR($A217="",G$4=""),"",SUMIFS('حركة المراحل'!$D$5:$D$504,'حركة المراحل'!$B$5:$B$504,$A217,'حركة المراحل'!$C$5:$C$504,G$4))</f>
        <v/>
      </c>
      <c r="H217" s="17">
        <f>IF(OR($A217="",H$4=""),"",SUMIFS('حركة المراحل'!$D$5:$D$504,'حركة المراحل'!$B$5:$B$504,$A217,'حركة المراحل'!$C$5:$C$504,H$4))</f>
        <v/>
      </c>
      <c r="I217" s="17">
        <f>IF(OR($A217="",I$4=""),"",SUMIFS('حركة المراحل'!$D$5:$D$504,'حركة المراحل'!$B$5:$B$504,$A217,'حركة المراحل'!$C$5:$C$504,I$4))</f>
        <v/>
      </c>
      <c r="J217" s="17">
        <f>IF(OR($A217="",J$4=""),"",SUMIFS('حركة المراحل'!$D$5:$D$504,'حركة المراحل'!$B$5:$B$504,$A217,'حركة المراحل'!$C$5:$C$504,J$4))</f>
        <v/>
      </c>
      <c r="K217" s="17">
        <f>IF(OR($A217="",K$4=""),"",SUMIFS('حركة المراحل'!$D$5:$D$504,'حركة المراحل'!$B$5:$B$504,$A217,'حركة المراحل'!$C$5:$C$504,K$4))</f>
        <v/>
      </c>
      <c r="L217" s="17">
        <f>IF(OR($A217="",L$4=""),"",SUMIFS('حركة المراحل'!$D$5:$D$504,'حركة المراحل'!$B$5:$B$504,$A217,'حركة المراحل'!$C$5:$C$504,L$4))</f>
        <v/>
      </c>
      <c r="M217" s="17">
        <f>IF(OR($A217="",M$4=""),"",SUMIFS('حركة المراحل'!$D$5:$D$504,'حركة المراحل'!$B$5:$B$504,$A217,'حركة المراحل'!$C$5:$C$504,M$4))</f>
        <v/>
      </c>
      <c r="N217" s="17">
        <f>IF(OR($A217="",N$4=""),"",SUMIFS('حركة المراحل'!$D$5:$D$504,'حركة المراحل'!$B$5:$B$504,$A217,'حركة المراحل'!$C$5:$C$504,N$4))</f>
        <v/>
      </c>
      <c r="O217" s="17">
        <f>IF(OR($A217="",O$4=""),"",SUMIFS('حركة المراحل'!$D$5:$D$504,'حركة المراحل'!$B$5:$B$504,$A217,'حركة المراحل'!$C$5:$C$504,O$4))</f>
        <v/>
      </c>
      <c r="P217" s="17">
        <f>IF(OR($A217="",'المراحل'!$D$5=""),"",SUMIFS('حركة المراحل'!$D$5:$D$504,'حركة المراحل'!$B$5:$B$504,$A217,'حركة المراحل'!$C$5:$C$504,'المراحل'!$D$5))</f>
        <v/>
      </c>
      <c r="Q217" s="18">
        <f>IF(OR(A217="",P217="",C217="",C217=0),"",P217/C217)</f>
        <v/>
      </c>
      <c r="R217" s="17">
        <f>IF(OR(A217="",P217="",C217=""),"",MAX(C217-P217,0))</f>
        <v/>
      </c>
      <c r="S217" s="19">
        <f>IF(OR(A217="",'أوامر الإنتاج'!E217=""),"",'أوامر الإنتاج'!E217-TODAY())</f>
        <v/>
      </c>
      <c r="T217" s="6">
        <f>IF(OR(A217="",P217="",C217=""),"",IF(P217&gt;=C217,"تم",IF(S217="","جارٍ",IF(S217&lt;0,"متأخر",IF(S217&lt;=3,"قريب","جارٍ")))))</f>
        <v/>
      </c>
    </row>
    <row r="218">
      <c r="A218" s="6">
        <f>IF('أوامر الإنتاج'!A218="","",'أوامر الإنتاج'!A218)</f>
        <v/>
      </c>
      <c r="B218" s="6">
        <f>IF(A218="","",'أوامر الإنتاج'!B218&amp;"")</f>
        <v/>
      </c>
      <c r="C218" s="17">
        <f>IF(A218="","",'أوامر الإنتاج'!D218)</f>
        <v/>
      </c>
      <c r="D218" s="17">
        <f>IF(OR($A218="",D$4=""),"",SUMIFS('حركة المراحل'!$D$5:$D$504,'حركة المراحل'!$B$5:$B$504,$A218,'حركة المراحل'!$C$5:$C$504,D$4))</f>
        <v/>
      </c>
      <c r="E218" s="17">
        <f>IF(OR($A218="",E$4=""),"",SUMIFS('حركة المراحل'!$D$5:$D$504,'حركة المراحل'!$B$5:$B$504,$A218,'حركة المراحل'!$C$5:$C$504,E$4))</f>
        <v/>
      </c>
      <c r="F218" s="17">
        <f>IF(OR($A218="",F$4=""),"",SUMIFS('حركة المراحل'!$D$5:$D$504,'حركة المراحل'!$B$5:$B$504,$A218,'حركة المراحل'!$C$5:$C$504,F$4))</f>
        <v/>
      </c>
      <c r="G218" s="17">
        <f>IF(OR($A218="",G$4=""),"",SUMIFS('حركة المراحل'!$D$5:$D$504,'حركة المراحل'!$B$5:$B$504,$A218,'حركة المراحل'!$C$5:$C$504,G$4))</f>
        <v/>
      </c>
      <c r="H218" s="17">
        <f>IF(OR($A218="",H$4=""),"",SUMIFS('حركة المراحل'!$D$5:$D$504,'حركة المراحل'!$B$5:$B$504,$A218,'حركة المراحل'!$C$5:$C$504,H$4))</f>
        <v/>
      </c>
      <c r="I218" s="17">
        <f>IF(OR($A218="",I$4=""),"",SUMIFS('حركة المراحل'!$D$5:$D$504,'حركة المراحل'!$B$5:$B$504,$A218,'حركة المراحل'!$C$5:$C$504,I$4))</f>
        <v/>
      </c>
      <c r="J218" s="17">
        <f>IF(OR($A218="",J$4=""),"",SUMIFS('حركة المراحل'!$D$5:$D$504,'حركة المراحل'!$B$5:$B$504,$A218,'حركة المراحل'!$C$5:$C$504,J$4))</f>
        <v/>
      </c>
      <c r="K218" s="17">
        <f>IF(OR($A218="",K$4=""),"",SUMIFS('حركة المراحل'!$D$5:$D$504,'حركة المراحل'!$B$5:$B$504,$A218,'حركة المراحل'!$C$5:$C$504,K$4))</f>
        <v/>
      </c>
      <c r="L218" s="17">
        <f>IF(OR($A218="",L$4=""),"",SUMIFS('حركة المراحل'!$D$5:$D$504,'حركة المراحل'!$B$5:$B$504,$A218,'حركة المراحل'!$C$5:$C$504,L$4))</f>
        <v/>
      </c>
      <c r="M218" s="17">
        <f>IF(OR($A218="",M$4=""),"",SUMIFS('حركة المراحل'!$D$5:$D$504,'حركة المراحل'!$B$5:$B$504,$A218,'حركة المراحل'!$C$5:$C$504,M$4))</f>
        <v/>
      </c>
      <c r="N218" s="17">
        <f>IF(OR($A218="",N$4=""),"",SUMIFS('حركة المراحل'!$D$5:$D$504,'حركة المراحل'!$B$5:$B$504,$A218,'حركة المراحل'!$C$5:$C$504,N$4))</f>
        <v/>
      </c>
      <c r="O218" s="17">
        <f>IF(OR($A218="",O$4=""),"",SUMIFS('حركة المراحل'!$D$5:$D$504,'حركة المراحل'!$B$5:$B$504,$A218,'حركة المراحل'!$C$5:$C$504,O$4))</f>
        <v/>
      </c>
      <c r="P218" s="17">
        <f>IF(OR($A218="",'المراحل'!$D$5=""),"",SUMIFS('حركة المراحل'!$D$5:$D$504,'حركة المراحل'!$B$5:$B$504,$A218,'حركة المراحل'!$C$5:$C$504,'المراحل'!$D$5))</f>
        <v/>
      </c>
      <c r="Q218" s="18">
        <f>IF(OR(A218="",P218="",C218="",C218=0),"",P218/C218)</f>
        <v/>
      </c>
      <c r="R218" s="17">
        <f>IF(OR(A218="",P218="",C218=""),"",MAX(C218-P218,0))</f>
        <v/>
      </c>
      <c r="S218" s="19">
        <f>IF(OR(A218="",'أوامر الإنتاج'!E218=""),"",'أوامر الإنتاج'!E218-TODAY())</f>
        <v/>
      </c>
      <c r="T218" s="6">
        <f>IF(OR(A218="",P218="",C218=""),"",IF(P218&gt;=C218,"تم",IF(S218="","جارٍ",IF(S218&lt;0,"متأخر",IF(S218&lt;=3,"قريب","جارٍ")))))</f>
        <v/>
      </c>
    </row>
    <row r="219">
      <c r="A219" s="6">
        <f>IF('أوامر الإنتاج'!A219="","",'أوامر الإنتاج'!A219)</f>
        <v/>
      </c>
      <c r="B219" s="6">
        <f>IF(A219="","",'أوامر الإنتاج'!B219&amp;"")</f>
        <v/>
      </c>
      <c r="C219" s="17">
        <f>IF(A219="","",'أوامر الإنتاج'!D219)</f>
        <v/>
      </c>
      <c r="D219" s="17">
        <f>IF(OR($A219="",D$4=""),"",SUMIFS('حركة المراحل'!$D$5:$D$504,'حركة المراحل'!$B$5:$B$504,$A219,'حركة المراحل'!$C$5:$C$504,D$4))</f>
        <v/>
      </c>
      <c r="E219" s="17">
        <f>IF(OR($A219="",E$4=""),"",SUMIFS('حركة المراحل'!$D$5:$D$504,'حركة المراحل'!$B$5:$B$504,$A219,'حركة المراحل'!$C$5:$C$504,E$4))</f>
        <v/>
      </c>
      <c r="F219" s="17">
        <f>IF(OR($A219="",F$4=""),"",SUMIFS('حركة المراحل'!$D$5:$D$504,'حركة المراحل'!$B$5:$B$504,$A219,'حركة المراحل'!$C$5:$C$504,F$4))</f>
        <v/>
      </c>
      <c r="G219" s="17">
        <f>IF(OR($A219="",G$4=""),"",SUMIFS('حركة المراحل'!$D$5:$D$504,'حركة المراحل'!$B$5:$B$504,$A219,'حركة المراحل'!$C$5:$C$504,G$4))</f>
        <v/>
      </c>
      <c r="H219" s="17">
        <f>IF(OR($A219="",H$4=""),"",SUMIFS('حركة المراحل'!$D$5:$D$504,'حركة المراحل'!$B$5:$B$504,$A219,'حركة المراحل'!$C$5:$C$504,H$4))</f>
        <v/>
      </c>
      <c r="I219" s="17">
        <f>IF(OR($A219="",I$4=""),"",SUMIFS('حركة المراحل'!$D$5:$D$504,'حركة المراحل'!$B$5:$B$504,$A219,'حركة المراحل'!$C$5:$C$504,I$4))</f>
        <v/>
      </c>
      <c r="J219" s="17">
        <f>IF(OR($A219="",J$4=""),"",SUMIFS('حركة المراحل'!$D$5:$D$504,'حركة المراحل'!$B$5:$B$504,$A219,'حركة المراحل'!$C$5:$C$504,J$4))</f>
        <v/>
      </c>
      <c r="K219" s="17">
        <f>IF(OR($A219="",K$4=""),"",SUMIFS('حركة المراحل'!$D$5:$D$504,'حركة المراحل'!$B$5:$B$504,$A219,'حركة المراحل'!$C$5:$C$504,K$4))</f>
        <v/>
      </c>
      <c r="L219" s="17">
        <f>IF(OR($A219="",L$4=""),"",SUMIFS('حركة المراحل'!$D$5:$D$504,'حركة المراحل'!$B$5:$B$504,$A219,'حركة المراحل'!$C$5:$C$504,L$4))</f>
        <v/>
      </c>
      <c r="M219" s="17">
        <f>IF(OR($A219="",M$4=""),"",SUMIFS('حركة المراحل'!$D$5:$D$504,'حركة المراحل'!$B$5:$B$504,$A219,'حركة المراحل'!$C$5:$C$504,M$4))</f>
        <v/>
      </c>
      <c r="N219" s="17">
        <f>IF(OR($A219="",N$4=""),"",SUMIFS('حركة المراحل'!$D$5:$D$504,'حركة المراحل'!$B$5:$B$504,$A219,'حركة المراحل'!$C$5:$C$504,N$4))</f>
        <v/>
      </c>
      <c r="O219" s="17">
        <f>IF(OR($A219="",O$4=""),"",SUMIFS('حركة المراحل'!$D$5:$D$504,'حركة المراحل'!$B$5:$B$504,$A219,'حركة المراحل'!$C$5:$C$504,O$4))</f>
        <v/>
      </c>
      <c r="P219" s="17">
        <f>IF(OR($A219="",'المراحل'!$D$5=""),"",SUMIFS('حركة المراحل'!$D$5:$D$504,'حركة المراحل'!$B$5:$B$504,$A219,'حركة المراحل'!$C$5:$C$504,'المراحل'!$D$5))</f>
        <v/>
      </c>
      <c r="Q219" s="18">
        <f>IF(OR(A219="",P219="",C219="",C219=0),"",P219/C219)</f>
        <v/>
      </c>
      <c r="R219" s="17">
        <f>IF(OR(A219="",P219="",C219=""),"",MAX(C219-P219,0))</f>
        <v/>
      </c>
      <c r="S219" s="19">
        <f>IF(OR(A219="",'أوامر الإنتاج'!E219=""),"",'أوامر الإنتاج'!E219-TODAY())</f>
        <v/>
      </c>
      <c r="T219" s="6">
        <f>IF(OR(A219="",P219="",C219=""),"",IF(P219&gt;=C219,"تم",IF(S219="","جارٍ",IF(S219&lt;0,"متأخر",IF(S219&lt;=3,"قريب","جارٍ")))))</f>
        <v/>
      </c>
    </row>
    <row r="220">
      <c r="A220" s="6">
        <f>IF('أوامر الإنتاج'!A220="","",'أوامر الإنتاج'!A220)</f>
        <v/>
      </c>
      <c r="B220" s="6">
        <f>IF(A220="","",'أوامر الإنتاج'!B220&amp;"")</f>
        <v/>
      </c>
      <c r="C220" s="17">
        <f>IF(A220="","",'أوامر الإنتاج'!D220)</f>
        <v/>
      </c>
      <c r="D220" s="17">
        <f>IF(OR($A220="",D$4=""),"",SUMIFS('حركة المراحل'!$D$5:$D$504,'حركة المراحل'!$B$5:$B$504,$A220,'حركة المراحل'!$C$5:$C$504,D$4))</f>
        <v/>
      </c>
      <c r="E220" s="17">
        <f>IF(OR($A220="",E$4=""),"",SUMIFS('حركة المراحل'!$D$5:$D$504,'حركة المراحل'!$B$5:$B$504,$A220,'حركة المراحل'!$C$5:$C$504,E$4))</f>
        <v/>
      </c>
      <c r="F220" s="17">
        <f>IF(OR($A220="",F$4=""),"",SUMIFS('حركة المراحل'!$D$5:$D$504,'حركة المراحل'!$B$5:$B$504,$A220,'حركة المراحل'!$C$5:$C$504,F$4))</f>
        <v/>
      </c>
      <c r="G220" s="17">
        <f>IF(OR($A220="",G$4=""),"",SUMIFS('حركة المراحل'!$D$5:$D$504,'حركة المراحل'!$B$5:$B$504,$A220,'حركة المراحل'!$C$5:$C$504,G$4))</f>
        <v/>
      </c>
      <c r="H220" s="17">
        <f>IF(OR($A220="",H$4=""),"",SUMIFS('حركة المراحل'!$D$5:$D$504,'حركة المراحل'!$B$5:$B$504,$A220,'حركة المراحل'!$C$5:$C$504,H$4))</f>
        <v/>
      </c>
      <c r="I220" s="17">
        <f>IF(OR($A220="",I$4=""),"",SUMIFS('حركة المراحل'!$D$5:$D$504,'حركة المراحل'!$B$5:$B$504,$A220,'حركة المراحل'!$C$5:$C$504,I$4))</f>
        <v/>
      </c>
      <c r="J220" s="17">
        <f>IF(OR($A220="",J$4=""),"",SUMIFS('حركة المراحل'!$D$5:$D$504,'حركة المراحل'!$B$5:$B$504,$A220,'حركة المراحل'!$C$5:$C$504,J$4))</f>
        <v/>
      </c>
      <c r="K220" s="17">
        <f>IF(OR($A220="",K$4=""),"",SUMIFS('حركة المراحل'!$D$5:$D$504,'حركة المراحل'!$B$5:$B$504,$A220,'حركة المراحل'!$C$5:$C$504,K$4))</f>
        <v/>
      </c>
      <c r="L220" s="17">
        <f>IF(OR($A220="",L$4=""),"",SUMIFS('حركة المراحل'!$D$5:$D$504,'حركة المراحل'!$B$5:$B$504,$A220,'حركة المراحل'!$C$5:$C$504,L$4))</f>
        <v/>
      </c>
      <c r="M220" s="17">
        <f>IF(OR($A220="",M$4=""),"",SUMIFS('حركة المراحل'!$D$5:$D$504,'حركة المراحل'!$B$5:$B$504,$A220,'حركة المراحل'!$C$5:$C$504,M$4))</f>
        <v/>
      </c>
      <c r="N220" s="17">
        <f>IF(OR($A220="",N$4=""),"",SUMIFS('حركة المراحل'!$D$5:$D$504,'حركة المراحل'!$B$5:$B$504,$A220,'حركة المراحل'!$C$5:$C$504,N$4))</f>
        <v/>
      </c>
      <c r="O220" s="17">
        <f>IF(OR($A220="",O$4=""),"",SUMIFS('حركة المراحل'!$D$5:$D$504,'حركة المراحل'!$B$5:$B$504,$A220,'حركة المراحل'!$C$5:$C$504,O$4))</f>
        <v/>
      </c>
      <c r="P220" s="17">
        <f>IF(OR($A220="",'المراحل'!$D$5=""),"",SUMIFS('حركة المراحل'!$D$5:$D$504,'حركة المراحل'!$B$5:$B$504,$A220,'حركة المراحل'!$C$5:$C$504,'المراحل'!$D$5))</f>
        <v/>
      </c>
      <c r="Q220" s="18">
        <f>IF(OR(A220="",P220="",C220="",C220=0),"",P220/C220)</f>
        <v/>
      </c>
      <c r="R220" s="17">
        <f>IF(OR(A220="",P220="",C220=""),"",MAX(C220-P220,0))</f>
        <v/>
      </c>
      <c r="S220" s="19">
        <f>IF(OR(A220="",'أوامر الإنتاج'!E220=""),"",'أوامر الإنتاج'!E220-TODAY())</f>
        <v/>
      </c>
      <c r="T220" s="6">
        <f>IF(OR(A220="",P220="",C220=""),"",IF(P220&gt;=C220,"تم",IF(S220="","جارٍ",IF(S220&lt;0,"متأخر",IF(S220&lt;=3,"قريب","جارٍ")))))</f>
        <v/>
      </c>
    </row>
    <row r="221">
      <c r="A221" s="6">
        <f>IF('أوامر الإنتاج'!A221="","",'أوامر الإنتاج'!A221)</f>
        <v/>
      </c>
      <c r="B221" s="6">
        <f>IF(A221="","",'أوامر الإنتاج'!B221&amp;"")</f>
        <v/>
      </c>
      <c r="C221" s="17">
        <f>IF(A221="","",'أوامر الإنتاج'!D221)</f>
        <v/>
      </c>
      <c r="D221" s="17">
        <f>IF(OR($A221="",D$4=""),"",SUMIFS('حركة المراحل'!$D$5:$D$504,'حركة المراحل'!$B$5:$B$504,$A221,'حركة المراحل'!$C$5:$C$504,D$4))</f>
        <v/>
      </c>
      <c r="E221" s="17">
        <f>IF(OR($A221="",E$4=""),"",SUMIFS('حركة المراحل'!$D$5:$D$504,'حركة المراحل'!$B$5:$B$504,$A221,'حركة المراحل'!$C$5:$C$504,E$4))</f>
        <v/>
      </c>
      <c r="F221" s="17">
        <f>IF(OR($A221="",F$4=""),"",SUMIFS('حركة المراحل'!$D$5:$D$504,'حركة المراحل'!$B$5:$B$504,$A221,'حركة المراحل'!$C$5:$C$504,F$4))</f>
        <v/>
      </c>
      <c r="G221" s="17">
        <f>IF(OR($A221="",G$4=""),"",SUMIFS('حركة المراحل'!$D$5:$D$504,'حركة المراحل'!$B$5:$B$504,$A221,'حركة المراحل'!$C$5:$C$504,G$4))</f>
        <v/>
      </c>
      <c r="H221" s="17">
        <f>IF(OR($A221="",H$4=""),"",SUMIFS('حركة المراحل'!$D$5:$D$504,'حركة المراحل'!$B$5:$B$504,$A221,'حركة المراحل'!$C$5:$C$504,H$4))</f>
        <v/>
      </c>
      <c r="I221" s="17">
        <f>IF(OR($A221="",I$4=""),"",SUMIFS('حركة المراحل'!$D$5:$D$504,'حركة المراحل'!$B$5:$B$504,$A221,'حركة المراحل'!$C$5:$C$504,I$4))</f>
        <v/>
      </c>
      <c r="J221" s="17">
        <f>IF(OR($A221="",J$4=""),"",SUMIFS('حركة المراحل'!$D$5:$D$504,'حركة المراحل'!$B$5:$B$504,$A221,'حركة المراحل'!$C$5:$C$504,J$4))</f>
        <v/>
      </c>
      <c r="K221" s="17">
        <f>IF(OR($A221="",K$4=""),"",SUMIFS('حركة المراحل'!$D$5:$D$504,'حركة المراحل'!$B$5:$B$504,$A221,'حركة المراحل'!$C$5:$C$504,K$4))</f>
        <v/>
      </c>
      <c r="L221" s="17">
        <f>IF(OR($A221="",L$4=""),"",SUMIFS('حركة المراحل'!$D$5:$D$504,'حركة المراحل'!$B$5:$B$504,$A221,'حركة المراحل'!$C$5:$C$504,L$4))</f>
        <v/>
      </c>
      <c r="M221" s="17">
        <f>IF(OR($A221="",M$4=""),"",SUMIFS('حركة المراحل'!$D$5:$D$504,'حركة المراحل'!$B$5:$B$504,$A221,'حركة المراحل'!$C$5:$C$504,M$4))</f>
        <v/>
      </c>
      <c r="N221" s="17">
        <f>IF(OR($A221="",N$4=""),"",SUMIFS('حركة المراحل'!$D$5:$D$504,'حركة المراحل'!$B$5:$B$504,$A221,'حركة المراحل'!$C$5:$C$504,N$4))</f>
        <v/>
      </c>
      <c r="O221" s="17">
        <f>IF(OR($A221="",O$4=""),"",SUMIFS('حركة المراحل'!$D$5:$D$504,'حركة المراحل'!$B$5:$B$504,$A221,'حركة المراحل'!$C$5:$C$504,O$4))</f>
        <v/>
      </c>
      <c r="P221" s="17">
        <f>IF(OR($A221="",'المراحل'!$D$5=""),"",SUMIFS('حركة المراحل'!$D$5:$D$504,'حركة المراحل'!$B$5:$B$504,$A221,'حركة المراحل'!$C$5:$C$504,'المراحل'!$D$5))</f>
        <v/>
      </c>
      <c r="Q221" s="18">
        <f>IF(OR(A221="",P221="",C221="",C221=0),"",P221/C221)</f>
        <v/>
      </c>
      <c r="R221" s="17">
        <f>IF(OR(A221="",P221="",C221=""),"",MAX(C221-P221,0))</f>
        <v/>
      </c>
      <c r="S221" s="19">
        <f>IF(OR(A221="",'أوامر الإنتاج'!E221=""),"",'أوامر الإنتاج'!E221-TODAY())</f>
        <v/>
      </c>
      <c r="T221" s="6">
        <f>IF(OR(A221="",P221="",C221=""),"",IF(P221&gt;=C221,"تم",IF(S221="","جارٍ",IF(S221&lt;0,"متأخر",IF(S221&lt;=3,"قريب","جارٍ")))))</f>
        <v/>
      </c>
    </row>
    <row r="222">
      <c r="A222" s="6">
        <f>IF('أوامر الإنتاج'!A222="","",'أوامر الإنتاج'!A222)</f>
        <v/>
      </c>
      <c r="B222" s="6">
        <f>IF(A222="","",'أوامر الإنتاج'!B222&amp;"")</f>
        <v/>
      </c>
      <c r="C222" s="17">
        <f>IF(A222="","",'أوامر الإنتاج'!D222)</f>
        <v/>
      </c>
      <c r="D222" s="17">
        <f>IF(OR($A222="",D$4=""),"",SUMIFS('حركة المراحل'!$D$5:$D$504,'حركة المراحل'!$B$5:$B$504,$A222,'حركة المراحل'!$C$5:$C$504,D$4))</f>
        <v/>
      </c>
      <c r="E222" s="17">
        <f>IF(OR($A222="",E$4=""),"",SUMIFS('حركة المراحل'!$D$5:$D$504,'حركة المراحل'!$B$5:$B$504,$A222,'حركة المراحل'!$C$5:$C$504,E$4))</f>
        <v/>
      </c>
      <c r="F222" s="17">
        <f>IF(OR($A222="",F$4=""),"",SUMIFS('حركة المراحل'!$D$5:$D$504,'حركة المراحل'!$B$5:$B$504,$A222,'حركة المراحل'!$C$5:$C$504,F$4))</f>
        <v/>
      </c>
      <c r="G222" s="17">
        <f>IF(OR($A222="",G$4=""),"",SUMIFS('حركة المراحل'!$D$5:$D$504,'حركة المراحل'!$B$5:$B$504,$A222,'حركة المراحل'!$C$5:$C$504,G$4))</f>
        <v/>
      </c>
      <c r="H222" s="17">
        <f>IF(OR($A222="",H$4=""),"",SUMIFS('حركة المراحل'!$D$5:$D$504,'حركة المراحل'!$B$5:$B$504,$A222,'حركة المراحل'!$C$5:$C$504,H$4))</f>
        <v/>
      </c>
      <c r="I222" s="17">
        <f>IF(OR($A222="",I$4=""),"",SUMIFS('حركة المراحل'!$D$5:$D$504,'حركة المراحل'!$B$5:$B$504,$A222,'حركة المراحل'!$C$5:$C$504,I$4))</f>
        <v/>
      </c>
      <c r="J222" s="17">
        <f>IF(OR($A222="",J$4=""),"",SUMIFS('حركة المراحل'!$D$5:$D$504,'حركة المراحل'!$B$5:$B$504,$A222,'حركة المراحل'!$C$5:$C$504,J$4))</f>
        <v/>
      </c>
      <c r="K222" s="17">
        <f>IF(OR($A222="",K$4=""),"",SUMIFS('حركة المراحل'!$D$5:$D$504,'حركة المراحل'!$B$5:$B$504,$A222,'حركة المراحل'!$C$5:$C$504,K$4))</f>
        <v/>
      </c>
      <c r="L222" s="17">
        <f>IF(OR($A222="",L$4=""),"",SUMIFS('حركة المراحل'!$D$5:$D$504,'حركة المراحل'!$B$5:$B$504,$A222,'حركة المراحل'!$C$5:$C$504,L$4))</f>
        <v/>
      </c>
      <c r="M222" s="17">
        <f>IF(OR($A222="",M$4=""),"",SUMIFS('حركة المراحل'!$D$5:$D$504,'حركة المراحل'!$B$5:$B$504,$A222,'حركة المراحل'!$C$5:$C$504,M$4))</f>
        <v/>
      </c>
      <c r="N222" s="17">
        <f>IF(OR($A222="",N$4=""),"",SUMIFS('حركة المراحل'!$D$5:$D$504,'حركة المراحل'!$B$5:$B$504,$A222,'حركة المراحل'!$C$5:$C$504,N$4))</f>
        <v/>
      </c>
      <c r="O222" s="17">
        <f>IF(OR($A222="",O$4=""),"",SUMIFS('حركة المراحل'!$D$5:$D$504,'حركة المراحل'!$B$5:$B$504,$A222,'حركة المراحل'!$C$5:$C$504,O$4))</f>
        <v/>
      </c>
      <c r="P222" s="17">
        <f>IF(OR($A222="",'المراحل'!$D$5=""),"",SUMIFS('حركة المراحل'!$D$5:$D$504,'حركة المراحل'!$B$5:$B$504,$A222,'حركة المراحل'!$C$5:$C$504,'المراحل'!$D$5))</f>
        <v/>
      </c>
      <c r="Q222" s="18">
        <f>IF(OR(A222="",P222="",C222="",C222=0),"",P222/C222)</f>
        <v/>
      </c>
      <c r="R222" s="17">
        <f>IF(OR(A222="",P222="",C222=""),"",MAX(C222-P222,0))</f>
        <v/>
      </c>
      <c r="S222" s="19">
        <f>IF(OR(A222="",'أوامر الإنتاج'!E222=""),"",'أوامر الإنتاج'!E222-TODAY())</f>
        <v/>
      </c>
      <c r="T222" s="6">
        <f>IF(OR(A222="",P222="",C222=""),"",IF(P222&gt;=C222,"تم",IF(S222="","جارٍ",IF(S222&lt;0,"متأخر",IF(S222&lt;=3,"قريب","جارٍ")))))</f>
        <v/>
      </c>
    </row>
    <row r="223">
      <c r="A223" s="6">
        <f>IF('أوامر الإنتاج'!A223="","",'أوامر الإنتاج'!A223)</f>
        <v/>
      </c>
      <c r="B223" s="6">
        <f>IF(A223="","",'أوامر الإنتاج'!B223&amp;"")</f>
        <v/>
      </c>
      <c r="C223" s="17">
        <f>IF(A223="","",'أوامر الإنتاج'!D223)</f>
        <v/>
      </c>
      <c r="D223" s="17">
        <f>IF(OR($A223="",D$4=""),"",SUMIFS('حركة المراحل'!$D$5:$D$504,'حركة المراحل'!$B$5:$B$504,$A223,'حركة المراحل'!$C$5:$C$504,D$4))</f>
        <v/>
      </c>
      <c r="E223" s="17">
        <f>IF(OR($A223="",E$4=""),"",SUMIFS('حركة المراحل'!$D$5:$D$504,'حركة المراحل'!$B$5:$B$504,$A223,'حركة المراحل'!$C$5:$C$504,E$4))</f>
        <v/>
      </c>
      <c r="F223" s="17">
        <f>IF(OR($A223="",F$4=""),"",SUMIFS('حركة المراحل'!$D$5:$D$504,'حركة المراحل'!$B$5:$B$504,$A223,'حركة المراحل'!$C$5:$C$504,F$4))</f>
        <v/>
      </c>
      <c r="G223" s="17">
        <f>IF(OR($A223="",G$4=""),"",SUMIFS('حركة المراحل'!$D$5:$D$504,'حركة المراحل'!$B$5:$B$504,$A223,'حركة المراحل'!$C$5:$C$504,G$4))</f>
        <v/>
      </c>
      <c r="H223" s="17">
        <f>IF(OR($A223="",H$4=""),"",SUMIFS('حركة المراحل'!$D$5:$D$504,'حركة المراحل'!$B$5:$B$504,$A223,'حركة المراحل'!$C$5:$C$504,H$4))</f>
        <v/>
      </c>
      <c r="I223" s="17">
        <f>IF(OR($A223="",I$4=""),"",SUMIFS('حركة المراحل'!$D$5:$D$504,'حركة المراحل'!$B$5:$B$504,$A223,'حركة المراحل'!$C$5:$C$504,I$4))</f>
        <v/>
      </c>
      <c r="J223" s="17">
        <f>IF(OR($A223="",J$4=""),"",SUMIFS('حركة المراحل'!$D$5:$D$504,'حركة المراحل'!$B$5:$B$504,$A223,'حركة المراحل'!$C$5:$C$504,J$4))</f>
        <v/>
      </c>
      <c r="K223" s="17">
        <f>IF(OR($A223="",K$4=""),"",SUMIFS('حركة المراحل'!$D$5:$D$504,'حركة المراحل'!$B$5:$B$504,$A223,'حركة المراحل'!$C$5:$C$504,K$4))</f>
        <v/>
      </c>
      <c r="L223" s="17">
        <f>IF(OR($A223="",L$4=""),"",SUMIFS('حركة المراحل'!$D$5:$D$504,'حركة المراحل'!$B$5:$B$504,$A223,'حركة المراحل'!$C$5:$C$504,L$4))</f>
        <v/>
      </c>
      <c r="M223" s="17">
        <f>IF(OR($A223="",M$4=""),"",SUMIFS('حركة المراحل'!$D$5:$D$504,'حركة المراحل'!$B$5:$B$504,$A223,'حركة المراحل'!$C$5:$C$504,M$4))</f>
        <v/>
      </c>
      <c r="N223" s="17">
        <f>IF(OR($A223="",N$4=""),"",SUMIFS('حركة المراحل'!$D$5:$D$504,'حركة المراحل'!$B$5:$B$504,$A223,'حركة المراحل'!$C$5:$C$504,N$4))</f>
        <v/>
      </c>
      <c r="O223" s="17">
        <f>IF(OR($A223="",O$4=""),"",SUMIFS('حركة المراحل'!$D$5:$D$504,'حركة المراحل'!$B$5:$B$504,$A223,'حركة المراحل'!$C$5:$C$504,O$4))</f>
        <v/>
      </c>
      <c r="P223" s="17">
        <f>IF(OR($A223="",'المراحل'!$D$5=""),"",SUMIFS('حركة المراحل'!$D$5:$D$504,'حركة المراحل'!$B$5:$B$504,$A223,'حركة المراحل'!$C$5:$C$504,'المراحل'!$D$5))</f>
        <v/>
      </c>
      <c r="Q223" s="18">
        <f>IF(OR(A223="",P223="",C223="",C223=0),"",P223/C223)</f>
        <v/>
      </c>
      <c r="R223" s="17">
        <f>IF(OR(A223="",P223="",C223=""),"",MAX(C223-P223,0))</f>
        <v/>
      </c>
      <c r="S223" s="19">
        <f>IF(OR(A223="",'أوامر الإنتاج'!E223=""),"",'أوامر الإنتاج'!E223-TODAY())</f>
        <v/>
      </c>
      <c r="T223" s="6">
        <f>IF(OR(A223="",P223="",C223=""),"",IF(P223&gt;=C223,"تم",IF(S223="","جارٍ",IF(S223&lt;0,"متأخر",IF(S223&lt;=3,"قريب","جارٍ")))))</f>
        <v/>
      </c>
    </row>
    <row r="224">
      <c r="A224" s="6">
        <f>IF('أوامر الإنتاج'!A224="","",'أوامر الإنتاج'!A224)</f>
        <v/>
      </c>
      <c r="B224" s="6">
        <f>IF(A224="","",'أوامر الإنتاج'!B224&amp;"")</f>
        <v/>
      </c>
      <c r="C224" s="17">
        <f>IF(A224="","",'أوامر الإنتاج'!D224)</f>
        <v/>
      </c>
      <c r="D224" s="17">
        <f>IF(OR($A224="",D$4=""),"",SUMIFS('حركة المراحل'!$D$5:$D$504,'حركة المراحل'!$B$5:$B$504,$A224,'حركة المراحل'!$C$5:$C$504,D$4))</f>
        <v/>
      </c>
      <c r="E224" s="17">
        <f>IF(OR($A224="",E$4=""),"",SUMIFS('حركة المراحل'!$D$5:$D$504,'حركة المراحل'!$B$5:$B$504,$A224,'حركة المراحل'!$C$5:$C$504,E$4))</f>
        <v/>
      </c>
      <c r="F224" s="17">
        <f>IF(OR($A224="",F$4=""),"",SUMIFS('حركة المراحل'!$D$5:$D$504,'حركة المراحل'!$B$5:$B$504,$A224,'حركة المراحل'!$C$5:$C$504,F$4))</f>
        <v/>
      </c>
      <c r="G224" s="17">
        <f>IF(OR($A224="",G$4=""),"",SUMIFS('حركة المراحل'!$D$5:$D$504,'حركة المراحل'!$B$5:$B$504,$A224,'حركة المراحل'!$C$5:$C$504,G$4))</f>
        <v/>
      </c>
      <c r="H224" s="17">
        <f>IF(OR($A224="",H$4=""),"",SUMIFS('حركة المراحل'!$D$5:$D$504,'حركة المراحل'!$B$5:$B$504,$A224,'حركة المراحل'!$C$5:$C$504,H$4))</f>
        <v/>
      </c>
      <c r="I224" s="17">
        <f>IF(OR($A224="",I$4=""),"",SUMIFS('حركة المراحل'!$D$5:$D$504,'حركة المراحل'!$B$5:$B$504,$A224,'حركة المراحل'!$C$5:$C$504,I$4))</f>
        <v/>
      </c>
      <c r="J224" s="17">
        <f>IF(OR($A224="",J$4=""),"",SUMIFS('حركة المراحل'!$D$5:$D$504,'حركة المراحل'!$B$5:$B$504,$A224,'حركة المراحل'!$C$5:$C$504,J$4))</f>
        <v/>
      </c>
      <c r="K224" s="17">
        <f>IF(OR($A224="",K$4=""),"",SUMIFS('حركة المراحل'!$D$5:$D$504,'حركة المراحل'!$B$5:$B$504,$A224,'حركة المراحل'!$C$5:$C$504,K$4))</f>
        <v/>
      </c>
      <c r="L224" s="17">
        <f>IF(OR($A224="",L$4=""),"",SUMIFS('حركة المراحل'!$D$5:$D$504,'حركة المراحل'!$B$5:$B$504,$A224,'حركة المراحل'!$C$5:$C$504,L$4))</f>
        <v/>
      </c>
      <c r="M224" s="17">
        <f>IF(OR($A224="",M$4=""),"",SUMIFS('حركة المراحل'!$D$5:$D$504,'حركة المراحل'!$B$5:$B$504,$A224,'حركة المراحل'!$C$5:$C$504,M$4))</f>
        <v/>
      </c>
      <c r="N224" s="17">
        <f>IF(OR($A224="",N$4=""),"",SUMIFS('حركة المراحل'!$D$5:$D$504,'حركة المراحل'!$B$5:$B$504,$A224,'حركة المراحل'!$C$5:$C$504,N$4))</f>
        <v/>
      </c>
      <c r="O224" s="17">
        <f>IF(OR($A224="",O$4=""),"",SUMIFS('حركة المراحل'!$D$5:$D$504,'حركة المراحل'!$B$5:$B$504,$A224,'حركة المراحل'!$C$5:$C$504,O$4))</f>
        <v/>
      </c>
      <c r="P224" s="17">
        <f>IF(OR($A224="",'المراحل'!$D$5=""),"",SUMIFS('حركة المراحل'!$D$5:$D$504,'حركة المراحل'!$B$5:$B$504,$A224,'حركة المراحل'!$C$5:$C$504,'المراحل'!$D$5))</f>
        <v/>
      </c>
      <c r="Q224" s="18">
        <f>IF(OR(A224="",P224="",C224="",C224=0),"",P224/C224)</f>
        <v/>
      </c>
      <c r="R224" s="17">
        <f>IF(OR(A224="",P224="",C224=""),"",MAX(C224-P224,0))</f>
        <v/>
      </c>
      <c r="S224" s="19">
        <f>IF(OR(A224="",'أوامر الإنتاج'!E224=""),"",'أوامر الإنتاج'!E224-TODAY())</f>
        <v/>
      </c>
      <c r="T224" s="6">
        <f>IF(OR(A224="",P224="",C224=""),"",IF(P224&gt;=C224,"تم",IF(S224="","جارٍ",IF(S224&lt;0,"متأخر",IF(S224&lt;=3,"قريب","جارٍ")))))</f>
        <v/>
      </c>
    </row>
    <row r="225">
      <c r="A225" s="6">
        <f>IF('أوامر الإنتاج'!A225="","",'أوامر الإنتاج'!A225)</f>
        <v/>
      </c>
      <c r="B225" s="6">
        <f>IF(A225="","",'أوامر الإنتاج'!B225&amp;"")</f>
        <v/>
      </c>
      <c r="C225" s="17">
        <f>IF(A225="","",'أوامر الإنتاج'!D225)</f>
        <v/>
      </c>
      <c r="D225" s="17">
        <f>IF(OR($A225="",D$4=""),"",SUMIFS('حركة المراحل'!$D$5:$D$504,'حركة المراحل'!$B$5:$B$504,$A225,'حركة المراحل'!$C$5:$C$504,D$4))</f>
        <v/>
      </c>
      <c r="E225" s="17">
        <f>IF(OR($A225="",E$4=""),"",SUMIFS('حركة المراحل'!$D$5:$D$504,'حركة المراحل'!$B$5:$B$504,$A225,'حركة المراحل'!$C$5:$C$504,E$4))</f>
        <v/>
      </c>
      <c r="F225" s="17">
        <f>IF(OR($A225="",F$4=""),"",SUMIFS('حركة المراحل'!$D$5:$D$504,'حركة المراحل'!$B$5:$B$504,$A225,'حركة المراحل'!$C$5:$C$504,F$4))</f>
        <v/>
      </c>
      <c r="G225" s="17">
        <f>IF(OR($A225="",G$4=""),"",SUMIFS('حركة المراحل'!$D$5:$D$504,'حركة المراحل'!$B$5:$B$504,$A225,'حركة المراحل'!$C$5:$C$504,G$4))</f>
        <v/>
      </c>
      <c r="H225" s="17">
        <f>IF(OR($A225="",H$4=""),"",SUMIFS('حركة المراحل'!$D$5:$D$504,'حركة المراحل'!$B$5:$B$504,$A225,'حركة المراحل'!$C$5:$C$504,H$4))</f>
        <v/>
      </c>
      <c r="I225" s="17">
        <f>IF(OR($A225="",I$4=""),"",SUMIFS('حركة المراحل'!$D$5:$D$504,'حركة المراحل'!$B$5:$B$504,$A225,'حركة المراحل'!$C$5:$C$504,I$4))</f>
        <v/>
      </c>
      <c r="J225" s="17">
        <f>IF(OR($A225="",J$4=""),"",SUMIFS('حركة المراحل'!$D$5:$D$504,'حركة المراحل'!$B$5:$B$504,$A225,'حركة المراحل'!$C$5:$C$504,J$4))</f>
        <v/>
      </c>
      <c r="K225" s="17">
        <f>IF(OR($A225="",K$4=""),"",SUMIFS('حركة المراحل'!$D$5:$D$504,'حركة المراحل'!$B$5:$B$504,$A225,'حركة المراحل'!$C$5:$C$504,K$4))</f>
        <v/>
      </c>
      <c r="L225" s="17">
        <f>IF(OR($A225="",L$4=""),"",SUMIFS('حركة المراحل'!$D$5:$D$504,'حركة المراحل'!$B$5:$B$504,$A225,'حركة المراحل'!$C$5:$C$504,L$4))</f>
        <v/>
      </c>
      <c r="M225" s="17">
        <f>IF(OR($A225="",M$4=""),"",SUMIFS('حركة المراحل'!$D$5:$D$504,'حركة المراحل'!$B$5:$B$504,$A225,'حركة المراحل'!$C$5:$C$504,M$4))</f>
        <v/>
      </c>
      <c r="N225" s="17">
        <f>IF(OR($A225="",N$4=""),"",SUMIFS('حركة المراحل'!$D$5:$D$504,'حركة المراحل'!$B$5:$B$504,$A225,'حركة المراحل'!$C$5:$C$504,N$4))</f>
        <v/>
      </c>
      <c r="O225" s="17">
        <f>IF(OR($A225="",O$4=""),"",SUMIFS('حركة المراحل'!$D$5:$D$504,'حركة المراحل'!$B$5:$B$504,$A225,'حركة المراحل'!$C$5:$C$504,O$4))</f>
        <v/>
      </c>
      <c r="P225" s="17">
        <f>IF(OR($A225="",'المراحل'!$D$5=""),"",SUMIFS('حركة المراحل'!$D$5:$D$504,'حركة المراحل'!$B$5:$B$504,$A225,'حركة المراحل'!$C$5:$C$504,'المراحل'!$D$5))</f>
        <v/>
      </c>
      <c r="Q225" s="18">
        <f>IF(OR(A225="",P225="",C225="",C225=0),"",P225/C225)</f>
        <v/>
      </c>
      <c r="R225" s="17">
        <f>IF(OR(A225="",P225="",C225=""),"",MAX(C225-P225,0))</f>
        <v/>
      </c>
      <c r="S225" s="19">
        <f>IF(OR(A225="",'أوامر الإنتاج'!E225=""),"",'أوامر الإنتاج'!E225-TODAY())</f>
        <v/>
      </c>
      <c r="T225" s="6">
        <f>IF(OR(A225="",P225="",C225=""),"",IF(P225&gt;=C225,"تم",IF(S225="","جارٍ",IF(S225&lt;0,"متأخر",IF(S225&lt;=3,"قريب","جارٍ")))))</f>
        <v/>
      </c>
    </row>
    <row r="226">
      <c r="A226" s="6">
        <f>IF('أوامر الإنتاج'!A226="","",'أوامر الإنتاج'!A226)</f>
        <v/>
      </c>
      <c r="B226" s="6">
        <f>IF(A226="","",'أوامر الإنتاج'!B226&amp;"")</f>
        <v/>
      </c>
      <c r="C226" s="17">
        <f>IF(A226="","",'أوامر الإنتاج'!D226)</f>
        <v/>
      </c>
      <c r="D226" s="17">
        <f>IF(OR($A226="",D$4=""),"",SUMIFS('حركة المراحل'!$D$5:$D$504,'حركة المراحل'!$B$5:$B$504,$A226,'حركة المراحل'!$C$5:$C$504,D$4))</f>
        <v/>
      </c>
      <c r="E226" s="17">
        <f>IF(OR($A226="",E$4=""),"",SUMIFS('حركة المراحل'!$D$5:$D$504,'حركة المراحل'!$B$5:$B$504,$A226,'حركة المراحل'!$C$5:$C$504,E$4))</f>
        <v/>
      </c>
      <c r="F226" s="17">
        <f>IF(OR($A226="",F$4=""),"",SUMIFS('حركة المراحل'!$D$5:$D$504,'حركة المراحل'!$B$5:$B$504,$A226,'حركة المراحل'!$C$5:$C$504,F$4))</f>
        <v/>
      </c>
      <c r="G226" s="17">
        <f>IF(OR($A226="",G$4=""),"",SUMIFS('حركة المراحل'!$D$5:$D$504,'حركة المراحل'!$B$5:$B$504,$A226,'حركة المراحل'!$C$5:$C$504,G$4))</f>
        <v/>
      </c>
      <c r="H226" s="17">
        <f>IF(OR($A226="",H$4=""),"",SUMIFS('حركة المراحل'!$D$5:$D$504,'حركة المراحل'!$B$5:$B$504,$A226,'حركة المراحل'!$C$5:$C$504,H$4))</f>
        <v/>
      </c>
      <c r="I226" s="17">
        <f>IF(OR($A226="",I$4=""),"",SUMIFS('حركة المراحل'!$D$5:$D$504,'حركة المراحل'!$B$5:$B$504,$A226,'حركة المراحل'!$C$5:$C$504,I$4))</f>
        <v/>
      </c>
      <c r="J226" s="17">
        <f>IF(OR($A226="",J$4=""),"",SUMIFS('حركة المراحل'!$D$5:$D$504,'حركة المراحل'!$B$5:$B$504,$A226,'حركة المراحل'!$C$5:$C$504,J$4))</f>
        <v/>
      </c>
      <c r="K226" s="17">
        <f>IF(OR($A226="",K$4=""),"",SUMIFS('حركة المراحل'!$D$5:$D$504,'حركة المراحل'!$B$5:$B$504,$A226,'حركة المراحل'!$C$5:$C$504,K$4))</f>
        <v/>
      </c>
      <c r="L226" s="17">
        <f>IF(OR($A226="",L$4=""),"",SUMIFS('حركة المراحل'!$D$5:$D$504,'حركة المراحل'!$B$5:$B$504,$A226,'حركة المراحل'!$C$5:$C$504,L$4))</f>
        <v/>
      </c>
      <c r="M226" s="17">
        <f>IF(OR($A226="",M$4=""),"",SUMIFS('حركة المراحل'!$D$5:$D$504,'حركة المراحل'!$B$5:$B$504,$A226,'حركة المراحل'!$C$5:$C$504,M$4))</f>
        <v/>
      </c>
      <c r="N226" s="17">
        <f>IF(OR($A226="",N$4=""),"",SUMIFS('حركة المراحل'!$D$5:$D$504,'حركة المراحل'!$B$5:$B$504,$A226,'حركة المراحل'!$C$5:$C$504,N$4))</f>
        <v/>
      </c>
      <c r="O226" s="17">
        <f>IF(OR($A226="",O$4=""),"",SUMIFS('حركة المراحل'!$D$5:$D$504,'حركة المراحل'!$B$5:$B$504,$A226,'حركة المراحل'!$C$5:$C$504,O$4))</f>
        <v/>
      </c>
      <c r="P226" s="17">
        <f>IF(OR($A226="",'المراحل'!$D$5=""),"",SUMIFS('حركة المراحل'!$D$5:$D$504,'حركة المراحل'!$B$5:$B$504,$A226,'حركة المراحل'!$C$5:$C$504,'المراحل'!$D$5))</f>
        <v/>
      </c>
      <c r="Q226" s="18">
        <f>IF(OR(A226="",P226="",C226="",C226=0),"",P226/C226)</f>
        <v/>
      </c>
      <c r="R226" s="17">
        <f>IF(OR(A226="",P226="",C226=""),"",MAX(C226-P226,0))</f>
        <v/>
      </c>
      <c r="S226" s="19">
        <f>IF(OR(A226="",'أوامر الإنتاج'!E226=""),"",'أوامر الإنتاج'!E226-TODAY())</f>
        <v/>
      </c>
      <c r="T226" s="6">
        <f>IF(OR(A226="",P226="",C226=""),"",IF(P226&gt;=C226,"تم",IF(S226="","جارٍ",IF(S226&lt;0,"متأخر",IF(S226&lt;=3,"قريب","جارٍ")))))</f>
        <v/>
      </c>
    </row>
    <row r="227">
      <c r="A227" s="6">
        <f>IF('أوامر الإنتاج'!A227="","",'أوامر الإنتاج'!A227)</f>
        <v/>
      </c>
      <c r="B227" s="6">
        <f>IF(A227="","",'أوامر الإنتاج'!B227&amp;"")</f>
        <v/>
      </c>
      <c r="C227" s="17">
        <f>IF(A227="","",'أوامر الإنتاج'!D227)</f>
        <v/>
      </c>
      <c r="D227" s="17">
        <f>IF(OR($A227="",D$4=""),"",SUMIFS('حركة المراحل'!$D$5:$D$504,'حركة المراحل'!$B$5:$B$504,$A227,'حركة المراحل'!$C$5:$C$504,D$4))</f>
        <v/>
      </c>
      <c r="E227" s="17">
        <f>IF(OR($A227="",E$4=""),"",SUMIFS('حركة المراحل'!$D$5:$D$504,'حركة المراحل'!$B$5:$B$504,$A227,'حركة المراحل'!$C$5:$C$504,E$4))</f>
        <v/>
      </c>
      <c r="F227" s="17">
        <f>IF(OR($A227="",F$4=""),"",SUMIFS('حركة المراحل'!$D$5:$D$504,'حركة المراحل'!$B$5:$B$504,$A227,'حركة المراحل'!$C$5:$C$504,F$4))</f>
        <v/>
      </c>
      <c r="G227" s="17">
        <f>IF(OR($A227="",G$4=""),"",SUMIFS('حركة المراحل'!$D$5:$D$504,'حركة المراحل'!$B$5:$B$504,$A227,'حركة المراحل'!$C$5:$C$504,G$4))</f>
        <v/>
      </c>
      <c r="H227" s="17">
        <f>IF(OR($A227="",H$4=""),"",SUMIFS('حركة المراحل'!$D$5:$D$504,'حركة المراحل'!$B$5:$B$504,$A227,'حركة المراحل'!$C$5:$C$504,H$4))</f>
        <v/>
      </c>
      <c r="I227" s="17">
        <f>IF(OR($A227="",I$4=""),"",SUMIFS('حركة المراحل'!$D$5:$D$504,'حركة المراحل'!$B$5:$B$504,$A227,'حركة المراحل'!$C$5:$C$504,I$4))</f>
        <v/>
      </c>
      <c r="J227" s="17">
        <f>IF(OR($A227="",J$4=""),"",SUMIFS('حركة المراحل'!$D$5:$D$504,'حركة المراحل'!$B$5:$B$504,$A227,'حركة المراحل'!$C$5:$C$504,J$4))</f>
        <v/>
      </c>
      <c r="K227" s="17">
        <f>IF(OR($A227="",K$4=""),"",SUMIFS('حركة المراحل'!$D$5:$D$504,'حركة المراحل'!$B$5:$B$504,$A227,'حركة المراحل'!$C$5:$C$504,K$4))</f>
        <v/>
      </c>
      <c r="L227" s="17">
        <f>IF(OR($A227="",L$4=""),"",SUMIFS('حركة المراحل'!$D$5:$D$504,'حركة المراحل'!$B$5:$B$504,$A227,'حركة المراحل'!$C$5:$C$504,L$4))</f>
        <v/>
      </c>
      <c r="M227" s="17">
        <f>IF(OR($A227="",M$4=""),"",SUMIFS('حركة المراحل'!$D$5:$D$504,'حركة المراحل'!$B$5:$B$504,$A227,'حركة المراحل'!$C$5:$C$504,M$4))</f>
        <v/>
      </c>
      <c r="N227" s="17">
        <f>IF(OR($A227="",N$4=""),"",SUMIFS('حركة المراحل'!$D$5:$D$504,'حركة المراحل'!$B$5:$B$504,$A227,'حركة المراحل'!$C$5:$C$504,N$4))</f>
        <v/>
      </c>
      <c r="O227" s="17">
        <f>IF(OR($A227="",O$4=""),"",SUMIFS('حركة المراحل'!$D$5:$D$504,'حركة المراحل'!$B$5:$B$504,$A227,'حركة المراحل'!$C$5:$C$504,O$4))</f>
        <v/>
      </c>
      <c r="P227" s="17">
        <f>IF(OR($A227="",'المراحل'!$D$5=""),"",SUMIFS('حركة المراحل'!$D$5:$D$504,'حركة المراحل'!$B$5:$B$504,$A227,'حركة المراحل'!$C$5:$C$504,'المراحل'!$D$5))</f>
        <v/>
      </c>
      <c r="Q227" s="18">
        <f>IF(OR(A227="",P227="",C227="",C227=0),"",P227/C227)</f>
        <v/>
      </c>
      <c r="R227" s="17">
        <f>IF(OR(A227="",P227="",C227=""),"",MAX(C227-P227,0))</f>
        <v/>
      </c>
      <c r="S227" s="19">
        <f>IF(OR(A227="",'أوامر الإنتاج'!E227=""),"",'أوامر الإنتاج'!E227-TODAY())</f>
        <v/>
      </c>
      <c r="T227" s="6">
        <f>IF(OR(A227="",P227="",C227=""),"",IF(P227&gt;=C227,"تم",IF(S227="","جارٍ",IF(S227&lt;0,"متأخر",IF(S227&lt;=3,"قريب","جارٍ")))))</f>
        <v/>
      </c>
    </row>
    <row r="228">
      <c r="A228" s="6">
        <f>IF('أوامر الإنتاج'!A228="","",'أوامر الإنتاج'!A228)</f>
        <v/>
      </c>
      <c r="B228" s="6">
        <f>IF(A228="","",'أوامر الإنتاج'!B228&amp;"")</f>
        <v/>
      </c>
      <c r="C228" s="17">
        <f>IF(A228="","",'أوامر الإنتاج'!D228)</f>
        <v/>
      </c>
      <c r="D228" s="17">
        <f>IF(OR($A228="",D$4=""),"",SUMIFS('حركة المراحل'!$D$5:$D$504,'حركة المراحل'!$B$5:$B$504,$A228,'حركة المراحل'!$C$5:$C$504,D$4))</f>
        <v/>
      </c>
      <c r="E228" s="17">
        <f>IF(OR($A228="",E$4=""),"",SUMIFS('حركة المراحل'!$D$5:$D$504,'حركة المراحل'!$B$5:$B$504,$A228,'حركة المراحل'!$C$5:$C$504,E$4))</f>
        <v/>
      </c>
      <c r="F228" s="17">
        <f>IF(OR($A228="",F$4=""),"",SUMIFS('حركة المراحل'!$D$5:$D$504,'حركة المراحل'!$B$5:$B$504,$A228,'حركة المراحل'!$C$5:$C$504,F$4))</f>
        <v/>
      </c>
      <c r="G228" s="17">
        <f>IF(OR($A228="",G$4=""),"",SUMIFS('حركة المراحل'!$D$5:$D$504,'حركة المراحل'!$B$5:$B$504,$A228,'حركة المراحل'!$C$5:$C$504,G$4))</f>
        <v/>
      </c>
      <c r="H228" s="17">
        <f>IF(OR($A228="",H$4=""),"",SUMIFS('حركة المراحل'!$D$5:$D$504,'حركة المراحل'!$B$5:$B$504,$A228,'حركة المراحل'!$C$5:$C$504,H$4))</f>
        <v/>
      </c>
      <c r="I228" s="17">
        <f>IF(OR($A228="",I$4=""),"",SUMIFS('حركة المراحل'!$D$5:$D$504,'حركة المراحل'!$B$5:$B$504,$A228,'حركة المراحل'!$C$5:$C$504,I$4))</f>
        <v/>
      </c>
      <c r="J228" s="17">
        <f>IF(OR($A228="",J$4=""),"",SUMIFS('حركة المراحل'!$D$5:$D$504,'حركة المراحل'!$B$5:$B$504,$A228,'حركة المراحل'!$C$5:$C$504,J$4))</f>
        <v/>
      </c>
      <c r="K228" s="17">
        <f>IF(OR($A228="",K$4=""),"",SUMIFS('حركة المراحل'!$D$5:$D$504,'حركة المراحل'!$B$5:$B$504,$A228,'حركة المراحل'!$C$5:$C$504,K$4))</f>
        <v/>
      </c>
      <c r="L228" s="17">
        <f>IF(OR($A228="",L$4=""),"",SUMIFS('حركة المراحل'!$D$5:$D$504,'حركة المراحل'!$B$5:$B$504,$A228,'حركة المراحل'!$C$5:$C$504,L$4))</f>
        <v/>
      </c>
      <c r="M228" s="17">
        <f>IF(OR($A228="",M$4=""),"",SUMIFS('حركة المراحل'!$D$5:$D$504,'حركة المراحل'!$B$5:$B$504,$A228,'حركة المراحل'!$C$5:$C$504,M$4))</f>
        <v/>
      </c>
      <c r="N228" s="17">
        <f>IF(OR($A228="",N$4=""),"",SUMIFS('حركة المراحل'!$D$5:$D$504,'حركة المراحل'!$B$5:$B$504,$A228,'حركة المراحل'!$C$5:$C$504,N$4))</f>
        <v/>
      </c>
      <c r="O228" s="17">
        <f>IF(OR($A228="",O$4=""),"",SUMIFS('حركة المراحل'!$D$5:$D$504,'حركة المراحل'!$B$5:$B$504,$A228,'حركة المراحل'!$C$5:$C$504,O$4))</f>
        <v/>
      </c>
      <c r="P228" s="17">
        <f>IF(OR($A228="",'المراحل'!$D$5=""),"",SUMIFS('حركة المراحل'!$D$5:$D$504,'حركة المراحل'!$B$5:$B$504,$A228,'حركة المراحل'!$C$5:$C$504,'المراحل'!$D$5))</f>
        <v/>
      </c>
      <c r="Q228" s="18">
        <f>IF(OR(A228="",P228="",C228="",C228=0),"",P228/C228)</f>
        <v/>
      </c>
      <c r="R228" s="17">
        <f>IF(OR(A228="",P228="",C228=""),"",MAX(C228-P228,0))</f>
        <v/>
      </c>
      <c r="S228" s="19">
        <f>IF(OR(A228="",'أوامر الإنتاج'!E228=""),"",'أوامر الإنتاج'!E228-TODAY())</f>
        <v/>
      </c>
      <c r="T228" s="6">
        <f>IF(OR(A228="",P228="",C228=""),"",IF(P228&gt;=C228,"تم",IF(S228="","جارٍ",IF(S228&lt;0,"متأخر",IF(S228&lt;=3,"قريب","جارٍ")))))</f>
        <v/>
      </c>
    </row>
    <row r="229">
      <c r="A229" s="6">
        <f>IF('أوامر الإنتاج'!A229="","",'أوامر الإنتاج'!A229)</f>
        <v/>
      </c>
      <c r="B229" s="6">
        <f>IF(A229="","",'أوامر الإنتاج'!B229&amp;"")</f>
        <v/>
      </c>
      <c r="C229" s="17">
        <f>IF(A229="","",'أوامر الإنتاج'!D229)</f>
        <v/>
      </c>
      <c r="D229" s="17">
        <f>IF(OR($A229="",D$4=""),"",SUMIFS('حركة المراحل'!$D$5:$D$504,'حركة المراحل'!$B$5:$B$504,$A229,'حركة المراحل'!$C$5:$C$504,D$4))</f>
        <v/>
      </c>
      <c r="E229" s="17">
        <f>IF(OR($A229="",E$4=""),"",SUMIFS('حركة المراحل'!$D$5:$D$504,'حركة المراحل'!$B$5:$B$504,$A229,'حركة المراحل'!$C$5:$C$504,E$4))</f>
        <v/>
      </c>
      <c r="F229" s="17">
        <f>IF(OR($A229="",F$4=""),"",SUMIFS('حركة المراحل'!$D$5:$D$504,'حركة المراحل'!$B$5:$B$504,$A229,'حركة المراحل'!$C$5:$C$504,F$4))</f>
        <v/>
      </c>
      <c r="G229" s="17">
        <f>IF(OR($A229="",G$4=""),"",SUMIFS('حركة المراحل'!$D$5:$D$504,'حركة المراحل'!$B$5:$B$504,$A229,'حركة المراحل'!$C$5:$C$504,G$4))</f>
        <v/>
      </c>
      <c r="H229" s="17">
        <f>IF(OR($A229="",H$4=""),"",SUMIFS('حركة المراحل'!$D$5:$D$504,'حركة المراحل'!$B$5:$B$504,$A229,'حركة المراحل'!$C$5:$C$504,H$4))</f>
        <v/>
      </c>
      <c r="I229" s="17">
        <f>IF(OR($A229="",I$4=""),"",SUMIFS('حركة المراحل'!$D$5:$D$504,'حركة المراحل'!$B$5:$B$504,$A229,'حركة المراحل'!$C$5:$C$504,I$4))</f>
        <v/>
      </c>
      <c r="J229" s="17">
        <f>IF(OR($A229="",J$4=""),"",SUMIFS('حركة المراحل'!$D$5:$D$504,'حركة المراحل'!$B$5:$B$504,$A229,'حركة المراحل'!$C$5:$C$504,J$4))</f>
        <v/>
      </c>
      <c r="K229" s="17">
        <f>IF(OR($A229="",K$4=""),"",SUMIFS('حركة المراحل'!$D$5:$D$504,'حركة المراحل'!$B$5:$B$504,$A229,'حركة المراحل'!$C$5:$C$504,K$4))</f>
        <v/>
      </c>
      <c r="L229" s="17">
        <f>IF(OR($A229="",L$4=""),"",SUMIFS('حركة المراحل'!$D$5:$D$504,'حركة المراحل'!$B$5:$B$504,$A229,'حركة المراحل'!$C$5:$C$504,L$4))</f>
        <v/>
      </c>
      <c r="M229" s="17">
        <f>IF(OR($A229="",M$4=""),"",SUMIFS('حركة المراحل'!$D$5:$D$504,'حركة المراحل'!$B$5:$B$504,$A229,'حركة المراحل'!$C$5:$C$504,M$4))</f>
        <v/>
      </c>
      <c r="N229" s="17">
        <f>IF(OR($A229="",N$4=""),"",SUMIFS('حركة المراحل'!$D$5:$D$504,'حركة المراحل'!$B$5:$B$504,$A229,'حركة المراحل'!$C$5:$C$504,N$4))</f>
        <v/>
      </c>
      <c r="O229" s="17">
        <f>IF(OR($A229="",O$4=""),"",SUMIFS('حركة المراحل'!$D$5:$D$504,'حركة المراحل'!$B$5:$B$504,$A229,'حركة المراحل'!$C$5:$C$504,O$4))</f>
        <v/>
      </c>
      <c r="P229" s="17">
        <f>IF(OR($A229="",'المراحل'!$D$5=""),"",SUMIFS('حركة المراحل'!$D$5:$D$504,'حركة المراحل'!$B$5:$B$504,$A229,'حركة المراحل'!$C$5:$C$504,'المراحل'!$D$5))</f>
        <v/>
      </c>
      <c r="Q229" s="18">
        <f>IF(OR(A229="",P229="",C229="",C229=0),"",P229/C229)</f>
        <v/>
      </c>
      <c r="R229" s="17">
        <f>IF(OR(A229="",P229="",C229=""),"",MAX(C229-P229,0))</f>
        <v/>
      </c>
      <c r="S229" s="19">
        <f>IF(OR(A229="",'أوامر الإنتاج'!E229=""),"",'أوامر الإنتاج'!E229-TODAY())</f>
        <v/>
      </c>
      <c r="T229" s="6">
        <f>IF(OR(A229="",P229="",C229=""),"",IF(P229&gt;=C229,"تم",IF(S229="","جارٍ",IF(S229&lt;0,"متأخر",IF(S229&lt;=3,"قريب","جارٍ")))))</f>
        <v/>
      </c>
    </row>
    <row r="230">
      <c r="A230" s="6">
        <f>IF('أوامر الإنتاج'!A230="","",'أوامر الإنتاج'!A230)</f>
        <v/>
      </c>
      <c r="B230" s="6">
        <f>IF(A230="","",'أوامر الإنتاج'!B230&amp;"")</f>
        <v/>
      </c>
      <c r="C230" s="17">
        <f>IF(A230="","",'أوامر الإنتاج'!D230)</f>
        <v/>
      </c>
      <c r="D230" s="17">
        <f>IF(OR($A230="",D$4=""),"",SUMIFS('حركة المراحل'!$D$5:$D$504,'حركة المراحل'!$B$5:$B$504,$A230,'حركة المراحل'!$C$5:$C$504,D$4))</f>
        <v/>
      </c>
      <c r="E230" s="17">
        <f>IF(OR($A230="",E$4=""),"",SUMIFS('حركة المراحل'!$D$5:$D$504,'حركة المراحل'!$B$5:$B$504,$A230,'حركة المراحل'!$C$5:$C$504,E$4))</f>
        <v/>
      </c>
      <c r="F230" s="17">
        <f>IF(OR($A230="",F$4=""),"",SUMIFS('حركة المراحل'!$D$5:$D$504,'حركة المراحل'!$B$5:$B$504,$A230,'حركة المراحل'!$C$5:$C$504,F$4))</f>
        <v/>
      </c>
      <c r="G230" s="17">
        <f>IF(OR($A230="",G$4=""),"",SUMIFS('حركة المراحل'!$D$5:$D$504,'حركة المراحل'!$B$5:$B$504,$A230,'حركة المراحل'!$C$5:$C$504,G$4))</f>
        <v/>
      </c>
      <c r="H230" s="17">
        <f>IF(OR($A230="",H$4=""),"",SUMIFS('حركة المراحل'!$D$5:$D$504,'حركة المراحل'!$B$5:$B$504,$A230,'حركة المراحل'!$C$5:$C$504,H$4))</f>
        <v/>
      </c>
      <c r="I230" s="17">
        <f>IF(OR($A230="",I$4=""),"",SUMIFS('حركة المراحل'!$D$5:$D$504,'حركة المراحل'!$B$5:$B$504,$A230,'حركة المراحل'!$C$5:$C$504,I$4))</f>
        <v/>
      </c>
      <c r="J230" s="17">
        <f>IF(OR($A230="",J$4=""),"",SUMIFS('حركة المراحل'!$D$5:$D$504,'حركة المراحل'!$B$5:$B$504,$A230,'حركة المراحل'!$C$5:$C$504,J$4))</f>
        <v/>
      </c>
      <c r="K230" s="17">
        <f>IF(OR($A230="",K$4=""),"",SUMIFS('حركة المراحل'!$D$5:$D$504,'حركة المراحل'!$B$5:$B$504,$A230,'حركة المراحل'!$C$5:$C$504,K$4))</f>
        <v/>
      </c>
      <c r="L230" s="17">
        <f>IF(OR($A230="",L$4=""),"",SUMIFS('حركة المراحل'!$D$5:$D$504,'حركة المراحل'!$B$5:$B$504,$A230,'حركة المراحل'!$C$5:$C$504,L$4))</f>
        <v/>
      </c>
      <c r="M230" s="17">
        <f>IF(OR($A230="",M$4=""),"",SUMIFS('حركة المراحل'!$D$5:$D$504,'حركة المراحل'!$B$5:$B$504,$A230,'حركة المراحل'!$C$5:$C$504,M$4))</f>
        <v/>
      </c>
      <c r="N230" s="17">
        <f>IF(OR($A230="",N$4=""),"",SUMIFS('حركة المراحل'!$D$5:$D$504,'حركة المراحل'!$B$5:$B$504,$A230,'حركة المراحل'!$C$5:$C$504,N$4))</f>
        <v/>
      </c>
      <c r="O230" s="17">
        <f>IF(OR($A230="",O$4=""),"",SUMIFS('حركة المراحل'!$D$5:$D$504,'حركة المراحل'!$B$5:$B$504,$A230,'حركة المراحل'!$C$5:$C$504,O$4))</f>
        <v/>
      </c>
      <c r="P230" s="17">
        <f>IF(OR($A230="",'المراحل'!$D$5=""),"",SUMIFS('حركة المراحل'!$D$5:$D$504,'حركة المراحل'!$B$5:$B$504,$A230,'حركة المراحل'!$C$5:$C$504,'المراحل'!$D$5))</f>
        <v/>
      </c>
      <c r="Q230" s="18">
        <f>IF(OR(A230="",P230="",C230="",C230=0),"",P230/C230)</f>
        <v/>
      </c>
      <c r="R230" s="17">
        <f>IF(OR(A230="",P230="",C230=""),"",MAX(C230-P230,0))</f>
        <v/>
      </c>
      <c r="S230" s="19">
        <f>IF(OR(A230="",'أوامر الإنتاج'!E230=""),"",'أوامر الإنتاج'!E230-TODAY())</f>
        <v/>
      </c>
      <c r="T230" s="6">
        <f>IF(OR(A230="",P230="",C230=""),"",IF(P230&gt;=C230,"تم",IF(S230="","جارٍ",IF(S230&lt;0,"متأخر",IF(S230&lt;=3,"قريب","جارٍ")))))</f>
        <v/>
      </c>
    </row>
    <row r="231">
      <c r="A231" s="6">
        <f>IF('أوامر الإنتاج'!A231="","",'أوامر الإنتاج'!A231)</f>
        <v/>
      </c>
      <c r="B231" s="6">
        <f>IF(A231="","",'أوامر الإنتاج'!B231&amp;"")</f>
        <v/>
      </c>
      <c r="C231" s="17">
        <f>IF(A231="","",'أوامر الإنتاج'!D231)</f>
        <v/>
      </c>
      <c r="D231" s="17">
        <f>IF(OR($A231="",D$4=""),"",SUMIFS('حركة المراحل'!$D$5:$D$504,'حركة المراحل'!$B$5:$B$504,$A231,'حركة المراحل'!$C$5:$C$504,D$4))</f>
        <v/>
      </c>
      <c r="E231" s="17">
        <f>IF(OR($A231="",E$4=""),"",SUMIFS('حركة المراحل'!$D$5:$D$504,'حركة المراحل'!$B$5:$B$504,$A231,'حركة المراحل'!$C$5:$C$504,E$4))</f>
        <v/>
      </c>
      <c r="F231" s="17">
        <f>IF(OR($A231="",F$4=""),"",SUMIFS('حركة المراحل'!$D$5:$D$504,'حركة المراحل'!$B$5:$B$504,$A231,'حركة المراحل'!$C$5:$C$504,F$4))</f>
        <v/>
      </c>
      <c r="G231" s="17">
        <f>IF(OR($A231="",G$4=""),"",SUMIFS('حركة المراحل'!$D$5:$D$504,'حركة المراحل'!$B$5:$B$504,$A231,'حركة المراحل'!$C$5:$C$504,G$4))</f>
        <v/>
      </c>
      <c r="H231" s="17">
        <f>IF(OR($A231="",H$4=""),"",SUMIFS('حركة المراحل'!$D$5:$D$504,'حركة المراحل'!$B$5:$B$504,$A231,'حركة المراحل'!$C$5:$C$504,H$4))</f>
        <v/>
      </c>
      <c r="I231" s="17">
        <f>IF(OR($A231="",I$4=""),"",SUMIFS('حركة المراحل'!$D$5:$D$504,'حركة المراحل'!$B$5:$B$504,$A231,'حركة المراحل'!$C$5:$C$504,I$4))</f>
        <v/>
      </c>
      <c r="J231" s="17">
        <f>IF(OR($A231="",J$4=""),"",SUMIFS('حركة المراحل'!$D$5:$D$504,'حركة المراحل'!$B$5:$B$504,$A231,'حركة المراحل'!$C$5:$C$504,J$4))</f>
        <v/>
      </c>
      <c r="K231" s="17">
        <f>IF(OR($A231="",K$4=""),"",SUMIFS('حركة المراحل'!$D$5:$D$504,'حركة المراحل'!$B$5:$B$504,$A231,'حركة المراحل'!$C$5:$C$504,K$4))</f>
        <v/>
      </c>
      <c r="L231" s="17">
        <f>IF(OR($A231="",L$4=""),"",SUMIFS('حركة المراحل'!$D$5:$D$504,'حركة المراحل'!$B$5:$B$504,$A231,'حركة المراحل'!$C$5:$C$504,L$4))</f>
        <v/>
      </c>
      <c r="M231" s="17">
        <f>IF(OR($A231="",M$4=""),"",SUMIFS('حركة المراحل'!$D$5:$D$504,'حركة المراحل'!$B$5:$B$504,$A231,'حركة المراحل'!$C$5:$C$504,M$4))</f>
        <v/>
      </c>
      <c r="N231" s="17">
        <f>IF(OR($A231="",N$4=""),"",SUMIFS('حركة المراحل'!$D$5:$D$504,'حركة المراحل'!$B$5:$B$504,$A231,'حركة المراحل'!$C$5:$C$504,N$4))</f>
        <v/>
      </c>
      <c r="O231" s="17">
        <f>IF(OR($A231="",O$4=""),"",SUMIFS('حركة المراحل'!$D$5:$D$504,'حركة المراحل'!$B$5:$B$504,$A231,'حركة المراحل'!$C$5:$C$504,O$4))</f>
        <v/>
      </c>
      <c r="P231" s="17">
        <f>IF(OR($A231="",'المراحل'!$D$5=""),"",SUMIFS('حركة المراحل'!$D$5:$D$504,'حركة المراحل'!$B$5:$B$504,$A231,'حركة المراحل'!$C$5:$C$504,'المراحل'!$D$5))</f>
        <v/>
      </c>
      <c r="Q231" s="18">
        <f>IF(OR(A231="",P231="",C231="",C231=0),"",P231/C231)</f>
        <v/>
      </c>
      <c r="R231" s="17">
        <f>IF(OR(A231="",P231="",C231=""),"",MAX(C231-P231,0))</f>
        <v/>
      </c>
      <c r="S231" s="19">
        <f>IF(OR(A231="",'أوامر الإنتاج'!E231=""),"",'أوامر الإنتاج'!E231-TODAY())</f>
        <v/>
      </c>
      <c r="T231" s="6">
        <f>IF(OR(A231="",P231="",C231=""),"",IF(P231&gt;=C231,"تم",IF(S231="","جارٍ",IF(S231&lt;0,"متأخر",IF(S231&lt;=3,"قريب","جارٍ")))))</f>
        <v/>
      </c>
    </row>
    <row r="232">
      <c r="A232" s="6">
        <f>IF('أوامر الإنتاج'!A232="","",'أوامر الإنتاج'!A232)</f>
        <v/>
      </c>
      <c r="B232" s="6">
        <f>IF(A232="","",'أوامر الإنتاج'!B232&amp;"")</f>
        <v/>
      </c>
      <c r="C232" s="17">
        <f>IF(A232="","",'أوامر الإنتاج'!D232)</f>
        <v/>
      </c>
      <c r="D232" s="17">
        <f>IF(OR($A232="",D$4=""),"",SUMIFS('حركة المراحل'!$D$5:$D$504,'حركة المراحل'!$B$5:$B$504,$A232,'حركة المراحل'!$C$5:$C$504,D$4))</f>
        <v/>
      </c>
      <c r="E232" s="17">
        <f>IF(OR($A232="",E$4=""),"",SUMIFS('حركة المراحل'!$D$5:$D$504,'حركة المراحل'!$B$5:$B$504,$A232,'حركة المراحل'!$C$5:$C$504,E$4))</f>
        <v/>
      </c>
      <c r="F232" s="17">
        <f>IF(OR($A232="",F$4=""),"",SUMIFS('حركة المراحل'!$D$5:$D$504,'حركة المراحل'!$B$5:$B$504,$A232,'حركة المراحل'!$C$5:$C$504,F$4))</f>
        <v/>
      </c>
      <c r="G232" s="17">
        <f>IF(OR($A232="",G$4=""),"",SUMIFS('حركة المراحل'!$D$5:$D$504,'حركة المراحل'!$B$5:$B$504,$A232,'حركة المراحل'!$C$5:$C$504,G$4))</f>
        <v/>
      </c>
      <c r="H232" s="17">
        <f>IF(OR($A232="",H$4=""),"",SUMIFS('حركة المراحل'!$D$5:$D$504,'حركة المراحل'!$B$5:$B$504,$A232,'حركة المراحل'!$C$5:$C$504,H$4))</f>
        <v/>
      </c>
      <c r="I232" s="17">
        <f>IF(OR($A232="",I$4=""),"",SUMIFS('حركة المراحل'!$D$5:$D$504,'حركة المراحل'!$B$5:$B$504,$A232,'حركة المراحل'!$C$5:$C$504,I$4))</f>
        <v/>
      </c>
      <c r="J232" s="17">
        <f>IF(OR($A232="",J$4=""),"",SUMIFS('حركة المراحل'!$D$5:$D$504,'حركة المراحل'!$B$5:$B$504,$A232,'حركة المراحل'!$C$5:$C$504,J$4))</f>
        <v/>
      </c>
      <c r="K232" s="17">
        <f>IF(OR($A232="",K$4=""),"",SUMIFS('حركة المراحل'!$D$5:$D$504,'حركة المراحل'!$B$5:$B$504,$A232,'حركة المراحل'!$C$5:$C$504,K$4))</f>
        <v/>
      </c>
      <c r="L232" s="17">
        <f>IF(OR($A232="",L$4=""),"",SUMIFS('حركة المراحل'!$D$5:$D$504,'حركة المراحل'!$B$5:$B$504,$A232,'حركة المراحل'!$C$5:$C$504,L$4))</f>
        <v/>
      </c>
      <c r="M232" s="17">
        <f>IF(OR($A232="",M$4=""),"",SUMIFS('حركة المراحل'!$D$5:$D$504,'حركة المراحل'!$B$5:$B$504,$A232,'حركة المراحل'!$C$5:$C$504,M$4))</f>
        <v/>
      </c>
      <c r="N232" s="17">
        <f>IF(OR($A232="",N$4=""),"",SUMIFS('حركة المراحل'!$D$5:$D$504,'حركة المراحل'!$B$5:$B$504,$A232,'حركة المراحل'!$C$5:$C$504,N$4))</f>
        <v/>
      </c>
      <c r="O232" s="17">
        <f>IF(OR($A232="",O$4=""),"",SUMIFS('حركة المراحل'!$D$5:$D$504,'حركة المراحل'!$B$5:$B$504,$A232,'حركة المراحل'!$C$5:$C$504,O$4))</f>
        <v/>
      </c>
      <c r="P232" s="17">
        <f>IF(OR($A232="",'المراحل'!$D$5=""),"",SUMIFS('حركة المراحل'!$D$5:$D$504,'حركة المراحل'!$B$5:$B$504,$A232,'حركة المراحل'!$C$5:$C$504,'المراحل'!$D$5))</f>
        <v/>
      </c>
      <c r="Q232" s="18">
        <f>IF(OR(A232="",P232="",C232="",C232=0),"",P232/C232)</f>
        <v/>
      </c>
      <c r="R232" s="17">
        <f>IF(OR(A232="",P232="",C232=""),"",MAX(C232-P232,0))</f>
        <v/>
      </c>
      <c r="S232" s="19">
        <f>IF(OR(A232="",'أوامر الإنتاج'!E232=""),"",'أوامر الإنتاج'!E232-TODAY())</f>
        <v/>
      </c>
      <c r="T232" s="6">
        <f>IF(OR(A232="",P232="",C232=""),"",IF(P232&gt;=C232,"تم",IF(S232="","جارٍ",IF(S232&lt;0,"متأخر",IF(S232&lt;=3,"قريب","جارٍ")))))</f>
        <v/>
      </c>
    </row>
    <row r="233">
      <c r="A233" s="6">
        <f>IF('أوامر الإنتاج'!A233="","",'أوامر الإنتاج'!A233)</f>
        <v/>
      </c>
      <c r="B233" s="6">
        <f>IF(A233="","",'أوامر الإنتاج'!B233&amp;"")</f>
        <v/>
      </c>
      <c r="C233" s="17">
        <f>IF(A233="","",'أوامر الإنتاج'!D233)</f>
        <v/>
      </c>
      <c r="D233" s="17">
        <f>IF(OR($A233="",D$4=""),"",SUMIFS('حركة المراحل'!$D$5:$D$504,'حركة المراحل'!$B$5:$B$504,$A233,'حركة المراحل'!$C$5:$C$504,D$4))</f>
        <v/>
      </c>
      <c r="E233" s="17">
        <f>IF(OR($A233="",E$4=""),"",SUMIFS('حركة المراحل'!$D$5:$D$504,'حركة المراحل'!$B$5:$B$504,$A233,'حركة المراحل'!$C$5:$C$504,E$4))</f>
        <v/>
      </c>
      <c r="F233" s="17">
        <f>IF(OR($A233="",F$4=""),"",SUMIFS('حركة المراحل'!$D$5:$D$504,'حركة المراحل'!$B$5:$B$504,$A233,'حركة المراحل'!$C$5:$C$504,F$4))</f>
        <v/>
      </c>
      <c r="G233" s="17">
        <f>IF(OR($A233="",G$4=""),"",SUMIFS('حركة المراحل'!$D$5:$D$504,'حركة المراحل'!$B$5:$B$504,$A233,'حركة المراحل'!$C$5:$C$504,G$4))</f>
        <v/>
      </c>
      <c r="H233" s="17">
        <f>IF(OR($A233="",H$4=""),"",SUMIFS('حركة المراحل'!$D$5:$D$504,'حركة المراحل'!$B$5:$B$504,$A233,'حركة المراحل'!$C$5:$C$504,H$4))</f>
        <v/>
      </c>
      <c r="I233" s="17">
        <f>IF(OR($A233="",I$4=""),"",SUMIFS('حركة المراحل'!$D$5:$D$504,'حركة المراحل'!$B$5:$B$504,$A233,'حركة المراحل'!$C$5:$C$504,I$4))</f>
        <v/>
      </c>
      <c r="J233" s="17">
        <f>IF(OR($A233="",J$4=""),"",SUMIFS('حركة المراحل'!$D$5:$D$504,'حركة المراحل'!$B$5:$B$504,$A233,'حركة المراحل'!$C$5:$C$504,J$4))</f>
        <v/>
      </c>
      <c r="K233" s="17">
        <f>IF(OR($A233="",K$4=""),"",SUMIFS('حركة المراحل'!$D$5:$D$504,'حركة المراحل'!$B$5:$B$504,$A233,'حركة المراحل'!$C$5:$C$504,K$4))</f>
        <v/>
      </c>
      <c r="L233" s="17">
        <f>IF(OR($A233="",L$4=""),"",SUMIFS('حركة المراحل'!$D$5:$D$504,'حركة المراحل'!$B$5:$B$504,$A233,'حركة المراحل'!$C$5:$C$504,L$4))</f>
        <v/>
      </c>
      <c r="M233" s="17">
        <f>IF(OR($A233="",M$4=""),"",SUMIFS('حركة المراحل'!$D$5:$D$504,'حركة المراحل'!$B$5:$B$504,$A233,'حركة المراحل'!$C$5:$C$504,M$4))</f>
        <v/>
      </c>
      <c r="N233" s="17">
        <f>IF(OR($A233="",N$4=""),"",SUMIFS('حركة المراحل'!$D$5:$D$504,'حركة المراحل'!$B$5:$B$504,$A233,'حركة المراحل'!$C$5:$C$504,N$4))</f>
        <v/>
      </c>
      <c r="O233" s="17">
        <f>IF(OR($A233="",O$4=""),"",SUMIFS('حركة المراحل'!$D$5:$D$504,'حركة المراحل'!$B$5:$B$504,$A233,'حركة المراحل'!$C$5:$C$504,O$4))</f>
        <v/>
      </c>
      <c r="P233" s="17">
        <f>IF(OR($A233="",'المراحل'!$D$5=""),"",SUMIFS('حركة المراحل'!$D$5:$D$504,'حركة المراحل'!$B$5:$B$504,$A233,'حركة المراحل'!$C$5:$C$504,'المراحل'!$D$5))</f>
        <v/>
      </c>
      <c r="Q233" s="18">
        <f>IF(OR(A233="",P233="",C233="",C233=0),"",P233/C233)</f>
        <v/>
      </c>
      <c r="R233" s="17">
        <f>IF(OR(A233="",P233="",C233=""),"",MAX(C233-P233,0))</f>
        <v/>
      </c>
      <c r="S233" s="19">
        <f>IF(OR(A233="",'أوامر الإنتاج'!E233=""),"",'أوامر الإنتاج'!E233-TODAY())</f>
        <v/>
      </c>
      <c r="T233" s="6">
        <f>IF(OR(A233="",P233="",C233=""),"",IF(P233&gt;=C233,"تم",IF(S233="","جارٍ",IF(S233&lt;0,"متأخر",IF(S233&lt;=3,"قريب","جارٍ")))))</f>
        <v/>
      </c>
    </row>
    <row r="234">
      <c r="A234" s="6">
        <f>IF('أوامر الإنتاج'!A234="","",'أوامر الإنتاج'!A234)</f>
        <v/>
      </c>
      <c r="B234" s="6">
        <f>IF(A234="","",'أوامر الإنتاج'!B234&amp;"")</f>
        <v/>
      </c>
      <c r="C234" s="17">
        <f>IF(A234="","",'أوامر الإنتاج'!D234)</f>
        <v/>
      </c>
      <c r="D234" s="17">
        <f>IF(OR($A234="",D$4=""),"",SUMIFS('حركة المراحل'!$D$5:$D$504,'حركة المراحل'!$B$5:$B$504,$A234,'حركة المراحل'!$C$5:$C$504,D$4))</f>
        <v/>
      </c>
      <c r="E234" s="17">
        <f>IF(OR($A234="",E$4=""),"",SUMIFS('حركة المراحل'!$D$5:$D$504,'حركة المراحل'!$B$5:$B$504,$A234,'حركة المراحل'!$C$5:$C$504,E$4))</f>
        <v/>
      </c>
      <c r="F234" s="17">
        <f>IF(OR($A234="",F$4=""),"",SUMIFS('حركة المراحل'!$D$5:$D$504,'حركة المراحل'!$B$5:$B$504,$A234,'حركة المراحل'!$C$5:$C$504,F$4))</f>
        <v/>
      </c>
      <c r="G234" s="17">
        <f>IF(OR($A234="",G$4=""),"",SUMIFS('حركة المراحل'!$D$5:$D$504,'حركة المراحل'!$B$5:$B$504,$A234,'حركة المراحل'!$C$5:$C$504,G$4))</f>
        <v/>
      </c>
      <c r="H234" s="17">
        <f>IF(OR($A234="",H$4=""),"",SUMIFS('حركة المراحل'!$D$5:$D$504,'حركة المراحل'!$B$5:$B$504,$A234,'حركة المراحل'!$C$5:$C$504,H$4))</f>
        <v/>
      </c>
      <c r="I234" s="17">
        <f>IF(OR($A234="",I$4=""),"",SUMIFS('حركة المراحل'!$D$5:$D$504,'حركة المراحل'!$B$5:$B$504,$A234,'حركة المراحل'!$C$5:$C$504,I$4))</f>
        <v/>
      </c>
      <c r="J234" s="17">
        <f>IF(OR($A234="",J$4=""),"",SUMIFS('حركة المراحل'!$D$5:$D$504,'حركة المراحل'!$B$5:$B$504,$A234,'حركة المراحل'!$C$5:$C$504,J$4))</f>
        <v/>
      </c>
      <c r="K234" s="17">
        <f>IF(OR($A234="",K$4=""),"",SUMIFS('حركة المراحل'!$D$5:$D$504,'حركة المراحل'!$B$5:$B$504,$A234,'حركة المراحل'!$C$5:$C$504,K$4))</f>
        <v/>
      </c>
      <c r="L234" s="17">
        <f>IF(OR($A234="",L$4=""),"",SUMIFS('حركة المراحل'!$D$5:$D$504,'حركة المراحل'!$B$5:$B$504,$A234,'حركة المراحل'!$C$5:$C$504,L$4))</f>
        <v/>
      </c>
      <c r="M234" s="17">
        <f>IF(OR($A234="",M$4=""),"",SUMIFS('حركة المراحل'!$D$5:$D$504,'حركة المراحل'!$B$5:$B$504,$A234,'حركة المراحل'!$C$5:$C$504,M$4))</f>
        <v/>
      </c>
      <c r="N234" s="17">
        <f>IF(OR($A234="",N$4=""),"",SUMIFS('حركة المراحل'!$D$5:$D$504,'حركة المراحل'!$B$5:$B$504,$A234,'حركة المراحل'!$C$5:$C$504,N$4))</f>
        <v/>
      </c>
      <c r="O234" s="17">
        <f>IF(OR($A234="",O$4=""),"",SUMIFS('حركة المراحل'!$D$5:$D$504,'حركة المراحل'!$B$5:$B$504,$A234,'حركة المراحل'!$C$5:$C$504,O$4))</f>
        <v/>
      </c>
      <c r="P234" s="17">
        <f>IF(OR($A234="",'المراحل'!$D$5=""),"",SUMIFS('حركة المراحل'!$D$5:$D$504,'حركة المراحل'!$B$5:$B$504,$A234,'حركة المراحل'!$C$5:$C$504,'المراحل'!$D$5))</f>
        <v/>
      </c>
      <c r="Q234" s="18">
        <f>IF(OR(A234="",P234="",C234="",C234=0),"",P234/C234)</f>
        <v/>
      </c>
      <c r="R234" s="17">
        <f>IF(OR(A234="",P234="",C234=""),"",MAX(C234-P234,0))</f>
        <v/>
      </c>
      <c r="S234" s="19">
        <f>IF(OR(A234="",'أوامر الإنتاج'!E234=""),"",'أوامر الإنتاج'!E234-TODAY())</f>
        <v/>
      </c>
      <c r="T234" s="6">
        <f>IF(OR(A234="",P234="",C234=""),"",IF(P234&gt;=C234,"تم",IF(S234="","جارٍ",IF(S234&lt;0,"متأخر",IF(S234&lt;=3,"قريب","جارٍ")))))</f>
        <v/>
      </c>
    </row>
    <row r="235">
      <c r="A235" s="6">
        <f>IF('أوامر الإنتاج'!A235="","",'أوامر الإنتاج'!A235)</f>
        <v/>
      </c>
      <c r="B235" s="6">
        <f>IF(A235="","",'أوامر الإنتاج'!B235&amp;"")</f>
        <v/>
      </c>
      <c r="C235" s="17">
        <f>IF(A235="","",'أوامر الإنتاج'!D235)</f>
        <v/>
      </c>
      <c r="D235" s="17">
        <f>IF(OR($A235="",D$4=""),"",SUMIFS('حركة المراحل'!$D$5:$D$504,'حركة المراحل'!$B$5:$B$504,$A235,'حركة المراحل'!$C$5:$C$504,D$4))</f>
        <v/>
      </c>
      <c r="E235" s="17">
        <f>IF(OR($A235="",E$4=""),"",SUMIFS('حركة المراحل'!$D$5:$D$504,'حركة المراحل'!$B$5:$B$504,$A235,'حركة المراحل'!$C$5:$C$504,E$4))</f>
        <v/>
      </c>
      <c r="F235" s="17">
        <f>IF(OR($A235="",F$4=""),"",SUMIFS('حركة المراحل'!$D$5:$D$504,'حركة المراحل'!$B$5:$B$504,$A235,'حركة المراحل'!$C$5:$C$504,F$4))</f>
        <v/>
      </c>
      <c r="G235" s="17">
        <f>IF(OR($A235="",G$4=""),"",SUMIFS('حركة المراحل'!$D$5:$D$504,'حركة المراحل'!$B$5:$B$504,$A235,'حركة المراحل'!$C$5:$C$504,G$4))</f>
        <v/>
      </c>
      <c r="H235" s="17">
        <f>IF(OR($A235="",H$4=""),"",SUMIFS('حركة المراحل'!$D$5:$D$504,'حركة المراحل'!$B$5:$B$504,$A235,'حركة المراحل'!$C$5:$C$504,H$4))</f>
        <v/>
      </c>
      <c r="I235" s="17">
        <f>IF(OR($A235="",I$4=""),"",SUMIFS('حركة المراحل'!$D$5:$D$504,'حركة المراحل'!$B$5:$B$504,$A235,'حركة المراحل'!$C$5:$C$504,I$4))</f>
        <v/>
      </c>
      <c r="J235" s="17">
        <f>IF(OR($A235="",J$4=""),"",SUMIFS('حركة المراحل'!$D$5:$D$504,'حركة المراحل'!$B$5:$B$504,$A235,'حركة المراحل'!$C$5:$C$504,J$4))</f>
        <v/>
      </c>
      <c r="K235" s="17">
        <f>IF(OR($A235="",K$4=""),"",SUMIFS('حركة المراحل'!$D$5:$D$504,'حركة المراحل'!$B$5:$B$504,$A235,'حركة المراحل'!$C$5:$C$504,K$4))</f>
        <v/>
      </c>
      <c r="L235" s="17">
        <f>IF(OR($A235="",L$4=""),"",SUMIFS('حركة المراحل'!$D$5:$D$504,'حركة المراحل'!$B$5:$B$504,$A235,'حركة المراحل'!$C$5:$C$504,L$4))</f>
        <v/>
      </c>
      <c r="M235" s="17">
        <f>IF(OR($A235="",M$4=""),"",SUMIFS('حركة المراحل'!$D$5:$D$504,'حركة المراحل'!$B$5:$B$504,$A235,'حركة المراحل'!$C$5:$C$504,M$4))</f>
        <v/>
      </c>
      <c r="N235" s="17">
        <f>IF(OR($A235="",N$4=""),"",SUMIFS('حركة المراحل'!$D$5:$D$504,'حركة المراحل'!$B$5:$B$504,$A235,'حركة المراحل'!$C$5:$C$504,N$4))</f>
        <v/>
      </c>
      <c r="O235" s="17">
        <f>IF(OR($A235="",O$4=""),"",SUMIFS('حركة المراحل'!$D$5:$D$504,'حركة المراحل'!$B$5:$B$504,$A235,'حركة المراحل'!$C$5:$C$504,O$4))</f>
        <v/>
      </c>
      <c r="P235" s="17">
        <f>IF(OR($A235="",'المراحل'!$D$5=""),"",SUMIFS('حركة المراحل'!$D$5:$D$504,'حركة المراحل'!$B$5:$B$504,$A235,'حركة المراحل'!$C$5:$C$504,'المراحل'!$D$5))</f>
        <v/>
      </c>
      <c r="Q235" s="18">
        <f>IF(OR(A235="",P235="",C235="",C235=0),"",P235/C235)</f>
        <v/>
      </c>
      <c r="R235" s="17">
        <f>IF(OR(A235="",P235="",C235=""),"",MAX(C235-P235,0))</f>
        <v/>
      </c>
      <c r="S235" s="19">
        <f>IF(OR(A235="",'أوامر الإنتاج'!E235=""),"",'أوامر الإنتاج'!E235-TODAY())</f>
        <v/>
      </c>
      <c r="T235" s="6">
        <f>IF(OR(A235="",P235="",C235=""),"",IF(P235&gt;=C235,"تم",IF(S235="","جارٍ",IF(S235&lt;0,"متأخر",IF(S235&lt;=3,"قريب","جارٍ")))))</f>
        <v/>
      </c>
    </row>
    <row r="236">
      <c r="A236" s="6">
        <f>IF('أوامر الإنتاج'!A236="","",'أوامر الإنتاج'!A236)</f>
        <v/>
      </c>
      <c r="B236" s="6">
        <f>IF(A236="","",'أوامر الإنتاج'!B236&amp;"")</f>
        <v/>
      </c>
      <c r="C236" s="17">
        <f>IF(A236="","",'أوامر الإنتاج'!D236)</f>
        <v/>
      </c>
      <c r="D236" s="17">
        <f>IF(OR($A236="",D$4=""),"",SUMIFS('حركة المراحل'!$D$5:$D$504,'حركة المراحل'!$B$5:$B$504,$A236,'حركة المراحل'!$C$5:$C$504,D$4))</f>
        <v/>
      </c>
      <c r="E236" s="17">
        <f>IF(OR($A236="",E$4=""),"",SUMIFS('حركة المراحل'!$D$5:$D$504,'حركة المراحل'!$B$5:$B$504,$A236,'حركة المراحل'!$C$5:$C$504,E$4))</f>
        <v/>
      </c>
      <c r="F236" s="17">
        <f>IF(OR($A236="",F$4=""),"",SUMIFS('حركة المراحل'!$D$5:$D$504,'حركة المراحل'!$B$5:$B$504,$A236,'حركة المراحل'!$C$5:$C$504,F$4))</f>
        <v/>
      </c>
      <c r="G236" s="17">
        <f>IF(OR($A236="",G$4=""),"",SUMIFS('حركة المراحل'!$D$5:$D$504,'حركة المراحل'!$B$5:$B$504,$A236,'حركة المراحل'!$C$5:$C$504,G$4))</f>
        <v/>
      </c>
      <c r="H236" s="17">
        <f>IF(OR($A236="",H$4=""),"",SUMIFS('حركة المراحل'!$D$5:$D$504,'حركة المراحل'!$B$5:$B$504,$A236,'حركة المراحل'!$C$5:$C$504,H$4))</f>
        <v/>
      </c>
      <c r="I236" s="17">
        <f>IF(OR($A236="",I$4=""),"",SUMIFS('حركة المراحل'!$D$5:$D$504,'حركة المراحل'!$B$5:$B$504,$A236,'حركة المراحل'!$C$5:$C$504,I$4))</f>
        <v/>
      </c>
      <c r="J236" s="17">
        <f>IF(OR($A236="",J$4=""),"",SUMIFS('حركة المراحل'!$D$5:$D$504,'حركة المراحل'!$B$5:$B$504,$A236,'حركة المراحل'!$C$5:$C$504,J$4))</f>
        <v/>
      </c>
      <c r="K236" s="17">
        <f>IF(OR($A236="",K$4=""),"",SUMIFS('حركة المراحل'!$D$5:$D$504,'حركة المراحل'!$B$5:$B$504,$A236,'حركة المراحل'!$C$5:$C$504,K$4))</f>
        <v/>
      </c>
      <c r="L236" s="17">
        <f>IF(OR($A236="",L$4=""),"",SUMIFS('حركة المراحل'!$D$5:$D$504,'حركة المراحل'!$B$5:$B$504,$A236,'حركة المراحل'!$C$5:$C$504,L$4))</f>
        <v/>
      </c>
      <c r="M236" s="17">
        <f>IF(OR($A236="",M$4=""),"",SUMIFS('حركة المراحل'!$D$5:$D$504,'حركة المراحل'!$B$5:$B$504,$A236,'حركة المراحل'!$C$5:$C$504,M$4))</f>
        <v/>
      </c>
      <c r="N236" s="17">
        <f>IF(OR($A236="",N$4=""),"",SUMIFS('حركة المراحل'!$D$5:$D$504,'حركة المراحل'!$B$5:$B$504,$A236,'حركة المراحل'!$C$5:$C$504,N$4))</f>
        <v/>
      </c>
      <c r="O236" s="17">
        <f>IF(OR($A236="",O$4=""),"",SUMIFS('حركة المراحل'!$D$5:$D$504,'حركة المراحل'!$B$5:$B$504,$A236,'حركة المراحل'!$C$5:$C$504,O$4))</f>
        <v/>
      </c>
      <c r="P236" s="17">
        <f>IF(OR($A236="",'المراحل'!$D$5=""),"",SUMIFS('حركة المراحل'!$D$5:$D$504,'حركة المراحل'!$B$5:$B$504,$A236,'حركة المراحل'!$C$5:$C$504,'المراحل'!$D$5))</f>
        <v/>
      </c>
      <c r="Q236" s="18">
        <f>IF(OR(A236="",P236="",C236="",C236=0),"",P236/C236)</f>
        <v/>
      </c>
      <c r="R236" s="17">
        <f>IF(OR(A236="",P236="",C236=""),"",MAX(C236-P236,0))</f>
        <v/>
      </c>
      <c r="S236" s="19">
        <f>IF(OR(A236="",'أوامر الإنتاج'!E236=""),"",'أوامر الإنتاج'!E236-TODAY())</f>
        <v/>
      </c>
      <c r="T236" s="6">
        <f>IF(OR(A236="",P236="",C236=""),"",IF(P236&gt;=C236,"تم",IF(S236="","جارٍ",IF(S236&lt;0,"متأخر",IF(S236&lt;=3,"قريب","جارٍ")))))</f>
        <v/>
      </c>
    </row>
    <row r="237">
      <c r="A237" s="6">
        <f>IF('أوامر الإنتاج'!A237="","",'أوامر الإنتاج'!A237)</f>
        <v/>
      </c>
      <c r="B237" s="6">
        <f>IF(A237="","",'أوامر الإنتاج'!B237&amp;"")</f>
        <v/>
      </c>
      <c r="C237" s="17">
        <f>IF(A237="","",'أوامر الإنتاج'!D237)</f>
        <v/>
      </c>
      <c r="D237" s="17">
        <f>IF(OR($A237="",D$4=""),"",SUMIFS('حركة المراحل'!$D$5:$D$504,'حركة المراحل'!$B$5:$B$504,$A237,'حركة المراحل'!$C$5:$C$504,D$4))</f>
        <v/>
      </c>
      <c r="E237" s="17">
        <f>IF(OR($A237="",E$4=""),"",SUMIFS('حركة المراحل'!$D$5:$D$504,'حركة المراحل'!$B$5:$B$504,$A237,'حركة المراحل'!$C$5:$C$504,E$4))</f>
        <v/>
      </c>
      <c r="F237" s="17">
        <f>IF(OR($A237="",F$4=""),"",SUMIFS('حركة المراحل'!$D$5:$D$504,'حركة المراحل'!$B$5:$B$504,$A237,'حركة المراحل'!$C$5:$C$504,F$4))</f>
        <v/>
      </c>
      <c r="G237" s="17">
        <f>IF(OR($A237="",G$4=""),"",SUMIFS('حركة المراحل'!$D$5:$D$504,'حركة المراحل'!$B$5:$B$504,$A237,'حركة المراحل'!$C$5:$C$504,G$4))</f>
        <v/>
      </c>
      <c r="H237" s="17">
        <f>IF(OR($A237="",H$4=""),"",SUMIFS('حركة المراحل'!$D$5:$D$504,'حركة المراحل'!$B$5:$B$504,$A237,'حركة المراحل'!$C$5:$C$504,H$4))</f>
        <v/>
      </c>
      <c r="I237" s="17">
        <f>IF(OR($A237="",I$4=""),"",SUMIFS('حركة المراحل'!$D$5:$D$504,'حركة المراحل'!$B$5:$B$504,$A237,'حركة المراحل'!$C$5:$C$504,I$4))</f>
        <v/>
      </c>
      <c r="J237" s="17">
        <f>IF(OR($A237="",J$4=""),"",SUMIFS('حركة المراحل'!$D$5:$D$504,'حركة المراحل'!$B$5:$B$504,$A237,'حركة المراحل'!$C$5:$C$504,J$4))</f>
        <v/>
      </c>
      <c r="K237" s="17">
        <f>IF(OR($A237="",K$4=""),"",SUMIFS('حركة المراحل'!$D$5:$D$504,'حركة المراحل'!$B$5:$B$504,$A237,'حركة المراحل'!$C$5:$C$504,K$4))</f>
        <v/>
      </c>
      <c r="L237" s="17">
        <f>IF(OR($A237="",L$4=""),"",SUMIFS('حركة المراحل'!$D$5:$D$504,'حركة المراحل'!$B$5:$B$504,$A237,'حركة المراحل'!$C$5:$C$504,L$4))</f>
        <v/>
      </c>
      <c r="M237" s="17">
        <f>IF(OR($A237="",M$4=""),"",SUMIFS('حركة المراحل'!$D$5:$D$504,'حركة المراحل'!$B$5:$B$504,$A237,'حركة المراحل'!$C$5:$C$504,M$4))</f>
        <v/>
      </c>
      <c r="N237" s="17">
        <f>IF(OR($A237="",N$4=""),"",SUMIFS('حركة المراحل'!$D$5:$D$504,'حركة المراحل'!$B$5:$B$504,$A237,'حركة المراحل'!$C$5:$C$504,N$4))</f>
        <v/>
      </c>
      <c r="O237" s="17">
        <f>IF(OR($A237="",O$4=""),"",SUMIFS('حركة المراحل'!$D$5:$D$504,'حركة المراحل'!$B$5:$B$504,$A237,'حركة المراحل'!$C$5:$C$504,O$4))</f>
        <v/>
      </c>
      <c r="P237" s="17">
        <f>IF(OR($A237="",'المراحل'!$D$5=""),"",SUMIFS('حركة المراحل'!$D$5:$D$504,'حركة المراحل'!$B$5:$B$504,$A237,'حركة المراحل'!$C$5:$C$504,'المراحل'!$D$5))</f>
        <v/>
      </c>
      <c r="Q237" s="18">
        <f>IF(OR(A237="",P237="",C237="",C237=0),"",P237/C237)</f>
        <v/>
      </c>
      <c r="R237" s="17">
        <f>IF(OR(A237="",P237="",C237=""),"",MAX(C237-P237,0))</f>
        <v/>
      </c>
      <c r="S237" s="19">
        <f>IF(OR(A237="",'أوامر الإنتاج'!E237=""),"",'أوامر الإنتاج'!E237-TODAY())</f>
        <v/>
      </c>
      <c r="T237" s="6">
        <f>IF(OR(A237="",P237="",C237=""),"",IF(P237&gt;=C237,"تم",IF(S237="","جارٍ",IF(S237&lt;0,"متأخر",IF(S237&lt;=3,"قريب","جارٍ")))))</f>
        <v/>
      </c>
    </row>
    <row r="238">
      <c r="A238" s="6">
        <f>IF('أوامر الإنتاج'!A238="","",'أوامر الإنتاج'!A238)</f>
        <v/>
      </c>
      <c r="B238" s="6">
        <f>IF(A238="","",'أوامر الإنتاج'!B238&amp;"")</f>
        <v/>
      </c>
      <c r="C238" s="17">
        <f>IF(A238="","",'أوامر الإنتاج'!D238)</f>
        <v/>
      </c>
      <c r="D238" s="17">
        <f>IF(OR($A238="",D$4=""),"",SUMIFS('حركة المراحل'!$D$5:$D$504,'حركة المراحل'!$B$5:$B$504,$A238,'حركة المراحل'!$C$5:$C$504,D$4))</f>
        <v/>
      </c>
      <c r="E238" s="17">
        <f>IF(OR($A238="",E$4=""),"",SUMIFS('حركة المراحل'!$D$5:$D$504,'حركة المراحل'!$B$5:$B$504,$A238,'حركة المراحل'!$C$5:$C$504,E$4))</f>
        <v/>
      </c>
      <c r="F238" s="17">
        <f>IF(OR($A238="",F$4=""),"",SUMIFS('حركة المراحل'!$D$5:$D$504,'حركة المراحل'!$B$5:$B$504,$A238,'حركة المراحل'!$C$5:$C$504,F$4))</f>
        <v/>
      </c>
      <c r="G238" s="17">
        <f>IF(OR($A238="",G$4=""),"",SUMIFS('حركة المراحل'!$D$5:$D$504,'حركة المراحل'!$B$5:$B$504,$A238,'حركة المراحل'!$C$5:$C$504,G$4))</f>
        <v/>
      </c>
      <c r="H238" s="17">
        <f>IF(OR($A238="",H$4=""),"",SUMIFS('حركة المراحل'!$D$5:$D$504,'حركة المراحل'!$B$5:$B$504,$A238,'حركة المراحل'!$C$5:$C$504,H$4))</f>
        <v/>
      </c>
      <c r="I238" s="17">
        <f>IF(OR($A238="",I$4=""),"",SUMIFS('حركة المراحل'!$D$5:$D$504,'حركة المراحل'!$B$5:$B$504,$A238,'حركة المراحل'!$C$5:$C$504,I$4))</f>
        <v/>
      </c>
      <c r="J238" s="17">
        <f>IF(OR($A238="",J$4=""),"",SUMIFS('حركة المراحل'!$D$5:$D$504,'حركة المراحل'!$B$5:$B$504,$A238,'حركة المراحل'!$C$5:$C$504,J$4))</f>
        <v/>
      </c>
      <c r="K238" s="17">
        <f>IF(OR($A238="",K$4=""),"",SUMIFS('حركة المراحل'!$D$5:$D$504,'حركة المراحل'!$B$5:$B$504,$A238,'حركة المراحل'!$C$5:$C$504,K$4))</f>
        <v/>
      </c>
      <c r="L238" s="17">
        <f>IF(OR($A238="",L$4=""),"",SUMIFS('حركة المراحل'!$D$5:$D$504,'حركة المراحل'!$B$5:$B$504,$A238,'حركة المراحل'!$C$5:$C$504,L$4))</f>
        <v/>
      </c>
      <c r="M238" s="17">
        <f>IF(OR($A238="",M$4=""),"",SUMIFS('حركة المراحل'!$D$5:$D$504,'حركة المراحل'!$B$5:$B$504,$A238,'حركة المراحل'!$C$5:$C$504,M$4))</f>
        <v/>
      </c>
      <c r="N238" s="17">
        <f>IF(OR($A238="",N$4=""),"",SUMIFS('حركة المراحل'!$D$5:$D$504,'حركة المراحل'!$B$5:$B$504,$A238,'حركة المراحل'!$C$5:$C$504,N$4))</f>
        <v/>
      </c>
      <c r="O238" s="17">
        <f>IF(OR($A238="",O$4=""),"",SUMIFS('حركة المراحل'!$D$5:$D$504,'حركة المراحل'!$B$5:$B$504,$A238,'حركة المراحل'!$C$5:$C$504,O$4))</f>
        <v/>
      </c>
      <c r="P238" s="17">
        <f>IF(OR($A238="",'المراحل'!$D$5=""),"",SUMIFS('حركة المراحل'!$D$5:$D$504,'حركة المراحل'!$B$5:$B$504,$A238,'حركة المراحل'!$C$5:$C$504,'المراحل'!$D$5))</f>
        <v/>
      </c>
      <c r="Q238" s="18">
        <f>IF(OR(A238="",P238="",C238="",C238=0),"",P238/C238)</f>
        <v/>
      </c>
      <c r="R238" s="17">
        <f>IF(OR(A238="",P238="",C238=""),"",MAX(C238-P238,0))</f>
        <v/>
      </c>
      <c r="S238" s="19">
        <f>IF(OR(A238="",'أوامر الإنتاج'!E238=""),"",'أوامر الإنتاج'!E238-TODAY())</f>
        <v/>
      </c>
      <c r="T238" s="6">
        <f>IF(OR(A238="",P238="",C238=""),"",IF(P238&gt;=C238,"تم",IF(S238="","جارٍ",IF(S238&lt;0,"متأخر",IF(S238&lt;=3,"قريب","جارٍ")))))</f>
        <v/>
      </c>
    </row>
    <row r="239">
      <c r="A239" s="6">
        <f>IF('أوامر الإنتاج'!A239="","",'أوامر الإنتاج'!A239)</f>
        <v/>
      </c>
      <c r="B239" s="6">
        <f>IF(A239="","",'أوامر الإنتاج'!B239&amp;"")</f>
        <v/>
      </c>
      <c r="C239" s="17">
        <f>IF(A239="","",'أوامر الإنتاج'!D239)</f>
        <v/>
      </c>
      <c r="D239" s="17">
        <f>IF(OR($A239="",D$4=""),"",SUMIFS('حركة المراحل'!$D$5:$D$504,'حركة المراحل'!$B$5:$B$504,$A239,'حركة المراحل'!$C$5:$C$504,D$4))</f>
        <v/>
      </c>
      <c r="E239" s="17">
        <f>IF(OR($A239="",E$4=""),"",SUMIFS('حركة المراحل'!$D$5:$D$504,'حركة المراحل'!$B$5:$B$504,$A239,'حركة المراحل'!$C$5:$C$504,E$4))</f>
        <v/>
      </c>
      <c r="F239" s="17">
        <f>IF(OR($A239="",F$4=""),"",SUMIFS('حركة المراحل'!$D$5:$D$504,'حركة المراحل'!$B$5:$B$504,$A239,'حركة المراحل'!$C$5:$C$504,F$4))</f>
        <v/>
      </c>
      <c r="G239" s="17">
        <f>IF(OR($A239="",G$4=""),"",SUMIFS('حركة المراحل'!$D$5:$D$504,'حركة المراحل'!$B$5:$B$504,$A239,'حركة المراحل'!$C$5:$C$504,G$4))</f>
        <v/>
      </c>
      <c r="H239" s="17">
        <f>IF(OR($A239="",H$4=""),"",SUMIFS('حركة المراحل'!$D$5:$D$504,'حركة المراحل'!$B$5:$B$504,$A239,'حركة المراحل'!$C$5:$C$504,H$4))</f>
        <v/>
      </c>
      <c r="I239" s="17">
        <f>IF(OR($A239="",I$4=""),"",SUMIFS('حركة المراحل'!$D$5:$D$504,'حركة المراحل'!$B$5:$B$504,$A239,'حركة المراحل'!$C$5:$C$504,I$4))</f>
        <v/>
      </c>
      <c r="J239" s="17">
        <f>IF(OR($A239="",J$4=""),"",SUMIFS('حركة المراحل'!$D$5:$D$504,'حركة المراحل'!$B$5:$B$504,$A239,'حركة المراحل'!$C$5:$C$504,J$4))</f>
        <v/>
      </c>
      <c r="K239" s="17">
        <f>IF(OR($A239="",K$4=""),"",SUMIFS('حركة المراحل'!$D$5:$D$504,'حركة المراحل'!$B$5:$B$504,$A239,'حركة المراحل'!$C$5:$C$504,K$4))</f>
        <v/>
      </c>
      <c r="L239" s="17">
        <f>IF(OR($A239="",L$4=""),"",SUMIFS('حركة المراحل'!$D$5:$D$504,'حركة المراحل'!$B$5:$B$504,$A239,'حركة المراحل'!$C$5:$C$504,L$4))</f>
        <v/>
      </c>
      <c r="M239" s="17">
        <f>IF(OR($A239="",M$4=""),"",SUMIFS('حركة المراحل'!$D$5:$D$504,'حركة المراحل'!$B$5:$B$504,$A239,'حركة المراحل'!$C$5:$C$504,M$4))</f>
        <v/>
      </c>
      <c r="N239" s="17">
        <f>IF(OR($A239="",N$4=""),"",SUMIFS('حركة المراحل'!$D$5:$D$504,'حركة المراحل'!$B$5:$B$504,$A239,'حركة المراحل'!$C$5:$C$504,N$4))</f>
        <v/>
      </c>
      <c r="O239" s="17">
        <f>IF(OR($A239="",O$4=""),"",SUMIFS('حركة المراحل'!$D$5:$D$504,'حركة المراحل'!$B$5:$B$504,$A239,'حركة المراحل'!$C$5:$C$504,O$4))</f>
        <v/>
      </c>
      <c r="P239" s="17">
        <f>IF(OR($A239="",'المراحل'!$D$5=""),"",SUMIFS('حركة المراحل'!$D$5:$D$504,'حركة المراحل'!$B$5:$B$504,$A239,'حركة المراحل'!$C$5:$C$504,'المراحل'!$D$5))</f>
        <v/>
      </c>
      <c r="Q239" s="18">
        <f>IF(OR(A239="",P239="",C239="",C239=0),"",P239/C239)</f>
        <v/>
      </c>
      <c r="R239" s="17">
        <f>IF(OR(A239="",P239="",C239=""),"",MAX(C239-P239,0))</f>
        <v/>
      </c>
      <c r="S239" s="19">
        <f>IF(OR(A239="",'أوامر الإنتاج'!E239=""),"",'أوامر الإنتاج'!E239-TODAY())</f>
        <v/>
      </c>
      <c r="T239" s="6">
        <f>IF(OR(A239="",P239="",C239=""),"",IF(P239&gt;=C239,"تم",IF(S239="","جارٍ",IF(S239&lt;0,"متأخر",IF(S239&lt;=3,"قريب","جارٍ")))))</f>
        <v/>
      </c>
    </row>
    <row r="240">
      <c r="A240" s="6">
        <f>IF('أوامر الإنتاج'!A240="","",'أوامر الإنتاج'!A240)</f>
        <v/>
      </c>
      <c r="B240" s="6">
        <f>IF(A240="","",'أوامر الإنتاج'!B240&amp;"")</f>
        <v/>
      </c>
      <c r="C240" s="17">
        <f>IF(A240="","",'أوامر الإنتاج'!D240)</f>
        <v/>
      </c>
      <c r="D240" s="17">
        <f>IF(OR($A240="",D$4=""),"",SUMIFS('حركة المراحل'!$D$5:$D$504,'حركة المراحل'!$B$5:$B$504,$A240,'حركة المراحل'!$C$5:$C$504,D$4))</f>
        <v/>
      </c>
      <c r="E240" s="17">
        <f>IF(OR($A240="",E$4=""),"",SUMIFS('حركة المراحل'!$D$5:$D$504,'حركة المراحل'!$B$5:$B$504,$A240,'حركة المراحل'!$C$5:$C$504,E$4))</f>
        <v/>
      </c>
      <c r="F240" s="17">
        <f>IF(OR($A240="",F$4=""),"",SUMIFS('حركة المراحل'!$D$5:$D$504,'حركة المراحل'!$B$5:$B$504,$A240,'حركة المراحل'!$C$5:$C$504,F$4))</f>
        <v/>
      </c>
      <c r="G240" s="17">
        <f>IF(OR($A240="",G$4=""),"",SUMIFS('حركة المراحل'!$D$5:$D$504,'حركة المراحل'!$B$5:$B$504,$A240,'حركة المراحل'!$C$5:$C$504,G$4))</f>
        <v/>
      </c>
      <c r="H240" s="17">
        <f>IF(OR($A240="",H$4=""),"",SUMIFS('حركة المراحل'!$D$5:$D$504,'حركة المراحل'!$B$5:$B$504,$A240,'حركة المراحل'!$C$5:$C$504,H$4))</f>
        <v/>
      </c>
      <c r="I240" s="17">
        <f>IF(OR($A240="",I$4=""),"",SUMIFS('حركة المراحل'!$D$5:$D$504,'حركة المراحل'!$B$5:$B$504,$A240,'حركة المراحل'!$C$5:$C$504,I$4))</f>
        <v/>
      </c>
      <c r="J240" s="17">
        <f>IF(OR($A240="",J$4=""),"",SUMIFS('حركة المراحل'!$D$5:$D$504,'حركة المراحل'!$B$5:$B$504,$A240,'حركة المراحل'!$C$5:$C$504,J$4))</f>
        <v/>
      </c>
      <c r="K240" s="17">
        <f>IF(OR($A240="",K$4=""),"",SUMIFS('حركة المراحل'!$D$5:$D$504,'حركة المراحل'!$B$5:$B$504,$A240,'حركة المراحل'!$C$5:$C$504,K$4))</f>
        <v/>
      </c>
      <c r="L240" s="17">
        <f>IF(OR($A240="",L$4=""),"",SUMIFS('حركة المراحل'!$D$5:$D$504,'حركة المراحل'!$B$5:$B$504,$A240,'حركة المراحل'!$C$5:$C$504,L$4))</f>
        <v/>
      </c>
      <c r="M240" s="17">
        <f>IF(OR($A240="",M$4=""),"",SUMIFS('حركة المراحل'!$D$5:$D$504,'حركة المراحل'!$B$5:$B$504,$A240,'حركة المراحل'!$C$5:$C$504,M$4))</f>
        <v/>
      </c>
      <c r="N240" s="17">
        <f>IF(OR($A240="",N$4=""),"",SUMIFS('حركة المراحل'!$D$5:$D$504,'حركة المراحل'!$B$5:$B$504,$A240,'حركة المراحل'!$C$5:$C$504,N$4))</f>
        <v/>
      </c>
      <c r="O240" s="17">
        <f>IF(OR($A240="",O$4=""),"",SUMIFS('حركة المراحل'!$D$5:$D$504,'حركة المراحل'!$B$5:$B$504,$A240,'حركة المراحل'!$C$5:$C$504,O$4))</f>
        <v/>
      </c>
      <c r="P240" s="17">
        <f>IF(OR($A240="",'المراحل'!$D$5=""),"",SUMIFS('حركة المراحل'!$D$5:$D$504,'حركة المراحل'!$B$5:$B$504,$A240,'حركة المراحل'!$C$5:$C$504,'المراحل'!$D$5))</f>
        <v/>
      </c>
      <c r="Q240" s="18">
        <f>IF(OR(A240="",P240="",C240="",C240=0),"",P240/C240)</f>
        <v/>
      </c>
      <c r="R240" s="17">
        <f>IF(OR(A240="",P240="",C240=""),"",MAX(C240-P240,0))</f>
        <v/>
      </c>
      <c r="S240" s="19">
        <f>IF(OR(A240="",'أوامر الإنتاج'!E240=""),"",'أوامر الإنتاج'!E240-TODAY())</f>
        <v/>
      </c>
      <c r="T240" s="6">
        <f>IF(OR(A240="",P240="",C240=""),"",IF(P240&gt;=C240,"تم",IF(S240="","جارٍ",IF(S240&lt;0,"متأخر",IF(S240&lt;=3,"قريب","جارٍ")))))</f>
        <v/>
      </c>
    </row>
    <row r="241">
      <c r="A241" s="6">
        <f>IF('أوامر الإنتاج'!A241="","",'أوامر الإنتاج'!A241)</f>
        <v/>
      </c>
      <c r="B241" s="6">
        <f>IF(A241="","",'أوامر الإنتاج'!B241&amp;"")</f>
        <v/>
      </c>
      <c r="C241" s="17">
        <f>IF(A241="","",'أوامر الإنتاج'!D241)</f>
        <v/>
      </c>
      <c r="D241" s="17">
        <f>IF(OR($A241="",D$4=""),"",SUMIFS('حركة المراحل'!$D$5:$D$504,'حركة المراحل'!$B$5:$B$504,$A241,'حركة المراحل'!$C$5:$C$504,D$4))</f>
        <v/>
      </c>
      <c r="E241" s="17">
        <f>IF(OR($A241="",E$4=""),"",SUMIFS('حركة المراحل'!$D$5:$D$504,'حركة المراحل'!$B$5:$B$504,$A241,'حركة المراحل'!$C$5:$C$504,E$4))</f>
        <v/>
      </c>
      <c r="F241" s="17">
        <f>IF(OR($A241="",F$4=""),"",SUMIFS('حركة المراحل'!$D$5:$D$504,'حركة المراحل'!$B$5:$B$504,$A241,'حركة المراحل'!$C$5:$C$504,F$4))</f>
        <v/>
      </c>
      <c r="G241" s="17">
        <f>IF(OR($A241="",G$4=""),"",SUMIFS('حركة المراحل'!$D$5:$D$504,'حركة المراحل'!$B$5:$B$504,$A241,'حركة المراحل'!$C$5:$C$504,G$4))</f>
        <v/>
      </c>
      <c r="H241" s="17">
        <f>IF(OR($A241="",H$4=""),"",SUMIFS('حركة المراحل'!$D$5:$D$504,'حركة المراحل'!$B$5:$B$504,$A241,'حركة المراحل'!$C$5:$C$504,H$4))</f>
        <v/>
      </c>
      <c r="I241" s="17">
        <f>IF(OR($A241="",I$4=""),"",SUMIFS('حركة المراحل'!$D$5:$D$504,'حركة المراحل'!$B$5:$B$504,$A241,'حركة المراحل'!$C$5:$C$504,I$4))</f>
        <v/>
      </c>
      <c r="J241" s="17">
        <f>IF(OR($A241="",J$4=""),"",SUMIFS('حركة المراحل'!$D$5:$D$504,'حركة المراحل'!$B$5:$B$504,$A241,'حركة المراحل'!$C$5:$C$504,J$4))</f>
        <v/>
      </c>
      <c r="K241" s="17">
        <f>IF(OR($A241="",K$4=""),"",SUMIFS('حركة المراحل'!$D$5:$D$504,'حركة المراحل'!$B$5:$B$504,$A241,'حركة المراحل'!$C$5:$C$504,K$4))</f>
        <v/>
      </c>
      <c r="L241" s="17">
        <f>IF(OR($A241="",L$4=""),"",SUMIFS('حركة المراحل'!$D$5:$D$504,'حركة المراحل'!$B$5:$B$504,$A241,'حركة المراحل'!$C$5:$C$504,L$4))</f>
        <v/>
      </c>
      <c r="M241" s="17">
        <f>IF(OR($A241="",M$4=""),"",SUMIFS('حركة المراحل'!$D$5:$D$504,'حركة المراحل'!$B$5:$B$504,$A241,'حركة المراحل'!$C$5:$C$504,M$4))</f>
        <v/>
      </c>
      <c r="N241" s="17">
        <f>IF(OR($A241="",N$4=""),"",SUMIFS('حركة المراحل'!$D$5:$D$504,'حركة المراحل'!$B$5:$B$504,$A241,'حركة المراحل'!$C$5:$C$504,N$4))</f>
        <v/>
      </c>
      <c r="O241" s="17">
        <f>IF(OR($A241="",O$4=""),"",SUMIFS('حركة المراحل'!$D$5:$D$504,'حركة المراحل'!$B$5:$B$504,$A241,'حركة المراحل'!$C$5:$C$504,O$4))</f>
        <v/>
      </c>
      <c r="P241" s="17">
        <f>IF(OR($A241="",'المراحل'!$D$5=""),"",SUMIFS('حركة المراحل'!$D$5:$D$504,'حركة المراحل'!$B$5:$B$504,$A241,'حركة المراحل'!$C$5:$C$504,'المراحل'!$D$5))</f>
        <v/>
      </c>
      <c r="Q241" s="18">
        <f>IF(OR(A241="",P241="",C241="",C241=0),"",P241/C241)</f>
        <v/>
      </c>
      <c r="R241" s="17">
        <f>IF(OR(A241="",P241="",C241=""),"",MAX(C241-P241,0))</f>
        <v/>
      </c>
      <c r="S241" s="19">
        <f>IF(OR(A241="",'أوامر الإنتاج'!E241=""),"",'أوامر الإنتاج'!E241-TODAY())</f>
        <v/>
      </c>
      <c r="T241" s="6">
        <f>IF(OR(A241="",P241="",C241=""),"",IF(P241&gt;=C241,"تم",IF(S241="","جارٍ",IF(S241&lt;0,"متأخر",IF(S241&lt;=3,"قريب","جارٍ")))))</f>
        <v/>
      </c>
    </row>
    <row r="242">
      <c r="A242" s="6">
        <f>IF('أوامر الإنتاج'!A242="","",'أوامر الإنتاج'!A242)</f>
        <v/>
      </c>
      <c r="B242" s="6">
        <f>IF(A242="","",'أوامر الإنتاج'!B242&amp;"")</f>
        <v/>
      </c>
      <c r="C242" s="17">
        <f>IF(A242="","",'أوامر الإنتاج'!D242)</f>
        <v/>
      </c>
      <c r="D242" s="17">
        <f>IF(OR($A242="",D$4=""),"",SUMIFS('حركة المراحل'!$D$5:$D$504,'حركة المراحل'!$B$5:$B$504,$A242,'حركة المراحل'!$C$5:$C$504,D$4))</f>
        <v/>
      </c>
      <c r="E242" s="17">
        <f>IF(OR($A242="",E$4=""),"",SUMIFS('حركة المراحل'!$D$5:$D$504,'حركة المراحل'!$B$5:$B$504,$A242,'حركة المراحل'!$C$5:$C$504,E$4))</f>
        <v/>
      </c>
      <c r="F242" s="17">
        <f>IF(OR($A242="",F$4=""),"",SUMIFS('حركة المراحل'!$D$5:$D$504,'حركة المراحل'!$B$5:$B$504,$A242,'حركة المراحل'!$C$5:$C$504,F$4))</f>
        <v/>
      </c>
      <c r="G242" s="17">
        <f>IF(OR($A242="",G$4=""),"",SUMIFS('حركة المراحل'!$D$5:$D$504,'حركة المراحل'!$B$5:$B$504,$A242,'حركة المراحل'!$C$5:$C$504,G$4))</f>
        <v/>
      </c>
      <c r="H242" s="17">
        <f>IF(OR($A242="",H$4=""),"",SUMIFS('حركة المراحل'!$D$5:$D$504,'حركة المراحل'!$B$5:$B$504,$A242,'حركة المراحل'!$C$5:$C$504,H$4))</f>
        <v/>
      </c>
      <c r="I242" s="17">
        <f>IF(OR($A242="",I$4=""),"",SUMIFS('حركة المراحل'!$D$5:$D$504,'حركة المراحل'!$B$5:$B$504,$A242,'حركة المراحل'!$C$5:$C$504,I$4))</f>
        <v/>
      </c>
      <c r="J242" s="17">
        <f>IF(OR($A242="",J$4=""),"",SUMIFS('حركة المراحل'!$D$5:$D$504,'حركة المراحل'!$B$5:$B$504,$A242,'حركة المراحل'!$C$5:$C$504,J$4))</f>
        <v/>
      </c>
      <c r="K242" s="17">
        <f>IF(OR($A242="",K$4=""),"",SUMIFS('حركة المراحل'!$D$5:$D$504,'حركة المراحل'!$B$5:$B$504,$A242,'حركة المراحل'!$C$5:$C$504,K$4))</f>
        <v/>
      </c>
      <c r="L242" s="17">
        <f>IF(OR($A242="",L$4=""),"",SUMIFS('حركة المراحل'!$D$5:$D$504,'حركة المراحل'!$B$5:$B$504,$A242,'حركة المراحل'!$C$5:$C$504,L$4))</f>
        <v/>
      </c>
      <c r="M242" s="17">
        <f>IF(OR($A242="",M$4=""),"",SUMIFS('حركة المراحل'!$D$5:$D$504,'حركة المراحل'!$B$5:$B$504,$A242,'حركة المراحل'!$C$5:$C$504,M$4))</f>
        <v/>
      </c>
      <c r="N242" s="17">
        <f>IF(OR($A242="",N$4=""),"",SUMIFS('حركة المراحل'!$D$5:$D$504,'حركة المراحل'!$B$5:$B$504,$A242,'حركة المراحل'!$C$5:$C$504,N$4))</f>
        <v/>
      </c>
      <c r="O242" s="17">
        <f>IF(OR($A242="",O$4=""),"",SUMIFS('حركة المراحل'!$D$5:$D$504,'حركة المراحل'!$B$5:$B$504,$A242,'حركة المراحل'!$C$5:$C$504,O$4))</f>
        <v/>
      </c>
      <c r="P242" s="17">
        <f>IF(OR($A242="",'المراحل'!$D$5=""),"",SUMIFS('حركة المراحل'!$D$5:$D$504,'حركة المراحل'!$B$5:$B$504,$A242,'حركة المراحل'!$C$5:$C$504,'المراحل'!$D$5))</f>
        <v/>
      </c>
      <c r="Q242" s="18">
        <f>IF(OR(A242="",P242="",C242="",C242=0),"",P242/C242)</f>
        <v/>
      </c>
      <c r="R242" s="17">
        <f>IF(OR(A242="",P242="",C242=""),"",MAX(C242-P242,0))</f>
        <v/>
      </c>
      <c r="S242" s="19">
        <f>IF(OR(A242="",'أوامر الإنتاج'!E242=""),"",'أوامر الإنتاج'!E242-TODAY())</f>
        <v/>
      </c>
      <c r="T242" s="6">
        <f>IF(OR(A242="",P242="",C242=""),"",IF(P242&gt;=C242,"تم",IF(S242="","جارٍ",IF(S242&lt;0,"متأخر",IF(S242&lt;=3,"قريب","جارٍ")))))</f>
        <v/>
      </c>
    </row>
    <row r="243">
      <c r="A243" s="6">
        <f>IF('أوامر الإنتاج'!A243="","",'أوامر الإنتاج'!A243)</f>
        <v/>
      </c>
      <c r="B243" s="6">
        <f>IF(A243="","",'أوامر الإنتاج'!B243&amp;"")</f>
        <v/>
      </c>
      <c r="C243" s="17">
        <f>IF(A243="","",'أوامر الإنتاج'!D243)</f>
        <v/>
      </c>
      <c r="D243" s="17">
        <f>IF(OR($A243="",D$4=""),"",SUMIFS('حركة المراحل'!$D$5:$D$504,'حركة المراحل'!$B$5:$B$504,$A243,'حركة المراحل'!$C$5:$C$504,D$4))</f>
        <v/>
      </c>
      <c r="E243" s="17">
        <f>IF(OR($A243="",E$4=""),"",SUMIFS('حركة المراحل'!$D$5:$D$504,'حركة المراحل'!$B$5:$B$504,$A243,'حركة المراحل'!$C$5:$C$504,E$4))</f>
        <v/>
      </c>
      <c r="F243" s="17">
        <f>IF(OR($A243="",F$4=""),"",SUMIFS('حركة المراحل'!$D$5:$D$504,'حركة المراحل'!$B$5:$B$504,$A243,'حركة المراحل'!$C$5:$C$504,F$4))</f>
        <v/>
      </c>
      <c r="G243" s="17">
        <f>IF(OR($A243="",G$4=""),"",SUMIFS('حركة المراحل'!$D$5:$D$504,'حركة المراحل'!$B$5:$B$504,$A243,'حركة المراحل'!$C$5:$C$504,G$4))</f>
        <v/>
      </c>
      <c r="H243" s="17">
        <f>IF(OR($A243="",H$4=""),"",SUMIFS('حركة المراحل'!$D$5:$D$504,'حركة المراحل'!$B$5:$B$504,$A243,'حركة المراحل'!$C$5:$C$504,H$4))</f>
        <v/>
      </c>
      <c r="I243" s="17">
        <f>IF(OR($A243="",I$4=""),"",SUMIFS('حركة المراحل'!$D$5:$D$504,'حركة المراحل'!$B$5:$B$504,$A243,'حركة المراحل'!$C$5:$C$504,I$4))</f>
        <v/>
      </c>
      <c r="J243" s="17">
        <f>IF(OR($A243="",J$4=""),"",SUMIFS('حركة المراحل'!$D$5:$D$504,'حركة المراحل'!$B$5:$B$504,$A243,'حركة المراحل'!$C$5:$C$504,J$4))</f>
        <v/>
      </c>
      <c r="K243" s="17">
        <f>IF(OR($A243="",K$4=""),"",SUMIFS('حركة المراحل'!$D$5:$D$504,'حركة المراحل'!$B$5:$B$504,$A243,'حركة المراحل'!$C$5:$C$504,K$4))</f>
        <v/>
      </c>
      <c r="L243" s="17">
        <f>IF(OR($A243="",L$4=""),"",SUMIFS('حركة المراحل'!$D$5:$D$504,'حركة المراحل'!$B$5:$B$504,$A243,'حركة المراحل'!$C$5:$C$504,L$4))</f>
        <v/>
      </c>
      <c r="M243" s="17">
        <f>IF(OR($A243="",M$4=""),"",SUMIFS('حركة المراحل'!$D$5:$D$504,'حركة المراحل'!$B$5:$B$504,$A243,'حركة المراحل'!$C$5:$C$504,M$4))</f>
        <v/>
      </c>
      <c r="N243" s="17">
        <f>IF(OR($A243="",N$4=""),"",SUMIFS('حركة المراحل'!$D$5:$D$504,'حركة المراحل'!$B$5:$B$504,$A243,'حركة المراحل'!$C$5:$C$504,N$4))</f>
        <v/>
      </c>
      <c r="O243" s="17">
        <f>IF(OR($A243="",O$4=""),"",SUMIFS('حركة المراحل'!$D$5:$D$504,'حركة المراحل'!$B$5:$B$504,$A243,'حركة المراحل'!$C$5:$C$504,O$4))</f>
        <v/>
      </c>
      <c r="P243" s="17">
        <f>IF(OR($A243="",'المراحل'!$D$5=""),"",SUMIFS('حركة المراحل'!$D$5:$D$504,'حركة المراحل'!$B$5:$B$504,$A243,'حركة المراحل'!$C$5:$C$504,'المراحل'!$D$5))</f>
        <v/>
      </c>
      <c r="Q243" s="18">
        <f>IF(OR(A243="",P243="",C243="",C243=0),"",P243/C243)</f>
        <v/>
      </c>
      <c r="R243" s="17">
        <f>IF(OR(A243="",P243="",C243=""),"",MAX(C243-P243,0))</f>
        <v/>
      </c>
      <c r="S243" s="19">
        <f>IF(OR(A243="",'أوامر الإنتاج'!E243=""),"",'أوامر الإنتاج'!E243-TODAY())</f>
        <v/>
      </c>
      <c r="T243" s="6">
        <f>IF(OR(A243="",P243="",C243=""),"",IF(P243&gt;=C243,"تم",IF(S243="","جارٍ",IF(S243&lt;0,"متأخر",IF(S243&lt;=3,"قريب","جارٍ")))))</f>
        <v/>
      </c>
    </row>
    <row r="244">
      <c r="A244" s="6">
        <f>IF('أوامر الإنتاج'!A244="","",'أوامر الإنتاج'!A244)</f>
        <v/>
      </c>
      <c r="B244" s="6">
        <f>IF(A244="","",'أوامر الإنتاج'!B244&amp;"")</f>
        <v/>
      </c>
      <c r="C244" s="17">
        <f>IF(A244="","",'أوامر الإنتاج'!D244)</f>
        <v/>
      </c>
      <c r="D244" s="17">
        <f>IF(OR($A244="",D$4=""),"",SUMIFS('حركة المراحل'!$D$5:$D$504,'حركة المراحل'!$B$5:$B$504,$A244,'حركة المراحل'!$C$5:$C$504,D$4))</f>
        <v/>
      </c>
      <c r="E244" s="17">
        <f>IF(OR($A244="",E$4=""),"",SUMIFS('حركة المراحل'!$D$5:$D$504,'حركة المراحل'!$B$5:$B$504,$A244,'حركة المراحل'!$C$5:$C$504,E$4))</f>
        <v/>
      </c>
      <c r="F244" s="17">
        <f>IF(OR($A244="",F$4=""),"",SUMIFS('حركة المراحل'!$D$5:$D$504,'حركة المراحل'!$B$5:$B$504,$A244,'حركة المراحل'!$C$5:$C$504,F$4))</f>
        <v/>
      </c>
      <c r="G244" s="17">
        <f>IF(OR($A244="",G$4=""),"",SUMIFS('حركة المراحل'!$D$5:$D$504,'حركة المراحل'!$B$5:$B$504,$A244,'حركة المراحل'!$C$5:$C$504,G$4))</f>
        <v/>
      </c>
      <c r="H244" s="17">
        <f>IF(OR($A244="",H$4=""),"",SUMIFS('حركة المراحل'!$D$5:$D$504,'حركة المراحل'!$B$5:$B$504,$A244,'حركة المراحل'!$C$5:$C$504,H$4))</f>
        <v/>
      </c>
      <c r="I244" s="17">
        <f>IF(OR($A244="",I$4=""),"",SUMIFS('حركة المراحل'!$D$5:$D$504,'حركة المراحل'!$B$5:$B$504,$A244,'حركة المراحل'!$C$5:$C$504,I$4))</f>
        <v/>
      </c>
      <c r="J244" s="17">
        <f>IF(OR($A244="",J$4=""),"",SUMIFS('حركة المراحل'!$D$5:$D$504,'حركة المراحل'!$B$5:$B$504,$A244,'حركة المراحل'!$C$5:$C$504,J$4))</f>
        <v/>
      </c>
      <c r="K244" s="17">
        <f>IF(OR($A244="",K$4=""),"",SUMIFS('حركة المراحل'!$D$5:$D$504,'حركة المراحل'!$B$5:$B$504,$A244,'حركة المراحل'!$C$5:$C$504,K$4))</f>
        <v/>
      </c>
      <c r="L244" s="17">
        <f>IF(OR($A244="",L$4=""),"",SUMIFS('حركة المراحل'!$D$5:$D$504,'حركة المراحل'!$B$5:$B$504,$A244,'حركة المراحل'!$C$5:$C$504,L$4))</f>
        <v/>
      </c>
      <c r="M244" s="17">
        <f>IF(OR($A244="",M$4=""),"",SUMIFS('حركة المراحل'!$D$5:$D$504,'حركة المراحل'!$B$5:$B$504,$A244,'حركة المراحل'!$C$5:$C$504,M$4))</f>
        <v/>
      </c>
      <c r="N244" s="17">
        <f>IF(OR($A244="",N$4=""),"",SUMIFS('حركة المراحل'!$D$5:$D$504,'حركة المراحل'!$B$5:$B$504,$A244,'حركة المراحل'!$C$5:$C$504,N$4))</f>
        <v/>
      </c>
      <c r="O244" s="17">
        <f>IF(OR($A244="",O$4=""),"",SUMIFS('حركة المراحل'!$D$5:$D$504,'حركة المراحل'!$B$5:$B$504,$A244,'حركة المراحل'!$C$5:$C$504,O$4))</f>
        <v/>
      </c>
      <c r="P244" s="17">
        <f>IF(OR($A244="",'المراحل'!$D$5=""),"",SUMIFS('حركة المراحل'!$D$5:$D$504,'حركة المراحل'!$B$5:$B$504,$A244,'حركة المراحل'!$C$5:$C$504,'المراحل'!$D$5))</f>
        <v/>
      </c>
      <c r="Q244" s="18">
        <f>IF(OR(A244="",P244="",C244="",C244=0),"",P244/C244)</f>
        <v/>
      </c>
      <c r="R244" s="17">
        <f>IF(OR(A244="",P244="",C244=""),"",MAX(C244-P244,0))</f>
        <v/>
      </c>
      <c r="S244" s="19">
        <f>IF(OR(A244="",'أوامر الإنتاج'!E244=""),"",'أوامر الإنتاج'!E244-TODAY())</f>
        <v/>
      </c>
      <c r="T244" s="6">
        <f>IF(OR(A244="",P244="",C244=""),"",IF(P244&gt;=C244,"تم",IF(S244="","جارٍ",IF(S244&lt;0,"متأخر",IF(S244&lt;=3,"قريب","جارٍ")))))</f>
        <v/>
      </c>
    </row>
    <row r="245">
      <c r="A245" s="6">
        <f>IF('أوامر الإنتاج'!A245="","",'أوامر الإنتاج'!A245)</f>
        <v/>
      </c>
      <c r="B245" s="6">
        <f>IF(A245="","",'أوامر الإنتاج'!B245&amp;"")</f>
        <v/>
      </c>
      <c r="C245" s="17">
        <f>IF(A245="","",'أوامر الإنتاج'!D245)</f>
        <v/>
      </c>
      <c r="D245" s="17">
        <f>IF(OR($A245="",D$4=""),"",SUMIFS('حركة المراحل'!$D$5:$D$504,'حركة المراحل'!$B$5:$B$504,$A245,'حركة المراحل'!$C$5:$C$504,D$4))</f>
        <v/>
      </c>
      <c r="E245" s="17">
        <f>IF(OR($A245="",E$4=""),"",SUMIFS('حركة المراحل'!$D$5:$D$504,'حركة المراحل'!$B$5:$B$504,$A245,'حركة المراحل'!$C$5:$C$504,E$4))</f>
        <v/>
      </c>
      <c r="F245" s="17">
        <f>IF(OR($A245="",F$4=""),"",SUMIFS('حركة المراحل'!$D$5:$D$504,'حركة المراحل'!$B$5:$B$504,$A245,'حركة المراحل'!$C$5:$C$504,F$4))</f>
        <v/>
      </c>
      <c r="G245" s="17">
        <f>IF(OR($A245="",G$4=""),"",SUMIFS('حركة المراحل'!$D$5:$D$504,'حركة المراحل'!$B$5:$B$504,$A245,'حركة المراحل'!$C$5:$C$504,G$4))</f>
        <v/>
      </c>
      <c r="H245" s="17">
        <f>IF(OR($A245="",H$4=""),"",SUMIFS('حركة المراحل'!$D$5:$D$504,'حركة المراحل'!$B$5:$B$504,$A245,'حركة المراحل'!$C$5:$C$504,H$4))</f>
        <v/>
      </c>
      <c r="I245" s="17">
        <f>IF(OR($A245="",I$4=""),"",SUMIFS('حركة المراحل'!$D$5:$D$504,'حركة المراحل'!$B$5:$B$504,$A245,'حركة المراحل'!$C$5:$C$504,I$4))</f>
        <v/>
      </c>
      <c r="J245" s="17">
        <f>IF(OR($A245="",J$4=""),"",SUMIFS('حركة المراحل'!$D$5:$D$504,'حركة المراحل'!$B$5:$B$504,$A245,'حركة المراحل'!$C$5:$C$504,J$4))</f>
        <v/>
      </c>
      <c r="K245" s="17">
        <f>IF(OR($A245="",K$4=""),"",SUMIFS('حركة المراحل'!$D$5:$D$504,'حركة المراحل'!$B$5:$B$504,$A245,'حركة المراحل'!$C$5:$C$504,K$4))</f>
        <v/>
      </c>
      <c r="L245" s="17">
        <f>IF(OR($A245="",L$4=""),"",SUMIFS('حركة المراحل'!$D$5:$D$504,'حركة المراحل'!$B$5:$B$504,$A245,'حركة المراحل'!$C$5:$C$504,L$4))</f>
        <v/>
      </c>
      <c r="M245" s="17">
        <f>IF(OR($A245="",M$4=""),"",SUMIFS('حركة المراحل'!$D$5:$D$504,'حركة المراحل'!$B$5:$B$504,$A245,'حركة المراحل'!$C$5:$C$504,M$4))</f>
        <v/>
      </c>
      <c r="N245" s="17">
        <f>IF(OR($A245="",N$4=""),"",SUMIFS('حركة المراحل'!$D$5:$D$504,'حركة المراحل'!$B$5:$B$504,$A245,'حركة المراحل'!$C$5:$C$504,N$4))</f>
        <v/>
      </c>
      <c r="O245" s="17">
        <f>IF(OR($A245="",O$4=""),"",SUMIFS('حركة المراحل'!$D$5:$D$504,'حركة المراحل'!$B$5:$B$504,$A245,'حركة المراحل'!$C$5:$C$504,O$4))</f>
        <v/>
      </c>
      <c r="P245" s="17">
        <f>IF(OR($A245="",'المراحل'!$D$5=""),"",SUMIFS('حركة المراحل'!$D$5:$D$504,'حركة المراحل'!$B$5:$B$504,$A245,'حركة المراحل'!$C$5:$C$504,'المراحل'!$D$5))</f>
        <v/>
      </c>
      <c r="Q245" s="18">
        <f>IF(OR(A245="",P245="",C245="",C245=0),"",P245/C245)</f>
        <v/>
      </c>
      <c r="R245" s="17">
        <f>IF(OR(A245="",P245="",C245=""),"",MAX(C245-P245,0))</f>
        <v/>
      </c>
      <c r="S245" s="19">
        <f>IF(OR(A245="",'أوامر الإنتاج'!E245=""),"",'أوامر الإنتاج'!E245-TODAY())</f>
        <v/>
      </c>
      <c r="T245" s="6">
        <f>IF(OR(A245="",P245="",C245=""),"",IF(P245&gt;=C245,"تم",IF(S245="","جارٍ",IF(S245&lt;0,"متأخر",IF(S245&lt;=3,"قريب","جارٍ")))))</f>
        <v/>
      </c>
    </row>
    <row r="246">
      <c r="A246" s="6">
        <f>IF('أوامر الإنتاج'!A246="","",'أوامر الإنتاج'!A246)</f>
        <v/>
      </c>
      <c r="B246" s="6">
        <f>IF(A246="","",'أوامر الإنتاج'!B246&amp;"")</f>
        <v/>
      </c>
      <c r="C246" s="17">
        <f>IF(A246="","",'أوامر الإنتاج'!D246)</f>
        <v/>
      </c>
      <c r="D246" s="17">
        <f>IF(OR($A246="",D$4=""),"",SUMIFS('حركة المراحل'!$D$5:$D$504,'حركة المراحل'!$B$5:$B$504,$A246,'حركة المراحل'!$C$5:$C$504,D$4))</f>
        <v/>
      </c>
      <c r="E246" s="17">
        <f>IF(OR($A246="",E$4=""),"",SUMIFS('حركة المراحل'!$D$5:$D$504,'حركة المراحل'!$B$5:$B$504,$A246,'حركة المراحل'!$C$5:$C$504,E$4))</f>
        <v/>
      </c>
      <c r="F246" s="17">
        <f>IF(OR($A246="",F$4=""),"",SUMIFS('حركة المراحل'!$D$5:$D$504,'حركة المراحل'!$B$5:$B$504,$A246,'حركة المراحل'!$C$5:$C$504,F$4))</f>
        <v/>
      </c>
      <c r="G246" s="17">
        <f>IF(OR($A246="",G$4=""),"",SUMIFS('حركة المراحل'!$D$5:$D$504,'حركة المراحل'!$B$5:$B$504,$A246,'حركة المراحل'!$C$5:$C$504,G$4))</f>
        <v/>
      </c>
      <c r="H246" s="17">
        <f>IF(OR($A246="",H$4=""),"",SUMIFS('حركة المراحل'!$D$5:$D$504,'حركة المراحل'!$B$5:$B$504,$A246,'حركة المراحل'!$C$5:$C$504,H$4))</f>
        <v/>
      </c>
      <c r="I246" s="17">
        <f>IF(OR($A246="",I$4=""),"",SUMIFS('حركة المراحل'!$D$5:$D$504,'حركة المراحل'!$B$5:$B$504,$A246,'حركة المراحل'!$C$5:$C$504,I$4))</f>
        <v/>
      </c>
      <c r="J246" s="17">
        <f>IF(OR($A246="",J$4=""),"",SUMIFS('حركة المراحل'!$D$5:$D$504,'حركة المراحل'!$B$5:$B$504,$A246,'حركة المراحل'!$C$5:$C$504,J$4))</f>
        <v/>
      </c>
      <c r="K246" s="17">
        <f>IF(OR($A246="",K$4=""),"",SUMIFS('حركة المراحل'!$D$5:$D$504,'حركة المراحل'!$B$5:$B$504,$A246,'حركة المراحل'!$C$5:$C$504,K$4))</f>
        <v/>
      </c>
      <c r="L246" s="17">
        <f>IF(OR($A246="",L$4=""),"",SUMIFS('حركة المراحل'!$D$5:$D$504,'حركة المراحل'!$B$5:$B$504,$A246,'حركة المراحل'!$C$5:$C$504,L$4))</f>
        <v/>
      </c>
      <c r="M246" s="17">
        <f>IF(OR($A246="",M$4=""),"",SUMIFS('حركة المراحل'!$D$5:$D$504,'حركة المراحل'!$B$5:$B$504,$A246,'حركة المراحل'!$C$5:$C$504,M$4))</f>
        <v/>
      </c>
      <c r="N246" s="17">
        <f>IF(OR($A246="",N$4=""),"",SUMIFS('حركة المراحل'!$D$5:$D$504,'حركة المراحل'!$B$5:$B$504,$A246,'حركة المراحل'!$C$5:$C$504,N$4))</f>
        <v/>
      </c>
      <c r="O246" s="17">
        <f>IF(OR($A246="",O$4=""),"",SUMIFS('حركة المراحل'!$D$5:$D$504,'حركة المراحل'!$B$5:$B$504,$A246,'حركة المراحل'!$C$5:$C$504,O$4))</f>
        <v/>
      </c>
      <c r="P246" s="17">
        <f>IF(OR($A246="",'المراحل'!$D$5=""),"",SUMIFS('حركة المراحل'!$D$5:$D$504,'حركة المراحل'!$B$5:$B$504,$A246,'حركة المراحل'!$C$5:$C$504,'المراحل'!$D$5))</f>
        <v/>
      </c>
      <c r="Q246" s="18">
        <f>IF(OR(A246="",P246="",C246="",C246=0),"",P246/C246)</f>
        <v/>
      </c>
      <c r="R246" s="17">
        <f>IF(OR(A246="",P246="",C246=""),"",MAX(C246-P246,0))</f>
        <v/>
      </c>
      <c r="S246" s="19">
        <f>IF(OR(A246="",'أوامر الإنتاج'!E246=""),"",'أوامر الإنتاج'!E246-TODAY())</f>
        <v/>
      </c>
      <c r="T246" s="6">
        <f>IF(OR(A246="",P246="",C246=""),"",IF(P246&gt;=C246,"تم",IF(S246="","جارٍ",IF(S246&lt;0,"متأخر",IF(S246&lt;=3,"قريب","جارٍ")))))</f>
        <v/>
      </c>
    </row>
    <row r="247">
      <c r="A247" s="6">
        <f>IF('أوامر الإنتاج'!A247="","",'أوامر الإنتاج'!A247)</f>
        <v/>
      </c>
      <c r="B247" s="6">
        <f>IF(A247="","",'أوامر الإنتاج'!B247&amp;"")</f>
        <v/>
      </c>
      <c r="C247" s="17">
        <f>IF(A247="","",'أوامر الإنتاج'!D247)</f>
        <v/>
      </c>
      <c r="D247" s="17">
        <f>IF(OR($A247="",D$4=""),"",SUMIFS('حركة المراحل'!$D$5:$D$504,'حركة المراحل'!$B$5:$B$504,$A247,'حركة المراحل'!$C$5:$C$504,D$4))</f>
        <v/>
      </c>
      <c r="E247" s="17">
        <f>IF(OR($A247="",E$4=""),"",SUMIFS('حركة المراحل'!$D$5:$D$504,'حركة المراحل'!$B$5:$B$504,$A247,'حركة المراحل'!$C$5:$C$504,E$4))</f>
        <v/>
      </c>
      <c r="F247" s="17">
        <f>IF(OR($A247="",F$4=""),"",SUMIFS('حركة المراحل'!$D$5:$D$504,'حركة المراحل'!$B$5:$B$504,$A247,'حركة المراحل'!$C$5:$C$504,F$4))</f>
        <v/>
      </c>
      <c r="G247" s="17">
        <f>IF(OR($A247="",G$4=""),"",SUMIFS('حركة المراحل'!$D$5:$D$504,'حركة المراحل'!$B$5:$B$504,$A247,'حركة المراحل'!$C$5:$C$504,G$4))</f>
        <v/>
      </c>
      <c r="H247" s="17">
        <f>IF(OR($A247="",H$4=""),"",SUMIFS('حركة المراحل'!$D$5:$D$504,'حركة المراحل'!$B$5:$B$504,$A247,'حركة المراحل'!$C$5:$C$504,H$4))</f>
        <v/>
      </c>
      <c r="I247" s="17">
        <f>IF(OR($A247="",I$4=""),"",SUMIFS('حركة المراحل'!$D$5:$D$504,'حركة المراحل'!$B$5:$B$504,$A247,'حركة المراحل'!$C$5:$C$504,I$4))</f>
        <v/>
      </c>
      <c r="J247" s="17">
        <f>IF(OR($A247="",J$4=""),"",SUMIFS('حركة المراحل'!$D$5:$D$504,'حركة المراحل'!$B$5:$B$504,$A247,'حركة المراحل'!$C$5:$C$504,J$4))</f>
        <v/>
      </c>
      <c r="K247" s="17">
        <f>IF(OR($A247="",K$4=""),"",SUMIFS('حركة المراحل'!$D$5:$D$504,'حركة المراحل'!$B$5:$B$504,$A247,'حركة المراحل'!$C$5:$C$504,K$4))</f>
        <v/>
      </c>
      <c r="L247" s="17">
        <f>IF(OR($A247="",L$4=""),"",SUMIFS('حركة المراحل'!$D$5:$D$504,'حركة المراحل'!$B$5:$B$504,$A247,'حركة المراحل'!$C$5:$C$504,L$4))</f>
        <v/>
      </c>
      <c r="M247" s="17">
        <f>IF(OR($A247="",M$4=""),"",SUMIFS('حركة المراحل'!$D$5:$D$504,'حركة المراحل'!$B$5:$B$504,$A247,'حركة المراحل'!$C$5:$C$504,M$4))</f>
        <v/>
      </c>
      <c r="N247" s="17">
        <f>IF(OR($A247="",N$4=""),"",SUMIFS('حركة المراحل'!$D$5:$D$504,'حركة المراحل'!$B$5:$B$504,$A247,'حركة المراحل'!$C$5:$C$504,N$4))</f>
        <v/>
      </c>
      <c r="O247" s="17">
        <f>IF(OR($A247="",O$4=""),"",SUMIFS('حركة المراحل'!$D$5:$D$504,'حركة المراحل'!$B$5:$B$504,$A247,'حركة المراحل'!$C$5:$C$504,O$4))</f>
        <v/>
      </c>
      <c r="P247" s="17">
        <f>IF(OR($A247="",'المراحل'!$D$5=""),"",SUMIFS('حركة المراحل'!$D$5:$D$504,'حركة المراحل'!$B$5:$B$504,$A247,'حركة المراحل'!$C$5:$C$504,'المراحل'!$D$5))</f>
        <v/>
      </c>
      <c r="Q247" s="18">
        <f>IF(OR(A247="",P247="",C247="",C247=0),"",P247/C247)</f>
        <v/>
      </c>
      <c r="R247" s="17">
        <f>IF(OR(A247="",P247="",C247=""),"",MAX(C247-P247,0))</f>
        <v/>
      </c>
      <c r="S247" s="19">
        <f>IF(OR(A247="",'أوامر الإنتاج'!E247=""),"",'أوامر الإنتاج'!E247-TODAY())</f>
        <v/>
      </c>
      <c r="T247" s="6">
        <f>IF(OR(A247="",P247="",C247=""),"",IF(P247&gt;=C247,"تم",IF(S247="","جارٍ",IF(S247&lt;0,"متأخر",IF(S247&lt;=3,"قريب","جارٍ")))))</f>
        <v/>
      </c>
    </row>
    <row r="248">
      <c r="A248" s="6">
        <f>IF('أوامر الإنتاج'!A248="","",'أوامر الإنتاج'!A248)</f>
        <v/>
      </c>
      <c r="B248" s="6">
        <f>IF(A248="","",'أوامر الإنتاج'!B248&amp;"")</f>
        <v/>
      </c>
      <c r="C248" s="17">
        <f>IF(A248="","",'أوامر الإنتاج'!D248)</f>
        <v/>
      </c>
      <c r="D248" s="17">
        <f>IF(OR($A248="",D$4=""),"",SUMIFS('حركة المراحل'!$D$5:$D$504,'حركة المراحل'!$B$5:$B$504,$A248,'حركة المراحل'!$C$5:$C$504,D$4))</f>
        <v/>
      </c>
      <c r="E248" s="17">
        <f>IF(OR($A248="",E$4=""),"",SUMIFS('حركة المراحل'!$D$5:$D$504,'حركة المراحل'!$B$5:$B$504,$A248,'حركة المراحل'!$C$5:$C$504,E$4))</f>
        <v/>
      </c>
      <c r="F248" s="17">
        <f>IF(OR($A248="",F$4=""),"",SUMIFS('حركة المراحل'!$D$5:$D$504,'حركة المراحل'!$B$5:$B$504,$A248,'حركة المراحل'!$C$5:$C$504,F$4))</f>
        <v/>
      </c>
      <c r="G248" s="17">
        <f>IF(OR($A248="",G$4=""),"",SUMIFS('حركة المراحل'!$D$5:$D$504,'حركة المراحل'!$B$5:$B$504,$A248,'حركة المراحل'!$C$5:$C$504,G$4))</f>
        <v/>
      </c>
      <c r="H248" s="17">
        <f>IF(OR($A248="",H$4=""),"",SUMIFS('حركة المراحل'!$D$5:$D$504,'حركة المراحل'!$B$5:$B$504,$A248,'حركة المراحل'!$C$5:$C$504,H$4))</f>
        <v/>
      </c>
      <c r="I248" s="17">
        <f>IF(OR($A248="",I$4=""),"",SUMIFS('حركة المراحل'!$D$5:$D$504,'حركة المراحل'!$B$5:$B$504,$A248,'حركة المراحل'!$C$5:$C$504,I$4))</f>
        <v/>
      </c>
      <c r="J248" s="17">
        <f>IF(OR($A248="",J$4=""),"",SUMIFS('حركة المراحل'!$D$5:$D$504,'حركة المراحل'!$B$5:$B$504,$A248,'حركة المراحل'!$C$5:$C$504,J$4))</f>
        <v/>
      </c>
      <c r="K248" s="17">
        <f>IF(OR($A248="",K$4=""),"",SUMIFS('حركة المراحل'!$D$5:$D$504,'حركة المراحل'!$B$5:$B$504,$A248,'حركة المراحل'!$C$5:$C$504,K$4))</f>
        <v/>
      </c>
      <c r="L248" s="17">
        <f>IF(OR($A248="",L$4=""),"",SUMIFS('حركة المراحل'!$D$5:$D$504,'حركة المراحل'!$B$5:$B$504,$A248,'حركة المراحل'!$C$5:$C$504,L$4))</f>
        <v/>
      </c>
      <c r="M248" s="17">
        <f>IF(OR($A248="",M$4=""),"",SUMIFS('حركة المراحل'!$D$5:$D$504,'حركة المراحل'!$B$5:$B$504,$A248,'حركة المراحل'!$C$5:$C$504,M$4))</f>
        <v/>
      </c>
      <c r="N248" s="17">
        <f>IF(OR($A248="",N$4=""),"",SUMIFS('حركة المراحل'!$D$5:$D$504,'حركة المراحل'!$B$5:$B$504,$A248,'حركة المراحل'!$C$5:$C$504,N$4))</f>
        <v/>
      </c>
      <c r="O248" s="17">
        <f>IF(OR($A248="",O$4=""),"",SUMIFS('حركة المراحل'!$D$5:$D$504,'حركة المراحل'!$B$5:$B$504,$A248,'حركة المراحل'!$C$5:$C$504,O$4))</f>
        <v/>
      </c>
      <c r="P248" s="17">
        <f>IF(OR($A248="",'المراحل'!$D$5=""),"",SUMIFS('حركة المراحل'!$D$5:$D$504,'حركة المراحل'!$B$5:$B$504,$A248,'حركة المراحل'!$C$5:$C$504,'المراحل'!$D$5))</f>
        <v/>
      </c>
      <c r="Q248" s="18">
        <f>IF(OR(A248="",P248="",C248="",C248=0),"",P248/C248)</f>
        <v/>
      </c>
      <c r="R248" s="17">
        <f>IF(OR(A248="",P248="",C248=""),"",MAX(C248-P248,0))</f>
        <v/>
      </c>
      <c r="S248" s="19">
        <f>IF(OR(A248="",'أوامر الإنتاج'!E248=""),"",'أوامر الإنتاج'!E248-TODAY())</f>
        <v/>
      </c>
      <c r="T248" s="6">
        <f>IF(OR(A248="",P248="",C248=""),"",IF(P248&gt;=C248,"تم",IF(S248="","جارٍ",IF(S248&lt;0,"متأخر",IF(S248&lt;=3,"قريب","جارٍ")))))</f>
        <v/>
      </c>
    </row>
    <row r="249">
      <c r="A249" s="6">
        <f>IF('أوامر الإنتاج'!A249="","",'أوامر الإنتاج'!A249)</f>
        <v/>
      </c>
      <c r="B249" s="6">
        <f>IF(A249="","",'أوامر الإنتاج'!B249&amp;"")</f>
        <v/>
      </c>
      <c r="C249" s="17">
        <f>IF(A249="","",'أوامر الإنتاج'!D249)</f>
        <v/>
      </c>
      <c r="D249" s="17">
        <f>IF(OR($A249="",D$4=""),"",SUMIFS('حركة المراحل'!$D$5:$D$504,'حركة المراحل'!$B$5:$B$504,$A249,'حركة المراحل'!$C$5:$C$504,D$4))</f>
        <v/>
      </c>
      <c r="E249" s="17">
        <f>IF(OR($A249="",E$4=""),"",SUMIFS('حركة المراحل'!$D$5:$D$504,'حركة المراحل'!$B$5:$B$504,$A249,'حركة المراحل'!$C$5:$C$504,E$4))</f>
        <v/>
      </c>
      <c r="F249" s="17">
        <f>IF(OR($A249="",F$4=""),"",SUMIFS('حركة المراحل'!$D$5:$D$504,'حركة المراحل'!$B$5:$B$504,$A249,'حركة المراحل'!$C$5:$C$504,F$4))</f>
        <v/>
      </c>
      <c r="G249" s="17">
        <f>IF(OR($A249="",G$4=""),"",SUMIFS('حركة المراحل'!$D$5:$D$504,'حركة المراحل'!$B$5:$B$504,$A249,'حركة المراحل'!$C$5:$C$504,G$4))</f>
        <v/>
      </c>
      <c r="H249" s="17">
        <f>IF(OR($A249="",H$4=""),"",SUMIFS('حركة المراحل'!$D$5:$D$504,'حركة المراحل'!$B$5:$B$504,$A249,'حركة المراحل'!$C$5:$C$504,H$4))</f>
        <v/>
      </c>
      <c r="I249" s="17">
        <f>IF(OR($A249="",I$4=""),"",SUMIFS('حركة المراحل'!$D$5:$D$504,'حركة المراحل'!$B$5:$B$504,$A249,'حركة المراحل'!$C$5:$C$504,I$4))</f>
        <v/>
      </c>
      <c r="J249" s="17">
        <f>IF(OR($A249="",J$4=""),"",SUMIFS('حركة المراحل'!$D$5:$D$504,'حركة المراحل'!$B$5:$B$504,$A249,'حركة المراحل'!$C$5:$C$504,J$4))</f>
        <v/>
      </c>
      <c r="K249" s="17">
        <f>IF(OR($A249="",K$4=""),"",SUMIFS('حركة المراحل'!$D$5:$D$504,'حركة المراحل'!$B$5:$B$504,$A249,'حركة المراحل'!$C$5:$C$504,K$4))</f>
        <v/>
      </c>
      <c r="L249" s="17">
        <f>IF(OR($A249="",L$4=""),"",SUMIFS('حركة المراحل'!$D$5:$D$504,'حركة المراحل'!$B$5:$B$504,$A249,'حركة المراحل'!$C$5:$C$504,L$4))</f>
        <v/>
      </c>
      <c r="M249" s="17">
        <f>IF(OR($A249="",M$4=""),"",SUMIFS('حركة المراحل'!$D$5:$D$504,'حركة المراحل'!$B$5:$B$504,$A249,'حركة المراحل'!$C$5:$C$504,M$4))</f>
        <v/>
      </c>
      <c r="N249" s="17">
        <f>IF(OR($A249="",N$4=""),"",SUMIFS('حركة المراحل'!$D$5:$D$504,'حركة المراحل'!$B$5:$B$504,$A249,'حركة المراحل'!$C$5:$C$504,N$4))</f>
        <v/>
      </c>
      <c r="O249" s="17">
        <f>IF(OR($A249="",O$4=""),"",SUMIFS('حركة المراحل'!$D$5:$D$504,'حركة المراحل'!$B$5:$B$504,$A249,'حركة المراحل'!$C$5:$C$504,O$4))</f>
        <v/>
      </c>
      <c r="P249" s="17">
        <f>IF(OR($A249="",'المراحل'!$D$5=""),"",SUMIFS('حركة المراحل'!$D$5:$D$504,'حركة المراحل'!$B$5:$B$504,$A249,'حركة المراحل'!$C$5:$C$504,'المراحل'!$D$5))</f>
        <v/>
      </c>
      <c r="Q249" s="18">
        <f>IF(OR(A249="",P249="",C249="",C249=0),"",P249/C249)</f>
        <v/>
      </c>
      <c r="R249" s="17">
        <f>IF(OR(A249="",P249="",C249=""),"",MAX(C249-P249,0))</f>
        <v/>
      </c>
      <c r="S249" s="19">
        <f>IF(OR(A249="",'أوامر الإنتاج'!E249=""),"",'أوامر الإنتاج'!E249-TODAY())</f>
        <v/>
      </c>
      <c r="T249" s="6">
        <f>IF(OR(A249="",P249="",C249=""),"",IF(P249&gt;=C249,"تم",IF(S249="","جارٍ",IF(S249&lt;0,"متأخر",IF(S249&lt;=3,"قريب","جارٍ")))))</f>
        <v/>
      </c>
    </row>
    <row r="250">
      <c r="A250" s="6">
        <f>IF('أوامر الإنتاج'!A250="","",'أوامر الإنتاج'!A250)</f>
        <v/>
      </c>
      <c r="B250" s="6">
        <f>IF(A250="","",'أوامر الإنتاج'!B250&amp;"")</f>
        <v/>
      </c>
      <c r="C250" s="17">
        <f>IF(A250="","",'أوامر الإنتاج'!D250)</f>
        <v/>
      </c>
      <c r="D250" s="17">
        <f>IF(OR($A250="",D$4=""),"",SUMIFS('حركة المراحل'!$D$5:$D$504,'حركة المراحل'!$B$5:$B$504,$A250,'حركة المراحل'!$C$5:$C$504,D$4))</f>
        <v/>
      </c>
      <c r="E250" s="17">
        <f>IF(OR($A250="",E$4=""),"",SUMIFS('حركة المراحل'!$D$5:$D$504,'حركة المراحل'!$B$5:$B$504,$A250,'حركة المراحل'!$C$5:$C$504,E$4))</f>
        <v/>
      </c>
      <c r="F250" s="17">
        <f>IF(OR($A250="",F$4=""),"",SUMIFS('حركة المراحل'!$D$5:$D$504,'حركة المراحل'!$B$5:$B$504,$A250,'حركة المراحل'!$C$5:$C$504,F$4))</f>
        <v/>
      </c>
      <c r="G250" s="17">
        <f>IF(OR($A250="",G$4=""),"",SUMIFS('حركة المراحل'!$D$5:$D$504,'حركة المراحل'!$B$5:$B$504,$A250,'حركة المراحل'!$C$5:$C$504,G$4))</f>
        <v/>
      </c>
      <c r="H250" s="17">
        <f>IF(OR($A250="",H$4=""),"",SUMIFS('حركة المراحل'!$D$5:$D$504,'حركة المراحل'!$B$5:$B$504,$A250,'حركة المراحل'!$C$5:$C$504,H$4))</f>
        <v/>
      </c>
      <c r="I250" s="17">
        <f>IF(OR($A250="",I$4=""),"",SUMIFS('حركة المراحل'!$D$5:$D$504,'حركة المراحل'!$B$5:$B$504,$A250,'حركة المراحل'!$C$5:$C$504,I$4))</f>
        <v/>
      </c>
      <c r="J250" s="17">
        <f>IF(OR($A250="",J$4=""),"",SUMIFS('حركة المراحل'!$D$5:$D$504,'حركة المراحل'!$B$5:$B$504,$A250,'حركة المراحل'!$C$5:$C$504,J$4))</f>
        <v/>
      </c>
      <c r="K250" s="17">
        <f>IF(OR($A250="",K$4=""),"",SUMIFS('حركة المراحل'!$D$5:$D$504,'حركة المراحل'!$B$5:$B$504,$A250,'حركة المراحل'!$C$5:$C$504,K$4))</f>
        <v/>
      </c>
      <c r="L250" s="17">
        <f>IF(OR($A250="",L$4=""),"",SUMIFS('حركة المراحل'!$D$5:$D$504,'حركة المراحل'!$B$5:$B$504,$A250,'حركة المراحل'!$C$5:$C$504,L$4))</f>
        <v/>
      </c>
      <c r="M250" s="17">
        <f>IF(OR($A250="",M$4=""),"",SUMIFS('حركة المراحل'!$D$5:$D$504,'حركة المراحل'!$B$5:$B$504,$A250,'حركة المراحل'!$C$5:$C$504,M$4))</f>
        <v/>
      </c>
      <c r="N250" s="17">
        <f>IF(OR($A250="",N$4=""),"",SUMIFS('حركة المراحل'!$D$5:$D$504,'حركة المراحل'!$B$5:$B$504,$A250,'حركة المراحل'!$C$5:$C$504,N$4))</f>
        <v/>
      </c>
      <c r="O250" s="17">
        <f>IF(OR($A250="",O$4=""),"",SUMIFS('حركة المراحل'!$D$5:$D$504,'حركة المراحل'!$B$5:$B$504,$A250,'حركة المراحل'!$C$5:$C$504,O$4))</f>
        <v/>
      </c>
      <c r="P250" s="17">
        <f>IF(OR($A250="",'المراحل'!$D$5=""),"",SUMIFS('حركة المراحل'!$D$5:$D$504,'حركة المراحل'!$B$5:$B$504,$A250,'حركة المراحل'!$C$5:$C$504,'المراحل'!$D$5))</f>
        <v/>
      </c>
      <c r="Q250" s="18">
        <f>IF(OR(A250="",P250="",C250="",C250=0),"",P250/C250)</f>
        <v/>
      </c>
      <c r="R250" s="17">
        <f>IF(OR(A250="",P250="",C250=""),"",MAX(C250-P250,0))</f>
        <v/>
      </c>
      <c r="S250" s="19">
        <f>IF(OR(A250="",'أوامر الإنتاج'!E250=""),"",'أوامر الإنتاج'!E250-TODAY())</f>
        <v/>
      </c>
      <c r="T250" s="6">
        <f>IF(OR(A250="",P250="",C250=""),"",IF(P250&gt;=C250,"تم",IF(S250="","جارٍ",IF(S250&lt;0,"متأخر",IF(S250&lt;=3,"قريب","جارٍ")))))</f>
        <v/>
      </c>
    </row>
    <row r="251">
      <c r="A251" s="6">
        <f>IF('أوامر الإنتاج'!A251="","",'أوامر الإنتاج'!A251)</f>
        <v/>
      </c>
      <c r="B251" s="6">
        <f>IF(A251="","",'أوامر الإنتاج'!B251&amp;"")</f>
        <v/>
      </c>
      <c r="C251" s="17">
        <f>IF(A251="","",'أوامر الإنتاج'!D251)</f>
        <v/>
      </c>
      <c r="D251" s="17">
        <f>IF(OR($A251="",D$4=""),"",SUMIFS('حركة المراحل'!$D$5:$D$504,'حركة المراحل'!$B$5:$B$504,$A251,'حركة المراحل'!$C$5:$C$504,D$4))</f>
        <v/>
      </c>
      <c r="E251" s="17">
        <f>IF(OR($A251="",E$4=""),"",SUMIFS('حركة المراحل'!$D$5:$D$504,'حركة المراحل'!$B$5:$B$504,$A251,'حركة المراحل'!$C$5:$C$504,E$4))</f>
        <v/>
      </c>
      <c r="F251" s="17">
        <f>IF(OR($A251="",F$4=""),"",SUMIFS('حركة المراحل'!$D$5:$D$504,'حركة المراحل'!$B$5:$B$504,$A251,'حركة المراحل'!$C$5:$C$504,F$4))</f>
        <v/>
      </c>
      <c r="G251" s="17">
        <f>IF(OR($A251="",G$4=""),"",SUMIFS('حركة المراحل'!$D$5:$D$504,'حركة المراحل'!$B$5:$B$504,$A251,'حركة المراحل'!$C$5:$C$504,G$4))</f>
        <v/>
      </c>
      <c r="H251" s="17">
        <f>IF(OR($A251="",H$4=""),"",SUMIFS('حركة المراحل'!$D$5:$D$504,'حركة المراحل'!$B$5:$B$504,$A251,'حركة المراحل'!$C$5:$C$504,H$4))</f>
        <v/>
      </c>
      <c r="I251" s="17">
        <f>IF(OR($A251="",I$4=""),"",SUMIFS('حركة المراحل'!$D$5:$D$504,'حركة المراحل'!$B$5:$B$504,$A251,'حركة المراحل'!$C$5:$C$504,I$4))</f>
        <v/>
      </c>
      <c r="J251" s="17">
        <f>IF(OR($A251="",J$4=""),"",SUMIFS('حركة المراحل'!$D$5:$D$504,'حركة المراحل'!$B$5:$B$504,$A251,'حركة المراحل'!$C$5:$C$504,J$4))</f>
        <v/>
      </c>
      <c r="K251" s="17">
        <f>IF(OR($A251="",K$4=""),"",SUMIFS('حركة المراحل'!$D$5:$D$504,'حركة المراحل'!$B$5:$B$504,$A251,'حركة المراحل'!$C$5:$C$504,K$4))</f>
        <v/>
      </c>
      <c r="L251" s="17">
        <f>IF(OR($A251="",L$4=""),"",SUMIFS('حركة المراحل'!$D$5:$D$504,'حركة المراحل'!$B$5:$B$504,$A251,'حركة المراحل'!$C$5:$C$504,L$4))</f>
        <v/>
      </c>
      <c r="M251" s="17">
        <f>IF(OR($A251="",M$4=""),"",SUMIFS('حركة المراحل'!$D$5:$D$504,'حركة المراحل'!$B$5:$B$504,$A251,'حركة المراحل'!$C$5:$C$504,M$4))</f>
        <v/>
      </c>
      <c r="N251" s="17">
        <f>IF(OR($A251="",N$4=""),"",SUMIFS('حركة المراحل'!$D$5:$D$504,'حركة المراحل'!$B$5:$B$504,$A251,'حركة المراحل'!$C$5:$C$504,N$4))</f>
        <v/>
      </c>
      <c r="O251" s="17">
        <f>IF(OR($A251="",O$4=""),"",SUMIFS('حركة المراحل'!$D$5:$D$504,'حركة المراحل'!$B$5:$B$504,$A251,'حركة المراحل'!$C$5:$C$504,O$4))</f>
        <v/>
      </c>
      <c r="P251" s="17">
        <f>IF(OR($A251="",'المراحل'!$D$5=""),"",SUMIFS('حركة المراحل'!$D$5:$D$504,'حركة المراحل'!$B$5:$B$504,$A251,'حركة المراحل'!$C$5:$C$504,'المراحل'!$D$5))</f>
        <v/>
      </c>
      <c r="Q251" s="18">
        <f>IF(OR(A251="",P251="",C251="",C251=0),"",P251/C251)</f>
        <v/>
      </c>
      <c r="R251" s="17">
        <f>IF(OR(A251="",P251="",C251=""),"",MAX(C251-P251,0))</f>
        <v/>
      </c>
      <c r="S251" s="19">
        <f>IF(OR(A251="",'أوامر الإنتاج'!E251=""),"",'أوامر الإنتاج'!E251-TODAY())</f>
        <v/>
      </c>
      <c r="T251" s="6">
        <f>IF(OR(A251="",P251="",C251=""),"",IF(P251&gt;=C251,"تم",IF(S251="","جارٍ",IF(S251&lt;0,"متأخر",IF(S251&lt;=3,"قريب","جارٍ")))))</f>
        <v/>
      </c>
    </row>
    <row r="252">
      <c r="A252" s="6">
        <f>IF('أوامر الإنتاج'!A252="","",'أوامر الإنتاج'!A252)</f>
        <v/>
      </c>
      <c r="B252" s="6">
        <f>IF(A252="","",'أوامر الإنتاج'!B252&amp;"")</f>
        <v/>
      </c>
      <c r="C252" s="17">
        <f>IF(A252="","",'أوامر الإنتاج'!D252)</f>
        <v/>
      </c>
      <c r="D252" s="17">
        <f>IF(OR($A252="",D$4=""),"",SUMIFS('حركة المراحل'!$D$5:$D$504,'حركة المراحل'!$B$5:$B$504,$A252,'حركة المراحل'!$C$5:$C$504,D$4))</f>
        <v/>
      </c>
      <c r="E252" s="17">
        <f>IF(OR($A252="",E$4=""),"",SUMIFS('حركة المراحل'!$D$5:$D$504,'حركة المراحل'!$B$5:$B$504,$A252,'حركة المراحل'!$C$5:$C$504,E$4))</f>
        <v/>
      </c>
      <c r="F252" s="17">
        <f>IF(OR($A252="",F$4=""),"",SUMIFS('حركة المراحل'!$D$5:$D$504,'حركة المراحل'!$B$5:$B$504,$A252,'حركة المراحل'!$C$5:$C$504,F$4))</f>
        <v/>
      </c>
      <c r="G252" s="17">
        <f>IF(OR($A252="",G$4=""),"",SUMIFS('حركة المراحل'!$D$5:$D$504,'حركة المراحل'!$B$5:$B$504,$A252,'حركة المراحل'!$C$5:$C$504,G$4))</f>
        <v/>
      </c>
      <c r="H252" s="17">
        <f>IF(OR($A252="",H$4=""),"",SUMIFS('حركة المراحل'!$D$5:$D$504,'حركة المراحل'!$B$5:$B$504,$A252,'حركة المراحل'!$C$5:$C$504,H$4))</f>
        <v/>
      </c>
      <c r="I252" s="17">
        <f>IF(OR($A252="",I$4=""),"",SUMIFS('حركة المراحل'!$D$5:$D$504,'حركة المراحل'!$B$5:$B$504,$A252,'حركة المراحل'!$C$5:$C$504,I$4))</f>
        <v/>
      </c>
      <c r="J252" s="17">
        <f>IF(OR($A252="",J$4=""),"",SUMIFS('حركة المراحل'!$D$5:$D$504,'حركة المراحل'!$B$5:$B$504,$A252,'حركة المراحل'!$C$5:$C$504,J$4))</f>
        <v/>
      </c>
      <c r="K252" s="17">
        <f>IF(OR($A252="",K$4=""),"",SUMIFS('حركة المراحل'!$D$5:$D$504,'حركة المراحل'!$B$5:$B$504,$A252,'حركة المراحل'!$C$5:$C$504,K$4))</f>
        <v/>
      </c>
      <c r="L252" s="17">
        <f>IF(OR($A252="",L$4=""),"",SUMIFS('حركة المراحل'!$D$5:$D$504,'حركة المراحل'!$B$5:$B$504,$A252,'حركة المراحل'!$C$5:$C$504,L$4))</f>
        <v/>
      </c>
      <c r="M252" s="17">
        <f>IF(OR($A252="",M$4=""),"",SUMIFS('حركة المراحل'!$D$5:$D$504,'حركة المراحل'!$B$5:$B$504,$A252,'حركة المراحل'!$C$5:$C$504,M$4))</f>
        <v/>
      </c>
      <c r="N252" s="17">
        <f>IF(OR($A252="",N$4=""),"",SUMIFS('حركة المراحل'!$D$5:$D$504,'حركة المراحل'!$B$5:$B$504,$A252,'حركة المراحل'!$C$5:$C$504,N$4))</f>
        <v/>
      </c>
      <c r="O252" s="17">
        <f>IF(OR($A252="",O$4=""),"",SUMIFS('حركة المراحل'!$D$5:$D$504,'حركة المراحل'!$B$5:$B$504,$A252,'حركة المراحل'!$C$5:$C$504,O$4))</f>
        <v/>
      </c>
      <c r="P252" s="17">
        <f>IF(OR($A252="",'المراحل'!$D$5=""),"",SUMIFS('حركة المراحل'!$D$5:$D$504,'حركة المراحل'!$B$5:$B$504,$A252,'حركة المراحل'!$C$5:$C$504,'المراحل'!$D$5))</f>
        <v/>
      </c>
      <c r="Q252" s="18">
        <f>IF(OR(A252="",P252="",C252="",C252=0),"",P252/C252)</f>
        <v/>
      </c>
      <c r="R252" s="17">
        <f>IF(OR(A252="",P252="",C252=""),"",MAX(C252-P252,0))</f>
        <v/>
      </c>
      <c r="S252" s="19">
        <f>IF(OR(A252="",'أوامر الإنتاج'!E252=""),"",'أوامر الإنتاج'!E252-TODAY())</f>
        <v/>
      </c>
      <c r="T252" s="6">
        <f>IF(OR(A252="",P252="",C252=""),"",IF(P252&gt;=C252,"تم",IF(S252="","جارٍ",IF(S252&lt;0,"متأخر",IF(S252&lt;=3,"قريب","جارٍ")))))</f>
        <v/>
      </c>
    </row>
    <row r="253">
      <c r="A253" s="6">
        <f>IF('أوامر الإنتاج'!A253="","",'أوامر الإنتاج'!A253)</f>
        <v/>
      </c>
      <c r="B253" s="6">
        <f>IF(A253="","",'أوامر الإنتاج'!B253&amp;"")</f>
        <v/>
      </c>
      <c r="C253" s="17">
        <f>IF(A253="","",'أوامر الإنتاج'!D253)</f>
        <v/>
      </c>
      <c r="D253" s="17">
        <f>IF(OR($A253="",D$4=""),"",SUMIFS('حركة المراحل'!$D$5:$D$504,'حركة المراحل'!$B$5:$B$504,$A253,'حركة المراحل'!$C$5:$C$504,D$4))</f>
        <v/>
      </c>
      <c r="E253" s="17">
        <f>IF(OR($A253="",E$4=""),"",SUMIFS('حركة المراحل'!$D$5:$D$504,'حركة المراحل'!$B$5:$B$504,$A253,'حركة المراحل'!$C$5:$C$504,E$4))</f>
        <v/>
      </c>
      <c r="F253" s="17">
        <f>IF(OR($A253="",F$4=""),"",SUMIFS('حركة المراحل'!$D$5:$D$504,'حركة المراحل'!$B$5:$B$504,$A253,'حركة المراحل'!$C$5:$C$504,F$4))</f>
        <v/>
      </c>
      <c r="G253" s="17">
        <f>IF(OR($A253="",G$4=""),"",SUMIFS('حركة المراحل'!$D$5:$D$504,'حركة المراحل'!$B$5:$B$504,$A253,'حركة المراحل'!$C$5:$C$504,G$4))</f>
        <v/>
      </c>
      <c r="H253" s="17">
        <f>IF(OR($A253="",H$4=""),"",SUMIFS('حركة المراحل'!$D$5:$D$504,'حركة المراحل'!$B$5:$B$504,$A253,'حركة المراحل'!$C$5:$C$504,H$4))</f>
        <v/>
      </c>
      <c r="I253" s="17">
        <f>IF(OR($A253="",I$4=""),"",SUMIFS('حركة المراحل'!$D$5:$D$504,'حركة المراحل'!$B$5:$B$504,$A253,'حركة المراحل'!$C$5:$C$504,I$4))</f>
        <v/>
      </c>
      <c r="J253" s="17">
        <f>IF(OR($A253="",J$4=""),"",SUMIFS('حركة المراحل'!$D$5:$D$504,'حركة المراحل'!$B$5:$B$504,$A253,'حركة المراحل'!$C$5:$C$504,J$4))</f>
        <v/>
      </c>
      <c r="K253" s="17">
        <f>IF(OR($A253="",K$4=""),"",SUMIFS('حركة المراحل'!$D$5:$D$504,'حركة المراحل'!$B$5:$B$504,$A253,'حركة المراحل'!$C$5:$C$504,K$4))</f>
        <v/>
      </c>
      <c r="L253" s="17">
        <f>IF(OR($A253="",L$4=""),"",SUMIFS('حركة المراحل'!$D$5:$D$504,'حركة المراحل'!$B$5:$B$504,$A253,'حركة المراحل'!$C$5:$C$504,L$4))</f>
        <v/>
      </c>
      <c r="M253" s="17">
        <f>IF(OR($A253="",M$4=""),"",SUMIFS('حركة المراحل'!$D$5:$D$504,'حركة المراحل'!$B$5:$B$504,$A253,'حركة المراحل'!$C$5:$C$504,M$4))</f>
        <v/>
      </c>
      <c r="N253" s="17">
        <f>IF(OR($A253="",N$4=""),"",SUMIFS('حركة المراحل'!$D$5:$D$504,'حركة المراحل'!$B$5:$B$504,$A253,'حركة المراحل'!$C$5:$C$504,N$4))</f>
        <v/>
      </c>
      <c r="O253" s="17">
        <f>IF(OR($A253="",O$4=""),"",SUMIFS('حركة المراحل'!$D$5:$D$504,'حركة المراحل'!$B$5:$B$504,$A253,'حركة المراحل'!$C$5:$C$504,O$4))</f>
        <v/>
      </c>
      <c r="P253" s="17">
        <f>IF(OR($A253="",'المراحل'!$D$5=""),"",SUMIFS('حركة المراحل'!$D$5:$D$504,'حركة المراحل'!$B$5:$B$504,$A253,'حركة المراحل'!$C$5:$C$504,'المراحل'!$D$5))</f>
        <v/>
      </c>
      <c r="Q253" s="18">
        <f>IF(OR(A253="",P253="",C253="",C253=0),"",P253/C253)</f>
        <v/>
      </c>
      <c r="R253" s="17">
        <f>IF(OR(A253="",P253="",C253=""),"",MAX(C253-P253,0))</f>
        <v/>
      </c>
      <c r="S253" s="19">
        <f>IF(OR(A253="",'أوامر الإنتاج'!E253=""),"",'أوامر الإنتاج'!E253-TODAY())</f>
        <v/>
      </c>
      <c r="T253" s="6">
        <f>IF(OR(A253="",P253="",C253=""),"",IF(P253&gt;=C253,"تم",IF(S253="","جارٍ",IF(S253&lt;0,"متأخر",IF(S253&lt;=3,"قريب","جارٍ")))))</f>
        <v/>
      </c>
    </row>
    <row r="254">
      <c r="A254" s="6">
        <f>IF('أوامر الإنتاج'!A254="","",'أوامر الإنتاج'!A254)</f>
        <v/>
      </c>
      <c r="B254" s="6">
        <f>IF(A254="","",'أوامر الإنتاج'!B254&amp;"")</f>
        <v/>
      </c>
      <c r="C254" s="17">
        <f>IF(A254="","",'أوامر الإنتاج'!D254)</f>
        <v/>
      </c>
      <c r="D254" s="17">
        <f>IF(OR($A254="",D$4=""),"",SUMIFS('حركة المراحل'!$D$5:$D$504,'حركة المراحل'!$B$5:$B$504,$A254,'حركة المراحل'!$C$5:$C$504,D$4))</f>
        <v/>
      </c>
      <c r="E254" s="17">
        <f>IF(OR($A254="",E$4=""),"",SUMIFS('حركة المراحل'!$D$5:$D$504,'حركة المراحل'!$B$5:$B$504,$A254,'حركة المراحل'!$C$5:$C$504,E$4))</f>
        <v/>
      </c>
      <c r="F254" s="17">
        <f>IF(OR($A254="",F$4=""),"",SUMIFS('حركة المراحل'!$D$5:$D$504,'حركة المراحل'!$B$5:$B$504,$A254,'حركة المراحل'!$C$5:$C$504,F$4))</f>
        <v/>
      </c>
      <c r="G254" s="17">
        <f>IF(OR($A254="",G$4=""),"",SUMIFS('حركة المراحل'!$D$5:$D$504,'حركة المراحل'!$B$5:$B$504,$A254,'حركة المراحل'!$C$5:$C$504,G$4))</f>
        <v/>
      </c>
      <c r="H254" s="17">
        <f>IF(OR($A254="",H$4=""),"",SUMIFS('حركة المراحل'!$D$5:$D$504,'حركة المراحل'!$B$5:$B$504,$A254,'حركة المراحل'!$C$5:$C$504,H$4))</f>
        <v/>
      </c>
      <c r="I254" s="17">
        <f>IF(OR($A254="",I$4=""),"",SUMIFS('حركة المراحل'!$D$5:$D$504,'حركة المراحل'!$B$5:$B$504,$A254,'حركة المراحل'!$C$5:$C$504,I$4))</f>
        <v/>
      </c>
      <c r="J254" s="17">
        <f>IF(OR($A254="",J$4=""),"",SUMIFS('حركة المراحل'!$D$5:$D$504,'حركة المراحل'!$B$5:$B$504,$A254,'حركة المراحل'!$C$5:$C$504,J$4))</f>
        <v/>
      </c>
      <c r="K254" s="17">
        <f>IF(OR($A254="",K$4=""),"",SUMIFS('حركة المراحل'!$D$5:$D$504,'حركة المراحل'!$B$5:$B$504,$A254,'حركة المراحل'!$C$5:$C$504,K$4))</f>
        <v/>
      </c>
      <c r="L254" s="17">
        <f>IF(OR($A254="",L$4=""),"",SUMIFS('حركة المراحل'!$D$5:$D$504,'حركة المراحل'!$B$5:$B$504,$A254,'حركة المراحل'!$C$5:$C$504,L$4))</f>
        <v/>
      </c>
      <c r="M254" s="17">
        <f>IF(OR($A254="",M$4=""),"",SUMIFS('حركة المراحل'!$D$5:$D$504,'حركة المراحل'!$B$5:$B$504,$A254,'حركة المراحل'!$C$5:$C$504,M$4))</f>
        <v/>
      </c>
      <c r="N254" s="17">
        <f>IF(OR($A254="",N$4=""),"",SUMIFS('حركة المراحل'!$D$5:$D$504,'حركة المراحل'!$B$5:$B$504,$A254,'حركة المراحل'!$C$5:$C$504,N$4))</f>
        <v/>
      </c>
      <c r="O254" s="17">
        <f>IF(OR($A254="",O$4=""),"",SUMIFS('حركة المراحل'!$D$5:$D$504,'حركة المراحل'!$B$5:$B$504,$A254,'حركة المراحل'!$C$5:$C$504,O$4))</f>
        <v/>
      </c>
      <c r="P254" s="17">
        <f>IF(OR($A254="",'المراحل'!$D$5=""),"",SUMIFS('حركة المراحل'!$D$5:$D$504,'حركة المراحل'!$B$5:$B$504,$A254,'حركة المراحل'!$C$5:$C$504,'المراحل'!$D$5))</f>
        <v/>
      </c>
      <c r="Q254" s="18">
        <f>IF(OR(A254="",P254="",C254="",C254=0),"",P254/C254)</f>
        <v/>
      </c>
      <c r="R254" s="17">
        <f>IF(OR(A254="",P254="",C254=""),"",MAX(C254-P254,0))</f>
        <v/>
      </c>
      <c r="S254" s="19">
        <f>IF(OR(A254="",'أوامر الإنتاج'!E254=""),"",'أوامر الإنتاج'!E254-TODAY())</f>
        <v/>
      </c>
      <c r="T254" s="6">
        <f>IF(OR(A254="",P254="",C254=""),"",IF(P254&gt;=C254,"تم",IF(S254="","جارٍ",IF(S254&lt;0,"متأخر",IF(S254&lt;=3,"قريب","جارٍ")))))</f>
        <v/>
      </c>
    </row>
    <row r="255">
      <c r="A255" s="6">
        <f>IF('أوامر الإنتاج'!A255="","",'أوامر الإنتاج'!A255)</f>
        <v/>
      </c>
      <c r="B255" s="6">
        <f>IF(A255="","",'أوامر الإنتاج'!B255&amp;"")</f>
        <v/>
      </c>
      <c r="C255" s="17">
        <f>IF(A255="","",'أوامر الإنتاج'!D255)</f>
        <v/>
      </c>
      <c r="D255" s="17">
        <f>IF(OR($A255="",D$4=""),"",SUMIFS('حركة المراحل'!$D$5:$D$504,'حركة المراحل'!$B$5:$B$504,$A255,'حركة المراحل'!$C$5:$C$504,D$4))</f>
        <v/>
      </c>
      <c r="E255" s="17">
        <f>IF(OR($A255="",E$4=""),"",SUMIFS('حركة المراحل'!$D$5:$D$504,'حركة المراحل'!$B$5:$B$504,$A255,'حركة المراحل'!$C$5:$C$504,E$4))</f>
        <v/>
      </c>
      <c r="F255" s="17">
        <f>IF(OR($A255="",F$4=""),"",SUMIFS('حركة المراحل'!$D$5:$D$504,'حركة المراحل'!$B$5:$B$504,$A255,'حركة المراحل'!$C$5:$C$504,F$4))</f>
        <v/>
      </c>
      <c r="G255" s="17">
        <f>IF(OR($A255="",G$4=""),"",SUMIFS('حركة المراحل'!$D$5:$D$504,'حركة المراحل'!$B$5:$B$504,$A255,'حركة المراحل'!$C$5:$C$504,G$4))</f>
        <v/>
      </c>
      <c r="H255" s="17">
        <f>IF(OR($A255="",H$4=""),"",SUMIFS('حركة المراحل'!$D$5:$D$504,'حركة المراحل'!$B$5:$B$504,$A255,'حركة المراحل'!$C$5:$C$504,H$4))</f>
        <v/>
      </c>
      <c r="I255" s="17">
        <f>IF(OR($A255="",I$4=""),"",SUMIFS('حركة المراحل'!$D$5:$D$504,'حركة المراحل'!$B$5:$B$504,$A255,'حركة المراحل'!$C$5:$C$504,I$4))</f>
        <v/>
      </c>
      <c r="J255" s="17">
        <f>IF(OR($A255="",J$4=""),"",SUMIFS('حركة المراحل'!$D$5:$D$504,'حركة المراحل'!$B$5:$B$504,$A255,'حركة المراحل'!$C$5:$C$504,J$4))</f>
        <v/>
      </c>
      <c r="K255" s="17">
        <f>IF(OR($A255="",K$4=""),"",SUMIFS('حركة المراحل'!$D$5:$D$504,'حركة المراحل'!$B$5:$B$504,$A255,'حركة المراحل'!$C$5:$C$504,K$4))</f>
        <v/>
      </c>
      <c r="L255" s="17">
        <f>IF(OR($A255="",L$4=""),"",SUMIFS('حركة المراحل'!$D$5:$D$504,'حركة المراحل'!$B$5:$B$504,$A255,'حركة المراحل'!$C$5:$C$504,L$4))</f>
        <v/>
      </c>
      <c r="M255" s="17">
        <f>IF(OR($A255="",M$4=""),"",SUMIFS('حركة المراحل'!$D$5:$D$504,'حركة المراحل'!$B$5:$B$504,$A255,'حركة المراحل'!$C$5:$C$504,M$4))</f>
        <v/>
      </c>
      <c r="N255" s="17">
        <f>IF(OR($A255="",N$4=""),"",SUMIFS('حركة المراحل'!$D$5:$D$504,'حركة المراحل'!$B$5:$B$504,$A255,'حركة المراحل'!$C$5:$C$504,N$4))</f>
        <v/>
      </c>
      <c r="O255" s="17">
        <f>IF(OR($A255="",O$4=""),"",SUMIFS('حركة المراحل'!$D$5:$D$504,'حركة المراحل'!$B$5:$B$504,$A255,'حركة المراحل'!$C$5:$C$504,O$4))</f>
        <v/>
      </c>
      <c r="P255" s="17">
        <f>IF(OR($A255="",'المراحل'!$D$5=""),"",SUMIFS('حركة المراحل'!$D$5:$D$504,'حركة المراحل'!$B$5:$B$504,$A255,'حركة المراحل'!$C$5:$C$504,'المراحل'!$D$5))</f>
        <v/>
      </c>
      <c r="Q255" s="18">
        <f>IF(OR(A255="",P255="",C255="",C255=0),"",P255/C255)</f>
        <v/>
      </c>
      <c r="R255" s="17">
        <f>IF(OR(A255="",P255="",C255=""),"",MAX(C255-P255,0))</f>
        <v/>
      </c>
      <c r="S255" s="19">
        <f>IF(OR(A255="",'أوامر الإنتاج'!E255=""),"",'أوامر الإنتاج'!E255-TODAY())</f>
        <v/>
      </c>
      <c r="T255" s="6">
        <f>IF(OR(A255="",P255="",C255=""),"",IF(P255&gt;=C255,"تم",IF(S255="","جارٍ",IF(S255&lt;0,"متأخر",IF(S255&lt;=3,"قريب","جارٍ")))))</f>
        <v/>
      </c>
    </row>
    <row r="256">
      <c r="A256" s="6">
        <f>IF('أوامر الإنتاج'!A256="","",'أوامر الإنتاج'!A256)</f>
        <v/>
      </c>
      <c r="B256" s="6">
        <f>IF(A256="","",'أوامر الإنتاج'!B256&amp;"")</f>
        <v/>
      </c>
      <c r="C256" s="17">
        <f>IF(A256="","",'أوامر الإنتاج'!D256)</f>
        <v/>
      </c>
      <c r="D256" s="17">
        <f>IF(OR($A256="",D$4=""),"",SUMIFS('حركة المراحل'!$D$5:$D$504,'حركة المراحل'!$B$5:$B$504,$A256,'حركة المراحل'!$C$5:$C$504,D$4))</f>
        <v/>
      </c>
      <c r="E256" s="17">
        <f>IF(OR($A256="",E$4=""),"",SUMIFS('حركة المراحل'!$D$5:$D$504,'حركة المراحل'!$B$5:$B$504,$A256,'حركة المراحل'!$C$5:$C$504,E$4))</f>
        <v/>
      </c>
      <c r="F256" s="17">
        <f>IF(OR($A256="",F$4=""),"",SUMIFS('حركة المراحل'!$D$5:$D$504,'حركة المراحل'!$B$5:$B$504,$A256,'حركة المراحل'!$C$5:$C$504,F$4))</f>
        <v/>
      </c>
      <c r="G256" s="17">
        <f>IF(OR($A256="",G$4=""),"",SUMIFS('حركة المراحل'!$D$5:$D$504,'حركة المراحل'!$B$5:$B$504,$A256,'حركة المراحل'!$C$5:$C$504,G$4))</f>
        <v/>
      </c>
      <c r="H256" s="17">
        <f>IF(OR($A256="",H$4=""),"",SUMIFS('حركة المراحل'!$D$5:$D$504,'حركة المراحل'!$B$5:$B$504,$A256,'حركة المراحل'!$C$5:$C$504,H$4))</f>
        <v/>
      </c>
      <c r="I256" s="17">
        <f>IF(OR($A256="",I$4=""),"",SUMIFS('حركة المراحل'!$D$5:$D$504,'حركة المراحل'!$B$5:$B$504,$A256,'حركة المراحل'!$C$5:$C$504,I$4))</f>
        <v/>
      </c>
      <c r="J256" s="17">
        <f>IF(OR($A256="",J$4=""),"",SUMIFS('حركة المراحل'!$D$5:$D$504,'حركة المراحل'!$B$5:$B$504,$A256,'حركة المراحل'!$C$5:$C$504,J$4))</f>
        <v/>
      </c>
      <c r="K256" s="17">
        <f>IF(OR($A256="",K$4=""),"",SUMIFS('حركة المراحل'!$D$5:$D$504,'حركة المراحل'!$B$5:$B$504,$A256,'حركة المراحل'!$C$5:$C$504,K$4))</f>
        <v/>
      </c>
      <c r="L256" s="17">
        <f>IF(OR($A256="",L$4=""),"",SUMIFS('حركة المراحل'!$D$5:$D$504,'حركة المراحل'!$B$5:$B$504,$A256,'حركة المراحل'!$C$5:$C$504,L$4))</f>
        <v/>
      </c>
      <c r="M256" s="17">
        <f>IF(OR($A256="",M$4=""),"",SUMIFS('حركة المراحل'!$D$5:$D$504,'حركة المراحل'!$B$5:$B$504,$A256,'حركة المراحل'!$C$5:$C$504,M$4))</f>
        <v/>
      </c>
      <c r="N256" s="17">
        <f>IF(OR($A256="",N$4=""),"",SUMIFS('حركة المراحل'!$D$5:$D$504,'حركة المراحل'!$B$5:$B$504,$A256,'حركة المراحل'!$C$5:$C$504,N$4))</f>
        <v/>
      </c>
      <c r="O256" s="17">
        <f>IF(OR($A256="",O$4=""),"",SUMIFS('حركة المراحل'!$D$5:$D$504,'حركة المراحل'!$B$5:$B$504,$A256,'حركة المراحل'!$C$5:$C$504,O$4))</f>
        <v/>
      </c>
      <c r="P256" s="17">
        <f>IF(OR($A256="",'المراحل'!$D$5=""),"",SUMIFS('حركة المراحل'!$D$5:$D$504,'حركة المراحل'!$B$5:$B$504,$A256,'حركة المراحل'!$C$5:$C$504,'المراحل'!$D$5))</f>
        <v/>
      </c>
      <c r="Q256" s="18">
        <f>IF(OR(A256="",P256="",C256="",C256=0),"",P256/C256)</f>
        <v/>
      </c>
      <c r="R256" s="17">
        <f>IF(OR(A256="",P256="",C256=""),"",MAX(C256-P256,0))</f>
        <v/>
      </c>
      <c r="S256" s="19">
        <f>IF(OR(A256="",'أوامر الإنتاج'!E256=""),"",'أوامر الإنتاج'!E256-TODAY())</f>
        <v/>
      </c>
      <c r="T256" s="6">
        <f>IF(OR(A256="",P256="",C256=""),"",IF(P256&gt;=C256,"تم",IF(S256="","جارٍ",IF(S256&lt;0,"متأخر",IF(S256&lt;=3,"قريب","جارٍ")))))</f>
        <v/>
      </c>
    </row>
    <row r="257">
      <c r="A257" s="6">
        <f>IF('أوامر الإنتاج'!A257="","",'أوامر الإنتاج'!A257)</f>
        <v/>
      </c>
      <c r="B257" s="6">
        <f>IF(A257="","",'أوامر الإنتاج'!B257&amp;"")</f>
        <v/>
      </c>
      <c r="C257" s="17">
        <f>IF(A257="","",'أوامر الإنتاج'!D257)</f>
        <v/>
      </c>
      <c r="D257" s="17">
        <f>IF(OR($A257="",D$4=""),"",SUMIFS('حركة المراحل'!$D$5:$D$504,'حركة المراحل'!$B$5:$B$504,$A257,'حركة المراحل'!$C$5:$C$504,D$4))</f>
        <v/>
      </c>
      <c r="E257" s="17">
        <f>IF(OR($A257="",E$4=""),"",SUMIFS('حركة المراحل'!$D$5:$D$504,'حركة المراحل'!$B$5:$B$504,$A257,'حركة المراحل'!$C$5:$C$504,E$4))</f>
        <v/>
      </c>
      <c r="F257" s="17">
        <f>IF(OR($A257="",F$4=""),"",SUMIFS('حركة المراحل'!$D$5:$D$504,'حركة المراحل'!$B$5:$B$504,$A257,'حركة المراحل'!$C$5:$C$504,F$4))</f>
        <v/>
      </c>
      <c r="G257" s="17">
        <f>IF(OR($A257="",G$4=""),"",SUMIFS('حركة المراحل'!$D$5:$D$504,'حركة المراحل'!$B$5:$B$504,$A257,'حركة المراحل'!$C$5:$C$504,G$4))</f>
        <v/>
      </c>
      <c r="H257" s="17">
        <f>IF(OR($A257="",H$4=""),"",SUMIFS('حركة المراحل'!$D$5:$D$504,'حركة المراحل'!$B$5:$B$504,$A257,'حركة المراحل'!$C$5:$C$504,H$4))</f>
        <v/>
      </c>
      <c r="I257" s="17">
        <f>IF(OR($A257="",I$4=""),"",SUMIFS('حركة المراحل'!$D$5:$D$504,'حركة المراحل'!$B$5:$B$504,$A257,'حركة المراحل'!$C$5:$C$504,I$4))</f>
        <v/>
      </c>
      <c r="J257" s="17">
        <f>IF(OR($A257="",J$4=""),"",SUMIFS('حركة المراحل'!$D$5:$D$504,'حركة المراحل'!$B$5:$B$504,$A257,'حركة المراحل'!$C$5:$C$504,J$4))</f>
        <v/>
      </c>
      <c r="K257" s="17">
        <f>IF(OR($A257="",K$4=""),"",SUMIFS('حركة المراحل'!$D$5:$D$504,'حركة المراحل'!$B$5:$B$504,$A257,'حركة المراحل'!$C$5:$C$504,K$4))</f>
        <v/>
      </c>
      <c r="L257" s="17">
        <f>IF(OR($A257="",L$4=""),"",SUMIFS('حركة المراحل'!$D$5:$D$504,'حركة المراحل'!$B$5:$B$504,$A257,'حركة المراحل'!$C$5:$C$504,L$4))</f>
        <v/>
      </c>
      <c r="M257" s="17">
        <f>IF(OR($A257="",M$4=""),"",SUMIFS('حركة المراحل'!$D$5:$D$504,'حركة المراحل'!$B$5:$B$504,$A257,'حركة المراحل'!$C$5:$C$504,M$4))</f>
        <v/>
      </c>
      <c r="N257" s="17">
        <f>IF(OR($A257="",N$4=""),"",SUMIFS('حركة المراحل'!$D$5:$D$504,'حركة المراحل'!$B$5:$B$504,$A257,'حركة المراحل'!$C$5:$C$504,N$4))</f>
        <v/>
      </c>
      <c r="O257" s="17">
        <f>IF(OR($A257="",O$4=""),"",SUMIFS('حركة المراحل'!$D$5:$D$504,'حركة المراحل'!$B$5:$B$504,$A257,'حركة المراحل'!$C$5:$C$504,O$4))</f>
        <v/>
      </c>
      <c r="P257" s="17">
        <f>IF(OR($A257="",'المراحل'!$D$5=""),"",SUMIFS('حركة المراحل'!$D$5:$D$504,'حركة المراحل'!$B$5:$B$504,$A257,'حركة المراحل'!$C$5:$C$504,'المراحل'!$D$5))</f>
        <v/>
      </c>
      <c r="Q257" s="18">
        <f>IF(OR(A257="",P257="",C257="",C257=0),"",P257/C257)</f>
        <v/>
      </c>
      <c r="R257" s="17">
        <f>IF(OR(A257="",P257="",C257=""),"",MAX(C257-P257,0))</f>
        <v/>
      </c>
      <c r="S257" s="19">
        <f>IF(OR(A257="",'أوامر الإنتاج'!E257=""),"",'أوامر الإنتاج'!E257-TODAY())</f>
        <v/>
      </c>
      <c r="T257" s="6">
        <f>IF(OR(A257="",P257="",C257=""),"",IF(P257&gt;=C257,"تم",IF(S257="","جارٍ",IF(S257&lt;0,"متأخر",IF(S257&lt;=3,"قريب","جارٍ")))))</f>
        <v/>
      </c>
    </row>
    <row r="258">
      <c r="A258" s="6">
        <f>IF('أوامر الإنتاج'!A258="","",'أوامر الإنتاج'!A258)</f>
        <v/>
      </c>
      <c r="B258" s="6">
        <f>IF(A258="","",'أوامر الإنتاج'!B258&amp;"")</f>
        <v/>
      </c>
      <c r="C258" s="17">
        <f>IF(A258="","",'أوامر الإنتاج'!D258)</f>
        <v/>
      </c>
      <c r="D258" s="17">
        <f>IF(OR($A258="",D$4=""),"",SUMIFS('حركة المراحل'!$D$5:$D$504,'حركة المراحل'!$B$5:$B$504,$A258,'حركة المراحل'!$C$5:$C$504,D$4))</f>
        <v/>
      </c>
      <c r="E258" s="17">
        <f>IF(OR($A258="",E$4=""),"",SUMIFS('حركة المراحل'!$D$5:$D$504,'حركة المراحل'!$B$5:$B$504,$A258,'حركة المراحل'!$C$5:$C$504,E$4))</f>
        <v/>
      </c>
      <c r="F258" s="17">
        <f>IF(OR($A258="",F$4=""),"",SUMIFS('حركة المراحل'!$D$5:$D$504,'حركة المراحل'!$B$5:$B$504,$A258,'حركة المراحل'!$C$5:$C$504,F$4))</f>
        <v/>
      </c>
      <c r="G258" s="17">
        <f>IF(OR($A258="",G$4=""),"",SUMIFS('حركة المراحل'!$D$5:$D$504,'حركة المراحل'!$B$5:$B$504,$A258,'حركة المراحل'!$C$5:$C$504,G$4))</f>
        <v/>
      </c>
      <c r="H258" s="17">
        <f>IF(OR($A258="",H$4=""),"",SUMIFS('حركة المراحل'!$D$5:$D$504,'حركة المراحل'!$B$5:$B$504,$A258,'حركة المراحل'!$C$5:$C$504,H$4))</f>
        <v/>
      </c>
      <c r="I258" s="17">
        <f>IF(OR($A258="",I$4=""),"",SUMIFS('حركة المراحل'!$D$5:$D$504,'حركة المراحل'!$B$5:$B$504,$A258,'حركة المراحل'!$C$5:$C$504,I$4))</f>
        <v/>
      </c>
      <c r="J258" s="17">
        <f>IF(OR($A258="",J$4=""),"",SUMIFS('حركة المراحل'!$D$5:$D$504,'حركة المراحل'!$B$5:$B$504,$A258,'حركة المراحل'!$C$5:$C$504,J$4))</f>
        <v/>
      </c>
      <c r="K258" s="17">
        <f>IF(OR($A258="",K$4=""),"",SUMIFS('حركة المراحل'!$D$5:$D$504,'حركة المراحل'!$B$5:$B$504,$A258,'حركة المراحل'!$C$5:$C$504,K$4))</f>
        <v/>
      </c>
      <c r="L258" s="17">
        <f>IF(OR($A258="",L$4=""),"",SUMIFS('حركة المراحل'!$D$5:$D$504,'حركة المراحل'!$B$5:$B$504,$A258,'حركة المراحل'!$C$5:$C$504,L$4))</f>
        <v/>
      </c>
      <c r="M258" s="17">
        <f>IF(OR($A258="",M$4=""),"",SUMIFS('حركة المراحل'!$D$5:$D$504,'حركة المراحل'!$B$5:$B$504,$A258,'حركة المراحل'!$C$5:$C$504,M$4))</f>
        <v/>
      </c>
      <c r="N258" s="17">
        <f>IF(OR($A258="",N$4=""),"",SUMIFS('حركة المراحل'!$D$5:$D$504,'حركة المراحل'!$B$5:$B$504,$A258,'حركة المراحل'!$C$5:$C$504,N$4))</f>
        <v/>
      </c>
      <c r="O258" s="17">
        <f>IF(OR($A258="",O$4=""),"",SUMIFS('حركة المراحل'!$D$5:$D$504,'حركة المراحل'!$B$5:$B$504,$A258,'حركة المراحل'!$C$5:$C$504,O$4))</f>
        <v/>
      </c>
      <c r="P258" s="17">
        <f>IF(OR($A258="",'المراحل'!$D$5=""),"",SUMIFS('حركة المراحل'!$D$5:$D$504,'حركة المراحل'!$B$5:$B$504,$A258,'حركة المراحل'!$C$5:$C$504,'المراحل'!$D$5))</f>
        <v/>
      </c>
      <c r="Q258" s="18">
        <f>IF(OR(A258="",P258="",C258="",C258=0),"",P258/C258)</f>
        <v/>
      </c>
      <c r="R258" s="17">
        <f>IF(OR(A258="",P258="",C258=""),"",MAX(C258-P258,0))</f>
        <v/>
      </c>
      <c r="S258" s="19">
        <f>IF(OR(A258="",'أوامر الإنتاج'!E258=""),"",'أوامر الإنتاج'!E258-TODAY())</f>
        <v/>
      </c>
      <c r="T258" s="6">
        <f>IF(OR(A258="",P258="",C258=""),"",IF(P258&gt;=C258,"تم",IF(S258="","جارٍ",IF(S258&lt;0,"متأخر",IF(S258&lt;=3,"قريب","جارٍ")))))</f>
        <v/>
      </c>
    </row>
    <row r="259">
      <c r="A259" s="6">
        <f>IF('أوامر الإنتاج'!A259="","",'أوامر الإنتاج'!A259)</f>
        <v/>
      </c>
      <c r="B259" s="6">
        <f>IF(A259="","",'أوامر الإنتاج'!B259&amp;"")</f>
        <v/>
      </c>
      <c r="C259" s="17">
        <f>IF(A259="","",'أوامر الإنتاج'!D259)</f>
        <v/>
      </c>
      <c r="D259" s="17">
        <f>IF(OR($A259="",D$4=""),"",SUMIFS('حركة المراحل'!$D$5:$D$504,'حركة المراحل'!$B$5:$B$504,$A259,'حركة المراحل'!$C$5:$C$504,D$4))</f>
        <v/>
      </c>
      <c r="E259" s="17">
        <f>IF(OR($A259="",E$4=""),"",SUMIFS('حركة المراحل'!$D$5:$D$504,'حركة المراحل'!$B$5:$B$504,$A259,'حركة المراحل'!$C$5:$C$504,E$4))</f>
        <v/>
      </c>
      <c r="F259" s="17">
        <f>IF(OR($A259="",F$4=""),"",SUMIFS('حركة المراحل'!$D$5:$D$504,'حركة المراحل'!$B$5:$B$504,$A259,'حركة المراحل'!$C$5:$C$504,F$4))</f>
        <v/>
      </c>
      <c r="G259" s="17">
        <f>IF(OR($A259="",G$4=""),"",SUMIFS('حركة المراحل'!$D$5:$D$504,'حركة المراحل'!$B$5:$B$504,$A259,'حركة المراحل'!$C$5:$C$504,G$4))</f>
        <v/>
      </c>
      <c r="H259" s="17">
        <f>IF(OR($A259="",H$4=""),"",SUMIFS('حركة المراحل'!$D$5:$D$504,'حركة المراحل'!$B$5:$B$504,$A259,'حركة المراحل'!$C$5:$C$504,H$4))</f>
        <v/>
      </c>
      <c r="I259" s="17">
        <f>IF(OR($A259="",I$4=""),"",SUMIFS('حركة المراحل'!$D$5:$D$504,'حركة المراحل'!$B$5:$B$504,$A259,'حركة المراحل'!$C$5:$C$504,I$4))</f>
        <v/>
      </c>
      <c r="J259" s="17">
        <f>IF(OR($A259="",J$4=""),"",SUMIFS('حركة المراحل'!$D$5:$D$504,'حركة المراحل'!$B$5:$B$504,$A259,'حركة المراحل'!$C$5:$C$504,J$4))</f>
        <v/>
      </c>
      <c r="K259" s="17">
        <f>IF(OR($A259="",K$4=""),"",SUMIFS('حركة المراحل'!$D$5:$D$504,'حركة المراحل'!$B$5:$B$504,$A259,'حركة المراحل'!$C$5:$C$504,K$4))</f>
        <v/>
      </c>
      <c r="L259" s="17">
        <f>IF(OR($A259="",L$4=""),"",SUMIFS('حركة المراحل'!$D$5:$D$504,'حركة المراحل'!$B$5:$B$504,$A259,'حركة المراحل'!$C$5:$C$504,L$4))</f>
        <v/>
      </c>
      <c r="M259" s="17">
        <f>IF(OR($A259="",M$4=""),"",SUMIFS('حركة المراحل'!$D$5:$D$504,'حركة المراحل'!$B$5:$B$504,$A259,'حركة المراحل'!$C$5:$C$504,M$4))</f>
        <v/>
      </c>
      <c r="N259" s="17">
        <f>IF(OR($A259="",N$4=""),"",SUMIFS('حركة المراحل'!$D$5:$D$504,'حركة المراحل'!$B$5:$B$504,$A259,'حركة المراحل'!$C$5:$C$504,N$4))</f>
        <v/>
      </c>
      <c r="O259" s="17">
        <f>IF(OR($A259="",O$4=""),"",SUMIFS('حركة المراحل'!$D$5:$D$504,'حركة المراحل'!$B$5:$B$504,$A259,'حركة المراحل'!$C$5:$C$504,O$4))</f>
        <v/>
      </c>
      <c r="P259" s="17">
        <f>IF(OR($A259="",'المراحل'!$D$5=""),"",SUMIFS('حركة المراحل'!$D$5:$D$504,'حركة المراحل'!$B$5:$B$504,$A259,'حركة المراحل'!$C$5:$C$504,'المراحل'!$D$5))</f>
        <v/>
      </c>
      <c r="Q259" s="18">
        <f>IF(OR(A259="",P259="",C259="",C259=0),"",P259/C259)</f>
        <v/>
      </c>
      <c r="R259" s="17">
        <f>IF(OR(A259="",P259="",C259=""),"",MAX(C259-P259,0))</f>
        <v/>
      </c>
      <c r="S259" s="19">
        <f>IF(OR(A259="",'أوامر الإنتاج'!E259=""),"",'أوامر الإنتاج'!E259-TODAY())</f>
        <v/>
      </c>
      <c r="T259" s="6">
        <f>IF(OR(A259="",P259="",C259=""),"",IF(P259&gt;=C259,"تم",IF(S259="","جارٍ",IF(S259&lt;0,"متأخر",IF(S259&lt;=3,"قريب","جارٍ")))))</f>
        <v/>
      </c>
    </row>
    <row r="260">
      <c r="A260" s="6">
        <f>IF('أوامر الإنتاج'!A260="","",'أوامر الإنتاج'!A260)</f>
        <v/>
      </c>
      <c r="B260" s="6">
        <f>IF(A260="","",'أوامر الإنتاج'!B260&amp;"")</f>
        <v/>
      </c>
      <c r="C260" s="17">
        <f>IF(A260="","",'أوامر الإنتاج'!D260)</f>
        <v/>
      </c>
      <c r="D260" s="17">
        <f>IF(OR($A260="",D$4=""),"",SUMIFS('حركة المراحل'!$D$5:$D$504,'حركة المراحل'!$B$5:$B$504,$A260,'حركة المراحل'!$C$5:$C$504,D$4))</f>
        <v/>
      </c>
      <c r="E260" s="17">
        <f>IF(OR($A260="",E$4=""),"",SUMIFS('حركة المراحل'!$D$5:$D$504,'حركة المراحل'!$B$5:$B$504,$A260,'حركة المراحل'!$C$5:$C$504,E$4))</f>
        <v/>
      </c>
      <c r="F260" s="17">
        <f>IF(OR($A260="",F$4=""),"",SUMIFS('حركة المراحل'!$D$5:$D$504,'حركة المراحل'!$B$5:$B$504,$A260,'حركة المراحل'!$C$5:$C$504,F$4))</f>
        <v/>
      </c>
      <c r="G260" s="17">
        <f>IF(OR($A260="",G$4=""),"",SUMIFS('حركة المراحل'!$D$5:$D$504,'حركة المراحل'!$B$5:$B$504,$A260,'حركة المراحل'!$C$5:$C$504,G$4))</f>
        <v/>
      </c>
      <c r="H260" s="17">
        <f>IF(OR($A260="",H$4=""),"",SUMIFS('حركة المراحل'!$D$5:$D$504,'حركة المراحل'!$B$5:$B$504,$A260,'حركة المراحل'!$C$5:$C$504,H$4))</f>
        <v/>
      </c>
      <c r="I260" s="17">
        <f>IF(OR($A260="",I$4=""),"",SUMIFS('حركة المراحل'!$D$5:$D$504,'حركة المراحل'!$B$5:$B$504,$A260,'حركة المراحل'!$C$5:$C$504,I$4))</f>
        <v/>
      </c>
      <c r="J260" s="17">
        <f>IF(OR($A260="",J$4=""),"",SUMIFS('حركة المراحل'!$D$5:$D$504,'حركة المراحل'!$B$5:$B$504,$A260,'حركة المراحل'!$C$5:$C$504,J$4))</f>
        <v/>
      </c>
      <c r="K260" s="17">
        <f>IF(OR($A260="",K$4=""),"",SUMIFS('حركة المراحل'!$D$5:$D$504,'حركة المراحل'!$B$5:$B$504,$A260,'حركة المراحل'!$C$5:$C$504,K$4))</f>
        <v/>
      </c>
      <c r="L260" s="17">
        <f>IF(OR($A260="",L$4=""),"",SUMIFS('حركة المراحل'!$D$5:$D$504,'حركة المراحل'!$B$5:$B$504,$A260,'حركة المراحل'!$C$5:$C$504,L$4))</f>
        <v/>
      </c>
      <c r="M260" s="17">
        <f>IF(OR($A260="",M$4=""),"",SUMIFS('حركة المراحل'!$D$5:$D$504,'حركة المراحل'!$B$5:$B$504,$A260,'حركة المراحل'!$C$5:$C$504,M$4))</f>
        <v/>
      </c>
      <c r="N260" s="17">
        <f>IF(OR($A260="",N$4=""),"",SUMIFS('حركة المراحل'!$D$5:$D$504,'حركة المراحل'!$B$5:$B$504,$A260,'حركة المراحل'!$C$5:$C$504,N$4))</f>
        <v/>
      </c>
      <c r="O260" s="17">
        <f>IF(OR($A260="",O$4=""),"",SUMIFS('حركة المراحل'!$D$5:$D$504,'حركة المراحل'!$B$5:$B$504,$A260,'حركة المراحل'!$C$5:$C$504,O$4))</f>
        <v/>
      </c>
      <c r="P260" s="17">
        <f>IF(OR($A260="",'المراحل'!$D$5=""),"",SUMIFS('حركة المراحل'!$D$5:$D$504,'حركة المراحل'!$B$5:$B$504,$A260,'حركة المراحل'!$C$5:$C$504,'المراحل'!$D$5))</f>
        <v/>
      </c>
      <c r="Q260" s="18">
        <f>IF(OR(A260="",P260="",C260="",C260=0),"",P260/C260)</f>
        <v/>
      </c>
      <c r="R260" s="17">
        <f>IF(OR(A260="",P260="",C260=""),"",MAX(C260-P260,0))</f>
        <v/>
      </c>
      <c r="S260" s="19">
        <f>IF(OR(A260="",'أوامر الإنتاج'!E260=""),"",'أوامر الإنتاج'!E260-TODAY())</f>
        <v/>
      </c>
      <c r="T260" s="6">
        <f>IF(OR(A260="",P260="",C260=""),"",IF(P260&gt;=C260,"تم",IF(S260="","جارٍ",IF(S260&lt;0,"متأخر",IF(S260&lt;=3,"قريب","جارٍ")))))</f>
        <v/>
      </c>
    </row>
    <row r="261">
      <c r="A261" s="6">
        <f>IF('أوامر الإنتاج'!A261="","",'أوامر الإنتاج'!A261)</f>
        <v/>
      </c>
      <c r="B261" s="6">
        <f>IF(A261="","",'أوامر الإنتاج'!B261&amp;"")</f>
        <v/>
      </c>
      <c r="C261" s="17">
        <f>IF(A261="","",'أوامر الإنتاج'!D261)</f>
        <v/>
      </c>
      <c r="D261" s="17">
        <f>IF(OR($A261="",D$4=""),"",SUMIFS('حركة المراحل'!$D$5:$D$504,'حركة المراحل'!$B$5:$B$504,$A261,'حركة المراحل'!$C$5:$C$504,D$4))</f>
        <v/>
      </c>
      <c r="E261" s="17">
        <f>IF(OR($A261="",E$4=""),"",SUMIFS('حركة المراحل'!$D$5:$D$504,'حركة المراحل'!$B$5:$B$504,$A261,'حركة المراحل'!$C$5:$C$504,E$4))</f>
        <v/>
      </c>
      <c r="F261" s="17">
        <f>IF(OR($A261="",F$4=""),"",SUMIFS('حركة المراحل'!$D$5:$D$504,'حركة المراحل'!$B$5:$B$504,$A261,'حركة المراحل'!$C$5:$C$504,F$4))</f>
        <v/>
      </c>
      <c r="G261" s="17">
        <f>IF(OR($A261="",G$4=""),"",SUMIFS('حركة المراحل'!$D$5:$D$504,'حركة المراحل'!$B$5:$B$504,$A261,'حركة المراحل'!$C$5:$C$504,G$4))</f>
        <v/>
      </c>
      <c r="H261" s="17">
        <f>IF(OR($A261="",H$4=""),"",SUMIFS('حركة المراحل'!$D$5:$D$504,'حركة المراحل'!$B$5:$B$504,$A261,'حركة المراحل'!$C$5:$C$504,H$4))</f>
        <v/>
      </c>
      <c r="I261" s="17">
        <f>IF(OR($A261="",I$4=""),"",SUMIFS('حركة المراحل'!$D$5:$D$504,'حركة المراحل'!$B$5:$B$504,$A261,'حركة المراحل'!$C$5:$C$504,I$4))</f>
        <v/>
      </c>
      <c r="J261" s="17">
        <f>IF(OR($A261="",J$4=""),"",SUMIFS('حركة المراحل'!$D$5:$D$504,'حركة المراحل'!$B$5:$B$504,$A261,'حركة المراحل'!$C$5:$C$504,J$4))</f>
        <v/>
      </c>
      <c r="K261" s="17">
        <f>IF(OR($A261="",K$4=""),"",SUMIFS('حركة المراحل'!$D$5:$D$504,'حركة المراحل'!$B$5:$B$504,$A261,'حركة المراحل'!$C$5:$C$504,K$4))</f>
        <v/>
      </c>
      <c r="L261" s="17">
        <f>IF(OR($A261="",L$4=""),"",SUMIFS('حركة المراحل'!$D$5:$D$504,'حركة المراحل'!$B$5:$B$504,$A261,'حركة المراحل'!$C$5:$C$504,L$4))</f>
        <v/>
      </c>
      <c r="M261" s="17">
        <f>IF(OR($A261="",M$4=""),"",SUMIFS('حركة المراحل'!$D$5:$D$504,'حركة المراحل'!$B$5:$B$504,$A261,'حركة المراحل'!$C$5:$C$504,M$4))</f>
        <v/>
      </c>
      <c r="N261" s="17">
        <f>IF(OR($A261="",N$4=""),"",SUMIFS('حركة المراحل'!$D$5:$D$504,'حركة المراحل'!$B$5:$B$504,$A261,'حركة المراحل'!$C$5:$C$504,N$4))</f>
        <v/>
      </c>
      <c r="O261" s="17">
        <f>IF(OR($A261="",O$4=""),"",SUMIFS('حركة المراحل'!$D$5:$D$504,'حركة المراحل'!$B$5:$B$504,$A261,'حركة المراحل'!$C$5:$C$504,O$4))</f>
        <v/>
      </c>
      <c r="P261" s="17">
        <f>IF(OR($A261="",'المراحل'!$D$5=""),"",SUMIFS('حركة المراحل'!$D$5:$D$504,'حركة المراحل'!$B$5:$B$504,$A261,'حركة المراحل'!$C$5:$C$504,'المراحل'!$D$5))</f>
        <v/>
      </c>
      <c r="Q261" s="18">
        <f>IF(OR(A261="",P261="",C261="",C261=0),"",P261/C261)</f>
        <v/>
      </c>
      <c r="R261" s="17">
        <f>IF(OR(A261="",P261="",C261=""),"",MAX(C261-P261,0))</f>
        <v/>
      </c>
      <c r="S261" s="19">
        <f>IF(OR(A261="",'أوامر الإنتاج'!E261=""),"",'أوامر الإنتاج'!E261-TODAY())</f>
        <v/>
      </c>
      <c r="T261" s="6">
        <f>IF(OR(A261="",P261="",C261=""),"",IF(P261&gt;=C261,"تم",IF(S261="","جارٍ",IF(S261&lt;0,"متأخر",IF(S261&lt;=3,"قريب","جارٍ")))))</f>
        <v/>
      </c>
    </row>
    <row r="262">
      <c r="A262" s="6">
        <f>IF('أوامر الإنتاج'!A262="","",'أوامر الإنتاج'!A262)</f>
        <v/>
      </c>
      <c r="B262" s="6">
        <f>IF(A262="","",'أوامر الإنتاج'!B262&amp;"")</f>
        <v/>
      </c>
      <c r="C262" s="17">
        <f>IF(A262="","",'أوامر الإنتاج'!D262)</f>
        <v/>
      </c>
      <c r="D262" s="17">
        <f>IF(OR($A262="",D$4=""),"",SUMIFS('حركة المراحل'!$D$5:$D$504,'حركة المراحل'!$B$5:$B$504,$A262,'حركة المراحل'!$C$5:$C$504,D$4))</f>
        <v/>
      </c>
      <c r="E262" s="17">
        <f>IF(OR($A262="",E$4=""),"",SUMIFS('حركة المراحل'!$D$5:$D$504,'حركة المراحل'!$B$5:$B$504,$A262,'حركة المراحل'!$C$5:$C$504,E$4))</f>
        <v/>
      </c>
      <c r="F262" s="17">
        <f>IF(OR($A262="",F$4=""),"",SUMIFS('حركة المراحل'!$D$5:$D$504,'حركة المراحل'!$B$5:$B$504,$A262,'حركة المراحل'!$C$5:$C$504,F$4))</f>
        <v/>
      </c>
      <c r="G262" s="17">
        <f>IF(OR($A262="",G$4=""),"",SUMIFS('حركة المراحل'!$D$5:$D$504,'حركة المراحل'!$B$5:$B$504,$A262,'حركة المراحل'!$C$5:$C$504,G$4))</f>
        <v/>
      </c>
      <c r="H262" s="17">
        <f>IF(OR($A262="",H$4=""),"",SUMIFS('حركة المراحل'!$D$5:$D$504,'حركة المراحل'!$B$5:$B$504,$A262,'حركة المراحل'!$C$5:$C$504,H$4))</f>
        <v/>
      </c>
      <c r="I262" s="17">
        <f>IF(OR($A262="",I$4=""),"",SUMIFS('حركة المراحل'!$D$5:$D$504,'حركة المراحل'!$B$5:$B$504,$A262,'حركة المراحل'!$C$5:$C$504,I$4))</f>
        <v/>
      </c>
      <c r="J262" s="17">
        <f>IF(OR($A262="",J$4=""),"",SUMIFS('حركة المراحل'!$D$5:$D$504,'حركة المراحل'!$B$5:$B$504,$A262,'حركة المراحل'!$C$5:$C$504,J$4))</f>
        <v/>
      </c>
      <c r="K262" s="17">
        <f>IF(OR($A262="",K$4=""),"",SUMIFS('حركة المراحل'!$D$5:$D$504,'حركة المراحل'!$B$5:$B$504,$A262,'حركة المراحل'!$C$5:$C$504,K$4))</f>
        <v/>
      </c>
      <c r="L262" s="17">
        <f>IF(OR($A262="",L$4=""),"",SUMIFS('حركة المراحل'!$D$5:$D$504,'حركة المراحل'!$B$5:$B$504,$A262,'حركة المراحل'!$C$5:$C$504,L$4))</f>
        <v/>
      </c>
      <c r="M262" s="17">
        <f>IF(OR($A262="",M$4=""),"",SUMIFS('حركة المراحل'!$D$5:$D$504,'حركة المراحل'!$B$5:$B$504,$A262,'حركة المراحل'!$C$5:$C$504,M$4))</f>
        <v/>
      </c>
      <c r="N262" s="17">
        <f>IF(OR($A262="",N$4=""),"",SUMIFS('حركة المراحل'!$D$5:$D$504,'حركة المراحل'!$B$5:$B$504,$A262,'حركة المراحل'!$C$5:$C$504,N$4))</f>
        <v/>
      </c>
      <c r="O262" s="17">
        <f>IF(OR($A262="",O$4=""),"",SUMIFS('حركة المراحل'!$D$5:$D$504,'حركة المراحل'!$B$5:$B$504,$A262,'حركة المراحل'!$C$5:$C$504,O$4))</f>
        <v/>
      </c>
      <c r="P262" s="17">
        <f>IF(OR($A262="",'المراحل'!$D$5=""),"",SUMIFS('حركة المراحل'!$D$5:$D$504,'حركة المراحل'!$B$5:$B$504,$A262,'حركة المراحل'!$C$5:$C$504,'المراحل'!$D$5))</f>
        <v/>
      </c>
      <c r="Q262" s="18">
        <f>IF(OR(A262="",P262="",C262="",C262=0),"",P262/C262)</f>
        <v/>
      </c>
      <c r="R262" s="17">
        <f>IF(OR(A262="",P262="",C262=""),"",MAX(C262-P262,0))</f>
        <v/>
      </c>
      <c r="S262" s="19">
        <f>IF(OR(A262="",'أوامر الإنتاج'!E262=""),"",'أوامر الإنتاج'!E262-TODAY())</f>
        <v/>
      </c>
      <c r="T262" s="6">
        <f>IF(OR(A262="",P262="",C262=""),"",IF(P262&gt;=C262,"تم",IF(S262="","جارٍ",IF(S262&lt;0,"متأخر",IF(S262&lt;=3,"قريب","جارٍ")))))</f>
        <v/>
      </c>
    </row>
    <row r="263">
      <c r="A263" s="6">
        <f>IF('أوامر الإنتاج'!A263="","",'أوامر الإنتاج'!A263)</f>
        <v/>
      </c>
      <c r="B263" s="6">
        <f>IF(A263="","",'أوامر الإنتاج'!B263&amp;"")</f>
        <v/>
      </c>
      <c r="C263" s="17">
        <f>IF(A263="","",'أوامر الإنتاج'!D263)</f>
        <v/>
      </c>
      <c r="D263" s="17">
        <f>IF(OR($A263="",D$4=""),"",SUMIFS('حركة المراحل'!$D$5:$D$504,'حركة المراحل'!$B$5:$B$504,$A263,'حركة المراحل'!$C$5:$C$504,D$4))</f>
        <v/>
      </c>
      <c r="E263" s="17">
        <f>IF(OR($A263="",E$4=""),"",SUMIFS('حركة المراحل'!$D$5:$D$504,'حركة المراحل'!$B$5:$B$504,$A263,'حركة المراحل'!$C$5:$C$504,E$4))</f>
        <v/>
      </c>
      <c r="F263" s="17">
        <f>IF(OR($A263="",F$4=""),"",SUMIFS('حركة المراحل'!$D$5:$D$504,'حركة المراحل'!$B$5:$B$504,$A263,'حركة المراحل'!$C$5:$C$504,F$4))</f>
        <v/>
      </c>
      <c r="G263" s="17">
        <f>IF(OR($A263="",G$4=""),"",SUMIFS('حركة المراحل'!$D$5:$D$504,'حركة المراحل'!$B$5:$B$504,$A263,'حركة المراحل'!$C$5:$C$504,G$4))</f>
        <v/>
      </c>
      <c r="H263" s="17">
        <f>IF(OR($A263="",H$4=""),"",SUMIFS('حركة المراحل'!$D$5:$D$504,'حركة المراحل'!$B$5:$B$504,$A263,'حركة المراحل'!$C$5:$C$504,H$4))</f>
        <v/>
      </c>
      <c r="I263" s="17">
        <f>IF(OR($A263="",I$4=""),"",SUMIFS('حركة المراحل'!$D$5:$D$504,'حركة المراحل'!$B$5:$B$504,$A263,'حركة المراحل'!$C$5:$C$504,I$4))</f>
        <v/>
      </c>
      <c r="J263" s="17">
        <f>IF(OR($A263="",J$4=""),"",SUMIFS('حركة المراحل'!$D$5:$D$504,'حركة المراحل'!$B$5:$B$504,$A263,'حركة المراحل'!$C$5:$C$504,J$4))</f>
        <v/>
      </c>
      <c r="K263" s="17">
        <f>IF(OR($A263="",K$4=""),"",SUMIFS('حركة المراحل'!$D$5:$D$504,'حركة المراحل'!$B$5:$B$504,$A263,'حركة المراحل'!$C$5:$C$504,K$4))</f>
        <v/>
      </c>
      <c r="L263" s="17">
        <f>IF(OR($A263="",L$4=""),"",SUMIFS('حركة المراحل'!$D$5:$D$504,'حركة المراحل'!$B$5:$B$504,$A263,'حركة المراحل'!$C$5:$C$504,L$4))</f>
        <v/>
      </c>
      <c r="M263" s="17">
        <f>IF(OR($A263="",M$4=""),"",SUMIFS('حركة المراحل'!$D$5:$D$504,'حركة المراحل'!$B$5:$B$504,$A263,'حركة المراحل'!$C$5:$C$504,M$4))</f>
        <v/>
      </c>
      <c r="N263" s="17">
        <f>IF(OR($A263="",N$4=""),"",SUMIFS('حركة المراحل'!$D$5:$D$504,'حركة المراحل'!$B$5:$B$504,$A263,'حركة المراحل'!$C$5:$C$504,N$4))</f>
        <v/>
      </c>
      <c r="O263" s="17">
        <f>IF(OR($A263="",O$4=""),"",SUMIFS('حركة المراحل'!$D$5:$D$504,'حركة المراحل'!$B$5:$B$504,$A263,'حركة المراحل'!$C$5:$C$504,O$4))</f>
        <v/>
      </c>
      <c r="P263" s="17">
        <f>IF(OR($A263="",'المراحل'!$D$5=""),"",SUMIFS('حركة المراحل'!$D$5:$D$504,'حركة المراحل'!$B$5:$B$504,$A263,'حركة المراحل'!$C$5:$C$504,'المراحل'!$D$5))</f>
        <v/>
      </c>
      <c r="Q263" s="18">
        <f>IF(OR(A263="",P263="",C263="",C263=0),"",P263/C263)</f>
        <v/>
      </c>
      <c r="R263" s="17">
        <f>IF(OR(A263="",P263="",C263=""),"",MAX(C263-P263,0))</f>
        <v/>
      </c>
      <c r="S263" s="19">
        <f>IF(OR(A263="",'أوامر الإنتاج'!E263=""),"",'أوامر الإنتاج'!E263-TODAY())</f>
        <v/>
      </c>
      <c r="T263" s="6">
        <f>IF(OR(A263="",P263="",C263=""),"",IF(P263&gt;=C263,"تم",IF(S263="","جارٍ",IF(S263&lt;0,"متأخر",IF(S263&lt;=3,"قريب","جارٍ")))))</f>
        <v/>
      </c>
    </row>
    <row r="264">
      <c r="A264" s="6">
        <f>IF('أوامر الإنتاج'!A264="","",'أوامر الإنتاج'!A264)</f>
        <v/>
      </c>
      <c r="B264" s="6">
        <f>IF(A264="","",'أوامر الإنتاج'!B264&amp;"")</f>
        <v/>
      </c>
      <c r="C264" s="17">
        <f>IF(A264="","",'أوامر الإنتاج'!D264)</f>
        <v/>
      </c>
      <c r="D264" s="17">
        <f>IF(OR($A264="",D$4=""),"",SUMIFS('حركة المراحل'!$D$5:$D$504,'حركة المراحل'!$B$5:$B$504,$A264,'حركة المراحل'!$C$5:$C$504,D$4))</f>
        <v/>
      </c>
      <c r="E264" s="17">
        <f>IF(OR($A264="",E$4=""),"",SUMIFS('حركة المراحل'!$D$5:$D$504,'حركة المراحل'!$B$5:$B$504,$A264,'حركة المراحل'!$C$5:$C$504,E$4))</f>
        <v/>
      </c>
      <c r="F264" s="17">
        <f>IF(OR($A264="",F$4=""),"",SUMIFS('حركة المراحل'!$D$5:$D$504,'حركة المراحل'!$B$5:$B$504,$A264,'حركة المراحل'!$C$5:$C$504,F$4))</f>
        <v/>
      </c>
      <c r="G264" s="17">
        <f>IF(OR($A264="",G$4=""),"",SUMIFS('حركة المراحل'!$D$5:$D$504,'حركة المراحل'!$B$5:$B$504,$A264,'حركة المراحل'!$C$5:$C$504,G$4))</f>
        <v/>
      </c>
      <c r="H264" s="17">
        <f>IF(OR($A264="",H$4=""),"",SUMIFS('حركة المراحل'!$D$5:$D$504,'حركة المراحل'!$B$5:$B$504,$A264,'حركة المراحل'!$C$5:$C$504,H$4))</f>
        <v/>
      </c>
      <c r="I264" s="17">
        <f>IF(OR($A264="",I$4=""),"",SUMIFS('حركة المراحل'!$D$5:$D$504,'حركة المراحل'!$B$5:$B$504,$A264,'حركة المراحل'!$C$5:$C$504,I$4))</f>
        <v/>
      </c>
      <c r="J264" s="17">
        <f>IF(OR($A264="",J$4=""),"",SUMIFS('حركة المراحل'!$D$5:$D$504,'حركة المراحل'!$B$5:$B$504,$A264,'حركة المراحل'!$C$5:$C$504,J$4))</f>
        <v/>
      </c>
      <c r="K264" s="17">
        <f>IF(OR($A264="",K$4=""),"",SUMIFS('حركة المراحل'!$D$5:$D$504,'حركة المراحل'!$B$5:$B$504,$A264,'حركة المراحل'!$C$5:$C$504,K$4))</f>
        <v/>
      </c>
      <c r="L264" s="17">
        <f>IF(OR($A264="",L$4=""),"",SUMIFS('حركة المراحل'!$D$5:$D$504,'حركة المراحل'!$B$5:$B$504,$A264,'حركة المراحل'!$C$5:$C$504,L$4))</f>
        <v/>
      </c>
      <c r="M264" s="17">
        <f>IF(OR($A264="",M$4=""),"",SUMIFS('حركة المراحل'!$D$5:$D$504,'حركة المراحل'!$B$5:$B$504,$A264,'حركة المراحل'!$C$5:$C$504,M$4))</f>
        <v/>
      </c>
      <c r="N264" s="17">
        <f>IF(OR($A264="",N$4=""),"",SUMIFS('حركة المراحل'!$D$5:$D$504,'حركة المراحل'!$B$5:$B$504,$A264,'حركة المراحل'!$C$5:$C$504,N$4))</f>
        <v/>
      </c>
      <c r="O264" s="17">
        <f>IF(OR($A264="",O$4=""),"",SUMIFS('حركة المراحل'!$D$5:$D$504,'حركة المراحل'!$B$5:$B$504,$A264,'حركة المراحل'!$C$5:$C$504,O$4))</f>
        <v/>
      </c>
      <c r="P264" s="17">
        <f>IF(OR($A264="",'المراحل'!$D$5=""),"",SUMIFS('حركة المراحل'!$D$5:$D$504,'حركة المراحل'!$B$5:$B$504,$A264,'حركة المراحل'!$C$5:$C$504,'المراحل'!$D$5))</f>
        <v/>
      </c>
      <c r="Q264" s="18">
        <f>IF(OR(A264="",P264="",C264="",C264=0),"",P264/C264)</f>
        <v/>
      </c>
      <c r="R264" s="17">
        <f>IF(OR(A264="",P264="",C264=""),"",MAX(C264-P264,0))</f>
        <v/>
      </c>
      <c r="S264" s="19">
        <f>IF(OR(A264="",'أوامر الإنتاج'!E264=""),"",'أوامر الإنتاج'!E264-TODAY())</f>
        <v/>
      </c>
      <c r="T264" s="6">
        <f>IF(OR(A264="",P264="",C264=""),"",IF(P264&gt;=C264,"تم",IF(S264="","جارٍ",IF(S264&lt;0,"متأخر",IF(S264&lt;=3,"قريب","جارٍ")))))</f>
        <v/>
      </c>
    </row>
    <row r="265">
      <c r="A265" s="6">
        <f>IF('أوامر الإنتاج'!A265="","",'أوامر الإنتاج'!A265)</f>
        <v/>
      </c>
      <c r="B265" s="6">
        <f>IF(A265="","",'أوامر الإنتاج'!B265&amp;"")</f>
        <v/>
      </c>
      <c r="C265" s="17">
        <f>IF(A265="","",'أوامر الإنتاج'!D265)</f>
        <v/>
      </c>
      <c r="D265" s="17">
        <f>IF(OR($A265="",D$4=""),"",SUMIFS('حركة المراحل'!$D$5:$D$504,'حركة المراحل'!$B$5:$B$504,$A265,'حركة المراحل'!$C$5:$C$504,D$4))</f>
        <v/>
      </c>
      <c r="E265" s="17">
        <f>IF(OR($A265="",E$4=""),"",SUMIFS('حركة المراحل'!$D$5:$D$504,'حركة المراحل'!$B$5:$B$504,$A265,'حركة المراحل'!$C$5:$C$504,E$4))</f>
        <v/>
      </c>
      <c r="F265" s="17">
        <f>IF(OR($A265="",F$4=""),"",SUMIFS('حركة المراحل'!$D$5:$D$504,'حركة المراحل'!$B$5:$B$504,$A265,'حركة المراحل'!$C$5:$C$504,F$4))</f>
        <v/>
      </c>
      <c r="G265" s="17">
        <f>IF(OR($A265="",G$4=""),"",SUMIFS('حركة المراحل'!$D$5:$D$504,'حركة المراحل'!$B$5:$B$504,$A265,'حركة المراحل'!$C$5:$C$504,G$4))</f>
        <v/>
      </c>
      <c r="H265" s="17">
        <f>IF(OR($A265="",H$4=""),"",SUMIFS('حركة المراحل'!$D$5:$D$504,'حركة المراحل'!$B$5:$B$504,$A265,'حركة المراحل'!$C$5:$C$504,H$4))</f>
        <v/>
      </c>
      <c r="I265" s="17">
        <f>IF(OR($A265="",I$4=""),"",SUMIFS('حركة المراحل'!$D$5:$D$504,'حركة المراحل'!$B$5:$B$504,$A265,'حركة المراحل'!$C$5:$C$504,I$4))</f>
        <v/>
      </c>
      <c r="J265" s="17">
        <f>IF(OR($A265="",J$4=""),"",SUMIFS('حركة المراحل'!$D$5:$D$504,'حركة المراحل'!$B$5:$B$504,$A265,'حركة المراحل'!$C$5:$C$504,J$4))</f>
        <v/>
      </c>
      <c r="K265" s="17">
        <f>IF(OR($A265="",K$4=""),"",SUMIFS('حركة المراحل'!$D$5:$D$504,'حركة المراحل'!$B$5:$B$504,$A265,'حركة المراحل'!$C$5:$C$504,K$4))</f>
        <v/>
      </c>
      <c r="L265" s="17">
        <f>IF(OR($A265="",L$4=""),"",SUMIFS('حركة المراحل'!$D$5:$D$504,'حركة المراحل'!$B$5:$B$504,$A265,'حركة المراحل'!$C$5:$C$504,L$4))</f>
        <v/>
      </c>
      <c r="M265" s="17">
        <f>IF(OR($A265="",M$4=""),"",SUMIFS('حركة المراحل'!$D$5:$D$504,'حركة المراحل'!$B$5:$B$504,$A265,'حركة المراحل'!$C$5:$C$504,M$4))</f>
        <v/>
      </c>
      <c r="N265" s="17">
        <f>IF(OR($A265="",N$4=""),"",SUMIFS('حركة المراحل'!$D$5:$D$504,'حركة المراحل'!$B$5:$B$504,$A265,'حركة المراحل'!$C$5:$C$504,N$4))</f>
        <v/>
      </c>
      <c r="O265" s="17">
        <f>IF(OR($A265="",O$4=""),"",SUMIFS('حركة المراحل'!$D$5:$D$504,'حركة المراحل'!$B$5:$B$504,$A265,'حركة المراحل'!$C$5:$C$504,O$4))</f>
        <v/>
      </c>
      <c r="P265" s="17">
        <f>IF(OR($A265="",'المراحل'!$D$5=""),"",SUMIFS('حركة المراحل'!$D$5:$D$504,'حركة المراحل'!$B$5:$B$504,$A265,'حركة المراحل'!$C$5:$C$504,'المراحل'!$D$5))</f>
        <v/>
      </c>
      <c r="Q265" s="18">
        <f>IF(OR(A265="",P265="",C265="",C265=0),"",P265/C265)</f>
        <v/>
      </c>
      <c r="R265" s="17">
        <f>IF(OR(A265="",P265="",C265=""),"",MAX(C265-P265,0))</f>
        <v/>
      </c>
      <c r="S265" s="19">
        <f>IF(OR(A265="",'أوامر الإنتاج'!E265=""),"",'أوامر الإنتاج'!E265-TODAY())</f>
        <v/>
      </c>
      <c r="T265" s="6">
        <f>IF(OR(A265="",P265="",C265=""),"",IF(P265&gt;=C265,"تم",IF(S265="","جارٍ",IF(S265&lt;0,"متأخر",IF(S265&lt;=3,"قريب","جارٍ")))))</f>
        <v/>
      </c>
    </row>
    <row r="266">
      <c r="A266" s="6">
        <f>IF('أوامر الإنتاج'!A266="","",'أوامر الإنتاج'!A266)</f>
        <v/>
      </c>
      <c r="B266" s="6">
        <f>IF(A266="","",'أوامر الإنتاج'!B266&amp;"")</f>
        <v/>
      </c>
      <c r="C266" s="17">
        <f>IF(A266="","",'أوامر الإنتاج'!D266)</f>
        <v/>
      </c>
      <c r="D266" s="17">
        <f>IF(OR($A266="",D$4=""),"",SUMIFS('حركة المراحل'!$D$5:$D$504,'حركة المراحل'!$B$5:$B$504,$A266,'حركة المراحل'!$C$5:$C$504,D$4))</f>
        <v/>
      </c>
      <c r="E266" s="17">
        <f>IF(OR($A266="",E$4=""),"",SUMIFS('حركة المراحل'!$D$5:$D$504,'حركة المراحل'!$B$5:$B$504,$A266,'حركة المراحل'!$C$5:$C$504,E$4))</f>
        <v/>
      </c>
      <c r="F266" s="17">
        <f>IF(OR($A266="",F$4=""),"",SUMIFS('حركة المراحل'!$D$5:$D$504,'حركة المراحل'!$B$5:$B$504,$A266,'حركة المراحل'!$C$5:$C$504,F$4))</f>
        <v/>
      </c>
      <c r="G266" s="17">
        <f>IF(OR($A266="",G$4=""),"",SUMIFS('حركة المراحل'!$D$5:$D$504,'حركة المراحل'!$B$5:$B$504,$A266,'حركة المراحل'!$C$5:$C$504,G$4))</f>
        <v/>
      </c>
      <c r="H266" s="17">
        <f>IF(OR($A266="",H$4=""),"",SUMIFS('حركة المراحل'!$D$5:$D$504,'حركة المراحل'!$B$5:$B$504,$A266,'حركة المراحل'!$C$5:$C$504,H$4))</f>
        <v/>
      </c>
      <c r="I266" s="17">
        <f>IF(OR($A266="",I$4=""),"",SUMIFS('حركة المراحل'!$D$5:$D$504,'حركة المراحل'!$B$5:$B$504,$A266,'حركة المراحل'!$C$5:$C$504,I$4))</f>
        <v/>
      </c>
      <c r="J266" s="17">
        <f>IF(OR($A266="",J$4=""),"",SUMIFS('حركة المراحل'!$D$5:$D$504,'حركة المراحل'!$B$5:$B$504,$A266,'حركة المراحل'!$C$5:$C$504,J$4))</f>
        <v/>
      </c>
      <c r="K266" s="17">
        <f>IF(OR($A266="",K$4=""),"",SUMIFS('حركة المراحل'!$D$5:$D$504,'حركة المراحل'!$B$5:$B$504,$A266,'حركة المراحل'!$C$5:$C$504,K$4))</f>
        <v/>
      </c>
      <c r="L266" s="17">
        <f>IF(OR($A266="",L$4=""),"",SUMIFS('حركة المراحل'!$D$5:$D$504,'حركة المراحل'!$B$5:$B$504,$A266,'حركة المراحل'!$C$5:$C$504,L$4))</f>
        <v/>
      </c>
      <c r="M266" s="17">
        <f>IF(OR($A266="",M$4=""),"",SUMIFS('حركة المراحل'!$D$5:$D$504,'حركة المراحل'!$B$5:$B$504,$A266,'حركة المراحل'!$C$5:$C$504,M$4))</f>
        <v/>
      </c>
      <c r="N266" s="17">
        <f>IF(OR($A266="",N$4=""),"",SUMIFS('حركة المراحل'!$D$5:$D$504,'حركة المراحل'!$B$5:$B$504,$A266,'حركة المراحل'!$C$5:$C$504,N$4))</f>
        <v/>
      </c>
      <c r="O266" s="17">
        <f>IF(OR($A266="",O$4=""),"",SUMIFS('حركة المراحل'!$D$5:$D$504,'حركة المراحل'!$B$5:$B$504,$A266,'حركة المراحل'!$C$5:$C$504,O$4))</f>
        <v/>
      </c>
      <c r="P266" s="17">
        <f>IF(OR($A266="",'المراحل'!$D$5=""),"",SUMIFS('حركة المراحل'!$D$5:$D$504,'حركة المراحل'!$B$5:$B$504,$A266,'حركة المراحل'!$C$5:$C$504,'المراحل'!$D$5))</f>
        <v/>
      </c>
      <c r="Q266" s="18">
        <f>IF(OR(A266="",P266="",C266="",C266=0),"",P266/C266)</f>
        <v/>
      </c>
      <c r="R266" s="17">
        <f>IF(OR(A266="",P266="",C266=""),"",MAX(C266-P266,0))</f>
        <v/>
      </c>
      <c r="S266" s="19">
        <f>IF(OR(A266="",'أوامر الإنتاج'!E266=""),"",'أوامر الإنتاج'!E266-TODAY())</f>
        <v/>
      </c>
      <c r="T266" s="6">
        <f>IF(OR(A266="",P266="",C266=""),"",IF(P266&gt;=C266,"تم",IF(S266="","جارٍ",IF(S266&lt;0,"متأخر",IF(S266&lt;=3,"قريب","جارٍ")))))</f>
        <v/>
      </c>
    </row>
    <row r="267">
      <c r="A267" s="6">
        <f>IF('أوامر الإنتاج'!A267="","",'أوامر الإنتاج'!A267)</f>
        <v/>
      </c>
      <c r="B267" s="6">
        <f>IF(A267="","",'أوامر الإنتاج'!B267&amp;"")</f>
        <v/>
      </c>
      <c r="C267" s="17">
        <f>IF(A267="","",'أوامر الإنتاج'!D267)</f>
        <v/>
      </c>
      <c r="D267" s="17">
        <f>IF(OR($A267="",D$4=""),"",SUMIFS('حركة المراحل'!$D$5:$D$504,'حركة المراحل'!$B$5:$B$504,$A267,'حركة المراحل'!$C$5:$C$504,D$4))</f>
        <v/>
      </c>
      <c r="E267" s="17">
        <f>IF(OR($A267="",E$4=""),"",SUMIFS('حركة المراحل'!$D$5:$D$504,'حركة المراحل'!$B$5:$B$504,$A267,'حركة المراحل'!$C$5:$C$504,E$4))</f>
        <v/>
      </c>
      <c r="F267" s="17">
        <f>IF(OR($A267="",F$4=""),"",SUMIFS('حركة المراحل'!$D$5:$D$504,'حركة المراحل'!$B$5:$B$504,$A267,'حركة المراحل'!$C$5:$C$504,F$4))</f>
        <v/>
      </c>
      <c r="G267" s="17">
        <f>IF(OR($A267="",G$4=""),"",SUMIFS('حركة المراحل'!$D$5:$D$504,'حركة المراحل'!$B$5:$B$504,$A267,'حركة المراحل'!$C$5:$C$504,G$4))</f>
        <v/>
      </c>
      <c r="H267" s="17">
        <f>IF(OR($A267="",H$4=""),"",SUMIFS('حركة المراحل'!$D$5:$D$504,'حركة المراحل'!$B$5:$B$504,$A267,'حركة المراحل'!$C$5:$C$504,H$4))</f>
        <v/>
      </c>
      <c r="I267" s="17">
        <f>IF(OR($A267="",I$4=""),"",SUMIFS('حركة المراحل'!$D$5:$D$504,'حركة المراحل'!$B$5:$B$504,$A267,'حركة المراحل'!$C$5:$C$504,I$4))</f>
        <v/>
      </c>
      <c r="J267" s="17">
        <f>IF(OR($A267="",J$4=""),"",SUMIFS('حركة المراحل'!$D$5:$D$504,'حركة المراحل'!$B$5:$B$504,$A267,'حركة المراحل'!$C$5:$C$504,J$4))</f>
        <v/>
      </c>
      <c r="K267" s="17">
        <f>IF(OR($A267="",K$4=""),"",SUMIFS('حركة المراحل'!$D$5:$D$504,'حركة المراحل'!$B$5:$B$504,$A267,'حركة المراحل'!$C$5:$C$504,K$4))</f>
        <v/>
      </c>
      <c r="L267" s="17">
        <f>IF(OR($A267="",L$4=""),"",SUMIFS('حركة المراحل'!$D$5:$D$504,'حركة المراحل'!$B$5:$B$504,$A267,'حركة المراحل'!$C$5:$C$504,L$4))</f>
        <v/>
      </c>
      <c r="M267" s="17">
        <f>IF(OR($A267="",M$4=""),"",SUMIFS('حركة المراحل'!$D$5:$D$504,'حركة المراحل'!$B$5:$B$504,$A267,'حركة المراحل'!$C$5:$C$504,M$4))</f>
        <v/>
      </c>
      <c r="N267" s="17">
        <f>IF(OR($A267="",N$4=""),"",SUMIFS('حركة المراحل'!$D$5:$D$504,'حركة المراحل'!$B$5:$B$504,$A267,'حركة المراحل'!$C$5:$C$504,N$4))</f>
        <v/>
      </c>
      <c r="O267" s="17">
        <f>IF(OR($A267="",O$4=""),"",SUMIFS('حركة المراحل'!$D$5:$D$504,'حركة المراحل'!$B$5:$B$504,$A267,'حركة المراحل'!$C$5:$C$504,O$4))</f>
        <v/>
      </c>
      <c r="P267" s="17">
        <f>IF(OR($A267="",'المراحل'!$D$5=""),"",SUMIFS('حركة المراحل'!$D$5:$D$504,'حركة المراحل'!$B$5:$B$504,$A267,'حركة المراحل'!$C$5:$C$504,'المراحل'!$D$5))</f>
        <v/>
      </c>
      <c r="Q267" s="18">
        <f>IF(OR(A267="",P267="",C267="",C267=0),"",P267/C267)</f>
        <v/>
      </c>
      <c r="R267" s="17">
        <f>IF(OR(A267="",P267="",C267=""),"",MAX(C267-P267,0))</f>
        <v/>
      </c>
      <c r="S267" s="19">
        <f>IF(OR(A267="",'أوامر الإنتاج'!E267=""),"",'أوامر الإنتاج'!E267-TODAY())</f>
        <v/>
      </c>
      <c r="T267" s="6">
        <f>IF(OR(A267="",P267="",C267=""),"",IF(P267&gt;=C267,"تم",IF(S267="","جارٍ",IF(S267&lt;0,"متأخر",IF(S267&lt;=3,"قريب","جارٍ")))))</f>
        <v/>
      </c>
    </row>
    <row r="268">
      <c r="A268" s="6">
        <f>IF('أوامر الإنتاج'!A268="","",'أوامر الإنتاج'!A268)</f>
        <v/>
      </c>
      <c r="B268" s="6">
        <f>IF(A268="","",'أوامر الإنتاج'!B268&amp;"")</f>
        <v/>
      </c>
      <c r="C268" s="17">
        <f>IF(A268="","",'أوامر الإنتاج'!D268)</f>
        <v/>
      </c>
      <c r="D268" s="17">
        <f>IF(OR($A268="",D$4=""),"",SUMIFS('حركة المراحل'!$D$5:$D$504,'حركة المراحل'!$B$5:$B$504,$A268,'حركة المراحل'!$C$5:$C$504,D$4))</f>
        <v/>
      </c>
      <c r="E268" s="17">
        <f>IF(OR($A268="",E$4=""),"",SUMIFS('حركة المراحل'!$D$5:$D$504,'حركة المراحل'!$B$5:$B$504,$A268,'حركة المراحل'!$C$5:$C$504,E$4))</f>
        <v/>
      </c>
      <c r="F268" s="17">
        <f>IF(OR($A268="",F$4=""),"",SUMIFS('حركة المراحل'!$D$5:$D$504,'حركة المراحل'!$B$5:$B$504,$A268,'حركة المراحل'!$C$5:$C$504,F$4))</f>
        <v/>
      </c>
      <c r="G268" s="17">
        <f>IF(OR($A268="",G$4=""),"",SUMIFS('حركة المراحل'!$D$5:$D$504,'حركة المراحل'!$B$5:$B$504,$A268,'حركة المراحل'!$C$5:$C$504,G$4))</f>
        <v/>
      </c>
      <c r="H268" s="17">
        <f>IF(OR($A268="",H$4=""),"",SUMIFS('حركة المراحل'!$D$5:$D$504,'حركة المراحل'!$B$5:$B$504,$A268,'حركة المراحل'!$C$5:$C$504,H$4))</f>
        <v/>
      </c>
      <c r="I268" s="17">
        <f>IF(OR($A268="",I$4=""),"",SUMIFS('حركة المراحل'!$D$5:$D$504,'حركة المراحل'!$B$5:$B$504,$A268,'حركة المراحل'!$C$5:$C$504,I$4))</f>
        <v/>
      </c>
      <c r="J268" s="17">
        <f>IF(OR($A268="",J$4=""),"",SUMIFS('حركة المراحل'!$D$5:$D$504,'حركة المراحل'!$B$5:$B$504,$A268,'حركة المراحل'!$C$5:$C$504,J$4))</f>
        <v/>
      </c>
      <c r="K268" s="17">
        <f>IF(OR($A268="",K$4=""),"",SUMIFS('حركة المراحل'!$D$5:$D$504,'حركة المراحل'!$B$5:$B$504,$A268,'حركة المراحل'!$C$5:$C$504,K$4))</f>
        <v/>
      </c>
      <c r="L268" s="17">
        <f>IF(OR($A268="",L$4=""),"",SUMIFS('حركة المراحل'!$D$5:$D$504,'حركة المراحل'!$B$5:$B$504,$A268,'حركة المراحل'!$C$5:$C$504,L$4))</f>
        <v/>
      </c>
      <c r="M268" s="17">
        <f>IF(OR($A268="",M$4=""),"",SUMIFS('حركة المراحل'!$D$5:$D$504,'حركة المراحل'!$B$5:$B$504,$A268,'حركة المراحل'!$C$5:$C$504,M$4))</f>
        <v/>
      </c>
      <c r="N268" s="17">
        <f>IF(OR($A268="",N$4=""),"",SUMIFS('حركة المراحل'!$D$5:$D$504,'حركة المراحل'!$B$5:$B$504,$A268,'حركة المراحل'!$C$5:$C$504,N$4))</f>
        <v/>
      </c>
      <c r="O268" s="17">
        <f>IF(OR($A268="",O$4=""),"",SUMIFS('حركة المراحل'!$D$5:$D$504,'حركة المراحل'!$B$5:$B$504,$A268,'حركة المراحل'!$C$5:$C$504,O$4))</f>
        <v/>
      </c>
      <c r="P268" s="17">
        <f>IF(OR($A268="",'المراحل'!$D$5=""),"",SUMIFS('حركة المراحل'!$D$5:$D$504,'حركة المراحل'!$B$5:$B$504,$A268,'حركة المراحل'!$C$5:$C$504,'المراحل'!$D$5))</f>
        <v/>
      </c>
      <c r="Q268" s="18">
        <f>IF(OR(A268="",P268="",C268="",C268=0),"",P268/C268)</f>
        <v/>
      </c>
      <c r="R268" s="17">
        <f>IF(OR(A268="",P268="",C268=""),"",MAX(C268-P268,0))</f>
        <v/>
      </c>
      <c r="S268" s="19">
        <f>IF(OR(A268="",'أوامر الإنتاج'!E268=""),"",'أوامر الإنتاج'!E268-TODAY())</f>
        <v/>
      </c>
      <c r="T268" s="6">
        <f>IF(OR(A268="",P268="",C268=""),"",IF(P268&gt;=C268,"تم",IF(S268="","جارٍ",IF(S268&lt;0,"متأخر",IF(S268&lt;=3,"قريب","جارٍ")))))</f>
        <v/>
      </c>
    </row>
    <row r="269">
      <c r="A269" s="6">
        <f>IF('أوامر الإنتاج'!A269="","",'أوامر الإنتاج'!A269)</f>
        <v/>
      </c>
      <c r="B269" s="6">
        <f>IF(A269="","",'أوامر الإنتاج'!B269&amp;"")</f>
        <v/>
      </c>
      <c r="C269" s="17">
        <f>IF(A269="","",'أوامر الإنتاج'!D269)</f>
        <v/>
      </c>
      <c r="D269" s="17">
        <f>IF(OR($A269="",D$4=""),"",SUMIFS('حركة المراحل'!$D$5:$D$504,'حركة المراحل'!$B$5:$B$504,$A269,'حركة المراحل'!$C$5:$C$504,D$4))</f>
        <v/>
      </c>
      <c r="E269" s="17">
        <f>IF(OR($A269="",E$4=""),"",SUMIFS('حركة المراحل'!$D$5:$D$504,'حركة المراحل'!$B$5:$B$504,$A269,'حركة المراحل'!$C$5:$C$504,E$4))</f>
        <v/>
      </c>
      <c r="F269" s="17">
        <f>IF(OR($A269="",F$4=""),"",SUMIFS('حركة المراحل'!$D$5:$D$504,'حركة المراحل'!$B$5:$B$504,$A269,'حركة المراحل'!$C$5:$C$504,F$4))</f>
        <v/>
      </c>
      <c r="G269" s="17">
        <f>IF(OR($A269="",G$4=""),"",SUMIFS('حركة المراحل'!$D$5:$D$504,'حركة المراحل'!$B$5:$B$504,$A269,'حركة المراحل'!$C$5:$C$504,G$4))</f>
        <v/>
      </c>
      <c r="H269" s="17">
        <f>IF(OR($A269="",H$4=""),"",SUMIFS('حركة المراحل'!$D$5:$D$504,'حركة المراحل'!$B$5:$B$504,$A269,'حركة المراحل'!$C$5:$C$504,H$4))</f>
        <v/>
      </c>
      <c r="I269" s="17">
        <f>IF(OR($A269="",I$4=""),"",SUMIFS('حركة المراحل'!$D$5:$D$504,'حركة المراحل'!$B$5:$B$504,$A269,'حركة المراحل'!$C$5:$C$504,I$4))</f>
        <v/>
      </c>
      <c r="J269" s="17">
        <f>IF(OR($A269="",J$4=""),"",SUMIFS('حركة المراحل'!$D$5:$D$504,'حركة المراحل'!$B$5:$B$504,$A269,'حركة المراحل'!$C$5:$C$504,J$4))</f>
        <v/>
      </c>
      <c r="K269" s="17">
        <f>IF(OR($A269="",K$4=""),"",SUMIFS('حركة المراحل'!$D$5:$D$504,'حركة المراحل'!$B$5:$B$504,$A269,'حركة المراحل'!$C$5:$C$504,K$4))</f>
        <v/>
      </c>
      <c r="L269" s="17">
        <f>IF(OR($A269="",L$4=""),"",SUMIFS('حركة المراحل'!$D$5:$D$504,'حركة المراحل'!$B$5:$B$504,$A269,'حركة المراحل'!$C$5:$C$504,L$4))</f>
        <v/>
      </c>
      <c r="M269" s="17">
        <f>IF(OR($A269="",M$4=""),"",SUMIFS('حركة المراحل'!$D$5:$D$504,'حركة المراحل'!$B$5:$B$504,$A269,'حركة المراحل'!$C$5:$C$504,M$4))</f>
        <v/>
      </c>
      <c r="N269" s="17">
        <f>IF(OR($A269="",N$4=""),"",SUMIFS('حركة المراحل'!$D$5:$D$504,'حركة المراحل'!$B$5:$B$504,$A269,'حركة المراحل'!$C$5:$C$504,N$4))</f>
        <v/>
      </c>
      <c r="O269" s="17">
        <f>IF(OR($A269="",O$4=""),"",SUMIFS('حركة المراحل'!$D$5:$D$504,'حركة المراحل'!$B$5:$B$504,$A269,'حركة المراحل'!$C$5:$C$504,O$4))</f>
        <v/>
      </c>
      <c r="P269" s="17">
        <f>IF(OR($A269="",'المراحل'!$D$5=""),"",SUMIFS('حركة المراحل'!$D$5:$D$504,'حركة المراحل'!$B$5:$B$504,$A269,'حركة المراحل'!$C$5:$C$504,'المراحل'!$D$5))</f>
        <v/>
      </c>
      <c r="Q269" s="18">
        <f>IF(OR(A269="",P269="",C269="",C269=0),"",P269/C269)</f>
        <v/>
      </c>
      <c r="R269" s="17">
        <f>IF(OR(A269="",P269="",C269=""),"",MAX(C269-P269,0))</f>
        <v/>
      </c>
      <c r="S269" s="19">
        <f>IF(OR(A269="",'أوامر الإنتاج'!E269=""),"",'أوامر الإنتاج'!E269-TODAY())</f>
        <v/>
      </c>
      <c r="T269" s="6">
        <f>IF(OR(A269="",P269="",C269=""),"",IF(P269&gt;=C269,"تم",IF(S269="","جارٍ",IF(S269&lt;0,"متأخر",IF(S269&lt;=3,"قريب","جارٍ")))))</f>
        <v/>
      </c>
    </row>
    <row r="270">
      <c r="A270" s="6">
        <f>IF('أوامر الإنتاج'!A270="","",'أوامر الإنتاج'!A270)</f>
        <v/>
      </c>
      <c r="B270" s="6">
        <f>IF(A270="","",'أوامر الإنتاج'!B270&amp;"")</f>
        <v/>
      </c>
      <c r="C270" s="17">
        <f>IF(A270="","",'أوامر الإنتاج'!D270)</f>
        <v/>
      </c>
      <c r="D270" s="17">
        <f>IF(OR($A270="",D$4=""),"",SUMIFS('حركة المراحل'!$D$5:$D$504,'حركة المراحل'!$B$5:$B$504,$A270,'حركة المراحل'!$C$5:$C$504,D$4))</f>
        <v/>
      </c>
      <c r="E270" s="17">
        <f>IF(OR($A270="",E$4=""),"",SUMIFS('حركة المراحل'!$D$5:$D$504,'حركة المراحل'!$B$5:$B$504,$A270,'حركة المراحل'!$C$5:$C$504,E$4))</f>
        <v/>
      </c>
      <c r="F270" s="17">
        <f>IF(OR($A270="",F$4=""),"",SUMIFS('حركة المراحل'!$D$5:$D$504,'حركة المراحل'!$B$5:$B$504,$A270,'حركة المراحل'!$C$5:$C$504,F$4))</f>
        <v/>
      </c>
      <c r="G270" s="17">
        <f>IF(OR($A270="",G$4=""),"",SUMIFS('حركة المراحل'!$D$5:$D$504,'حركة المراحل'!$B$5:$B$504,$A270,'حركة المراحل'!$C$5:$C$504,G$4))</f>
        <v/>
      </c>
      <c r="H270" s="17">
        <f>IF(OR($A270="",H$4=""),"",SUMIFS('حركة المراحل'!$D$5:$D$504,'حركة المراحل'!$B$5:$B$504,$A270,'حركة المراحل'!$C$5:$C$504,H$4))</f>
        <v/>
      </c>
      <c r="I270" s="17">
        <f>IF(OR($A270="",I$4=""),"",SUMIFS('حركة المراحل'!$D$5:$D$504,'حركة المراحل'!$B$5:$B$504,$A270,'حركة المراحل'!$C$5:$C$504,I$4))</f>
        <v/>
      </c>
      <c r="J270" s="17">
        <f>IF(OR($A270="",J$4=""),"",SUMIFS('حركة المراحل'!$D$5:$D$504,'حركة المراحل'!$B$5:$B$504,$A270,'حركة المراحل'!$C$5:$C$504,J$4))</f>
        <v/>
      </c>
      <c r="K270" s="17">
        <f>IF(OR($A270="",K$4=""),"",SUMIFS('حركة المراحل'!$D$5:$D$504,'حركة المراحل'!$B$5:$B$504,$A270,'حركة المراحل'!$C$5:$C$504,K$4))</f>
        <v/>
      </c>
      <c r="L270" s="17">
        <f>IF(OR($A270="",L$4=""),"",SUMIFS('حركة المراحل'!$D$5:$D$504,'حركة المراحل'!$B$5:$B$504,$A270,'حركة المراحل'!$C$5:$C$504,L$4))</f>
        <v/>
      </c>
      <c r="M270" s="17">
        <f>IF(OR($A270="",M$4=""),"",SUMIFS('حركة المراحل'!$D$5:$D$504,'حركة المراحل'!$B$5:$B$504,$A270,'حركة المراحل'!$C$5:$C$504,M$4))</f>
        <v/>
      </c>
      <c r="N270" s="17">
        <f>IF(OR($A270="",N$4=""),"",SUMIFS('حركة المراحل'!$D$5:$D$504,'حركة المراحل'!$B$5:$B$504,$A270,'حركة المراحل'!$C$5:$C$504,N$4))</f>
        <v/>
      </c>
      <c r="O270" s="17">
        <f>IF(OR($A270="",O$4=""),"",SUMIFS('حركة المراحل'!$D$5:$D$504,'حركة المراحل'!$B$5:$B$504,$A270,'حركة المراحل'!$C$5:$C$504,O$4))</f>
        <v/>
      </c>
      <c r="P270" s="17">
        <f>IF(OR($A270="",'المراحل'!$D$5=""),"",SUMIFS('حركة المراحل'!$D$5:$D$504,'حركة المراحل'!$B$5:$B$504,$A270,'حركة المراحل'!$C$5:$C$504,'المراحل'!$D$5))</f>
        <v/>
      </c>
      <c r="Q270" s="18">
        <f>IF(OR(A270="",P270="",C270="",C270=0),"",P270/C270)</f>
        <v/>
      </c>
      <c r="R270" s="17">
        <f>IF(OR(A270="",P270="",C270=""),"",MAX(C270-P270,0))</f>
        <v/>
      </c>
      <c r="S270" s="19">
        <f>IF(OR(A270="",'أوامر الإنتاج'!E270=""),"",'أوامر الإنتاج'!E270-TODAY())</f>
        <v/>
      </c>
      <c r="T270" s="6">
        <f>IF(OR(A270="",P270="",C270=""),"",IF(P270&gt;=C270,"تم",IF(S270="","جارٍ",IF(S270&lt;0,"متأخر",IF(S270&lt;=3,"قريب","جارٍ")))))</f>
        <v/>
      </c>
    </row>
    <row r="271">
      <c r="A271" s="6">
        <f>IF('أوامر الإنتاج'!A271="","",'أوامر الإنتاج'!A271)</f>
        <v/>
      </c>
      <c r="B271" s="6">
        <f>IF(A271="","",'أوامر الإنتاج'!B271&amp;"")</f>
        <v/>
      </c>
      <c r="C271" s="17">
        <f>IF(A271="","",'أوامر الإنتاج'!D271)</f>
        <v/>
      </c>
      <c r="D271" s="17">
        <f>IF(OR($A271="",D$4=""),"",SUMIFS('حركة المراحل'!$D$5:$D$504,'حركة المراحل'!$B$5:$B$504,$A271,'حركة المراحل'!$C$5:$C$504,D$4))</f>
        <v/>
      </c>
      <c r="E271" s="17">
        <f>IF(OR($A271="",E$4=""),"",SUMIFS('حركة المراحل'!$D$5:$D$504,'حركة المراحل'!$B$5:$B$504,$A271,'حركة المراحل'!$C$5:$C$504,E$4))</f>
        <v/>
      </c>
      <c r="F271" s="17">
        <f>IF(OR($A271="",F$4=""),"",SUMIFS('حركة المراحل'!$D$5:$D$504,'حركة المراحل'!$B$5:$B$504,$A271,'حركة المراحل'!$C$5:$C$504,F$4))</f>
        <v/>
      </c>
      <c r="G271" s="17">
        <f>IF(OR($A271="",G$4=""),"",SUMIFS('حركة المراحل'!$D$5:$D$504,'حركة المراحل'!$B$5:$B$504,$A271,'حركة المراحل'!$C$5:$C$504,G$4))</f>
        <v/>
      </c>
      <c r="H271" s="17">
        <f>IF(OR($A271="",H$4=""),"",SUMIFS('حركة المراحل'!$D$5:$D$504,'حركة المراحل'!$B$5:$B$504,$A271,'حركة المراحل'!$C$5:$C$504,H$4))</f>
        <v/>
      </c>
      <c r="I271" s="17">
        <f>IF(OR($A271="",I$4=""),"",SUMIFS('حركة المراحل'!$D$5:$D$504,'حركة المراحل'!$B$5:$B$504,$A271,'حركة المراحل'!$C$5:$C$504,I$4))</f>
        <v/>
      </c>
      <c r="J271" s="17">
        <f>IF(OR($A271="",J$4=""),"",SUMIFS('حركة المراحل'!$D$5:$D$504,'حركة المراحل'!$B$5:$B$504,$A271,'حركة المراحل'!$C$5:$C$504,J$4))</f>
        <v/>
      </c>
      <c r="K271" s="17">
        <f>IF(OR($A271="",K$4=""),"",SUMIFS('حركة المراحل'!$D$5:$D$504,'حركة المراحل'!$B$5:$B$504,$A271,'حركة المراحل'!$C$5:$C$504,K$4))</f>
        <v/>
      </c>
      <c r="L271" s="17">
        <f>IF(OR($A271="",L$4=""),"",SUMIFS('حركة المراحل'!$D$5:$D$504,'حركة المراحل'!$B$5:$B$504,$A271,'حركة المراحل'!$C$5:$C$504,L$4))</f>
        <v/>
      </c>
      <c r="M271" s="17">
        <f>IF(OR($A271="",M$4=""),"",SUMIFS('حركة المراحل'!$D$5:$D$504,'حركة المراحل'!$B$5:$B$504,$A271,'حركة المراحل'!$C$5:$C$504,M$4))</f>
        <v/>
      </c>
      <c r="N271" s="17">
        <f>IF(OR($A271="",N$4=""),"",SUMIFS('حركة المراحل'!$D$5:$D$504,'حركة المراحل'!$B$5:$B$504,$A271,'حركة المراحل'!$C$5:$C$504,N$4))</f>
        <v/>
      </c>
      <c r="O271" s="17">
        <f>IF(OR($A271="",O$4=""),"",SUMIFS('حركة المراحل'!$D$5:$D$504,'حركة المراحل'!$B$5:$B$504,$A271,'حركة المراحل'!$C$5:$C$504,O$4))</f>
        <v/>
      </c>
      <c r="P271" s="17">
        <f>IF(OR($A271="",'المراحل'!$D$5=""),"",SUMIFS('حركة المراحل'!$D$5:$D$504,'حركة المراحل'!$B$5:$B$504,$A271,'حركة المراحل'!$C$5:$C$504,'المراحل'!$D$5))</f>
        <v/>
      </c>
      <c r="Q271" s="18">
        <f>IF(OR(A271="",P271="",C271="",C271=0),"",P271/C271)</f>
        <v/>
      </c>
      <c r="R271" s="17">
        <f>IF(OR(A271="",P271="",C271=""),"",MAX(C271-P271,0))</f>
        <v/>
      </c>
      <c r="S271" s="19">
        <f>IF(OR(A271="",'أوامر الإنتاج'!E271=""),"",'أوامر الإنتاج'!E271-TODAY())</f>
        <v/>
      </c>
      <c r="T271" s="6">
        <f>IF(OR(A271="",P271="",C271=""),"",IF(P271&gt;=C271,"تم",IF(S271="","جارٍ",IF(S271&lt;0,"متأخر",IF(S271&lt;=3,"قريب","جارٍ")))))</f>
        <v/>
      </c>
    </row>
    <row r="272">
      <c r="A272" s="6">
        <f>IF('أوامر الإنتاج'!A272="","",'أوامر الإنتاج'!A272)</f>
        <v/>
      </c>
      <c r="B272" s="6">
        <f>IF(A272="","",'أوامر الإنتاج'!B272&amp;"")</f>
        <v/>
      </c>
      <c r="C272" s="17">
        <f>IF(A272="","",'أوامر الإنتاج'!D272)</f>
        <v/>
      </c>
      <c r="D272" s="17">
        <f>IF(OR($A272="",D$4=""),"",SUMIFS('حركة المراحل'!$D$5:$D$504,'حركة المراحل'!$B$5:$B$504,$A272,'حركة المراحل'!$C$5:$C$504,D$4))</f>
        <v/>
      </c>
      <c r="E272" s="17">
        <f>IF(OR($A272="",E$4=""),"",SUMIFS('حركة المراحل'!$D$5:$D$504,'حركة المراحل'!$B$5:$B$504,$A272,'حركة المراحل'!$C$5:$C$504,E$4))</f>
        <v/>
      </c>
      <c r="F272" s="17">
        <f>IF(OR($A272="",F$4=""),"",SUMIFS('حركة المراحل'!$D$5:$D$504,'حركة المراحل'!$B$5:$B$504,$A272,'حركة المراحل'!$C$5:$C$504,F$4))</f>
        <v/>
      </c>
      <c r="G272" s="17">
        <f>IF(OR($A272="",G$4=""),"",SUMIFS('حركة المراحل'!$D$5:$D$504,'حركة المراحل'!$B$5:$B$504,$A272,'حركة المراحل'!$C$5:$C$504,G$4))</f>
        <v/>
      </c>
      <c r="H272" s="17">
        <f>IF(OR($A272="",H$4=""),"",SUMIFS('حركة المراحل'!$D$5:$D$504,'حركة المراحل'!$B$5:$B$504,$A272,'حركة المراحل'!$C$5:$C$504,H$4))</f>
        <v/>
      </c>
      <c r="I272" s="17">
        <f>IF(OR($A272="",I$4=""),"",SUMIFS('حركة المراحل'!$D$5:$D$504,'حركة المراحل'!$B$5:$B$504,$A272,'حركة المراحل'!$C$5:$C$504,I$4))</f>
        <v/>
      </c>
      <c r="J272" s="17">
        <f>IF(OR($A272="",J$4=""),"",SUMIFS('حركة المراحل'!$D$5:$D$504,'حركة المراحل'!$B$5:$B$504,$A272,'حركة المراحل'!$C$5:$C$504,J$4))</f>
        <v/>
      </c>
      <c r="K272" s="17">
        <f>IF(OR($A272="",K$4=""),"",SUMIFS('حركة المراحل'!$D$5:$D$504,'حركة المراحل'!$B$5:$B$504,$A272,'حركة المراحل'!$C$5:$C$504,K$4))</f>
        <v/>
      </c>
      <c r="L272" s="17">
        <f>IF(OR($A272="",L$4=""),"",SUMIFS('حركة المراحل'!$D$5:$D$504,'حركة المراحل'!$B$5:$B$504,$A272,'حركة المراحل'!$C$5:$C$504,L$4))</f>
        <v/>
      </c>
      <c r="M272" s="17">
        <f>IF(OR($A272="",M$4=""),"",SUMIFS('حركة المراحل'!$D$5:$D$504,'حركة المراحل'!$B$5:$B$504,$A272,'حركة المراحل'!$C$5:$C$504,M$4))</f>
        <v/>
      </c>
      <c r="N272" s="17">
        <f>IF(OR($A272="",N$4=""),"",SUMIFS('حركة المراحل'!$D$5:$D$504,'حركة المراحل'!$B$5:$B$504,$A272,'حركة المراحل'!$C$5:$C$504,N$4))</f>
        <v/>
      </c>
      <c r="O272" s="17">
        <f>IF(OR($A272="",O$4=""),"",SUMIFS('حركة المراحل'!$D$5:$D$504,'حركة المراحل'!$B$5:$B$504,$A272,'حركة المراحل'!$C$5:$C$504,O$4))</f>
        <v/>
      </c>
      <c r="P272" s="17">
        <f>IF(OR($A272="",'المراحل'!$D$5=""),"",SUMIFS('حركة المراحل'!$D$5:$D$504,'حركة المراحل'!$B$5:$B$504,$A272,'حركة المراحل'!$C$5:$C$504,'المراحل'!$D$5))</f>
        <v/>
      </c>
      <c r="Q272" s="18">
        <f>IF(OR(A272="",P272="",C272="",C272=0),"",P272/C272)</f>
        <v/>
      </c>
      <c r="R272" s="17">
        <f>IF(OR(A272="",P272="",C272=""),"",MAX(C272-P272,0))</f>
        <v/>
      </c>
      <c r="S272" s="19">
        <f>IF(OR(A272="",'أوامر الإنتاج'!E272=""),"",'أوامر الإنتاج'!E272-TODAY())</f>
        <v/>
      </c>
      <c r="T272" s="6">
        <f>IF(OR(A272="",P272="",C272=""),"",IF(P272&gt;=C272,"تم",IF(S272="","جارٍ",IF(S272&lt;0,"متأخر",IF(S272&lt;=3,"قريب","جارٍ")))))</f>
        <v/>
      </c>
    </row>
    <row r="273">
      <c r="A273" s="6">
        <f>IF('أوامر الإنتاج'!A273="","",'أوامر الإنتاج'!A273)</f>
        <v/>
      </c>
      <c r="B273" s="6">
        <f>IF(A273="","",'أوامر الإنتاج'!B273&amp;"")</f>
        <v/>
      </c>
      <c r="C273" s="17">
        <f>IF(A273="","",'أوامر الإنتاج'!D273)</f>
        <v/>
      </c>
      <c r="D273" s="17">
        <f>IF(OR($A273="",D$4=""),"",SUMIFS('حركة المراحل'!$D$5:$D$504,'حركة المراحل'!$B$5:$B$504,$A273,'حركة المراحل'!$C$5:$C$504,D$4))</f>
        <v/>
      </c>
      <c r="E273" s="17">
        <f>IF(OR($A273="",E$4=""),"",SUMIFS('حركة المراحل'!$D$5:$D$504,'حركة المراحل'!$B$5:$B$504,$A273,'حركة المراحل'!$C$5:$C$504,E$4))</f>
        <v/>
      </c>
      <c r="F273" s="17">
        <f>IF(OR($A273="",F$4=""),"",SUMIFS('حركة المراحل'!$D$5:$D$504,'حركة المراحل'!$B$5:$B$504,$A273,'حركة المراحل'!$C$5:$C$504,F$4))</f>
        <v/>
      </c>
      <c r="G273" s="17">
        <f>IF(OR($A273="",G$4=""),"",SUMIFS('حركة المراحل'!$D$5:$D$504,'حركة المراحل'!$B$5:$B$504,$A273,'حركة المراحل'!$C$5:$C$504,G$4))</f>
        <v/>
      </c>
      <c r="H273" s="17">
        <f>IF(OR($A273="",H$4=""),"",SUMIFS('حركة المراحل'!$D$5:$D$504,'حركة المراحل'!$B$5:$B$504,$A273,'حركة المراحل'!$C$5:$C$504,H$4))</f>
        <v/>
      </c>
      <c r="I273" s="17">
        <f>IF(OR($A273="",I$4=""),"",SUMIFS('حركة المراحل'!$D$5:$D$504,'حركة المراحل'!$B$5:$B$504,$A273,'حركة المراحل'!$C$5:$C$504,I$4))</f>
        <v/>
      </c>
      <c r="J273" s="17">
        <f>IF(OR($A273="",J$4=""),"",SUMIFS('حركة المراحل'!$D$5:$D$504,'حركة المراحل'!$B$5:$B$504,$A273,'حركة المراحل'!$C$5:$C$504,J$4))</f>
        <v/>
      </c>
      <c r="K273" s="17">
        <f>IF(OR($A273="",K$4=""),"",SUMIFS('حركة المراحل'!$D$5:$D$504,'حركة المراحل'!$B$5:$B$504,$A273,'حركة المراحل'!$C$5:$C$504,K$4))</f>
        <v/>
      </c>
      <c r="L273" s="17">
        <f>IF(OR($A273="",L$4=""),"",SUMIFS('حركة المراحل'!$D$5:$D$504,'حركة المراحل'!$B$5:$B$504,$A273,'حركة المراحل'!$C$5:$C$504,L$4))</f>
        <v/>
      </c>
      <c r="M273" s="17">
        <f>IF(OR($A273="",M$4=""),"",SUMIFS('حركة المراحل'!$D$5:$D$504,'حركة المراحل'!$B$5:$B$504,$A273,'حركة المراحل'!$C$5:$C$504,M$4))</f>
        <v/>
      </c>
      <c r="N273" s="17">
        <f>IF(OR($A273="",N$4=""),"",SUMIFS('حركة المراحل'!$D$5:$D$504,'حركة المراحل'!$B$5:$B$504,$A273,'حركة المراحل'!$C$5:$C$504,N$4))</f>
        <v/>
      </c>
      <c r="O273" s="17">
        <f>IF(OR($A273="",O$4=""),"",SUMIFS('حركة المراحل'!$D$5:$D$504,'حركة المراحل'!$B$5:$B$504,$A273,'حركة المراحل'!$C$5:$C$504,O$4))</f>
        <v/>
      </c>
      <c r="P273" s="17">
        <f>IF(OR($A273="",'المراحل'!$D$5=""),"",SUMIFS('حركة المراحل'!$D$5:$D$504,'حركة المراحل'!$B$5:$B$504,$A273,'حركة المراحل'!$C$5:$C$504,'المراحل'!$D$5))</f>
        <v/>
      </c>
      <c r="Q273" s="18">
        <f>IF(OR(A273="",P273="",C273="",C273=0),"",P273/C273)</f>
        <v/>
      </c>
      <c r="R273" s="17">
        <f>IF(OR(A273="",P273="",C273=""),"",MAX(C273-P273,0))</f>
        <v/>
      </c>
      <c r="S273" s="19">
        <f>IF(OR(A273="",'أوامر الإنتاج'!E273=""),"",'أوامر الإنتاج'!E273-TODAY())</f>
        <v/>
      </c>
      <c r="T273" s="6">
        <f>IF(OR(A273="",P273="",C273=""),"",IF(P273&gt;=C273,"تم",IF(S273="","جارٍ",IF(S273&lt;0,"متأخر",IF(S273&lt;=3,"قريب","جارٍ")))))</f>
        <v/>
      </c>
    </row>
    <row r="274">
      <c r="A274" s="6">
        <f>IF('أوامر الإنتاج'!A274="","",'أوامر الإنتاج'!A274)</f>
        <v/>
      </c>
      <c r="B274" s="6">
        <f>IF(A274="","",'أوامر الإنتاج'!B274&amp;"")</f>
        <v/>
      </c>
      <c r="C274" s="17">
        <f>IF(A274="","",'أوامر الإنتاج'!D274)</f>
        <v/>
      </c>
      <c r="D274" s="17">
        <f>IF(OR($A274="",D$4=""),"",SUMIFS('حركة المراحل'!$D$5:$D$504,'حركة المراحل'!$B$5:$B$504,$A274,'حركة المراحل'!$C$5:$C$504,D$4))</f>
        <v/>
      </c>
      <c r="E274" s="17">
        <f>IF(OR($A274="",E$4=""),"",SUMIFS('حركة المراحل'!$D$5:$D$504,'حركة المراحل'!$B$5:$B$504,$A274,'حركة المراحل'!$C$5:$C$504,E$4))</f>
        <v/>
      </c>
      <c r="F274" s="17">
        <f>IF(OR($A274="",F$4=""),"",SUMIFS('حركة المراحل'!$D$5:$D$504,'حركة المراحل'!$B$5:$B$504,$A274,'حركة المراحل'!$C$5:$C$504,F$4))</f>
        <v/>
      </c>
      <c r="G274" s="17">
        <f>IF(OR($A274="",G$4=""),"",SUMIFS('حركة المراحل'!$D$5:$D$504,'حركة المراحل'!$B$5:$B$504,$A274,'حركة المراحل'!$C$5:$C$504,G$4))</f>
        <v/>
      </c>
      <c r="H274" s="17">
        <f>IF(OR($A274="",H$4=""),"",SUMIFS('حركة المراحل'!$D$5:$D$504,'حركة المراحل'!$B$5:$B$504,$A274,'حركة المراحل'!$C$5:$C$504,H$4))</f>
        <v/>
      </c>
      <c r="I274" s="17">
        <f>IF(OR($A274="",I$4=""),"",SUMIFS('حركة المراحل'!$D$5:$D$504,'حركة المراحل'!$B$5:$B$504,$A274,'حركة المراحل'!$C$5:$C$504,I$4))</f>
        <v/>
      </c>
      <c r="J274" s="17">
        <f>IF(OR($A274="",J$4=""),"",SUMIFS('حركة المراحل'!$D$5:$D$504,'حركة المراحل'!$B$5:$B$504,$A274,'حركة المراحل'!$C$5:$C$504,J$4))</f>
        <v/>
      </c>
      <c r="K274" s="17">
        <f>IF(OR($A274="",K$4=""),"",SUMIFS('حركة المراحل'!$D$5:$D$504,'حركة المراحل'!$B$5:$B$504,$A274,'حركة المراحل'!$C$5:$C$504,K$4))</f>
        <v/>
      </c>
      <c r="L274" s="17">
        <f>IF(OR($A274="",L$4=""),"",SUMIFS('حركة المراحل'!$D$5:$D$504,'حركة المراحل'!$B$5:$B$504,$A274,'حركة المراحل'!$C$5:$C$504,L$4))</f>
        <v/>
      </c>
      <c r="M274" s="17">
        <f>IF(OR($A274="",M$4=""),"",SUMIFS('حركة المراحل'!$D$5:$D$504,'حركة المراحل'!$B$5:$B$504,$A274,'حركة المراحل'!$C$5:$C$504,M$4))</f>
        <v/>
      </c>
      <c r="N274" s="17">
        <f>IF(OR($A274="",N$4=""),"",SUMIFS('حركة المراحل'!$D$5:$D$504,'حركة المراحل'!$B$5:$B$504,$A274,'حركة المراحل'!$C$5:$C$504,N$4))</f>
        <v/>
      </c>
      <c r="O274" s="17">
        <f>IF(OR($A274="",O$4=""),"",SUMIFS('حركة المراحل'!$D$5:$D$504,'حركة المراحل'!$B$5:$B$504,$A274,'حركة المراحل'!$C$5:$C$504,O$4))</f>
        <v/>
      </c>
      <c r="P274" s="17">
        <f>IF(OR($A274="",'المراحل'!$D$5=""),"",SUMIFS('حركة المراحل'!$D$5:$D$504,'حركة المراحل'!$B$5:$B$504,$A274,'حركة المراحل'!$C$5:$C$504,'المراحل'!$D$5))</f>
        <v/>
      </c>
      <c r="Q274" s="18">
        <f>IF(OR(A274="",P274="",C274="",C274=0),"",P274/C274)</f>
        <v/>
      </c>
      <c r="R274" s="17">
        <f>IF(OR(A274="",P274="",C274=""),"",MAX(C274-P274,0))</f>
        <v/>
      </c>
      <c r="S274" s="19">
        <f>IF(OR(A274="",'أوامر الإنتاج'!E274=""),"",'أوامر الإنتاج'!E274-TODAY())</f>
        <v/>
      </c>
      <c r="T274" s="6">
        <f>IF(OR(A274="",P274="",C274=""),"",IF(P274&gt;=C274,"تم",IF(S274="","جارٍ",IF(S274&lt;0,"متأخر",IF(S274&lt;=3,"قريب","جارٍ")))))</f>
        <v/>
      </c>
    </row>
    <row r="275">
      <c r="A275" s="6">
        <f>IF('أوامر الإنتاج'!A275="","",'أوامر الإنتاج'!A275)</f>
        <v/>
      </c>
      <c r="B275" s="6">
        <f>IF(A275="","",'أوامر الإنتاج'!B275&amp;"")</f>
        <v/>
      </c>
      <c r="C275" s="17">
        <f>IF(A275="","",'أوامر الإنتاج'!D275)</f>
        <v/>
      </c>
      <c r="D275" s="17">
        <f>IF(OR($A275="",D$4=""),"",SUMIFS('حركة المراحل'!$D$5:$D$504,'حركة المراحل'!$B$5:$B$504,$A275,'حركة المراحل'!$C$5:$C$504,D$4))</f>
        <v/>
      </c>
      <c r="E275" s="17">
        <f>IF(OR($A275="",E$4=""),"",SUMIFS('حركة المراحل'!$D$5:$D$504,'حركة المراحل'!$B$5:$B$504,$A275,'حركة المراحل'!$C$5:$C$504,E$4))</f>
        <v/>
      </c>
      <c r="F275" s="17">
        <f>IF(OR($A275="",F$4=""),"",SUMIFS('حركة المراحل'!$D$5:$D$504,'حركة المراحل'!$B$5:$B$504,$A275,'حركة المراحل'!$C$5:$C$504,F$4))</f>
        <v/>
      </c>
      <c r="G275" s="17">
        <f>IF(OR($A275="",G$4=""),"",SUMIFS('حركة المراحل'!$D$5:$D$504,'حركة المراحل'!$B$5:$B$504,$A275,'حركة المراحل'!$C$5:$C$504,G$4))</f>
        <v/>
      </c>
      <c r="H275" s="17">
        <f>IF(OR($A275="",H$4=""),"",SUMIFS('حركة المراحل'!$D$5:$D$504,'حركة المراحل'!$B$5:$B$504,$A275,'حركة المراحل'!$C$5:$C$504,H$4))</f>
        <v/>
      </c>
      <c r="I275" s="17">
        <f>IF(OR($A275="",I$4=""),"",SUMIFS('حركة المراحل'!$D$5:$D$504,'حركة المراحل'!$B$5:$B$504,$A275,'حركة المراحل'!$C$5:$C$504,I$4))</f>
        <v/>
      </c>
      <c r="J275" s="17">
        <f>IF(OR($A275="",J$4=""),"",SUMIFS('حركة المراحل'!$D$5:$D$504,'حركة المراحل'!$B$5:$B$504,$A275,'حركة المراحل'!$C$5:$C$504,J$4))</f>
        <v/>
      </c>
      <c r="K275" s="17">
        <f>IF(OR($A275="",K$4=""),"",SUMIFS('حركة المراحل'!$D$5:$D$504,'حركة المراحل'!$B$5:$B$504,$A275,'حركة المراحل'!$C$5:$C$504,K$4))</f>
        <v/>
      </c>
      <c r="L275" s="17">
        <f>IF(OR($A275="",L$4=""),"",SUMIFS('حركة المراحل'!$D$5:$D$504,'حركة المراحل'!$B$5:$B$504,$A275,'حركة المراحل'!$C$5:$C$504,L$4))</f>
        <v/>
      </c>
      <c r="M275" s="17">
        <f>IF(OR($A275="",M$4=""),"",SUMIFS('حركة المراحل'!$D$5:$D$504,'حركة المراحل'!$B$5:$B$504,$A275,'حركة المراحل'!$C$5:$C$504,M$4))</f>
        <v/>
      </c>
      <c r="N275" s="17">
        <f>IF(OR($A275="",N$4=""),"",SUMIFS('حركة المراحل'!$D$5:$D$504,'حركة المراحل'!$B$5:$B$504,$A275,'حركة المراحل'!$C$5:$C$504,N$4))</f>
        <v/>
      </c>
      <c r="O275" s="17">
        <f>IF(OR($A275="",O$4=""),"",SUMIFS('حركة المراحل'!$D$5:$D$504,'حركة المراحل'!$B$5:$B$504,$A275,'حركة المراحل'!$C$5:$C$504,O$4))</f>
        <v/>
      </c>
      <c r="P275" s="17">
        <f>IF(OR($A275="",'المراحل'!$D$5=""),"",SUMIFS('حركة المراحل'!$D$5:$D$504,'حركة المراحل'!$B$5:$B$504,$A275,'حركة المراحل'!$C$5:$C$504,'المراحل'!$D$5))</f>
        <v/>
      </c>
      <c r="Q275" s="18">
        <f>IF(OR(A275="",P275="",C275="",C275=0),"",P275/C275)</f>
        <v/>
      </c>
      <c r="R275" s="17">
        <f>IF(OR(A275="",P275="",C275=""),"",MAX(C275-P275,0))</f>
        <v/>
      </c>
      <c r="S275" s="19">
        <f>IF(OR(A275="",'أوامر الإنتاج'!E275=""),"",'أوامر الإنتاج'!E275-TODAY())</f>
        <v/>
      </c>
      <c r="T275" s="6">
        <f>IF(OR(A275="",P275="",C275=""),"",IF(P275&gt;=C275,"تم",IF(S275="","جارٍ",IF(S275&lt;0,"متأخر",IF(S275&lt;=3,"قريب","جارٍ")))))</f>
        <v/>
      </c>
    </row>
    <row r="276">
      <c r="A276" s="6">
        <f>IF('أوامر الإنتاج'!A276="","",'أوامر الإنتاج'!A276)</f>
        <v/>
      </c>
      <c r="B276" s="6">
        <f>IF(A276="","",'أوامر الإنتاج'!B276&amp;"")</f>
        <v/>
      </c>
      <c r="C276" s="17">
        <f>IF(A276="","",'أوامر الإنتاج'!D276)</f>
        <v/>
      </c>
      <c r="D276" s="17">
        <f>IF(OR($A276="",D$4=""),"",SUMIFS('حركة المراحل'!$D$5:$D$504,'حركة المراحل'!$B$5:$B$504,$A276,'حركة المراحل'!$C$5:$C$504,D$4))</f>
        <v/>
      </c>
      <c r="E276" s="17">
        <f>IF(OR($A276="",E$4=""),"",SUMIFS('حركة المراحل'!$D$5:$D$504,'حركة المراحل'!$B$5:$B$504,$A276,'حركة المراحل'!$C$5:$C$504,E$4))</f>
        <v/>
      </c>
      <c r="F276" s="17">
        <f>IF(OR($A276="",F$4=""),"",SUMIFS('حركة المراحل'!$D$5:$D$504,'حركة المراحل'!$B$5:$B$504,$A276,'حركة المراحل'!$C$5:$C$504,F$4))</f>
        <v/>
      </c>
      <c r="G276" s="17">
        <f>IF(OR($A276="",G$4=""),"",SUMIFS('حركة المراحل'!$D$5:$D$504,'حركة المراحل'!$B$5:$B$504,$A276,'حركة المراحل'!$C$5:$C$504,G$4))</f>
        <v/>
      </c>
      <c r="H276" s="17">
        <f>IF(OR($A276="",H$4=""),"",SUMIFS('حركة المراحل'!$D$5:$D$504,'حركة المراحل'!$B$5:$B$504,$A276,'حركة المراحل'!$C$5:$C$504,H$4))</f>
        <v/>
      </c>
      <c r="I276" s="17">
        <f>IF(OR($A276="",I$4=""),"",SUMIFS('حركة المراحل'!$D$5:$D$504,'حركة المراحل'!$B$5:$B$504,$A276,'حركة المراحل'!$C$5:$C$504,I$4))</f>
        <v/>
      </c>
      <c r="J276" s="17">
        <f>IF(OR($A276="",J$4=""),"",SUMIFS('حركة المراحل'!$D$5:$D$504,'حركة المراحل'!$B$5:$B$504,$A276,'حركة المراحل'!$C$5:$C$504,J$4))</f>
        <v/>
      </c>
      <c r="K276" s="17">
        <f>IF(OR($A276="",K$4=""),"",SUMIFS('حركة المراحل'!$D$5:$D$504,'حركة المراحل'!$B$5:$B$504,$A276,'حركة المراحل'!$C$5:$C$504,K$4))</f>
        <v/>
      </c>
      <c r="L276" s="17">
        <f>IF(OR($A276="",L$4=""),"",SUMIFS('حركة المراحل'!$D$5:$D$504,'حركة المراحل'!$B$5:$B$504,$A276,'حركة المراحل'!$C$5:$C$504,L$4))</f>
        <v/>
      </c>
      <c r="M276" s="17">
        <f>IF(OR($A276="",M$4=""),"",SUMIFS('حركة المراحل'!$D$5:$D$504,'حركة المراحل'!$B$5:$B$504,$A276,'حركة المراحل'!$C$5:$C$504,M$4))</f>
        <v/>
      </c>
      <c r="N276" s="17">
        <f>IF(OR($A276="",N$4=""),"",SUMIFS('حركة المراحل'!$D$5:$D$504,'حركة المراحل'!$B$5:$B$504,$A276,'حركة المراحل'!$C$5:$C$504,N$4))</f>
        <v/>
      </c>
      <c r="O276" s="17">
        <f>IF(OR($A276="",O$4=""),"",SUMIFS('حركة المراحل'!$D$5:$D$504,'حركة المراحل'!$B$5:$B$504,$A276,'حركة المراحل'!$C$5:$C$504,O$4))</f>
        <v/>
      </c>
      <c r="P276" s="17">
        <f>IF(OR($A276="",'المراحل'!$D$5=""),"",SUMIFS('حركة المراحل'!$D$5:$D$504,'حركة المراحل'!$B$5:$B$504,$A276,'حركة المراحل'!$C$5:$C$504,'المراحل'!$D$5))</f>
        <v/>
      </c>
      <c r="Q276" s="18">
        <f>IF(OR(A276="",P276="",C276="",C276=0),"",P276/C276)</f>
        <v/>
      </c>
      <c r="R276" s="17">
        <f>IF(OR(A276="",P276="",C276=""),"",MAX(C276-P276,0))</f>
        <v/>
      </c>
      <c r="S276" s="19">
        <f>IF(OR(A276="",'أوامر الإنتاج'!E276=""),"",'أوامر الإنتاج'!E276-TODAY())</f>
        <v/>
      </c>
      <c r="T276" s="6">
        <f>IF(OR(A276="",P276="",C276=""),"",IF(P276&gt;=C276,"تم",IF(S276="","جارٍ",IF(S276&lt;0,"متأخر",IF(S276&lt;=3,"قريب","جارٍ")))))</f>
        <v/>
      </c>
    </row>
    <row r="277">
      <c r="A277" s="6">
        <f>IF('أوامر الإنتاج'!A277="","",'أوامر الإنتاج'!A277)</f>
        <v/>
      </c>
      <c r="B277" s="6">
        <f>IF(A277="","",'أوامر الإنتاج'!B277&amp;"")</f>
        <v/>
      </c>
      <c r="C277" s="17">
        <f>IF(A277="","",'أوامر الإنتاج'!D277)</f>
        <v/>
      </c>
      <c r="D277" s="17">
        <f>IF(OR($A277="",D$4=""),"",SUMIFS('حركة المراحل'!$D$5:$D$504,'حركة المراحل'!$B$5:$B$504,$A277,'حركة المراحل'!$C$5:$C$504,D$4))</f>
        <v/>
      </c>
      <c r="E277" s="17">
        <f>IF(OR($A277="",E$4=""),"",SUMIFS('حركة المراحل'!$D$5:$D$504,'حركة المراحل'!$B$5:$B$504,$A277,'حركة المراحل'!$C$5:$C$504,E$4))</f>
        <v/>
      </c>
      <c r="F277" s="17">
        <f>IF(OR($A277="",F$4=""),"",SUMIFS('حركة المراحل'!$D$5:$D$504,'حركة المراحل'!$B$5:$B$504,$A277,'حركة المراحل'!$C$5:$C$504,F$4))</f>
        <v/>
      </c>
      <c r="G277" s="17">
        <f>IF(OR($A277="",G$4=""),"",SUMIFS('حركة المراحل'!$D$5:$D$504,'حركة المراحل'!$B$5:$B$504,$A277,'حركة المراحل'!$C$5:$C$504,G$4))</f>
        <v/>
      </c>
      <c r="H277" s="17">
        <f>IF(OR($A277="",H$4=""),"",SUMIFS('حركة المراحل'!$D$5:$D$504,'حركة المراحل'!$B$5:$B$504,$A277,'حركة المراحل'!$C$5:$C$504,H$4))</f>
        <v/>
      </c>
      <c r="I277" s="17">
        <f>IF(OR($A277="",I$4=""),"",SUMIFS('حركة المراحل'!$D$5:$D$504,'حركة المراحل'!$B$5:$B$504,$A277,'حركة المراحل'!$C$5:$C$504,I$4))</f>
        <v/>
      </c>
      <c r="J277" s="17">
        <f>IF(OR($A277="",J$4=""),"",SUMIFS('حركة المراحل'!$D$5:$D$504,'حركة المراحل'!$B$5:$B$504,$A277,'حركة المراحل'!$C$5:$C$504,J$4))</f>
        <v/>
      </c>
      <c r="K277" s="17">
        <f>IF(OR($A277="",K$4=""),"",SUMIFS('حركة المراحل'!$D$5:$D$504,'حركة المراحل'!$B$5:$B$504,$A277,'حركة المراحل'!$C$5:$C$504,K$4))</f>
        <v/>
      </c>
      <c r="L277" s="17">
        <f>IF(OR($A277="",L$4=""),"",SUMIFS('حركة المراحل'!$D$5:$D$504,'حركة المراحل'!$B$5:$B$504,$A277,'حركة المراحل'!$C$5:$C$504,L$4))</f>
        <v/>
      </c>
      <c r="M277" s="17">
        <f>IF(OR($A277="",M$4=""),"",SUMIFS('حركة المراحل'!$D$5:$D$504,'حركة المراحل'!$B$5:$B$504,$A277,'حركة المراحل'!$C$5:$C$504,M$4))</f>
        <v/>
      </c>
      <c r="N277" s="17">
        <f>IF(OR($A277="",N$4=""),"",SUMIFS('حركة المراحل'!$D$5:$D$504,'حركة المراحل'!$B$5:$B$504,$A277,'حركة المراحل'!$C$5:$C$504,N$4))</f>
        <v/>
      </c>
      <c r="O277" s="17">
        <f>IF(OR($A277="",O$4=""),"",SUMIFS('حركة المراحل'!$D$5:$D$504,'حركة المراحل'!$B$5:$B$504,$A277,'حركة المراحل'!$C$5:$C$504,O$4))</f>
        <v/>
      </c>
      <c r="P277" s="17">
        <f>IF(OR($A277="",'المراحل'!$D$5=""),"",SUMIFS('حركة المراحل'!$D$5:$D$504,'حركة المراحل'!$B$5:$B$504,$A277,'حركة المراحل'!$C$5:$C$504,'المراحل'!$D$5))</f>
        <v/>
      </c>
      <c r="Q277" s="18">
        <f>IF(OR(A277="",P277="",C277="",C277=0),"",P277/C277)</f>
        <v/>
      </c>
      <c r="R277" s="17">
        <f>IF(OR(A277="",P277="",C277=""),"",MAX(C277-P277,0))</f>
        <v/>
      </c>
      <c r="S277" s="19">
        <f>IF(OR(A277="",'أوامر الإنتاج'!E277=""),"",'أوامر الإنتاج'!E277-TODAY())</f>
        <v/>
      </c>
      <c r="T277" s="6">
        <f>IF(OR(A277="",P277="",C277=""),"",IF(P277&gt;=C277,"تم",IF(S277="","جارٍ",IF(S277&lt;0,"متأخر",IF(S277&lt;=3,"قريب","جارٍ")))))</f>
        <v/>
      </c>
    </row>
    <row r="278">
      <c r="A278" s="6">
        <f>IF('أوامر الإنتاج'!A278="","",'أوامر الإنتاج'!A278)</f>
        <v/>
      </c>
      <c r="B278" s="6">
        <f>IF(A278="","",'أوامر الإنتاج'!B278&amp;"")</f>
        <v/>
      </c>
      <c r="C278" s="17">
        <f>IF(A278="","",'أوامر الإنتاج'!D278)</f>
        <v/>
      </c>
      <c r="D278" s="17">
        <f>IF(OR($A278="",D$4=""),"",SUMIFS('حركة المراحل'!$D$5:$D$504,'حركة المراحل'!$B$5:$B$504,$A278,'حركة المراحل'!$C$5:$C$504,D$4))</f>
        <v/>
      </c>
      <c r="E278" s="17">
        <f>IF(OR($A278="",E$4=""),"",SUMIFS('حركة المراحل'!$D$5:$D$504,'حركة المراحل'!$B$5:$B$504,$A278,'حركة المراحل'!$C$5:$C$504,E$4))</f>
        <v/>
      </c>
      <c r="F278" s="17">
        <f>IF(OR($A278="",F$4=""),"",SUMIFS('حركة المراحل'!$D$5:$D$504,'حركة المراحل'!$B$5:$B$504,$A278,'حركة المراحل'!$C$5:$C$504,F$4))</f>
        <v/>
      </c>
      <c r="G278" s="17">
        <f>IF(OR($A278="",G$4=""),"",SUMIFS('حركة المراحل'!$D$5:$D$504,'حركة المراحل'!$B$5:$B$504,$A278,'حركة المراحل'!$C$5:$C$504,G$4))</f>
        <v/>
      </c>
      <c r="H278" s="17">
        <f>IF(OR($A278="",H$4=""),"",SUMIFS('حركة المراحل'!$D$5:$D$504,'حركة المراحل'!$B$5:$B$504,$A278,'حركة المراحل'!$C$5:$C$504,H$4))</f>
        <v/>
      </c>
      <c r="I278" s="17">
        <f>IF(OR($A278="",I$4=""),"",SUMIFS('حركة المراحل'!$D$5:$D$504,'حركة المراحل'!$B$5:$B$504,$A278,'حركة المراحل'!$C$5:$C$504,I$4))</f>
        <v/>
      </c>
      <c r="J278" s="17">
        <f>IF(OR($A278="",J$4=""),"",SUMIFS('حركة المراحل'!$D$5:$D$504,'حركة المراحل'!$B$5:$B$504,$A278,'حركة المراحل'!$C$5:$C$504,J$4))</f>
        <v/>
      </c>
      <c r="K278" s="17">
        <f>IF(OR($A278="",K$4=""),"",SUMIFS('حركة المراحل'!$D$5:$D$504,'حركة المراحل'!$B$5:$B$504,$A278,'حركة المراحل'!$C$5:$C$504,K$4))</f>
        <v/>
      </c>
      <c r="L278" s="17">
        <f>IF(OR($A278="",L$4=""),"",SUMIFS('حركة المراحل'!$D$5:$D$504,'حركة المراحل'!$B$5:$B$504,$A278,'حركة المراحل'!$C$5:$C$504,L$4))</f>
        <v/>
      </c>
      <c r="M278" s="17">
        <f>IF(OR($A278="",M$4=""),"",SUMIFS('حركة المراحل'!$D$5:$D$504,'حركة المراحل'!$B$5:$B$504,$A278,'حركة المراحل'!$C$5:$C$504,M$4))</f>
        <v/>
      </c>
      <c r="N278" s="17">
        <f>IF(OR($A278="",N$4=""),"",SUMIFS('حركة المراحل'!$D$5:$D$504,'حركة المراحل'!$B$5:$B$504,$A278,'حركة المراحل'!$C$5:$C$504,N$4))</f>
        <v/>
      </c>
      <c r="O278" s="17">
        <f>IF(OR($A278="",O$4=""),"",SUMIFS('حركة المراحل'!$D$5:$D$504,'حركة المراحل'!$B$5:$B$504,$A278,'حركة المراحل'!$C$5:$C$504,O$4))</f>
        <v/>
      </c>
      <c r="P278" s="17">
        <f>IF(OR($A278="",'المراحل'!$D$5=""),"",SUMIFS('حركة المراحل'!$D$5:$D$504,'حركة المراحل'!$B$5:$B$504,$A278,'حركة المراحل'!$C$5:$C$504,'المراحل'!$D$5))</f>
        <v/>
      </c>
      <c r="Q278" s="18">
        <f>IF(OR(A278="",P278="",C278="",C278=0),"",P278/C278)</f>
        <v/>
      </c>
      <c r="R278" s="17">
        <f>IF(OR(A278="",P278="",C278=""),"",MAX(C278-P278,0))</f>
        <v/>
      </c>
      <c r="S278" s="19">
        <f>IF(OR(A278="",'أوامر الإنتاج'!E278=""),"",'أوامر الإنتاج'!E278-TODAY())</f>
        <v/>
      </c>
      <c r="T278" s="6">
        <f>IF(OR(A278="",P278="",C278=""),"",IF(P278&gt;=C278,"تم",IF(S278="","جارٍ",IF(S278&lt;0,"متأخر",IF(S278&lt;=3,"قريب","جارٍ")))))</f>
        <v/>
      </c>
    </row>
    <row r="279">
      <c r="A279" s="6">
        <f>IF('أوامر الإنتاج'!A279="","",'أوامر الإنتاج'!A279)</f>
        <v/>
      </c>
      <c r="B279" s="6">
        <f>IF(A279="","",'أوامر الإنتاج'!B279&amp;"")</f>
        <v/>
      </c>
      <c r="C279" s="17">
        <f>IF(A279="","",'أوامر الإنتاج'!D279)</f>
        <v/>
      </c>
      <c r="D279" s="17">
        <f>IF(OR($A279="",D$4=""),"",SUMIFS('حركة المراحل'!$D$5:$D$504,'حركة المراحل'!$B$5:$B$504,$A279,'حركة المراحل'!$C$5:$C$504,D$4))</f>
        <v/>
      </c>
      <c r="E279" s="17">
        <f>IF(OR($A279="",E$4=""),"",SUMIFS('حركة المراحل'!$D$5:$D$504,'حركة المراحل'!$B$5:$B$504,$A279,'حركة المراحل'!$C$5:$C$504,E$4))</f>
        <v/>
      </c>
      <c r="F279" s="17">
        <f>IF(OR($A279="",F$4=""),"",SUMIFS('حركة المراحل'!$D$5:$D$504,'حركة المراحل'!$B$5:$B$504,$A279,'حركة المراحل'!$C$5:$C$504,F$4))</f>
        <v/>
      </c>
      <c r="G279" s="17">
        <f>IF(OR($A279="",G$4=""),"",SUMIFS('حركة المراحل'!$D$5:$D$504,'حركة المراحل'!$B$5:$B$504,$A279,'حركة المراحل'!$C$5:$C$504,G$4))</f>
        <v/>
      </c>
      <c r="H279" s="17">
        <f>IF(OR($A279="",H$4=""),"",SUMIFS('حركة المراحل'!$D$5:$D$504,'حركة المراحل'!$B$5:$B$504,$A279,'حركة المراحل'!$C$5:$C$504,H$4))</f>
        <v/>
      </c>
      <c r="I279" s="17">
        <f>IF(OR($A279="",I$4=""),"",SUMIFS('حركة المراحل'!$D$5:$D$504,'حركة المراحل'!$B$5:$B$504,$A279,'حركة المراحل'!$C$5:$C$504,I$4))</f>
        <v/>
      </c>
      <c r="J279" s="17">
        <f>IF(OR($A279="",J$4=""),"",SUMIFS('حركة المراحل'!$D$5:$D$504,'حركة المراحل'!$B$5:$B$504,$A279,'حركة المراحل'!$C$5:$C$504,J$4))</f>
        <v/>
      </c>
      <c r="K279" s="17">
        <f>IF(OR($A279="",K$4=""),"",SUMIFS('حركة المراحل'!$D$5:$D$504,'حركة المراحل'!$B$5:$B$504,$A279,'حركة المراحل'!$C$5:$C$504,K$4))</f>
        <v/>
      </c>
      <c r="L279" s="17">
        <f>IF(OR($A279="",L$4=""),"",SUMIFS('حركة المراحل'!$D$5:$D$504,'حركة المراحل'!$B$5:$B$504,$A279,'حركة المراحل'!$C$5:$C$504,L$4))</f>
        <v/>
      </c>
      <c r="M279" s="17">
        <f>IF(OR($A279="",M$4=""),"",SUMIFS('حركة المراحل'!$D$5:$D$504,'حركة المراحل'!$B$5:$B$504,$A279,'حركة المراحل'!$C$5:$C$504,M$4))</f>
        <v/>
      </c>
      <c r="N279" s="17">
        <f>IF(OR($A279="",N$4=""),"",SUMIFS('حركة المراحل'!$D$5:$D$504,'حركة المراحل'!$B$5:$B$504,$A279,'حركة المراحل'!$C$5:$C$504,N$4))</f>
        <v/>
      </c>
      <c r="O279" s="17">
        <f>IF(OR($A279="",O$4=""),"",SUMIFS('حركة المراحل'!$D$5:$D$504,'حركة المراحل'!$B$5:$B$504,$A279,'حركة المراحل'!$C$5:$C$504,O$4))</f>
        <v/>
      </c>
      <c r="P279" s="17">
        <f>IF(OR($A279="",'المراحل'!$D$5=""),"",SUMIFS('حركة المراحل'!$D$5:$D$504,'حركة المراحل'!$B$5:$B$504,$A279,'حركة المراحل'!$C$5:$C$504,'المراحل'!$D$5))</f>
        <v/>
      </c>
      <c r="Q279" s="18">
        <f>IF(OR(A279="",P279="",C279="",C279=0),"",P279/C279)</f>
        <v/>
      </c>
      <c r="R279" s="17">
        <f>IF(OR(A279="",P279="",C279=""),"",MAX(C279-P279,0))</f>
        <v/>
      </c>
      <c r="S279" s="19">
        <f>IF(OR(A279="",'أوامر الإنتاج'!E279=""),"",'أوامر الإنتاج'!E279-TODAY())</f>
        <v/>
      </c>
      <c r="T279" s="6">
        <f>IF(OR(A279="",P279="",C279=""),"",IF(P279&gt;=C279,"تم",IF(S279="","جارٍ",IF(S279&lt;0,"متأخر",IF(S279&lt;=3,"قريب","جارٍ")))))</f>
        <v/>
      </c>
    </row>
    <row r="280">
      <c r="A280" s="6">
        <f>IF('أوامر الإنتاج'!A280="","",'أوامر الإنتاج'!A280)</f>
        <v/>
      </c>
      <c r="B280" s="6">
        <f>IF(A280="","",'أوامر الإنتاج'!B280&amp;"")</f>
        <v/>
      </c>
      <c r="C280" s="17">
        <f>IF(A280="","",'أوامر الإنتاج'!D280)</f>
        <v/>
      </c>
      <c r="D280" s="17">
        <f>IF(OR($A280="",D$4=""),"",SUMIFS('حركة المراحل'!$D$5:$D$504,'حركة المراحل'!$B$5:$B$504,$A280,'حركة المراحل'!$C$5:$C$504,D$4))</f>
        <v/>
      </c>
      <c r="E280" s="17">
        <f>IF(OR($A280="",E$4=""),"",SUMIFS('حركة المراحل'!$D$5:$D$504,'حركة المراحل'!$B$5:$B$504,$A280,'حركة المراحل'!$C$5:$C$504,E$4))</f>
        <v/>
      </c>
      <c r="F280" s="17">
        <f>IF(OR($A280="",F$4=""),"",SUMIFS('حركة المراحل'!$D$5:$D$504,'حركة المراحل'!$B$5:$B$504,$A280,'حركة المراحل'!$C$5:$C$504,F$4))</f>
        <v/>
      </c>
      <c r="G280" s="17">
        <f>IF(OR($A280="",G$4=""),"",SUMIFS('حركة المراحل'!$D$5:$D$504,'حركة المراحل'!$B$5:$B$504,$A280,'حركة المراحل'!$C$5:$C$504,G$4))</f>
        <v/>
      </c>
      <c r="H280" s="17">
        <f>IF(OR($A280="",H$4=""),"",SUMIFS('حركة المراحل'!$D$5:$D$504,'حركة المراحل'!$B$5:$B$504,$A280,'حركة المراحل'!$C$5:$C$504,H$4))</f>
        <v/>
      </c>
      <c r="I280" s="17">
        <f>IF(OR($A280="",I$4=""),"",SUMIFS('حركة المراحل'!$D$5:$D$504,'حركة المراحل'!$B$5:$B$504,$A280,'حركة المراحل'!$C$5:$C$504,I$4))</f>
        <v/>
      </c>
      <c r="J280" s="17">
        <f>IF(OR($A280="",J$4=""),"",SUMIFS('حركة المراحل'!$D$5:$D$504,'حركة المراحل'!$B$5:$B$504,$A280,'حركة المراحل'!$C$5:$C$504,J$4))</f>
        <v/>
      </c>
      <c r="K280" s="17">
        <f>IF(OR($A280="",K$4=""),"",SUMIFS('حركة المراحل'!$D$5:$D$504,'حركة المراحل'!$B$5:$B$504,$A280,'حركة المراحل'!$C$5:$C$504,K$4))</f>
        <v/>
      </c>
      <c r="L280" s="17">
        <f>IF(OR($A280="",L$4=""),"",SUMIFS('حركة المراحل'!$D$5:$D$504,'حركة المراحل'!$B$5:$B$504,$A280,'حركة المراحل'!$C$5:$C$504,L$4))</f>
        <v/>
      </c>
      <c r="M280" s="17">
        <f>IF(OR($A280="",M$4=""),"",SUMIFS('حركة المراحل'!$D$5:$D$504,'حركة المراحل'!$B$5:$B$504,$A280,'حركة المراحل'!$C$5:$C$504,M$4))</f>
        <v/>
      </c>
      <c r="N280" s="17">
        <f>IF(OR($A280="",N$4=""),"",SUMIFS('حركة المراحل'!$D$5:$D$504,'حركة المراحل'!$B$5:$B$504,$A280,'حركة المراحل'!$C$5:$C$504,N$4))</f>
        <v/>
      </c>
      <c r="O280" s="17">
        <f>IF(OR($A280="",O$4=""),"",SUMIFS('حركة المراحل'!$D$5:$D$504,'حركة المراحل'!$B$5:$B$504,$A280,'حركة المراحل'!$C$5:$C$504,O$4))</f>
        <v/>
      </c>
      <c r="P280" s="17">
        <f>IF(OR($A280="",'المراحل'!$D$5=""),"",SUMIFS('حركة المراحل'!$D$5:$D$504,'حركة المراحل'!$B$5:$B$504,$A280,'حركة المراحل'!$C$5:$C$504,'المراحل'!$D$5))</f>
        <v/>
      </c>
      <c r="Q280" s="18">
        <f>IF(OR(A280="",P280="",C280="",C280=0),"",P280/C280)</f>
        <v/>
      </c>
      <c r="R280" s="17">
        <f>IF(OR(A280="",P280="",C280=""),"",MAX(C280-P280,0))</f>
        <v/>
      </c>
      <c r="S280" s="19">
        <f>IF(OR(A280="",'أوامر الإنتاج'!E280=""),"",'أوامر الإنتاج'!E280-TODAY())</f>
        <v/>
      </c>
      <c r="T280" s="6">
        <f>IF(OR(A280="",P280="",C280=""),"",IF(P280&gt;=C280,"تم",IF(S280="","جارٍ",IF(S280&lt;0,"متأخر",IF(S280&lt;=3,"قريب","جارٍ")))))</f>
        <v/>
      </c>
    </row>
    <row r="281">
      <c r="A281" s="6">
        <f>IF('أوامر الإنتاج'!A281="","",'أوامر الإنتاج'!A281)</f>
        <v/>
      </c>
      <c r="B281" s="6">
        <f>IF(A281="","",'أوامر الإنتاج'!B281&amp;"")</f>
        <v/>
      </c>
      <c r="C281" s="17">
        <f>IF(A281="","",'أوامر الإنتاج'!D281)</f>
        <v/>
      </c>
      <c r="D281" s="17">
        <f>IF(OR($A281="",D$4=""),"",SUMIFS('حركة المراحل'!$D$5:$D$504,'حركة المراحل'!$B$5:$B$504,$A281,'حركة المراحل'!$C$5:$C$504,D$4))</f>
        <v/>
      </c>
      <c r="E281" s="17">
        <f>IF(OR($A281="",E$4=""),"",SUMIFS('حركة المراحل'!$D$5:$D$504,'حركة المراحل'!$B$5:$B$504,$A281,'حركة المراحل'!$C$5:$C$504,E$4))</f>
        <v/>
      </c>
      <c r="F281" s="17">
        <f>IF(OR($A281="",F$4=""),"",SUMIFS('حركة المراحل'!$D$5:$D$504,'حركة المراحل'!$B$5:$B$504,$A281,'حركة المراحل'!$C$5:$C$504,F$4))</f>
        <v/>
      </c>
      <c r="G281" s="17">
        <f>IF(OR($A281="",G$4=""),"",SUMIFS('حركة المراحل'!$D$5:$D$504,'حركة المراحل'!$B$5:$B$504,$A281,'حركة المراحل'!$C$5:$C$504,G$4))</f>
        <v/>
      </c>
      <c r="H281" s="17">
        <f>IF(OR($A281="",H$4=""),"",SUMIFS('حركة المراحل'!$D$5:$D$504,'حركة المراحل'!$B$5:$B$504,$A281,'حركة المراحل'!$C$5:$C$504,H$4))</f>
        <v/>
      </c>
      <c r="I281" s="17">
        <f>IF(OR($A281="",I$4=""),"",SUMIFS('حركة المراحل'!$D$5:$D$504,'حركة المراحل'!$B$5:$B$504,$A281,'حركة المراحل'!$C$5:$C$504,I$4))</f>
        <v/>
      </c>
      <c r="J281" s="17">
        <f>IF(OR($A281="",J$4=""),"",SUMIFS('حركة المراحل'!$D$5:$D$504,'حركة المراحل'!$B$5:$B$504,$A281,'حركة المراحل'!$C$5:$C$504,J$4))</f>
        <v/>
      </c>
      <c r="K281" s="17">
        <f>IF(OR($A281="",K$4=""),"",SUMIFS('حركة المراحل'!$D$5:$D$504,'حركة المراحل'!$B$5:$B$504,$A281,'حركة المراحل'!$C$5:$C$504,K$4))</f>
        <v/>
      </c>
      <c r="L281" s="17">
        <f>IF(OR($A281="",L$4=""),"",SUMIFS('حركة المراحل'!$D$5:$D$504,'حركة المراحل'!$B$5:$B$504,$A281,'حركة المراحل'!$C$5:$C$504,L$4))</f>
        <v/>
      </c>
      <c r="M281" s="17">
        <f>IF(OR($A281="",M$4=""),"",SUMIFS('حركة المراحل'!$D$5:$D$504,'حركة المراحل'!$B$5:$B$504,$A281,'حركة المراحل'!$C$5:$C$504,M$4))</f>
        <v/>
      </c>
      <c r="N281" s="17">
        <f>IF(OR($A281="",N$4=""),"",SUMIFS('حركة المراحل'!$D$5:$D$504,'حركة المراحل'!$B$5:$B$504,$A281,'حركة المراحل'!$C$5:$C$504,N$4))</f>
        <v/>
      </c>
      <c r="O281" s="17">
        <f>IF(OR($A281="",O$4=""),"",SUMIFS('حركة المراحل'!$D$5:$D$504,'حركة المراحل'!$B$5:$B$504,$A281,'حركة المراحل'!$C$5:$C$504,O$4))</f>
        <v/>
      </c>
      <c r="P281" s="17">
        <f>IF(OR($A281="",'المراحل'!$D$5=""),"",SUMIFS('حركة المراحل'!$D$5:$D$504,'حركة المراحل'!$B$5:$B$504,$A281,'حركة المراحل'!$C$5:$C$504,'المراحل'!$D$5))</f>
        <v/>
      </c>
      <c r="Q281" s="18">
        <f>IF(OR(A281="",P281="",C281="",C281=0),"",P281/C281)</f>
        <v/>
      </c>
      <c r="R281" s="17">
        <f>IF(OR(A281="",P281="",C281=""),"",MAX(C281-P281,0))</f>
        <v/>
      </c>
      <c r="S281" s="19">
        <f>IF(OR(A281="",'أوامر الإنتاج'!E281=""),"",'أوامر الإنتاج'!E281-TODAY())</f>
        <v/>
      </c>
      <c r="T281" s="6">
        <f>IF(OR(A281="",P281="",C281=""),"",IF(P281&gt;=C281,"تم",IF(S281="","جارٍ",IF(S281&lt;0,"متأخر",IF(S281&lt;=3,"قريب","جارٍ")))))</f>
        <v/>
      </c>
    </row>
    <row r="282">
      <c r="A282" s="6">
        <f>IF('أوامر الإنتاج'!A282="","",'أوامر الإنتاج'!A282)</f>
        <v/>
      </c>
      <c r="B282" s="6">
        <f>IF(A282="","",'أوامر الإنتاج'!B282&amp;"")</f>
        <v/>
      </c>
      <c r="C282" s="17">
        <f>IF(A282="","",'أوامر الإنتاج'!D282)</f>
        <v/>
      </c>
      <c r="D282" s="17">
        <f>IF(OR($A282="",D$4=""),"",SUMIFS('حركة المراحل'!$D$5:$D$504,'حركة المراحل'!$B$5:$B$504,$A282,'حركة المراحل'!$C$5:$C$504,D$4))</f>
        <v/>
      </c>
      <c r="E282" s="17">
        <f>IF(OR($A282="",E$4=""),"",SUMIFS('حركة المراحل'!$D$5:$D$504,'حركة المراحل'!$B$5:$B$504,$A282,'حركة المراحل'!$C$5:$C$504,E$4))</f>
        <v/>
      </c>
      <c r="F282" s="17">
        <f>IF(OR($A282="",F$4=""),"",SUMIFS('حركة المراحل'!$D$5:$D$504,'حركة المراحل'!$B$5:$B$504,$A282,'حركة المراحل'!$C$5:$C$504,F$4))</f>
        <v/>
      </c>
      <c r="G282" s="17">
        <f>IF(OR($A282="",G$4=""),"",SUMIFS('حركة المراحل'!$D$5:$D$504,'حركة المراحل'!$B$5:$B$504,$A282,'حركة المراحل'!$C$5:$C$504,G$4))</f>
        <v/>
      </c>
      <c r="H282" s="17">
        <f>IF(OR($A282="",H$4=""),"",SUMIFS('حركة المراحل'!$D$5:$D$504,'حركة المراحل'!$B$5:$B$504,$A282,'حركة المراحل'!$C$5:$C$504,H$4))</f>
        <v/>
      </c>
      <c r="I282" s="17">
        <f>IF(OR($A282="",I$4=""),"",SUMIFS('حركة المراحل'!$D$5:$D$504,'حركة المراحل'!$B$5:$B$504,$A282,'حركة المراحل'!$C$5:$C$504,I$4))</f>
        <v/>
      </c>
      <c r="J282" s="17">
        <f>IF(OR($A282="",J$4=""),"",SUMIFS('حركة المراحل'!$D$5:$D$504,'حركة المراحل'!$B$5:$B$504,$A282,'حركة المراحل'!$C$5:$C$504,J$4))</f>
        <v/>
      </c>
      <c r="K282" s="17">
        <f>IF(OR($A282="",K$4=""),"",SUMIFS('حركة المراحل'!$D$5:$D$504,'حركة المراحل'!$B$5:$B$504,$A282,'حركة المراحل'!$C$5:$C$504,K$4))</f>
        <v/>
      </c>
      <c r="L282" s="17">
        <f>IF(OR($A282="",L$4=""),"",SUMIFS('حركة المراحل'!$D$5:$D$504,'حركة المراحل'!$B$5:$B$504,$A282,'حركة المراحل'!$C$5:$C$504,L$4))</f>
        <v/>
      </c>
      <c r="M282" s="17">
        <f>IF(OR($A282="",M$4=""),"",SUMIFS('حركة المراحل'!$D$5:$D$504,'حركة المراحل'!$B$5:$B$504,$A282,'حركة المراحل'!$C$5:$C$504,M$4))</f>
        <v/>
      </c>
      <c r="N282" s="17">
        <f>IF(OR($A282="",N$4=""),"",SUMIFS('حركة المراحل'!$D$5:$D$504,'حركة المراحل'!$B$5:$B$504,$A282,'حركة المراحل'!$C$5:$C$504,N$4))</f>
        <v/>
      </c>
      <c r="O282" s="17">
        <f>IF(OR($A282="",O$4=""),"",SUMIFS('حركة المراحل'!$D$5:$D$504,'حركة المراحل'!$B$5:$B$504,$A282,'حركة المراحل'!$C$5:$C$504,O$4))</f>
        <v/>
      </c>
      <c r="P282" s="17">
        <f>IF(OR($A282="",'المراحل'!$D$5=""),"",SUMIFS('حركة المراحل'!$D$5:$D$504,'حركة المراحل'!$B$5:$B$504,$A282,'حركة المراحل'!$C$5:$C$504,'المراحل'!$D$5))</f>
        <v/>
      </c>
      <c r="Q282" s="18">
        <f>IF(OR(A282="",P282="",C282="",C282=0),"",P282/C282)</f>
        <v/>
      </c>
      <c r="R282" s="17">
        <f>IF(OR(A282="",P282="",C282=""),"",MAX(C282-P282,0))</f>
        <v/>
      </c>
      <c r="S282" s="19">
        <f>IF(OR(A282="",'أوامر الإنتاج'!E282=""),"",'أوامر الإنتاج'!E282-TODAY())</f>
        <v/>
      </c>
      <c r="T282" s="6">
        <f>IF(OR(A282="",P282="",C282=""),"",IF(P282&gt;=C282,"تم",IF(S282="","جارٍ",IF(S282&lt;0,"متأخر",IF(S282&lt;=3,"قريب","جارٍ")))))</f>
        <v/>
      </c>
    </row>
    <row r="283">
      <c r="A283" s="6">
        <f>IF('أوامر الإنتاج'!A283="","",'أوامر الإنتاج'!A283)</f>
        <v/>
      </c>
      <c r="B283" s="6">
        <f>IF(A283="","",'أوامر الإنتاج'!B283&amp;"")</f>
        <v/>
      </c>
      <c r="C283" s="17">
        <f>IF(A283="","",'أوامر الإنتاج'!D283)</f>
        <v/>
      </c>
      <c r="D283" s="17">
        <f>IF(OR($A283="",D$4=""),"",SUMIFS('حركة المراحل'!$D$5:$D$504,'حركة المراحل'!$B$5:$B$504,$A283,'حركة المراحل'!$C$5:$C$504,D$4))</f>
        <v/>
      </c>
      <c r="E283" s="17">
        <f>IF(OR($A283="",E$4=""),"",SUMIFS('حركة المراحل'!$D$5:$D$504,'حركة المراحل'!$B$5:$B$504,$A283,'حركة المراحل'!$C$5:$C$504,E$4))</f>
        <v/>
      </c>
      <c r="F283" s="17">
        <f>IF(OR($A283="",F$4=""),"",SUMIFS('حركة المراحل'!$D$5:$D$504,'حركة المراحل'!$B$5:$B$504,$A283,'حركة المراحل'!$C$5:$C$504,F$4))</f>
        <v/>
      </c>
      <c r="G283" s="17">
        <f>IF(OR($A283="",G$4=""),"",SUMIFS('حركة المراحل'!$D$5:$D$504,'حركة المراحل'!$B$5:$B$504,$A283,'حركة المراحل'!$C$5:$C$504,G$4))</f>
        <v/>
      </c>
      <c r="H283" s="17">
        <f>IF(OR($A283="",H$4=""),"",SUMIFS('حركة المراحل'!$D$5:$D$504,'حركة المراحل'!$B$5:$B$504,$A283,'حركة المراحل'!$C$5:$C$504,H$4))</f>
        <v/>
      </c>
      <c r="I283" s="17">
        <f>IF(OR($A283="",I$4=""),"",SUMIFS('حركة المراحل'!$D$5:$D$504,'حركة المراحل'!$B$5:$B$504,$A283,'حركة المراحل'!$C$5:$C$504,I$4))</f>
        <v/>
      </c>
      <c r="J283" s="17">
        <f>IF(OR($A283="",J$4=""),"",SUMIFS('حركة المراحل'!$D$5:$D$504,'حركة المراحل'!$B$5:$B$504,$A283,'حركة المراحل'!$C$5:$C$504,J$4))</f>
        <v/>
      </c>
      <c r="K283" s="17">
        <f>IF(OR($A283="",K$4=""),"",SUMIFS('حركة المراحل'!$D$5:$D$504,'حركة المراحل'!$B$5:$B$504,$A283,'حركة المراحل'!$C$5:$C$504,K$4))</f>
        <v/>
      </c>
      <c r="L283" s="17">
        <f>IF(OR($A283="",L$4=""),"",SUMIFS('حركة المراحل'!$D$5:$D$504,'حركة المراحل'!$B$5:$B$504,$A283,'حركة المراحل'!$C$5:$C$504,L$4))</f>
        <v/>
      </c>
      <c r="M283" s="17">
        <f>IF(OR($A283="",M$4=""),"",SUMIFS('حركة المراحل'!$D$5:$D$504,'حركة المراحل'!$B$5:$B$504,$A283,'حركة المراحل'!$C$5:$C$504,M$4))</f>
        <v/>
      </c>
      <c r="N283" s="17">
        <f>IF(OR($A283="",N$4=""),"",SUMIFS('حركة المراحل'!$D$5:$D$504,'حركة المراحل'!$B$5:$B$504,$A283,'حركة المراحل'!$C$5:$C$504,N$4))</f>
        <v/>
      </c>
      <c r="O283" s="17">
        <f>IF(OR($A283="",O$4=""),"",SUMIFS('حركة المراحل'!$D$5:$D$504,'حركة المراحل'!$B$5:$B$504,$A283,'حركة المراحل'!$C$5:$C$504,O$4))</f>
        <v/>
      </c>
      <c r="P283" s="17">
        <f>IF(OR($A283="",'المراحل'!$D$5=""),"",SUMIFS('حركة المراحل'!$D$5:$D$504,'حركة المراحل'!$B$5:$B$504,$A283,'حركة المراحل'!$C$5:$C$504,'المراحل'!$D$5))</f>
        <v/>
      </c>
      <c r="Q283" s="18">
        <f>IF(OR(A283="",P283="",C283="",C283=0),"",P283/C283)</f>
        <v/>
      </c>
      <c r="R283" s="17">
        <f>IF(OR(A283="",P283="",C283=""),"",MAX(C283-P283,0))</f>
        <v/>
      </c>
      <c r="S283" s="19">
        <f>IF(OR(A283="",'أوامر الإنتاج'!E283=""),"",'أوامر الإنتاج'!E283-TODAY())</f>
        <v/>
      </c>
      <c r="T283" s="6">
        <f>IF(OR(A283="",P283="",C283=""),"",IF(P283&gt;=C283,"تم",IF(S283="","جارٍ",IF(S283&lt;0,"متأخر",IF(S283&lt;=3,"قريب","جارٍ")))))</f>
        <v/>
      </c>
    </row>
    <row r="284">
      <c r="A284" s="6">
        <f>IF('أوامر الإنتاج'!A284="","",'أوامر الإنتاج'!A284)</f>
        <v/>
      </c>
      <c r="B284" s="6">
        <f>IF(A284="","",'أوامر الإنتاج'!B284&amp;"")</f>
        <v/>
      </c>
      <c r="C284" s="17">
        <f>IF(A284="","",'أوامر الإنتاج'!D284)</f>
        <v/>
      </c>
      <c r="D284" s="17">
        <f>IF(OR($A284="",D$4=""),"",SUMIFS('حركة المراحل'!$D$5:$D$504,'حركة المراحل'!$B$5:$B$504,$A284,'حركة المراحل'!$C$5:$C$504,D$4))</f>
        <v/>
      </c>
      <c r="E284" s="17">
        <f>IF(OR($A284="",E$4=""),"",SUMIFS('حركة المراحل'!$D$5:$D$504,'حركة المراحل'!$B$5:$B$504,$A284,'حركة المراحل'!$C$5:$C$504,E$4))</f>
        <v/>
      </c>
      <c r="F284" s="17">
        <f>IF(OR($A284="",F$4=""),"",SUMIFS('حركة المراحل'!$D$5:$D$504,'حركة المراحل'!$B$5:$B$504,$A284,'حركة المراحل'!$C$5:$C$504,F$4))</f>
        <v/>
      </c>
      <c r="G284" s="17">
        <f>IF(OR($A284="",G$4=""),"",SUMIFS('حركة المراحل'!$D$5:$D$504,'حركة المراحل'!$B$5:$B$504,$A284,'حركة المراحل'!$C$5:$C$504,G$4))</f>
        <v/>
      </c>
      <c r="H284" s="17">
        <f>IF(OR($A284="",H$4=""),"",SUMIFS('حركة المراحل'!$D$5:$D$504,'حركة المراحل'!$B$5:$B$504,$A284,'حركة المراحل'!$C$5:$C$504,H$4))</f>
        <v/>
      </c>
      <c r="I284" s="17">
        <f>IF(OR($A284="",I$4=""),"",SUMIFS('حركة المراحل'!$D$5:$D$504,'حركة المراحل'!$B$5:$B$504,$A284,'حركة المراحل'!$C$5:$C$504,I$4))</f>
        <v/>
      </c>
      <c r="J284" s="17">
        <f>IF(OR($A284="",J$4=""),"",SUMIFS('حركة المراحل'!$D$5:$D$504,'حركة المراحل'!$B$5:$B$504,$A284,'حركة المراحل'!$C$5:$C$504,J$4))</f>
        <v/>
      </c>
      <c r="K284" s="17">
        <f>IF(OR($A284="",K$4=""),"",SUMIFS('حركة المراحل'!$D$5:$D$504,'حركة المراحل'!$B$5:$B$504,$A284,'حركة المراحل'!$C$5:$C$504,K$4))</f>
        <v/>
      </c>
      <c r="L284" s="17">
        <f>IF(OR($A284="",L$4=""),"",SUMIFS('حركة المراحل'!$D$5:$D$504,'حركة المراحل'!$B$5:$B$504,$A284,'حركة المراحل'!$C$5:$C$504,L$4))</f>
        <v/>
      </c>
      <c r="M284" s="17">
        <f>IF(OR($A284="",M$4=""),"",SUMIFS('حركة المراحل'!$D$5:$D$504,'حركة المراحل'!$B$5:$B$504,$A284,'حركة المراحل'!$C$5:$C$504,M$4))</f>
        <v/>
      </c>
      <c r="N284" s="17">
        <f>IF(OR($A284="",N$4=""),"",SUMIFS('حركة المراحل'!$D$5:$D$504,'حركة المراحل'!$B$5:$B$504,$A284,'حركة المراحل'!$C$5:$C$504,N$4))</f>
        <v/>
      </c>
      <c r="O284" s="17">
        <f>IF(OR($A284="",O$4=""),"",SUMIFS('حركة المراحل'!$D$5:$D$504,'حركة المراحل'!$B$5:$B$504,$A284,'حركة المراحل'!$C$5:$C$504,O$4))</f>
        <v/>
      </c>
      <c r="P284" s="17">
        <f>IF(OR($A284="",'المراحل'!$D$5=""),"",SUMIFS('حركة المراحل'!$D$5:$D$504,'حركة المراحل'!$B$5:$B$504,$A284,'حركة المراحل'!$C$5:$C$504,'المراحل'!$D$5))</f>
        <v/>
      </c>
      <c r="Q284" s="18">
        <f>IF(OR(A284="",P284="",C284="",C284=0),"",P284/C284)</f>
        <v/>
      </c>
      <c r="R284" s="17">
        <f>IF(OR(A284="",P284="",C284=""),"",MAX(C284-P284,0))</f>
        <v/>
      </c>
      <c r="S284" s="19">
        <f>IF(OR(A284="",'أوامر الإنتاج'!E284=""),"",'أوامر الإنتاج'!E284-TODAY())</f>
        <v/>
      </c>
      <c r="T284" s="6">
        <f>IF(OR(A284="",P284="",C284=""),"",IF(P284&gt;=C284,"تم",IF(S284="","جارٍ",IF(S284&lt;0,"متأخر",IF(S284&lt;=3,"قريب","جارٍ")))))</f>
        <v/>
      </c>
    </row>
    <row r="285">
      <c r="A285" s="6">
        <f>IF('أوامر الإنتاج'!A285="","",'أوامر الإنتاج'!A285)</f>
        <v/>
      </c>
      <c r="B285" s="6">
        <f>IF(A285="","",'أوامر الإنتاج'!B285&amp;"")</f>
        <v/>
      </c>
      <c r="C285" s="17">
        <f>IF(A285="","",'أوامر الإنتاج'!D285)</f>
        <v/>
      </c>
      <c r="D285" s="17">
        <f>IF(OR($A285="",D$4=""),"",SUMIFS('حركة المراحل'!$D$5:$D$504,'حركة المراحل'!$B$5:$B$504,$A285,'حركة المراحل'!$C$5:$C$504,D$4))</f>
        <v/>
      </c>
      <c r="E285" s="17">
        <f>IF(OR($A285="",E$4=""),"",SUMIFS('حركة المراحل'!$D$5:$D$504,'حركة المراحل'!$B$5:$B$504,$A285,'حركة المراحل'!$C$5:$C$504,E$4))</f>
        <v/>
      </c>
      <c r="F285" s="17">
        <f>IF(OR($A285="",F$4=""),"",SUMIFS('حركة المراحل'!$D$5:$D$504,'حركة المراحل'!$B$5:$B$504,$A285,'حركة المراحل'!$C$5:$C$504,F$4))</f>
        <v/>
      </c>
      <c r="G285" s="17">
        <f>IF(OR($A285="",G$4=""),"",SUMIFS('حركة المراحل'!$D$5:$D$504,'حركة المراحل'!$B$5:$B$504,$A285,'حركة المراحل'!$C$5:$C$504,G$4))</f>
        <v/>
      </c>
      <c r="H285" s="17">
        <f>IF(OR($A285="",H$4=""),"",SUMIFS('حركة المراحل'!$D$5:$D$504,'حركة المراحل'!$B$5:$B$504,$A285,'حركة المراحل'!$C$5:$C$504,H$4))</f>
        <v/>
      </c>
      <c r="I285" s="17">
        <f>IF(OR($A285="",I$4=""),"",SUMIFS('حركة المراحل'!$D$5:$D$504,'حركة المراحل'!$B$5:$B$504,$A285,'حركة المراحل'!$C$5:$C$504,I$4))</f>
        <v/>
      </c>
      <c r="J285" s="17">
        <f>IF(OR($A285="",J$4=""),"",SUMIFS('حركة المراحل'!$D$5:$D$504,'حركة المراحل'!$B$5:$B$504,$A285,'حركة المراحل'!$C$5:$C$504,J$4))</f>
        <v/>
      </c>
      <c r="K285" s="17">
        <f>IF(OR($A285="",K$4=""),"",SUMIFS('حركة المراحل'!$D$5:$D$504,'حركة المراحل'!$B$5:$B$504,$A285,'حركة المراحل'!$C$5:$C$504,K$4))</f>
        <v/>
      </c>
      <c r="L285" s="17">
        <f>IF(OR($A285="",L$4=""),"",SUMIFS('حركة المراحل'!$D$5:$D$504,'حركة المراحل'!$B$5:$B$504,$A285,'حركة المراحل'!$C$5:$C$504,L$4))</f>
        <v/>
      </c>
      <c r="M285" s="17">
        <f>IF(OR($A285="",M$4=""),"",SUMIFS('حركة المراحل'!$D$5:$D$504,'حركة المراحل'!$B$5:$B$504,$A285,'حركة المراحل'!$C$5:$C$504,M$4))</f>
        <v/>
      </c>
      <c r="N285" s="17">
        <f>IF(OR($A285="",N$4=""),"",SUMIFS('حركة المراحل'!$D$5:$D$504,'حركة المراحل'!$B$5:$B$504,$A285,'حركة المراحل'!$C$5:$C$504,N$4))</f>
        <v/>
      </c>
      <c r="O285" s="17">
        <f>IF(OR($A285="",O$4=""),"",SUMIFS('حركة المراحل'!$D$5:$D$504,'حركة المراحل'!$B$5:$B$504,$A285,'حركة المراحل'!$C$5:$C$504,O$4))</f>
        <v/>
      </c>
      <c r="P285" s="17">
        <f>IF(OR($A285="",'المراحل'!$D$5=""),"",SUMIFS('حركة المراحل'!$D$5:$D$504,'حركة المراحل'!$B$5:$B$504,$A285,'حركة المراحل'!$C$5:$C$504,'المراحل'!$D$5))</f>
        <v/>
      </c>
      <c r="Q285" s="18">
        <f>IF(OR(A285="",P285="",C285="",C285=0),"",P285/C285)</f>
        <v/>
      </c>
      <c r="R285" s="17">
        <f>IF(OR(A285="",P285="",C285=""),"",MAX(C285-P285,0))</f>
        <v/>
      </c>
      <c r="S285" s="19">
        <f>IF(OR(A285="",'أوامر الإنتاج'!E285=""),"",'أوامر الإنتاج'!E285-TODAY())</f>
        <v/>
      </c>
      <c r="T285" s="6">
        <f>IF(OR(A285="",P285="",C285=""),"",IF(P285&gt;=C285,"تم",IF(S285="","جارٍ",IF(S285&lt;0,"متأخر",IF(S285&lt;=3,"قريب","جارٍ")))))</f>
        <v/>
      </c>
    </row>
    <row r="286">
      <c r="A286" s="6">
        <f>IF('أوامر الإنتاج'!A286="","",'أوامر الإنتاج'!A286)</f>
        <v/>
      </c>
      <c r="B286" s="6">
        <f>IF(A286="","",'أوامر الإنتاج'!B286&amp;"")</f>
        <v/>
      </c>
      <c r="C286" s="17">
        <f>IF(A286="","",'أوامر الإنتاج'!D286)</f>
        <v/>
      </c>
      <c r="D286" s="17">
        <f>IF(OR($A286="",D$4=""),"",SUMIFS('حركة المراحل'!$D$5:$D$504,'حركة المراحل'!$B$5:$B$504,$A286,'حركة المراحل'!$C$5:$C$504,D$4))</f>
        <v/>
      </c>
      <c r="E286" s="17">
        <f>IF(OR($A286="",E$4=""),"",SUMIFS('حركة المراحل'!$D$5:$D$504,'حركة المراحل'!$B$5:$B$504,$A286,'حركة المراحل'!$C$5:$C$504,E$4))</f>
        <v/>
      </c>
      <c r="F286" s="17">
        <f>IF(OR($A286="",F$4=""),"",SUMIFS('حركة المراحل'!$D$5:$D$504,'حركة المراحل'!$B$5:$B$504,$A286,'حركة المراحل'!$C$5:$C$504,F$4))</f>
        <v/>
      </c>
      <c r="G286" s="17">
        <f>IF(OR($A286="",G$4=""),"",SUMIFS('حركة المراحل'!$D$5:$D$504,'حركة المراحل'!$B$5:$B$504,$A286,'حركة المراحل'!$C$5:$C$504,G$4))</f>
        <v/>
      </c>
      <c r="H286" s="17">
        <f>IF(OR($A286="",H$4=""),"",SUMIFS('حركة المراحل'!$D$5:$D$504,'حركة المراحل'!$B$5:$B$504,$A286,'حركة المراحل'!$C$5:$C$504,H$4))</f>
        <v/>
      </c>
      <c r="I286" s="17">
        <f>IF(OR($A286="",I$4=""),"",SUMIFS('حركة المراحل'!$D$5:$D$504,'حركة المراحل'!$B$5:$B$504,$A286,'حركة المراحل'!$C$5:$C$504,I$4))</f>
        <v/>
      </c>
      <c r="J286" s="17">
        <f>IF(OR($A286="",J$4=""),"",SUMIFS('حركة المراحل'!$D$5:$D$504,'حركة المراحل'!$B$5:$B$504,$A286,'حركة المراحل'!$C$5:$C$504,J$4))</f>
        <v/>
      </c>
      <c r="K286" s="17">
        <f>IF(OR($A286="",K$4=""),"",SUMIFS('حركة المراحل'!$D$5:$D$504,'حركة المراحل'!$B$5:$B$504,$A286,'حركة المراحل'!$C$5:$C$504,K$4))</f>
        <v/>
      </c>
      <c r="L286" s="17">
        <f>IF(OR($A286="",L$4=""),"",SUMIFS('حركة المراحل'!$D$5:$D$504,'حركة المراحل'!$B$5:$B$504,$A286,'حركة المراحل'!$C$5:$C$504,L$4))</f>
        <v/>
      </c>
      <c r="M286" s="17">
        <f>IF(OR($A286="",M$4=""),"",SUMIFS('حركة المراحل'!$D$5:$D$504,'حركة المراحل'!$B$5:$B$504,$A286,'حركة المراحل'!$C$5:$C$504,M$4))</f>
        <v/>
      </c>
      <c r="N286" s="17">
        <f>IF(OR($A286="",N$4=""),"",SUMIFS('حركة المراحل'!$D$5:$D$504,'حركة المراحل'!$B$5:$B$504,$A286,'حركة المراحل'!$C$5:$C$504,N$4))</f>
        <v/>
      </c>
      <c r="O286" s="17">
        <f>IF(OR($A286="",O$4=""),"",SUMIFS('حركة المراحل'!$D$5:$D$504,'حركة المراحل'!$B$5:$B$504,$A286,'حركة المراحل'!$C$5:$C$504,O$4))</f>
        <v/>
      </c>
      <c r="P286" s="17">
        <f>IF(OR($A286="",'المراحل'!$D$5=""),"",SUMIFS('حركة المراحل'!$D$5:$D$504,'حركة المراحل'!$B$5:$B$504,$A286,'حركة المراحل'!$C$5:$C$504,'المراحل'!$D$5))</f>
        <v/>
      </c>
      <c r="Q286" s="18">
        <f>IF(OR(A286="",P286="",C286="",C286=0),"",P286/C286)</f>
        <v/>
      </c>
      <c r="R286" s="17">
        <f>IF(OR(A286="",P286="",C286=""),"",MAX(C286-P286,0))</f>
        <v/>
      </c>
      <c r="S286" s="19">
        <f>IF(OR(A286="",'أوامر الإنتاج'!E286=""),"",'أوامر الإنتاج'!E286-TODAY())</f>
        <v/>
      </c>
      <c r="T286" s="6">
        <f>IF(OR(A286="",P286="",C286=""),"",IF(P286&gt;=C286,"تم",IF(S286="","جارٍ",IF(S286&lt;0,"متأخر",IF(S286&lt;=3,"قريب","جارٍ")))))</f>
        <v/>
      </c>
    </row>
    <row r="287">
      <c r="A287" s="6">
        <f>IF('أوامر الإنتاج'!A287="","",'أوامر الإنتاج'!A287)</f>
        <v/>
      </c>
      <c r="B287" s="6">
        <f>IF(A287="","",'أوامر الإنتاج'!B287&amp;"")</f>
        <v/>
      </c>
      <c r="C287" s="17">
        <f>IF(A287="","",'أوامر الإنتاج'!D287)</f>
        <v/>
      </c>
      <c r="D287" s="17">
        <f>IF(OR($A287="",D$4=""),"",SUMIFS('حركة المراحل'!$D$5:$D$504,'حركة المراحل'!$B$5:$B$504,$A287,'حركة المراحل'!$C$5:$C$504,D$4))</f>
        <v/>
      </c>
      <c r="E287" s="17">
        <f>IF(OR($A287="",E$4=""),"",SUMIFS('حركة المراحل'!$D$5:$D$504,'حركة المراحل'!$B$5:$B$504,$A287,'حركة المراحل'!$C$5:$C$504,E$4))</f>
        <v/>
      </c>
      <c r="F287" s="17">
        <f>IF(OR($A287="",F$4=""),"",SUMIFS('حركة المراحل'!$D$5:$D$504,'حركة المراحل'!$B$5:$B$504,$A287,'حركة المراحل'!$C$5:$C$504,F$4))</f>
        <v/>
      </c>
      <c r="G287" s="17">
        <f>IF(OR($A287="",G$4=""),"",SUMIFS('حركة المراحل'!$D$5:$D$504,'حركة المراحل'!$B$5:$B$504,$A287,'حركة المراحل'!$C$5:$C$504,G$4))</f>
        <v/>
      </c>
      <c r="H287" s="17">
        <f>IF(OR($A287="",H$4=""),"",SUMIFS('حركة المراحل'!$D$5:$D$504,'حركة المراحل'!$B$5:$B$504,$A287,'حركة المراحل'!$C$5:$C$504,H$4))</f>
        <v/>
      </c>
      <c r="I287" s="17">
        <f>IF(OR($A287="",I$4=""),"",SUMIFS('حركة المراحل'!$D$5:$D$504,'حركة المراحل'!$B$5:$B$504,$A287,'حركة المراحل'!$C$5:$C$504,I$4))</f>
        <v/>
      </c>
      <c r="J287" s="17">
        <f>IF(OR($A287="",J$4=""),"",SUMIFS('حركة المراحل'!$D$5:$D$504,'حركة المراحل'!$B$5:$B$504,$A287,'حركة المراحل'!$C$5:$C$504,J$4))</f>
        <v/>
      </c>
      <c r="K287" s="17">
        <f>IF(OR($A287="",K$4=""),"",SUMIFS('حركة المراحل'!$D$5:$D$504,'حركة المراحل'!$B$5:$B$504,$A287,'حركة المراحل'!$C$5:$C$504,K$4))</f>
        <v/>
      </c>
      <c r="L287" s="17">
        <f>IF(OR($A287="",L$4=""),"",SUMIFS('حركة المراحل'!$D$5:$D$504,'حركة المراحل'!$B$5:$B$504,$A287,'حركة المراحل'!$C$5:$C$504,L$4))</f>
        <v/>
      </c>
      <c r="M287" s="17">
        <f>IF(OR($A287="",M$4=""),"",SUMIFS('حركة المراحل'!$D$5:$D$504,'حركة المراحل'!$B$5:$B$504,$A287,'حركة المراحل'!$C$5:$C$504,M$4))</f>
        <v/>
      </c>
      <c r="N287" s="17">
        <f>IF(OR($A287="",N$4=""),"",SUMIFS('حركة المراحل'!$D$5:$D$504,'حركة المراحل'!$B$5:$B$504,$A287,'حركة المراحل'!$C$5:$C$504,N$4))</f>
        <v/>
      </c>
      <c r="O287" s="17">
        <f>IF(OR($A287="",O$4=""),"",SUMIFS('حركة المراحل'!$D$5:$D$504,'حركة المراحل'!$B$5:$B$504,$A287,'حركة المراحل'!$C$5:$C$504,O$4))</f>
        <v/>
      </c>
      <c r="P287" s="17">
        <f>IF(OR($A287="",'المراحل'!$D$5=""),"",SUMIFS('حركة المراحل'!$D$5:$D$504,'حركة المراحل'!$B$5:$B$504,$A287,'حركة المراحل'!$C$5:$C$504,'المراحل'!$D$5))</f>
        <v/>
      </c>
      <c r="Q287" s="18">
        <f>IF(OR(A287="",P287="",C287="",C287=0),"",P287/C287)</f>
        <v/>
      </c>
      <c r="R287" s="17">
        <f>IF(OR(A287="",P287="",C287=""),"",MAX(C287-P287,0))</f>
        <v/>
      </c>
      <c r="S287" s="19">
        <f>IF(OR(A287="",'أوامر الإنتاج'!E287=""),"",'أوامر الإنتاج'!E287-TODAY())</f>
        <v/>
      </c>
      <c r="T287" s="6">
        <f>IF(OR(A287="",P287="",C287=""),"",IF(P287&gt;=C287,"تم",IF(S287="","جارٍ",IF(S287&lt;0,"متأخر",IF(S287&lt;=3,"قريب","جارٍ")))))</f>
        <v/>
      </c>
    </row>
    <row r="288">
      <c r="A288" s="6">
        <f>IF('أوامر الإنتاج'!A288="","",'أوامر الإنتاج'!A288)</f>
        <v/>
      </c>
      <c r="B288" s="6">
        <f>IF(A288="","",'أوامر الإنتاج'!B288&amp;"")</f>
        <v/>
      </c>
      <c r="C288" s="17">
        <f>IF(A288="","",'أوامر الإنتاج'!D288)</f>
        <v/>
      </c>
      <c r="D288" s="17">
        <f>IF(OR($A288="",D$4=""),"",SUMIFS('حركة المراحل'!$D$5:$D$504,'حركة المراحل'!$B$5:$B$504,$A288,'حركة المراحل'!$C$5:$C$504,D$4))</f>
        <v/>
      </c>
      <c r="E288" s="17">
        <f>IF(OR($A288="",E$4=""),"",SUMIFS('حركة المراحل'!$D$5:$D$504,'حركة المراحل'!$B$5:$B$504,$A288,'حركة المراحل'!$C$5:$C$504,E$4))</f>
        <v/>
      </c>
      <c r="F288" s="17">
        <f>IF(OR($A288="",F$4=""),"",SUMIFS('حركة المراحل'!$D$5:$D$504,'حركة المراحل'!$B$5:$B$504,$A288,'حركة المراحل'!$C$5:$C$504,F$4))</f>
        <v/>
      </c>
      <c r="G288" s="17">
        <f>IF(OR($A288="",G$4=""),"",SUMIFS('حركة المراحل'!$D$5:$D$504,'حركة المراحل'!$B$5:$B$504,$A288,'حركة المراحل'!$C$5:$C$504,G$4))</f>
        <v/>
      </c>
      <c r="H288" s="17">
        <f>IF(OR($A288="",H$4=""),"",SUMIFS('حركة المراحل'!$D$5:$D$504,'حركة المراحل'!$B$5:$B$504,$A288,'حركة المراحل'!$C$5:$C$504,H$4))</f>
        <v/>
      </c>
      <c r="I288" s="17">
        <f>IF(OR($A288="",I$4=""),"",SUMIFS('حركة المراحل'!$D$5:$D$504,'حركة المراحل'!$B$5:$B$504,$A288,'حركة المراحل'!$C$5:$C$504,I$4))</f>
        <v/>
      </c>
      <c r="J288" s="17">
        <f>IF(OR($A288="",J$4=""),"",SUMIFS('حركة المراحل'!$D$5:$D$504,'حركة المراحل'!$B$5:$B$504,$A288,'حركة المراحل'!$C$5:$C$504,J$4))</f>
        <v/>
      </c>
      <c r="K288" s="17">
        <f>IF(OR($A288="",K$4=""),"",SUMIFS('حركة المراحل'!$D$5:$D$504,'حركة المراحل'!$B$5:$B$504,$A288,'حركة المراحل'!$C$5:$C$504,K$4))</f>
        <v/>
      </c>
      <c r="L288" s="17">
        <f>IF(OR($A288="",L$4=""),"",SUMIFS('حركة المراحل'!$D$5:$D$504,'حركة المراحل'!$B$5:$B$504,$A288,'حركة المراحل'!$C$5:$C$504,L$4))</f>
        <v/>
      </c>
      <c r="M288" s="17">
        <f>IF(OR($A288="",M$4=""),"",SUMIFS('حركة المراحل'!$D$5:$D$504,'حركة المراحل'!$B$5:$B$504,$A288,'حركة المراحل'!$C$5:$C$504,M$4))</f>
        <v/>
      </c>
      <c r="N288" s="17">
        <f>IF(OR($A288="",N$4=""),"",SUMIFS('حركة المراحل'!$D$5:$D$504,'حركة المراحل'!$B$5:$B$504,$A288,'حركة المراحل'!$C$5:$C$504,N$4))</f>
        <v/>
      </c>
      <c r="O288" s="17">
        <f>IF(OR($A288="",O$4=""),"",SUMIFS('حركة المراحل'!$D$5:$D$504,'حركة المراحل'!$B$5:$B$504,$A288,'حركة المراحل'!$C$5:$C$504,O$4))</f>
        <v/>
      </c>
      <c r="P288" s="17">
        <f>IF(OR($A288="",'المراحل'!$D$5=""),"",SUMIFS('حركة المراحل'!$D$5:$D$504,'حركة المراحل'!$B$5:$B$504,$A288,'حركة المراحل'!$C$5:$C$504,'المراحل'!$D$5))</f>
        <v/>
      </c>
      <c r="Q288" s="18">
        <f>IF(OR(A288="",P288="",C288="",C288=0),"",P288/C288)</f>
        <v/>
      </c>
      <c r="R288" s="17">
        <f>IF(OR(A288="",P288="",C288=""),"",MAX(C288-P288,0))</f>
        <v/>
      </c>
      <c r="S288" s="19">
        <f>IF(OR(A288="",'أوامر الإنتاج'!E288=""),"",'أوامر الإنتاج'!E288-TODAY())</f>
        <v/>
      </c>
      <c r="T288" s="6">
        <f>IF(OR(A288="",P288="",C288=""),"",IF(P288&gt;=C288,"تم",IF(S288="","جارٍ",IF(S288&lt;0,"متأخر",IF(S288&lt;=3,"قريب","جارٍ")))))</f>
        <v/>
      </c>
    </row>
    <row r="289">
      <c r="A289" s="6">
        <f>IF('أوامر الإنتاج'!A289="","",'أوامر الإنتاج'!A289)</f>
        <v/>
      </c>
      <c r="B289" s="6">
        <f>IF(A289="","",'أوامر الإنتاج'!B289&amp;"")</f>
        <v/>
      </c>
      <c r="C289" s="17">
        <f>IF(A289="","",'أوامر الإنتاج'!D289)</f>
        <v/>
      </c>
      <c r="D289" s="17">
        <f>IF(OR($A289="",D$4=""),"",SUMIFS('حركة المراحل'!$D$5:$D$504,'حركة المراحل'!$B$5:$B$504,$A289,'حركة المراحل'!$C$5:$C$504,D$4))</f>
        <v/>
      </c>
      <c r="E289" s="17">
        <f>IF(OR($A289="",E$4=""),"",SUMIFS('حركة المراحل'!$D$5:$D$504,'حركة المراحل'!$B$5:$B$504,$A289,'حركة المراحل'!$C$5:$C$504,E$4))</f>
        <v/>
      </c>
      <c r="F289" s="17">
        <f>IF(OR($A289="",F$4=""),"",SUMIFS('حركة المراحل'!$D$5:$D$504,'حركة المراحل'!$B$5:$B$504,$A289,'حركة المراحل'!$C$5:$C$504,F$4))</f>
        <v/>
      </c>
      <c r="G289" s="17">
        <f>IF(OR($A289="",G$4=""),"",SUMIFS('حركة المراحل'!$D$5:$D$504,'حركة المراحل'!$B$5:$B$504,$A289,'حركة المراحل'!$C$5:$C$504,G$4))</f>
        <v/>
      </c>
      <c r="H289" s="17">
        <f>IF(OR($A289="",H$4=""),"",SUMIFS('حركة المراحل'!$D$5:$D$504,'حركة المراحل'!$B$5:$B$504,$A289,'حركة المراحل'!$C$5:$C$504,H$4))</f>
        <v/>
      </c>
      <c r="I289" s="17">
        <f>IF(OR($A289="",I$4=""),"",SUMIFS('حركة المراحل'!$D$5:$D$504,'حركة المراحل'!$B$5:$B$504,$A289,'حركة المراحل'!$C$5:$C$504,I$4))</f>
        <v/>
      </c>
      <c r="J289" s="17">
        <f>IF(OR($A289="",J$4=""),"",SUMIFS('حركة المراحل'!$D$5:$D$504,'حركة المراحل'!$B$5:$B$504,$A289,'حركة المراحل'!$C$5:$C$504,J$4))</f>
        <v/>
      </c>
      <c r="K289" s="17">
        <f>IF(OR($A289="",K$4=""),"",SUMIFS('حركة المراحل'!$D$5:$D$504,'حركة المراحل'!$B$5:$B$504,$A289,'حركة المراحل'!$C$5:$C$504,K$4))</f>
        <v/>
      </c>
      <c r="L289" s="17">
        <f>IF(OR($A289="",L$4=""),"",SUMIFS('حركة المراحل'!$D$5:$D$504,'حركة المراحل'!$B$5:$B$504,$A289,'حركة المراحل'!$C$5:$C$504,L$4))</f>
        <v/>
      </c>
      <c r="M289" s="17">
        <f>IF(OR($A289="",M$4=""),"",SUMIFS('حركة المراحل'!$D$5:$D$504,'حركة المراحل'!$B$5:$B$504,$A289,'حركة المراحل'!$C$5:$C$504,M$4))</f>
        <v/>
      </c>
      <c r="N289" s="17">
        <f>IF(OR($A289="",N$4=""),"",SUMIFS('حركة المراحل'!$D$5:$D$504,'حركة المراحل'!$B$5:$B$504,$A289,'حركة المراحل'!$C$5:$C$504,N$4))</f>
        <v/>
      </c>
      <c r="O289" s="17">
        <f>IF(OR($A289="",O$4=""),"",SUMIFS('حركة المراحل'!$D$5:$D$504,'حركة المراحل'!$B$5:$B$504,$A289,'حركة المراحل'!$C$5:$C$504,O$4))</f>
        <v/>
      </c>
      <c r="P289" s="17">
        <f>IF(OR($A289="",'المراحل'!$D$5=""),"",SUMIFS('حركة المراحل'!$D$5:$D$504,'حركة المراحل'!$B$5:$B$504,$A289,'حركة المراحل'!$C$5:$C$504,'المراحل'!$D$5))</f>
        <v/>
      </c>
      <c r="Q289" s="18">
        <f>IF(OR(A289="",P289="",C289="",C289=0),"",P289/C289)</f>
        <v/>
      </c>
      <c r="R289" s="17">
        <f>IF(OR(A289="",P289="",C289=""),"",MAX(C289-P289,0))</f>
        <v/>
      </c>
      <c r="S289" s="19">
        <f>IF(OR(A289="",'أوامر الإنتاج'!E289=""),"",'أوامر الإنتاج'!E289-TODAY())</f>
        <v/>
      </c>
      <c r="T289" s="6">
        <f>IF(OR(A289="",P289="",C289=""),"",IF(P289&gt;=C289,"تم",IF(S289="","جارٍ",IF(S289&lt;0,"متأخر",IF(S289&lt;=3,"قريب","جارٍ")))))</f>
        <v/>
      </c>
    </row>
    <row r="290">
      <c r="A290" s="6">
        <f>IF('أوامر الإنتاج'!A290="","",'أوامر الإنتاج'!A290)</f>
        <v/>
      </c>
      <c r="B290" s="6">
        <f>IF(A290="","",'أوامر الإنتاج'!B290&amp;"")</f>
        <v/>
      </c>
      <c r="C290" s="17">
        <f>IF(A290="","",'أوامر الإنتاج'!D290)</f>
        <v/>
      </c>
      <c r="D290" s="17">
        <f>IF(OR($A290="",D$4=""),"",SUMIFS('حركة المراحل'!$D$5:$D$504,'حركة المراحل'!$B$5:$B$504,$A290,'حركة المراحل'!$C$5:$C$504,D$4))</f>
        <v/>
      </c>
      <c r="E290" s="17">
        <f>IF(OR($A290="",E$4=""),"",SUMIFS('حركة المراحل'!$D$5:$D$504,'حركة المراحل'!$B$5:$B$504,$A290,'حركة المراحل'!$C$5:$C$504,E$4))</f>
        <v/>
      </c>
      <c r="F290" s="17">
        <f>IF(OR($A290="",F$4=""),"",SUMIFS('حركة المراحل'!$D$5:$D$504,'حركة المراحل'!$B$5:$B$504,$A290,'حركة المراحل'!$C$5:$C$504,F$4))</f>
        <v/>
      </c>
      <c r="G290" s="17">
        <f>IF(OR($A290="",G$4=""),"",SUMIFS('حركة المراحل'!$D$5:$D$504,'حركة المراحل'!$B$5:$B$504,$A290,'حركة المراحل'!$C$5:$C$504,G$4))</f>
        <v/>
      </c>
      <c r="H290" s="17">
        <f>IF(OR($A290="",H$4=""),"",SUMIFS('حركة المراحل'!$D$5:$D$504,'حركة المراحل'!$B$5:$B$504,$A290,'حركة المراحل'!$C$5:$C$504,H$4))</f>
        <v/>
      </c>
      <c r="I290" s="17">
        <f>IF(OR($A290="",I$4=""),"",SUMIFS('حركة المراحل'!$D$5:$D$504,'حركة المراحل'!$B$5:$B$504,$A290,'حركة المراحل'!$C$5:$C$504,I$4))</f>
        <v/>
      </c>
      <c r="J290" s="17">
        <f>IF(OR($A290="",J$4=""),"",SUMIFS('حركة المراحل'!$D$5:$D$504,'حركة المراحل'!$B$5:$B$504,$A290,'حركة المراحل'!$C$5:$C$504,J$4))</f>
        <v/>
      </c>
      <c r="K290" s="17">
        <f>IF(OR($A290="",K$4=""),"",SUMIFS('حركة المراحل'!$D$5:$D$504,'حركة المراحل'!$B$5:$B$504,$A290,'حركة المراحل'!$C$5:$C$504,K$4))</f>
        <v/>
      </c>
      <c r="L290" s="17">
        <f>IF(OR($A290="",L$4=""),"",SUMIFS('حركة المراحل'!$D$5:$D$504,'حركة المراحل'!$B$5:$B$504,$A290,'حركة المراحل'!$C$5:$C$504,L$4))</f>
        <v/>
      </c>
      <c r="M290" s="17">
        <f>IF(OR($A290="",M$4=""),"",SUMIFS('حركة المراحل'!$D$5:$D$504,'حركة المراحل'!$B$5:$B$504,$A290,'حركة المراحل'!$C$5:$C$504,M$4))</f>
        <v/>
      </c>
      <c r="N290" s="17">
        <f>IF(OR($A290="",N$4=""),"",SUMIFS('حركة المراحل'!$D$5:$D$504,'حركة المراحل'!$B$5:$B$504,$A290,'حركة المراحل'!$C$5:$C$504,N$4))</f>
        <v/>
      </c>
      <c r="O290" s="17">
        <f>IF(OR($A290="",O$4=""),"",SUMIFS('حركة المراحل'!$D$5:$D$504,'حركة المراحل'!$B$5:$B$504,$A290,'حركة المراحل'!$C$5:$C$504,O$4))</f>
        <v/>
      </c>
      <c r="P290" s="17">
        <f>IF(OR($A290="",'المراحل'!$D$5=""),"",SUMIFS('حركة المراحل'!$D$5:$D$504,'حركة المراحل'!$B$5:$B$504,$A290,'حركة المراحل'!$C$5:$C$504,'المراحل'!$D$5))</f>
        <v/>
      </c>
      <c r="Q290" s="18">
        <f>IF(OR(A290="",P290="",C290="",C290=0),"",P290/C290)</f>
        <v/>
      </c>
      <c r="R290" s="17">
        <f>IF(OR(A290="",P290="",C290=""),"",MAX(C290-P290,0))</f>
        <v/>
      </c>
      <c r="S290" s="19">
        <f>IF(OR(A290="",'أوامر الإنتاج'!E290=""),"",'أوامر الإنتاج'!E290-TODAY())</f>
        <v/>
      </c>
      <c r="T290" s="6">
        <f>IF(OR(A290="",P290="",C290=""),"",IF(P290&gt;=C290,"تم",IF(S290="","جارٍ",IF(S290&lt;0,"متأخر",IF(S290&lt;=3,"قريب","جارٍ")))))</f>
        <v/>
      </c>
    </row>
    <row r="291">
      <c r="A291" s="6">
        <f>IF('أوامر الإنتاج'!A291="","",'أوامر الإنتاج'!A291)</f>
        <v/>
      </c>
      <c r="B291" s="6">
        <f>IF(A291="","",'أوامر الإنتاج'!B291&amp;"")</f>
        <v/>
      </c>
      <c r="C291" s="17">
        <f>IF(A291="","",'أوامر الإنتاج'!D291)</f>
        <v/>
      </c>
      <c r="D291" s="17">
        <f>IF(OR($A291="",D$4=""),"",SUMIFS('حركة المراحل'!$D$5:$D$504,'حركة المراحل'!$B$5:$B$504,$A291,'حركة المراحل'!$C$5:$C$504,D$4))</f>
        <v/>
      </c>
      <c r="E291" s="17">
        <f>IF(OR($A291="",E$4=""),"",SUMIFS('حركة المراحل'!$D$5:$D$504,'حركة المراحل'!$B$5:$B$504,$A291,'حركة المراحل'!$C$5:$C$504,E$4))</f>
        <v/>
      </c>
      <c r="F291" s="17">
        <f>IF(OR($A291="",F$4=""),"",SUMIFS('حركة المراحل'!$D$5:$D$504,'حركة المراحل'!$B$5:$B$504,$A291,'حركة المراحل'!$C$5:$C$504,F$4))</f>
        <v/>
      </c>
      <c r="G291" s="17">
        <f>IF(OR($A291="",G$4=""),"",SUMIFS('حركة المراحل'!$D$5:$D$504,'حركة المراحل'!$B$5:$B$504,$A291,'حركة المراحل'!$C$5:$C$504,G$4))</f>
        <v/>
      </c>
      <c r="H291" s="17">
        <f>IF(OR($A291="",H$4=""),"",SUMIFS('حركة المراحل'!$D$5:$D$504,'حركة المراحل'!$B$5:$B$504,$A291,'حركة المراحل'!$C$5:$C$504,H$4))</f>
        <v/>
      </c>
      <c r="I291" s="17">
        <f>IF(OR($A291="",I$4=""),"",SUMIFS('حركة المراحل'!$D$5:$D$504,'حركة المراحل'!$B$5:$B$504,$A291,'حركة المراحل'!$C$5:$C$504,I$4))</f>
        <v/>
      </c>
      <c r="J291" s="17">
        <f>IF(OR($A291="",J$4=""),"",SUMIFS('حركة المراحل'!$D$5:$D$504,'حركة المراحل'!$B$5:$B$504,$A291,'حركة المراحل'!$C$5:$C$504,J$4))</f>
        <v/>
      </c>
      <c r="K291" s="17">
        <f>IF(OR($A291="",K$4=""),"",SUMIFS('حركة المراحل'!$D$5:$D$504,'حركة المراحل'!$B$5:$B$504,$A291,'حركة المراحل'!$C$5:$C$504,K$4))</f>
        <v/>
      </c>
      <c r="L291" s="17">
        <f>IF(OR($A291="",L$4=""),"",SUMIFS('حركة المراحل'!$D$5:$D$504,'حركة المراحل'!$B$5:$B$504,$A291,'حركة المراحل'!$C$5:$C$504,L$4))</f>
        <v/>
      </c>
      <c r="M291" s="17">
        <f>IF(OR($A291="",M$4=""),"",SUMIFS('حركة المراحل'!$D$5:$D$504,'حركة المراحل'!$B$5:$B$504,$A291,'حركة المراحل'!$C$5:$C$504,M$4))</f>
        <v/>
      </c>
      <c r="N291" s="17">
        <f>IF(OR($A291="",N$4=""),"",SUMIFS('حركة المراحل'!$D$5:$D$504,'حركة المراحل'!$B$5:$B$504,$A291,'حركة المراحل'!$C$5:$C$504,N$4))</f>
        <v/>
      </c>
      <c r="O291" s="17">
        <f>IF(OR($A291="",O$4=""),"",SUMIFS('حركة المراحل'!$D$5:$D$504,'حركة المراحل'!$B$5:$B$504,$A291,'حركة المراحل'!$C$5:$C$504,O$4))</f>
        <v/>
      </c>
      <c r="P291" s="17">
        <f>IF(OR($A291="",'المراحل'!$D$5=""),"",SUMIFS('حركة المراحل'!$D$5:$D$504,'حركة المراحل'!$B$5:$B$504,$A291,'حركة المراحل'!$C$5:$C$504,'المراحل'!$D$5))</f>
        <v/>
      </c>
      <c r="Q291" s="18">
        <f>IF(OR(A291="",P291="",C291="",C291=0),"",P291/C291)</f>
        <v/>
      </c>
      <c r="R291" s="17">
        <f>IF(OR(A291="",P291="",C291=""),"",MAX(C291-P291,0))</f>
        <v/>
      </c>
      <c r="S291" s="19">
        <f>IF(OR(A291="",'أوامر الإنتاج'!E291=""),"",'أوامر الإنتاج'!E291-TODAY())</f>
        <v/>
      </c>
      <c r="T291" s="6">
        <f>IF(OR(A291="",P291="",C291=""),"",IF(P291&gt;=C291,"تم",IF(S291="","جارٍ",IF(S291&lt;0,"متأخر",IF(S291&lt;=3,"قريب","جارٍ")))))</f>
        <v/>
      </c>
    </row>
    <row r="292">
      <c r="A292" s="6">
        <f>IF('أوامر الإنتاج'!A292="","",'أوامر الإنتاج'!A292)</f>
        <v/>
      </c>
      <c r="B292" s="6">
        <f>IF(A292="","",'أوامر الإنتاج'!B292&amp;"")</f>
        <v/>
      </c>
      <c r="C292" s="17">
        <f>IF(A292="","",'أوامر الإنتاج'!D292)</f>
        <v/>
      </c>
      <c r="D292" s="17">
        <f>IF(OR($A292="",D$4=""),"",SUMIFS('حركة المراحل'!$D$5:$D$504,'حركة المراحل'!$B$5:$B$504,$A292,'حركة المراحل'!$C$5:$C$504,D$4))</f>
        <v/>
      </c>
      <c r="E292" s="17">
        <f>IF(OR($A292="",E$4=""),"",SUMIFS('حركة المراحل'!$D$5:$D$504,'حركة المراحل'!$B$5:$B$504,$A292,'حركة المراحل'!$C$5:$C$504,E$4))</f>
        <v/>
      </c>
      <c r="F292" s="17">
        <f>IF(OR($A292="",F$4=""),"",SUMIFS('حركة المراحل'!$D$5:$D$504,'حركة المراحل'!$B$5:$B$504,$A292,'حركة المراحل'!$C$5:$C$504,F$4))</f>
        <v/>
      </c>
      <c r="G292" s="17">
        <f>IF(OR($A292="",G$4=""),"",SUMIFS('حركة المراحل'!$D$5:$D$504,'حركة المراحل'!$B$5:$B$504,$A292,'حركة المراحل'!$C$5:$C$504,G$4))</f>
        <v/>
      </c>
      <c r="H292" s="17">
        <f>IF(OR($A292="",H$4=""),"",SUMIFS('حركة المراحل'!$D$5:$D$504,'حركة المراحل'!$B$5:$B$504,$A292,'حركة المراحل'!$C$5:$C$504,H$4))</f>
        <v/>
      </c>
      <c r="I292" s="17">
        <f>IF(OR($A292="",I$4=""),"",SUMIFS('حركة المراحل'!$D$5:$D$504,'حركة المراحل'!$B$5:$B$504,$A292,'حركة المراحل'!$C$5:$C$504,I$4))</f>
        <v/>
      </c>
      <c r="J292" s="17">
        <f>IF(OR($A292="",J$4=""),"",SUMIFS('حركة المراحل'!$D$5:$D$504,'حركة المراحل'!$B$5:$B$504,$A292,'حركة المراحل'!$C$5:$C$504,J$4))</f>
        <v/>
      </c>
      <c r="K292" s="17">
        <f>IF(OR($A292="",K$4=""),"",SUMIFS('حركة المراحل'!$D$5:$D$504,'حركة المراحل'!$B$5:$B$504,$A292,'حركة المراحل'!$C$5:$C$504,K$4))</f>
        <v/>
      </c>
      <c r="L292" s="17">
        <f>IF(OR($A292="",L$4=""),"",SUMIFS('حركة المراحل'!$D$5:$D$504,'حركة المراحل'!$B$5:$B$504,$A292,'حركة المراحل'!$C$5:$C$504,L$4))</f>
        <v/>
      </c>
      <c r="M292" s="17">
        <f>IF(OR($A292="",M$4=""),"",SUMIFS('حركة المراحل'!$D$5:$D$504,'حركة المراحل'!$B$5:$B$504,$A292,'حركة المراحل'!$C$5:$C$504,M$4))</f>
        <v/>
      </c>
      <c r="N292" s="17">
        <f>IF(OR($A292="",N$4=""),"",SUMIFS('حركة المراحل'!$D$5:$D$504,'حركة المراحل'!$B$5:$B$504,$A292,'حركة المراحل'!$C$5:$C$504,N$4))</f>
        <v/>
      </c>
      <c r="O292" s="17">
        <f>IF(OR($A292="",O$4=""),"",SUMIFS('حركة المراحل'!$D$5:$D$504,'حركة المراحل'!$B$5:$B$504,$A292,'حركة المراحل'!$C$5:$C$504,O$4))</f>
        <v/>
      </c>
      <c r="P292" s="17">
        <f>IF(OR($A292="",'المراحل'!$D$5=""),"",SUMIFS('حركة المراحل'!$D$5:$D$504,'حركة المراحل'!$B$5:$B$504,$A292,'حركة المراحل'!$C$5:$C$504,'المراحل'!$D$5))</f>
        <v/>
      </c>
      <c r="Q292" s="18">
        <f>IF(OR(A292="",P292="",C292="",C292=0),"",P292/C292)</f>
        <v/>
      </c>
      <c r="R292" s="17">
        <f>IF(OR(A292="",P292="",C292=""),"",MAX(C292-P292,0))</f>
        <v/>
      </c>
      <c r="S292" s="19">
        <f>IF(OR(A292="",'أوامر الإنتاج'!E292=""),"",'أوامر الإنتاج'!E292-TODAY())</f>
        <v/>
      </c>
      <c r="T292" s="6">
        <f>IF(OR(A292="",P292="",C292=""),"",IF(P292&gt;=C292,"تم",IF(S292="","جارٍ",IF(S292&lt;0,"متأخر",IF(S292&lt;=3,"قريب","جارٍ")))))</f>
        <v/>
      </c>
    </row>
    <row r="293">
      <c r="A293" s="6">
        <f>IF('أوامر الإنتاج'!A293="","",'أوامر الإنتاج'!A293)</f>
        <v/>
      </c>
      <c r="B293" s="6">
        <f>IF(A293="","",'أوامر الإنتاج'!B293&amp;"")</f>
        <v/>
      </c>
      <c r="C293" s="17">
        <f>IF(A293="","",'أوامر الإنتاج'!D293)</f>
        <v/>
      </c>
      <c r="D293" s="17">
        <f>IF(OR($A293="",D$4=""),"",SUMIFS('حركة المراحل'!$D$5:$D$504,'حركة المراحل'!$B$5:$B$504,$A293,'حركة المراحل'!$C$5:$C$504,D$4))</f>
        <v/>
      </c>
      <c r="E293" s="17">
        <f>IF(OR($A293="",E$4=""),"",SUMIFS('حركة المراحل'!$D$5:$D$504,'حركة المراحل'!$B$5:$B$504,$A293,'حركة المراحل'!$C$5:$C$504,E$4))</f>
        <v/>
      </c>
      <c r="F293" s="17">
        <f>IF(OR($A293="",F$4=""),"",SUMIFS('حركة المراحل'!$D$5:$D$504,'حركة المراحل'!$B$5:$B$504,$A293,'حركة المراحل'!$C$5:$C$504,F$4))</f>
        <v/>
      </c>
      <c r="G293" s="17">
        <f>IF(OR($A293="",G$4=""),"",SUMIFS('حركة المراحل'!$D$5:$D$504,'حركة المراحل'!$B$5:$B$504,$A293,'حركة المراحل'!$C$5:$C$504,G$4))</f>
        <v/>
      </c>
      <c r="H293" s="17">
        <f>IF(OR($A293="",H$4=""),"",SUMIFS('حركة المراحل'!$D$5:$D$504,'حركة المراحل'!$B$5:$B$504,$A293,'حركة المراحل'!$C$5:$C$504,H$4))</f>
        <v/>
      </c>
      <c r="I293" s="17">
        <f>IF(OR($A293="",I$4=""),"",SUMIFS('حركة المراحل'!$D$5:$D$504,'حركة المراحل'!$B$5:$B$504,$A293,'حركة المراحل'!$C$5:$C$504,I$4))</f>
        <v/>
      </c>
      <c r="J293" s="17">
        <f>IF(OR($A293="",J$4=""),"",SUMIFS('حركة المراحل'!$D$5:$D$504,'حركة المراحل'!$B$5:$B$504,$A293,'حركة المراحل'!$C$5:$C$504,J$4))</f>
        <v/>
      </c>
      <c r="K293" s="17">
        <f>IF(OR($A293="",K$4=""),"",SUMIFS('حركة المراحل'!$D$5:$D$504,'حركة المراحل'!$B$5:$B$504,$A293,'حركة المراحل'!$C$5:$C$504,K$4))</f>
        <v/>
      </c>
      <c r="L293" s="17">
        <f>IF(OR($A293="",L$4=""),"",SUMIFS('حركة المراحل'!$D$5:$D$504,'حركة المراحل'!$B$5:$B$504,$A293,'حركة المراحل'!$C$5:$C$504,L$4))</f>
        <v/>
      </c>
      <c r="M293" s="17">
        <f>IF(OR($A293="",M$4=""),"",SUMIFS('حركة المراحل'!$D$5:$D$504,'حركة المراحل'!$B$5:$B$504,$A293,'حركة المراحل'!$C$5:$C$504,M$4))</f>
        <v/>
      </c>
      <c r="N293" s="17">
        <f>IF(OR($A293="",N$4=""),"",SUMIFS('حركة المراحل'!$D$5:$D$504,'حركة المراحل'!$B$5:$B$504,$A293,'حركة المراحل'!$C$5:$C$504,N$4))</f>
        <v/>
      </c>
      <c r="O293" s="17">
        <f>IF(OR($A293="",O$4=""),"",SUMIFS('حركة المراحل'!$D$5:$D$504,'حركة المراحل'!$B$5:$B$504,$A293,'حركة المراحل'!$C$5:$C$504,O$4))</f>
        <v/>
      </c>
      <c r="P293" s="17">
        <f>IF(OR($A293="",'المراحل'!$D$5=""),"",SUMIFS('حركة المراحل'!$D$5:$D$504,'حركة المراحل'!$B$5:$B$504,$A293,'حركة المراحل'!$C$5:$C$504,'المراحل'!$D$5))</f>
        <v/>
      </c>
      <c r="Q293" s="18">
        <f>IF(OR(A293="",P293="",C293="",C293=0),"",P293/C293)</f>
        <v/>
      </c>
      <c r="R293" s="17">
        <f>IF(OR(A293="",P293="",C293=""),"",MAX(C293-P293,0))</f>
        <v/>
      </c>
      <c r="S293" s="19">
        <f>IF(OR(A293="",'أوامر الإنتاج'!E293=""),"",'أوامر الإنتاج'!E293-TODAY())</f>
        <v/>
      </c>
      <c r="T293" s="6">
        <f>IF(OR(A293="",P293="",C293=""),"",IF(P293&gt;=C293,"تم",IF(S293="","جارٍ",IF(S293&lt;0,"متأخر",IF(S293&lt;=3,"قريب","جارٍ")))))</f>
        <v/>
      </c>
    </row>
    <row r="294">
      <c r="A294" s="6">
        <f>IF('أوامر الإنتاج'!A294="","",'أوامر الإنتاج'!A294)</f>
        <v/>
      </c>
      <c r="B294" s="6">
        <f>IF(A294="","",'أوامر الإنتاج'!B294&amp;"")</f>
        <v/>
      </c>
      <c r="C294" s="17">
        <f>IF(A294="","",'أوامر الإنتاج'!D294)</f>
        <v/>
      </c>
      <c r="D294" s="17">
        <f>IF(OR($A294="",D$4=""),"",SUMIFS('حركة المراحل'!$D$5:$D$504,'حركة المراحل'!$B$5:$B$504,$A294,'حركة المراحل'!$C$5:$C$504,D$4))</f>
        <v/>
      </c>
      <c r="E294" s="17">
        <f>IF(OR($A294="",E$4=""),"",SUMIFS('حركة المراحل'!$D$5:$D$504,'حركة المراحل'!$B$5:$B$504,$A294,'حركة المراحل'!$C$5:$C$504,E$4))</f>
        <v/>
      </c>
      <c r="F294" s="17">
        <f>IF(OR($A294="",F$4=""),"",SUMIFS('حركة المراحل'!$D$5:$D$504,'حركة المراحل'!$B$5:$B$504,$A294,'حركة المراحل'!$C$5:$C$504,F$4))</f>
        <v/>
      </c>
      <c r="G294" s="17">
        <f>IF(OR($A294="",G$4=""),"",SUMIFS('حركة المراحل'!$D$5:$D$504,'حركة المراحل'!$B$5:$B$504,$A294,'حركة المراحل'!$C$5:$C$504,G$4))</f>
        <v/>
      </c>
      <c r="H294" s="17">
        <f>IF(OR($A294="",H$4=""),"",SUMIFS('حركة المراحل'!$D$5:$D$504,'حركة المراحل'!$B$5:$B$504,$A294,'حركة المراحل'!$C$5:$C$504,H$4))</f>
        <v/>
      </c>
      <c r="I294" s="17">
        <f>IF(OR($A294="",I$4=""),"",SUMIFS('حركة المراحل'!$D$5:$D$504,'حركة المراحل'!$B$5:$B$504,$A294,'حركة المراحل'!$C$5:$C$504,I$4))</f>
        <v/>
      </c>
      <c r="J294" s="17">
        <f>IF(OR($A294="",J$4=""),"",SUMIFS('حركة المراحل'!$D$5:$D$504,'حركة المراحل'!$B$5:$B$504,$A294,'حركة المراحل'!$C$5:$C$504,J$4))</f>
        <v/>
      </c>
      <c r="K294" s="17">
        <f>IF(OR($A294="",K$4=""),"",SUMIFS('حركة المراحل'!$D$5:$D$504,'حركة المراحل'!$B$5:$B$504,$A294,'حركة المراحل'!$C$5:$C$504,K$4))</f>
        <v/>
      </c>
      <c r="L294" s="17">
        <f>IF(OR($A294="",L$4=""),"",SUMIFS('حركة المراحل'!$D$5:$D$504,'حركة المراحل'!$B$5:$B$504,$A294,'حركة المراحل'!$C$5:$C$504,L$4))</f>
        <v/>
      </c>
      <c r="M294" s="17">
        <f>IF(OR($A294="",M$4=""),"",SUMIFS('حركة المراحل'!$D$5:$D$504,'حركة المراحل'!$B$5:$B$504,$A294,'حركة المراحل'!$C$5:$C$504,M$4))</f>
        <v/>
      </c>
      <c r="N294" s="17">
        <f>IF(OR($A294="",N$4=""),"",SUMIFS('حركة المراحل'!$D$5:$D$504,'حركة المراحل'!$B$5:$B$504,$A294,'حركة المراحل'!$C$5:$C$504,N$4))</f>
        <v/>
      </c>
      <c r="O294" s="17">
        <f>IF(OR($A294="",O$4=""),"",SUMIFS('حركة المراحل'!$D$5:$D$504,'حركة المراحل'!$B$5:$B$504,$A294,'حركة المراحل'!$C$5:$C$504,O$4))</f>
        <v/>
      </c>
      <c r="P294" s="17">
        <f>IF(OR($A294="",'المراحل'!$D$5=""),"",SUMIFS('حركة المراحل'!$D$5:$D$504,'حركة المراحل'!$B$5:$B$504,$A294,'حركة المراحل'!$C$5:$C$504,'المراحل'!$D$5))</f>
        <v/>
      </c>
      <c r="Q294" s="18">
        <f>IF(OR(A294="",P294="",C294="",C294=0),"",P294/C294)</f>
        <v/>
      </c>
      <c r="R294" s="17">
        <f>IF(OR(A294="",P294="",C294=""),"",MAX(C294-P294,0))</f>
        <v/>
      </c>
      <c r="S294" s="19">
        <f>IF(OR(A294="",'أوامر الإنتاج'!E294=""),"",'أوامر الإنتاج'!E294-TODAY())</f>
        <v/>
      </c>
      <c r="T294" s="6">
        <f>IF(OR(A294="",P294="",C294=""),"",IF(P294&gt;=C294,"تم",IF(S294="","جارٍ",IF(S294&lt;0,"متأخر",IF(S294&lt;=3,"قريب","جارٍ")))))</f>
        <v/>
      </c>
    </row>
    <row r="295">
      <c r="A295" s="6">
        <f>IF('أوامر الإنتاج'!A295="","",'أوامر الإنتاج'!A295)</f>
        <v/>
      </c>
      <c r="B295" s="6">
        <f>IF(A295="","",'أوامر الإنتاج'!B295&amp;"")</f>
        <v/>
      </c>
      <c r="C295" s="17">
        <f>IF(A295="","",'أوامر الإنتاج'!D295)</f>
        <v/>
      </c>
      <c r="D295" s="17">
        <f>IF(OR($A295="",D$4=""),"",SUMIFS('حركة المراحل'!$D$5:$D$504,'حركة المراحل'!$B$5:$B$504,$A295,'حركة المراحل'!$C$5:$C$504,D$4))</f>
        <v/>
      </c>
      <c r="E295" s="17">
        <f>IF(OR($A295="",E$4=""),"",SUMIFS('حركة المراحل'!$D$5:$D$504,'حركة المراحل'!$B$5:$B$504,$A295,'حركة المراحل'!$C$5:$C$504,E$4))</f>
        <v/>
      </c>
      <c r="F295" s="17">
        <f>IF(OR($A295="",F$4=""),"",SUMIFS('حركة المراحل'!$D$5:$D$504,'حركة المراحل'!$B$5:$B$504,$A295,'حركة المراحل'!$C$5:$C$504,F$4))</f>
        <v/>
      </c>
      <c r="G295" s="17">
        <f>IF(OR($A295="",G$4=""),"",SUMIFS('حركة المراحل'!$D$5:$D$504,'حركة المراحل'!$B$5:$B$504,$A295,'حركة المراحل'!$C$5:$C$504,G$4))</f>
        <v/>
      </c>
      <c r="H295" s="17">
        <f>IF(OR($A295="",H$4=""),"",SUMIFS('حركة المراحل'!$D$5:$D$504,'حركة المراحل'!$B$5:$B$504,$A295,'حركة المراحل'!$C$5:$C$504,H$4))</f>
        <v/>
      </c>
      <c r="I295" s="17">
        <f>IF(OR($A295="",I$4=""),"",SUMIFS('حركة المراحل'!$D$5:$D$504,'حركة المراحل'!$B$5:$B$504,$A295,'حركة المراحل'!$C$5:$C$504,I$4))</f>
        <v/>
      </c>
      <c r="J295" s="17">
        <f>IF(OR($A295="",J$4=""),"",SUMIFS('حركة المراحل'!$D$5:$D$504,'حركة المراحل'!$B$5:$B$504,$A295,'حركة المراحل'!$C$5:$C$504,J$4))</f>
        <v/>
      </c>
      <c r="K295" s="17">
        <f>IF(OR($A295="",K$4=""),"",SUMIFS('حركة المراحل'!$D$5:$D$504,'حركة المراحل'!$B$5:$B$504,$A295,'حركة المراحل'!$C$5:$C$504,K$4))</f>
        <v/>
      </c>
      <c r="L295" s="17">
        <f>IF(OR($A295="",L$4=""),"",SUMIFS('حركة المراحل'!$D$5:$D$504,'حركة المراحل'!$B$5:$B$504,$A295,'حركة المراحل'!$C$5:$C$504,L$4))</f>
        <v/>
      </c>
      <c r="M295" s="17">
        <f>IF(OR($A295="",M$4=""),"",SUMIFS('حركة المراحل'!$D$5:$D$504,'حركة المراحل'!$B$5:$B$504,$A295,'حركة المراحل'!$C$5:$C$504,M$4))</f>
        <v/>
      </c>
      <c r="N295" s="17">
        <f>IF(OR($A295="",N$4=""),"",SUMIFS('حركة المراحل'!$D$5:$D$504,'حركة المراحل'!$B$5:$B$504,$A295,'حركة المراحل'!$C$5:$C$504,N$4))</f>
        <v/>
      </c>
      <c r="O295" s="17">
        <f>IF(OR($A295="",O$4=""),"",SUMIFS('حركة المراحل'!$D$5:$D$504,'حركة المراحل'!$B$5:$B$504,$A295,'حركة المراحل'!$C$5:$C$504,O$4))</f>
        <v/>
      </c>
      <c r="P295" s="17">
        <f>IF(OR($A295="",'المراحل'!$D$5=""),"",SUMIFS('حركة المراحل'!$D$5:$D$504,'حركة المراحل'!$B$5:$B$504,$A295,'حركة المراحل'!$C$5:$C$504,'المراحل'!$D$5))</f>
        <v/>
      </c>
      <c r="Q295" s="18">
        <f>IF(OR(A295="",P295="",C295="",C295=0),"",P295/C295)</f>
        <v/>
      </c>
      <c r="R295" s="17">
        <f>IF(OR(A295="",P295="",C295=""),"",MAX(C295-P295,0))</f>
        <v/>
      </c>
      <c r="S295" s="19">
        <f>IF(OR(A295="",'أوامر الإنتاج'!E295=""),"",'أوامر الإنتاج'!E295-TODAY())</f>
        <v/>
      </c>
      <c r="T295" s="6">
        <f>IF(OR(A295="",P295="",C295=""),"",IF(P295&gt;=C295,"تم",IF(S295="","جارٍ",IF(S295&lt;0,"متأخر",IF(S295&lt;=3,"قريب","جارٍ")))))</f>
        <v/>
      </c>
    </row>
    <row r="296">
      <c r="A296" s="6">
        <f>IF('أوامر الإنتاج'!A296="","",'أوامر الإنتاج'!A296)</f>
        <v/>
      </c>
      <c r="B296" s="6">
        <f>IF(A296="","",'أوامر الإنتاج'!B296&amp;"")</f>
        <v/>
      </c>
      <c r="C296" s="17">
        <f>IF(A296="","",'أوامر الإنتاج'!D296)</f>
        <v/>
      </c>
      <c r="D296" s="17">
        <f>IF(OR($A296="",D$4=""),"",SUMIFS('حركة المراحل'!$D$5:$D$504,'حركة المراحل'!$B$5:$B$504,$A296,'حركة المراحل'!$C$5:$C$504,D$4))</f>
        <v/>
      </c>
      <c r="E296" s="17">
        <f>IF(OR($A296="",E$4=""),"",SUMIFS('حركة المراحل'!$D$5:$D$504,'حركة المراحل'!$B$5:$B$504,$A296,'حركة المراحل'!$C$5:$C$504,E$4))</f>
        <v/>
      </c>
      <c r="F296" s="17">
        <f>IF(OR($A296="",F$4=""),"",SUMIFS('حركة المراحل'!$D$5:$D$504,'حركة المراحل'!$B$5:$B$504,$A296,'حركة المراحل'!$C$5:$C$504,F$4))</f>
        <v/>
      </c>
      <c r="G296" s="17">
        <f>IF(OR($A296="",G$4=""),"",SUMIFS('حركة المراحل'!$D$5:$D$504,'حركة المراحل'!$B$5:$B$504,$A296,'حركة المراحل'!$C$5:$C$504,G$4))</f>
        <v/>
      </c>
      <c r="H296" s="17">
        <f>IF(OR($A296="",H$4=""),"",SUMIFS('حركة المراحل'!$D$5:$D$504,'حركة المراحل'!$B$5:$B$504,$A296,'حركة المراحل'!$C$5:$C$504,H$4))</f>
        <v/>
      </c>
      <c r="I296" s="17">
        <f>IF(OR($A296="",I$4=""),"",SUMIFS('حركة المراحل'!$D$5:$D$504,'حركة المراحل'!$B$5:$B$504,$A296,'حركة المراحل'!$C$5:$C$504,I$4))</f>
        <v/>
      </c>
      <c r="J296" s="17">
        <f>IF(OR($A296="",J$4=""),"",SUMIFS('حركة المراحل'!$D$5:$D$504,'حركة المراحل'!$B$5:$B$504,$A296,'حركة المراحل'!$C$5:$C$504,J$4))</f>
        <v/>
      </c>
      <c r="K296" s="17">
        <f>IF(OR($A296="",K$4=""),"",SUMIFS('حركة المراحل'!$D$5:$D$504,'حركة المراحل'!$B$5:$B$504,$A296,'حركة المراحل'!$C$5:$C$504,K$4))</f>
        <v/>
      </c>
      <c r="L296" s="17">
        <f>IF(OR($A296="",L$4=""),"",SUMIFS('حركة المراحل'!$D$5:$D$504,'حركة المراحل'!$B$5:$B$504,$A296,'حركة المراحل'!$C$5:$C$504,L$4))</f>
        <v/>
      </c>
      <c r="M296" s="17">
        <f>IF(OR($A296="",M$4=""),"",SUMIFS('حركة المراحل'!$D$5:$D$504,'حركة المراحل'!$B$5:$B$504,$A296,'حركة المراحل'!$C$5:$C$504,M$4))</f>
        <v/>
      </c>
      <c r="N296" s="17">
        <f>IF(OR($A296="",N$4=""),"",SUMIFS('حركة المراحل'!$D$5:$D$504,'حركة المراحل'!$B$5:$B$504,$A296,'حركة المراحل'!$C$5:$C$504,N$4))</f>
        <v/>
      </c>
      <c r="O296" s="17">
        <f>IF(OR($A296="",O$4=""),"",SUMIFS('حركة المراحل'!$D$5:$D$504,'حركة المراحل'!$B$5:$B$504,$A296,'حركة المراحل'!$C$5:$C$504,O$4))</f>
        <v/>
      </c>
      <c r="P296" s="17">
        <f>IF(OR($A296="",'المراحل'!$D$5=""),"",SUMIFS('حركة المراحل'!$D$5:$D$504,'حركة المراحل'!$B$5:$B$504,$A296,'حركة المراحل'!$C$5:$C$504,'المراحل'!$D$5))</f>
        <v/>
      </c>
      <c r="Q296" s="18">
        <f>IF(OR(A296="",P296="",C296="",C296=0),"",P296/C296)</f>
        <v/>
      </c>
      <c r="R296" s="17">
        <f>IF(OR(A296="",P296="",C296=""),"",MAX(C296-P296,0))</f>
        <v/>
      </c>
      <c r="S296" s="19">
        <f>IF(OR(A296="",'أوامر الإنتاج'!E296=""),"",'أوامر الإنتاج'!E296-TODAY())</f>
        <v/>
      </c>
      <c r="T296" s="6">
        <f>IF(OR(A296="",P296="",C296=""),"",IF(P296&gt;=C296,"تم",IF(S296="","جارٍ",IF(S296&lt;0,"متأخر",IF(S296&lt;=3,"قريب","جارٍ")))))</f>
        <v/>
      </c>
    </row>
    <row r="297">
      <c r="A297" s="6">
        <f>IF('أوامر الإنتاج'!A297="","",'أوامر الإنتاج'!A297)</f>
        <v/>
      </c>
      <c r="B297" s="6">
        <f>IF(A297="","",'أوامر الإنتاج'!B297&amp;"")</f>
        <v/>
      </c>
      <c r="C297" s="17">
        <f>IF(A297="","",'أوامر الإنتاج'!D297)</f>
        <v/>
      </c>
      <c r="D297" s="17">
        <f>IF(OR($A297="",D$4=""),"",SUMIFS('حركة المراحل'!$D$5:$D$504,'حركة المراحل'!$B$5:$B$504,$A297,'حركة المراحل'!$C$5:$C$504,D$4))</f>
        <v/>
      </c>
      <c r="E297" s="17">
        <f>IF(OR($A297="",E$4=""),"",SUMIFS('حركة المراحل'!$D$5:$D$504,'حركة المراحل'!$B$5:$B$504,$A297,'حركة المراحل'!$C$5:$C$504,E$4))</f>
        <v/>
      </c>
      <c r="F297" s="17">
        <f>IF(OR($A297="",F$4=""),"",SUMIFS('حركة المراحل'!$D$5:$D$504,'حركة المراحل'!$B$5:$B$504,$A297,'حركة المراحل'!$C$5:$C$504,F$4))</f>
        <v/>
      </c>
      <c r="G297" s="17">
        <f>IF(OR($A297="",G$4=""),"",SUMIFS('حركة المراحل'!$D$5:$D$504,'حركة المراحل'!$B$5:$B$504,$A297,'حركة المراحل'!$C$5:$C$504,G$4))</f>
        <v/>
      </c>
      <c r="H297" s="17">
        <f>IF(OR($A297="",H$4=""),"",SUMIFS('حركة المراحل'!$D$5:$D$504,'حركة المراحل'!$B$5:$B$504,$A297,'حركة المراحل'!$C$5:$C$504,H$4))</f>
        <v/>
      </c>
      <c r="I297" s="17">
        <f>IF(OR($A297="",I$4=""),"",SUMIFS('حركة المراحل'!$D$5:$D$504,'حركة المراحل'!$B$5:$B$504,$A297,'حركة المراحل'!$C$5:$C$504,I$4))</f>
        <v/>
      </c>
      <c r="J297" s="17">
        <f>IF(OR($A297="",J$4=""),"",SUMIFS('حركة المراحل'!$D$5:$D$504,'حركة المراحل'!$B$5:$B$504,$A297,'حركة المراحل'!$C$5:$C$504,J$4))</f>
        <v/>
      </c>
      <c r="K297" s="17">
        <f>IF(OR($A297="",K$4=""),"",SUMIFS('حركة المراحل'!$D$5:$D$504,'حركة المراحل'!$B$5:$B$504,$A297,'حركة المراحل'!$C$5:$C$504,K$4))</f>
        <v/>
      </c>
      <c r="L297" s="17">
        <f>IF(OR($A297="",L$4=""),"",SUMIFS('حركة المراحل'!$D$5:$D$504,'حركة المراحل'!$B$5:$B$504,$A297,'حركة المراحل'!$C$5:$C$504,L$4))</f>
        <v/>
      </c>
      <c r="M297" s="17">
        <f>IF(OR($A297="",M$4=""),"",SUMIFS('حركة المراحل'!$D$5:$D$504,'حركة المراحل'!$B$5:$B$504,$A297,'حركة المراحل'!$C$5:$C$504,M$4))</f>
        <v/>
      </c>
      <c r="N297" s="17">
        <f>IF(OR($A297="",N$4=""),"",SUMIFS('حركة المراحل'!$D$5:$D$504,'حركة المراحل'!$B$5:$B$504,$A297,'حركة المراحل'!$C$5:$C$504,N$4))</f>
        <v/>
      </c>
      <c r="O297" s="17">
        <f>IF(OR($A297="",O$4=""),"",SUMIFS('حركة المراحل'!$D$5:$D$504,'حركة المراحل'!$B$5:$B$504,$A297,'حركة المراحل'!$C$5:$C$504,O$4))</f>
        <v/>
      </c>
      <c r="P297" s="17">
        <f>IF(OR($A297="",'المراحل'!$D$5=""),"",SUMIFS('حركة المراحل'!$D$5:$D$504,'حركة المراحل'!$B$5:$B$504,$A297,'حركة المراحل'!$C$5:$C$504,'المراحل'!$D$5))</f>
        <v/>
      </c>
      <c r="Q297" s="18">
        <f>IF(OR(A297="",P297="",C297="",C297=0),"",P297/C297)</f>
        <v/>
      </c>
      <c r="R297" s="17">
        <f>IF(OR(A297="",P297="",C297=""),"",MAX(C297-P297,0))</f>
        <v/>
      </c>
      <c r="S297" s="19">
        <f>IF(OR(A297="",'أوامر الإنتاج'!E297=""),"",'أوامر الإنتاج'!E297-TODAY())</f>
        <v/>
      </c>
      <c r="T297" s="6">
        <f>IF(OR(A297="",P297="",C297=""),"",IF(P297&gt;=C297,"تم",IF(S297="","جارٍ",IF(S297&lt;0,"متأخر",IF(S297&lt;=3,"قريب","جارٍ")))))</f>
        <v/>
      </c>
    </row>
    <row r="298">
      <c r="A298" s="6">
        <f>IF('أوامر الإنتاج'!A298="","",'أوامر الإنتاج'!A298)</f>
        <v/>
      </c>
      <c r="B298" s="6">
        <f>IF(A298="","",'أوامر الإنتاج'!B298&amp;"")</f>
        <v/>
      </c>
      <c r="C298" s="17">
        <f>IF(A298="","",'أوامر الإنتاج'!D298)</f>
        <v/>
      </c>
      <c r="D298" s="17">
        <f>IF(OR($A298="",D$4=""),"",SUMIFS('حركة المراحل'!$D$5:$D$504,'حركة المراحل'!$B$5:$B$504,$A298,'حركة المراحل'!$C$5:$C$504,D$4))</f>
        <v/>
      </c>
      <c r="E298" s="17">
        <f>IF(OR($A298="",E$4=""),"",SUMIFS('حركة المراحل'!$D$5:$D$504,'حركة المراحل'!$B$5:$B$504,$A298,'حركة المراحل'!$C$5:$C$504,E$4))</f>
        <v/>
      </c>
      <c r="F298" s="17">
        <f>IF(OR($A298="",F$4=""),"",SUMIFS('حركة المراحل'!$D$5:$D$504,'حركة المراحل'!$B$5:$B$504,$A298,'حركة المراحل'!$C$5:$C$504,F$4))</f>
        <v/>
      </c>
      <c r="G298" s="17">
        <f>IF(OR($A298="",G$4=""),"",SUMIFS('حركة المراحل'!$D$5:$D$504,'حركة المراحل'!$B$5:$B$504,$A298,'حركة المراحل'!$C$5:$C$504,G$4))</f>
        <v/>
      </c>
      <c r="H298" s="17">
        <f>IF(OR($A298="",H$4=""),"",SUMIFS('حركة المراحل'!$D$5:$D$504,'حركة المراحل'!$B$5:$B$504,$A298,'حركة المراحل'!$C$5:$C$504,H$4))</f>
        <v/>
      </c>
      <c r="I298" s="17">
        <f>IF(OR($A298="",I$4=""),"",SUMIFS('حركة المراحل'!$D$5:$D$504,'حركة المراحل'!$B$5:$B$504,$A298,'حركة المراحل'!$C$5:$C$504,I$4))</f>
        <v/>
      </c>
      <c r="J298" s="17">
        <f>IF(OR($A298="",J$4=""),"",SUMIFS('حركة المراحل'!$D$5:$D$504,'حركة المراحل'!$B$5:$B$504,$A298,'حركة المراحل'!$C$5:$C$504,J$4))</f>
        <v/>
      </c>
      <c r="K298" s="17">
        <f>IF(OR($A298="",K$4=""),"",SUMIFS('حركة المراحل'!$D$5:$D$504,'حركة المراحل'!$B$5:$B$504,$A298,'حركة المراحل'!$C$5:$C$504,K$4))</f>
        <v/>
      </c>
      <c r="L298" s="17">
        <f>IF(OR($A298="",L$4=""),"",SUMIFS('حركة المراحل'!$D$5:$D$504,'حركة المراحل'!$B$5:$B$504,$A298,'حركة المراحل'!$C$5:$C$504,L$4))</f>
        <v/>
      </c>
      <c r="M298" s="17">
        <f>IF(OR($A298="",M$4=""),"",SUMIFS('حركة المراحل'!$D$5:$D$504,'حركة المراحل'!$B$5:$B$504,$A298,'حركة المراحل'!$C$5:$C$504,M$4))</f>
        <v/>
      </c>
      <c r="N298" s="17">
        <f>IF(OR($A298="",N$4=""),"",SUMIFS('حركة المراحل'!$D$5:$D$504,'حركة المراحل'!$B$5:$B$504,$A298,'حركة المراحل'!$C$5:$C$504,N$4))</f>
        <v/>
      </c>
      <c r="O298" s="17">
        <f>IF(OR($A298="",O$4=""),"",SUMIFS('حركة المراحل'!$D$5:$D$504,'حركة المراحل'!$B$5:$B$504,$A298,'حركة المراحل'!$C$5:$C$504,O$4))</f>
        <v/>
      </c>
      <c r="P298" s="17">
        <f>IF(OR($A298="",'المراحل'!$D$5=""),"",SUMIFS('حركة المراحل'!$D$5:$D$504,'حركة المراحل'!$B$5:$B$504,$A298,'حركة المراحل'!$C$5:$C$504,'المراحل'!$D$5))</f>
        <v/>
      </c>
      <c r="Q298" s="18">
        <f>IF(OR(A298="",P298="",C298="",C298=0),"",P298/C298)</f>
        <v/>
      </c>
      <c r="R298" s="17">
        <f>IF(OR(A298="",P298="",C298=""),"",MAX(C298-P298,0))</f>
        <v/>
      </c>
      <c r="S298" s="19">
        <f>IF(OR(A298="",'أوامر الإنتاج'!E298=""),"",'أوامر الإنتاج'!E298-TODAY())</f>
        <v/>
      </c>
      <c r="T298" s="6">
        <f>IF(OR(A298="",P298="",C298=""),"",IF(P298&gt;=C298,"تم",IF(S298="","جارٍ",IF(S298&lt;0,"متأخر",IF(S298&lt;=3,"قريب","جارٍ")))))</f>
        <v/>
      </c>
    </row>
    <row r="299">
      <c r="A299" s="6">
        <f>IF('أوامر الإنتاج'!A299="","",'أوامر الإنتاج'!A299)</f>
        <v/>
      </c>
      <c r="B299" s="6">
        <f>IF(A299="","",'أوامر الإنتاج'!B299&amp;"")</f>
        <v/>
      </c>
      <c r="C299" s="17">
        <f>IF(A299="","",'أوامر الإنتاج'!D299)</f>
        <v/>
      </c>
      <c r="D299" s="17">
        <f>IF(OR($A299="",D$4=""),"",SUMIFS('حركة المراحل'!$D$5:$D$504,'حركة المراحل'!$B$5:$B$504,$A299,'حركة المراحل'!$C$5:$C$504,D$4))</f>
        <v/>
      </c>
      <c r="E299" s="17">
        <f>IF(OR($A299="",E$4=""),"",SUMIFS('حركة المراحل'!$D$5:$D$504,'حركة المراحل'!$B$5:$B$504,$A299,'حركة المراحل'!$C$5:$C$504,E$4))</f>
        <v/>
      </c>
      <c r="F299" s="17">
        <f>IF(OR($A299="",F$4=""),"",SUMIFS('حركة المراحل'!$D$5:$D$504,'حركة المراحل'!$B$5:$B$504,$A299,'حركة المراحل'!$C$5:$C$504,F$4))</f>
        <v/>
      </c>
      <c r="G299" s="17">
        <f>IF(OR($A299="",G$4=""),"",SUMIFS('حركة المراحل'!$D$5:$D$504,'حركة المراحل'!$B$5:$B$504,$A299,'حركة المراحل'!$C$5:$C$504,G$4))</f>
        <v/>
      </c>
      <c r="H299" s="17">
        <f>IF(OR($A299="",H$4=""),"",SUMIFS('حركة المراحل'!$D$5:$D$504,'حركة المراحل'!$B$5:$B$504,$A299,'حركة المراحل'!$C$5:$C$504,H$4))</f>
        <v/>
      </c>
      <c r="I299" s="17">
        <f>IF(OR($A299="",I$4=""),"",SUMIFS('حركة المراحل'!$D$5:$D$504,'حركة المراحل'!$B$5:$B$504,$A299,'حركة المراحل'!$C$5:$C$504,I$4))</f>
        <v/>
      </c>
      <c r="J299" s="17">
        <f>IF(OR($A299="",J$4=""),"",SUMIFS('حركة المراحل'!$D$5:$D$504,'حركة المراحل'!$B$5:$B$504,$A299,'حركة المراحل'!$C$5:$C$504,J$4))</f>
        <v/>
      </c>
      <c r="K299" s="17">
        <f>IF(OR($A299="",K$4=""),"",SUMIFS('حركة المراحل'!$D$5:$D$504,'حركة المراحل'!$B$5:$B$504,$A299,'حركة المراحل'!$C$5:$C$504,K$4))</f>
        <v/>
      </c>
      <c r="L299" s="17">
        <f>IF(OR($A299="",L$4=""),"",SUMIFS('حركة المراحل'!$D$5:$D$504,'حركة المراحل'!$B$5:$B$504,$A299,'حركة المراحل'!$C$5:$C$504,L$4))</f>
        <v/>
      </c>
      <c r="M299" s="17">
        <f>IF(OR($A299="",M$4=""),"",SUMIFS('حركة المراحل'!$D$5:$D$504,'حركة المراحل'!$B$5:$B$504,$A299,'حركة المراحل'!$C$5:$C$504,M$4))</f>
        <v/>
      </c>
      <c r="N299" s="17">
        <f>IF(OR($A299="",N$4=""),"",SUMIFS('حركة المراحل'!$D$5:$D$504,'حركة المراحل'!$B$5:$B$504,$A299,'حركة المراحل'!$C$5:$C$504,N$4))</f>
        <v/>
      </c>
      <c r="O299" s="17">
        <f>IF(OR($A299="",O$4=""),"",SUMIFS('حركة المراحل'!$D$5:$D$504,'حركة المراحل'!$B$5:$B$504,$A299,'حركة المراحل'!$C$5:$C$504,O$4))</f>
        <v/>
      </c>
      <c r="P299" s="17">
        <f>IF(OR($A299="",'المراحل'!$D$5=""),"",SUMIFS('حركة المراحل'!$D$5:$D$504,'حركة المراحل'!$B$5:$B$504,$A299,'حركة المراحل'!$C$5:$C$504,'المراحل'!$D$5))</f>
        <v/>
      </c>
      <c r="Q299" s="18">
        <f>IF(OR(A299="",P299="",C299="",C299=0),"",P299/C299)</f>
        <v/>
      </c>
      <c r="R299" s="17">
        <f>IF(OR(A299="",P299="",C299=""),"",MAX(C299-P299,0))</f>
        <v/>
      </c>
      <c r="S299" s="19">
        <f>IF(OR(A299="",'أوامر الإنتاج'!E299=""),"",'أوامر الإنتاج'!E299-TODAY())</f>
        <v/>
      </c>
      <c r="T299" s="6">
        <f>IF(OR(A299="",P299="",C299=""),"",IF(P299&gt;=C299,"تم",IF(S299="","جارٍ",IF(S299&lt;0,"متأخر",IF(S299&lt;=3,"قريب","جارٍ")))))</f>
        <v/>
      </c>
    </row>
    <row r="300">
      <c r="A300" s="6">
        <f>IF('أوامر الإنتاج'!A300="","",'أوامر الإنتاج'!A300)</f>
        <v/>
      </c>
      <c r="B300" s="6">
        <f>IF(A300="","",'أوامر الإنتاج'!B300&amp;"")</f>
        <v/>
      </c>
      <c r="C300" s="17">
        <f>IF(A300="","",'أوامر الإنتاج'!D300)</f>
        <v/>
      </c>
      <c r="D300" s="17">
        <f>IF(OR($A300="",D$4=""),"",SUMIFS('حركة المراحل'!$D$5:$D$504,'حركة المراحل'!$B$5:$B$504,$A300,'حركة المراحل'!$C$5:$C$504,D$4))</f>
        <v/>
      </c>
      <c r="E300" s="17">
        <f>IF(OR($A300="",E$4=""),"",SUMIFS('حركة المراحل'!$D$5:$D$504,'حركة المراحل'!$B$5:$B$504,$A300,'حركة المراحل'!$C$5:$C$504,E$4))</f>
        <v/>
      </c>
      <c r="F300" s="17">
        <f>IF(OR($A300="",F$4=""),"",SUMIFS('حركة المراحل'!$D$5:$D$504,'حركة المراحل'!$B$5:$B$504,$A300,'حركة المراحل'!$C$5:$C$504,F$4))</f>
        <v/>
      </c>
      <c r="G300" s="17">
        <f>IF(OR($A300="",G$4=""),"",SUMIFS('حركة المراحل'!$D$5:$D$504,'حركة المراحل'!$B$5:$B$504,$A300,'حركة المراحل'!$C$5:$C$504,G$4))</f>
        <v/>
      </c>
      <c r="H300" s="17">
        <f>IF(OR($A300="",H$4=""),"",SUMIFS('حركة المراحل'!$D$5:$D$504,'حركة المراحل'!$B$5:$B$504,$A300,'حركة المراحل'!$C$5:$C$504,H$4))</f>
        <v/>
      </c>
      <c r="I300" s="17">
        <f>IF(OR($A300="",I$4=""),"",SUMIFS('حركة المراحل'!$D$5:$D$504,'حركة المراحل'!$B$5:$B$504,$A300,'حركة المراحل'!$C$5:$C$504,I$4))</f>
        <v/>
      </c>
      <c r="J300" s="17">
        <f>IF(OR($A300="",J$4=""),"",SUMIFS('حركة المراحل'!$D$5:$D$504,'حركة المراحل'!$B$5:$B$504,$A300,'حركة المراحل'!$C$5:$C$504,J$4))</f>
        <v/>
      </c>
      <c r="K300" s="17">
        <f>IF(OR($A300="",K$4=""),"",SUMIFS('حركة المراحل'!$D$5:$D$504,'حركة المراحل'!$B$5:$B$504,$A300,'حركة المراحل'!$C$5:$C$504,K$4))</f>
        <v/>
      </c>
      <c r="L300" s="17">
        <f>IF(OR($A300="",L$4=""),"",SUMIFS('حركة المراحل'!$D$5:$D$504,'حركة المراحل'!$B$5:$B$504,$A300,'حركة المراحل'!$C$5:$C$504,L$4))</f>
        <v/>
      </c>
      <c r="M300" s="17">
        <f>IF(OR($A300="",M$4=""),"",SUMIFS('حركة المراحل'!$D$5:$D$504,'حركة المراحل'!$B$5:$B$504,$A300,'حركة المراحل'!$C$5:$C$504,M$4))</f>
        <v/>
      </c>
      <c r="N300" s="17">
        <f>IF(OR($A300="",N$4=""),"",SUMIFS('حركة المراحل'!$D$5:$D$504,'حركة المراحل'!$B$5:$B$504,$A300,'حركة المراحل'!$C$5:$C$504,N$4))</f>
        <v/>
      </c>
      <c r="O300" s="17">
        <f>IF(OR($A300="",O$4=""),"",SUMIFS('حركة المراحل'!$D$5:$D$504,'حركة المراحل'!$B$5:$B$504,$A300,'حركة المراحل'!$C$5:$C$504,O$4))</f>
        <v/>
      </c>
      <c r="P300" s="17">
        <f>IF(OR($A300="",'المراحل'!$D$5=""),"",SUMIFS('حركة المراحل'!$D$5:$D$504,'حركة المراحل'!$B$5:$B$504,$A300,'حركة المراحل'!$C$5:$C$504,'المراحل'!$D$5))</f>
        <v/>
      </c>
      <c r="Q300" s="18">
        <f>IF(OR(A300="",P300="",C300="",C300=0),"",P300/C300)</f>
        <v/>
      </c>
      <c r="R300" s="17">
        <f>IF(OR(A300="",P300="",C300=""),"",MAX(C300-P300,0))</f>
        <v/>
      </c>
      <c r="S300" s="19">
        <f>IF(OR(A300="",'أوامر الإنتاج'!E300=""),"",'أوامر الإنتاج'!E300-TODAY())</f>
        <v/>
      </c>
      <c r="T300" s="6">
        <f>IF(OR(A300="",P300="",C300=""),"",IF(P300&gt;=C300,"تم",IF(S300="","جارٍ",IF(S300&lt;0,"متأخر",IF(S300&lt;=3,"قريب","جارٍ")))))</f>
        <v/>
      </c>
    </row>
    <row r="301">
      <c r="A301" s="6">
        <f>IF('أوامر الإنتاج'!A301="","",'أوامر الإنتاج'!A301)</f>
        <v/>
      </c>
      <c r="B301" s="6">
        <f>IF(A301="","",'أوامر الإنتاج'!B301&amp;"")</f>
        <v/>
      </c>
      <c r="C301" s="17">
        <f>IF(A301="","",'أوامر الإنتاج'!D301)</f>
        <v/>
      </c>
      <c r="D301" s="17">
        <f>IF(OR($A301="",D$4=""),"",SUMIFS('حركة المراحل'!$D$5:$D$504,'حركة المراحل'!$B$5:$B$504,$A301,'حركة المراحل'!$C$5:$C$504,D$4))</f>
        <v/>
      </c>
      <c r="E301" s="17">
        <f>IF(OR($A301="",E$4=""),"",SUMIFS('حركة المراحل'!$D$5:$D$504,'حركة المراحل'!$B$5:$B$504,$A301,'حركة المراحل'!$C$5:$C$504,E$4))</f>
        <v/>
      </c>
      <c r="F301" s="17">
        <f>IF(OR($A301="",F$4=""),"",SUMIFS('حركة المراحل'!$D$5:$D$504,'حركة المراحل'!$B$5:$B$504,$A301,'حركة المراحل'!$C$5:$C$504,F$4))</f>
        <v/>
      </c>
      <c r="G301" s="17">
        <f>IF(OR($A301="",G$4=""),"",SUMIFS('حركة المراحل'!$D$5:$D$504,'حركة المراحل'!$B$5:$B$504,$A301,'حركة المراحل'!$C$5:$C$504,G$4))</f>
        <v/>
      </c>
      <c r="H301" s="17">
        <f>IF(OR($A301="",H$4=""),"",SUMIFS('حركة المراحل'!$D$5:$D$504,'حركة المراحل'!$B$5:$B$504,$A301,'حركة المراحل'!$C$5:$C$504,H$4))</f>
        <v/>
      </c>
      <c r="I301" s="17">
        <f>IF(OR($A301="",I$4=""),"",SUMIFS('حركة المراحل'!$D$5:$D$504,'حركة المراحل'!$B$5:$B$504,$A301,'حركة المراحل'!$C$5:$C$504,I$4))</f>
        <v/>
      </c>
      <c r="J301" s="17">
        <f>IF(OR($A301="",J$4=""),"",SUMIFS('حركة المراحل'!$D$5:$D$504,'حركة المراحل'!$B$5:$B$504,$A301,'حركة المراحل'!$C$5:$C$504,J$4))</f>
        <v/>
      </c>
      <c r="K301" s="17">
        <f>IF(OR($A301="",K$4=""),"",SUMIFS('حركة المراحل'!$D$5:$D$504,'حركة المراحل'!$B$5:$B$504,$A301,'حركة المراحل'!$C$5:$C$504,K$4))</f>
        <v/>
      </c>
      <c r="L301" s="17">
        <f>IF(OR($A301="",L$4=""),"",SUMIFS('حركة المراحل'!$D$5:$D$504,'حركة المراحل'!$B$5:$B$504,$A301,'حركة المراحل'!$C$5:$C$504,L$4))</f>
        <v/>
      </c>
      <c r="M301" s="17">
        <f>IF(OR($A301="",M$4=""),"",SUMIFS('حركة المراحل'!$D$5:$D$504,'حركة المراحل'!$B$5:$B$504,$A301,'حركة المراحل'!$C$5:$C$504,M$4))</f>
        <v/>
      </c>
      <c r="N301" s="17">
        <f>IF(OR($A301="",N$4=""),"",SUMIFS('حركة المراحل'!$D$5:$D$504,'حركة المراحل'!$B$5:$B$504,$A301,'حركة المراحل'!$C$5:$C$504,N$4))</f>
        <v/>
      </c>
      <c r="O301" s="17">
        <f>IF(OR($A301="",O$4=""),"",SUMIFS('حركة المراحل'!$D$5:$D$504,'حركة المراحل'!$B$5:$B$504,$A301,'حركة المراحل'!$C$5:$C$504,O$4))</f>
        <v/>
      </c>
      <c r="P301" s="17">
        <f>IF(OR($A301="",'المراحل'!$D$5=""),"",SUMIFS('حركة المراحل'!$D$5:$D$504,'حركة المراحل'!$B$5:$B$504,$A301,'حركة المراحل'!$C$5:$C$504,'المراحل'!$D$5))</f>
        <v/>
      </c>
      <c r="Q301" s="18">
        <f>IF(OR(A301="",P301="",C301="",C301=0),"",P301/C301)</f>
        <v/>
      </c>
      <c r="R301" s="17">
        <f>IF(OR(A301="",P301="",C301=""),"",MAX(C301-P301,0))</f>
        <v/>
      </c>
      <c r="S301" s="19">
        <f>IF(OR(A301="",'أوامر الإنتاج'!E301=""),"",'أوامر الإنتاج'!E301-TODAY())</f>
        <v/>
      </c>
      <c r="T301" s="6">
        <f>IF(OR(A301="",P301="",C301=""),"",IF(P301&gt;=C301,"تم",IF(S301="","جارٍ",IF(S301&lt;0,"متأخر",IF(S301&lt;=3,"قريب","جارٍ")))))</f>
        <v/>
      </c>
    </row>
    <row r="302">
      <c r="A302" s="6">
        <f>IF('أوامر الإنتاج'!A302="","",'أوامر الإنتاج'!A302)</f>
        <v/>
      </c>
      <c r="B302" s="6">
        <f>IF(A302="","",'أوامر الإنتاج'!B302&amp;"")</f>
        <v/>
      </c>
      <c r="C302" s="17">
        <f>IF(A302="","",'أوامر الإنتاج'!D302)</f>
        <v/>
      </c>
      <c r="D302" s="17">
        <f>IF(OR($A302="",D$4=""),"",SUMIFS('حركة المراحل'!$D$5:$D$504,'حركة المراحل'!$B$5:$B$504,$A302,'حركة المراحل'!$C$5:$C$504,D$4))</f>
        <v/>
      </c>
      <c r="E302" s="17">
        <f>IF(OR($A302="",E$4=""),"",SUMIFS('حركة المراحل'!$D$5:$D$504,'حركة المراحل'!$B$5:$B$504,$A302,'حركة المراحل'!$C$5:$C$504,E$4))</f>
        <v/>
      </c>
      <c r="F302" s="17">
        <f>IF(OR($A302="",F$4=""),"",SUMIFS('حركة المراحل'!$D$5:$D$504,'حركة المراحل'!$B$5:$B$504,$A302,'حركة المراحل'!$C$5:$C$504,F$4))</f>
        <v/>
      </c>
      <c r="G302" s="17">
        <f>IF(OR($A302="",G$4=""),"",SUMIFS('حركة المراحل'!$D$5:$D$504,'حركة المراحل'!$B$5:$B$504,$A302,'حركة المراحل'!$C$5:$C$504,G$4))</f>
        <v/>
      </c>
      <c r="H302" s="17">
        <f>IF(OR($A302="",H$4=""),"",SUMIFS('حركة المراحل'!$D$5:$D$504,'حركة المراحل'!$B$5:$B$504,$A302,'حركة المراحل'!$C$5:$C$504,H$4))</f>
        <v/>
      </c>
      <c r="I302" s="17">
        <f>IF(OR($A302="",I$4=""),"",SUMIFS('حركة المراحل'!$D$5:$D$504,'حركة المراحل'!$B$5:$B$504,$A302,'حركة المراحل'!$C$5:$C$504,I$4))</f>
        <v/>
      </c>
      <c r="J302" s="17">
        <f>IF(OR($A302="",J$4=""),"",SUMIFS('حركة المراحل'!$D$5:$D$504,'حركة المراحل'!$B$5:$B$504,$A302,'حركة المراحل'!$C$5:$C$504,J$4))</f>
        <v/>
      </c>
      <c r="K302" s="17">
        <f>IF(OR($A302="",K$4=""),"",SUMIFS('حركة المراحل'!$D$5:$D$504,'حركة المراحل'!$B$5:$B$504,$A302,'حركة المراحل'!$C$5:$C$504,K$4))</f>
        <v/>
      </c>
      <c r="L302" s="17">
        <f>IF(OR($A302="",L$4=""),"",SUMIFS('حركة المراحل'!$D$5:$D$504,'حركة المراحل'!$B$5:$B$504,$A302,'حركة المراحل'!$C$5:$C$504,L$4))</f>
        <v/>
      </c>
      <c r="M302" s="17">
        <f>IF(OR($A302="",M$4=""),"",SUMIFS('حركة المراحل'!$D$5:$D$504,'حركة المراحل'!$B$5:$B$504,$A302,'حركة المراحل'!$C$5:$C$504,M$4))</f>
        <v/>
      </c>
      <c r="N302" s="17">
        <f>IF(OR($A302="",N$4=""),"",SUMIFS('حركة المراحل'!$D$5:$D$504,'حركة المراحل'!$B$5:$B$504,$A302,'حركة المراحل'!$C$5:$C$504,N$4))</f>
        <v/>
      </c>
      <c r="O302" s="17">
        <f>IF(OR($A302="",O$4=""),"",SUMIFS('حركة المراحل'!$D$5:$D$504,'حركة المراحل'!$B$5:$B$504,$A302,'حركة المراحل'!$C$5:$C$504,O$4))</f>
        <v/>
      </c>
      <c r="P302" s="17">
        <f>IF(OR($A302="",'المراحل'!$D$5=""),"",SUMIFS('حركة المراحل'!$D$5:$D$504,'حركة المراحل'!$B$5:$B$504,$A302,'حركة المراحل'!$C$5:$C$504,'المراحل'!$D$5))</f>
        <v/>
      </c>
      <c r="Q302" s="18">
        <f>IF(OR(A302="",P302="",C302="",C302=0),"",P302/C302)</f>
        <v/>
      </c>
      <c r="R302" s="17">
        <f>IF(OR(A302="",P302="",C302=""),"",MAX(C302-P302,0))</f>
        <v/>
      </c>
      <c r="S302" s="19">
        <f>IF(OR(A302="",'أوامر الإنتاج'!E302=""),"",'أوامر الإنتاج'!E302-TODAY())</f>
        <v/>
      </c>
      <c r="T302" s="6">
        <f>IF(OR(A302="",P302="",C302=""),"",IF(P302&gt;=C302,"تم",IF(S302="","جارٍ",IF(S302&lt;0,"متأخر",IF(S302&lt;=3,"قريب","جارٍ")))))</f>
        <v/>
      </c>
    </row>
    <row r="303">
      <c r="A303" s="6">
        <f>IF('أوامر الإنتاج'!A303="","",'أوامر الإنتاج'!A303)</f>
        <v/>
      </c>
      <c r="B303" s="6">
        <f>IF(A303="","",'أوامر الإنتاج'!B303&amp;"")</f>
        <v/>
      </c>
      <c r="C303" s="17">
        <f>IF(A303="","",'أوامر الإنتاج'!D303)</f>
        <v/>
      </c>
      <c r="D303" s="17">
        <f>IF(OR($A303="",D$4=""),"",SUMIFS('حركة المراحل'!$D$5:$D$504,'حركة المراحل'!$B$5:$B$504,$A303,'حركة المراحل'!$C$5:$C$504,D$4))</f>
        <v/>
      </c>
      <c r="E303" s="17">
        <f>IF(OR($A303="",E$4=""),"",SUMIFS('حركة المراحل'!$D$5:$D$504,'حركة المراحل'!$B$5:$B$504,$A303,'حركة المراحل'!$C$5:$C$504,E$4))</f>
        <v/>
      </c>
      <c r="F303" s="17">
        <f>IF(OR($A303="",F$4=""),"",SUMIFS('حركة المراحل'!$D$5:$D$504,'حركة المراحل'!$B$5:$B$504,$A303,'حركة المراحل'!$C$5:$C$504,F$4))</f>
        <v/>
      </c>
      <c r="G303" s="17">
        <f>IF(OR($A303="",G$4=""),"",SUMIFS('حركة المراحل'!$D$5:$D$504,'حركة المراحل'!$B$5:$B$504,$A303,'حركة المراحل'!$C$5:$C$504,G$4))</f>
        <v/>
      </c>
      <c r="H303" s="17">
        <f>IF(OR($A303="",H$4=""),"",SUMIFS('حركة المراحل'!$D$5:$D$504,'حركة المراحل'!$B$5:$B$504,$A303,'حركة المراحل'!$C$5:$C$504,H$4))</f>
        <v/>
      </c>
      <c r="I303" s="17">
        <f>IF(OR($A303="",I$4=""),"",SUMIFS('حركة المراحل'!$D$5:$D$504,'حركة المراحل'!$B$5:$B$504,$A303,'حركة المراحل'!$C$5:$C$504,I$4))</f>
        <v/>
      </c>
      <c r="J303" s="17">
        <f>IF(OR($A303="",J$4=""),"",SUMIFS('حركة المراحل'!$D$5:$D$504,'حركة المراحل'!$B$5:$B$504,$A303,'حركة المراحل'!$C$5:$C$504,J$4))</f>
        <v/>
      </c>
      <c r="K303" s="17">
        <f>IF(OR($A303="",K$4=""),"",SUMIFS('حركة المراحل'!$D$5:$D$504,'حركة المراحل'!$B$5:$B$504,$A303,'حركة المراحل'!$C$5:$C$504,K$4))</f>
        <v/>
      </c>
      <c r="L303" s="17">
        <f>IF(OR($A303="",L$4=""),"",SUMIFS('حركة المراحل'!$D$5:$D$504,'حركة المراحل'!$B$5:$B$504,$A303,'حركة المراحل'!$C$5:$C$504,L$4))</f>
        <v/>
      </c>
      <c r="M303" s="17">
        <f>IF(OR($A303="",M$4=""),"",SUMIFS('حركة المراحل'!$D$5:$D$504,'حركة المراحل'!$B$5:$B$504,$A303,'حركة المراحل'!$C$5:$C$504,M$4))</f>
        <v/>
      </c>
      <c r="N303" s="17">
        <f>IF(OR($A303="",N$4=""),"",SUMIFS('حركة المراحل'!$D$5:$D$504,'حركة المراحل'!$B$5:$B$504,$A303,'حركة المراحل'!$C$5:$C$504,N$4))</f>
        <v/>
      </c>
      <c r="O303" s="17">
        <f>IF(OR($A303="",O$4=""),"",SUMIFS('حركة المراحل'!$D$5:$D$504,'حركة المراحل'!$B$5:$B$504,$A303,'حركة المراحل'!$C$5:$C$504,O$4))</f>
        <v/>
      </c>
      <c r="P303" s="17">
        <f>IF(OR($A303="",'المراحل'!$D$5=""),"",SUMIFS('حركة المراحل'!$D$5:$D$504,'حركة المراحل'!$B$5:$B$504,$A303,'حركة المراحل'!$C$5:$C$504,'المراحل'!$D$5))</f>
        <v/>
      </c>
      <c r="Q303" s="18">
        <f>IF(OR(A303="",P303="",C303="",C303=0),"",P303/C303)</f>
        <v/>
      </c>
      <c r="R303" s="17">
        <f>IF(OR(A303="",P303="",C303=""),"",MAX(C303-P303,0))</f>
        <v/>
      </c>
      <c r="S303" s="19">
        <f>IF(OR(A303="",'أوامر الإنتاج'!E303=""),"",'أوامر الإنتاج'!E303-TODAY())</f>
        <v/>
      </c>
      <c r="T303" s="6">
        <f>IF(OR(A303="",P303="",C303=""),"",IF(P303&gt;=C303,"تم",IF(S303="","جارٍ",IF(S303&lt;0,"متأخر",IF(S303&lt;=3,"قريب","جارٍ")))))</f>
        <v/>
      </c>
    </row>
    <row r="304">
      <c r="A304" s="6">
        <f>IF('أوامر الإنتاج'!A304="","",'أوامر الإنتاج'!A304)</f>
        <v/>
      </c>
      <c r="B304" s="6">
        <f>IF(A304="","",'أوامر الإنتاج'!B304&amp;"")</f>
        <v/>
      </c>
      <c r="C304" s="17">
        <f>IF(A304="","",'أوامر الإنتاج'!D304)</f>
        <v/>
      </c>
      <c r="D304" s="17">
        <f>IF(OR($A304="",D$4=""),"",SUMIFS('حركة المراحل'!$D$5:$D$504,'حركة المراحل'!$B$5:$B$504,$A304,'حركة المراحل'!$C$5:$C$504,D$4))</f>
        <v/>
      </c>
      <c r="E304" s="17">
        <f>IF(OR($A304="",E$4=""),"",SUMIFS('حركة المراحل'!$D$5:$D$504,'حركة المراحل'!$B$5:$B$504,$A304,'حركة المراحل'!$C$5:$C$504,E$4))</f>
        <v/>
      </c>
      <c r="F304" s="17">
        <f>IF(OR($A304="",F$4=""),"",SUMIFS('حركة المراحل'!$D$5:$D$504,'حركة المراحل'!$B$5:$B$504,$A304,'حركة المراحل'!$C$5:$C$504,F$4))</f>
        <v/>
      </c>
      <c r="G304" s="17">
        <f>IF(OR($A304="",G$4=""),"",SUMIFS('حركة المراحل'!$D$5:$D$504,'حركة المراحل'!$B$5:$B$504,$A304,'حركة المراحل'!$C$5:$C$504,G$4))</f>
        <v/>
      </c>
      <c r="H304" s="17">
        <f>IF(OR($A304="",H$4=""),"",SUMIFS('حركة المراحل'!$D$5:$D$504,'حركة المراحل'!$B$5:$B$504,$A304,'حركة المراحل'!$C$5:$C$504,H$4))</f>
        <v/>
      </c>
      <c r="I304" s="17">
        <f>IF(OR($A304="",I$4=""),"",SUMIFS('حركة المراحل'!$D$5:$D$504,'حركة المراحل'!$B$5:$B$504,$A304,'حركة المراحل'!$C$5:$C$504,I$4))</f>
        <v/>
      </c>
      <c r="J304" s="17">
        <f>IF(OR($A304="",J$4=""),"",SUMIFS('حركة المراحل'!$D$5:$D$504,'حركة المراحل'!$B$5:$B$504,$A304,'حركة المراحل'!$C$5:$C$504,J$4))</f>
        <v/>
      </c>
      <c r="K304" s="17">
        <f>IF(OR($A304="",K$4=""),"",SUMIFS('حركة المراحل'!$D$5:$D$504,'حركة المراحل'!$B$5:$B$504,$A304,'حركة المراحل'!$C$5:$C$504,K$4))</f>
        <v/>
      </c>
      <c r="L304" s="17">
        <f>IF(OR($A304="",L$4=""),"",SUMIFS('حركة المراحل'!$D$5:$D$504,'حركة المراحل'!$B$5:$B$504,$A304,'حركة المراحل'!$C$5:$C$504,L$4))</f>
        <v/>
      </c>
      <c r="M304" s="17">
        <f>IF(OR($A304="",M$4=""),"",SUMIFS('حركة المراحل'!$D$5:$D$504,'حركة المراحل'!$B$5:$B$504,$A304,'حركة المراحل'!$C$5:$C$504,M$4))</f>
        <v/>
      </c>
      <c r="N304" s="17">
        <f>IF(OR($A304="",N$4=""),"",SUMIFS('حركة المراحل'!$D$5:$D$504,'حركة المراحل'!$B$5:$B$504,$A304,'حركة المراحل'!$C$5:$C$504,N$4))</f>
        <v/>
      </c>
      <c r="O304" s="17">
        <f>IF(OR($A304="",O$4=""),"",SUMIFS('حركة المراحل'!$D$5:$D$504,'حركة المراحل'!$B$5:$B$504,$A304,'حركة المراحل'!$C$5:$C$504,O$4))</f>
        <v/>
      </c>
      <c r="P304" s="17">
        <f>IF(OR($A304="",'المراحل'!$D$5=""),"",SUMIFS('حركة المراحل'!$D$5:$D$504,'حركة المراحل'!$B$5:$B$504,$A304,'حركة المراحل'!$C$5:$C$504,'المراحل'!$D$5))</f>
        <v/>
      </c>
      <c r="Q304" s="18">
        <f>IF(OR(A304="",P304="",C304="",C304=0),"",P304/C304)</f>
        <v/>
      </c>
      <c r="R304" s="17">
        <f>IF(OR(A304="",P304="",C304=""),"",MAX(C304-P304,0))</f>
        <v/>
      </c>
      <c r="S304" s="19">
        <f>IF(OR(A304="",'أوامر الإنتاج'!E304=""),"",'أوامر الإنتاج'!E304-TODAY())</f>
        <v/>
      </c>
      <c r="T304" s="6">
        <f>IF(OR(A304="",P304="",C304=""),"",IF(P304&gt;=C304,"تم",IF(S304="","جارٍ",IF(S304&lt;0,"متأخر",IF(S304&lt;=3,"قريب","جارٍ")))))</f>
        <v/>
      </c>
    </row>
  </sheetData>
  <mergeCells count="2">
    <mergeCell ref="A1:T1"/>
    <mergeCell ref="A2:T2"/>
  </mergeCells>
  <conditionalFormatting sqref="T5:T304">
    <cfRule type="expression" priority="1" dxfId="0">
      <formula>T5="تم"</formula>
    </cfRule>
    <cfRule type="expression" priority="2" dxfId="1">
      <formula>T5="متأخر"</formula>
    </cfRule>
    <cfRule type="expression" priority="3" dxfId="2">
      <formula>T5="قريب"</formula>
    </cfRule>
  </conditionalFormatting>
  <conditionalFormatting sqref="E5:O304">
    <cfRule type="expression" priority="4" dxfId="1">
      <formula>AND(E5&lt;&gt;"",D5&lt;&gt;"",E5&gt;D5)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DB2777"/>
    <outlinePr summaryBelow="1" summaryRight="1"/>
    <pageSetUpPr fitToPage="1"/>
  </sheetPr>
  <dimension ref="B2:C13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42" customWidth="1" min="2" max="2"/>
    <col width="52" customWidth="1" min="3" max="3"/>
  </cols>
  <sheetData>
    <row r="2">
      <c r="B2" s="1" t="inlineStr">
        <is>
          <t>لماذا ما زلت تعمل على إكسل؟</t>
        </is>
      </c>
    </row>
    <row r="3" ht="48" customHeight="1">
      <c r="B3" s="2" t="inlineStr">
        <is>
          <t>يعتمد هذا الشيت على شخص يجمع الأرقام من المراحل ويكتبها. في نظام إدارة الإنتاج يسجّل كل عامل استلامه وتسليمه بضغطة، فتظهر الأرقام لحظة حدوثها.</t>
        </is>
      </c>
    </row>
    <row r="5" ht="32" customHeight="1">
      <c r="B5" s="12" t="inlineStr">
        <is>
          <t>في هذا الشيت</t>
        </is>
      </c>
      <c r="C5" s="12" t="inlineStr">
        <is>
          <t>في نظام إدارة الإنتاج</t>
        </is>
      </c>
    </row>
    <row r="6" ht="48" customHeight="1">
      <c r="B6" s="5" t="inlineStr">
        <is>
          <t>تعرف الكميات بعد أن يجمعها أحد ويكتبها في الشيت.</t>
        </is>
      </c>
      <c r="C6" s="20" t="inlineStr">
        <is>
          <t>يؤكد العامل الاستلام ويسلّم للمرحلة التالية بضغطة، فيُسجَّل لكل قطعة وقت دخول ووقت خروج في كل مرحلة.</t>
        </is>
      </c>
    </row>
    <row r="7" ht="48" customHeight="1">
      <c r="B7" s="5" t="inlineStr">
        <is>
          <t>تكتشف التأخير حين تراجع الشيت، وغالبًا يوم التسليم.</t>
        </is>
      </c>
      <c r="C7" s="20" t="inlineStr">
        <is>
          <t>ترى كم يومًا تستغرق كل مرحلة، والمنتجات المتوقفة أو المتأخرة، ومكان الاختناق.</t>
        </is>
      </c>
    </row>
    <row r="8" ht="48" customHeight="1">
      <c r="B8" s="5" t="inlineStr">
        <is>
          <t>العامل يسأل عن شغله أو ينتظره.</t>
        </is>
      </c>
      <c r="C8" s="20" t="inlineStr">
        <is>
          <t>يرى كل عامل المنتجات التي وصلت إلى مرحلته فقط، بصورة الموديل والكمية والمقاس.</t>
        </is>
      </c>
    </row>
    <row r="9" ht="48" customHeight="1">
      <c r="B9" s="5" t="inlineStr">
        <is>
          <t>الأعطال ومشكلات الجودة تصل بالكلام.</t>
        </is>
      </c>
      <c r="C9" s="20" t="inlineStr">
        <is>
          <t>يبلّغ العامل عن المشكلة من شاشته، فتصل إلى لوحة الإدارة ويمكن مشاركتها عبر واتساب.</t>
        </is>
      </c>
    </row>
    <row r="11" ht="30" customHeight="1">
      <c r="B11" s="21" t="inlineStr">
        <is>
          <t>تعرّف على نظام إدارة الإنتاج واطلب عرضًا تجريبيًا ←</t>
        </is>
      </c>
    </row>
    <row r="13">
      <c r="B13" s="22" t="inlineStr">
        <is>
          <t>أو تواصل معنا: sales@softwiro.com · softwiro.com/ar/contact</t>
        </is>
      </c>
    </row>
  </sheetData>
  <mergeCells count="3">
    <mergeCell ref="B11:C11"/>
    <mergeCell ref="B3:C3"/>
    <mergeCell ref="B13:C13"/>
  </mergeCells>
  <hyperlinks>
    <hyperlink xmlns:r="http://schemas.openxmlformats.org/officeDocument/2006/relationships" ref="B11" r:id="rId1"/>
    <hyperlink xmlns:r="http://schemas.openxmlformats.org/officeDocument/2006/relationships" ref="B13" r:id="rId2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Softwiro</dc:creator>
  <dc:title>شيت متابعة الإنتاج بالمراحل</dc:title>
  <dc:description>يتابع كل أمر إنتاج عبر مراحل المصنع: الكمية الخارجة من كل مرحلة، ونسبة الإنجاز، والمتبقي، والأيام المتبقية للتسليم، وحالة الأمر.</dc:description>
  <dcterms:created xsi:type="dcterms:W3CDTF">2026-11-03T00:16:47Z</dcterms:created>
  <dcterms:modified xsi:type="dcterms:W3CDTF">2026-11-03T00:16:47Z</dcterms:modified>
  <cp:keywords>Softwiro, Excel, شيت متابعة الإنتاج بالمراحل</cp:keywords>
</cp:coreProperties>
</file>